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comments6.xml" ContentType="application/vnd.openxmlformats-officedocument.spreadsheetml.comments+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0.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showPivotChartFilter="1" defaultThemeVersion="124226"/>
  <mc:AlternateContent xmlns:mc="http://schemas.openxmlformats.org/markup-compatibility/2006">
    <mc:Choice Requires="x15">
      <x15ac:absPath xmlns:x15ac="http://schemas.microsoft.com/office/spreadsheetml/2010/11/ac" url="D:\EC2NodeXLCollection\NetworkFiles\GraphServerTwitterSearch\"/>
    </mc:Choice>
  </mc:AlternateContent>
  <bookViews>
    <workbookView xWindow="0" yWindow="0" windowWidth="12390" windowHeight="7425" firstSheet="11" activeTab="16"/>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 name="Words" sheetId="8" r:id="rId8"/>
    <sheet name="Word Pairs" sheetId="9" r:id="rId9"/>
    <sheet name="Vertex Content" sheetId="10" r:id="rId10"/>
    <sheet name="Word List" sheetId="11" r:id="rId11"/>
    <sheet name="Group Edges" sheetId="12" r:id="rId12"/>
    <sheet name="Export Options" sheetId="13" r:id="rId13"/>
    <sheet name="Top Items" sheetId="14" r:id="rId14"/>
    <sheet name="Time Series Edges" sheetId="16" state="hidden" r:id="rId15"/>
    <sheet name="Network Top Items" sheetId="15" r:id="rId16"/>
    <sheet name="Time Series" sheetId="17" r:id="rId17"/>
  </sheets>
  <definedNames>
    <definedName name="BinDivisor">'Overall Metrics'!$X$2</definedName>
    <definedName name="DynamicFilterColumnName" localSheetId="14">'Overall Metrics'!#REF!</definedName>
    <definedName name="DynamicFilterColumnName">'Overall Metrics'!#REF!</definedName>
    <definedName name="DynamicFilterForceCalculationRange" localSheetId="14">HistogramBins[[Dynamic Filter Bin]:[Dynamic Filter Frequency]]</definedName>
    <definedName name="DynamicFilterForceCalculationRange">HistogramBins[[Dynamic Filter Bin]:[Dynamic Filter Frequency]]</definedName>
    <definedName name="DynamicFilterSourceColumnRange">'Overall Metrics'!$X$4</definedName>
    <definedName name="DynamicFilterTableName" localSheetId="14">'Overall Metrics'!#REF!</definedName>
    <definedName name="DynamicFilterTableName">'Overall Metrics'!#REF!</definedName>
    <definedName name="LOCAL_MYSQL_DATE_FORMAT"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Slicer_Relationship">#N/A</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52511"/>
  <pivotCaches>
    <pivotCache cacheId="4" r:id="rId18"/>
  </pivotCaches>
  <extLs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Lst>
</workbook>
</file>

<file path=xl/calcChain.xml><?xml version="1.0" encoding="utf-8"?>
<calcChain xmlns="http://schemas.openxmlformats.org/spreadsheetml/2006/main">
  <c r="BE316" i="16" l="1"/>
  <c r="BD316" i="16"/>
  <c r="BE315" i="16"/>
  <c r="BD315" i="16"/>
  <c r="BE314" i="16"/>
  <c r="BD314" i="16"/>
  <c r="BE313" i="16"/>
  <c r="BD313" i="16"/>
  <c r="BE312" i="16"/>
  <c r="BD312" i="16"/>
  <c r="BE311" i="16"/>
  <c r="BD311" i="16"/>
  <c r="BE310" i="16"/>
  <c r="BD310" i="16"/>
  <c r="BE309" i="16"/>
  <c r="BD309" i="16"/>
  <c r="BE308" i="16"/>
  <c r="BD308" i="16"/>
  <c r="BE307" i="16"/>
  <c r="BD307" i="16"/>
  <c r="BE306" i="16"/>
  <c r="BD306" i="16"/>
  <c r="BE305" i="16"/>
  <c r="BD305" i="16"/>
  <c r="BE304" i="16"/>
  <c r="BD304" i="16"/>
  <c r="BE303" i="16"/>
  <c r="BD303" i="16"/>
  <c r="BE302" i="16"/>
  <c r="BD302" i="16"/>
  <c r="BE301" i="16"/>
  <c r="BD301" i="16"/>
  <c r="BE300" i="16"/>
  <c r="BD300" i="16"/>
  <c r="BE299" i="16"/>
  <c r="BD299" i="16"/>
  <c r="BE298" i="16"/>
  <c r="BD298" i="16"/>
  <c r="BE297" i="16"/>
  <c r="BD297" i="16"/>
  <c r="BE296" i="16"/>
  <c r="BD296" i="16"/>
  <c r="BE295" i="16"/>
  <c r="BD295" i="16"/>
  <c r="BE294" i="16"/>
  <c r="BD294" i="16"/>
  <c r="BE293" i="16"/>
  <c r="BD293" i="16"/>
  <c r="BE292" i="16"/>
  <c r="BD292" i="16"/>
  <c r="BE291" i="16"/>
  <c r="BD291" i="16"/>
  <c r="BE290" i="16"/>
  <c r="BD290" i="16"/>
  <c r="BE289" i="16"/>
  <c r="BD289" i="16"/>
  <c r="BE288" i="16"/>
  <c r="BD288" i="16"/>
  <c r="BE287" i="16"/>
  <c r="BD287" i="16"/>
  <c r="BE286" i="16"/>
  <c r="BD286" i="16"/>
  <c r="BE285" i="16"/>
  <c r="BD285" i="16"/>
  <c r="BE284" i="16"/>
  <c r="BD284" i="16"/>
  <c r="BE283" i="16"/>
  <c r="BD283" i="16"/>
  <c r="BE282" i="16"/>
  <c r="BD282" i="16"/>
  <c r="BE281" i="16"/>
  <c r="BD281" i="16"/>
  <c r="BE280" i="16"/>
  <c r="BD280" i="16"/>
  <c r="BE279" i="16"/>
  <c r="BD279" i="16"/>
  <c r="BE278" i="16"/>
  <c r="BD278" i="16"/>
  <c r="BE277" i="16"/>
  <c r="BD277" i="16"/>
  <c r="BE276" i="16"/>
  <c r="BD276" i="16"/>
  <c r="BE275" i="16"/>
  <c r="BD275" i="16"/>
  <c r="BE274" i="16"/>
  <c r="BD274" i="16"/>
  <c r="BE273" i="16"/>
  <c r="BD273" i="16"/>
  <c r="BE272" i="16"/>
  <c r="BD272" i="16"/>
  <c r="BE271" i="16"/>
  <c r="BD271" i="16"/>
  <c r="BE270" i="16"/>
  <c r="BD270" i="16"/>
  <c r="BE269" i="16"/>
  <c r="BD269" i="16"/>
  <c r="BE268" i="16"/>
  <c r="BD268" i="16"/>
  <c r="BE267" i="16"/>
  <c r="BD267" i="16"/>
  <c r="BE266" i="16"/>
  <c r="BD266" i="16"/>
  <c r="BE265" i="16"/>
  <c r="BD265" i="16"/>
  <c r="BE264" i="16"/>
  <c r="BD264" i="16"/>
  <c r="BE263" i="16"/>
  <c r="BD263" i="16"/>
  <c r="BE262" i="16"/>
  <c r="BD262" i="16"/>
  <c r="BE261" i="16"/>
  <c r="BD261" i="16"/>
  <c r="BE260" i="16"/>
  <c r="BD260" i="16"/>
  <c r="BE259" i="16"/>
  <c r="BD259" i="16"/>
  <c r="BE258" i="16"/>
  <c r="BD258" i="16"/>
  <c r="BE257" i="16"/>
  <c r="BD257" i="16"/>
  <c r="BE256" i="16"/>
  <c r="BD256" i="16"/>
  <c r="BE255" i="16"/>
  <c r="BD255" i="16"/>
  <c r="BE254" i="16"/>
  <c r="BD254" i="16"/>
  <c r="BE253" i="16"/>
  <c r="BD253" i="16"/>
  <c r="BE252" i="16"/>
  <c r="BD252" i="16"/>
  <c r="BE251" i="16"/>
  <c r="BD251" i="16"/>
  <c r="BE250" i="16"/>
  <c r="BD250" i="16"/>
  <c r="BE249" i="16"/>
  <c r="BD249" i="16"/>
  <c r="BE248" i="16"/>
  <c r="BD248" i="16"/>
  <c r="BE247" i="16"/>
  <c r="BD247" i="16"/>
  <c r="BE246" i="16"/>
  <c r="BD246" i="16"/>
  <c r="BE245" i="16"/>
  <c r="BD245" i="16"/>
  <c r="BE244" i="16"/>
  <c r="BD244" i="16"/>
  <c r="BE243" i="16"/>
  <c r="BD243" i="16"/>
  <c r="BE242" i="16"/>
  <c r="BD242" i="16"/>
  <c r="BE241" i="16"/>
  <c r="BD241" i="16"/>
  <c r="BE240" i="16"/>
  <c r="BD240" i="16"/>
  <c r="BE239" i="16"/>
  <c r="BD239" i="16"/>
  <c r="BE238" i="16"/>
  <c r="BD238" i="16"/>
  <c r="BE237" i="16"/>
  <c r="BD237" i="16"/>
  <c r="BE236" i="16"/>
  <c r="BD236" i="16"/>
  <c r="BE235" i="16"/>
  <c r="BD235" i="16"/>
  <c r="BE234" i="16"/>
  <c r="BD234" i="16"/>
  <c r="BE233" i="16"/>
  <c r="BD233" i="16"/>
  <c r="BE232" i="16"/>
  <c r="BD232" i="16"/>
  <c r="BE231" i="16"/>
  <c r="BD231" i="16"/>
  <c r="BE230" i="16"/>
  <c r="BD230" i="16"/>
  <c r="BE229" i="16"/>
  <c r="BD229" i="16"/>
  <c r="BE228" i="16"/>
  <c r="BD228" i="16"/>
  <c r="BE227" i="16"/>
  <c r="BD227" i="16"/>
  <c r="BE226" i="16"/>
  <c r="BD226" i="16"/>
  <c r="BE225" i="16"/>
  <c r="BD225" i="16"/>
  <c r="BE224" i="16"/>
  <c r="BD224" i="16"/>
  <c r="BE223" i="16"/>
  <c r="BD223" i="16"/>
  <c r="BE222" i="16"/>
  <c r="BD222" i="16"/>
  <c r="BE221" i="16"/>
  <c r="BD221" i="16"/>
  <c r="BE220" i="16"/>
  <c r="BD220" i="16"/>
  <c r="BE219" i="16"/>
  <c r="BD219" i="16"/>
  <c r="BE218" i="16"/>
  <c r="BD218" i="16"/>
  <c r="BE217" i="16"/>
  <c r="BD217" i="16"/>
  <c r="BE216" i="16"/>
  <c r="BD216" i="16"/>
  <c r="BE215" i="16"/>
  <c r="BD215" i="16"/>
  <c r="BE214" i="16"/>
  <c r="BD214" i="16"/>
  <c r="BE213" i="16"/>
  <c r="BD213" i="16"/>
  <c r="BE212" i="16"/>
  <c r="BD212" i="16"/>
  <c r="BE211" i="16"/>
  <c r="BD211" i="16"/>
  <c r="BE210" i="16"/>
  <c r="BD210" i="16"/>
  <c r="BE209" i="16"/>
  <c r="BD209" i="16"/>
  <c r="BE208" i="16"/>
  <c r="BD208" i="16"/>
  <c r="BE207" i="16"/>
  <c r="BD207" i="16"/>
  <c r="BE206" i="16"/>
  <c r="BD206" i="16"/>
  <c r="BE205" i="16"/>
  <c r="BD205" i="16"/>
  <c r="BE204" i="16"/>
  <c r="BD204" i="16"/>
  <c r="BE203" i="16"/>
  <c r="BD203" i="16"/>
  <c r="BE202" i="16"/>
  <c r="BD202" i="16"/>
  <c r="BE201" i="16"/>
  <c r="BD201" i="16"/>
  <c r="BE200" i="16"/>
  <c r="BD200" i="16"/>
  <c r="BE199" i="16"/>
  <c r="BD199" i="16"/>
  <c r="BE198" i="16"/>
  <c r="BD198" i="16"/>
  <c r="BE197" i="16"/>
  <c r="BD197" i="16"/>
  <c r="BE196" i="16"/>
  <c r="BD196" i="16"/>
  <c r="BE195" i="16"/>
  <c r="BD195" i="16"/>
  <c r="BE194" i="16"/>
  <c r="BD194" i="16"/>
  <c r="BE193" i="16"/>
  <c r="BD193" i="16"/>
  <c r="BE192" i="16"/>
  <c r="BD192" i="16"/>
  <c r="BE191" i="16"/>
  <c r="BD191" i="16"/>
  <c r="BE190" i="16"/>
  <c r="BD190" i="16"/>
  <c r="BE189" i="16"/>
  <c r="BD189" i="16"/>
  <c r="BE188" i="16"/>
  <c r="BD188" i="16"/>
  <c r="BE187" i="16"/>
  <c r="BD187" i="16"/>
  <c r="BE186" i="16"/>
  <c r="BD186" i="16"/>
  <c r="BE185" i="16"/>
  <c r="BD185" i="16"/>
  <c r="BE184" i="16"/>
  <c r="BD184" i="16"/>
  <c r="BE183" i="16"/>
  <c r="BD183" i="16"/>
  <c r="BE182" i="16"/>
  <c r="BD182" i="16"/>
  <c r="BE181" i="16"/>
  <c r="BD181" i="16"/>
  <c r="BE180" i="16"/>
  <c r="BD180" i="16"/>
  <c r="BE179" i="16"/>
  <c r="BD179" i="16"/>
  <c r="BE178" i="16"/>
  <c r="BD178" i="16"/>
  <c r="BE177" i="16"/>
  <c r="BD177" i="16"/>
  <c r="BE176" i="16"/>
  <c r="BD176" i="16"/>
  <c r="BE175" i="16"/>
  <c r="BD175" i="16"/>
  <c r="BE174" i="16"/>
  <c r="BD174" i="16"/>
  <c r="BE173" i="16"/>
  <c r="BD173" i="16"/>
  <c r="BE172" i="16"/>
  <c r="BD172" i="16"/>
  <c r="BE171" i="16"/>
  <c r="BD171" i="16"/>
  <c r="BE170" i="16"/>
  <c r="BD170" i="16"/>
  <c r="BE169" i="16"/>
  <c r="BD169" i="16"/>
  <c r="BE168" i="16"/>
  <c r="BD168" i="16"/>
  <c r="BE167" i="16"/>
  <c r="BD167" i="16"/>
  <c r="BE166" i="16"/>
  <c r="BD166" i="16"/>
  <c r="BE165" i="16"/>
  <c r="BD165" i="16"/>
  <c r="BE164" i="16"/>
  <c r="BD164" i="16"/>
  <c r="BE163" i="16"/>
  <c r="BD163" i="16"/>
  <c r="BE162" i="16"/>
  <c r="BD162" i="16"/>
  <c r="BE161" i="16"/>
  <c r="BD161" i="16"/>
  <c r="BE160" i="16"/>
  <c r="BD160" i="16"/>
  <c r="BE159" i="16"/>
  <c r="BD159" i="16"/>
  <c r="BE158" i="16"/>
  <c r="BD158" i="16"/>
  <c r="BE157" i="16"/>
  <c r="BD157" i="16"/>
  <c r="BE156" i="16"/>
  <c r="BD156" i="16"/>
  <c r="BE155" i="16"/>
  <c r="BD155" i="16"/>
  <c r="BE154" i="16"/>
  <c r="BD154" i="16"/>
  <c r="BE153" i="16"/>
  <c r="BD153" i="16"/>
  <c r="BE152" i="16"/>
  <c r="BD152" i="16"/>
  <c r="BE151" i="16"/>
  <c r="BD151" i="16"/>
  <c r="BE150" i="16"/>
  <c r="BD150" i="16"/>
  <c r="BE149" i="16"/>
  <c r="BD149" i="16"/>
  <c r="BE148" i="16"/>
  <c r="BD148" i="16"/>
  <c r="BE147" i="16"/>
  <c r="BD147" i="16"/>
  <c r="BE146" i="16"/>
  <c r="BD146" i="16"/>
  <c r="BE145" i="16"/>
  <c r="BD145" i="16"/>
  <c r="BE144" i="16"/>
  <c r="BD144" i="16"/>
  <c r="BE143" i="16"/>
  <c r="BD143" i="16"/>
  <c r="BE142" i="16"/>
  <c r="BD142" i="16"/>
  <c r="BE141" i="16"/>
  <c r="BD141" i="16"/>
  <c r="BE140" i="16"/>
  <c r="BD140" i="16"/>
  <c r="BE139" i="16"/>
  <c r="BD139" i="16"/>
  <c r="BE138" i="16"/>
  <c r="BD138" i="16"/>
  <c r="BE137" i="16"/>
  <c r="BD137" i="16"/>
  <c r="BE136" i="16"/>
  <c r="BD136" i="16"/>
  <c r="BE135" i="16"/>
  <c r="BD135" i="16"/>
  <c r="BE134" i="16"/>
  <c r="BD134" i="16"/>
  <c r="BE133" i="16"/>
  <c r="BD133" i="16"/>
  <c r="BE132" i="16"/>
  <c r="BD132" i="16"/>
  <c r="BE131" i="16"/>
  <c r="BD131" i="16"/>
  <c r="BE130" i="16"/>
  <c r="BD130" i="16"/>
  <c r="BE129" i="16"/>
  <c r="BD129" i="16"/>
  <c r="BE128" i="16"/>
  <c r="BD128" i="16"/>
  <c r="BE127" i="16"/>
  <c r="BD127" i="16"/>
  <c r="BE126" i="16"/>
  <c r="BD126" i="16"/>
  <c r="BE125" i="16"/>
  <c r="BD125" i="16"/>
  <c r="BE124" i="16"/>
  <c r="BD124" i="16"/>
  <c r="BE123" i="16"/>
  <c r="BD123" i="16"/>
  <c r="BE122" i="16"/>
  <c r="BD122" i="16"/>
  <c r="BE121" i="16"/>
  <c r="BD121" i="16"/>
  <c r="BE120" i="16"/>
  <c r="BD120" i="16"/>
  <c r="BE119" i="16"/>
  <c r="BD119" i="16"/>
  <c r="BE118" i="16"/>
  <c r="BD118" i="16"/>
  <c r="BE117" i="16"/>
  <c r="BD117" i="16"/>
  <c r="BE116" i="16"/>
  <c r="BD116" i="16"/>
  <c r="BE115" i="16"/>
  <c r="BD115" i="16"/>
  <c r="BE114" i="16"/>
  <c r="BD114" i="16"/>
  <c r="BE113" i="16"/>
  <c r="BD113" i="16"/>
  <c r="BE112" i="16"/>
  <c r="BD112" i="16"/>
  <c r="BE111" i="16"/>
  <c r="BD111" i="16"/>
  <c r="BE110" i="16"/>
  <c r="BD110" i="16"/>
  <c r="BE109" i="16"/>
  <c r="BD109" i="16"/>
  <c r="BE108" i="16"/>
  <c r="BD108" i="16"/>
  <c r="BE107" i="16"/>
  <c r="BD107" i="16"/>
  <c r="BE106" i="16"/>
  <c r="BD106" i="16"/>
  <c r="BE105" i="16"/>
  <c r="BD105" i="16"/>
  <c r="BE104" i="16"/>
  <c r="BD104" i="16"/>
  <c r="BE103" i="16"/>
  <c r="BD103" i="16"/>
  <c r="BE102" i="16"/>
  <c r="BD102" i="16"/>
  <c r="BE101" i="16"/>
  <c r="BD101" i="16"/>
  <c r="BE100" i="16"/>
  <c r="BD100" i="16"/>
  <c r="BE99" i="16"/>
  <c r="BD99" i="16"/>
  <c r="BE98" i="16"/>
  <c r="BD98" i="16"/>
  <c r="BE97" i="16"/>
  <c r="BD97" i="16"/>
  <c r="BE96" i="16"/>
  <c r="BD96" i="16"/>
  <c r="BE95" i="16"/>
  <c r="BD95" i="16"/>
  <c r="BE94" i="16"/>
  <c r="BD94" i="16"/>
  <c r="BE93" i="16"/>
  <c r="BD93" i="16"/>
  <c r="BE92" i="16"/>
  <c r="BD92" i="16"/>
  <c r="BE91" i="16"/>
  <c r="BD91" i="16"/>
  <c r="BE90" i="16"/>
  <c r="BD90" i="16"/>
  <c r="BE89" i="16"/>
  <c r="BD89" i="16"/>
  <c r="BE88" i="16"/>
  <c r="BD88" i="16"/>
  <c r="BE87" i="16"/>
  <c r="BD87" i="16"/>
  <c r="BE86" i="16"/>
  <c r="BD86" i="16"/>
  <c r="BE85" i="16"/>
  <c r="BD85" i="16"/>
  <c r="BE84" i="16"/>
  <c r="BD84" i="16"/>
  <c r="BE83" i="16"/>
  <c r="BD83" i="16"/>
  <c r="BE82" i="16"/>
  <c r="BD82" i="16"/>
  <c r="BE81" i="16"/>
  <c r="BD81" i="16"/>
  <c r="BE80" i="16"/>
  <c r="BD80" i="16"/>
  <c r="BE79" i="16"/>
  <c r="BD79" i="16"/>
  <c r="BE78" i="16"/>
  <c r="BD78" i="16"/>
  <c r="BE77" i="16"/>
  <c r="BD77" i="16"/>
  <c r="BE76" i="16"/>
  <c r="BD76" i="16"/>
  <c r="BE75" i="16"/>
  <c r="BD75" i="16"/>
  <c r="BE74" i="16"/>
  <c r="BD74" i="16"/>
  <c r="BE73" i="16"/>
  <c r="BD73" i="16"/>
  <c r="BE72" i="16"/>
  <c r="BD72" i="16"/>
  <c r="BE71" i="16"/>
  <c r="BD71" i="16"/>
  <c r="BE70" i="16"/>
  <c r="BD70" i="16"/>
  <c r="BE69" i="16"/>
  <c r="BD69" i="16"/>
  <c r="BE68" i="16"/>
  <c r="BD68" i="16"/>
  <c r="BE67" i="16"/>
  <c r="BD67" i="16"/>
  <c r="BE66" i="16"/>
  <c r="BD66" i="16"/>
  <c r="BE65" i="16"/>
  <c r="BD65" i="16"/>
  <c r="BE64" i="16"/>
  <c r="BD64" i="16"/>
  <c r="BE63" i="16"/>
  <c r="BD63" i="16"/>
  <c r="BE62" i="16"/>
  <c r="BD62" i="16"/>
  <c r="BE61" i="16"/>
  <c r="BD61" i="16"/>
  <c r="BE60" i="16"/>
  <c r="BD60" i="16"/>
  <c r="BE59" i="16"/>
  <c r="BD59" i="16"/>
  <c r="BE58" i="16"/>
  <c r="BD58" i="16"/>
  <c r="BE57" i="16"/>
  <c r="BD57" i="16"/>
  <c r="BE56" i="16"/>
  <c r="BD56" i="16"/>
  <c r="BE55" i="16"/>
  <c r="BD55" i="16"/>
  <c r="BE54" i="16"/>
  <c r="BD54" i="16"/>
  <c r="BE53" i="16"/>
  <c r="BD53" i="16"/>
  <c r="BE52" i="16"/>
  <c r="BD52" i="16"/>
  <c r="BE51" i="16"/>
  <c r="BD51" i="16"/>
  <c r="BE50" i="16"/>
  <c r="BD50" i="16"/>
  <c r="BE49" i="16"/>
  <c r="BD49" i="16"/>
  <c r="BE48" i="16"/>
  <c r="BD48" i="16"/>
  <c r="BE47" i="16"/>
  <c r="BD47" i="16"/>
  <c r="BE46" i="16"/>
  <c r="BD46" i="16"/>
  <c r="BE45" i="16"/>
  <c r="BD45" i="16"/>
  <c r="BE44" i="16"/>
  <c r="BD44" i="16"/>
  <c r="BE43" i="16"/>
  <c r="BD43" i="16"/>
  <c r="BE42" i="16"/>
  <c r="BD42" i="16"/>
  <c r="BE41" i="16"/>
  <c r="BD41" i="16"/>
  <c r="BE40" i="16"/>
  <c r="BD40" i="16"/>
  <c r="BE39" i="16"/>
  <c r="BD39" i="16"/>
  <c r="BE38" i="16"/>
  <c r="BD38" i="16"/>
  <c r="BE37" i="16"/>
  <c r="BD37" i="16"/>
  <c r="BE36" i="16"/>
  <c r="BD36" i="16"/>
  <c r="BE35" i="16"/>
  <c r="BD35" i="16"/>
  <c r="BE34" i="16"/>
  <c r="BD34" i="16"/>
  <c r="BE33" i="16"/>
  <c r="BD33" i="16"/>
  <c r="BE32" i="16"/>
  <c r="BD32" i="16"/>
  <c r="BE31" i="16"/>
  <c r="BD31" i="16"/>
  <c r="BE30" i="16"/>
  <c r="BD30" i="16"/>
  <c r="BE29" i="16"/>
  <c r="BD29" i="16"/>
  <c r="BE28" i="16"/>
  <c r="BD28" i="16"/>
  <c r="BE27" i="16"/>
  <c r="BD27" i="16"/>
  <c r="BE26" i="16"/>
  <c r="BD26" i="16"/>
  <c r="BE25" i="16"/>
  <c r="BD25" i="16"/>
  <c r="BE24" i="16"/>
  <c r="BD24" i="16"/>
  <c r="BE23" i="16"/>
  <c r="BD23" i="16"/>
  <c r="BE22" i="16"/>
  <c r="BD22" i="16"/>
  <c r="BE21" i="16"/>
  <c r="BD21" i="16"/>
  <c r="BE20" i="16"/>
  <c r="BD20" i="16"/>
  <c r="BE19" i="16"/>
  <c r="BD19" i="16"/>
  <c r="BE18" i="16"/>
  <c r="BD18" i="16"/>
  <c r="BE17" i="16"/>
  <c r="BD17" i="16"/>
  <c r="BE16" i="16"/>
  <c r="BD16" i="16"/>
  <c r="BE15" i="16"/>
  <c r="BD15" i="16"/>
  <c r="BE14" i="16"/>
  <c r="BD14" i="16"/>
  <c r="BE13" i="16"/>
  <c r="BD13" i="16"/>
  <c r="BE12" i="16"/>
  <c r="BD12" i="16"/>
  <c r="BE11" i="16"/>
  <c r="BD11" i="16"/>
  <c r="BE10" i="16"/>
  <c r="BD10" i="16"/>
  <c r="BE9" i="16"/>
  <c r="BD9" i="16"/>
  <c r="BE8" i="16"/>
  <c r="BD8" i="16"/>
  <c r="BE7" i="16"/>
  <c r="BD7" i="16"/>
  <c r="BE6" i="16"/>
  <c r="BD6" i="16"/>
  <c r="BE5" i="16"/>
  <c r="BD5" i="16"/>
  <c r="BE4" i="16"/>
  <c r="BD4" i="16"/>
  <c r="BE3" i="16"/>
  <c r="BD3" i="16"/>
  <c r="BE3" i="1"/>
  <c r="BE4" i="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D3" i="1"/>
  <c r="BD4" i="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AZ3" i="3"/>
  <c r="AZ4" i="3"/>
  <c r="AZ5" i="3"/>
  <c r="AZ6" i="3"/>
  <c r="AZ7" i="3"/>
  <c r="AZ8" i="3"/>
  <c r="AZ9" i="3"/>
  <c r="AZ10" i="3"/>
  <c r="AZ11" i="3"/>
  <c r="AZ12" i="3"/>
  <c r="AZ13" i="3"/>
  <c r="AZ14" i="3"/>
  <c r="AZ15" i="3"/>
  <c r="AZ16" i="3"/>
  <c r="AZ17" i="3"/>
  <c r="AZ18" i="3"/>
  <c r="AZ19" i="3"/>
  <c r="AZ20" i="3"/>
  <c r="AZ21" i="3"/>
  <c r="AZ22" i="3"/>
  <c r="AZ23" i="3"/>
  <c r="AZ24" i="3"/>
  <c r="AZ25" i="3"/>
  <c r="AZ26" i="3"/>
  <c r="AZ27" i="3"/>
  <c r="AZ28" i="3"/>
  <c r="AZ29" i="3"/>
  <c r="AZ30" i="3"/>
  <c r="AZ31" i="3"/>
  <c r="AZ32" i="3"/>
  <c r="AZ33" i="3"/>
  <c r="AZ34" i="3"/>
  <c r="AZ35" i="3"/>
  <c r="AZ36" i="3"/>
  <c r="AZ37" i="3"/>
  <c r="AZ38" i="3"/>
  <c r="AZ39" i="3"/>
  <c r="AZ40" i="3"/>
  <c r="AZ41" i="3"/>
  <c r="AZ42" i="3"/>
  <c r="AZ43" i="3"/>
  <c r="AZ44" i="3"/>
  <c r="AZ45" i="3"/>
  <c r="AZ46" i="3"/>
  <c r="AZ47" i="3"/>
  <c r="AZ48" i="3"/>
  <c r="AZ49" i="3"/>
  <c r="AZ50" i="3"/>
  <c r="AZ51" i="3"/>
  <c r="AZ52" i="3"/>
  <c r="AZ53" i="3"/>
  <c r="AZ54" i="3"/>
  <c r="AZ55" i="3"/>
  <c r="AZ56" i="3"/>
  <c r="AZ57" i="3"/>
  <c r="AZ58" i="3"/>
  <c r="AZ59" i="3"/>
  <c r="AZ60" i="3"/>
  <c r="AZ61" i="3"/>
  <c r="AZ62" i="3"/>
  <c r="AZ63" i="3"/>
  <c r="AZ64" i="3"/>
  <c r="AZ65" i="3"/>
  <c r="AZ66" i="3"/>
  <c r="AZ67" i="3"/>
  <c r="AZ68" i="3"/>
  <c r="AZ69" i="3"/>
  <c r="AZ70" i="3"/>
  <c r="AZ71" i="3"/>
  <c r="AZ72" i="3"/>
  <c r="AZ73" i="3"/>
  <c r="AZ74" i="3"/>
  <c r="AZ75" i="3"/>
  <c r="AZ76" i="3"/>
  <c r="AZ77" i="3"/>
  <c r="AZ78" i="3"/>
  <c r="AZ79" i="3"/>
  <c r="AZ80" i="3"/>
  <c r="AZ81" i="3"/>
  <c r="AZ82" i="3"/>
  <c r="AZ83" i="3"/>
  <c r="AZ84" i="3"/>
  <c r="AZ85" i="3"/>
  <c r="AZ86" i="3"/>
  <c r="AZ87" i="3"/>
  <c r="AZ88" i="3"/>
  <c r="AZ89" i="3"/>
  <c r="AZ90" i="3"/>
  <c r="AZ91" i="3"/>
  <c r="AZ92" i="3"/>
  <c r="AZ93" i="3"/>
  <c r="AZ94" i="3"/>
  <c r="AZ95" i="3"/>
  <c r="AZ96" i="3"/>
  <c r="AZ97" i="3"/>
  <c r="AZ98" i="3"/>
  <c r="AZ99" i="3"/>
  <c r="AZ100" i="3"/>
  <c r="AZ101" i="3"/>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E34" i="7" l="1"/>
  <c r="G34" i="7"/>
  <c r="I34" i="7"/>
  <c r="K34" i="7"/>
  <c r="M34" i="7"/>
  <c r="O34" i="7"/>
  <c r="Q34" i="7"/>
  <c r="S34" i="7"/>
  <c r="U34" i="7"/>
  <c r="E35" i="7"/>
  <c r="G35" i="7"/>
  <c r="I35" i="7"/>
  <c r="K35" i="7"/>
  <c r="M35" i="7"/>
  <c r="O35" i="7"/>
  <c r="Q35" i="7"/>
  <c r="S35" i="7"/>
  <c r="U35" i="7"/>
  <c r="E36" i="7"/>
  <c r="G36" i="7"/>
  <c r="I36" i="7"/>
  <c r="K36" i="7"/>
  <c r="M36" i="7"/>
  <c r="O36" i="7"/>
  <c r="Q36" i="7"/>
  <c r="S36" i="7"/>
  <c r="U36" i="7"/>
  <c r="E37" i="7"/>
  <c r="G37" i="7"/>
  <c r="I37" i="7"/>
  <c r="K37" i="7"/>
  <c r="M37" i="7"/>
  <c r="O37" i="7"/>
  <c r="Q37" i="7"/>
  <c r="S37" i="7"/>
  <c r="U37" i="7"/>
  <c r="E29" i="7" l="1"/>
  <c r="G29" i="7"/>
  <c r="I29" i="7"/>
  <c r="K29" i="7"/>
  <c r="M29" i="7"/>
  <c r="O29" i="7"/>
  <c r="Q29" i="7"/>
  <c r="S29" i="7"/>
  <c r="U29" i="7"/>
  <c r="E30" i="7"/>
  <c r="G30" i="7"/>
  <c r="I30" i="7"/>
  <c r="K30" i="7"/>
  <c r="M30" i="7"/>
  <c r="O30" i="7"/>
  <c r="Q30" i="7"/>
  <c r="S30" i="7"/>
  <c r="U30" i="7"/>
  <c r="E31" i="7"/>
  <c r="G31" i="7"/>
  <c r="I31" i="7"/>
  <c r="K31" i="7"/>
  <c r="M31" i="7"/>
  <c r="O31" i="7"/>
  <c r="Q31" i="7"/>
  <c r="S31" i="7"/>
  <c r="U31" i="7"/>
  <c r="E32" i="7"/>
  <c r="G32" i="7"/>
  <c r="I32" i="7"/>
  <c r="K32" i="7"/>
  <c r="M32" i="7"/>
  <c r="O32" i="7"/>
  <c r="Q32" i="7"/>
  <c r="S32" i="7"/>
  <c r="U32" i="7"/>
  <c r="E33" i="7"/>
  <c r="G33" i="7"/>
  <c r="I33" i="7"/>
  <c r="K33" i="7"/>
  <c r="M33" i="7"/>
  <c r="O33" i="7"/>
  <c r="Q33" i="7"/>
  <c r="S33" i="7"/>
  <c r="U33" i="7"/>
  <c r="B153" i="7" l="1"/>
  <c r="B152" i="7"/>
  <c r="P50" i="7"/>
  <c r="Q50" i="7" s="1"/>
  <c r="P2" i="7"/>
  <c r="B150" i="7" s="1"/>
  <c r="B167" i="7"/>
  <c r="B166" i="7"/>
  <c r="R50" i="7"/>
  <c r="S50" i="7" s="1"/>
  <c r="R2" i="7"/>
  <c r="B164" i="7" s="1"/>
  <c r="B139" i="7"/>
  <c r="B138" i="7"/>
  <c r="N50" i="7"/>
  <c r="O50" i="7" s="1"/>
  <c r="N2" i="7"/>
  <c r="B136" i="7" s="1"/>
  <c r="B125" i="7"/>
  <c r="B124" i="7"/>
  <c r="L50" i="7"/>
  <c r="M50" i="7" s="1"/>
  <c r="L2" i="7"/>
  <c r="B122" i="7" s="1"/>
  <c r="B111" i="7"/>
  <c r="B110" i="7"/>
  <c r="J50" i="7"/>
  <c r="K50" i="7" s="1"/>
  <c r="J2" i="7"/>
  <c r="B108" i="7" s="1"/>
  <c r="B97" i="7"/>
  <c r="B96" i="7"/>
  <c r="H50" i="7"/>
  <c r="I50" i="7" s="1"/>
  <c r="H2" i="7"/>
  <c r="B94" i="7" s="1"/>
  <c r="B83" i="7"/>
  <c r="B82" i="7"/>
  <c r="F50" i="7"/>
  <c r="G50" i="7" s="1"/>
  <c r="F2" i="7"/>
  <c r="B80" i="7" s="1"/>
  <c r="B67" i="7"/>
  <c r="B66" i="7"/>
  <c r="B69" i="7"/>
  <c r="B68" i="7"/>
  <c r="T2" i="7"/>
  <c r="T50" i="7"/>
  <c r="B165" i="7" l="1"/>
  <c r="B95" i="7"/>
  <c r="B81" i="7"/>
  <c r="B151" i="7"/>
  <c r="B123" i="7"/>
  <c r="B109" i="7"/>
  <c r="B137" i="7"/>
  <c r="X2" i="7"/>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8" i="7" s="1"/>
  <c r="D50" i="7"/>
  <c r="E50" i="7" s="1"/>
  <c r="D2" i="7"/>
  <c r="U50" i="7"/>
  <c r="P42" i="7" l="1"/>
  <c r="Q41" i="7" s="1"/>
  <c r="Q27" i="7"/>
  <c r="Q3" i="7"/>
  <c r="Q2" i="7"/>
  <c r="R3" i="7"/>
  <c r="R4" i="7" s="1"/>
  <c r="S3" i="7" s="1"/>
  <c r="T3" i="7"/>
  <c r="L3" i="7"/>
  <c r="M2" i="7" s="1"/>
  <c r="N3" i="7"/>
  <c r="H3" i="7"/>
  <c r="J3" i="7"/>
  <c r="D3" i="7"/>
  <c r="D4" i="7" s="1"/>
  <c r="E3" i="7" s="1"/>
  <c r="F3" i="7"/>
  <c r="U2" i="7"/>
  <c r="Q39" i="7" l="1"/>
  <c r="Q40" i="7"/>
  <c r="P43" i="7"/>
  <c r="P44" i="7" s="1"/>
  <c r="P45" i="7" s="1"/>
  <c r="P46" i="7" s="1"/>
  <c r="P47" i="7" s="1"/>
  <c r="P48" i="7" s="1"/>
  <c r="P49" i="7" s="1"/>
  <c r="Q38" i="7"/>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8" i="7" s="1"/>
  <c r="I2" i="7"/>
  <c r="J4" i="7"/>
  <c r="K2" i="7"/>
  <c r="H4" i="7"/>
  <c r="H5" i="7" s="1"/>
  <c r="E2" i="7"/>
  <c r="F4" i="7"/>
  <c r="G2" i="7"/>
  <c r="D5" i="7"/>
  <c r="E4" i="7" s="1"/>
  <c r="U3" i="7"/>
  <c r="L42" i="7" l="1"/>
  <c r="M41" i="7" s="1"/>
  <c r="M27" i="7"/>
  <c r="Q6" i="7"/>
  <c r="T5" i="7"/>
  <c r="M3" i="7"/>
  <c r="R6" i="7"/>
  <c r="S5" i="7" s="1"/>
  <c r="I3" i="7"/>
  <c r="N5" i="7"/>
  <c r="O3" i="7"/>
  <c r="M4" i="7"/>
  <c r="M5" i="7"/>
  <c r="M6" i="7"/>
  <c r="J5" i="7"/>
  <c r="K3" i="7"/>
  <c r="H6" i="7"/>
  <c r="I5" i="7" s="1"/>
  <c r="I4" i="7"/>
  <c r="F5" i="7"/>
  <c r="G3" i="7"/>
  <c r="D6" i="7"/>
  <c r="E5" i="7" s="1"/>
  <c r="U4" i="7"/>
  <c r="M39" i="7" l="1"/>
  <c r="M40" i="7"/>
  <c r="L43" i="7"/>
  <c r="L44" i="7" s="1"/>
  <c r="L45" i="7" s="1"/>
  <c r="L46" i="7" s="1"/>
  <c r="L47" i="7" s="1"/>
  <c r="L48" i="7" s="1"/>
  <c r="L49" i="7" s="1"/>
  <c r="M38" i="7"/>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8" i="7"/>
  <c r="N26" i="7"/>
  <c r="O25" i="7" s="1"/>
  <c r="M28" i="7"/>
  <c r="J26" i="7"/>
  <c r="K25" i="7" s="1"/>
  <c r="H28" i="7"/>
  <c r="F26" i="7"/>
  <c r="G25" i="7" s="1"/>
  <c r="D28" i="7"/>
  <c r="U25" i="7"/>
  <c r="I26" i="7" l="1"/>
  <c r="I27" i="7"/>
  <c r="S26" i="7"/>
  <c r="S27" i="7"/>
  <c r="E26" i="7"/>
  <c r="E27" i="7"/>
  <c r="Q28" i="7"/>
  <c r="T28" i="7"/>
  <c r="U27" i="7" s="1"/>
  <c r="R42" i="7"/>
  <c r="S41" i="7" s="1"/>
  <c r="N28" i="7"/>
  <c r="M42" i="7"/>
  <c r="J28" i="7"/>
  <c r="H42" i="7"/>
  <c r="I41" i="7" s="1"/>
  <c r="F28" i="7"/>
  <c r="D42" i="7"/>
  <c r="E41" i="7" s="1"/>
  <c r="I39" i="7" l="1"/>
  <c r="I40" i="7"/>
  <c r="E39" i="7"/>
  <c r="E40" i="7"/>
  <c r="S39" i="7"/>
  <c r="S40" i="7"/>
  <c r="I28" i="7"/>
  <c r="I38" i="7"/>
  <c r="E28" i="7"/>
  <c r="E38" i="7"/>
  <c r="S28" i="7"/>
  <c r="S38" i="7"/>
  <c r="K26" i="7"/>
  <c r="K27" i="7"/>
  <c r="G26" i="7"/>
  <c r="G27" i="7"/>
  <c r="O26" i="7"/>
  <c r="O27" i="7"/>
  <c r="Q42" i="7"/>
  <c r="T42" i="7"/>
  <c r="R43" i="7"/>
  <c r="S42" i="7" s="1"/>
  <c r="N42" i="7"/>
  <c r="O41" i="7" s="1"/>
  <c r="M43" i="7"/>
  <c r="J42" i="7"/>
  <c r="K41" i="7" s="1"/>
  <c r="H43" i="7"/>
  <c r="I42" i="7" s="1"/>
  <c r="F42" i="7"/>
  <c r="G41" i="7" s="1"/>
  <c r="D43" i="7"/>
  <c r="E42" i="7" s="1"/>
  <c r="U26" i="7"/>
  <c r="U40" i="7" l="1"/>
  <c r="U41" i="7"/>
  <c r="O39" i="7"/>
  <c r="O40" i="7"/>
  <c r="K39" i="7"/>
  <c r="K40" i="7"/>
  <c r="G39" i="7"/>
  <c r="G40" i="7"/>
  <c r="U38" i="7"/>
  <c r="U39" i="7"/>
  <c r="K28" i="7"/>
  <c r="K38" i="7"/>
  <c r="G28" i="7"/>
  <c r="G38" i="7"/>
  <c r="O28" i="7"/>
  <c r="O38" i="7"/>
  <c r="Q43" i="7"/>
  <c r="T43" i="7"/>
  <c r="R44" i="7"/>
  <c r="N43" i="7"/>
  <c r="O42" i="7" s="1"/>
  <c r="M44" i="7"/>
  <c r="J43" i="7"/>
  <c r="K42" i="7" s="1"/>
  <c r="H44" i="7"/>
  <c r="I43" i="7" s="1"/>
  <c r="F43" i="7"/>
  <c r="G42" i="7" s="1"/>
  <c r="D44" i="7"/>
  <c r="E43" i="7" s="1"/>
  <c r="U28" i="7"/>
  <c r="U42" i="7"/>
  <c r="Q44" i="7" l="1"/>
  <c r="T44" i="7"/>
  <c r="R45" i="7"/>
  <c r="S44" i="7" s="1"/>
  <c r="S43" i="7"/>
  <c r="N44" i="7"/>
  <c r="O43" i="7" s="1"/>
  <c r="M45" i="7"/>
  <c r="J44" i="7"/>
  <c r="K43" i="7" s="1"/>
  <c r="H45" i="7"/>
  <c r="I44" i="7" s="1"/>
  <c r="F44" i="7"/>
  <c r="G43" i="7" s="1"/>
  <c r="D45" i="7"/>
  <c r="E44" i="7" s="1"/>
  <c r="U43" i="7"/>
  <c r="Q45" i="7" l="1"/>
  <c r="T45" i="7"/>
  <c r="R46" i="7"/>
  <c r="S45" i="7" s="1"/>
  <c r="N45" i="7"/>
  <c r="O44" i="7" s="1"/>
  <c r="M46" i="7"/>
  <c r="J45" i="7"/>
  <c r="K44" i="7" s="1"/>
  <c r="H46" i="7"/>
  <c r="I45" i="7" s="1"/>
  <c r="F45" i="7"/>
  <c r="G44" i="7" s="1"/>
  <c r="D46" i="7"/>
  <c r="E45" i="7" s="1"/>
  <c r="U44" i="7"/>
  <c r="Q46" i="7" l="1"/>
  <c r="T46" i="7"/>
  <c r="R47" i="7"/>
  <c r="N46" i="7"/>
  <c r="O45" i="7" s="1"/>
  <c r="M47" i="7"/>
  <c r="J46" i="7"/>
  <c r="K45" i="7" s="1"/>
  <c r="H47" i="7"/>
  <c r="I46" i="7" s="1"/>
  <c r="F46" i="7"/>
  <c r="G45" i="7" s="1"/>
  <c r="D47" i="7"/>
  <c r="E46" i="7" s="1"/>
  <c r="U45" i="7"/>
  <c r="Q47" i="7" l="1"/>
  <c r="T47" i="7"/>
  <c r="R48" i="7"/>
  <c r="S47" i="7" s="1"/>
  <c r="S46" i="7"/>
  <c r="N47" i="7"/>
  <c r="O46" i="7" s="1"/>
  <c r="M48" i="7"/>
  <c r="J47" i="7"/>
  <c r="K46" i="7" s="1"/>
  <c r="H48" i="7"/>
  <c r="I47" i="7" s="1"/>
  <c r="F47" i="7"/>
  <c r="G46" i="7" s="1"/>
  <c r="D48" i="7"/>
  <c r="E47" i="7" s="1"/>
  <c r="U46" i="7"/>
  <c r="Q48" i="7" l="1"/>
  <c r="T48" i="7"/>
  <c r="R49" i="7"/>
  <c r="S48" i="7" s="1"/>
  <c r="N48" i="7"/>
  <c r="O47" i="7" s="1"/>
  <c r="M49" i="7"/>
  <c r="J48" i="7"/>
  <c r="K47" i="7" s="1"/>
  <c r="H49" i="7"/>
  <c r="I48" i="7" s="1"/>
  <c r="F48" i="7"/>
  <c r="G47" i="7" s="1"/>
  <c r="D49" i="7"/>
  <c r="E48" i="7" s="1"/>
  <c r="U47" i="7"/>
  <c r="Q49" i="7" l="1"/>
  <c r="T49" i="7"/>
  <c r="S49" i="7"/>
  <c r="N49" i="7"/>
  <c r="O48" i="7" s="1"/>
  <c r="J49" i="7"/>
  <c r="K48" i="7" s="1"/>
  <c r="I49" i="7"/>
  <c r="F49" i="7"/>
  <c r="G48" i="7" s="1"/>
  <c r="E49" i="7"/>
  <c r="U48" i="7"/>
  <c r="O49" i="7" l="1"/>
  <c r="K49" i="7"/>
  <c r="G49" i="7"/>
  <c r="U49" i="7"/>
</calcChain>
</file>

<file path=xl/comments1.xml><?xml version="1.0" encoding="utf-8"?>
<comments xmlns="http://schemas.openxmlformats.org/spreadsheetml/2006/main">
  <authors>
    <author>TonyAdmin</author>
    <author>Tony</author>
    <author>Tony C.</author>
  </authors>
  <commentList>
    <comment ref="A2" authorId="0" shapeId="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authors>
    <author>TonyAdmin</author>
    <author>Tony C.</author>
    <author>Tony</author>
  </authors>
  <commentList>
    <comment ref="A2" authorId="0" shapeId="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authors>
    <author>TonyAdmin</author>
    <author>Tony</author>
  </authors>
  <commentList>
    <comment ref="A2"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authors>
    <author>TonyAdmin</author>
    <author>Tony</author>
  </authors>
  <commentList>
    <comment ref="A1"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authors>
    <author>TonyAdmin</author>
  </authors>
  <commentList>
    <comment ref="A1" authorId="0" shapeId="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comments6.xml><?xml version="1.0" encoding="utf-8"?>
<comments xmlns="http://schemas.openxmlformats.org/spreadsheetml/2006/main">
  <authors>
    <author>TonyAdmin</author>
    <author>Tony</author>
    <author>Tony C.</author>
  </authors>
  <commentList>
    <comment ref="A2" authorId="0" shapeId="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sharedStrings.xml><?xml version="1.0" encoding="utf-8"?>
<sst xmlns="http://schemas.openxmlformats.org/spreadsheetml/2006/main" count="65403" uniqueCount="11094">
  <si>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</si>
  <si>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</si>
  <si>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</si>
  <si>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</si>
  <si>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</si>
  <si>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</si>
  <si>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</si>
  <si>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</si>
  <si>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</si>
  <si>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</si>
  <si>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</si>
  <si>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</si>
  <si>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</si>
  <si>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</si>
  <si>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</si>
  <si>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</si>
  <si>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</si>
  <si>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</si>
  <si>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</si>
  <si>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</si>
  <si>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</si>
  <si>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</si>
  <si>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</si>
  <si>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</si>
  <si>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</si>
  <si>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</si>
  <si>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</si>
  <si>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</si>
  <si>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</si>
  <si>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</si>
  <si>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</si>
  <si>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</si>
  <si>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</si>
  <si>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</si>
  <si>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</si>
  <si>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</si>
  <si>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</si>
  <si>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</si>
  <si>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</si>
  <si>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</si>
  <si>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</si>
  <si>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</si>
  <si>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</si>
  <si>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</si>
  <si>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</si>
  <si>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</si>
  <si>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</si>
  <si>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</si>
  <si>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</si>
  <si>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</si>
  <si>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</si>
  <si>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</si>
  <si>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</si>
  <si>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</si>
  <si>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</si>
  <si>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</si>
  <si>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</si>
  <si>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</si>
  <si>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</si>
  <si>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</si>
  <si>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</si>
  <si>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</si>
  <si>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</si>
  <si>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</si>
  <si>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</si>
  <si>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</si>
  <si>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</si>
  <si>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</si>
  <si>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</si>
  <si>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</si>
  <si>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</si>
  <si>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</si>
  <si>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</si>
  <si>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</si>
  <si>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</si>
  <si>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</si>
  <si>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</si>
  <si>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</si>
  <si>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</si>
  <si>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</si>
  <si>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</si>
  <si>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</si>
  <si>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</si>
  <si>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</si>
  <si>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</si>
  <si>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</si>
  <si>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</si>
  <si>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</si>
  <si>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</si>
  <si>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</si>
  <si>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</si>
  <si>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</si>
  <si>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</si>
  <si>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</si>
  <si>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</si>
  <si>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</si>
  <si>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</si>
  <si>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</si>
  <si>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</si>
  <si>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</si>
  <si>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</si>
  <si>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</si>
  <si>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</si>
  <si>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</si>
  <si>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</si>
  <si>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</si>
  <si>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</si>
  <si>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</si>
  <si>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</si>
  <si>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</si>
  <si>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</si>
  <si>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</si>
  <si>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</si>
  <si>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</si>
  <si>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</si>
  <si>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</si>
  <si>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</si>
  <si>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</si>
  <si>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</si>
  <si>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</si>
  <si>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</si>
  <si>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</si>
  <si>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</si>
  <si>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</si>
  <si>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</si>
  <si>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</si>
  <si>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</si>
  <si>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</si>
  <si>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</si>
  <si>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</si>
  <si>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</si>
  <si>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</si>
  <si>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</si>
  <si>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</si>
  <si>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</si>
  <si>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</si>
  <si>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</si>
  <si>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</si>
  <si>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</si>
  <si>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</si>
  <si>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</si>
  <si>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</si>
  <si>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</si>
  <si>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</si>
  <si>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</si>
  <si>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</si>
  <si>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</si>
  <si>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</si>
  <si>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</si>
  <si>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</si>
  <si>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</si>
  <si>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</si>
  <si>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</si>
  <si>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</si>
  <si>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</si>
  <si>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</si>
  <si>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</si>
  <si>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</si>
  <si>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</si>
  <si>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</si>
  <si>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</si>
  <si>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</si>
  <si>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</si>
  <si>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</si>
  <si>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</si>
  <si>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</si>
  <si>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</si>
  <si>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</si>
  <si>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</si>
  <si>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</si>
  <si>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</si>
  <si>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</si>
  <si>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</si>
  <si>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</si>
  <si>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Relationship</t>
  </si>
  <si>
    <t>Relationship Date (UTC)</t>
  </si>
  <si>
    <t>Tweet</t>
  </si>
  <si>
    <t>URLs in Tweet</t>
  </si>
  <si>
    <t>Domains in Tweet</t>
  </si>
  <si>
    <t>Hashtags in Tweet</t>
  </si>
  <si>
    <t>Media in Tweet</t>
  </si>
  <si>
    <t>Tweet Image File</t>
  </si>
  <si>
    <t>Tweet Date (UTC)</t>
  </si>
  <si>
    <t>Date</t>
  </si>
  <si>
    <t>Time</t>
  </si>
  <si>
    <t>Twitter Page for Tweet</t>
  </si>
  <si>
    <t>Latitude</t>
  </si>
  <si>
    <t>Longitude</t>
  </si>
  <si>
    <t>Imported ID</t>
  </si>
  <si>
    <t>In-Reply-To Tweet ID</t>
  </si>
  <si>
    <t>Favorited</t>
  </si>
  <si>
    <t>Favorite Count</t>
  </si>
  <si>
    <t>In-Reply-To User ID</t>
  </si>
  <si>
    <t>Is Quote Status</t>
  </si>
  <si>
    <t>Language</t>
  </si>
  <si>
    <t>Possibly Sensitive</t>
  </si>
  <si>
    <t>Quoted Status ID</t>
  </si>
  <si>
    <t>Retweeted</t>
  </si>
  <si>
    <t>Retweet Count</t>
  </si>
  <si>
    <t>Retweet ID</t>
  </si>
  <si>
    <t>Source</t>
  </si>
  <si>
    <t>Truncated</t>
  </si>
  <si>
    <t>Unified Twitter ID</t>
  </si>
  <si>
    <t>Imported Tweet Type</t>
  </si>
  <si>
    <t>Added By Extended Analysis</t>
  </si>
  <si>
    <t>Corrected By Extended Analysis</t>
  </si>
  <si>
    <t>Place Bounding Box</t>
  </si>
  <si>
    <t>Place Country</t>
  </si>
  <si>
    <t>Place Country Code</t>
  </si>
  <si>
    <t>Place Full Name</t>
  </si>
  <si>
    <t>Place ID</t>
  </si>
  <si>
    <t>Place Name</t>
  </si>
  <si>
    <t>Place Type</t>
  </si>
  <si>
    <t>Place URL</t>
  </si>
  <si>
    <t>muypymes</t>
  </si>
  <si>
    <t>aatrenza</t>
  </si>
  <si>
    <t>cidvegasbajas</t>
  </si>
  <si>
    <t>teseacomunicac1</t>
  </si>
  <si>
    <t>ene3112</t>
  </si>
  <si>
    <t>castro_valin</t>
  </si>
  <si>
    <t>flormpecasique</t>
  </si>
  <si>
    <t>infotelbadajoz</t>
  </si>
  <si>
    <t>arrowwebgraphic</t>
  </si>
  <si>
    <t>rakel_almeria</t>
  </si>
  <si>
    <t>davidmorancacho</t>
  </si>
  <si>
    <t>elenalalasm</t>
  </si>
  <si>
    <t>jessicaquerom</t>
  </si>
  <si>
    <t>marketerosdehoy</t>
  </si>
  <si>
    <t>belengg_</t>
  </si>
  <si>
    <t>alvarobarrena</t>
  </si>
  <si>
    <t>fqfontanes</t>
  </si>
  <si>
    <t>belenmarper</t>
  </si>
  <si>
    <t>paolasilvacm</t>
  </si>
  <si>
    <t>lovesmou</t>
  </si>
  <si>
    <t>dnoy_journalist</t>
  </si>
  <si>
    <t>argehdez</t>
  </si>
  <si>
    <t>metoscm</t>
  </si>
  <si>
    <t>camaradebadajoz</t>
  </si>
  <si>
    <t>richartasanchez</t>
  </si>
  <si>
    <t>isafirvida</t>
  </si>
  <si>
    <t>soyjorgealfaro</t>
  </si>
  <si>
    <t>maylopezes</t>
  </si>
  <si>
    <t>belendelacruzdc</t>
  </si>
  <si>
    <t>salonsoweb</t>
  </si>
  <si>
    <t>oletna</t>
  </si>
  <si>
    <t>idimad360</t>
  </si>
  <si>
    <t>capitanapodcast</t>
  </si>
  <si>
    <t>extrenetworks</t>
  </si>
  <si>
    <t>borjadelope</t>
  </si>
  <si>
    <t>perbea123</t>
  </si>
  <si>
    <t>logisticaglobal</t>
  </si>
  <si>
    <t>javilayunta</t>
  </si>
  <si>
    <t>maurididonato</t>
  </si>
  <si>
    <t>vecte</t>
  </si>
  <si>
    <t>tinosemseo</t>
  </si>
  <si>
    <t>cristinahp_fr</t>
  </si>
  <si>
    <t>carlosd3freitas</t>
  </si>
  <si>
    <t>raulscc</t>
  </si>
  <si>
    <t>philippelele</t>
  </si>
  <si>
    <t>toninavarroyes</t>
  </si>
  <si>
    <t>marketingized</t>
  </si>
  <si>
    <t>seodecanarias</t>
  </si>
  <si>
    <t>_miriam_bustos</t>
  </si>
  <si>
    <t>hedwigkudo</t>
  </si>
  <si>
    <t>uitsteln</t>
  </si>
  <si>
    <t>to_navas</t>
  </si>
  <si>
    <t>natalia_codina</t>
  </si>
  <si>
    <t>luciayelseo</t>
  </si>
  <si>
    <t>bichadecampo</t>
  </si>
  <si>
    <t>carlotagalvan</t>
  </si>
  <si>
    <t>arantxasgg</t>
  </si>
  <si>
    <t>vivianfrancos</t>
  </si>
  <si>
    <t>anaivarsparcero</t>
  </si>
  <si>
    <t>daviidviejo</t>
  </si>
  <si>
    <t>labicicletanet</t>
  </si>
  <si>
    <t>juanjosantana</t>
  </si>
  <si>
    <t>nicolaschvs</t>
  </si>
  <si>
    <t>cemktd</t>
  </si>
  <si>
    <t>interactiv_a</t>
  </si>
  <si>
    <t>isasantiandreu</t>
  </si>
  <si>
    <t>geni_ramos</t>
  </si>
  <si>
    <t>jptejela</t>
  </si>
  <si>
    <t>oscaragugav</t>
  </si>
  <si>
    <t>mirenperez</t>
  </si>
  <si>
    <t>vkflores</t>
  </si>
  <si>
    <t>josmkt</t>
  </si>
  <si>
    <t>tuwebdecero</t>
  </si>
  <si>
    <t>miguelfloro</t>
  </si>
  <si>
    <t>alvarowpo</t>
  </si>
  <si>
    <t>raiolanetworks</t>
  </si>
  <si>
    <t>mjcachon</t>
  </si>
  <si>
    <t>mariaghvn</t>
  </si>
  <si>
    <t>philgonzalez</t>
  </si>
  <si>
    <t>roberflores87</t>
  </si>
  <si>
    <t>am_camacho</t>
  </si>
  <si>
    <t>c_isabelromero</t>
  </si>
  <si>
    <t>mjchacon</t>
  </si>
  <si>
    <t>cope_badajoz</t>
  </si>
  <si>
    <t>vodafonebiz</t>
  </si>
  <si>
    <t>cytomic_</t>
  </si>
  <si>
    <t>pandacomunica</t>
  </si>
  <si>
    <t>ibercaja</t>
  </si>
  <si>
    <t>alvaromkn</t>
  </si>
  <si>
    <t>fareskameli</t>
  </si>
  <si>
    <t>metricool_es</t>
  </si>
  <si>
    <t>ac_hoteles</t>
  </si>
  <si>
    <t>fragoso_fran</t>
  </si>
  <si>
    <t>jnsaunier</t>
  </si>
  <si>
    <t>i_republica</t>
  </si>
  <si>
    <t>echaleku</t>
  </si>
  <si>
    <t>muroexe</t>
  </si>
  <si>
    <t>badajozonlinetv</t>
  </si>
  <si>
    <t>igersspain</t>
  </si>
  <si>
    <t>Retweet</t>
  </si>
  <si>
    <t>Mentions</t>
  </si>
  <si>
    <t>MentionsInRetweet</t>
  </si>
  <si>
    <t>Replies to</t>
  </si>
  <si>
    <t>😃 ¡No te pierdas la nueva edición del Congreso Extremeño de Marketing Digital! 🔝🔝
#MarketingDigital 
#Ecommerce 
#CEMD2020 
👉 https://t.co/b9iECmjzCS https://t.co/0WO5OVewJg</t>
  </si>
  <si>
    <t>CEMD 2020:
🔹Temáticas del Congreso Extremeño de Marketing Digital 2020
🔹Ponentes del CEMD 2020
🔹Programación CEMD2020
🔹Dónde se celebra el CEMD 2020
🔹Precio y dónde comprar las entradas del CEMD2020
https://t.co/2PphFIyTRo
#CEMD2020
Vía @roberflores87 https://t.co/FlU0TGAZvE</t>
  </si>
  <si>
    <t>#CEMD2020 el 31 Enero el mayor evento de #MarketingDigital de #Extremadura !
No te lo puedes perder !!  #SEOhashtag te invita :) 
Usa el Codigo: cemd20vf y obten 10% de descuento 
https://t.co/o1Vg83INKq https://t.co/xRpRu5oEnr</t>
  </si>
  <si>
    <t>📣¿Quieres saber todo sobre el #CEMD2020 ?
Te lo cuento en mi blog ➡https://t.co/Sf8qHLdguS
🎁DESCUENTO 10% CÓDIGO CEMD20ISABEL
🗯Ponentes y Talleres🔝
📍Badajoz
📅31 de enero
💻Presencial y Streaming
✅Entradas https://t.co/mawLKUaLSu
#Marketing #ecommerce #seo #socialmedia https://t.co/etCcymqbkA</t>
  </si>
  <si>
    <t>Alvaro Fontela estará de nuevo en Badajoz el 31 de Enero. - Estrategias de Marketing Digital para vender más con tu Ecommerce #cemd2020 
Ya no quedan entradas VIP pero puedes comprar la entrada normal o verlo en Streaming. 10% de dto: cemdjose
https://t.co/sA0tQUNZsK https://t.co/EZTbk5gT5y</t>
  </si>
  <si>
    <t>¿Conoces la edición #Ecommerce del Congreso Extremeño de Marketing Digital? 🤘
⏰ 31 Enero de 2020
📍Edificio Ibercaja S.XXI (Badajoz)
🖥 Consigue tu entrada y síguelo en streaming 👇
https://t.co/Uwm3pzAiJ0
#CEMD2020</t>
  </si>
  <si>
    <t>¡Se acerca #CEMD2020! 😍
Este 31 de enero embárcate en un emocionante evento de aprendizaje 🙌🏽
¿Sabes cuál es el programa con el que vas a encontrarte allí? 😉¡Mira!👇🏽
https://t.co/p1AQ4Hsxps https://t.co/uQjKlR1Xxn</t>
  </si>
  <si>
    <t>Este año #CEMD2020 incorpora ponencias y talleres SEO, Facebook Ads, Instagram, estrategia… y mucho más 
¡No te lo puedes perder!
Compra tu entrada 🌐https://t.co/PpqA66hk0r https://t.co/RPCuibFEsX</t>
  </si>
  <si>
    <t>El 31 de enero 2020 llega el #cemd2020✅
⠀
Consigue tu entrada en 💥 https://t.co/DrH3yqFSeI 💥 
10% de DESCUENTO si la compras con el código 
➡ cemd20jo
⠀</t>
  </si>
  <si>
    <t>CEMD 2020:
🔹Temáticas del Congreso Extremeño de Marketing Digital 2020
🔹Ponentes del CEMD 2020
🔹Programación CEMD2020
🔹Dónde se celebra el CEMD 2020
🔹Precio y dónde comprar las entradas del CEMD2020
https://t.co/mLacSabLv7
#CEMD2020
Vía @roberflores87 https://t.co/HWvEWWxGHB</t>
  </si>
  <si>
    <t>Llega la 3ª edición #CEMD2020  
🗓 El próximo 31 de Enero
🗣17 ponentes 🔝 de #MarketingDigital e #Ecommerce
⭐Código descuento: cemd20mh
👉Apúntate aquí  https://t.co/H0FXrz12nP https://t.co/9XGeYbqBkZ</t>
  </si>
  <si>
    <t>Llega la 3ª edición #CEMD2020  
🗓 El próximo 31 de Enero
🗣17 ponentes 🔝 de #MarketingDigital e #Ecommerce
⭐Código descuento: cemd20mh
👉Apúntate aquí  https://t.co/VGFeW7jnNK https://t.co/p9ubWItgdI</t>
  </si>
  <si>
    <t>🙌 Quedan 15 días para el #CEMD2020, el tercer Congreso Extremeño de #MarketingDigital, que un año más tengo el honor de presentar. Ponencias, talleres, networking, sorteos y mucho, mucho más. ¿Te lo vas a perder? Info y entradas 👇
https://t.co/5fDeL4U2RS https://t.co/NxohrqCn6S</t>
  </si>
  <si>
    <t>Este año #CEMD2020 incorpora ponencias y talleres SEO, Facebook Ads, Instagram, estrategia… y mucho más 🙌🏽
¡No te lo puedes perder!
https://t.co/JnqzteDa2J https://t.co/JuLxM2Dlwy</t>
  </si>
  <si>
    <t>El primero del año #CEMD2020 👌👌 https://t.co/J19bhGBLvV</t>
  </si>
  <si>
    <t>#CEMD2020 el 31 Enero el mayor evento de #MarketingDigital de #Extremadura !
No te lo puedes perder !!  #SEOhashtag te invita :) 
Usa el Codigo: cemd20vf y obten 10% de descuento 
https://t.co/XwABSAbhx6 https://t.co/98nmDYnOpl</t>
  </si>
  <si>
    <t>📆 31 enero:
📌 Congreso Extremeño de Marketing Digital
#MarketingDigital 
#Ecommerce 
#CEMD2020 
👉 https://t.co/b9iECmjzCS
@CEMKTD https://t.co/BaakE9axV5</t>
  </si>
  <si>
    <t>¡Se acerca #CEMD2020! 😍
Este 31 de enero embárcate en un emocionante evento de aprendizaje 🙌🏽
¿Sabes cuál es el programa con el que vas a encontrarte allí? 😉¡Mira!👇🏽
https://t.co/p1AQ4Hsxps https://t.co/aUcXylX49R</t>
  </si>
  <si>
    <t>El 31 de Enero estaré otro año mas en #Badajoz en #CEMD2020 @CEMKTD 
¿Te vienes?
https://t.co/uXEIyWqDdB https://t.co/yA0Qb2fJRX</t>
  </si>
  <si>
    <t>¡Congreso a la vista!🙌🏽
Patrocinamos un evento muy 🔝👉🏽 #CEMD2020 , en el que podrás ver ponencias de expertos reconocidos 😉
¿Te apuntas? 😎¡¡Recomendado!!🔥
https://t.co/p1AQ4Hsxps https://t.co/2IS9vSeuWc</t>
  </si>
  <si>
    <t>¡Congreso a la vista!🙌🏽
Patrocinamos un evento muy 🔝👉🏽 #CEMD2020 , en el que podrás ver ponencias de expertos reconocidos 😉
¿Te apuntas? 😎¡¡Recomendado!!🔥
https://t.co/p1AQ4Hsxps https://t.co/8QEluNeEoX</t>
  </si>
  <si>
    <t>Finalizamos una semana intensa y terminando de cerrar cositas del #CEMD2020 🤘Pero antes de comenzar la penúltima semana previa tenemos algo que contaros 😉 https://t.co/bsnaC0jnHW</t>
  </si>
  <si>
    <t>💥¡ No puedes perderte el #CEMD2020 ! 💥
👉31 de Enero en Badajoz 
Compra tu entrada en 👉https://t.co/up37YhYMf9
Descuento 🎁 10% de descuento CEMD20AS
Ponentes de alto nivel y talleres especializados te esperan🔝
#MarketingDigital #Ecommerce #SEO https://t.co/lur5xrvskH</t>
  </si>
  <si>
    <t>Nuestros amigos de 𝘿𝙞𝙜𝙞𝙩𝙖𝙡 𝙍𝙚𝙙 vuelven a apostar por segundo año consecutivo por la familia CEMD 👏
Les estamos muy agradecidos porque sin ellos, el apoyo de Vodafone para el #CEMD2020 no hubiera sido posible 👌
Grandes profesionales y mejores personas https://t.co/45WOXwAQ5F</t>
  </si>
  <si>
    <t>📣¿Quieres saber todo sobre el #CEMD2020 ?
Te lo cuento en mi blog ➡https://t.co/zUfIDzbz6V
🎁DESCUENTO 10% CÓDIGO CEMD20ISABEL
🗯Ponentes y Talleres🔝
📍Badajoz
📅31 de enero
💻Presencial y Streaming
✅Entradas https://t.co/kEseRz8dnl
#Marketing #ecommerce #seo #socialmedia https://t.co/nyOBgQYaE2</t>
  </si>
  <si>
    <t>🚨El 31 de enero llega el  3er Congreso Extremeño de Marketing Digital - CEMD20.
🔝17 maravillosos ponentes.
🤔¿Quieres asistir? compra tu entrada en:
https://t.co/jh8E5dsDnX
😀Utiliza mi Código🔸cemd20as 🔸 para obtener un 10% de descuento 
#CEMD2020 #MarketindDigital https://t.co/whS5ECDPwt</t>
  </si>
  <si>
    <t>¿El #Mindfullness es una tendencia pasajera o es algo que las empresas deberían implementar en sus organizaciones? 
La respuesta de @PhilGonzalez la tendrás en #CEMD2020 (de @CEMKTD).
Obtén un 10 % de descuento en tu entrada con el código "cemd20jl" https://t.co/lSJSCvmNiN https://t.co/5CcgcRyLQg</t>
  </si>
  <si>
    <t>¡Fantástica presencia femenina en el Congreso Extremeño de #MarketingDigital #CEMD20 #CEMD2020!
Podremos disfrutar de ponencias como la de @AnaIvarsParcero, @mjchacon, @c_isabelromero, @geni_ramos y @am_camacho, entre otras.
🗓️31 de Enero en #Badajoz 
https://t.co/Blzbmg5eJQ https://t.co/hz0B0oeGIG</t>
  </si>
  <si>
    <t>📢Ya faltan pocos días para la 3ª Edición del #CEMD
🚀Congreso de #MarketingDigital &amp;amp; #Ecommerce🚀
3⃣1⃣ Enero
📌Edificio Ibercaja S.XXI Paseo Fluvial, 15 #Badajoz
➡️@CEMKTD
➕Información➡️ https://t.co/8eKf2npTpR
⤵️Entradas⤵️
https://t.co/ObXuqPjZFs
#SEO #CEMD2020 https://t.co/gJosMmH1KZ</t>
  </si>
  <si>
    <t>Finalizada la entrevista en @cope_badajoz  sobre el #CEMD2020  🎙
Muchísimas gracias por el trato recibido y por vuestra ayuda 😘
En breve os la subimos completa 🤘 https://t.co/i0Cc7PfSP8</t>
  </si>
  <si>
    <t>Ya está terminando el día, y no queremos marcharnos a casa sin contaros un par de cosillas sobre el #CEMD2020 🤘
CC: @ibercaja @PandaComunica @cytomic_ @RaiolaNetworks @VodafoneBiz https://t.co/5j9caEsrRH</t>
  </si>
  <si>
    <t>¿Te gustaría ser VOLUNTARIO y vivir el #CEMD2020 desde dentro? Ponte en contacto con nosotros y hablamos 😉 https://t.co/uKu3kQROSh</t>
  </si>
  <si>
    <t>Nuestro compañero @tuwebdecero os deja un estupendo artículo en la web sobre el #CEMD2020 🤘
Si te gusta el #SEO , no puedes perdértelo, saca tu entrada aquí 👉 https://t.co/qBSaencSzt
https://t.co/LSZv5g2WNM</t>
  </si>
  <si>
    <t>Como ya sabéis, este año tenemos el orgullo de contar como partner principal en el #CEMD2020 a @Pandacomunica 👏 Y no podíamos dejar pasar la oportunidad de grabar un pequeño vídeo a un pacense, que es el CMO de Panda 👉 @nicolaschvs
¡Play y atentos! 👇 https://t.co/17jK2eSxvu</t>
  </si>
  <si>
    <t>¿Conoces la edición #Ecommerce del Congreso Extremeño de Marketing Digital? 🤘
⭕️ Descubre a los ponentes de 2020 👉🏻 https://t.co/e6F7I8JarP
✅Compra ya tu entrada 
⏰ 31 Enero de 2020
📍Edificio Ibercaja S.XXI (Badajoz)
🖥 Streaming 👍🏻 
#CEMD2020 https://t.co/rMqHbpVjOW</t>
  </si>
  <si>
    <t>💥#Evento presencial y online!!
👉Marketing Digital &amp;amp; #ecommerce 
🔥Además con este código de descuento: 𝐜𝐞𝐦𝐝𝟐𝟎𝐦𝐯 tu entrada 10% menos!! 
📅31 de Enero 2020!!
3º Edición #MarketingDigital,  comercio electrónico y #SEO.
👇 https://t.co/JqYMrspbYC
#CEMD2020</t>
  </si>
  <si>
    <t>Ponencias, Tracks, Networking, Sorpresas, Concursos, Regalos ¡y muchas ganas de #MarketingDigital y #Ecommerce 🤘! 
Esto es lo que nos espera en el #CEMD2020 😁¿Te unes? 👉https://t.co/XpGXMsWbRE https://t.co/xoSfePdZ9z</t>
  </si>
  <si>
    <t>@AlvaroMKN (de @RaiolaNetworks) es especialista en optimizar la #WPO, la velocidad de carga de una web. 
Te desvelará el futuro de esta especialidad el 31/1 en #CEMD2020 (de @CEMKTD).
Obtén un 10 % de descuento en tu entrada con el código "cemd20jl" https://t.co/tB8EihDyFg https://t.co/gpTHufsGm0</t>
  </si>
  <si>
    <t>Os comunicamos que ya no quedan entradas VIP para el #CEMD2020 😱
Pero no os preocupéis, porque podéis asistir sin problema de forma presencial o visualizarlo por streaming 😉
Compra ya tu entrada en 👉https://t.co/XpGXMsWbRE https://t.co/EcvSxVpNrJ</t>
  </si>
  <si>
    <t>✅¿Quieres conocer qué estrategias utiliza @am_camacho para dar visibilidad a las marcas en #Instagram? 
Puedes verlo de manera práctica en #CEMD2020 (de @CEMKTD). 
Obtén un 10 % de descuento en tu entrada con el código "cemd20jl" https://t.co/EIpNgfJnW6 https://t.co/49tzXGvP3Z</t>
  </si>
  <si>
    <t>✅@AnaIvarsParcero sabe cómo utilizar #FacebookAds. 
Lo ha demostrado a lo largo de toda su trayectoria y tú serás testigo el 31/1  a #CEMD2020 (de @CEMKTD).
Obtén un 10 % de descuento en tu entrada con el código "cemd20jl" https://t.co/cZnpqA32Au https://t.co/mtRIJ9tseC</t>
  </si>
  <si>
    <t>Este año vamos a poder disfrutar en el #CEMD2020 de una super consultora SEO como @mjcachon 🔝
Actualmente al mando de su empresa de SEO y Marketing Online y vinculada al equipo de Sistrix 🤓
SI quieres aprender de ella no dudes en comprar tu entrada en 👉 https://t.co/XpGXMsWbRE https://t.co/uSazly1toG</t>
  </si>
  <si>
    <t>✅El objetivo del evento  #CEMD2020 (de @CEMKTD) es acercar el #MarketingDigital y el comercrio electrónico a Extremadura. 
El otro: que tú seas el espectador que lo hace posible. 
Obtén un 10 % de descuento en tu entrada con el código "cemd20jl" https://t.co/CyQAMXdU7X https://t.co/5xJjIFU3yN</t>
  </si>
  <si>
    <t>✅El #RevenueManager análiza y cruza datos para que puedas tomar decisiones para optimizar las ventas. 
@FaresKameli te mostrará un caso práctico en #CEMD2020 (de @CEMKTD). 
Obtén un 10 % de descuento en tu entrada con el código "cemd20jl" https://t.co/NyrPF4wRiP https://t.co/L9qxGZWyWf</t>
  </si>
  <si>
    <t>ʜᴏʟᴀ ᴀɴᴀ ᴄᴀᴍᴀᴄʜᴏ
Este año en el #CEMD2020, @am_camacho  pasa de ser un asistente que disfrutó de la pasada edición, a dar un taller sobre estrategia en Instagram 👏
No te pierdas todos sus secretos y saca ya tu entrada en 👉https://t.co/XpGXMsWbRE https://t.co/InHpAQJM0l</t>
  </si>
  <si>
    <t>✅@c_isabelromero será otra de las ponentes invitadas el 31/1 en #CEMD2020 (de @CEMKTD).
Te explicará cómo de una intención de búsqueda, el usuario decide quedarse contigo. 
Obtén un 10 % de descuento en tu entrada con el código "cemd20jl" https://t.co/zrTQoSirWi https://t.co/z5bq2q9Aey</t>
  </si>
  <si>
    <t>@mjcachon es experta en estrategias #SEO que consiguen captar tráfico de alta calidad. 
Y si llevas un #Ecommerce, te conviene escucharla el 31/1 en #CEMD2020 (de @CEMKTD). 
Obtén un 10 % de descuento en tu entrada con el código "cemd20jl" https://t.co/8mNwdX2pQo https://t.co/OA0Aveiyu5</t>
  </si>
  <si>
    <t>@jptejela es CEO de @Metricool_es e impartirá un taller en el #CEMD2020 sobre esta herramienta que te permite analizar, generar informes, planificar y gestionar tus #redessociales 🔝
Ya no queda nada, así que saca tu entrada en 👉https://t.co/XpGXMsWbRE https://t.co/3WsBaX5Ww3</t>
  </si>
  <si>
    <t>¿No puedes venir a #Badajoz y asistir al #CEMD2020? No hay problema, puedes disfrutar e interactuar via streaming, ¡y a un precio alucinante! 🤘
¡Entra aquí mismo y saca tu entrada ya! 👇
https://t.co/CNcfEthitw</t>
  </si>
  <si>
    <t>✅@AnaIvarsParcero sabe obtener un #ROI positivo con #FacebookAds.
Lo ha demostrado a lo largo de toda su trayectoria y tú serás testigo el 31/1 en #CEMD2020 (de @CEMKTD).
Obtén un 10 % de descuento en tu entrada con el código "cemd20jl" https://t.co/TfQi1aZTma https://t.co/WkWTElS75A</t>
  </si>
  <si>
    <t>¿Vienes de fuera de #Badajoz? El hotel 
@AC_Hoteles
 Badajoz tiene una tarifa especial para asistentes. Las reservas se tramitarán directamente con el hotel, di que vas al #CEMD2020 y... ZAS Descuento! 🤘
Aquí tenéis más información &amp;gt; https://t.co/g8cvbunF8H
#CEMD2020 https://t.co/Ex0f201UQq</t>
  </si>
  <si>
    <t>Presentado oficialmente la tercera edición del Congreso Extremeño de Marketing Digital. Gracias al Alcalde de #Badajoz, @fragoso_fran  y a Montse Casasola de @ibercaja por vuestra implicación y apoyo al #CEMD2020 😊 https://t.co/Xz28DUBGw6</t>
  </si>
  <si>
    <t>✅El #CEMD2020 (de @CEMKTD) reúne a los mejores profesionales del #MarketingDigital el próximo 31 de enero. 
¿Quieres ser parte de esta tendencia?
Obtén un 10 % de descuento en tu entrada con el código "cemd20jl" https://t.co/5D8HxhrIHY https://t.co/CraaajTQxm</t>
  </si>
  <si>
    <t>✅¿El mejor plan para Enero?
🔴Evento presencial y online!!
➡Marketing Digital &amp;amp; #ecommerce 
🎁Código descuento 10% 🔰CEMD20ISABEL
📅31 de Enero 2020!
✅https://t.co/aaxMpQX6ZS
 #CEMD2020 #MarketingDigital #SEO https://t.co/xg37QQe9Kh</t>
  </si>
  <si>
    <t>Este año #CEMD2020 incorpora ponencias y talleres SEO, Facebook Ads, Instagram, estrategia… y mucho más 🙌🏽
¡No te lo puedes perder!
https://t.co/JnqzteDa2J https://t.co/YHOXm97JUy</t>
  </si>
  <si>
    <t>💡La 3ra edición del CEMD20 viene calentita.
📌 17 Ponencias de primer nivel
📌Masterclass
📌Networking
El 31 de Enero en Badajoz, ¡no te lo puedes perder!
🙂 Con mi código 🔸cemd20as🔸tendrás un 10% de descuento.
#CEMD2020 #Ecommerce #MarketingDigital https://t.co/9CkENTWGVO</t>
  </si>
  <si>
    <t>💥#Evento presencial y online!!
👉Marketing Digital &amp;amp; #ecommerce 
🔥Código de Descuento: 𝐜𝐞𝐦𝐝𝟐𝟎𝐦𝐯 
📅31 de Enero 2020!!
3º Edición #MarketingDigital,  comercio electrónico y #SEO.
👇 https://t.co/JqYMrspbYC 
#CEMD2020 https://t.co/Mm1Zv8Usrj</t>
  </si>
  <si>
    <t>Ya se acerca el mayor evento de Marketing Digital de Extremadura , el #CEMD2020 . No te lo puedes perder !! 
 Compra tu entrada aqui 👇👇
🌐https://t.co/b6s3FOUrSI 10% DTO, con el código 👉 CEMD20jo https://t.co/xfOnMuIXX9</t>
  </si>
  <si>
    <t>¿Te gustaría ser VOLUNTARIO y vivir el #CEMD2020 desde dentro? Ponte en contacto con nosotros y hablamos 😉 https://t.co/dhFmszhKfK</t>
  </si>
  <si>
    <t>🗯¿Quieres conocer a los ponentes del #CEMD2020 ?
@geni_ramos @muroexe @Fareskameli @echaleku @PhilGonzalez @mjcachon @AnaIvarsParcero @alvarowpo @miguelfloro @c_isabelromero @oscaragugav @i_Republica @jptejela @am_camacho @jnsaunier 
10% de DESCUENTO 
CÓDIGO CEMD20ISABEL https://t.co/7uvLry9oMM</t>
  </si>
  <si>
    <t>#SEOHashtag te invita al mayor congreso de #Marketing en #Badajoz
#CEMD2020 el 31 Enero el mayor evento de #MarketingDigital de #Extremadura !
No te lo puedes perder !!  #SEOhashtag te invita :)
Usa el Codigo: cemd20vf y obten 10% de descuento
https://t.co/IjfUT6Lts5 https://t.co/hnKaffu0Hy</t>
  </si>
  <si>
    <t>#SEOHashtag te invita al mayor congreso de #Marketing en #Badajoz
#CEMD2020 el 31 Enero el mayor evento de #MarketingDigital de #Extremadura !
No te lo puedes perder !!  #SEOhashtag te invita :)
Usa el Codigo: cemd20vf y obten 10% de descuento
https://t.co/EUUqVR18wc https://t.co/Y1tPHJIF6D</t>
  </si>
  <si>
    <t>Si quieres encontrar tu tono y lenguaje para tu marca, no deberías perderte la ponencia de @c_isabelromero  en el #CEMD2020 🤓
Cofundadora de ULab,  y #SEO content Manager en @Metricool_es  👏
Compra ya tu entrada en 👉 https://t.co/XpGXMsWbRE https://t.co/KoDAGFsySm</t>
  </si>
  <si>
    <t>AVISO!! Si no vas a poder asistir de forma presencial al 3r Congreso Extremeño de Marketing Digital,  utiliza este código de descuento para tu entrada en streaming 👉  cemd20nc https://t.co/xBjldD0cr9 #CEMD2020 https://t.co/NFkf12QnQX</t>
  </si>
  <si>
    <t>Se acerca el 3r Congreso Extremeño de Marketing Digital · #CEMD2020 si quieres aprender sobre Marketing digital, no te lo puedes perder el 31 ENERO en Badajoz. Si vas a verlo en streaming, aprovecha el DTO. del 10% en tu entrada con el código 👉 cemd20nc https://t.co/RcUaymz88d https://t.co/rqNXHDSHKs</t>
  </si>
  <si>
    <t>💥#Evento presencial y online!! 👉Marketing Digital &amp;amp; #ecommerce 🔥Además con este código de descuento: 𝐜𝐞𝐦𝐝𝟐𝟎𝐦𝐯 tu entrada 10% menos!! 📅31 de Enero 2020!! 3º Edición #MarketingDigital, comercio electrónico y #SEO. 👇 https://t.co/JqYMrspbYC 
#CEMD2020</t>
  </si>
  <si>
    <t>💥#Evento presencial y online!! 👉Marketing Digital &amp;amp; #ecommerce 
🔥Además con este código de descuento: 𝐜𝐞𝐦𝐝𝟐𝟎𝐦𝐯 tu entrada 10% menos!! 
📅31 de Enero 2020!! 3º Edición #MarketingDigital, comercio electrónico y #SEO. 
👇 https://t.co/JqYMrspbYC 
#CEMD2020</t>
  </si>
  <si>
    <t>💥#Evento presencial y online!!
👉Marketing Digital &amp;amp; #ecommerce 
🔥Código de Descuento: 𝐜𝐞𝐦𝐝𝟐𝟎𝐦𝐯 
📅31 de Enero 2020!!
3º Edición #MarketingDigital,  comercio electrónico y #SEO.
👇 https://t.co/JqYMrspbYC
#CEMD2020 https://t.co/Ylm8jHcya8</t>
  </si>
  <si>
    <t>💥#Evento presencial y online!!
👉Marketing Digital &amp;amp; #ecommerce 
🔥Código de Descuento: 𝐜𝐞𝐦𝐝𝟐𝟎𝐦𝐯 
📅31 de Enero 2020!!
3º Edición #MarketingDigital,  comercio electrónico y #SEO.
👇 https://t.co/JqYMrspbYC
#CEMD2020 https://t.co/ytZKG7jKaO</t>
  </si>
  <si>
    <t>💥#Evento presencial y online!!
👉Marketing Digital &amp;amp; #ecommerce 
🔥Además con este código de descuento: 𝐜𝐞𝐦𝐝𝟐𝟎𝐦𝐯 tu entrada 10% menos!! 
📅31 de Enero 2020!!
3º Edición #MarketingDigital,  comercio electrónico y #SEO.
👇 https://t.co/JqYMrspbYC
#CEMD2020 https://t.co/10ul5NJLRj</t>
  </si>
  <si>
    <t>🙂Te dejo un descuento del 10% en las entradas de #CEMD2020 tecleando al comprar el código cemd20cg...no te lo pierdas, y si tienes cualquier duda revisa la web para informarte de la ponencias 😉
👉https://t.co/MvadETxG4t
#MarketingDigital
#Extremadura
#Congresos https://t.co/rFFyxGEdij</t>
  </si>
  <si>
    <t>💥¡ No puedes perderte el #CEMD2020 ! 💥
👉31 de Enero en Badajoz 
Compra tu entrada en 👉https://t.co/lubS8BZ4tu
🔸 cemd20as🔸 10% de descuento con mi código
Ponentes de alto nivel y talleres especializados te esperan🔝
#MarketingDigital #Ecommerce #SEO https://t.co/Y4TE26gFdW</t>
  </si>
  <si>
    <t>ʙɪᴇɴᴠᴇɴɪᴅᴀ ᴀɴᴀ ɪᴠᴀʀs
Si quieres hacer BIEN publicidad en faceboook tienes que a ver a @AnaIvarsParcero en acción en el  #CEMD2020 🔝
Además de charla imparte un taller práctico 🎯
Te esperamos en el @CEMKTD 
Pilla tu entrada 👉 https://t.co/lwuacRKsvr https://t.co/8A5kNtiXds</t>
  </si>
  <si>
    <t>ʙɪᴇɴᴠᴇɴɪᴅᴀ ᴀɴᴀ ɪᴠᴀʀs
Si quieres hacer BIEN publicidad en faceboook tienes que a ver a @AnaIvarsParcero en acción en el  #CEMD2020 🔝
Además de charla imparte un taller práctico 🎯
Te esperamos en el @CEMKTD 
Pilla tu entrada 👉 https://t.co/UgEuDnNjRv https://t.co/KOF8qK6WgI</t>
  </si>
  <si>
    <t>¿Estás preparados para los sorteos del #CEMD2020 ? No te lo puedes perder, habrá muchas sorpresas durante el evento 🤘
Si aún no tienes tu entrada, ¡no sabemos a que esperas! 
👉 https://t.co/02j768AXO5 https://t.co/nY7EN5Ga83</t>
  </si>
  <si>
    <t>8 días para el #CEMD2020, 8 días para poder aprender de 𝙇𝙤𝙡𝙖 𝙂𝙖𝙡𝙡𝙚𝙣𝙩 de @i_Republica 🤘 Nos ha dejado un mensajito para ir abriendo boca, y te recuerda que no puedes faltar, saca tu entrada ya 👉 https://t.co/gIJc2ki3fx https://t.co/QTap7Rw5L0</t>
  </si>
  <si>
    <t>De nuevo este año, en el #CEMD2020 contaremos con el apoyo y participación de @Metricool_es , que con @jptejela  a la cabeza, impartirán un interesante taller sobre esta potente y eficaz herramienta. Sorpresa en el evento 😉
Corre a sacar tu entrada en https://t.co/FpQT27yZA1 https://t.co/u5USGIgs8H</t>
  </si>
  <si>
    <t>Uno de los propósitos de los congresos es el #Networking , y de eso en el #CEMD2020 lo tendremos a raudales 🤘
¿Vas a perdértelo? ¡Saca ya tu entrada! 👇👇
https://t.co/ZcO2n8Tnuv</t>
  </si>
  <si>
    <t>Vuelve el Congreso Extremeño de #MarketingDigital y #ECommerce, Formación y estudios  
https://t.co/yplFyWfAFu via @Interactiv_a
#CEMD2020</t>
  </si>
  <si>
    <t>El SEO será uno de los protagonistas del Congreso del día 31 de Enero - Congreso de Marketing Digital https://t.co/q9JDo4hxjo #cemd2020 https://t.co/Prw78Z965I</t>
  </si>
  <si>
    <t>Por 3ª edición consecutiva, @ibercaja vuelve a apoyarnos cediéndonos sus instalaciones 👏
Nuestra gratitud por haber confiado en este proyecto desde el primer instante de manera totalmente incondicional 🙏
Gracias de parte de todos los que formamos parte del #CEMD2020 🤗 https://t.co/cw2XD6SiLJ</t>
  </si>
  <si>
    <t>Recordaros que este año tenemos el super apoyo nada menos que de @PandaComunica, y viene acompañado de su hermano @cytomic_ 👏
¡Estamos encantados de tenerlos con nosotros! 👌
Ya puedes sacar tu entrada para el #CEMD2020! 👉 https://t.co/Bxaz3ezJFo https://t.co/JiTaKq2ctg</t>
  </si>
  <si>
    <t>¡Se acerca #CEMD2020! 😍
Este 31 de enero embárcate en un emocionante evento de aprendizaje 🙌🏽
¿Sabes cuál es el programa con el que vas a encontrarte allí? 😉¡Mira!👇🏽
https://t.co/p1AQ4Hsxps https://t.co/GkSbObQh8L</t>
  </si>
  <si>
    <t>Juan Pablo Tejera estará en Badajoz el próximo 31 de Enero parra hablar sobre la herramienta Metricool.  
No te lo pierdas y compra  tu entrada - Congreso Extremeño de Marketing Digital #cemd2020 
10% de descuento con el código: cemd20jose 
ℹ️ https://t.co/sA0tQUNZsK https://t.co/5PkzOz9SJq</t>
  </si>
  <si>
    <t>Este año #CEMD2020 incorpora ponencias y talleres SEO, Facebook Ads, Instagram, estrategia… y mucho más 🙌🏽
¡No te lo puedes perder!
https://t.co/JnqzteDa2J https://t.co/NKC84hJ2qx</t>
  </si>
  <si>
    <t>Es un lujo contar con @PhilGonzalez en el #CEMD2020 creador de la mayor comunidad de fans de Instagram en el mundo👏.
🔝Quiere enseñarnos a integrar mejor lo digital con la vida diaria.
➡Compra tu entrada en👉 https://t.co/7wcM7vInh0
🎁DESCUENTO 10% CÓDIGO cemd20isabel https://t.co/xf3TSrTiG2</t>
  </si>
  <si>
    <t>Congreso extremeño de marketing digital 2020 #cemd2020
” https://t.co/sdmVWKujMd https://t.co/8BMyWafM9M</t>
  </si>
  <si>
    <t>¡Se acerca #CEMD2020! 😍
Este 31 de enero embárcate en un emocionante evento de aprendizaje 🙌🏽
¿Sabes cuál es el programa con el que vas a encontrarte allí? 😉¡Mira!👇🏽
https://t.co/p1AQ4Hsxps https://t.co/Jy6AbFqjDG</t>
  </si>
  <si>
    <t>Finalizamos el día con nuestro amigo y partner @oscaragugav de Startgo Connection , quien nos cuenta unas cositas interesantes del #CEMD2020👇👇 https://t.co/vw0TlSWiYr</t>
  </si>
  <si>
    <t>#SEOHashtag te invita al mayor congreso de #Marketing en #Badajoz
#CEMD2020 el 31 Enero el mayor evento de #MarketingDigital de #Extremadura !
No te lo puedes perder !!  #SEOhashtag te invita :)
Usa el Codigo: cemd20vf y obten 10% de descuento
https://t.co/4f5XXfonR0 https://t.co/51EfQx1Nuw</t>
  </si>
  <si>
    <t>#CEMD2020 el 31 Enero el mayor evento de #MarketingDigital de #Extremadura !
No te lo puedes perder !!  #SEOhashtag te invita :) 
Usa el Codigo: cemd20vf y obten 10% de descuento 
https://t.co/0DzgE7FN2l https://t.co/zIAi4yIkm2</t>
  </si>
  <si>
    <t>#SEOHashtag te invita al mayor congreso de #Marketing en #Badajoz
#CEMD2020 el 31 Enero el mayor evento de #MarketingDigital de #Extremadura !
No te lo puedes perder !!  #SEOhashtag te invita :)
Usa el Codigo: cemd20vf y obten 10% de descuento
https://t.co/J1vWG9lQvn https://t.co/mbtoZ22sDp</t>
  </si>
  <si>
    <t>#CEMD2020 el 31 Enero el mayor evento de #MarketingDigital de #Extremadura !
No te lo puedes perder !!  #SEOhashtag te invita :) 
Usa el Codigo: cemd20vf y obten 10% de descuento 
https://t.co/0sJ4SJkNDY https://t.co/YegCNVZpxt</t>
  </si>
  <si>
    <t>#SEOHashtag te invita al mayor congreso de #Marketing en #Badajoz
#CEMD2020 el 31 Enero el mayor evento de #MarketingDigital de #Extremadura !
No te lo puedes perder !!  #SEOhashtag te invita :)
Usa el Codigo: cemd20vf y obten 10% de descuento
https://t.co/Fnl8oVngXt https://t.co/IMf14qHPTE</t>
  </si>
  <si>
    <t>#CEMD2020 el 31 Enero el mayor evento de #MarketingDigital de #Extremadura !
No te lo puedes perder !!  #SEOhashtag te invita :) 
Usa el Codigo: cemd20vf y obten 10% de descuento 
https://t.co/0sJ4SJkNDY https://t.co/vDvUVh3noh</t>
  </si>
  <si>
    <t>#CEMD2020 el 31 Enero el mayor evento de #MarketingDigital de #Extremadura !
No te lo puedes perder !!  #SEOhashtag te invita :) 
Usa el Codigo: cemd20vf y obten 10% de descuento 
https://t.co/judHSbpvoZ https://t.co/NIuR1OaVJw</t>
  </si>
  <si>
    <t>#SEOHashtag te invita al mayor congreso de #Marketing en #Badajoz
#CEMD2020 el 31 Enero el mayor evento de #MarketingDigital de #Extremadura !
No te lo puedes perder !!  #SEOhashtag te invita :)
Usa el Codigo: cemd20vf y obten 10% de descuento
https://t.co/mU6InHtmpj https://t.co/ieNJp4Tizb</t>
  </si>
  <si>
    <t>#CEMD2020 el 31 Enero el mayor evento de #MarketingDigital de #Extremadura !
No te lo puedes perder !!  #SEOhashtag te invita :) 
Usa el Codigo: cemd20vf y obten 10% de descuento 
https://t.co/vxFQoHgK7k https://t.co/qkWAlwy3mh</t>
  </si>
  <si>
    <t>#SEOHashtag te invita al mayor congreso de #Marketing en #Badajoz
#CEMD2020 el 31 Enero el mayor evento de #MarketingDigital de #Extremadura !
No te lo puedes perder !!  #SEOhashtag te invita :)
Usa el Codigo: cemd20vf y obten 10% de descuento
https://t.co/qyTJl5d13z https://t.co/kOq5Mwwe2j</t>
  </si>
  <si>
    <t>#CEMD2020 el 31 Enero el mayor evento de #MarketingDigital de #Extremadura !
No te lo puedes perder !!  #SEOhashtag te invita :) 
Usa el Codigo: cemd20vf y obten 10% de descuento 
https://t.co/udlagXPiSx https://t.co/EKooRycCYd</t>
  </si>
  <si>
    <t>#CEMD2020 el 31 Enero el mayor evento de #MarketingDigital de #Extremadura !
No te lo puedes perder !!  #SEOhashtag te invita :) 
Usa el Codigo: cemd20vf y obten 10% de descuento 
https://t.co/U2oPnVnjrL https://t.co/4YV9pDF3Eb</t>
  </si>
  <si>
    <t>¿Un  Congreso de #MarketingDigital &amp;amp; #Ecommerce, sin viajar a las antípodas? 🙄
Hecho ☑️
¡ Gracias @CEMKTD ! 
#BADAJOZ
#Badayork
#CEMD2020 https://t.co/Ob2ybsXecD</t>
  </si>
  <si>
    <t>De la calidad de las cervezas🍺 no os podemos decir nada, pero os aseguramos que los ponentes en el Congreso de #MarketingDigital &amp;amp; #Ecommerce son 🔝 🔝 🔝
Gentileza de @CEMKTD 🙌
#BADAJOZ
#Badayork
#CEMD2020 https://t.co/f810rXULep</t>
  </si>
  <si>
    <t>📣Lo mejor del #SEO llega al #CEMD2020 de la mano de @mjcachon
Al mando de su empresa de SEO y Marketing Online y vinculada al equipo de #SISTRIX
¿Te lo vas a perder? 🤘
➡Compra ya tu entrada en 👉 https://t.co/MrAEryp0Vz
10 % DCTO CEMD20ISABEL https://t.co/cAVGN8axta</t>
  </si>
  <si>
    <t>Rueda de prensa Alcalde y organizadores del #CEMD2020 
https://t.co/Bru1MozxGk via @BadajozOnlineTv</t>
  </si>
  <si>
    <t>Novedades del Congreso Extremeño de Marketing Digital, que se celebrará el 31 de enero en Badajoz https://t.co/4RGE1iydtW @CEMKTD #CEMD2020 @PhilGonzalez @am_camacho @alvarowpo  
@mjcachon @AnaIvarsParcero 
 #MarketingDigital #ecommerce #RedesSociales https://t.co/PaaH210OUb</t>
  </si>
  <si>
    <t>Nuestra "Automatizadora" favorita @geni_ramos  tiene algo que contaros esta mañana del #CEMD2020 🤘
Si quieres aprender de todo lo que nos tiene que contar y conocerla, no olvides sacar tu entrada en 👉 https://t.co/XpGXMsWbRE https://t.co/Jpd1H6ZPeX</t>
  </si>
  <si>
    <t>Si quieres encontrar tu tono y lenguaje para tu marca, no deberías perderte la ponencia de @c_isabelromero
en el #CEMD2020 🤓
Cofundadora de ULab,  y #SEO content Manager en @Metricool_es
Compra ya tu entrada en 👉 https://t.co/OtobWo2F0W
CÓDIGO DESCUENTO CEMD20ISABEL https://t.co/GkxOkYggbN</t>
  </si>
  <si>
    <t>Deseando escuchar a @echaleku en el #CEMD2020
25 años de experiencia en Marketing, ha desarrollado 𝕊𝕒𝕝𝕖𝕤 𝔽𝕦𝕟𝕟𝕖𝕝 ℂ𝕒𝕟𝕧𝕒𝕤 una nueva metodología de trabajo y una nueva forma de hacer marketing 🔝
¿Te lo vas a perder? 🤘
https://t.co/ToRDUjLQ94
10 % DCTO CEMD20ISABEL https://t.co/PusfbYLbBp</t>
  </si>
  <si>
    <t>✅¿El mejor plan para Enero?
🔴Evento presencial y online!!
➡Marketing Digital &amp;amp; #ecommerce 
🎁Código descuento 10% 🔰CEMD20ISABEL
📅31 de Enero 2020!
✅https://t.co/YisYqFN7Hy
 #CEMD2020 #MarketingDigital #SEO https://t.co/Tr8NafVLtQ</t>
  </si>
  <si>
    <t>Cada vez queda menos para el #CEMD2020 👏
Hoy  Marta Zapata, responsable de comunicación de 
@PandaComunica tiene un mensajito importante para vosotr@s 👇👇
Recuerda que puedes comprar tu entrada en 👉https://t.co/RPjXrCrOtU
🎁CÓDIGO DESCUENTO CEMD20ISABEL https://t.co/UFBFngpi9u</t>
  </si>
  <si>
    <t>Este gallego que parece que nunca sonríe, pero que es un "cacho pan", es nuestro amigo @alvarofontela de @RaiolaNetworks 😉
Pilla libreta y boli que contará cosas realmente interesantes en el #CEMD2020 🤘
No olvides comprar tu entrada en 👉https://t.co/XpGXMsWbRE https://t.co/7ZUYW3jbWa</t>
  </si>
  <si>
    <t>📣¿Quieres saber todo sobre el #CEMD2020 ?
Te lo cuento en mi blog ➡https://t.co/8pJDQxRMEz
🎁DESCUENTO 10% CÓDIGO CEMD20ISABEL
🗯Ponentes y Talleres🔝
📍Badajoz
📅31 de enero
💻Presencial y Streaming
✅Entradas https://t.co/WGguF9JssG
#Marketing #ecommerce #seo #socialmedia https://t.co/TnXU5qP4Qr</t>
  </si>
  <si>
    <t>✅¿El mejor plan para Enero?
🔴Evento presencial y online!!
➡Marketing Digital &amp;amp; #ecommerce 
🎁Código descuento 10% 🔰CEMD20ISABEL
📅31 de Enero 2020!
✅https://t.co/xTNmJerMe8
 #CEMD2020 #MarketingDigital #SEO https://t.co/Asr8QYW6eM</t>
  </si>
  <si>
    <t>🗯PONENTE #CEMD20
@am_camacho se estrena en el #CEMD2020 con su taller sobre estrategias en Instagram.
Compra ya tu entrada en https://t.co/jfS8BVfPBv
✅10% DESCUENTO CÓDIGO CEDM20ISABEL https://t.co/nVVlZLJRCE</t>
  </si>
  <si>
    <t>ʜᴏʟᴀ ᴀᴢᴜᴀɴᴇᴛ
---------------
Nuestros amigos de mediana estatura de azuanet volverán a estar con nosotros en el #CEMD2020, y este año traen sorpresa 😉
No te lo pierdas y saca tu entrada ya que quedan poquitas 👉 https://t.co/XpGXMsWbRE https://t.co/rAsUthqox4</t>
  </si>
  <si>
    <t>¡Se acerca #CEMD2020! 😍
Este 31 de enero embárcate en un emocionante evento de aprendizaje 🙌🏽
¿Sabes cuál es el programa con el que vas a encontrarte allí? 😉¡Mira!👇🏽
https://t.co/p1AQ4Hsxps https://t.co/uXmmWS0OHR</t>
  </si>
  <si>
    <t>@miguelfloro estará en Badajoz el 31 de Enero  #cemd2020 @CEMKTD 
Compra ya tu entrada. Quedan pocas. Regalo exclusivo de un 10% código: cemdjose https://t.co/Nk8Hk0oldN https://t.co/9hj9wKSWFh</t>
  </si>
  <si>
    <t>Este año #CEMD2020 incorpora ponencias y talleres SEO, Facebook Ads, Instagram, estrategia… y mucho más 🙌🏽
¡No te lo puedes perder!
https://t.co/JnqzteDa2J https://t.co/NJCAR1gTQ1</t>
  </si>
  <si>
    <t>¡Se acerca #CEMD2020! 😍
Este 31 de enero embárcate en un emocionante evento de aprendizaje 🙌🏽
¿Sabes cuál es el programa con el que vas a encontrarte allí? 😉¡Mira!👇🏽
https://t.co/p1AQ4Hsxps https://t.co/AKycQmMDMp</t>
  </si>
  <si>
    <t>¡Congreso a la vista!🙌🏽
Patrocinamos un evento muy 🔝👉🏽 #CEMD2020 , en el que podrás ver ponencias de expertos reconocidos 😉
¿Te apuntas? 😎¡¡Recomendado!!🔥
https://t.co/p1AQ4Hsxps https://t.co/rY6qJh8NWf</t>
  </si>
  <si>
    <t>Este año #CEMD2020 incorpora ponencias y talleres SEO, Facebook Ads, Instagram, estrategia… y mucho más 🙌🏽
¡No te lo puedes perder!
https://t.co/JnqzteDa2J https://t.co/8fGLyULc3R</t>
  </si>
  <si>
    <t>El 31 de Enero estaré otro año mas en #Badajoz en #CEMD2020 @CEMKTD 
¿Te vienes?
https://t.co/uXEIyWqDdB https://t.co/rCufgzakxc</t>
  </si>
  <si>
    <t>Este año #CEMD2020 incorpora ponencias y talleres SEO, Facebook Ads, Instagram, estrategia… y mucho más 🙌🏽
¡No te lo puedes perder!
https://t.co/JnqzteDa2J https://t.co/HIQTuqMsFA</t>
  </si>
  <si>
    <t>¡Congreso a la vista!🙌🏽
Patrocinamos un evento muy 🔝👉🏽 #CEMD2020 , en el que podrás ver ponencias de expertos reconocidos 😉
¿Te apuntas? 😎¡¡Recomendado!!🔥
https://t.co/p1AQ4Hsxps https://t.co/c2Mq4OMk0s</t>
  </si>
  <si>
    <t>¡Se acerca #CEMD2020! 😍
Este 31 de enero embárcate en un emocionante evento de aprendizaje 🙌🏽
¿Sabes cuál es el programa con el que vas a encontrarte allí? 😉¡Mira!👇🏽
https://t.co/p1AQ4Hsxps https://t.co/BmsR8Zp8MO</t>
  </si>
  <si>
    <t>Este año #CEMD2020 incorpora ponencias y talleres SEO, Facebook Ads, Instagram, estrategia… y mucho más 🙌🏽
¡No te lo puedes perder!
https://t.co/JnqzteDa2J https://t.co/ixQm9XQb2C</t>
  </si>
  <si>
    <t>¡Congreso a la vista!🙌🏽
Patrocinamos un evento muy 🔝👉🏽 #CEMD2020 , en el que podrás ver ponencias de expertos reconocidos 😉
¿Te apuntas? 😎¡¡Recomendado!!🔥
https://t.co/p1AQ4Hsxps https://t.co/yTKO9cysY5</t>
  </si>
  <si>
    <t>¡Se acerca #CEMD2020! 😍
Este 31 de enero embárcate en un emocionante evento de aprendizaje 🙌🏽
¿Sabes cuál es el programa con el que vas a encontrarte allí? 😉¡Mira!👇🏽
https://t.co/p1AQ4Hsxps https://t.co/lyy8yO5rIw</t>
  </si>
  <si>
    <t>Este año #CEMD2020 incorpora ponencias y talleres SEO, Facebook Ads, Instagram, estrategia… y mucho más 🙌🏽
¡No te lo puedes perder!
https://t.co/JnqzteDa2J https://t.co/U3U1MDNSOx</t>
  </si>
  <si>
    <t>¡Congreso a la vista!🙌🏽
Patrocinamos un evento muy 🔝👉🏽 #CEMD2020 , en el que podrás ver ponencias de expertos reconocidos 😉
¿Te apuntas? 😎¡¡Recomendado!!🔥
https://t.co/p1AQ4Hsxps https://t.co/yZaJ1e2Vik</t>
  </si>
  <si>
    <t>El 31 de Enero estaré otro año mas en #Badajoz en #CEMD2020 @CEMKTD 
¿Te vienes?
https://t.co/uXEIyWqDdB https://t.co/ZpvGnEABDP</t>
  </si>
  <si>
    <t>El 31 de Enero estaré otro año mas en #Badajoz en #CEMD2020 @CEMKTD 
¿Te vienes?
https://t.co/uXEIyWqDdB https://t.co/408rbw7x1A</t>
  </si>
  <si>
    <t>@mjcachon estará en Badajoz el 31 de Enero  #cemd2020 @CEMKTD 
Compra ya tu entrada. Quedan pocas. Regalo exclusivo de un 10% código: cemd20jose https://t.co/UczjDjba1P https://t.co/d6eUoH7NWI</t>
  </si>
  <si>
    <t>@mjcachon estará en Badajoz el 31 de Enero  #cemd2020 @CEMKTD 
Compra ya tu entrada. Quedan pocas. Regalo exclusivo de un 10% código: cemd20jose https://t.co/Tidxks0XOV https://t.co/2pnfSMF7wA</t>
  </si>
  <si>
    <t>@mjcachon estará en Badajoz el 31 de Enero  #cemd2020 @CEMKTD 
Compra ya tu entrada. Quedan pocas. Regalo exclusivo de un 10% código: cemd20jose https://t.co/Rq7Zw3PFyu https://t.co/Y2rUOsmAct</t>
  </si>
  <si>
    <t>Estamos encantados de recibir en el #CEMD2020 a nuestro buen amigo @PhilGonzalez  👏
Este año nos hablará sobre мιɴdғυlɴeѕѕ y nos presentará su nuevo libro 😉
Si quieres ver al creador de @IgersSpain  en vivo o por streaming compra ya tu entrada en 👉https://t.co/XpGXMsWbRE https://t.co/DwP4n26rQT</t>
  </si>
  <si>
    <t>¿Conoces la edición #Ecommerce del Congreso Extremeño de Marketing Digital? 🤘
⭕ Descubre a los ponentes de 2020 👉🏻 https://t.co/5xBTPrCMMx
✅Compra ya tu entrada 
⏰ 31 Enero de 2020
📍Edificio Ibercaja S.XXI (Badajoz)
🖥 Streaming 👍🏻 
#CEMD2020 https://t.co/XIOW6mtGZ1</t>
  </si>
  <si>
    <t>Si aún estás pensando si ser #voluntario en el #CEMD2020, te recomendamos leer este estupendo artículo: "La experiencia de ser voluntario en el Congreso Extremeño de Marketing Digital de Badajoz" via @paolasilvacm 
https://t.co/6FgIYS5Gd4</t>
  </si>
  <si>
    <t>Alvaro Fontela estará de nuevo en Badajoz el 31 de Enero -Estrategias de Marketing Digital para vender más con tu Ecommerce #cemd2020 
Ya no quedan entradas VIP pero puedes comprar la entrada normal o verlo en Streaming. 10% de dto: cemdjose
https://t.co/sA0tQV5Aki #cemd2020</t>
  </si>
  <si>
    <t>Alvaro Fontela  estaráen Badajoz el 31 de Enero -Estrategias para vender más con tu Ecommerce #cemd2020 
Ya no quedan entradas VIP pero puedes comprar la entrada normal o verlo en Streaming. 10% de dto: cemdjose https://t.co/bfeuvOitBp https://t.co/kSpfpBDslx</t>
  </si>
  <si>
    <t>Solo quedan 7 días para el primer congreso de Marketing digital del año. No te quedes sin la entrada. Descuento del 10% en presencial y Streaming | Código: cemd20jose #cemd2020</t>
  </si>
  <si>
    <t>https://www.roberflores.com/congreso-extremeno-marketing-digital-2020/</t>
  </si>
  <si>
    <t>https://isabelsantiandreu.com/cemd2020/</t>
  </si>
  <si>
    <t>https://congresomarketingdigital.com/taquilla/</t>
  </si>
  <si>
    <t>http://congresomarketingdigital.com</t>
  </si>
  <si>
    <t>https://congresomarketingdigital.com/</t>
  </si>
  <si>
    <t>https://twitter.com/CEMKTD/status/1217861435042287617</t>
  </si>
  <si>
    <t>https://congresomarketingdigital.com</t>
  </si>
  <si>
    <t>https://bit.ly/2tBMyen</t>
  </si>
  <si>
    <t>https://congresomarketingdigital.com/ https://congresomarketingdigital.com/taquilla-online</t>
  </si>
  <si>
    <t>http://bit.ly/2ZZE64Chttps://buff.ly/2q2D7zw</t>
  </si>
  <si>
    <t>https://congresomarketingdigital.com/ponentes2020/</t>
  </si>
  <si>
    <t>https://congresomarketingdigital.com/taquilla-online/</t>
  </si>
  <si>
    <t>http://www.congresomarketingdigital.com</t>
  </si>
  <si>
    <t>https://interactivadigital.com/formacion-y-estudios-marketing-digital/vuelve-a-el-congreso-extremeno-de-marketing-digital-e-ecommerce/</t>
  </si>
  <si>
    <t>https://www.marketingandweb.es/marketing/mejor-congreso-de-marketing-digital-ecommerce-en-badajoz-cemd/</t>
  </si>
  <si>
    <t>https://congresomarketingdigital.com/ https://www.linkedin.com/slink?code=du35s2K</t>
  </si>
  <si>
    <t>http://www.badajozonline.tv/2020/01/21/rueda-de-prensa-alcalde-21-01-20-congreso-extremeno-de-marketing-digital/</t>
  </si>
  <si>
    <t>http://mtr.cool/taiwqcowsb</t>
  </si>
  <si>
    <t>https://isabelsantiandreu.com/cemd2020/ http://mtr.cool/jzgjgcpkgo</t>
  </si>
  <si>
    <t>http://mtr.cool/mbhgvrqcvg</t>
  </si>
  <si>
    <t>http://mtr.cool/bnvplifidc</t>
  </si>
  <si>
    <t>http://mtr.cool/qrafwtyvcb</t>
  </si>
  <si>
    <t>https://congresomarketingdigital.com/?utm_source=blogsterapp&amp;utm_medium=twitter&amp;utm_term=tuwebdecero&amp;utm_content=8671686</t>
  </si>
  <si>
    <t>http://congresomarketingdigital.com/</t>
  </si>
  <si>
    <t>https://achotels.marriott.com/es/hotels/ac-hotel-badajoz</t>
  </si>
  <si>
    <t>https://congresomarketingdigital.com/taquilla-online/acceso-a-streaming/</t>
  </si>
  <si>
    <t>https://bit.ly/35JhjLK</t>
  </si>
  <si>
    <t>https://congresomarketingdigital.com/el-seo-sera-uno-de-los-protagonistas-del-congreso-del-dia-31-de-enero/ https://congresomarketingdigital.com/el-seo-sera-uno-de-los-protagonistas-del-congreso-del-dia-31-de-enero/</t>
  </si>
  <si>
    <t>http://ow.ly/2S5o50xTi2i</t>
  </si>
  <si>
    <t>https://congresomarketingdigital.com/la-experiencia-de-ser-voluntario-en-el-congreso-extremeno-de-marketing-digital-de-badajoz/</t>
  </si>
  <si>
    <t>https://congresomarketingdigital.com/?utm_source=blogsterapp&amp;utm_medium=twitter&amp;utm_term=tuwebdecero&amp;utm_content=8671689</t>
  </si>
  <si>
    <t>https://congresomarketingdigital.com/?utm_source=blogsterapp&amp;utm_medium=twitter&amp;utm_term=tuwebdecero&amp;utm_content=8671691</t>
  </si>
  <si>
    <t>https://congresomarketingdigital.com/?utm_source=blogsterapp&amp;utm_medium=twitter&amp;utm_term=tuwebdecero&amp;utm_content=8671690</t>
  </si>
  <si>
    <t>https://congresomarketingdigital.com/?utm_source=blogsterapp&amp;utm_medium=twitter&amp;utm_term=tuwebdecero&amp;utm_content=8671630</t>
  </si>
  <si>
    <t>https://congresomarketingdigital.com/el-seo-sera-uno-de-los-protagonistas-del-congreso-del-dia-31-de-enero/</t>
  </si>
  <si>
    <t>roberflores.com</t>
  </si>
  <si>
    <t>isabelsantiandreu.com</t>
  </si>
  <si>
    <t>congresomarketingdigital.com</t>
  </si>
  <si>
    <t>twitter.com</t>
  </si>
  <si>
    <t>bit.ly</t>
  </si>
  <si>
    <t>congresomarketingdigital.com congresomarketingdigital.com</t>
  </si>
  <si>
    <t>interactivadigital.com</t>
  </si>
  <si>
    <t>marketingandweb.es</t>
  </si>
  <si>
    <t>congresomarketingdigital.com linkedin.com</t>
  </si>
  <si>
    <t>badajozonline.tv</t>
  </si>
  <si>
    <t>mtr.cool</t>
  </si>
  <si>
    <t>isabelsantiandreu.com mtr.cool</t>
  </si>
  <si>
    <t>marriott.com</t>
  </si>
  <si>
    <t>ow.ly</t>
  </si>
  <si>
    <t>marketingdigital ecommerce</t>
  </si>
  <si>
    <t>cemd2020</t>
  </si>
  <si>
    <t>cemd2020 marketingdigital extremadura seohashtag</t>
  </si>
  <si>
    <t>ecommerce</t>
  </si>
  <si>
    <t>cemd2020 marketingdigital ecommerce</t>
  </si>
  <si>
    <t>cemd2020 marketingdigital</t>
  </si>
  <si>
    <t>marketingdigital ecommerce cemd2020</t>
  </si>
  <si>
    <t>badajoz cemd2020</t>
  </si>
  <si>
    <t>mindfullness</t>
  </si>
  <si>
    <t>marketingdigital cemd20 cemd2020 badajoz</t>
  </si>
  <si>
    <t>cemd marketingdigital ecommerce</t>
  </si>
  <si>
    <t>cemd2020 seo</t>
  </si>
  <si>
    <t>evento ecommerce</t>
  </si>
  <si>
    <t>wpo cemd2020</t>
  </si>
  <si>
    <t>instagram cemd2020</t>
  </si>
  <si>
    <t>facebookads cemd2020</t>
  </si>
  <si>
    <t>revenuemanager cemd2020</t>
  </si>
  <si>
    <t>seo ecommerce cemd2020</t>
  </si>
  <si>
    <t>mindfullness cemd2020</t>
  </si>
  <si>
    <t>roi facebookads cemd2020</t>
  </si>
  <si>
    <t>badajoz</t>
  </si>
  <si>
    <t>cemd marketingdigital ecommerce badajoz seo cemd2020</t>
  </si>
  <si>
    <t>seohashtag marketing badajoz cemd2020</t>
  </si>
  <si>
    <t>evento ecommerce marketingdigital seo cemd2020</t>
  </si>
  <si>
    <t>cemd2020 marketingdigital extremadura congresos</t>
  </si>
  <si>
    <t>cemd2020 marketingdigital ecommerce seo</t>
  </si>
  <si>
    <t>cemd2020 marketinddigital</t>
  </si>
  <si>
    <t>cemd2020 ecommerce marketingdigital</t>
  </si>
  <si>
    <t>networking cemd2020</t>
  </si>
  <si>
    <t>seohashtag marketing badajoz cemd2020 marketingdigital extremadura seohashtag</t>
  </si>
  <si>
    <t>marketingdigital cemd20 cemd2020</t>
  </si>
  <si>
    <t>marketingdigital ecommerce badajoz badayork cemd2020</t>
  </si>
  <si>
    <t>seo cemd2020</t>
  </si>
  <si>
    <t>cemd2020 marketingdigital ecommerce redessociales</t>
  </si>
  <si>
    <t>cemd2020 redessociales</t>
  </si>
  <si>
    <t>cemd2020 marketing ecommerce seo socialmedia</t>
  </si>
  <si>
    <t>ecommerce cemd2020 marketingdigital seo</t>
  </si>
  <si>
    <t>cemd20 cemd2020</t>
  </si>
  <si>
    <t>seo cemd2020 sistrix</t>
  </si>
  <si>
    <t>badajoz cemd2020 cemd2020</t>
  </si>
  <si>
    <t>facebookads</t>
  </si>
  <si>
    <t>ecommerce cemd2020</t>
  </si>
  <si>
    <t>voluntario cemd2020</t>
  </si>
  <si>
    <t>cemd2020 cemd2020</t>
  </si>
  <si>
    <t>https://pbs.twimg.com/media/EOWeSXCWoAAOT6F.jpg</t>
  </si>
  <si>
    <t>https://pbs.twimg.com/media/EOfToUYXkAMtxev.jpg</t>
  </si>
  <si>
    <t>https://pbs.twimg.com/tweet_video_thumb/EOZI4iyXkAINJUw.jpg</t>
  </si>
  <si>
    <t>https://pbs.twimg.com/tweet_video_thumb/EOfk1KsXUAEB1gf.jpg</t>
  </si>
  <si>
    <t>https://pbs.twimg.com/media/EOfgwcXWAAAGdsk.jpg</t>
  </si>
  <si>
    <t>https://pbs.twimg.com/media/EOVYlfGWkAAMRCn.jpg</t>
  </si>
  <si>
    <t>https://pbs.twimg.com/media/EOov4F0WkAAxvcr.png</t>
  </si>
  <si>
    <t>https://pbs.twimg.com/media/EOvMA80WAAUp7Op.jpg</t>
  </si>
  <si>
    <t>https://pbs.twimg.com/media/EOlEmOIX0AAr9VK.jpg</t>
  </si>
  <si>
    <t>https://pbs.twimg.com/media/EOZ6fIlWsAg6CKA.jpg</t>
  </si>
  <si>
    <t>https://pbs.twimg.com/media/EOaxaxwWoAIlLeP.jpg</t>
  </si>
  <si>
    <t>https://pbs.twimg.com/tweet_video_thumb/EOfEE3jWkAEGa5k.jpg</t>
  </si>
  <si>
    <t>https://pbs.twimg.com/media/EOf7AheX4AErnUc.jpg</t>
  </si>
  <si>
    <t>https://pbs.twimg.com/media/EOkNqmZXUAIsUSi.jpg</t>
  </si>
  <si>
    <t>https://pbs.twimg.com/media/EOqOMA-X0AAt9W6.jpg</t>
  </si>
  <si>
    <t>https://pbs.twimg.com/media/EOug2RMXsAESNCl.jpg</t>
  </si>
  <si>
    <t>https://pbs.twimg.com/media/EOvXx7sWkAU6EX_.jpg</t>
  </si>
  <si>
    <t>https://pbs.twimg.com/tweet_video_thumb/EOzqb-MX0AAcPZt.jpg</t>
  </si>
  <si>
    <t>https://pbs.twimg.com/media/EOvUyUhX4AUvV2i.jpg</t>
  </si>
  <si>
    <t>https://pbs.twimg.com/ext_tw_video_thumb/1219203921283047425/pu/img/bQtqaH5vzRyHfmIo.jpg</t>
  </si>
  <si>
    <t>https://pbs.twimg.com/ext_tw_video_thumb/1219918634203611136/pu/img/x5S8aQjTj7pH4kGI.jpg</t>
  </si>
  <si>
    <t>https://pbs.twimg.com/media/EOfvyVdW4AAkkYm.jpg</t>
  </si>
  <si>
    <t>https://pbs.twimg.com/media/EOpul-aXUAA1t4B.jpg</t>
  </si>
  <si>
    <t>https://pbs.twimg.com/media/EOuBQSoXsAANUo8.jpg</t>
  </si>
  <si>
    <t>https://pbs.twimg.com/media/EO6Pkn1X0AEQVSB.jpg</t>
  </si>
  <si>
    <t>https://pbs.twimg.com/media/EOvQz1jXkAAubQi.jpg</t>
  </si>
  <si>
    <t>https://pbs.twimg.com/tweet_video_thumb/EOabOx3XsAADHtp.jpg</t>
  </si>
  <si>
    <t>https://pbs.twimg.com/tweet_video_thumb/EOpcg8yWsAY2xNB.jpg</t>
  </si>
  <si>
    <t>https://pbs.twimg.com/ext_tw_video_thumb/1219236414111518720/pu/img/1Qwhs1bYzJSQwgb7.jpg</t>
  </si>
  <si>
    <t>https://pbs.twimg.com/ext_tw_video_thumb/1219718859307016192/pu/img/WLZ7SCEvSyvjPomQ.jpg</t>
  </si>
  <si>
    <t>https://pbs.twimg.com/media/EOUAJR2XsAIKBt1.jpg</t>
  </si>
  <si>
    <t>https://pbs.twimg.com/media/EO6TaE-X4AAIW-d.jpg</t>
  </si>
  <si>
    <t>https://pbs.twimg.com/media/EOrKftEWsAEX7qz.png</t>
  </si>
  <si>
    <t>https://pbs.twimg.com/media/EOY_cIgWkAE-H4D.png</t>
  </si>
  <si>
    <t>https://pbs.twimg.com/media/EObMMpyX4AQA2h0.png</t>
  </si>
  <si>
    <t>https://pbs.twimg.com/media/EOeJB_TXkAIhjDY.png</t>
  </si>
  <si>
    <t>https://pbs.twimg.com/media/EOgVyXNWsAAGGHW.png</t>
  </si>
  <si>
    <t>https://pbs.twimg.com/media/EOjSnjGX0AAB_qb.png</t>
  </si>
  <si>
    <t>https://pbs.twimg.com/media/EOlfYGGW4AInIxY.png</t>
  </si>
  <si>
    <t>https://pbs.twimg.com/media/EOocNbyW4AEvLzq.png</t>
  </si>
  <si>
    <t>https://pbs.twimg.com/media/EOqo90WW4AIvqGY.png</t>
  </si>
  <si>
    <t>https://pbs.twimg.com/media/EOtlzVwX0AIkQG3.png</t>
  </si>
  <si>
    <t>https://pbs.twimg.com/media/EOvyjrxVAAA-yqJ.png</t>
  </si>
  <si>
    <t>https://pbs.twimg.com/media/EOyvYlWXsAUawTw.png</t>
  </si>
  <si>
    <t>https://pbs.twimg.com/media/EO08JVKX0AEqxRO.png</t>
  </si>
  <si>
    <t>https://pbs.twimg.com/media/EO3495YXsAEUhQc.png</t>
  </si>
  <si>
    <t>https://pbs.twimg.com/media/EO6FutKWoAAuw4m.png</t>
  </si>
  <si>
    <t>https://pbs.twimg.com/media/EO9CjsKX0AAuUIZ.png</t>
  </si>
  <si>
    <t>https://pbs.twimg.com/media/EO31vUOX4AAoZsh.jpg</t>
  </si>
  <si>
    <t>https://pbs.twimg.com/media/EO8hzrSUYAAbfn1.jpg</t>
  </si>
  <si>
    <t>https://pbs.twimg.com/ext_tw_video_thumb/1219345135772659712/pu/img/kV1w2D15twj3fpKC.jpg</t>
  </si>
  <si>
    <t>https://pbs.twimg.com/media/EO0PfD_WAAEi-pW.jpg</t>
  </si>
  <si>
    <t>https://pbs.twimg.com/ext_tw_video_thumb/1216729193297432578/pu/img/_hrY0NvqAg2jkjp4.jpg</t>
  </si>
  <si>
    <t>https://pbs.twimg.com/ext_tw_video_thumb/1217384571542568961/pu/img/HrXRNO_1jiRf_gQJ.jpg</t>
  </si>
  <si>
    <t>https://pbs.twimg.com/media/EN3CwEYX4AAtFJw.jpg</t>
  </si>
  <si>
    <t>https://pbs.twimg.com/media/EOZ_yIhXkAIZCup.jpg</t>
  </si>
  <si>
    <t>https://pbs.twimg.com/media/EOZ1CN6XsAI0c37.jpg</t>
  </si>
  <si>
    <t>https://pbs.twimg.com/media/EOeZi20WsAAeu86.jpg</t>
  </si>
  <si>
    <t>https://pbs.twimg.com/media/EOtc20uX4AYcUUN.jpg</t>
  </si>
  <si>
    <t>https://pbs.twimg.com/media/EO3haJAX0AAEeZi.jpg</t>
  </si>
  <si>
    <t>https://pbs.twimg.com/media/EOV0TGOWoAA19ko.jpg</t>
  </si>
  <si>
    <t>https://pbs.twimg.com/media/EOWJsbFXsAYm0Ps.jpg</t>
  </si>
  <si>
    <t>https://pbs.twimg.com/ext_tw_video_thumb/1217740885632352256/pu/img/InfxvKMA7OOAU1b6.jpg</t>
  </si>
  <si>
    <t>https://pbs.twimg.com/media/EOfC3Q3XUAEHm8n.jpg</t>
  </si>
  <si>
    <t>https://pbs.twimg.com/media/EOfl8TdWsAMWjXH.jpg</t>
  </si>
  <si>
    <t>https://pbs.twimg.com/media/EOozVQcXsAAfpxc.jpg</t>
  </si>
  <si>
    <t>https://pbs.twimg.com/media/EOqUllNXsAANwNf.jpg</t>
  </si>
  <si>
    <t>https://pbs.twimg.com/media/EOq2Fh1WkAYciam.jpg</t>
  </si>
  <si>
    <t>https://pbs.twimg.com/media/EO5DMHLWkAIXlO6.jpg</t>
  </si>
  <si>
    <t>https://pbs.twimg.com/media/EO5qJVXU0AAlr6d.jpg</t>
  </si>
  <si>
    <t>https://pbs.twimg.com/media/EO9FxXAX0AAMVAx.jpg</t>
  </si>
  <si>
    <t>https://pbs.twimg.com/media/EOZRW0EXkAYLt9I.jpg</t>
  </si>
  <si>
    <t>https://pbs.twimg.com/media/EO3xdeaWoAUiCqP.jpg</t>
  </si>
  <si>
    <t>https://pbs.twimg.com/ext_tw_video_thumb/1217493191601070080/pu/img/_Ych-N4ATxFVtD8z.jpg</t>
  </si>
  <si>
    <t>https://pbs.twimg.com/media/EOZIOnaWAAAHAEE.jpg</t>
  </si>
  <si>
    <t>https://pbs.twimg.com/ext_tw_video_thumb/1217868196931350529/pu/img/1yy8Y0W0LUp5OmpB.jpg</t>
  </si>
  <si>
    <t>https://pbs.twimg.com/media/EOYsMGUX0AAJQPk.jpg</t>
  </si>
  <si>
    <t>https://pbs.twimg.com/ext_tw_video_thumb/1217734270292283392/pu/img/9zkUGSbzEOyOeWwj.jpg</t>
  </si>
  <si>
    <t>https://pbs.twimg.com/ext_tw_video_thumb/1217794538141638657/pu/img/SWoZhu_g_ZZsMdd-.jpg</t>
  </si>
  <si>
    <t>https://pbs.twimg.com/ext_tw_video_thumb/1217886518867611648/pu/img/bZ08ew9o8uG8pnpQ.jpg</t>
  </si>
  <si>
    <t>https://pbs.twimg.com/media/EOeMdV_WsAAI3vn.jpg</t>
  </si>
  <si>
    <t>https://pbs.twimg.com/ext_tw_video_thumb/1218157053283270656/pu/img/7MQJ_yAAevGNnL8H.jpg</t>
  </si>
  <si>
    <t>https://pbs.twimg.com/ext_tw_video_thumb/1218248913767075841/pu/img/Vsj2bpf5OjrcajJz.jpg</t>
  </si>
  <si>
    <t>https://pbs.twimg.com/media/EOjWCoTWsAAVx7d.jpg</t>
  </si>
  <si>
    <t>https://pbs.twimg.com/ext_tw_video_thumb/1218519186772758531/pu/img/XpAQthtJLpfZtUzX.jpg</t>
  </si>
  <si>
    <t>https://pbs.twimg.com/ext_tw_video_thumb/1218611293655093248/pu/img/n0sVvF_wihoa61nJ.jpg</t>
  </si>
  <si>
    <t>https://pbs.twimg.com/media/EOofoxrX0AAK48C.jpg</t>
  </si>
  <si>
    <t>https://pbs.twimg.com/ext_tw_video_thumb/1218881582582378496/pu/img/nODZQPIrJIbF0A5Z.jpg</t>
  </si>
  <si>
    <t>https://pbs.twimg.com/ext_tw_video_thumb/1218973690156724230/pu/img/JdJuUInRwbXkB_Fj.jpg</t>
  </si>
  <si>
    <t>https://pbs.twimg.com/media/EOtpOhHWoAIK0ev.jpg</t>
  </si>
  <si>
    <t>https://pbs.twimg.com/ext_tw_video_thumb/1219244130569768960/pu/img/jL88AMAXmppkuB4E.jpg</t>
  </si>
  <si>
    <t>https://pbs.twimg.com/ext_tw_video_thumb/1219336077888098304/pu/img/5hiwljFaQfPSdlbR.jpg</t>
  </si>
  <si>
    <t>https://pbs.twimg.com/media/EOyy0YZWoAIiifY.jpg</t>
  </si>
  <si>
    <t>https://pbs.twimg.com/ext_tw_video_thumb/1219606454157631488/pu/img/8icwdrMhdrF5MvEz.jpg</t>
  </si>
  <si>
    <t>https://pbs.twimg.com/ext_tw_video_thumb/1219698457482551301/pu/img/o1cyaWbukU_JNY5N.jpg</t>
  </si>
  <si>
    <t>https://pbs.twimg.com/ext_tw_video_thumb/1219968818216345602/pu/img/InXHvGlv5yYQ_nax.jpg</t>
  </si>
  <si>
    <t>https://pbs.twimg.com/ext_tw_video_thumb/1220060845390147587/pu/img/0wA1qT5Ikhpu_pj7.jpg</t>
  </si>
  <si>
    <t>https://pbs.twimg.com/media/EO9F_ZvWkAA6Hic.jpg</t>
  </si>
  <si>
    <t>https://pbs.twimg.com/ext_tw_video_thumb/1220331210976780288/pu/img/6oTzga5OwysXhkKB.jpg</t>
  </si>
  <si>
    <t>https://pbs.twimg.com/media/EOvT5GSX0AAKngR.jpg</t>
  </si>
  <si>
    <t>https://pbs.twimg.com/media/EOuPOXwWsAA05pI.jpg</t>
  </si>
  <si>
    <t>https://pbs.twimg.com/media/EOZHPV8WAAYyi12.jpg</t>
  </si>
  <si>
    <t>https://pbs.twimg.com/media/EOzU_1nXkAATFfH.jpg</t>
  </si>
  <si>
    <t>https://pbs.twimg.com/media/EOV7Rk5W4AIcBK_.jpg</t>
  </si>
  <si>
    <t>https://pbs.twimg.com/media/EOaHWS6WkAAopFL.jpg</t>
  </si>
  <si>
    <t>https://pbs.twimg.com/media/EOfy_SJXsAAjCHS.jpg</t>
  </si>
  <si>
    <t>https://pbs.twimg.com/media/EOkMn0DXkAExUOm.jpg</t>
  </si>
  <si>
    <t>https://pbs.twimg.com/media/EOjfAxoWkAAnvzh.jpg</t>
  </si>
  <si>
    <t>https://pbs.twimg.com/media/EOVTaeAX4AIsBSE.jpg</t>
  </si>
  <si>
    <t>https://pbs.twimg.com/media/EOKubLeX4AAyzVq.jpg</t>
  </si>
  <si>
    <t>https://pbs.twimg.com/media/EOd8ppXWAAAVfKJ.jpg</t>
  </si>
  <si>
    <t>https://pbs.twimg.com/ext_tw_video_thumb/1218108093411840002/pu/img/Ls7xiU29af6eHYO3.jpg</t>
  </si>
  <si>
    <t>https://pbs.twimg.com/ext_tw_video_thumb/1218975440867594240/pu/img/_9c6UGctYnxuWNSZ.jpg</t>
  </si>
  <si>
    <t>https://pbs.twimg.com/media/EOu4a7PX4AAOy-9.jpg</t>
  </si>
  <si>
    <t>https://pbs.twimg.com/media/EOylHZaWsAAImCh.jpg</t>
  </si>
  <si>
    <t>https://pbs.twimg.com/ext_tw_video_thumb/1219894024372457473/pu/img/lAFVgygUiB9RAycY.jpg</t>
  </si>
  <si>
    <t>https://pbs.twimg.com/media/EO4Kl5iX0AAN247.jpg</t>
  </si>
  <si>
    <t>https://pbs.twimg.com/ext_tw_video_thumb/1219954395003138050/pu/img/rkmCB_zbEsYkkgdS.jpg</t>
  </si>
  <si>
    <t>https://pbs.twimg.com/ext_tw_video_thumb/1220060099558940674/pu/img/PbQFIil7waKp5h_p.jpg</t>
  </si>
  <si>
    <t>https://pbs.twimg.com/media/EO8-LFEXkAAjmHp.jpg</t>
  </si>
  <si>
    <t>https://pbs.twimg.com/media/EOaGmBsWsAAkOeS.jpg</t>
  </si>
  <si>
    <t>https://pbs.twimg.com/media/EOaw7wVW4AIAxRc.jpg</t>
  </si>
  <si>
    <t>https://pbs.twimg.com/media/EOkopnTXsAMieFh.jpg</t>
  </si>
  <si>
    <t>https://pbs.twimg.com/media/EOZCh2kWAAE8I4R.jpg</t>
  </si>
  <si>
    <t>https://pbs.twimg.com/media/EOZrLlLW4AEiedM.jpg</t>
  </si>
  <si>
    <t>https://pbs.twimg.com/media/EOty9wOWsAEtEzo.jpg</t>
  </si>
  <si>
    <t>https://pbs.twimg.com/media/EOvGG_pXUAEQ3Cw.jpg</t>
  </si>
  <si>
    <t>http://pbs.twimg.com/profile_images/790879410673033217/SisvRN7o_normal.jpg</t>
  </si>
  <si>
    <t>http://pbs.twimg.com/profile_images/651378219459805184/w3Jvf0hw_normal.jpg</t>
  </si>
  <si>
    <t>http://pbs.twimg.com/profile_images/1035087624803962880/cfnm3VpO_normal.jpg</t>
  </si>
  <si>
    <t>http://pbs.twimg.com/profile_images/1211763037830598658/SuCxoMbA_normal.jpg</t>
  </si>
  <si>
    <t>http://pbs.twimg.com/profile_images/1100784469022310402/NvQb-UvT_normal.png</t>
  </si>
  <si>
    <t>http://pbs.twimg.com/profile_images/1014915989107040257/7GDqrasB_normal.jpg</t>
  </si>
  <si>
    <t>http://pbs.twimg.com/profile_images/478932128223084544/rA_ktAjp_normal.jpeg</t>
  </si>
  <si>
    <t>http://pbs.twimg.com/profile_images/1082030677116080128/PCichrqE_normal.jpg</t>
  </si>
  <si>
    <t>http://pbs.twimg.com/profile_images/974631757973770241/zs7-lQzr_normal.jpg</t>
  </si>
  <si>
    <t>http://pbs.twimg.com/profile_images/642363976924446721/D-x56oN3_normal.png</t>
  </si>
  <si>
    <t>http://pbs.twimg.com/profile_images/1103333240990040064/ILzBrVrg_normal.png</t>
  </si>
  <si>
    <t>http://pbs.twimg.com/profile_images/2852985727/0b4bb314cf13031cc8bb7f48f6df238c_normal.jpeg</t>
  </si>
  <si>
    <t>http://pbs.twimg.com/profile_images/1137392356859289600/QxZMUD4e_normal.jpg</t>
  </si>
  <si>
    <t>http://pbs.twimg.com/profile_images/912243082741075968/1caXPxwv_normal.jpg</t>
  </si>
  <si>
    <t>http://pbs.twimg.com/profile_images/1067775469486047234/ZWTmU_z8_normal.jpg</t>
  </si>
  <si>
    <t>http://pbs.twimg.com/profile_images/942319115041157121/8k89akPE_normal.jpg</t>
  </si>
  <si>
    <t>http://pbs.twimg.com/profile_images/1133458416624635905/EPXYnDCI_normal.jpg</t>
  </si>
  <si>
    <t>http://pbs.twimg.com/profile_images/1208637968698658816/66lwRru4_normal.jpg</t>
  </si>
  <si>
    <t>http://pbs.twimg.com/profile_images/558650482902573058/h9CkaT2R_normal.jpeg</t>
  </si>
  <si>
    <t>http://pbs.twimg.com/profile_images/1212648031868334081/LCuhITKl_normal.jpg</t>
  </si>
  <si>
    <t>http://pbs.twimg.com/profile_images/378800000386296985/e078b656ead5e87ddae249d3b1d4cdfb_normal.jpeg</t>
  </si>
  <si>
    <t>http://pbs.twimg.com/profile_images/1042435425720324096/dLu-Qm9N_normal.jpg</t>
  </si>
  <si>
    <t>http://pbs.twimg.com/profile_images/1092481790504300544/Eags8ZFb_normal.jpg</t>
  </si>
  <si>
    <t>http://pbs.twimg.com/profile_images/1060225542266462208/NPyhAVy3_normal.jpg</t>
  </si>
  <si>
    <t>http://pbs.twimg.com/profile_images/1179492332888084480/nCbC1sP7_normal.jpg</t>
  </si>
  <si>
    <t>http://pbs.twimg.com/profile_images/1220069682700595200/HLyUJOEw_normal.jpg</t>
  </si>
  <si>
    <t>http://pbs.twimg.com/profile_images/1213785026082607104/-BE5zFd-_normal.jpg</t>
  </si>
  <si>
    <t>http://pbs.twimg.com/profile_images/1169260816903933953/4RkRL2Ue_normal.jpg</t>
  </si>
  <si>
    <t>http://pbs.twimg.com/profile_images/1185884816396509185/TnktpfRh_normal.jpg</t>
  </si>
  <si>
    <t>http://pbs.twimg.com/profile_images/1088138110385487872/U7EOX_tL_normal.jpg</t>
  </si>
  <si>
    <t>http://pbs.twimg.com/profile_images/1378072555/twitter_normal.jpg</t>
  </si>
  <si>
    <t>http://pbs.twimg.com/profile_images/1071458731261640704/-l0-IagM_normal.jpg</t>
  </si>
  <si>
    <t>http://pbs.twimg.com/profile_images/1112681005121527808/5DQmhmlm_normal.png</t>
  </si>
  <si>
    <t>http://pbs.twimg.com/profile_images/1180189804102897666/B0FPHzX__normal.jpg</t>
  </si>
  <si>
    <t>http://pbs.twimg.com/profile_images/3242505090/008c44ee6bc8fd356da4a6022565ebb5_normal.jpeg</t>
  </si>
  <si>
    <t>http://pbs.twimg.com/profile_images/1120683358995079168/xeDOZNXN_normal.png</t>
  </si>
  <si>
    <t>http://pbs.twimg.com/profile_images/1208579162400854016/g3t3VUmU_normal.jpg</t>
  </si>
  <si>
    <t>http://pbs.twimg.com/profile_images/1055033586821328896/TtfM2UBA_normal.jpg</t>
  </si>
  <si>
    <t>http://pbs.twimg.com/profile_images/1152642398201221126/BXsOBEif_normal.jpg</t>
  </si>
  <si>
    <t>http://pbs.twimg.com/profile_images/1185180539424268291/4RStqRZ7_normal.jpg</t>
  </si>
  <si>
    <t>http://pbs.twimg.com/profile_images/667817904491098112/sH-nrL3m_normal.png</t>
  </si>
  <si>
    <t>http://pbs.twimg.com/profile_images/1212649356702232581/1916too8_normal.png</t>
  </si>
  <si>
    <t>http://pbs.twimg.com/profile_images/1197467362162806785/D54q811q_normal.jpg</t>
  </si>
  <si>
    <t>http://pbs.twimg.com/profile_images/1179330398834380800/3YXkvKw__normal.jpg</t>
  </si>
  <si>
    <t>http://pbs.twimg.com/profile_images/1204059046900387842/4jJ_jem5_normal.jpg</t>
  </si>
  <si>
    <t>http://pbs.twimg.com/profile_images/1134504640656084993/UUtFjvqd_normal.jpg</t>
  </si>
  <si>
    <t>http://pbs.twimg.com/profile_images/1218912554581397504/lpu0SAfa_normal.jpg</t>
  </si>
  <si>
    <t>http://pbs.twimg.com/profile_images/1051857286262661120/i5SpvGhW_normal.jpg</t>
  </si>
  <si>
    <t>http://pbs.twimg.com/profile_images/1216331414716715008/qVbW52wO_normal.jpg</t>
  </si>
  <si>
    <t>http://pbs.twimg.com/profile_images/1054609031308984320/YnaaNNx6_normal.jpg</t>
  </si>
  <si>
    <t>http://pbs.twimg.com/profile_images/1184702192336490499/xiuYhert_normal.jpg</t>
  </si>
  <si>
    <t>http://pbs.twimg.com/profile_images/1194242784615641089/2PmcYCXQ_normal.jpg</t>
  </si>
  <si>
    <t>http://pbs.twimg.com/profile_images/1218977537445040128/GQhUKMa0_normal.jpg</t>
  </si>
  <si>
    <t>http://pbs.twimg.com/profile_images/815675946317516800/XPvvf0b4_normal.jpg</t>
  </si>
  <si>
    <t>http://pbs.twimg.com/profile_images/1054480068049801216/iVvfXr4D_normal.jpg</t>
  </si>
  <si>
    <t>http://pbs.twimg.com/profile_images/845710953077489665/3a8KmIcc_normal.jpg</t>
  </si>
  <si>
    <t>http://pbs.twimg.com/profile_images/1200169512542314497/UXW9ZiUJ_normal.png</t>
  </si>
  <si>
    <t>http://pbs.twimg.com/profile_images/969843043061952512/A3Y_Ts4v_normal.jpg</t>
  </si>
  <si>
    <t>http://pbs.twimg.com/profile_images/1115176907065176065/oMzO-XQ1_normal.png</t>
  </si>
  <si>
    <t>http://pbs.twimg.com/profile_images/1110824381901651969/6JiVJVsJ_normal.png</t>
  </si>
  <si>
    <t>http://pbs.twimg.com/profile_images/1100065856313348096/dnLzf976_normal.png</t>
  </si>
  <si>
    <t>http://pbs.twimg.com/profile_images/1386890616/45454_1479407357061_1590095392_31114469_3587940_n_normal.jpg</t>
  </si>
  <si>
    <t>http://pbs.twimg.com/profile_images/1219465490164256768/uLZkS9jF_normal.jpg</t>
  </si>
  <si>
    <t>http://pbs.twimg.com/profile_images/1112264369436610560/fbTwoGD9_normal.png</t>
  </si>
  <si>
    <t>http://pbs.twimg.com/profile_images/1015263694715047938/4pWWxecr_normal.jpg</t>
  </si>
  <si>
    <t>http://pbs.twimg.com/profile_images/1071436375076032515/0ScKiarO_normal.jpg</t>
  </si>
  <si>
    <t>http://pbs.twimg.com/profile_images/1209519847912157184/D9vHmCnC_normal.jpg</t>
  </si>
  <si>
    <t>http://pbs.twimg.com/profile_images/1202632769207181312/Q6uh7Q6P_normal.png</t>
  </si>
  <si>
    <t>http://pbs.twimg.com/profile_images/1193824074872639489/B9kC70JS_normal.jpg</t>
  </si>
  <si>
    <t>http://pbs.twimg.com/profile_images/981076283076546560/tnlAeLBF_normal.jpg</t>
  </si>
  <si>
    <t>http://pbs.twimg.com/profile_images/1178409274134937601/taQ4RCd9_normal.jpg</t>
  </si>
  <si>
    <t>16:07:41</t>
  </si>
  <si>
    <t>21:05:05</t>
  </si>
  <si>
    <t>07:25:27</t>
  </si>
  <si>
    <t>08:50:21</t>
  </si>
  <si>
    <t>10:15:38</t>
  </si>
  <si>
    <t>12:55:46</t>
  </si>
  <si>
    <t>12:57:29</t>
  </si>
  <si>
    <t>15:25:34</t>
  </si>
  <si>
    <t>17:32:32</t>
  </si>
  <si>
    <t>18:39:23</t>
  </si>
  <si>
    <t>18:39:00</t>
  </si>
  <si>
    <t>18:40:25</t>
  </si>
  <si>
    <t>21:06:33</t>
  </si>
  <si>
    <t>21:08:41</t>
  </si>
  <si>
    <t>14:15:07</t>
  </si>
  <si>
    <t>09:30:26</t>
  </si>
  <si>
    <t>15:30:16</t>
  </si>
  <si>
    <t>16:10:45</t>
  </si>
  <si>
    <t>19:09:06</t>
  </si>
  <si>
    <t>09:00:15</t>
  </si>
  <si>
    <t>15:12:29</t>
  </si>
  <si>
    <t>17:09:52</t>
  </si>
  <si>
    <t>18:31:33</t>
  </si>
  <si>
    <t>19:09:37</t>
  </si>
  <si>
    <t>06:50:44</t>
  </si>
  <si>
    <t>08:55:54</t>
  </si>
  <si>
    <t>16:00:34</t>
  </si>
  <si>
    <t>10:15:06</t>
  </si>
  <si>
    <t>13:08:57</t>
  </si>
  <si>
    <t>22:42:01</t>
  </si>
  <si>
    <t>14:19:30</t>
  </si>
  <si>
    <t>09:44:14</t>
  </si>
  <si>
    <t>23:23:06</t>
  </si>
  <si>
    <t>14:44:35</t>
  </si>
  <si>
    <t>15:31:50</t>
  </si>
  <si>
    <t>19:17:51</t>
  </si>
  <si>
    <t>19:28:54</t>
  </si>
  <si>
    <t>19:58:27</t>
  </si>
  <si>
    <t>21:05:08</t>
  </si>
  <si>
    <t>13:31:40</t>
  </si>
  <si>
    <t>15:05:53</t>
  </si>
  <si>
    <t>16:15:48</t>
  </si>
  <si>
    <t>17:03:49</t>
  </si>
  <si>
    <t>18:16:13</t>
  </si>
  <si>
    <t>13:02:13</t>
  </si>
  <si>
    <t>17:32:18</t>
  </si>
  <si>
    <t>09:32:11</t>
  </si>
  <si>
    <t>15:24:13</t>
  </si>
  <si>
    <t>19:27:36</t>
  </si>
  <si>
    <t>19:50:53</t>
  </si>
  <si>
    <t>19:51:00</t>
  </si>
  <si>
    <t>07:14:24</t>
  </si>
  <si>
    <t>12:05:34</t>
  </si>
  <si>
    <t>13:05:20</t>
  </si>
  <si>
    <t>17:07:10</t>
  </si>
  <si>
    <t>10:57:42</t>
  </si>
  <si>
    <t>13:07:10</t>
  </si>
  <si>
    <t>08:59:27</t>
  </si>
  <si>
    <t>13:07:09</t>
  </si>
  <si>
    <t>09:47:02</t>
  </si>
  <si>
    <t>08:38:39</t>
  </si>
  <si>
    <t>10:39:49</t>
  </si>
  <si>
    <t>19:41:25</t>
  </si>
  <si>
    <t>11:39:43</t>
  </si>
  <si>
    <t>15:40:45</t>
  </si>
  <si>
    <t>15:57:30</t>
  </si>
  <si>
    <t>18:17:23</t>
  </si>
  <si>
    <t>20:00:52</t>
  </si>
  <si>
    <t>18:27:03</t>
  </si>
  <si>
    <t>19:11:26</t>
  </si>
  <si>
    <t>21:36:05</t>
  </si>
  <si>
    <t>16:18:40</t>
  </si>
  <si>
    <t>08:16:51</t>
  </si>
  <si>
    <t>09:57:41</t>
  </si>
  <si>
    <t>11:54:26</t>
  </si>
  <si>
    <t>16:54:26</t>
  </si>
  <si>
    <t>13:43:15</t>
  </si>
  <si>
    <t>15:32:10</t>
  </si>
  <si>
    <t>17:05:05</t>
  </si>
  <si>
    <t>19:56:22</t>
  </si>
  <si>
    <t>19:07:24</t>
  </si>
  <si>
    <t>20:10:52</t>
  </si>
  <si>
    <t>23:17:50</t>
  </si>
  <si>
    <t>10:24:07</t>
  </si>
  <si>
    <t>09:44:09</t>
  </si>
  <si>
    <t>08:02:22</t>
  </si>
  <si>
    <t>08:03:21</t>
  </si>
  <si>
    <t>17:08:59</t>
  </si>
  <si>
    <t>11:38:06</t>
  </si>
  <si>
    <t>17:08:40</t>
  </si>
  <si>
    <t>00:13:23</t>
  </si>
  <si>
    <t>16:18:11</t>
  </si>
  <si>
    <t>12:27:07</t>
  </si>
  <si>
    <t>14:49:10</t>
  </si>
  <si>
    <t>10:49:11</t>
  </si>
  <si>
    <t>12:04:06</t>
  </si>
  <si>
    <t>19:47:11</t>
  </si>
  <si>
    <t>08:03:32</t>
  </si>
  <si>
    <t>16:36:44</t>
  </si>
  <si>
    <t>13:51:05</t>
  </si>
  <si>
    <t>08:03:49</t>
  </si>
  <si>
    <t>15:30:13</t>
  </si>
  <si>
    <t>13:30:08</t>
  </si>
  <si>
    <t>12:33:13</t>
  </si>
  <si>
    <t>20:30:43</t>
  </si>
  <si>
    <t>20:04:20</t>
  </si>
  <si>
    <t>12:42:38</t>
  </si>
  <si>
    <t>08:03:46</t>
  </si>
  <si>
    <t>08:03:55</t>
  </si>
  <si>
    <t>09:34:10</t>
  </si>
  <si>
    <t>20:57:42</t>
  </si>
  <si>
    <t>20:03:53</t>
  </si>
  <si>
    <t>08:02:15</t>
  </si>
  <si>
    <t>08:02:19</t>
  </si>
  <si>
    <t>08:02:29</t>
  </si>
  <si>
    <t>08:02:31</t>
  </si>
  <si>
    <t>08:02:34</t>
  </si>
  <si>
    <t>08:02:39</t>
  </si>
  <si>
    <t>08:02:46</t>
  </si>
  <si>
    <t>08:02:50</t>
  </si>
  <si>
    <t>08:02:55</t>
  </si>
  <si>
    <t>08:03:04</t>
  </si>
  <si>
    <t>08:03:08</t>
  </si>
  <si>
    <t>08:03:10</t>
  </si>
  <si>
    <t>08:03:18</t>
  </si>
  <si>
    <t>08:03:24</t>
  </si>
  <si>
    <t>08:03:27</t>
  </si>
  <si>
    <t>08:03:35</t>
  </si>
  <si>
    <t>08:03:38</t>
  </si>
  <si>
    <t>08:03:43</t>
  </si>
  <si>
    <t>08:03:52</t>
  </si>
  <si>
    <t>08:03:58</t>
  </si>
  <si>
    <t>08:04:00</t>
  </si>
  <si>
    <t>08:04:10</t>
  </si>
  <si>
    <t>08:04:13</t>
  </si>
  <si>
    <t>08:04:21</t>
  </si>
  <si>
    <t>08:49:11</t>
  </si>
  <si>
    <t>19:04:10</t>
  </si>
  <si>
    <t>08:49:10</t>
  </si>
  <si>
    <t>19:04:09</t>
  </si>
  <si>
    <t>06:52:33</t>
  </si>
  <si>
    <t>08:49:12</t>
  </si>
  <si>
    <t>08:49:08</t>
  </si>
  <si>
    <t>19:04:08</t>
  </si>
  <si>
    <t>10:57:20</t>
  </si>
  <si>
    <t>10:03:02</t>
  </si>
  <si>
    <t>19:11:20</t>
  </si>
  <si>
    <t>08:35:03</t>
  </si>
  <si>
    <t>10:51:00</t>
  </si>
  <si>
    <t>11:17:11</t>
  </si>
  <si>
    <t>19:32:01</t>
  </si>
  <si>
    <t>19:45:25</t>
  </si>
  <si>
    <t>15:31:31</t>
  </si>
  <si>
    <t>15:49:02</t>
  </si>
  <si>
    <t>12:09:01</t>
  </si>
  <si>
    <t>14:30:30</t>
  </si>
  <si>
    <t>00:18:08</t>
  </si>
  <si>
    <t>09:55:06</t>
  </si>
  <si>
    <t>18:36:35</t>
  </si>
  <si>
    <t>13:30:18</t>
  </si>
  <si>
    <t>12:43:21</t>
  </si>
  <si>
    <t>21:07:33</t>
  </si>
  <si>
    <t>10:01:20</t>
  </si>
  <si>
    <t>08:35:10</t>
  </si>
  <si>
    <t>08:10:06</t>
  </si>
  <si>
    <t>07:06:12</t>
  </si>
  <si>
    <t>19:01:15</t>
  </si>
  <si>
    <t>18:01:38</t>
  </si>
  <si>
    <t>19:35:07</t>
  </si>
  <si>
    <t>09:30:41</t>
  </si>
  <si>
    <t>21:07:19</t>
  </si>
  <si>
    <t>21:07:37</t>
  </si>
  <si>
    <t>21:07:41</t>
  </si>
  <si>
    <t>13:01:52</t>
  </si>
  <si>
    <t>15:35:07</t>
  </si>
  <si>
    <t>10:30:13</t>
  </si>
  <si>
    <t>17:35:07</t>
  </si>
  <si>
    <t>20:01:29</t>
  </si>
  <si>
    <t>11:10:35</t>
  </si>
  <si>
    <t>14:13:28</t>
  </si>
  <si>
    <t>17:03:37</t>
  </si>
  <si>
    <t>09:03:10</t>
  </si>
  <si>
    <t>10:57:21</t>
  </si>
  <si>
    <t>10:58:10</t>
  </si>
  <si>
    <t>11:24:53</t>
  </si>
  <si>
    <t>13:04:46</t>
  </si>
  <si>
    <t>13:31:00</t>
  </si>
  <si>
    <t>08:36:11</t>
  </si>
  <si>
    <t>10:07:28</t>
  </si>
  <si>
    <t>10:10:36</t>
  </si>
  <si>
    <t>08:16:20</t>
  </si>
  <si>
    <t>13:33:20</t>
  </si>
  <si>
    <t>17:06:48</t>
  </si>
  <si>
    <t>17:22:15</t>
  </si>
  <si>
    <t>14:19:13</t>
  </si>
  <si>
    <t>09:27:35</t>
  </si>
  <si>
    <t>17:57:04</t>
  </si>
  <si>
    <t>18:04:00</t>
  </si>
  <si>
    <t>17:09:06</t>
  </si>
  <si>
    <t>21:55:03</t>
  </si>
  <si>
    <t>13:10:03</t>
  </si>
  <si>
    <t>07:25:04</t>
  </si>
  <si>
    <t>09:14:11</t>
  </si>
  <si>
    <t>09:04:15</t>
  </si>
  <si>
    <t>13:03:56</t>
  </si>
  <si>
    <t>14:05:50</t>
  </si>
  <si>
    <t>16:42:33</t>
  </si>
  <si>
    <t>19:09:24</t>
  </si>
  <si>
    <t>09:04:10</t>
  </si>
  <si>
    <t>13:04:16</t>
  </si>
  <si>
    <t>19:09:18</t>
  </si>
  <si>
    <t>09:04:08</t>
  </si>
  <si>
    <t>13:03:18</t>
  </si>
  <si>
    <t>19:09:14</t>
  </si>
  <si>
    <t>13:03:20</t>
  </si>
  <si>
    <t>19:09:22</t>
  </si>
  <si>
    <t>09:04:09</t>
  </si>
  <si>
    <t>13:04:03</t>
  </si>
  <si>
    <t>19:09:51</t>
  </si>
  <si>
    <t>13:03:45</t>
  </si>
  <si>
    <t>19:09:29</t>
  </si>
  <si>
    <t>13:03:44</t>
  </si>
  <si>
    <t>19:09:19</t>
  </si>
  <si>
    <t>13:03:33</t>
  </si>
  <si>
    <t>09:35:14</t>
  </si>
  <si>
    <t>16:50:11</t>
  </si>
  <si>
    <t>11:50:10</t>
  </si>
  <si>
    <t>13:49:59</t>
  </si>
  <si>
    <t>09:23:16</t>
  </si>
  <si>
    <t>11:33:33</t>
  </si>
  <si>
    <t>11:45:20</t>
  </si>
  <si>
    <t>09:51:35</t>
  </si>
  <si>
    <t>18:58:04</t>
  </si>
  <si>
    <t>10:31:06</t>
  </si>
  <si>
    <t>10:32:17</t>
  </si>
  <si>
    <t>10:55:16</t>
  </si>
  <si>
    <t>09:56:30</t>
  </si>
  <si>
    <t>09:34:47</t>
  </si>
  <si>
    <t>15:59:02</t>
  </si>
  <si>
    <t>21:36:35</t>
  </si>
  <si>
    <t>18:32:07</t>
  </si>
  <si>
    <t>14:03:21</t>
  </si>
  <si>
    <t>16:42:02</t>
  </si>
  <si>
    <t>16:32:07</t>
  </si>
  <si>
    <t>13:02:36</t>
  </si>
  <si>
    <t>17:07:17</t>
  </si>
  <si>
    <t>09:43:21</t>
  </si>
  <si>
    <t>11:41:25</t>
  </si>
  <si>
    <t>14:14:41</t>
  </si>
  <si>
    <t>18:43:53</t>
  </si>
  <si>
    <t>15:34:34</t>
  </si>
  <si>
    <t>17:05:34</t>
  </si>
  <si>
    <t>17:08:51</t>
  </si>
  <si>
    <t>17:09:26</t>
  </si>
  <si>
    <t>15:37:59</t>
  </si>
  <si>
    <t>14:20:10</t>
  </si>
  <si>
    <t>17:29:27</t>
  </si>
  <si>
    <t>07:55:06</t>
  </si>
  <si>
    <t>09:49:49</t>
  </si>
  <si>
    <t>19:16:45</t>
  </si>
  <si>
    <t>09:10:05</t>
  </si>
  <si>
    <t>10:10:07</t>
  </si>
  <si>
    <t>14:50:09</t>
  </si>
  <si>
    <t>17:03:34</t>
  </si>
  <si>
    <t>08:04:19</t>
  </si>
  <si>
    <t>08:06:23</t>
  </si>
  <si>
    <t>10:06:08</t>
  </si>
  <si>
    <t>12:06:13</t>
  </si>
  <si>
    <t>19:06:32</t>
  </si>
  <si>
    <t>08:30:00</t>
  </si>
  <si>
    <t>09:50:03</t>
  </si>
  <si>
    <t>17:23:38</t>
  </si>
  <si>
    <t>14:00:03</t>
  </si>
  <si>
    <t>17:05:02</t>
  </si>
  <si>
    <t>21:28:53</t>
  </si>
  <si>
    <t>15:05:03</t>
  </si>
  <si>
    <t>10:40:04</t>
  </si>
  <si>
    <t>07:04:36</t>
  </si>
  <si>
    <t>11:28:39</t>
  </si>
  <si>
    <t>08:25:08</t>
  </si>
  <si>
    <t>14:09:33</t>
  </si>
  <si>
    <t>23:18:54</t>
  </si>
  <si>
    <t>09:06:44</t>
  </si>
  <si>
    <t>09:52:38</t>
  </si>
  <si>
    <t>09:02:42</t>
  </si>
  <si>
    <t>10:00:00</t>
  </si>
  <si>
    <t>12:00:17</t>
  </si>
  <si>
    <t>21:30:39</t>
  </si>
  <si>
    <t>09:46:44</t>
  </si>
  <si>
    <t>15:49:58</t>
  </si>
  <si>
    <t>10:51:34</t>
  </si>
  <si>
    <t>11:30:00</t>
  </si>
  <si>
    <t>14:00:00</t>
  </si>
  <si>
    <t>14:12:46</t>
  </si>
  <si>
    <t>16:23:24</t>
  </si>
  <si>
    <t>https://twitter.com/muypymes/status/1217478470827171840</t>
  </si>
  <si>
    <t>https://twitter.com/aatrenza/status/1217553314742722562</t>
  </si>
  <si>
    <t>https://twitter.com/cidvegasbajas/status/1217709432559280128</t>
  </si>
  <si>
    <t>https://twitter.com/teseacomunicac1/status/1217730799853867008</t>
  </si>
  <si>
    <t>https://twitter.com/ene3112/status/1217752263080411137</t>
  </si>
  <si>
    <t>https://twitter.com/castro_valin/status/1217792559226990592</t>
  </si>
  <si>
    <t>https://twitter.com/castro_valin/status/1217792992909676545</t>
  </si>
  <si>
    <t>https://twitter.com/flormpecasique/status/1217830259980193794</t>
  </si>
  <si>
    <t>https://twitter.com/infotelbadajoz/status/1217862210711695360</t>
  </si>
  <si>
    <t>https://twitter.com/arrowwebgraphic/status/1217879033091969025</t>
  </si>
  <si>
    <t>https://twitter.com/rakel_almeria/status/1217878937398915077</t>
  </si>
  <si>
    <t>https://twitter.com/rakel_almeria/status/1217879296225828866</t>
  </si>
  <si>
    <t>https://twitter.com/davidmorancacho/status/1217916071342153729</t>
  </si>
  <si>
    <t>https://twitter.com/elenalalasm/status/1217916607722336265</t>
  </si>
  <si>
    <t>https://twitter.com/jessicaquerom/status/1218174915268038658</t>
  </si>
  <si>
    <t>https://twitter.com/marketerosdehoy/status/1217740887675080704</t>
  </si>
  <si>
    <t>https://twitter.com/marketerosdehoy/status/1218193829037211648</t>
  </si>
  <si>
    <t>https://twitter.com/belengg_/status/1218204016058019842</t>
  </si>
  <si>
    <t>https://twitter.com/alvarobarrena/status/1218248901049962501</t>
  </si>
  <si>
    <t>https://twitter.com/fqfontanes/status/1218458066011787264</t>
  </si>
  <si>
    <t>https://twitter.com/belenmarper/status/1218189355652657152</t>
  </si>
  <si>
    <t>https://twitter.com/paolasilvacm/status/1218581283808346113</t>
  </si>
  <si>
    <t>https://twitter.com/lovesmou/status/1218601837139582976</t>
  </si>
  <si>
    <t>https://twitter.com/dnoy_journalist/status/1218611417894588416</t>
  </si>
  <si>
    <t>https://twitter.com/argehdez/status/1218787858896453632</t>
  </si>
  <si>
    <t>https://twitter.com/metoscm/status/1218819358375469057</t>
  </si>
  <si>
    <t>https://twitter.com/camaradebadajoz/status/1217476677426728960</t>
  </si>
  <si>
    <t>https://twitter.com/camaradebadajoz/status/1218839291352272897</t>
  </si>
  <si>
    <t>https://twitter.com/richartasanchez/status/1218883043563311107</t>
  </si>
  <si>
    <t>https://twitter.com/isafirvida/status/1217577705597820932</t>
  </si>
  <si>
    <t>https://twitter.com/isafirvida/status/1217813633264246785</t>
  </si>
  <si>
    <t>https://twitter.com/isafirvida/status/1218469134431858688</t>
  </si>
  <si>
    <t>https://twitter.com/isafirvida/status/1218675209475149824</t>
  </si>
  <si>
    <t>https://twitter.com/isafirvida/status/1218907106402881536</t>
  </si>
  <si>
    <t>https://twitter.com/isafirvida/status/1218918998391296003</t>
  </si>
  <si>
    <t>https://twitter.com/soyjorgealfaro/status/1218975876349681666</t>
  </si>
  <si>
    <t>https://twitter.com/maylopezes/status/1218978657798184962</t>
  </si>
  <si>
    <t>https://twitter.com/belendelacruzdc/status/1218986095058325504</t>
  </si>
  <si>
    <t>https://twitter.com/belendelacruzdc/status/1219002875906547714</t>
  </si>
  <si>
    <t>https://twitter.com/salonsoweb/status/1219251147673874433</t>
  </si>
  <si>
    <t>https://twitter.com/oletna/status/1219274857814396929</t>
  </si>
  <si>
    <t>https://twitter.com/idimad360/status/1219292451107676161</t>
  </si>
  <si>
    <t>https://twitter.com/capitanapodcast/status/1219304535627304963</t>
  </si>
  <si>
    <t>https://twitter.com/extrenetworks/status/1219322757021872128</t>
  </si>
  <si>
    <t>https://twitter.com/borjadelope/status/1217794181638316032</t>
  </si>
  <si>
    <t>https://twitter.com/borjadelope/status/1217862153778212864</t>
  </si>
  <si>
    <t>https://twitter.com/borjadelope/status/1218103715833569280</t>
  </si>
  <si>
    <t>https://twitter.com/borjadelope/status/1218192306433556483</t>
  </si>
  <si>
    <t>https://twitter.com/borjadelope/status/1218978333637169153</t>
  </si>
  <si>
    <t>https://twitter.com/borjadelope/status/1219346579942973442</t>
  </si>
  <si>
    <t>https://twitter.com/borjadelope/status/1219346606916538368</t>
  </si>
  <si>
    <t>https://twitter.com/borjadelope/status/1219518593559416832</t>
  </si>
  <si>
    <t>https://twitter.com/perbea123/status/1219591867366506501</t>
  </si>
  <si>
    <t>https://twitter.com/logisticaglobal/status/1219606907171885056</t>
  </si>
  <si>
    <t>https://twitter.com/javilayunta/status/1218580600862449670</t>
  </si>
  <si>
    <t>https://twitter.com/javilayunta/status/1217762846957875200</t>
  </si>
  <si>
    <t>https://twitter.com/javilayunta/status/1217795427371835392</t>
  </si>
  <si>
    <t>https://twitter.com/javilayunta/status/1217855825835896833</t>
  </si>
  <si>
    <t>https://twitter.com/javilayunta/status/1218095476135858176</t>
  </si>
  <si>
    <t>https://twitter.com/javilayunta/status/1218157814704754692</t>
  </si>
  <si>
    <t>https://twitter.com/javilayunta/status/1218218213789573123</t>
  </si>
  <si>
    <t>https://twitter.com/javilayunta/status/1218469837619519488</t>
  </si>
  <si>
    <t>https://twitter.com/javilayunta/status/1218520202553499648</t>
  </si>
  <si>
    <t>https://twitter.com/javilayunta/status/1218942989801869312</t>
  </si>
  <si>
    <t>https://twitter.com/javilayunta/status/1219177407095148550</t>
  </si>
  <si>
    <t>https://twitter.com/javilayunta/status/1219207897932075009</t>
  </si>
  <si>
    <t>https://twitter.com/javilayunta/status/1219244981262733313</t>
  </si>
  <si>
    <t>https://twitter.com/javilayunta/status/1219305379852693505</t>
  </si>
  <si>
    <t>https://twitter.com/javilayunta/status/1219344198589087744</t>
  </si>
  <si>
    <t>https://twitter.com/javilayunta/status/1219585359786528768</t>
  </si>
  <si>
    <t>https://twitter.com/javilayunta/status/1219607368004251649</t>
  </si>
  <si>
    <t>https://twitter.com/maurididonato/status/1219646018196836352</t>
  </si>
  <si>
    <t>https://twitter.com/vecte/status/1219650233094868992</t>
  </si>
  <si>
    <t>https://twitter.com/tinosemseo/status/1219685435917656066</t>
  </si>
  <si>
    <t>https://twitter.com/cristinahp_fr/status/1217537153279889418</t>
  </si>
  <si>
    <t>https://twitter.com/cristinahp_fr/status/1219687868479803393</t>
  </si>
  <si>
    <t>https://twitter.com/carlosd3freitas/status/1219699041111564288</t>
  </si>
  <si>
    <t>https://twitter.com/raulscc/status/1219735443543072768</t>
  </si>
  <si>
    <t>https://twitter.com/philippelele/status/1218206009287757824</t>
  </si>
  <si>
    <t>https://twitter.com/philippelele/status/1219896695171043328</t>
  </si>
  <si>
    <t>https://twitter.com/toninavarroyes/status/1219922070232096769</t>
  </si>
  <si>
    <t>https://twitter.com/marketingized/status/1219951454343004160</t>
  </si>
  <si>
    <t>https://twitter.com/seodecanarias/status/1219302174120988674</t>
  </si>
  <si>
    <t>https://twitter.com/seodecanarias/status/1219978835774537729</t>
  </si>
  <si>
    <t>https://twitter.com/_miriam_bustos/status/1220006246851497984</t>
  </si>
  <si>
    <t>https://twitter.com/hedwigkudo/status/1219304855950458880</t>
  </si>
  <si>
    <t>https://twitter.com/hedwigkudo/status/1220072733943517186</t>
  </si>
  <si>
    <t>https://twitter.com/uitsteln/status/1218610860261855233</t>
  </si>
  <si>
    <t>https://twitter.com/uitsteln/status/1220076383185010691</t>
  </si>
  <si>
    <t>https://twitter.com/to_navas/status/1220123435268964353</t>
  </si>
  <si>
    <t>https://twitter.com/natalia_codina/status/1219203949133287425</t>
  </si>
  <si>
    <t>https://twitter.com/natalia_codina/status/1219918666273259520</t>
  </si>
  <si>
    <t>https://twitter.com/luciayelseo/status/1220255439448834048</t>
  </si>
  <si>
    <t>https://twitter.com/luciayelseo/status/1220255686677999616</t>
  </si>
  <si>
    <t>https://twitter.com/paolasilvacm/status/1218581061363544066</t>
  </si>
  <si>
    <t>https://twitter.com/bichadecampo/status/1217773016442077189</t>
  </si>
  <si>
    <t>https://twitter.com/bichadecampo/status/1217856202983530496</t>
  </si>
  <si>
    <t>https://twitter.com/bichadecampo/status/1217963087497699330</t>
  </si>
  <si>
    <t>https://twitter.com/bichadecampo/status/1218205886692364288</t>
  </si>
  <si>
    <t>https://twitter.com/bichadecampo/status/1218510126161825793</t>
  </si>
  <si>
    <t>https://twitter.com/bichadecampo/status/1218908263204491264</t>
  </si>
  <si>
    <t>https://twitter.com/bichadecampo/status/1219210256628310016</t>
  </si>
  <si>
    <t>https://twitter.com/bichadecampo/status/1219591497672265728</t>
  </si>
  <si>
    <t>https://twitter.com/bichadecampo/status/1220070423456636929</t>
  </si>
  <si>
    <t>https://twitter.com/luciayelseo/status/1220255734048477185</t>
  </si>
  <si>
    <t>https://twitter.com/carlotagalvan/status/1219297720202035200</t>
  </si>
  <si>
    <t>https://twitter.com/carlotagalvan/status/1219618419907141632</t>
  </si>
  <si>
    <t>https://twitter.com/luciayelseo/status/1220255805372600320</t>
  </si>
  <si>
    <t>https://twitter.com/arantxasgg/status/1217831429788393475</t>
  </si>
  <si>
    <t>https://twitter.com/arantxasgg/status/1218888372950851584</t>
  </si>
  <si>
    <t>https://twitter.com/arantxasgg/status/1219236435716452353</t>
  </si>
  <si>
    <t>https://twitter.com/arantxasgg/status/1219718989418549255</t>
  </si>
  <si>
    <t>https://twitter.com/arantxasgg/status/1220074738682355713</t>
  </si>
  <si>
    <t>https://twitter.com/luciayelseo/status/1219238804999016448</t>
  </si>
  <si>
    <t>https://twitter.com/luciayelseo/status/1220255793108439042</t>
  </si>
  <si>
    <t>https://twitter.com/luciayelseo/status/1220255826797039616</t>
  </si>
  <si>
    <t>https://twitter.com/luciayelseo/status/1217379436720525313</t>
  </si>
  <si>
    <t>https://twitter.com/luciayelseo/status/1217913842346479618</t>
  </si>
  <si>
    <t>https://twitter.com/luciayelseo/status/1220074628149805057</t>
  </si>
  <si>
    <t>https://twitter.com/luciayelseo/status/1220255407467384833</t>
  </si>
  <si>
    <t>https://twitter.com/luciayelseo/status/1220255425859411969</t>
  </si>
  <si>
    <t>https://twitter.com/luciayelseo/status/1220255466032451586</t>
  </si>
  <si>
    <t>https://twitter.com/luciayelseo/status/1220255477029797888</t>
  </si>
  <si>
    <t>https://twitter.com/luciayelseo/status/1220255487209492480</t>
  </si>
  <si>
    <t>https://twitter.com/luciayelseo/status/1220255507983761408</t>
  </si>
  <si>
    <t>https://twitter.com/luciayelseo/status/1220255540619698181</t>
  </si>
  <si>
    <t>https://twitter.com/luciayelseo/status/1220255556696510466</t>
  </si>
  <si>
    <t>https://twitter.com/luciayelseo/status/1220255576120352768</t>
  </si>
  <si>
    <t>https://twitter.com/luciayelseo/status/1220255615056076800</t>
  </si>
  <si>
    <t>https://twitter.com/luciayelseo/status/1220255631342436353</t>
  </si>
  <si>
    <t>https://twitter.com/luciayelseo/status/1220255641832431618</t>
  </si>
  <si>
    <t>https://twitter.com/luciayelseo/status/1220255673856004097</t>
  </si>
  <si>
    <t>https://twitter.com/luciayelseo/status/1220255700170964992</t>
  </si>
  <si>
    <t>https://twitter.com/luciayelseo/status/1220255711109828608</t>
  </si>
  <si>
    <t>https://twitter.com/luciayelseo/status/1220255745452781568</t>
  </si>
  <si>
    <t>https://twitter.com/luciayelseo/status/1220255756064382976</t>
  </si>
  <si>
    <t>https://twitter.com/luciayelseo/status/1220255780311588866</t>
  </si>
  <si>
    <t>https://twitter.com/luciayelseo/status/1220255815971614722</t>
  </si>
  <si>
    <t>https://twitter.com/luciayelseo/status/1220255839858110464</t>
  </si>
  <si>
    <t>https://twitter.com/luciayelseo/status/1220255851061137408</t>
  </si>
  <si>
    <t>https://twitter.com/luciayelseo/status/1220255892433666049</t>
  </si>
  <si>
    <t>https://twitter.com/luciayelseo/status/1220255904244871168</t>
  </si>
  <si>
    <t>https://twitter.com/luciayelseo/status/1220255938596233216</t>
  </si>
  <si>
    <t>https://twitter.com/vivianfrancos/status/1217730504339918849</t>
  </si>
  <si>
    <t>https://twitter.com/vivianfrancos/status/1217885269740998656</t>
  </si>
  <si>
    <t>https://twitter.com/vivianfrancos/status/1218092894155874304</t>
  </si>
  <si>
    <t>https://twitter.com/vivianfrancos/status/1218247657497485313</t>
  </si>
  <si>
    <t>https://twitter.com/vivianfrancos/status/1218455278636748800</t>
  </si>
  <si>
    <t>https://twitter.com/vivianfrancos/status/1218610044360691714</t>
  </si>
  <si>
    <t>https://twitter.com/vivianfrancos/status/1218817668813402114</t>
  </si>
  <si>
    <t>https://twitter.com/vivianfrancos/status/1218972431370596358</t>
  </si>
  <si>
    <t>https://twitter.com/vivianfrancos/status/1219150704922767362</t>
  </si>
  <si>
    <t>https://twitter.com/vivianfrancos/status/1219180059791187969</t>
  </si>
  <si>
    <t>https://twitter.com/vivianfrancos/status/1219334821819887618</t>
  </si>
  <si>
    <t>https://twitter.com/vivianfrancos/status/1219542438525775874</t>
  </si>
  <si>
    <t>https://twitter.com/vivianfrancos/status/1219697208120967169</t>
  </si>
  <si>
    <t>https://twitter.com/vivianfrancos/status/1219904819034497025</t>
  </si>
  <si>
    <t>https://twitter.com/vivianfrancos/status/1220059589724516353</t>
  </si>
  <si>
    <t>https://twitter.com/vivianfrancos/status/1220267207529238529</t>
  </si>
  <si>
    <t>https://twitter.com/anaivarsparcero/status/1219574696179589120</t>
  </si>
  <si>
    <t>https://twitter.com/daviidviejo/status/1220285807304507393</t>
  </si>
  <si>
    <t>https://twitter.com/labicicletanet/status/1218974237458870272</t>
  </si>
  <si>
    <t>https://twitter.com/labicicletanet/status/1219901274348511232</t>
  </si>
  <si>
    <t>https://twitter.com/labicicletanet/status/1220297875583725568</t>
  </si>
  <si>
    <t>https://twitter.com/juanjosantana/status/1220304466253090816</t>
  </si>
  <si>
    <t>https://twitter.com/nicolaschvs/status/1217892281535148033</t>
  </si>
  <si>
    <t>https://twitter.com/cemktd/status/1219345202093215747</t>
  </si>
  <si>
    <t>https://twitter.com/cemktd/status/1219643695856746497</t>
  </si>
  <si>
    <t>https://twitter.com/interactiv_a/status/1219648105194426368</t>
  </si>
  <si>
    <t>https://twitter.com/cemktd/status/1219955122073145346</t>
  </si>
  <si>
    <t>https://twitter.com/isasantiandreu/status/1216729236138086400</t>
  </si>
  <si>
    <t>https://twitter.com/geni_ramos/status/1218689058156826624</t>
  </si>
  <si>
    <t>https://twitter.com/cemktd/status/1217384705928192000</t>
  </si>
  <si>
    <t>https://twitter.com/cemktd/status/1215341613930688515</t>
  </si>
  <si>
    <t>https://twitter.com/isasantiandreu/status/1217801251586543619</t>
  </si>
  <si>
    <t>https://twitter.com/cemktd/status/1217789436307673094</t>
  </si>
  <si>
    <t>https://twitter.com/isasantiandreu/status/1217916322484453376</t>
  </si>
  <si>
    <t>https://twitter.com/isasantiandreu/status/1218111050513637377</t>
  </si>
  <si>
    <t>https://twitter.com/jptejela/status/1219176530791804928</t>
  </si>
  <si>
    <t>https://twitter.com/cemktd/status/1219170223074529281</t>
  </si>
  <si>
    <t>https://twitter.com/cemktd/status/1219878916418080768</t>
  </si>
  <si>
    <t>https://twitter.com/isasantiandreu/status/1219904838470860800</t>
  </si>
  <si>
    <t>https://twitter.com/oscaragugav/status/1218971700769034240</t>
  </si>
  <si>
    <t>https://twitter.com/isasantiandreu/status/1217507147610820608</t>
  </si>
  <si>
    <t>https://twitter.com/isasantiandreu/status/1217530673294192641</t>
  </si>
  <si>
    <t>https://twitter.com/isasantiandreu/status/1217740950774190080</t>
  </si>
  <si>
    <t>https://twitter.com/isasantiandreu/status/1217916263856517126</t>
  </si>
  <si>
    <t>https://twitter.com/isasantiandreu/status/1217916336308924423</t>
  </si>
  <si>
    <t>https://twitter.com/isasantiandreu/status/1217916355753717760</t>
  </si>
  <si>
    <t>https://twitter.com/isasantiandreu/status/1218156481289302028</t>
  </si>
  <si>
    <t>https://twitter.com/isasantiandreu/status/1218195050535976960</t>
  </si>
  <si>
    <t>https://twitter.com/isasantiandreu/status/1218843093136527360</t>
  </si>
  <si>
    <t>https://twitter.com/isasantiandreu/status/1218950024694059008</t>
  </si>
  <si>
    <t>https://twitter.com/isasantiandreu/status/1218986857628938242</t>
  </si>
  <si>
    <t>https://twitter.com/isasantiandreu/status/1219940415962521602</t>
  </si>
  <si>
    <t>https://twitter.com/isasantiandreu/status/1219986440299384832</t>
  </si>
  <si>
    <t>https://twitter.com/isasantiandreu/status/1220029260297121793</t>
  </si>
  <si>
    <t>https://twitter.com/isasantiandreu/status/1220270741234573312</t>
  </si>
  <si>
    <t>https://twitter.com/isasantiandreu/status/1220299474528018433</t>
  </si>
  <si>
    <t>https://twitter.com/isasantiandreu/status/1220299679243689984</t>
  </si>
  <si>
    <t>https://twitter.com/isasantiandreu/status/1220306402046095361</t>
  </si>
  <si>
    <t>https://twitter.com/mirenperez/status/1220331539009101824</t>
  </si>
  <si>
    <t>https://twitter.com/vkflores/status/1220338140629622786</t>
  </si>
  <si>
    <t>https://twitter.com/josmkt/status/1217364844820815873</t>
  </si>
  <si>
    <t>https://twitter.com/josmkt/status/1217750206449618944</t>
  </si>
  <si>
    <t>https://twitter.com/josmkt/status/1219200545853972480</t>
  </si>
  <si>
    <t>https://twitter.com/josmkt/status/1219896567697723393</t>
  </si>
  <si>
    <t>https://twitter.com/josmkt/status/1220338729266577408</t>
  </si>
  <si>
    <t>https://twitter.com/cemktd/status/1217493347880837122</t>
  </si>
  <si>
    <t>https://twitter.com/tuwebdecero/status/1217497236638261254</t>
  </si>
  <si>
    <t>https://twitter.com/miguelfloro/status/1217813563169034240</t>
  </si>
  <si>
    <t>https://twitter.com/tuwebdecero/status/1217740167240474624</t>
  </si>
  <si>
    <t>https://twitter.com/cemktd/status/1217868385633144839</t>
  </si>
  <si>
    <t>https://twitter.com/tuwebdecero/status/1217870129742123010</t>
  </si>
  <si>
    <t>https://twitter.com/paolasilvacm/status/1218581088005771264</t>
  </si>
  <si>
    <t>https://twitter.com/alvarowpo/status/1218290664628244480</t>
  </si>
  <si>
    <t>https://twitter.com/alvarowpo/status/1219608093371269120</t>
  </si>
  <si>
    <t>https://twitter.com/cemktd/status/1217709338187522049</t>
  </si>
  <si>
    <t>https://twitter.com/cemktd/status/1220273512939687936</t>
  </si>
  <si>
    <t>https://twitter.com/raiolanetworks/status/1217734295277785088</t>
  </si>
  <si>
    <t>https://twitter.com/raiolanetworks/status/1217794614326894593</t>
  </si>
  <si>
    <t>https://twitter.com/raiolanetworks/status/1217810192919941122</t>
  </si>
  <si>
    <t>https://twitter.com/raiolanetworks/status/1217849630207201281</t>
  </si>
  <si>
    <t>https://twitter.com/raiolanetworks/status/1217886586555203584</t>
  </si>
  <si>
    <t>https://twitter.com/raiolanetworks/status/1218096663304265729</t>
  </si>
  <si>
    <t>https://twitter.com/raiolanetworks/status/1218157088154800128</t>
  </si>
  <si>
    <t>https://twitter.com/raiolanetworks/status/1218248948982390789</t>
  </si>
  <si>
    <t>https://twitter.com/raiolanetworks/status/1218459043423051776</t>
  </si>
  <si>
    <t>https://twitter.com/raiolanetworks/status/1218519231320526848</t>
  </si>
  <si>
    <t>https://twitter.com/raiolanetworks/status/1218611322801283074</t>
  </si>
  <si>
    <t>https://twitter.com/raiolanetworks/status/1218821437890465792</t>
  </si>
  <si>
    <t>https://twitter.com/raiolanetworks/status/1218881627557965825</t>
  </si>
  <si>
    <t>https://twitter.com/raiolanetworks/status/1218973743839633411</t>
  </si>
  <si>
    <t>https://twitter.com/raiolanetworks/status/1219183825475047425</t>
  </si>
  <si>
    <t>https://twitter.com/raiolanetworks/status/1219244195505942528</t>
  </si>
  <si>
    <t>https://twitter.com/raiolanetworks/status/1219336253155545088</t>
  </si>
  <si>
    <t>https://twitter.com/raiolanetworks/status/1219546215320375297</t>
  </si>
  <si>
    <t>https://twitter.com/raiolanetworks/status/1219606507186282497</t>
  </si>
  <si>
    <t>https://twitter.com/raiolanetworks/status/1219698546800254977</t>
  </si>
  <si>
    <t>https://twitter.com/raiolanetworks/status/1219968893353111554</t>
  </si>
  <si>
    <t>https://twitter.com/raiolanetworks/status/1220060894283038721</t>
  </si>
  <si>
    <t>https://twitter.com/raiolanetworks/status/1220270982776213504</t>
  </si>
  <si>
    <t>https://twitter.com/raiolanetworks/status/1220331232799621120</t>
  </si>
  <si>
    <t>https://twitter.com/tuwebdecero/status/1217742094468554752</t>
  </si>
  <si>
    <t>https://twitter.com/cemktd/status/1219301104917319682</t>
  </si>
  <si>
    <t>https://twitter.com/cemktd/status/1219225602517098501</t>
  </si>
  <si>
    <t>https://twitter.com/tuwebdecero/status/1219255757406973954</t>
  </si>
  <si>
    <t>https://twitter.com/cemktd/status/1217739084149547008</t>
  </si>
  <si>
    <t>https://twitter.com/cemktd/status/1219583809269702656</t>
  </si>
  <si>
    <t>https://twitter.com/tuwebdecero/status/1219586773388595200</t>
  </si>
  <si>
    <t>https://twitter.com/anaivarsparcero/status/1217746208644567040</t>
  </si>
  <si>
    <t>https://twitter.com/anaivarsparcero/status/1217883734088802304</t>
  </si>
  <si>
    <t>https://twitter.com/anaivarsparcero/status/1219205706085273600</t>
  </si>
  <si>
    <t>https://twitter.com/anaivarsparcero/status/1219206003973148672</t>
  </si>
  <si>
    <t>https://twitter.com/anaivarsparcero/status/1219574176496877568</t>
  </si>
  <si>
    <t>https://twitter.com/anaivarsparcero/status/1219921774009298944</t>
  </si>
  <si>
    <t>https://twitter.com/anaivarsparcero/status/1220278695975440384</t>
  </si>
  <si>
    <t>https://twitter.com/cemktd/status/1219650620250116097</t>
  </si>
  <si>
    <t>https://twitter.com/tuwebdecero/status/1219735568185249794</t>
  </si>
  <si>
    <t>https://twitter.com/alvarowpo/status/1217514818619559938</t>
  </si>
  <si>
    <t>https://twitter.com/alvarowpo/status/1217809568270557185</t>
  </si>
  <si>
    <t>https://twitter.com/alvarowpo/status/1217849502851371010</t>
  </si>
  <si>
    <t>https://twitter.com/alvarowpo/status/1218209395160637440</t>
  </si>
  <si>
    <t>https://twitter.com/alvarowpo/status/1218519054585155584</t>
  </si>
  <si>
    <t>https://twitter.com/paolasilvacm/status/1218580632206561285</t>
  </si>
  <si>
    <t>https://twitter.com/cemktd/status/1218468910988693504</t>
  </si>
  <si>
    <t>https://twitter.com/tuwebdecero/status/1218498624499392512</t>
  </si>
  <si>
    <t>https://twitter.com/mjcachon/status/1217812418761494529</t>
  </si>
  <si>
    <t>https://twitter.com/mjcachon/status/1217880166686392322</t>
  </si>
  <si>
    <t>https://twitter.com/mjcachon/status/1218557299054252033</t>
  </si>
  <si>
    <t>https://twitter.com/paolasilvacm/status/1218580198892998657</t>
  </si>
  <si>
    <t>https://twitter.com/paolasilvacm/status/1218581026232045568</t>
  </si>
  <si>
    <t>https://twitter.com/paolasilvacm/status/1218581173498273793</t>
  </si>
  <si>
    <t>https://twitter.com/cemktd/status/1217470994895556608</t>
  </si>
  <si>
    <t>https://twitter.com/cemktd/status/1216726634893598720</t>
  </si>
  <si>
    <t>https://twitter.com/cemktd/status/1217861435042287617</t>
  </si>
  <si>
    <t>https://twitter.com/cemktd/status/1218079281471008768</t>
  </si>
  <si>
    <t>https://twitter.com/cemktd/status/1218108151104507904</t>
  </si>
  <si>
    <t>https://twitter.com/cemktd/status/1218975599483674637</t>
  </si>
  <si>
    <t>https://twitter.com/cemktd/status/1219185316801720320</t>
  </si>
  <si>
    <t>https://twitter.com/cemktd/status/1219200423363534848</t>
  </si>
  <si>
    <t>https://twitter.com/cemktd/status/1219270898710208514</t>
  </si>
  <si>
    <t>https://twitter.com/cemktd/status/1219304471676801024</t>
  </si>
  <si>
    <t>https://twitter.com/cemktd/status/1219531152987500544</t>
  </si>
  <si>
    <t>https://twitter.com/cemktd/status/1219894063610187776</t>
  </si>
  <si>
    <t>https://twitter.com/cemktd/status/1219924197436248064</t>
  </si>
  <si>
    <t>https://twitter.com/cemktd/status/1219954417258192898</t>
  </si>
  <si>
    <t>https://twitter.com/cemktd/status/1220060195063324677</t>
  </si>
  <si>
    <t>https://twitter.com/cemktd/status/1220262393382608896</t>
  </si>
  <si>
    <t>https://twitter.com/cemktd/status/1220282538255581184</t>
  </si>
  <si>
    <t>https://twitter.com/tuwebdecero/status/1217497583595204608</t>
  </si>
  <si>
    <t>https://twitter.com/tuwebdecero/status/1217808738943410176</t>
  </si>
  <si>
    <t>https://twitter.com/tuwebdecero/status/1217855291955601409</t>
  </si>
  <si>
    <t>https://twitter.com/tuwebdecero/status/1217921688358223873</t>
  </si>
  <si>
    <t>https://twitter.com/tuwebdecero/status/1218549871332012032</t>
  </si>
  <si>
    <t>https://twitter.com/tuwebdecero/status/1218845572859416576</t>
  </si>
  <si>
    <t>https://twitter.com/tuwebdecero/status/1219153739287842817</t>
  </si>
  <si>
    <t>https://twitter.com/tuwebdecero/status/1219220189469990919</t>
  </si>
  <si>
    <t>https://twitter.com/tuwebdecero/status/1219898778788016128</t>
  </si>
  <si>
    <t>https://twitter.com/tuwebdecero/status/1219985454956793857</t>
  </si>
  <si>
    <t>https://twitter.com/tuwebdecero/status/1220123702437785602</t>
  </si>
  <si>
    <t>https://twitter.com/tuwebdecero/status/1220271637016326145</t>
  </si>
  <si>
    <t>https://twitter.com/tuwebdecero/status/1220283189232652289</t>
  </si>
  <si>
    <t>https://twitter.com/tuwebdecero/status/1217733907996725249</t>
  </si>
  <si>
    <t>https://twitter.com/tuwebdecero/status/1217748326797307905</t>
  </si>
  <si>
    <t>https://twitter.com/tuwebdecero/status/1217778597810839553</t>
  </si>
  <si>
    <t>https://twitter.com/tuwebdecero/status/1219009297230782464</t>
  </si>
  <si>
    <t>https://twitter.com/tuwebdecero/status/1219194539858104320</t>
  </si>
  <si>
    <t>https://twitter.com/tuwebdecero/status/1219285949475106816</t>
  </si>
  <si>
    <t>https://twitter.com/tuwebdecero/status/1219573242983329793</t>
  </si>
  <si>
    <t>https://twitter.com/tuwebdecero/status/1220307690875838469</t>
  </si>
  <si>
    <t>https://twitter.com/tuwebdecero/status/1220345441901895680</t>
  </si>
  <si>
    <t>https://twitter.com/mariaghvn/status/1220348652071325696</t>
  </si>
  <si>
    <t>https://twitter.com/philgonzalez/status/1220381526392811520</t>
  </si>
  <si>
    <t>1217478470827171840</t>
  </si>
  <si>
    <t>1217553314742722562</t>
  </si>
  <si>
    <t>1217709432559280128</t>
  </si>
  <si>
    <t>1217730799853867008</t>
  </si>
  <si>
    <t>1217752263080411137</t>
  </si>
  <si>
    <t>1217792559226990592</t>
  </si>
  <si>
    <t>1217792992909676545</t>
  </si>
  <si>
    <t>1217830259980193794</t>
  </si>
  <si>
    <t>1217862210711695360</t>
  </si>
  <si>
    <t>1217879033091969025</t>
  </si>
  <si>
    <t>1217878937398915077</t>
  </si>
  <si>
    <t>1217879296225828866</t>
  </si>
  <si>
    <t>1217916071342153729</t>
  </si>
  <si>
    <t>1217916607722336265</t>
  </si>
  <si>
    <t>1218174915268038658</t>
  </si>
  <si>
    <t>1217740887675080704</t>
  </si>
  <si>
    <t>1218193829037211648</t>
  </si>
  <si>
    <t>1218204016058019842</t>
  </si>
  <si>
    <t>1218248901049962501</t>
  </si>
  <si>
    <t>1218458066011787264</t>
  </si>
  <si>
    <t>1218189355652657152</t>
  </si>
  <si>
    <t>1218581283808346113</t>
  </si>
  <si>
    <t>1218601837139582976</t>
  </si>
  <si>
    <t>1218611417894588416</t>
  </si>
  <si>
    <t>1218787858896453632</t>
  </si>
  <si>
    <t>1218819358375469057</t>
  </si>
  <si>
    <t>1217476677426728960</t>
  </si>
  <si>
    <t>1218839291352272897</t>
  </si>
  <si>
    <t>1218883043563311107</t>
  </si>
  <si>
    <t>1217577705597820932</t>
  </si>
  <si>
    <t>1217813633264246785</t>
  </si>
  <si>
    <t>1218469134431858688</t>
  </si>
  <si>
    <t>1218675209475149824</t>
  </si>
  <si>
    <t>1218907106402881536</t>
  </si>
  <si>
    <t>1218918998391296003</t>
  </si>
  <si>
    <t>1218975876349681666</t>
  </si>
  <si>
    <t>1218978657798184962</t>
  </si>
  <si>
    <t>1218986095058325504</t>
  </si>
  <si>
    <t>1219002875906547714</t>
  </si>
  <si>
    <t>1219251147673874433</t>
  </si>
  <si>
    <t>1219274857814396929</t>
  </si>
  <si>
    <t>1219292451107676161</t>
  </si>
  <si>
    <t>1219304535627304963</t>
  </si>
  <si>
    <t>1219322757021872128</t>
  </si>
  <si>
    <t>1217794181638316032</t>
  </si>
  <si>
    <t>1217862153778212864</t>
  </si>
  <si>
    <t>1218103715833569280</t>
  </si>
  <si>
    <t>1218192306433556483</t>
  </si>
  <si>
    <t>1218978333637169153</t>
  </si>
  <si>
    <t>1219346579942973442</t>
  </si>
  <si>
    <t>1219346606916538368</t>
  </si>
  <si>
    <t>1219518593559416832</t>
  </si>
  <si>
    <t>1219591867366506501</t>
  </si>
  <si>
    <t>1219606907171885056</t>
  </si>
  <si>
    <t>1218580600862449670</t>
  </si>
  <si>
    <t>1217762846957875200</t>
  </si>
  <si>
    <t>1217795427371835392</t>
  </si>
  <si>
    <t>1217855825835896833</t>
  </si>
  <si>
    <t>1218095476135858176</t>
  </si>
  <si>
    <t>1218157814704754692</t>
  </si>
  <si>
    <t>1218218213789573123</t>
  </si>
  <si>
    <t>1218469837619519488</t>
  </si>
  <si>
    <t>1218520202553499648</t>
  </si>
  <si>
    <t>1218942989801869312</t>
  </si>
  <si>
    <t>1219177407095148550</t>
  </si>
  <si>
    <t>1219207897932075009</t>
  </si>
  <si>
    <t>1219244981262733313</t>
  </si>
  <si>
    <t>1219305379852693505</t>
  </si>
  <si>
    <t>1219344198589087744</t>
  </si>
  <si>
    <t>1219585359786528768</t>
  </si>
  <si>
    <t>1219607368004251649</t>
  </si>
  <si>
    <t>1219646018196836352</t>
  </si>
  <si>
    <t>1219650233094868992</t>
  </si>
  <si>
    <t>1219685435917656066</t>
  </si>
  <si>
    <t>1217537153279889418</t>
  </si>
  <si>
    <t>1219687868479803393</t>
  </si>
  <si>
    <t>1219699041111564288</t>
  </si>
  <si>
    <t>1219735443543072768</t>
  </si>
  <si>
    <t>1218206009287757824</t>
  </si>
  <si>
    <t>1219896695171043328</t>
  </si>
  <si>
    <t>1219922070232096769</t>
  </si>
  <si>
    <t>1219951454343004160</t>
  </si>
  <si>
    <t>1219302174120988674</t>
  </si>
  <si>
    <t>1219978835774537729</t>
  </si>
  <si>
    <t>1220006246851497984</t>
  </si>
  <si>
    <t>1219304855950458880</t>
  </si>
  <si>
    <t>1220072733943517186</t>
  </si>
  <si>
    <t>1218610860261855233</t>
  </si>
  <si>
    <t>1220076383185010691</t>
  </si>
  <si>
    <t>1220123435268964353</t>
  </si>
  <si>
    <t>1219203949133287425</t>
  </si>
  <si>
    <t>1219918666273259520</t>
  </si>
  <si>
    <t>1220255439448834048</t>
  </si>
  <si>
    <t>1220255686677999616</t>
  </si>
  <si>
    <t>1218581061363544066</t>
  </si>
  <si>
    <t>1217773016442077189</t>
  </si>
  <si>
    <t>1217856202983530496</t>
  </si>
  <si>
    <t>1217963087497699330</t>
  </si>
  <si>
    <t>1218205886692364288</t>
  </si>
  <si>
    <t>1218510126161825793</t>
  </si>
  <si>
    <t>1218908263204491264</t>
  </si>
  <si>
    <t>1219210256628310016</t>
  </si>
  <si>
    <t>1219591497672265728</t>
  </si>
  <si>
    <t>1220070423456636929</t>
  </si>
  <si>
    <t>1220255734048477185</t>
  </si>
  <si>
    <t>1219297720202035200</t>
  </si>
  <si>
    <t>1219618419907141632</t>
  </si>
  <si>
    <t>1220255805372600320</t>
  </si>
  <si>
    <t>1217831429788393475</t>
  </si>
  <si>
    <t>1218888372950851584</t>
  </si>
  <si>
    <t>1219236435716452353</t>
  </si>
  <si>
    <t>1219718989418549255</t>
  </si>
  <si>
    <t>1220074738682355713</t>
  </si>
  <si>
    <t>1219238804999016448</t>
  </si>
  <si>
    <t>1220255793108439042</t>
  </si>
  <si>
    <t>1220255826797039616</t>
  </si>
  <si>
    <t>1217379436720525313</t>
  </si>
  <si>
    <t>1217913842346479618</t>
  </si>
  <si>
    <t>1220074628149805057</t>
  </si>
  <si>
    <t>1220255407467384833</t>
  </si>
  <si>
    <t>1220255425859411969</t>
  </si>
  <si>
    <t>1220255466032451586</t>
  </si>
  <si>
    <t>1220255477029797888</t>
  </si>
  <si>
    <t>1220255487209492480</t>
  </si>
  <si>
    <t>1220255507983761408</t>
  </si>
  <si>
    <t>1220255540619698181</t>
  </si>
  <si>
    <t>1220255556696510466</t>
  </si>
  <si>
    <t>1220255576120352768</t>
  </si>
  <si>
    <t>1220255615056076800</t>
  </si>
  <si>
    <t>1220255631342436353</t>
  </si>
  <si>
    <t>1220255641832431618</t>
  </si>
  <si>
    <t>1220255673856004097</t>
  </si>
  <si>
    <t>1220255700170964992</t>
  </si>
  <si>
    <t>1220255711109828608</t>
  </si>
  <si>
    <t>1220255745452781568</t>
  </si>
  <si>
    <t>1220255756064382976</t>
  </si>
  <si>
    <t>1220255780311588866</t>
  </si>
  <si>
    <t>1220255815971614722</t>
  </si>
  <si>
    <t>1220255839858110464</t>
  </si>
  <si>
    <t>1220255851061137408</t>
  </si>
  <si>
    <t>1220255892433666049</t>
  </si>
  <si>
    <t>1220255904244871168</t>
  </si>
  <si>
    <t>1220255938596233216</t>
  </si>
  <si>
    <t>1217730504339918849</t>
  </si>
  <si>
    <t>1217885269740998656</t>
  </si>
  <si>
    <t>1218092894155874304</t>
  </si>
  <si>
    <t>1218247657497485313</t>
  </si>
  <si>
    <t>1218455278636748800</t>
  </si>
  <si>
    <t>1218610044360691714</t>
  </si>
  <si>
    <t>1218817668813402114</t>
  </si>
  <si>
    <t>1218972431370596358</t>
  </si>
  <si>
    <t>1219150704922767362</t>
  </si>
  <si>
    <t>1219180059791187969</t>
  </si>
  <si>
    <t>1219334821819887618</t>
  </si>
  <si>
    <t>1219542438525775874</t>
  </si>
  <si>
    <t>1219697208120967169</t>
  </si>
  <si>
    <t>1219904819034497025</t>
  </si>
  <si>
    <t>1220059589724516353</t>
  </si>
  <si>
    <t>1220267207529238529</t>
  </si>
  <si>
    <t>1219574696179589120</t>
  </si>
  <si>
    <t>1220285807304507393</t>
  </si>
  <si>
    <t>1218974237458870272</t>
  </si>
  <si>
    <t>1219901274348511232</t>
  </si>
  <si>
    <t>1220297875583725568</t>
  </si>
  <si>
    <t>1220304466253090816</t>
  </si>
  <si>
    <t>1217892281535148033</t>
  </si>
  <si>
    <t>1219345202093215747</t>
  </si>
  <si>
    <t>1219643695856746497</t>
  </si>
  <si>
    <t>1219648105194426368</t>
  </si>
  <si>
    <t>1219955122073145346</t>
  </si>
  <si>
    <t>1216729236138086400</t>
  </si>
  <si>
    <t>1218689058156826624</t>
  </si>
  <si>
    <t>1217384705928192000</t>
  </si>
  <si>
    <t>1215341613930688515</t>
  </si>
  <si>
    <t>1217801251586543619</t>
  </si>
  <si>
    <t>1217789436307673094</t>
  </si>
  <si>
    <t>1217916322484453376</t>
  </si>
  <si>
    <t>1218111050513637377</t>
  </si>
  <si>
    <t>1219176530791804928</t>
  </si>
  <si>
    <t>1219170223074529281</t>
  </si>
  <si>
    <t>1219878916418080768</t>
  </si>
  <si>
    <t>1219904838470860800</t>
  </si>
  <si>
    <t>1218971700769034240</t>
  </si>
  <si>
    <t>1217507147610820608</t>
  </si>
  <si>
    <t>1217530673294192641</t>
  </si>
  <si>
    <t>1217740950774190080</t>
  </si>
  <si>
    <t>1217916263856517126</t>
  </si>
  <si>
    <t>1217916336308924423</t>
  </si>
  <si>
    <t>1217916355753717760</t>
  </si>
  <si>
    <t>1218156481289302028</t>
  </si>
  <si>
    <t>1218195050535976960</t>
  </si>
  <si>
    <t>1218843093136527360</t>
  </si>
  <si>
    <t>1218950024694059008</t>
  </si>
  <si>
    <t>1218986857628938242</t>
  </si>
  <si>
    <t>1219940415962521602</t>
  </si>
  <si>
    <t>1219986440299384832</t>
  </si>
  <si>
    <t>1220029260297121793</t>
  </si>
  <si>
    <t>1220270741234573312</t>
  </si>
  <si>
    <t>1220299474528018433</t>
  </si>
  <si>
    <t>1220299679243689984</t>
  </si>
  <si>
    <t>1220306402046095361</t>
  </si>
  <si>
    <t>1220331539009101824</t>
  </si>
  <si>
    <t>1220338140629622786</t>
  </si>
  <si>
    <t>1217364844820815873</t>
  </si>
  <si>
    <t>1217750206449618944</t>
  </si>
  <si>
    <t>1219200545853972480</t>
  </si>
  <si>
    <t>1219896567697723393</t>
  </si>
  <si>
    <t>1220338729266577408</t>
  </si>
  <si>
    <t>1217493347880837122</t>
  </si>
  <si>
    <t>1217497236638261254</t>
  </si>
  <si>
    <t>1217813563169034240</t>
  </si>
  <si>
    <t>1217740167240474624</t>
  </si>
  <si>
    <t>1217868385633144839</t>
  </si>
  <si>
    <t>1217870129742123010</t>
  </si>
  <si>
    <t>1218581088005771264</t>
  </si>
  <si>
    <t>1218290664628244480</t>
  </si>
  <si>
    <t>1219608093371269120</t>
  </si>
  <si>
    <t>1217709338187522049</t>
  </si>
  <si>
    <t>1220273512939687936</t>
  </si>
  <si>
    <t>1217734295277785088</t>
  </si>
  <si>
    <t>1217794614326894593</t>
  </si>
  <si>
    <t>1217810192919941122</t>
  </si>
  <si>
    <t>1217849630207201281</t>
  </si>
  <si>
    <t>1217886586555203584</t>
  </si>
  <si>
    <t>1218096663304265729</t>
  </si>
  <si>
    <t>1218157088154800128</t>
  </si>
  <si>
    <t>1218248948982390789</t>
  </si>
  <si>
    <t>1218459043423051776</t>
  </si>
  <si>
    <t>1218519231320526848</t>
  </si>
  <si>
    <t>1218611322801283074</t>
  </si>
  <si>
    <t>1218821437890465792</t>
  </si>
  <si>
    <t>1218881627557965825</t>
  </si>
  <si>
    <t>1218973743839633411</t>
  </si>
  <si>
    <t>1219183825475047425</t>
  </si>
  <si>
    <t>1219244195505942528</t>
  </si>
  <si>
    <t>1219336253155545088</t>
  </si>
  <si>
    <t>1219546215320375297</t>
  </si>
  <si>
    <t>1219606507186282497</t>
  </si>
  <si>
    <t>1219698546800254977</t>
  </si>
  <si>
    <t>1219968893353111554</t>
  </si>
  <si>
    <t>1220060894283038721</t>
  </si>
  <si>
    <t>1220270982776213504</t>
  </si>
  <si>
    <t>1220331232799621120</t>
  </si>
  <si>
    <t>1217742094468554752</t>
  </si>
  <si>
    <t>1219301104917319682</t>
  </si>
  <si>
    <t>1219225602517098501</t>
  </si>
  <si>
    <t>1219255757406973954</t>
  </si>
  <si>
    <t>1217739084149547008</t>
  </si>
  <si>
    <t>1219583809269702656</t>
  </si>
  <si>
    <t>1219586773388595200</t>
  </si>
  <si>
    <t>1217746208644567040</t>
  </si>
  <si>
    <t>1217883734088802304</t>
  </si>
  <si>
    <t>1219205706085273600</t>
  </si>
  <si>
    <t>1219206003973148672</t>
  </si>
  <si>
    <t>1219574176496877568</t>
  </si>
  <si>
    <t>1219921774009298944</t>
  </si>
  <si>
    <t>1220278695975440384</t>
  </si>
  <si>
    <t>1219650620250116097</t>
  </si>
  <si>
    <t>1219735568185249794</t>
  </si>
  <si>
    <t>1217514818619559938</t>
  </si>
  <si>
    <t>1217809568270557185</t>
  </si>
  <si>
    <t>1217849502851371010</t>
  </si>
  <si>
    <t>1218209395160637440</t>
  </si>
  <si>
    <t>1218519054585155584</t>
  </si>
  <si>
    <t>1218580632206561285</t>
  </si>
  <si>
    <t>1218468910988693504</t>
  </si>
  <si>
    <t>1218498624499392512</t>
  </si>
  <si>
    <t>1217812418761494529</t>
  </si>
  <si>
    <t>1217880166686392322</t>
  </si>
  <si>
    <t>1218557299054252033</t>
  </si>
  <si>
    <t>1218580198892998657</t>
  </si>
  <si>
    <t>1218581026232045568</t>
  </si>
  <si>
    <t>1218581173498273793</t>
  </si>
  <si>
    <t>1217470994895556608</t>
  </si>
  <si>
    <t>1216726634893598720</t>
  </si>
  <si>
    <t>1217861435042287617</t>
  </si>
  <si>
    <t>1218079281471008768</t>
  </si>
  <si>
    <t>1218108151104507904</t>
  </si>
  <si>
    <t>1218975599483674637</t>
  </si>
  <si>
    <t>1219185316801720320</t>
  </si>
  <si>
    <t>1219200423363534848</t>
  </si>
  <si>
    <t>1219270898710208514</t>
  </si>
  <si>
    <t>1219304471676801024</t>
  </si>
  <si>
    <t>1219531152987500544</t>
  </si>
  <si>
    <t>1219894063610187776</t>
  </si>
  <si>
    <t>1219924197436248064</t>
  </si>
  <si>
    <t>1219954417258192898</t>
  </si>
  <si>
    <t>1220060195063324677</t>
  </si>
  <si>
    <t>1220262393382608896</t>
  </si>
  <si>
    <t>1220282538255581184</t>
  </si>
  <si>
    <t>1217497583595204608</t>
  </si>
  <si>
    <t>1217808738943410176</t>
  </si>
  <si>
    <t>1217855291955601409</t>
  </si>
  <si>
    <t>1217921688358223873</t>
  </si>
  <si>
    <t>1218549871332012032</t>
  </si>
  <si>
    <t>1218845572859416576</t>
  </si>
  <si>
    <t>1219153739287842817</t>
  </si>
  <si>
    <t>1219220189469990919</t>
  </si>
  <si>
    <t>1219898778788016128</t>
  </si>
  <si>
    <t>1219985454956793857</t>
  </si>
  <si>
    <t>1220123702437785602</t>
  </si>
  <si>
    <t>1220271637016326145</t>
  </si>
  <si>
    <t>1220283189232652289</t>
  </si>
  <si>
    <t>1217733907996725249</t>
  </si>
  <si>
    <t>1217748326797307905</t>
  </si>
  <si>
    <t>1217778597810839553</t>
  </si>
  <si>
    <t>1219009297230782464</t>
  </si>
  <si>
    <t>1219194539858104320</t>
  </si>
  <si>
    <t>1219285949475106816</t>
  </si>
  <si>
    <t>1219573242983329793</t>
  </si>
  <si>
    <t>1220307690875838469</t>
  </si>
  <si>
    <t>1220345441901895680</t>
  </si>
  <si>
    <t>1220348652071325696</t>
  </si>
  <si>
    <t>1220381526392811520</t>
  </si>
  <si>
    <t/>
  </si>
  <si>
    <t>1193858054</t>
  </si>
  <si>
    <t>14087496</t>
  </si>
  <si>
    <t>255710397</t>
  </si>
  <si>
    <t>404462923</t>
  </si>
  <si>
    <t>es</t>
  </si>
  <si>
    <t>Twitter Web App</t>
  </si>
  <si>
    <t>Buffer</t>
  </si>
  <si>
    <t>Twitter for Android</t>
  </si>
  <si>
    <t>Twitter for iPhone</t>
  </si>
  <si>
    <t>Metricool</t>
  </si>
  <si>
    <t>Hootsuite Inc.</t>
  </si>
  <si>
    <t>Twitter for iPad</t>
  </si>
  <si>
    <t>Metricool Twitter</t>
  </si>
  <si>
    <t>Tino SemSeo</t>
  </si>
  <si>
    <t>LinkedIn</t>
  </si>
  <si>
    <t>TweetDeck</t>
  </si>
  <si>
    <t>BlogsterApp</t>
  </si>
  <si>
    <t>Twitter for Advertisers</t>
  </si>
  <si>
    <t>Name</t>
  </si>
  <si>
    <t>Followed</t>
  </si>
  <si>
    <t>Followers</t>
  </si>
  <si>
    <t>Tweets</t>
  </si>
  <si>
    <t>Favorites</t>
  </si>
  <si>
    <t>Time Zone UTC Offset (Seconds)</t>
  </si>
  <si>
    <t>Description</t>
  </si>
  <si>
    <t>Location</t>
  </si>
  <si>
    <t>Web</t>
  </si>
  <si>
    <t>Time Zone</t>
  </si>
  <si>
    <t>Joined Twitter Date (UTC)</t>
  </si>
  <si>
    <t>Profile Banner Url</t>
  </si>
  <si>
    <t>Default Profile</t>
  </si>
  <si>
    <t>Default Profile Image</t>
  </si>
  <si>
    <t>Geo Enabled</t>
  </si>
  <si>
    <t>Listed Count</t>
  </si>
  <si>
    <t>Profile Background Image Url</t>
  </si>
  <si>
    <t>Verified</t>
  </si>
  <si>
    <t>Custom Menu Item Text</t>
  </si>
  <si>
    <t>Custom Menu Item Action</t>
  </si>
  <si>
    <t>Tweeted Search Term?</t>
  </si>
  <si>
    <t>Redacción MuyPymes</t>
  </si>
  <si>
    <t>Cámara de Badajoz</t>
  </si>
  <si>
    <t>Ana Trenza</t>
  </si>
  <si>
    <t>Rober Flores</t>
  </si>
  <si>
    <t>CID Vegas Bajas</t>
  </si>
  <si>
    <t>Tesea Comunicación</t>
  </si>
  <si>
    <t>#SEOhashtag convierte tu HASHTAG #⃣ en Ventas</t>
  </si>
  <si>
    <t>Ene</t>
  </si>
  <si>
    <t>Alejandro Castro</t>
  </si>
  <si>
    <t>Isabel Santiandreu</t>
  </si>
  <si>
    <t>José Peña</t>
  </si>
  <si>
    <t>Flor Peña</t>
  </si>
  <si>
    <t>INFOTEL BADAJOZ</t>
  </si>
  <si>
    <t>CEMD</t>
  </si>
  <si>
    <t>Arrow Marketing</t>
  </si>
  <si>
    <t>Raiola Networks</t>
  </si>
  <si>
    <t>Raquel Martínez Morales</t>
  </si>
  <si>
    <t>Jorge Ortega Serrano</t>
  </si>
  <si>
    <t>David morán 💻</t>
  </si>
  <si>
    <t>Elena Lavagna</t>
  </si>
  <si>
    <t>Jessica Quero 👩🏻‍💻</t>
  </si>
  <si>
    <t>Marketeros de Hoy</t>
  </si>
  <si>
    <t>Belén Gómez Guillén</t>
  </si>
  <si>
    <t>Belén Martín</t>
  </si>
  <si>
    <t>Álvaro Barrena</t>
  </si>
  <si>
    <t>Felipe Quiñones</t>
  </si>
  <si>
    <t>Paola Silva - Una Community Manager</t>
  </si>
  <si>
    <t>Miranda</t>
  </si>
  <si>
    <t>Diego Noy Armenteros</t>
  </si>
  <si>
    <t>im @rgehz ✌😉</t>
  </si>
  <si>
    <t>METOS CM</t>
  </si>
  <si>
    <t>Ric 🖥️🎓🧘📱</t>
  </si>
  <si>
    <t>Isa Vázquez</t>
  </si>
  <si>
    <t>Jorge Alfaro</t>
  </si>
  <si>
    <t>May López #MOSTCONGRESS20 #CMeventos</t>
  </si>
  <si>
    <t>Arantxa Sáenz</t>
  </si>
  <si>
    <t>Belén de la Cruz</t>
  </si>
  <si>
    <t>Santiago Alonso 💬</t>
  </si>
  <si>
    <t>Andrea Antelo</t>
  </si>
  <si>
    <t>Philippe Gonzalez</t>
  </si>
  <si>
    <t>IDIMAD 360</t>
  </si>
  <si>
    <t>Ana Camacho Manfredi</t>
  </si>
  <si>
    <t>Geni Ramos</t>
  </si>
  <si>
    <t>Isabel Romero</t>
  </si>
  <si>
    <t>Michael Chacon</t>
  </si>
  <si>
    <t>Ana Ivars</t>
  </si>
  <si>
    <t>Capitana Podcast</t>
  </si>
  <si>
    <t>Extremadura Networks S.L.</t>
  </si>
  <si>
    <t>Borja de Lope 🤘</t>
  </si>
  <si>
    <t>COPE Badajoz</t>
  </si>
  <si>
    <t>Vodafone Business</t>
  </si>
  <si>
    <t>Cytomic_</t>
  </si>
  <si>
    <t>Panda Security</t>
  </si>
  <si>
    <t>Ibercaja</t>
  </si>
  <si>
    <t>Nico</t>
  </si>
  <si>
    <t>Perla B.Rodriguez 💻🖱📌</t>
  </si>
  <si>
    <t>Maria Valeria 🍀 Diseñadora Web</t>
  </si>
  <si>
    <t>Logística Digital</t>
  </si>
  <si>
    <t>Javi Layunta</t>
  </si>
  <si>
    <t>Álvaro Martín🎮</t>
  </si>
  <si>
    <t>MJ Cachón</t>
  </si>
  <si>
    <t>Fares Kameli</t>
  </si>
  <si>
    <t>Metricool ES</t>
  </si>
  <si>
    <t>Juan Pablo</t>
  </si>
  <si>
    <t>AC Hotels by Marriott</t>
  </si>
  <si>
    <t>Fran Fragoso</t>
  </si>
  <si>
    <t>Mauricio Di Donato ⚡️</t>
  </si>
  <si>
    <t>Vecte Logistics,CA</t>
  </si>
  <si>
    <t>Tino</t>
  </si>
  <si>
    <t>Cristina Hernando - CMO @getfluencees 🇪🇸🇫🇷🇬🇧</t>
  </si>
  <si>
    <t>Carlos De Freitas 🅙</t>
  </si>
  <si>
    <t>Raul Santa Cruz</t>
  </si>
  <si>
    <t>PHILIPPE LELE - McCANN DOUALA</t>
  </si>
  <si>
    <t>Toni Navarro - Digital Marketing</t>
  </si>
  <si>
    <t>@MarketingIzed</t>
  </si>
  <si>
    <t>Consultor SEO Canarias 🚀 #AgenciaSEO</t>
  </si>
  <si>
    <t>Miriam Bustos</t>
  </si>
  <si>
    <t>Jean Noel Saunier</t>
  </si>
  <si>
    <t>Internet República</t>
  </si>
  <si>
    <t>Oscar Aguilera</t>
  </si>
  <si>
    <t>Miguel Florido</t>
  </si>
  <si>
    <t>Alvaro Fontela</t>
  </si>
  <si>
    <t>Muroexe</t>
  </si>
  <si>
    <t>Vanessa Calonge</t>
  </si>
  <si>
    <t>Uitstel Nemen</t>
  </si>
  <si>
    <t>Toñi Rodriguez Navas😍</t>
  </si>
  <si>
    <t>Natàlia Codina 👩🏽‍💻</t>
  </si>
  <si>
    <t>Lucía y el SEO</t>
  </si>
  <si>
    <t>Carlota 🎯</t>
  </si>
  <si>
    <t>Interactiva Digital</t>
  </si>
  <si>
    <t>David Viejo</t>
  </si>
  <si>
    <t>La Bicicleta</t>
  </si>
  <si>
    <t>Juanjo Santana</t>
  </si>
  <si>
    <t>Badajoz Online Tv</t>
  </si>
  <si>
    <t>Miren Karmele  Pérez</t>
  </si>
  <si>
    <t>Vanessa Flores O.</t>
  </si>
  <si>
    <t>Instagramers Spain</t>
  </si>
  <si>
    <t>Maria Garnacho 📱 🛫</t>
  </si>
  <si>
    <t>http://t.co/MFvwO4dcO6: La información más completa de la Red para emprendedores, profesionales y autónomos</t>
  </si>
  <si>
    <t>La Cámara de Comercio de Badajoz promueve los intereses de la sociedad a través de la empresa.
Sin importar tu tamaño de empresa formas parte de la Cámara.</t>
  </si>
  <si>
    <t>📊💰⏰Haz crecer tu empresa gracias a una ESTRATEGIA FINANCIERA diseñada para empresas en crecimiento. Director financiero estratégico externo https://t.co/4H7aO5RPcp</t>
  </si>
  <si>
    <t>Consultor de #marketingdigital. Especialista #SEO / #SEM en https://t.co/zyU1fx1I7H. SEO en @agenciasembi. Apasionado de la tecnología y el ciclismo</t>
  </si>
  <si>
    <t>Centro Comarcal #desarrollolocal #empresas #emprendedores, lugar de encuentro y colaboración. Impulso de nuevas ideas, diversificación económica #Badajoz</t>
  </si>
  <si>
    <t>Agencia de Comunicación: #prensa, #PR o #RRPP, #eventos, packaging, #marketing online, 2.0, redes sociales.</t>
  </si>
  <si>
    <t>Agencia #Marketing Digital Member of @smr_foundation @NodeXL
Te ayudo a crear tu PROPIO #HASHTAG  #⃣
#SEOHashtag es Official Sponsor #SMMW20 #NODEXL #Metricool</t>
  </si>
  <si>
    <t>Noticias</t>
  </si>
  <si>
    <t>🎓alumno de @escuelamktweb⁣ 
📚Formándome en #FacebookAds⁣ 
❤️️Amante del #MarketingDigital⁣ 
📹 YouTube: https://t.co/bJvaMJJTvn</t>
  </si>
  <si>
    <t>👉🏻Te ayudo a que tu negocio sea más visible en internet 🚀                         💻Consultora de #marketingdigital #socialmedia y #marcapersonal</t>
  </si>
  <si>
    <t>Consultor de #Marketingdigital #Seo y #DiseñowebwordPress.  Aprende desde cero a crear una página web de éxito con WordPress ➡️ https://t.co/Z5d64VDHhW</t>
  </si>
  <si>
    <t>✨ Comunicadora visual 💙 
🎧 Cerati 🎨 Dalí ♊ FC Barcelona ⚽ Me voy comiendo el mundo lentamente... 😏👌</t>
  </si>
  <si>
    <t>Creación y gestión de Planes de #MediosSociales y #CommunityManagement. Asesoramiento y atención personalizada.</t>
  </si>
  <si>
    <t>El Congreso Extremeño de Marketing Digital (CEMD) es un evento que acerca el Marketing Digital a EXTREMADURA. 3ª ed. en marcha.  #CEMD2020</t>
  </si>
  <si>
    <t>We're a Website &amp; Graphic Design Agency where precise thinking means clear results.</t>
  </si>
  <si>
    <t>#Hosting SSD, dominios, VPS y expertos en #WordPress.  ¿Te vienes? Nuestro soporte técnico cuidará tu web 24/7 😉  Además, organizamos @rmcgalicia</t>
  </si>
  <si>
    <t>Digital Marketing Manager - Consultor de Marketing Digital. Ayudo a empresas a desarrollar su Marketing Digital. #EstrategiaDigital #MarketingEstrategico</t>
  </si>
  <si>
    <t>CEO Agencia marketing digital SERENDIPIA AGENCY. Ayudo a empresas a vender más online #socialads #seo #sem</t>
  </si>
  <si>
    <t>Consultora marketing online especializada en redes sociales. Formadora. Te ayudo con la comunicación digital de tu empresa</t>
  </si>
  <si>
    <t>🎯Community Manager &amp; Instagram Marketing
💥Ayudo a profesionales y empresas a aumentar su visibilidad y ventas con una buena estrategia en Redes Sociales</t>
  </si>
  <si>
    <t>Revista Online sobre #MarketingDigital, Social Media y Emprendedores ★ Entérate diariamente de todo lo que ocurre en el mundo marketero.</t>
  </si>
  <si>
    <t>Periodista. _x000D_
Especialista en contar historias y en pintar de color los días grises. Optimista por naturaleza.</t>
  </si>
  <si>
    <t>Periodista y Presentadora. Lo mío son los #RRHH #Empleo #Emprendimiento #Comunicación #SocialMedia Info: hablaconbelen@gmail.com</t>
  </si>
  <si>
    <t>Periodista y obrero de la tele. #Periodismo #Comunicación #Televisión</t>
  </si>
  <si>
    <t>Periodista y presentador de radio y TV
                        Ahora en @COPEMERIDA</t>
  </si>
  <si>
    <t>💻Content &amp; #communitymanager freelance. 
Diseño estrategias en #redessociales.  #blogger #marketingdigital 
📸Instagram: @unacommunitymanager</t>
  </si>
  <si>
    <t># Real Madrid, #Mourinho, No reparto carnets   Hala Madrid! #SemperFidelis</t>
  </si>
  <si>
    <t>My name is #10GO 😎 y soy #periodista en @CiegodeAvilaTV.</t>
  </si>
  <si>
    <t>#SocialMedia y #CommunityManager en construcción , con muchas locuras y metas por lograr,me gusta viajar ,Amo la música. https://t.co/CFDwPHySAE</t>
  </si>
  <si>
    <t>#blogger©️
#marketing💚
#informática🖥️
#marcapersonal🙇
#socialmedia🕸️
IBO #amway😋
 https://t.co/2ciDTPJPdD 📲</t>
  </si>
  <si>
    <t>👨‍🏫 Consultoría y formación
📢 Campañas Facebook Ads
🎯 Marketing&amp;Estrategia Digital.
🖥 #SocialMedia
📍 Zaragoza
#soyjorgealfaro</t>
  </si>
  <si>
    <t>#CM #SocialMedia en eventos #SEOplus19 #DSM19 #posiciona19 #MarketingDigital  y creadora del #blog en https://t.co/BDbE8ilkcn</t>
  </si>
  <si>
    <t>Ayudo a empresas y profesionales a dar visibilidad y aumentar las ventas implantando estrategias de #SocialMedia.
#SocialSelling #CommunityManager</t>
  </si>
  <si>
    <t>Creación de vídeos promocionales emocionales para redes sociales en https://t.co/v8X2vCxxqV II Vídeo Emoción II</t>
  </si>
  <si>
    <t>¡Hola!👋🏻 Hago webs y analizo datos para mejorarlas. También dentro de @somosmrkii y https://t.co/WQcUZURh9j. Manejo #Elementor con la mano izquierda.</t>
  </si>
  <si>
    <t>Gallega en Madrid • Productora audiovisual • Periodista 2.0 • Colaboradora en @HoyMkt #CommunityManager #socialmedia • Trotamundos • https://t.co/mujSLmPbNS</t>
  </si>
  <si>
    <t>Founder Instagramers 🏨 AC Hotels @achotels @ac_hoteles Brand Ambassador Europe 📘Nuevo libro " Máster en #DesconexiónDigital" ! Desconecta para reconectar!</t>
  </si>
  <si>
    <t>Soluciones Integrales Online para empresas, Estrategias de Marketing Digital 360º</t>
  </si>
  <si>
    <t>🚀#Instagram para disparar la #Visibilidad de tu #NegocioDigital, aunque todavía no tengas miles de seguidores.
🙋🏻‍♀️ Formadora y Servicios.</t>
  </si>
  <si>
    <t>Especialista en Automatización &amp; Herramientas Digitales - @Infusionsoft Certified Partner en España - #SocialMedia Addict, #BatonTwirler &amp; @Desnatao's Lover</t>
  </si>
  <si>
    <t>SEOcopywriter. SEO lover y convencida de que las palabras son mágicas para tu lector y para Google. Project Manager en @ulab_es❤️ pilates</t>
  </si>
  <si>
    <t>Currently an Account Manager at TEKsystems Colorado Springs, Colorado Area Staffing and Recruiting also a partner w/ PAFB TAP's DoD Panel and Ft Carson ACAP</t>
  </si>
  <si>
    <t>🚀Consultora de Marketing Digital | Experta en #Estrategias de Venta Online y 🎯 #Facebook Ads | 🎓 Mentora | Ayudo a #empresas y #profesionales a VENDER MÁS 📊</t>
  </si>
  <si>
    <t>🦸‍♀️La fuerza está conmigo. ¿Quieres sentirla? ¡Sígueme!🎙️Difundo y produzco #podcast. #MarvelianaTecno #CulturalCorner 📻</t>
  </si>
  <si>
    <t>Extrenet, es una joven empresa tecnológica extremeña, formada por profesionales con amplia experiencia en los campos de la Informática e Internet.</t>
  </si>
  <si>
    <t>Co-organizador de @CEMKTD Gerente de @infotelbadajoz . #Adwords &amp; #Analytics Certificate . Profesional de #MarketingOnline y #Formador</t>
  </si>
  <si>
    <t>1.269 OM y 91.3 FM</t>
  </si>
  <si>
    <t>News, views &amp; insights on digital business &amp; tech innovation from Vodafone Business - a global perspective on #mobility #IoT #cloud #security #5G #telecoms #SDN</t>
  </si>
  <si>
    <t>Greater Understanding of #Cybersecurity solutions and services for #Enterprises. Unit of Panda.</t>
  </si>
  <si>
    <t>¡Bienvenido al Twitter Oficial de Panda Security España! Somos uno de los líderes mundiales en el mercado de la seguridad informática.  #PandaSecurity 🐼</t>
  </si>
  <si>
    <t>Canal de difusión de Ibercaja Banco. Atendemos tus consultas L-V de 9 a 18h. 
Para información de tus productos u operatoria: 976748800 L-V: 8-20h y S:9-14h</t>
  </si>
  <si>
    <t>Creatividad analítica</t>
  </si>
  <si>
    <t>#MarketingOnline #CommunityManager, #Blogger, #Emprendedora, Amante de la Historia Medieval, Arqueología, Cocina y gatos!
🎯#España #Argentina</t>
  </si>
  <si>
    <t>Madre! #diseñoweb #freelance #docente #formación Apasionada por #WordPress #MarketingDigital  Formo parte de @AlmasDigitales y @AgendaElEvento</t>
  </si>
  <si>
    <t>Referencia logística en redes sociales, pregunte por la certificación internacional en Logística Justa, de la OMCPL</t>
  </si>
  <si>
    <t>Soy #CommunityManager, especializado en #Gamificación y #Storytelling. 
¿Mi pasión? Conectar con las personas.</t>
  </si>
  <si>
    <t>Lvl 24 | 𝐄𝐧𝐭𝐫𝐞𝐩𝐫𝐞𝐧𝐞𝐮𝐫 𝐥𝐢𝐟𝐞🍀 Digital Marketing in Esports🎮 | Alumno 2° edición de @eSportsProCurso 💼 Fundé @PowerGamingES | Be different 🔥</t>
  </si>
  <si>
    <t>SEO con conocimientos de Diseño de Producto y UX. Country Manager @sistrixES, Screaming Frog Lover. Fan (máxima) de Michael Jordan.</t>
  </si>
  <si>
    <t>Tecnología, Marketing Digital &amp; eCommerce. Soy un apasionado de la comunicación, la innovación y la tecnología, me dedico profesionalmente a su implementación.</t>
  </si>
  <si>
    <t>La herramienta definitiva para analizar, gestionar y medir el éxito de todos tus contenidos y campañas digitales. Gratuita. Completa. Intuitiva.</t>
  </si>
  <si>
    <t>CEO at @metricool 🆒 · Software Developer 💻 · Social media lover ❤ May the metrics be with you 📐</t>
  </si>
  <si>
    <t>#ACHotels miembro de @MarriottBonvoy. Para espíritus emprendedores con mentes curiosas: Armonía, perspicacia y modernidad #anewwaytohotel</t>
  </si>
  <si>
    <t>Alcalde de Badajoz, Profesor de la UEx y Presidente del @PP_Badajoz. #NosGustaBadajoz #BadajozExtraordinaria</t>
  </si>
  <si>
    <t>💥Comenzando con este apasionante mundo del #MarketingDigital!! #WordPress #SEO</t>
  </si>
  <si>
    <t>Nuestra propuesta está fundamentada en la experiencia, podemos influir positivamente en su cadena de valor contribuyendo en la eficiencia logística y su negocio</t>
  </si>
  <si>
    <t>Asesor de Reputación Positiva y #BrandTrust. #Seo #RRP #MarketingPositivo
🇪🇸 🇪🇺 💚</t>
  </si>
  <si>
    <t>Chief Marketing Officer en @getfluenceES 🇪🇸🇫🇷🇬🇧  Apasionada por el #MarketingDigital y la #Internacionalización de empresas</t>
  </si>
  <si>
    <t>ㅤㅤㅤㅤㅤㅤ      ㅤ  ㅤConservador Nacionalista de Derecha.
ㅤㅤㅤㅤㅤㅤ     ㅤ👉@CarlosInMedia Social Media Strategist.👈
ㅤㅤㅤㅤㅤㅤㅤㅤㅤㅤㅤㅤㅤㅤㅤㅤㅤ🇻🇪🇵🇹</t>
  </si>
  <si>
    <t>Consultor de #MarketingDigital: #SocialMedia, #SEO y diseñador #Webs en #WordPeess en @enredia. Miembro de @AlmasDigitales</t>
  </si>
  <si>
    <t>Chef de groupe Lead McCANN Douala</t>
  </si>
  <si>
    <t>⚡️Digital Marketing Strategist helping businesses thrive online with effective #StrategicMarketing #SEO ⚡️love wine + rock + culture + tech</t>
  </si>
  <si>
    <t>Cuenta de Twitter dedicada a compartir post sobre Marketing Digital, Social Media, SEO, Growth Hacking. Para compartir tu post menciona el #MarketingIzed</t>
  </si>
  <si>
    <t>Consultor 𝗦𝗘𝗢 #Canarias 🚀 Impulsa Tu Marca a Otro Nivel! #MarketingOnline #PosicionamientoWeb #SEM #SMM 💥𝗔𝗴𝗲𝗻𝗰𝗶𝗮 #𝗦𝗘𝗢 Tenerife / Gran Canaria💥</t>
  </si>
  <si>
    <t>Consultora Digital &amp; Negocio | Contenido y rrss en MyBotRobot | Lcda. en Derecho | 
#MarketingDigital #SocialMedia #SEO #Tech #Business  #Robotics</t>
  </si>
  <si>
    <t>Fan of Digital &amp; Growth. Passionate multicultural entrepreneur https://t.co/ZDymrEFRO2, Growth Agency, MixpanelGuru. Featured on ELPAIS, Techcrunch, TNW, Zdnet..</t>
  </si>
  <si>
    <t>Agencia online especializada en Inbound Marketing: #SEO, Social Media, y creatividad</t>
  </si>
  <si>
    <t>#TransformacionDigital en #Valencia. Consultor #SEO y #MarketingDigital. 📈 Lanzamos tu #negocio para conseguir el #éxito.⬆️⬆️🔝⬆️⬆️ #MSV</t>
  </si>
  <si>
    <t>Consultor y Profesor de Marketing Digital y Social Media. Apasionado del SEO y del Blogging. CEO de https://t.co/670WrjFDBG y Barbateño.</t>
  </si>
  <si>
    <t>Consultor #WordPress especializado en #WPO y #CEO de @RaiolaNetworks
Apasionado del mundo del motor y de los coches clásicos japoneses #JDM</t>
  </si>
  <si>
    <t>Fundador de @kuombo viviendo el #FlowMarketing y de gira permanente con el #RockAndCanvas. Mi blog https://t.co/FM5iHKucsz y mi empresa https://t.co/aLBJw22TZj</t>
  </si>
  <si>
    <t>Footwear and backpacks that fuse sports technology with minimalist design · #dothefuture Customer inquiries at: userexperience@muroexe.com</t>
  </si>
  <si>
    <t>🖋Iniciando aventuras 2020... 🎞 #cine 📚 #libros 🛸 #StarWars 🦸‍♀️ #Marvel. 🎙@CapitanaPodcast ✒️ 📢https://t.co/wfExUfoWCd</t>
  </si>
  <si>
    <t>uitstel nemen in wereld of time</t>
  </si>
  <si>
    <t>Transformación Digital a través de Social Media Marketing #marketingonline #socialmediagranada #diseñoweb #SocialMedia Aprendiendo #seo https://t.co/SRpH9kVzkt</t>
  </si>
  <si>
    <t>Consultora de Marketing Digital 
📈 Ayudo a profesionales y marcas a vender más con ESTRATEGIAS de Marketing ➕ PUBLICIDAD en Facebook e Instagram ADS.</t>
  </si>
  <si>
    <t>#ConsultorSEO, #Marketingdigital y #socialmedia.  Curiosa, enrea, en búsqueda continúa de gamusinos, amante de #cinedeBarrio y del #growthHacking</t>
  </si>
  <si>
    <t>☠🦎#Publicista #SocialMedia #WordPress  #SEO #Contenidos. Soy uno de @somospicopower🐧
Embajadora @SocialGestApp
Freak de #cine #series y #muchachadanui 👽</t>
  </si>
  <si>
    <t>Revista que desde el año 2001 cuenta todas las novedades en Marketing Digital, SEO, Social Media, Mobile y nuevos entornos digitales.</t>
  </si>
  <si>
    <t>📣¡Hey¡📣
Bienvenidos a mi perfil🕺, rettweteo cosas de #marketing 😍 y otras tanto de #publicidad 😊</t>
  </si>
  <si>
    <t>Consultor de #MarketingDigital: #SocialMedia, #SEO y diseñador #Webs en #Wordpress en @enredia. Miembro de @AlmasDigitales, Canario, y muy amigo de mis amigos.</t>
  </si>
  <si>
    <t>Televisión Municipal de Badajoz</t>
  </si>
  <si>
    <t>Filóloga en Lengua Árabe, Documentalista y ahora alumna de mi futuro próximo y encantada de la vida en Escuela de Marketing and Web.</t>
  </si>
  <si>
    <t>#Venezolana | #Caraquista y #Vinotinto | Visça Barça | Hotelera de profesión | Aprendiz de la vida | #RRSS #Hoteleria #Music #Books #Technology | IG @vkflores</t>
  </si>
  <si>
    <t>From Spain to the world! Share your pictures &amp; tweets with us! [#igersSpain] Follow IG [@igersSpain] for latest news</t>
  </si>
  <si>
    <t>📌Grado #Turismo #ADE 📊Master #Marketing #MarketingDigital @EAE_bs @aulacm  👩🏼‍💻Apasionada #SEO #DisenoWeb #RedesSociales  📈Asesora Marketing</t>
  </si>
  <si>
    <t>ÜT: 40.41465,-3.713012</t>
  </si>
  <si>
    <t>Badajoz</t>
  </si>
  <si>
    <t>Región de Murcia, España</t>
  </si>
  <si>
    <t>Getxo, España</t>
  </si>
  <si>
    <t>Puebla de la Calzada</t>
  </si>
  <si>
    <t>España</t>
  </si>
  <si>
    <t>Ourense, España</t>
  </si>
  <si>
    <t>El Puerto de Santa Maria</t>
  </si>
  <si>
    <t>Badajoz, España</t>
  </si>
  <si>
    <t>More info. about me 👉</t>
  </si>
  <si>
    <t>#Badajoz</t>
  </si>
  <si>
    <t>Mexico</t>
  </si>
  <si>
    <t>Lugo</t>
  </si>
  <si>
    <t>Entre Barcelona y Almería</t>
  </si>
  <si>
    <t>Madrid, Comunidad de Madrid</t>
  </si>
  <si>
    <t>Barcelona</t>
  </si>
  <si>
    <t>Valencia, España</t>
  </si>
  <si>
    <t>Mérida</t>
  </si>
  <si>
    <t>Extremadura</t>
  </si>
  <si>
    <t>Santiago Bernabéu</t>
  </si>
  <si>
    <t>Cuba</t>
  </si>
  <si>
    <t>Cuernavaca Morelos</t>
  </si>
  <si>
    <t>Cualquier lugar del Mundo</t>
  </si>
  <si>
    <t>Murcia, España</t>
  </si>
  <si>
    <t>Logroño, España</t>
  </si>
  <si>
    <t>Internet</t>
  </si>
  <si>
    <t>Madrid</t>
  </si>
  <si>
    <t>madrid, spain</t>
  </si>
  <si>
    <t>Salamanca</t>
  </si>
  <si>
    <t>Spain</t>
  </si>
  <si>
    <t>Colorado Springs, CO</t>
  </si>
  <si>
    <t>info@capitanapodcast.com</t>
  </si>
  <si>
    <t>Badajoz (España)</t>
  </si>
  <si>
    <t>Global</t>
  </si>
  <si>
    <t>Madrid, Spain.</t>
  </si>
  <si>
    <t>Bilbao</t>
  </si>
  <si>
    <t>Benalmádena, España</t>
  </si>
  <si>
    <t>Argentina</t>
  </si>
  <si>
    <t>#logistica#omcpl</t>
  </si>
  <si>
    <t>Barcelona, España</t>
  </si>
  <si>
    <t>Tarragona, Espanya</t>
  </si>
  <si>
    <t>Gran Via / Madrid</t>
  </si>
  <si>
    <t>Earth</t>
  </si>
  <si>
    <t>Caracas y Barquisimeto</t>
  </si>
  <si>
    <t>Seville, Spain</t>
  </si>
  <si>
    <t>Official Twitter of CD3F 🌐</t>
  </si>
  <si>
    <t>Barcelona (Spain)</t>
  </si>
  <si>
    <t>Cameroon</t>
  </si>
  <si>
    <t>Manchester, England</t>
  </si>
  <si>
    <t>Islas Canarias, España</t>
  </si>
  <si>
    <t>Madrid, España</t>
  </si>
  <si>
    <t>En una galaxia muy cercana...</t>
  </si>
  <si>
    <t>Valencia</t>
  </si>
  <si>
    <t>Galicia, Lugo</t>
  </si>
  <si>
    <t>Granada, España</t>
  </si>
  <si>
    <t>Zaragoza, España</t>
  </si>
  <si>
    <t>BJOZ  | CCRES | ALMJO | NVMRAL</t>
  </si>
  <si>
    <t>Talavera de la Reina.Toledo</t>
  </si>
  <si>
    <t>http://t.co/h8KzJaf5mR</t>
  </si>
  <si>
    <t>http://t.co/5Dmouvac3R</t>
  </si>
  <si>
    <t>https://t.co/bUqNLAiP5Z</t>
  </si>
  <si>
    <t>https://t.co/zyU1fx1I7H</t>
  </si>
  <si>
    <t>https://t.co/NgRVgjKjVD</t>
  </si>
  <si>
    <t>https://t.co/b6ey2HY6iZ</t>
  </si>
  <si>
    <t>https://t.co/64FmoUYS1j</t>
  </si>
  <si>
    <t>https://t.co/gyLJqLETyl</t>
  </si>
  <si>
    <t>https://t.co/W3T4ArHhua</t>
  </si>
  <si>
    <t>https://t.co/pTRp2Hjp6p</t>
  </si>
  <si>
    <t>http://t.co/IXc3SyBIF4</t>
  </si>
  <si>
    <t>https://t.co/3JBEQ7czhR</t>
  </si>
  <si>
    <t>https://t.co/8S0A8kl7V1</t>
  </si>
  <si>
    <t>https://t.co/N3j4Jduhw7</t>
  </si>
  <si>
    <t>https://t.co/TFTz0LDIh9</t>
  </si>
  <si>
    <t>https://t.co/0ZlwwYDWxL</t>
  </si>
  <si>
    <t>https://t.co/YQTnY5TPhk</t>
  </si>
  <si>
    <t>https://t.co/NKT680CNS4</t>
  </si>
  <si>
    <t>https://t.co/1s1aVm25KQ</t>
  </si>
  <si>
    <t>https://t.co/JzexkT3uhE</t>
  </si>
  <si>
    <t>https://t.co/LQeMWZi4L8</t>
  </si>
  <si>
    <t>https://t.co/SCtqcHlnHU</t>
  </si>
  <si>
    <t>https://t.co/9cM95EtETP</t>
  </si>
  <si>
    <t>https://t.co/Hbqw7H3yyd</t>
  </si>
  <si>
    <t>https://t.co/SJk9xPxBhm</t>
  </si>
  <si>
    <t>https://t.co/ytg9qJJMmX</t>
  </si>
  <si>
    <t>https://t.co/gC3oIDuC5Q</t>
  </si>
  <si>
    <t>http://t.co/vQXumdXI</t>
  </si>
  <si>
    <t>https://t.co/GswJYTpqhg</t>
  </si>
  <si>
    <t>https://t.co/EW0xznVO6x</t>
  </si>
  <si>
    <t>https://t.co/p6grznVJnb</t>
  </si>
  <si>
    <t>https://t.co/kgwCvdc863</t>
  </si>
  <si>
    <t>https://t.co/T0tdVZctS7</t>
  </si>
  <si>
    <t>https://t.co/G4CGLqnaJ4</t>
  </si>
  <si>
    <t>https://t.co/3wK2zp8Inm</t>
  </si>
  <si>
    <t>https://t.co/XOOjgdvB3H</t>
  </si>
  <si>
    <t>https://t.co/djkOCIho2X</t>
  </si>
  <si>
    <t>https://t.co/grZtgyzTEX</t>
  </si>
  <si>
    <t>http://t.co/BKtKZTErsT</t>
  </si>
  <si>
    <t>https://t.co/noGZvuQKMU</t>
  </si>
  <si>
    <t>https://t.co/7LWFe5G5CH</t>
  </si>
  <si>
    <t>https://t.co/L6vZqnYG4V</t>
  </si>
  <si>
    <t>https://t.co/gRtTyUlkq6</t>
  </si>
  <si>
    <t>https://t.co/OLUkSWEBij</t>
  </si>
  <si>
    <t>https://t.co/pqZnbNjw2K</t>
  </si>
  <si>
    <t>https://t.co/c4c6pYwwL2</t>
  </si>
  <si>
    <t>https://t.co/fKJYZ185xn</t>
  </si>
  <si>
    <t>https://t.co/A8AJ9sPTk4</t>
  </si>
  <si>
    <t>https://t.co/evzYvnDOws</t>
  </si>
  <si>
    <t>https://t.co/ugapaSdiKs</t>
  </si>
  <si>
    <t>https://t.co/i1MCmOn0Gy</t>
  </si>
  <si>
    <t>https://t.co/uL7fXcmsnJ</t>
  </si>
  <si>
    <t>https://t.co/PV1Gm3tkCL</t>
  </si>
  <si>
    <t>https://t.co/9Y3YeGrkik</t>
  </si>
  <si>
    <t>https://t.co/F9cmgJK3Fw</t>
  </si>
  <si>
    <t>https://t.co/bszjkx43WF</t>
  </si>
  <si>
    <t>https://t.co/npAg9PvBIB</t>
  </si>
  <si>
    <t>https://t.co/isCtIIgS3u</t>
  </si>
  <si>
    <t>https://t.co/LIxMA68JYl</t>
  </si>
  <si>
    <t>https://t.co/K3Q8SaIxLx</t>
  </si>
  <si>
    <t>https://t.co/9jgUkGlNai</t>
  </si>
  <si>
    <t>https://t.co/tU0tZiDmt0</t>
  </si>
  <si>
    <t>http://t.co/670WrjGbre</t>
  </si>
  <si>
    <t>https://t.co/cwgJsrKKyG</t>
  </si>
  <si>
    <t>https://t.co/FM5iHKucsz</t>
  </si>
  <si>
    <t>https://t.co/ghda08HycH</t>
  </si>
  <si>
    <t>https://t.co/vHZJ81LuVc</t>
  </si>
  <si>
    <t>https://t.co/JOo0Ibd1x2</t>
  </si>
  <si>
    <t>https://t.co/ZejnuxgSR4</t>
  </si>
  <si>
    <t>https://t.co/xKCk8sanAK</t>
  </si>
  <si>
    <t>https://t.co/ABg3j3cEBo</t>
  </si>
  <si>
    <t>https://t.co/90kslhkztD</t>
  </si>
  <si>
    <t>https://t.co/B7HFVGPDHT</t>
  </si>
  <si>
    <t>https://t.co/eZIjnVJIzR</t>
  </si>
  <si>
    <t>http://t.co/mwCunjaM6Q</t>
  </si>
  <si>
    <t>https://t.co/Z6QHJKderJ</t>
  </si>
  <si>
    <t>https://t.co/wipH5qExCp</t>
  </si>
  <si>
    <t>https://t.co/D6unJiCx3b</t>
  </si>
  <si>
    <t>https://pbs.twimg.com/profile_banners/21643907/1484912837</t>
  </si>
  <si>
    <t>https://pbs.twimg.com/profile_banners/237247517/1458303781</t>
  </si>
  <si>
    <t>https://pbs.twimg.com/profile_banners/280111407/1575283456</t>
  </si>
  <si>
    <t>https://pbs.twimg.com/profile_banners/573175101/1516278143</t>
  </si>
  <si>
    <t>https://pbs.twimg.com/profile_banners/3880527082/1466490069</t>
  </si>
  <si>
    <t>https://pbs.twimg.com/profile_banners/1035086777747431424/1535619919</t>
  </si>
  <si>
    <t>https://pbs.twimg.com/profile_banners/76935934/1577944769</t>
  </si>
  <si>
    <t>https://pbs.twimg.com/profile_banners/779513335393968128/1562797780</t>
  </si>
  <si>
    <t>https://pbs.twimg.com/profile_banners/345463530/1551283736</t>
  </si>
  <si>
    <t>https://pbs.twimg.com/profile_banners/331291477/1554713840</t>
  </si>
  <si>
    <t>https://pbs.twimg.com/profile_banners/3148601602/1531144353</t>
  </si>
  <si>
    <t>https://pbs.twimg.com/profile_banners/58410227/1541206055</t>
  </si>
  <si>
    <t>https://pbs.twimg.com/profile_banners/457745695/1407946513</t>
  </si>
  <si>
    <t>https://pbs.twimg.com/profile_banners/901037257783640066/1574978814</t>
  </si>
  <si>
    <t>https://pbs.twimg.com/profile_banners/923595132041121793/1546576324</t>
  </si>
  <si>
    <t>https://pbs.twimg.com/profile_banners/2358589351/1575564972</t>
  </si>
  <si>
    <t>https://pbs.twimg.com/profile_banners/974625452068429824/1521205464</t>
  </si>
  <si>
    <t>https://pbs.twimg.com/profile_banners/2683872465/1500472771</t>
  </si>
  <si>
    <t>https://pbs.twimg.com/profile_banners/32577757/1538212490</t>
  </si>
  <si>
    <t>https://pbs.twimg.com/profile_banners/288710552/1551890585</t>
  </si>
  <si>
    <t>https://pbs.twimg.com/profile_banners/1196586247/1552657358</t>
  </si>
  <si>
    <t>https://pbs.twimg.com/profile_banners/811969140873371648/1552721351</t>
  </si>
  <si>
    <t>https://pbs.twimg.com/profile_banners/476990039/1529787883</t>
  </si>
  <si>
    <t>https://pbs.twimg.com/profile_banners/301895512/1356135749</t>
  </si>
  <si>
    <t>https://pbs.twimg.com/profile_banners/437836725/1559321524</t>
  </si>
  <si>
    <t>https://pbs.twimg.com/profile_banners/1464143810/1398068996</t>
  </si>
  <si>
    <t>https://pbs.twimg.com/profile_banners/872428301050138625/1569883203</t>
  </si>
  <si>
    <t>https://pbs.twimg.com/profile_banners/68453237/1576996720</t>
  </si>
  <si>
    <t>https://pbs.twimg.com/profile_banners/2994261783/1422091520</t>
  </si>
  <si>
    <t>https://pbs.twimg.com/profile_banners/172648195/1578399572</t>
  </si>
  <si>
    <t>https://pbs.twimg.com/profile_banners/438678131/1569401881</t>
  </si>
  <si>
    <t>https://pbs.twimg.com/profile_banners/2177077743/1549302975</t>
  </si>
  <si>
    <t>https://pbs.twimg.com/profile_banners/180784851/1539433527</t>
  </si>
  <si>
    <t>https://pbs.twimg.com/profile_banners/2291609076/1556469707</t>
  </si>
  <si>
    <t>https://pbs.twimg.com/profile_banners/141986009/1526558808</t>
  </si>
  <si>
    <t>https://pbs.twimg.com/profile_banners/237772063/1579616250</t>
  </si>
  <si>
    <t>https://pbs.twimg.com/profile_banners/14350291/1569789516</t>
  </si>
  <si>
    <t>https://pbs.twimg.com/profile_banners/1014945290/1578650942</t>
  </si>
  <si>
    <t>https://pbs.twimg.com/profile_banners/250703053/1508193539</t>
  </si>
  <si>
    <t>https://pbs.twimg.com/profile_banners/94788099/1532619353</t>
  </si>
  <si>
    <t>https://pbs.twimg.com/profile_banners/964776613/1467211023</t>
  </si>
  <si>
    <t>https://pbs.twimg.com/profile_banners/753925506534404096/1577460454</t>
  </si>
  <si>
    <t>https://pbs.twimg.com/profile_banners/1146563279986286593/1578223877</t>
  </si>
  <si>
    <t>https://pbs.twimg.com/profile_banners/395292250/1567608480</t>
  </si>
  <si>
    <t>https://pbs.twimg.com/profile_banners/419716888/1512067385</t>
  </si>
  <si>
    <t>https://pbs.twimg.com/profile_banners/276412919/1559649076</t>
  </si>
  <si>
    <t>https://pbs.twimg.com/profile_banners/48677850/1543908966</t>
  </si>
  <si>
    <t>https://pbs.twimg.com/profile_banners/1111186799060230144/1558434880</t>
  </si>
  <si>
    <t>https://pbs.twimg.com/profile_banners/19226047/1570614359</t>
  </si>
  <si>
    <t>https://pbs.twimg.com/profile_banners/271828340/1579089491</t>
  </si>
  <si>
    <t>https://pbs.twimg.com/profile_banners/4408606815/1463601677</t>
  </si>
  <si>
    <t>https://pbs.twimg.com/profile_banners/486457326/1548109625</t>
  </si>
  <si>
    <t>https://pbs.twimg.com/profile_banners/3361680663/1549417111</t>
  </si>
  <si>
    <t>https://pbs.twimg.com/profile_banners/259990350/1564600059</t>
  </si>
  <si>
    <t>https://pbs.twimg.com/profile_banners/1679355204/1545417256</t>
  </si>
  <si>
    <t>https://pbs.twimg.com/profile_banners/1193858054/1574331823</t>
  </si>
  <si>
    <t>https://pbs.twimg.com/profile_banners/14087496/1457636365</t>
  </si>
  <si>
    <t>https://pbs.twimg.com/profile_banners/409169597/1565109498</t>
  </si>
  <si>
    <t>https://pbs.twimg.com/profile_banners/1685197165/1575365006</t>
  </si>
  <si>
    <t>https://pbs.twimg.com/profile_banners/255710397/1553527190</t>
  </si>
  <si>
    <t>https://pbs.twimg.com/profile_banners/61156243/1537882128</t>
  </si>
  <si>
    <t>https://pbs.twimg.com/profile_banners/2859213250/1551909055</t>
  </si>
  <si>
    <t>https://pbs.twimg.com/profile_banners/1180184144313290752/1570221470</t>
  </si>
  <si>
    <t>https://pbs.twimg.com/profile_banners/317625107/1397199047</t>
  </si>
  <si>
    <t>https://pbs.twimg.com/profile_banners/1041957852557008896/1568902645</t>
  </si>
  <si>
    <t>https://pbs.twimg.com/profile_banners/1022962663079469056/1564373395</t>
  </si>
  <si>
    <t>https://pbs.twimg.com/profile_banners/1361927582/1539544984</t>
  </si>
  <si>
    <t>https://pbs.twimg.com/profile_banners/970946553438498816/1563451148</t>
  </si>
  <si>
    <t>https://pbs.twimg.com/profile_banners/235716863/1562861615</t>
  </si>
  <si>
    <t>https://pbs.twimg.com/profile_banners/1119257918057086976/1577953114</t>
  </si>
  <si>
    <t>https://pbs.twimg.com/profile_banners/1184930724488663057/1579460702</t>
  </si>
  <si>
    <t>https://pbs.twimg.com/profile_banners/804975834/1519768802</t>
  </si>
  <si>
    <t>https://pbs.twimg.com/profile_banners/384495751/1570622331</t>
  </si>
  <si>
    <t>https://pbs.twimg.com/profile_banners/792790353585864704/1532108529</t>
  </si>
  <si>
    <t>https://pbs.twimg.com/profile_banners/404462923/1500576795</t>
  </si>
  <si>
    <t>https://pbs.twimg.com/profile_banners/931811312/1577206979</t>
  </si>
  <si>
    <t>https://pbs.twimg.com/profile_banners/5928362/1489647623</t>
  </si>
  <si>
    <t>https://pbs.twimg.com/profile_banners/492444214/1579514641</t>
  </si>
  <si>
    <t>https://pbs.twimg.com/profile_banners/418244410/1552079935</t>
  </si>
  <si>
    <t>https://pbs.twimg.com/profile_banners/1204058614211719169/1576528050</t>
  </si>
  <si>
    <t>https://pbs.twimg.com/profile_banners/2517447918/1539001506</t>
  </si>
  <si>
    <t>https://pbs.twimg.com/profile_banners/2823517287/1547036960</t>
  </si>
  <si>
    <t>https://pbs.twimg.com/profile_banners/4037592611/1579445824</t>
  </si>
  <si>
    <t>https://pbs.twimg.com/profile_banners/256228849/1544120823</t>
  </si>
  <si>
    <t>https://pbs.twimg.com/profile_banners/1204554080/1515678219</t>
  </si>
  <si>
    <t>https://pbs.twimg.com/profile_banners/972727021/1579462161</t>
  </si>
  <si>
    <t>https://pbs.twimg.com/profile_banners/437843937/1363462975</t>
  </si>
  <si>
    <t>https://pbs.twimg.com/profile_banners/91230588/1539333018</t>
  </si>
  <si>
    <t>https://pbs.twimg.com/profile_banners/314057282/1579244872</t>
  </si>
  <si>
    <t>https://pbs.twimg.com/profile_banners/102050286/1457713529</t>
  </si>
  <si>
    <t>https://pbs.twimg.com/profile_banners/274027150/1400592946</t>
  </si>
  <si>
    <t>https://pbs.twimg.com/profile_banners/858673388205813765/1550404691</t>
  </si>
  <si>
    <t>http://abs.twimg.com/images/themes/theme18/bg.gif</t>
  </si>
  <si>
    <t>http://abs.twimg.com/images/themes/theme1/bg.png</t>
  </si>
  <si>
    <t>http://abs.twimg.com/images/themes/theme14/bg.gif</t>
  </si>
  <si>
    <t>http://abs.twimg.com/images/themes/theme10/bg.gif</t>
  </si>
  <si>
    <t>http://abs.twimg.com/images/themes/theme7/bg.gif</t>
  </si>
  <si>
    <t>http://abs.twimg.com/images/themes/theme16/bg.gif</t>
  </si>
  <si>
    <t>http://abs.twimg.com/images/themes/theme17/bg.gif</t>
  </si>
  <si>
    <t>http://abs.twimg.com/images/themes/theme4/bg.gif</t>
  </si>
  <si>
    <t>http://abs.twimg.com/images/themes/theme5/bg.gif</t>
  </si>
  <si>
    <t>http://abs.twimg.com/images/themes/theme9/bg.gif</t>
  </si>
  <si>
    <t>http://abs.twimg.com/images/themes/theme3/bg.gif</t>
  </si>
  <si>
    <t>http://abs.twimg.com/images/themes/theme15/bg.png</t>
  </si>
  <si>
    <t>http://abs.twimg.com/images/themes/theme6/bg.gif</t>
  </si>
  <si>
    <t>http://abs.twimg.com/images/themes/theme13/bg.gif</t>
  </si>
  <si>
    <t>http://pbs.twimg.com/profile_images/646715514753052677/cLdQCQqW_normal.jpg</t>
  </si>
  <si>
    <t>http://pbs.twimg.com/profile_images/951828150635433985/nrrPfORd_normal.jpg</t>
  </si>
  <si>
    <t>http://pbs.twimg.com/profile_images/932269050662674432/BffFmG9k_normal.jpg</t>
  </si>
  <si>
    <t>http://pbs.twimg.com/profile_images/1106545902913769474/lrJHXBlQ_normal.png</t>
  </si>
  <si>
    <t>http://pbs.twimg.com/profile_images/811977603716415489/hzPjg4zK_normal.jpg</t>
  </si>
  <si>
    <t>http://pbs.twimg.com/profile_images/1010630196779798530/feDEhvQv_normal.jpg</t>
  </si>
  <si>
    <t>http://pbs.twimg.com/profile_images/1113039630079856641/L9zmuHo7_normal.png</t>
  </si>
  <si>
    <t>http://pbs.twimg.com/profile_images/920056984736497664/0U9Vx-JF_normal.jpg</t>
  </si>
  <si>
    <t>http://pbs.twimg.com/profile_images/1187362016245276674/pW0Iosut_normal.jpg</t>
  </si>
  <si>
    <t>http://pbs.twimg.com/profile_images/1787350526/Mike_normal.jpg</t>
  </si>
  <si>
    <t>http://pbs.twimg.com/profile_images/1199247163680796672/-bQGI5qn_normal.jpg</t>
  </si>
  <si>
    <t>http://pbs.twimg.com/profile_images/916192017604141056/31dp0Df-_normal.jpg</t>
  </si>
  <si>
    <t>http://pbs.twimg.com/profile_images/1130783885338578946/NTWXzgpS_normal.jpg</t>
  </si>
  <si>
    <t>http://pbs.twimg.com/profile_images/1054262355473952768/jmYIdEBY_normal.jpg</t>
  </si>
  <si>
    <t>http://pbs.twimg.com/profile_images/1104014300044316672/A8SCxfDd_normal.png</t>
  </si>
  <si>
    <t>http://pbs.twimg.com/profile_images/1197460203513565185/YqbH1DNS_normal.jpg</t>
  </si>
  <si>
    <t>http://pbs.twimg.com/profile_images/911213812963008512/sZCFmI-E_normal.jpg</t>
  </si>
  <si>
    <t>http://pbs.twimg.com/profile_images/1053581823794728965/q0OTIp3G_normal.jpg</t>
  </si>
  <si>
    <t>http://pbs.twimg.com/profile_images/1054281463011725313/BE7hWZd7_normal.jpg</t>
  </si>
  <si>
    <t>http://pbs.twimg.com/profile_images/1085617471753777154/OdzMKo61_normal.jpg</t>
  </si>
  <si>
    <t>http://pbs.twimg.com/profile_images/968606284357558275/fMrlC_Mq_normal.jpg</t>
  </si>
  <si>
    <t>http://pbs.twimg.com/profile_images/1148141034637090816/_dLFgCUZ_normal.png</t>
  </si>
  <si>
    <t>http://pbs.twimg.com/profile_images/922021582758957057/Jq9nRijt_normal.jpg</t>
  </si>
  <si>
    <t>http://pbs.twimg.com/profile_images/1198978176501846016/r61TGPQJ_normal.jpg</t>
  </si>
  <si>
    <t>http://pbs.twimg.com/profile_images/895388237027565573/YjrjY5u6_normal.jpg</t>
  </si>
  <si>
    <t>http://pbs.twimg.com/profile_images/435720999732928512/y1k46vbW_normal.png</t>
  </si>
  <si>
    <t>http://pbs.twimg.com/profile_images/1186236540298629121/3rr4YRHl_normal.jpg</t>
  </si>
  <si>
    <t>http://pbs.twimg.com/profile_images/968207214317096962/dLW_mqTn_normal.jpg</t>
  </si>
  <si>
    <t>Open Twitter Page for This Person</t>
  </si>
  <si>
    <t>https://twitter.com/muypymes</t>
  </si>
  <si>
    <t>https://twitter.com/camaradebadajoz</t>
  </si>
  <si>
    <t>https://twitter.com/aatrenza</t>
  </si>
  <si>
    <t>https://twitter.com/roberflores87</t>
  </si>
  <si>
    <t>https://twitter.com/cidvegasbajas</t>
  </si>
  <si>
    <t>https://twitter.com/teseacomunicac1</t>
  </si>
  <si>
    <t>https://twitter.com/vivianfrancos</t>
  </si>
  <si>
    <t>https://twitter.com/ene3112</t>
  </si>
  <si>
    <t>https://twitter.com/castro_valin</t>
  </si>
  <si>
    <t>https://twitter.com/isasantiandreu</t>
  </si>
  <si>
    <t>https://twitter.com/tuwebdecero</t>
  </si>
  <si>
    <t>https://twitter.com/flormpecasique</t>
  </si>
  <si>
    <t>https://twitter.com/infotelbadajoz</t>
  </si>
  <si>
    <t>https://twitter.com/cemktd</t>
  </si>
  <si>
    <t>https://twitter.com/arrowwebgraphic</t>
  </si>
  <si>
    <t>https://twitter.com/raiolanetworks</t>
  </si>
  <si>
    <t>https://twitter.com/rakel_almeria</t>
  </si>
  <si>
    <t>https://twitter.com/josmkt</t>
  </si>
  <si>
    <t>https://twitter.com/davidmorancacho</t>
  </si>
  <si>
    <t>https://twitter.com/elenalalasm</t>
  </si>
  <si>
    <t>https://twitter.com/jessicaquerom</t>
  </si>
  <si>
    <t>https://twitter.com/marketerosdehoy</t>
  </si>
  <si>
    <t>https://twitter.com/belengg_</t>
  </si>
  <si>
    <t>https://twitter.com/belenmarper</t>
  </si>
  <si>
    <t>https://twitter.com/alvarobarrena</t>
  </si>
  <si>
    <t>https://twitter.com/fqfontanes</t>
  </si>
  <si>
    <t>https://twitter.com/paolasilvacm</t>
  </si>
  <si>
    <t>https://twitter.com/lovesmou</t>
  </si>
  <si>
    <t>https://twitter.com/dnoy_journalist</t>
  </si>
  <si>
    <t>https://twitter.com/argehdez</t>
  </si>
  <si>
    <t>https://twitter.com/metoscm</t>
  </si>
  <si>
    <t>https://twitter.com/richartasanchez</t>
  </si>
  <si>
    <t>https://twitter.com/isafirvida</t>
  </si>
  <si>
    <t>https://twitter.com/soyjorgealfaro</t>
  </si>
  <si>
    <t>https://twitter.com/maylopezes</t>
  </si>
  <si>
    <t>https://twitter.com/arantxasgg</t>
  </si>
  <si>
    <t>https://twitter.com/belendelacruzdc</t>
  </si>
  <si>
    <t>https://twitter.com/salonsoweb</t>
  </si>
  <si>
    <t>https://twitter.com/oletna</t>
  </si>
  <si>
    <t>https://twitter.com/philgonzalez</t>
  </si>
  <si>
    <t>https://twitter.com/idimad360</t>
  </si>
  <si>
    <t>https://twitter.com/am_camacho</t>
  </si>
  <si>
    <t>https://twitter.com/geni_ramos</t>
  </si>
  <si>
    <t>https://twitter.com/c_isabelromero</t>
  </si>
  <si>
    <t>https://twitter.com/mjchacon</t>
  </si>
  <si>
    <t>https://twitter.com/anaivarsparcero</t>
  </si>
  <si>
    <t>https://twitter.com/capitanapodcast</t>
  </si>
  <si>
    <t>https://twitter.com/extrenetworks</t>
  </si>
  <si>
    <t>https://twitter.com/borjadelope</t>
  </si>
  <si>
    <t>https://twitter.com/cope_badajoz</t>
  </si>
  <si>
    <t>https://twitter.com/vodafonebiz</t>
  </si>
  <si>
    <t>https://twitter.com/cytomic_</t>
  </si>
  <si>
    <t>https://twitter.com/pandacomunica</t>
  </si>
  <si>
    <t>https://twitter.com/ibercaja</t>
  </si>
  <si>
    <t>https://twitter.com/nicolaschvs</t>
  </si>
  <si>
    <t>https://twitter.com/perbea123</t>
  </si>
  <si>
    <t>https://twitter.com/bichadecampo</t>
  </si>
  <si>
    <t>https://twitter.com/logisticaglobal</t>
  </si>
  <si>
    <t>https://twitter.com/javilayunta</t>
  </si>
  <si>
    <t>https://twitter.com/alvaromkn</t>
  </si>
  <si>
    <t>https://twitter.com/mjcachon</t>
  </si>
  <si>
    <t>https://twitter.com/fareskameli</t>
  </si>
  <si>
    <t>https://twitter.com/metricool_es</t>
  </si>
  <si>
    <t>https://twitter.com/jptejela</t>
  </si>
  <si>
    <t>https://twitter.com/ac_hoteles</t>
  </si>
  <si>
    <t>https://twitter.com/fragoso_fran</t>
  </si>
  <si>
    <t>https://twitter.com/maurididonato</t>
  </si>
  <si>
    <t>https://twitter.com/vecte</t>
  </si>
  <si>
    <t>https://twitter.com/tinosemseo</t>
  </si>
  <si>
    <t>https://twitter.com/cristinahp_fr</t>
  </si>
  <si>
    <t>https://twitter.com/carlosd3freitas</t>
  </si>
  <si>
    <t>https://twitter.com/raulscc</t>
  </si>
  <si>
    <t>https://twitter.com/philippelele</t>
  </si>
  <si>
    <t>https://twitter.com/toninavarroyes</t>
  </si>
  <si>
    <t>https://twitter.com/marketingized</t>
  </si>
  <si>
    <t>https://twitter.com/seodecanarias</t>
  </si>
  <si>
    <t>https://twitter.com/_miriam_bustos</t>
  </si>
  <si>
    <t>https://twitter.com/jnsaunier</t>
  </si>
  <si>
    <t>https://twitter.com/i_republica</t>
  </si>
  <si>
    <t>https://twitter.com/oscaragugav</t>
  </si>
  <si>
    <t>https://twitter.com/miguelfloro</t>
  </si>
  <si>
    <t>https://twitter.com/alvarowpo</t>
  </si>
  <si>
    <t>https://twitter.com/echaleku</t>
  </si>
  <si>
    <t>https://twitter.com/muroexe</t>
  </si>
  <si>
    <t>https://twitter.com/hedwigkudo</t>
  </si>
  <si>
    <t>https://twitter.com/uitsteln</t>
  </si>
  <si>
    <t>https://twitter.com/to_navas</t>
  </si>
  <si>
    <t>https://twitter.com/natalia_codina</t>
  </si>
  <si>
    <t>https://twitter.com/luciayelseo</t>
  </si>
  <si>
    <t>https://twitter.com/carlotagalvan</t>
  </si>
  <si>
    <t>https://twitter.com/interactiv_a</t>
  </si>
  <si>
    <t>https://twitter.com/daviidviejo</t>
  </si>
  <si>
    <t>https://twitter.com/labicicletanet</t>
  </si>
  <si>
    <t>https://twitter.com/juanjosantana</t>
  </si>
  <si>
    <t>https://twitter.com/badajozonlinetv</t>
  </si>
  <si>
    <t>https://twitter.com/mirenperez</t>
  </si>
  <si>
    <t>https://twitter.com/vkflores</t>
  </si>
  <si>
    <t>https://twitter.com/igersspain</t>
  </si>
  <si>
    <t>https://twitter.com/mariaghvn</t>
  </si>
  <si>
    <t>muypymes
😃 ¡No te pierdas la nueva edición
del Congreso Extremeño de Marketing
Digital! 🔝🔝 #MarketingDigital
#Ecommerce #CEMD2020 👉 https://t.co/b9iECmjzCS
https://t.co/0WO5OVewJg</t>
  </si>
  <si>
    <t>camaradebadajoz
📆 31 enero: 📌 Congreso Extremeño
de Marketing Digital #MarketingDigital
#Ecommerce #CEMD2020 👉 https://t.co/b9iECmjzCS
@CEMKTD https://t.co/BaakE9axV5</t>
  </si>
  <si>
    <t>aatrenza
CEMD 2020: 🔹Temáticas del Congreso
Extremeño de Marketing Digital
2020 🔹Ponentes del CEMD 2020 🔹Programación
CEMD2020 🔹Dónde se celebra el
CEMD 2020 🔹Precio y dónde comprar
las entradas del CEMD2020 https://t.co/2PphFIyTRo
#CEMD2020 Vía @roberflores87 https://t.co/FlU0TGAZvE</t>
  </si>
  <si>
    <t>roberflores87
CEMD 2020: 🔹Temáticas del Congreso
Extremeño de Marketing Digital
2020 🔹Ponentes del CEMD 2020 🔹Programación
CEMD2020 🔹Dónde se celebra el
CEMD 2020 🔹Precio y dónde comprar
las entradas del CEMD2020 https://t.co/mLacSabLv7
#CEMD2020 Vía @roberflores87 https://t.co/HWvEWWxGHB</t>
  </si>
  <si>
    <t>cidvegasbajas
😃 ¡No te pierdas la nueva edición
del Congreso Extremeño de Marketing
Digital! 🔝🔝 #MarketingDigital
#Ecommerce #CEMD2020 👉 https://t.co/b9iECmjzCS
https://t.co/0WO5OVewJg</t>
  </si>
  <si>
    <t>teseacomunicac1
#CEMD2020 el 31 Enero el mayor
evento de #MarketingDigital de
#Extremadura ! No te lo puedes
perder !! #SEOhashtag te invita
:) Usa el Codigo: cemd20vf y obten
10% de descuento https://t.co/o1Vg83INKq
https://t.co/xRpRu5oEnr</t>
  </si>
  <si>
    <t>vivianfrancos
#CEMD2020 el 31 Enero el mayor
evento de #MarketingDigital de
#Extremadura ! No te lo puedes
perder !! #SEOhashtag te invita
:) Usa el Codigo: cemd20vf y obten
10% de descuento https://t.co/U2oPnVnjrL
https://t.co/4YV9pDF3Eb</t>
  </si>
  <si>
    <t>ene3112
#CEMD2020 el 31 Enero el mayor
evento de #MarketingDigital de
#Extremadura ! No te lo puedes
perder !! #SEOhashtag te invita
:) Usa el Codigo: cemd20vf y obten
10% de descuento https://t.co/o1Vg83INKq
https://t.co/xRpRu5oEnr</t>
  </si>
  <si>
    <t>castro_valin
Alvaro Fontela estará de nuevo
en Badajoz el 31 de Enero. - Estrategias
de Marketing Digital para vender
más con tu Ecommerce #cemd2020
Ya no quedan entradas VIP pero
puedes comprar la entrada normal
o verlo en Streaming. 10% de dto:
cemdjose https://t.co/sA0tQUNZsK
https://t.co/EZTbk5gT5y</t>
  </si>
  <si>
    <t>isasantiandreu
De la calidad de las cervezas🍺
no os podemos decir nada, pero
os aseguramos que los ponentes
en el Congreso de #MarketingDigital
&amp;amp; #Ecommerce son 🔝 🔝 🔝 Gentileza
de @CEMKTD 🙌 #BADAJOZ #Badayork
#CEMD2020 https://t.co/f810rXULep</t>
  </si>
  <si>
    <t>tuwebdecero
Solo quedan 7 días para el primer
congreso de Marketing digital del
año. No te quedes sin la entrada.
Descuento del 10% en presencial
y Streaming | Código: cemd20jose
#cemd2020</t>
  </si>
  <si>
    <t>flormpecasique
Alvaro Fontela estará de nuevo
en Badajoz el 31 de Enero. - Estrategias
de Marketing Digital para vender
más con tu Ecommerce #cemd2020
Ya no quedan entradas VIP pero
puedes comprar la entrada normal
o verlo en Streaming. 10% de dto:
cemdjose https://t.co/sA0tQUNZsK
https://t.co/EZTbk5gT5y</t>
  </si>
  <si>
    <t>infotelbadajoz
¿Conoces la edición #Ecommerce
del Congreso Extremeño de Marketing
Digital? 🤘 ⏰ 31 Enero de 2020
📍Edificio Ibercaja S.XXI (Badajoz)
🖥 Consigue tu entrada y síguelo
en streaming 👇 https://t.co/Uwm3pzAiJ0
#CEMD2020</t>
  </si>
  <si>
    <t>cemktd
De la calidad de las cervezas🍺
no os podemos decir nada, pero
os aseguramos que los ponentes
en el Congreso de #MarketingDigital
&amp;amp; #Ecommerce son 🔝 🔝 🔝 Gentileza
de @CEMKTD 🙌 #BADAJOZ #Badayork
#CEMD2020 https://t.co/f810rXULep</t>
  </si>
  <si>
    <t>arrowwebgraphic
¡Se acerca #CEMD2020! 😍 Este 31
de enero embárcate en un emocionante
evento de aprendizaje 🙌🏽 ¿Sabes
cuál es el programa con el que
vas a encontrarte allí? 😉¡Mira!👇🏽
https://t.co/p1AQ4Hsxps https://t.co/uQjKlR1Xxn</t>
  </si>
  <si>
    <t>raiolanetworks
¡Se acerca #CEMD2020! 😍 Este 31
de enero embárcate en un emocionante
evento de aprendizaje 🙌🏽 ¿Sabes
cuál es el programa con el que
vas a encontrarte allí? 😉¡Mira!👇🏽
https://t.co/p1AQ4Hsxps https://t.co/uXmmWS0OHR</t>
  </si>
  <si>
    <t>rakel_almeria
El 31 de enero 2020 llega el #cemd2020✅
⠀ Consigue tu entrada en 💥 https://t.co/DrH3yqFSeI
💥 10% de DESCUENTO si la compras
con el código ➡ cemd20jo ⠀</t>
  </si>
  <si>
    <t>josmkt
¡Se acerca #CEMD2020! 😍 Este 31
de enero embárcate en un emocionante
evento de aprendizaje 🙌🏽 ¿Sabes
cuál es el programa con el que
vas a encontrarte allí? 😉¡Mira!👇🏽
https://t.co/p1AQ4Hsxps https://t.co/uXmmWS0OHR</t>
  </si>
  <si>
    <t>davidmorancacho
¿Conoces la edición #Ecommerce
del Congreso Extremeño de Marketing
Digital? 🤘 ⏰ 31 Enero de 2020
📍Edificio Ibercaja S.XXI (Badajoz)
🖥 Consigue tu entrada y síguelo
en streaming 👇 https://t.co/Uwm3pzAiJ0
#CEMD2020</t>
  </si>
  <si>
    <t>elenalalasm
Alvaro Fontela estará de nuevo
en Badajoz el 31 de Enero. - Estrategias
de Marketing Digital para vender
más con tu Ecommerce #cemd2020
Ya no quedan entradas VIP pero
puedes comprar la entrada normal
o verlo en Streaming. 10% de dto:
cemdjose https://t.co/sA0tQUNZsK
https://t.co/EZTbk5gT5y</t>
  </si>
  <si>
    <t>jessicaquerom
CEMD 2020: 🔹Temáticas del Congreso
Extremeño de Marketing Digital
2020 🔹Ponentes del CEMD 2020 🔹Programación
CEMD2020 🔹Dónde se celebra el
CEMD 2020 🔹Precio y dónde comprar
las entradas del CEMD2020 https://t.co/mLacSabLv7
#CEMD2020 Vía @roberflores87 https://t.co/HWvEWWxGHB</t>
  </si>
  <si>
    <t>marketerosdehoy
Llega la 3ª edición #CEMD2020 🗓
El próximo 31 de Enero 🗣17 ponentes
🔝 de #MarketingDigital e #Ecommerce
⭐Código descuento: cemd20mh 👉Apúntate
aquí https://t.co/VGFeW7jnNK https://t.co/p9ubWItgdI</t>
  </si>
  <si>
    <t>belengg_
🙌 Quedan 15 días para el #CEMD2020,
el tercer Congreso Extremeño de
#MarketingDigital, que un año más
tengo el honor de presentar. Ponencias,
talleres, networking, sorteos y
mucho, mucho más. ¿Te lo vas a
perder? Info y entradas 👇 https://t.co/5fDeL4U2RS
https://t.co/NxohrqCn6S</t>
  </si>
  <si>
    <t>belenmarper
🙌 Quedan 15 días para el #CEMD2020,
el tercer Congreso Extremeño de
#MarketingDigital, que un año más
tengo el honor de presentar. Ponencias,
talleres, networking, sorteos y
mucho, mucho más. ¿Te lo vas a
perder? Info y entradas 👇 https://t.co/5fDeL4U2RS
https://t.co/NxohrqCn6S</t>
  </si>
  <si>
    <t>alvarobarrena
🙌 Quedan 15 días para el #CEMD2020,
el tercer Congreso Extremeño de
#MarketingDigital, que un año más
tengo el honor de presentar. Ponencias,
talleres, networking, sorteos y
mucho, mucho más. ¿Te lo vas a
perder? Info y entradas 👇 https://t.co/5fDeL4U2RS
https://t.co/NxohrqCn6S</t>
  </si>
  <si>
    <t>fqfontanes
🙌 Quedan 15 días para el #CEMD2020,
el tercer Congreso Extremeño de
#MarketingDigital, que un año más
tengo el honor de presentar. Ponencias,
talleres, networking, sorteos y
mucho, mucho más. ¿Te lo vas a
perder? Info y entradas 👇 https://t.co/5fDeL4U2RS
https://t.co/NxohrqCn6S</t>
  </si>
  <si>
    <t>paolasilvacm
🙌 Quedan 15 días para el #CEMD2020,
el tercer Congreso Extremeño de
#MarketingDigital, que un año más
tengo el honor de presentar. Ponencias,
talleres, networking, sorteos y
mucho, mucho más. ¿Te lo vas a
perder? Info y entradas 👇 https://t.co/5fDeL4U2RS
https://t.co/NxohrqCn6S</t>
  </si>
  <si>
    <t>lovesmou
¿Conoces la edición #Ecommerce
del Congreso Extremeño de Marketing
Digital? 🤘 ⏰ 31 Enero de 2020
📍Edificio Ibercaja S.XXI (Badajoz)
🖥 Consigue tu entrada y síguelo
en streaming 👇 https://t.co/Uwm3pzAiJ0
#CEMD2020</t>
  </si>
  <si>
    <t>dnoy_journalist
Este año #CEMD2020 incorpora ponencias
y talleres SEO, Facebook Ads, Instagram,
estrategia… y mucho más 🙌🏽 ¡No
te lo puedes perder! https://t.co/JnqzteDa2J
https://t.co/JuLxM2Dlwy</t>
  </si>
  <si>
    <t>argehdez
El primero del año #CEMD2020 👌👌
https://t.co/J19bhGBLvV</t>
  </si>
  <si>
    <t>metoscm
#CEMD2020 el 31 Enero el mayor
evento de #MarketingDigital de
#Extremadura ! No te lo puedes
perder !! #SEOhashtag te invita
:) Usa el Codigo: cemd20vf y obten
10% de descuento https://t.co/XwABSAbhx6
https://t.co/98nmDYnOpl</t>
  </si>
  <si>
    <t>richartasanchez
¡Se acerca #CEMD2020! 😍 Este 31
de enero embárcate en un emocionante
evento de aprendizaje 🙌🏽 ¿Sabes
cuál es el programa con el que
vas a encontrarte allí? 😉¡Mira!👇🏽
https://t.co/p1AQ4Hsxps https://t.co/aUcXylX49R</t>
  </si>
  <si>
    <t>isafirvida
¡Se acerca #CEMD2020! 😍 Este 31
de enero embárcate en un emocionante
evento de aprendizaje 🙌🏽 ¿Sabes
cuál es el programa con el que
vas a encontrarte allí? 😉¡Mira!👇🏽
https://t.co/p1AQ4Hsxps https://t.co/aUcXylX49R</t>
  </si>
  <si>
    <t>soyjorgealfaro
Finalizamos una semana intensa
y terminando de cerrar cositas
del #CEMD2020 🤘Pero antes de comenzar
la penúltima semana previa tenemos
algo que contaros 😉 https://t.co/bsnaC0jnHW</t>
  </si>
  <si>
    <t>maylopezes
💥¡ No puedes perderte el #CEMD2020
! 💥 👉31 de Enero en Badajoz Compra
tu entrada en 👉https://t.co/up37YhYMf9
Descuento 🎁 10% de descuento CEMD20AS
Ponentes de alto nivel y talleres
especializados te esperan🔝 #MarketingDigital
#Ecommerce #SEO https://t.co/lur5xrvskH</t>
  </si>
  <si>
    <t>arantxasgg
ʙɪᴇɴᴠᴇɴɪᴅᴀ ᴀɴᴀ ɪᴠᴀʀs Si quieres
hacer BIEN publicidad en faceboook
tienes que a ver a @AnaIvarsParcero
en acción en el #CEMD2020 🔝 Además
de charla imparte un taller práctico
🎯 Te esperamos en el @CEMKTD Pilla
tu entrada 👉 https://t.co/lwuacRKsvr
https://t.co/8A5kNtiXds</t>
  </si>
  <si>
    <t>belendelacruzdc
📣¿Quieres saber todo sobre el
#CEMD2020 ? Te lo cuento en mi
blog ➡https://t.co/zUfIDzbz6V 🎁DESCUENTO
10% CÓDIGO CEMD20ISABEL 🗯Ponentes
y Talleres🔝 📍Badajoz 📅31 de
enero 💻Presencial y Streaming
✅Entradas https://t.co/kEseRz8dnl
#Marketing #ecommerce #seo #socialmedia
https://t.co/nyOBgQYaE2</t>
  </si>
  <si>
    <t>salonsoweb
🚨El 31 de enero llega el 3er Congreso
Extremeño de Marketing Digital
- CEMD20. 🔝17 maravillosos ponentes.
🤔¿Quieres asistir? compra tu entrada
en: https://t.co/jh8E5dsDnX 😀Utiliza
mi Código🔸cemd20as 🔸 para obtener
un 10% de descuento #CEMD2020 #MarketindDigital
https://t.co/whS5ECDPwt</t>
  </si>
  <si>
    <t>oletna
¿El #Mindfullness es una tendencia
pasajera o es algo que las empresas
deberían implementar en sus organizaciones?
La respuesta de @PhilGonzalez la
tendrás en #CEMD2020 (de @CEMKTD).
Obtén un 10 % de descuento en tu
entrada con el código "cemd20jl"
https://t.co/lSJSCvmNiN https://t.co/5CcgcRyLQg</t>
  </si>
  <si>
    <t>philgonzalez
Estamos encantados de recibir en
el #CEMD2020 a nuestro buen amigo
@PhilGonzalez 👏 Este año nos hablará
sobre мιɴdғυlɴeѕѕ y nos presentará
su nuevo libro 😉 Si quieres ver
al creador de @IgersSpain en vivo
o por streaming compra ya tu entrada
en 👉https://t.co/XpGXMsWbRE https://t.co/DwP4n26rQT</t>
  </si>
  <si>
    <t>idimad360
¡Fantástica presencia femenina
en el Congreso Extremeño de #MarketingDigital
#CEMD20 #CEMD2020! Podremos disfrutar
de ponencias como la de @AnaIvarsParcero,
@mjchacon, @c_isabelromero, @geni_ramos
y @am_camacho, entre otras. 🗓️31
de Enero en #Badajoz https://t.co/Blzbmg5eJQ
https://t.co/hz0B0oeGIG</t>
  </si>
  <si>
    <t xml:space="preserve">am_camacho
</t>
  </si>
  <si>
    <t>geni_ramos
Por 3ª edición consecutiva, @ibercaja
vuelve a apoyarnos cediéndonos
sus instalaciones 👏 Nuestra gratitud
por haber confiado en este proyecto
desde el primer instante de manera
totalmente incondicional 🙏 Gracias
de parte de todos los que formamos
parte del #CEMD2020 🤗 https://t.co/cw2XD6SiLJ</t>
  </si>
  <si>
    <t xml:space="preserve">c_isabelromero
</t>
  </si>
  <si>
    <t xml:space="preserve">mjchacon
</t>
  </si>
  <si>
    <t>anaivarsparcero
ʙɪᴇɴᴠᴇɴɪᴅᴀ ᴀɴᴀ ɪᴠᴀʀs Si quieres
hacer BIEN publicidad en faceboook
tienes que a ver a @AnaIvarsParcero
en acción en el #CEMD2020 🔝 Además
de charla imparte un taller práctico
🎯 Te esperamos en el @CEMKTD Pilla
tu entrada 👉 https://t.co/lwuacRKsvr
https://t.co/8A5kNtiXds</t>
  </si>
  <si>
    <t>capitanapodcast
📢Ya faltan pocos días para la
3ª Edición del #CEMD 🚀Congreso
de #MarketingDigital &amp;amp; #Ecommerce🚀
3⃣1⃣ Enero 📌Edificio Ibercaja
S.XXI Paseo Fluvial, 15 #Badajoz
➡️@CEMKTD ➕Información➡️ https://t.co/8eKf2npTpR
⤵️Entradas⤵️ https://t.co/ObXuqPjZFs
#SEO #CEMD2020 https://t.co/gJosMmH1KZ</t>
  </si>
  <si>
    <t>extrenetworks
📆 31 enero: 📌 Congreso Extremeño
de Marketing Digital #MarketingDigital
#Ecommerce #CEMD2020 👉 https://t.co/b9iECmjzCS
@CEMKTD https://t.co/BaakE9axV5</t>
  </si>
  <si>
    <t>borjadelope
¿Conoces la edición #Ecommerce
del Congreso Extremeño de Marketing
Digital? 🤘 ⭕️ Descubre a los ponentes
de 2020 👉🏻 https://t.co/e6F7I8JarP
✅Compra ya tu entrada ⏰ 31 Enero
de 2020 📍Edificio Ibercaja S.XXI
(Badajoz) 🖥 Streaming 👍🏻 #CEMD2020
https://t.co/rMqHbpVjOW</t>
  </si>
  <si>
    <t xml:space="preserve">cope_badajoz
</t>
  </si>
  <si>
    <t xml:space="preserve">vodafonebiz
</t>
  </si>
  <si>
    <t xml:space="preserve">cytomic_
</t>
  </si>
  <si>
    <t xml:space="preserve">pandacomunica
</t>
  </si>
  <si>
    <t xml:space="preserve">ibercaja
</t>
  </si>
  <si>
    <t>nicolaschvs
Ya está terminando el día, y no
queremos marcharnos a casa sin
contaros un par de cosillas sobre
el #CEMD2020 🤘 CC: @ibercaja @PandaComunica
@cytomic_ @RaiolaNetworks @VodafoneBiz
https://t.co/5j9caEsrRH</t>
  </si>
  <si>
    <t>perbea123
💥#Evento presencial y online!!
👉Marketing Digital &amp;amp; #ecommerce
🔥Además con este código de descuento:
𝐜𝐞𝐦𝐝𝟐𝟎𝐦𝐯 tu entrada 10%
menos!! 📅31 de Enero 2020!! 3º
Edición #MarketingDigital, comercio
electrónico y #SEO. 👇 https://t.co/JqYMrspbYC
#CEMD2020</t>
  </si>
  <si>
    <t>bichadecampo
💥#Evento presencial y online!!
👉Marketing Digital &amp;amp; #ecommerce
🔥Además con este código de descuento:
𝐜𝐞𝐦𝐝𝟐𝟎𝐦𝐯 tu entrada 10%
menos!! 📅31 de Enero 2020!! 3º
Edición #MarketingDigital, comercio
electrónico y #SEO. 👇 https://t.co/JqYMrspbYC
#CEMD2020 https://t.co/10ul5NJLRj</t>
  </si>
  <si>
    <t>logisticaglobal
Ponencias, Tracks, Networking,
Sorpresas, Concursos, Regalos ¡y
muchas ganas de #MarketingDigital
y #Ecommerce 🤘! Esto es lo que
nos espera en el #CEMD2020 😁¿Te
unes? 👉https://t.co/XpGXMsWbRE
https://t.co/xoSfePdZ9z</t>
  </si>
  <si>
    <t>javilayunta
✅El #CEMD2020 (de @CEMKTD) reúne
a los mejores profesionales del
#MarketingDigital el próximo 31
de enero. ¿Quieres ser parte de
esta tendencia? Obtén un 10 % de
descuento en tu entrada con el
código "cemd20jl" https://t.co/5D8HxhrIHY
https://t.co/CraaajTQxm</t>
  </si>
  <si>
    <t xml:space="preserve">alvaromkn
</t>
  </si>
  <si>
    <t>mjcachon
@mjcachon estará en Badajoz el
31 de Enero #cemd2020 @CEMKTD Compra
ya tu entrada. Quedan pocas. Regalo
exclusivo de un 10% código: cemd20jose
https://t.co/Rq7Zw3PFyu https://t.co/Y2rUOsmAct</t>
  </si>
  <si>
    <t xml:space="preserve">fareskameli
</t>
  </si>
  <si>
    <t xml:space="preserve">metricool_es
</t>
  </si>
  <si>
    <t>jptejela
@jptejela es CEO de @Metricool_es
e impartirá un taller en el #CEMD2020
sobre esta herramienta que te permite
analizar, generar informes, planificar
y gestionar tus #redessociales
🔝 Ya no queda nada, así que saca
tu entrada en 👉https://t.co/XpGXMsWbRE
https://t.co/3WsBaX5Ww3</t>
  </si>
  <si>
    <t xml:space="preserve">ac_hoteles
</t>
  </si>
  <si>
    <t xml:space="preserve">fragoso_fran
</t>
  </si>
  <si>
    <t>maurididonato
💥#Evento presencial y online!!
👉Marketing Digital &amp;amp; #ecommerce
🔥Además con este código de descuento:
𝐜𝐞𝐦𝐝𝟐𝟎𝐦𝐯 tu entrada 10%
menos!! 📅31 de Enero 2020!! 3º
Edición #MarketingDigital, comercio
electrónico y #SEO. 👇 https://t.co/JqYMrspbYC
#CEMD2020</t>
  </si>
  <si>
    <t>vecte
Ponencias, Tracks, Networking,
Sorpresas, Concursos, Regalos ¡y
muchas ganas de #MarketingDigital
y #Ecommerce 🤘! Esto es lo que
nos espera en el #CEMD2020 😁¿Te
unes? 👉https://t.co/XpGXMsWbRE
https://t.co/xoSfePdZ9z</t>
  </si>
  <si>
    <t>tinosemseo
📢Ya faltan pocos días para la
3ª Edición del #CEMD 🚀Congreso
de #MarketingDigital &amp;amp; #Ecommerce🚀
3⃣1⃣ Enero 📌Edificio Ibercaja
S.XXI Paseo Fluvial, 15 #Badajoz
➡️@CEMKTD ➕Información➡️ https://t.co/8eKf2npTpR
⤵️Entradas⤵️ https://t.co/ObXuqPjZFs
#SEO #CEMD2020 https://t.co/gJosMmH1KZ</t>
  </si>
  <si>
    <t>cristinahp_fr
📢Ya faltan pocos días para la
3ª Edición del #CEMD 🚀Congreso
de #MarketingDigital &amp;amp; #Ecommerce🚀
3⃣1⃣ Enero 📌Edificio Ibercaja
S.XXI Paseo Fluvial, 15 #Badajoz
➡️@CEMKTD ➕Información➡️ https://t.co/8eKf2npTpR
⤵️Entradas⤵️ https://t.co/ObXuqPjZFs
#SEO #CEMD2020 https://t.co/gJosMmH1KZ</t>
  </si>
  <si>
    <t>carlosd3freitas
Este año #CEMD2020 incorpora ponencias
y talleres SEO, Facebook Ads, Instagram,
estrategia… y mucho más 🙌🏽 ¡No
te lo puedes perder! https://t.co/JnqzteDa2J
https://t.co/YHOXm97JUy</t>
  </si>
  <si>
    <t>raulscc
💡La 3ra edición del CEMD20 viene
calentita. 📌 17 Ponencias de primer
nivel 📌Masterclass 📌Networking
El 31 de Enero en Badajoz, ¡no
te lo puedes perder! 🙂 Con mi
código 🔸cemd20as🔸tendrás un 10%
de descuento. #CEMD2020 #Ecommerce
#MarketingDigital https://t.co/9CkENTWGVO</t>
  </si>
  <si>
    <t>philippelele
Ya se acerca el mayor evento de
Marketing Digital de Extremadura
, el #CEMD2020 . No te lo puedes
perder !! Compra tu entrada aqui
👇👇 🌐https://t.co/b6s3FOUrSI
10% DTO, con el código 👉 CEMD20jo
https://t.co/xfOnMuIXX9</t>
  </si>
  <si>
    <t>toninavarroyes
¿Te gustaría ser VOLUNTARIO y vivir
el #CEMD2020 desde dentro? Ponte
en contacto con nosotros y hablamos
😉 https://t.co/dhFmszhKfK</t>
  </si>
  <si>
    <t>marketingized
📣¿Quieres saber todo sobre el
#CEMD2020 ? Te lo cuento en mi
blog ➡https://t.co/zUfIDzbz6V 🎁DESCUENTO
10% CÓDIGO CEMD20ISABEL 🗯Ponentes
y Talleres🔝 📍Badajoz 📅31 de
enero 💻Presencial y Streaming
✅Entradas https://t.co/kEseRz8dnl
#Marketing #ecommerce #seo #socialmedia
https://t.co/nyOBgQYaE2</t>
  </si>
  <si>
    <t>seodecanarias
📢Ya faltan pocos días para la
3ª Edición del #CEMD 🚀Congreso
de #MarketingDigital &amp;amp; #Ecommerce🚀
3⃣1⃣ Enero 📌Edificio Ibercaja
S.XXI Paseo Fluvial, 15 #Badajoz
➡️@CEMKTD ➕Información➡️ https://t.co/8eKf2npTpR
⤵️Entradas⤵️ https://t.co/ObXuqPjZFs
#SEO #CEMD2020 https://t.co/gJosMmH1KZ</t>
  </si>
  <si>
    <t>_miriam_bustos
🗯¿Quieres conocer a los ponentes
del #CEMD2020 ? @geni_ramos @muroexe
@Fareskameli @echaleku @PhilGonzalez
@mjcachon @AnaIvarsParcero @alvarowpo
@miguelfloro @c_isabelromero @oscaragugav
@i_Republica @jptejela @am_camacho
@jnsaunier 10% de DESCUENTO CÓDIGO
CEMD20ISABEL https://t.co/7uvLry9oMM</t>
  </si>
  <si>
    <t xml:space="preserve">jnsaunier
</t>
  </si>
  <si>
    <t>i_republica
8 días para el #CEMD2020, 8 días
para poder aprender de 𝙇𝙤𝙡𝙖
𝙂𝙖𝙡𝙡𝙚𝙣𝙩 de @i_Republica
🤘 Nos ha dejado un mensajito para
ir abriendo boca, y te recuerda
que no puedes faltar, saca tu entrada
ya 👉 https://t.co/gIJc2ki3fx https://t.co/QTap7Rw5L0</t>
  </si>
  <si>
    <t>oscaragugav
✅¿El mejor plan para Enero? 🔴Evento
presencial y online!! ➡Marketing
Digital &amp;amp; #ecommerce 🎁Código
descuento 10% 🔰CEMD20ISABEL 📅31
de Enero 2020! ✅https://t.co/YisYqFN7Hy
#CEMD2020 #MarketingDigital #SEO
https://t.co/Tr8NafVLtQ</t>
  </si>
  <si>
    <t>miguelfloro
@miguelfloro estará en Badajoz
el 31 de Enero #cemd2020 @CEMKTD
Compra ya tu entrada. Quedan pocas.
Regalo exclusivo de un 10% código:
cemdjose https://t.co/Nk8Hk0oldN
https://t.co/9hj9wKSWFh</t>
  </si>
  <si>
    <t>alvarowpo
¡Se acerca #CEMD2020! 😍 Este 31
de enero embárcate en un emocionante
evento de aprendizaje 🙌🏽 ¿Sabes
cuál es el programa con el que
vas a encontrarte allí? 😉¡Mira!👇🏽
https://t.co/p1AQ4Hsxps https://t.co/AKycQmMDMp</t>
  </si>
  <si>
    <t xml:space="preserve">echaleku
</t>
  </si>
  <si>
    <t xml:space="preserve">muroexe
</t>
  </si>
  <si>
    <t>hedwigkudo
#SEOHashtag te invita al mayor
congreso de #Marketing en #Badajoz
#CEMD2020 el 31 Enero el mayor
evento de #MarketingDigital de
#Extremadura ! No te lo puedes
perder !! #SEOhashtag te invita
:) Usa el Codigo: cemd20vf y obten
10% de descuento https://t.co/IjfUT6Lts5
https://t.co/hnKaffu0Hy</t>
  </si>
  <si>
    <t>uitsteln
#SEOHashtag te invita al mayor
congreso de #Marketing en #Badajoz
#CEMD2020 el 31 Enero el mayor
evento de #MarketingDigital de
#Extremadura ! No te lo puedes
perder !! #SEOhashtag te invita
:) Usa el Codigo: cemd20vf y obten
10% de descuento https://t.co/IjfUT6Lts5
https://t.co/hnKaffu0Hy</t>
  </si>
  <si>
    <t>to_navas
Si quieres encontrar tu tono y
lenguaje para tu marca, no deberías
perderte la ponencia de @c_isabelromero
en el #CEMD2020 🤓 Cofundadora
de ULab, y #SEO content Manager
en @Metricool_es 👏 Compra ya tu
entrada en 👉 https://t.co/XpGXMsWbRE
https://t.co/KoDAGFsySm</t>
  </si>
  <si>
    <t>natalia_codina
Se acerca el 3r Congreso Extremeño
de Marketing Digital · #CEMD2020
si quieres aprender sobre Marketing
digital, no te lo puedes perder
el 31 ENERO en Badajoz. Si vas
a verlo en streaming, aprovecha
el DTO. del 10% en tu entrada con
el código 👉 cemd20nc https://t.co/RcUaymz88d
https://t.co/rqNXHDSHKs</t>
  </si>
  <si>
    <t>luciayelseo
Finalizamos el día con nuestro
amigo y partner @oscaragugav de
Startgo Connection , quien nos
cuenta unas cositas interesantes
del #CEMD2020👇👇 https://t.co/vw0TlSWiYr</t>
  </si>
  <si>
    <t>carlotagalvan
✅El #CEMD2020 (de @CEMKTD) reúne
a los mejores profesionales del
#MarketingDigital el próximo 31
de enero. ¿Quieres ser parte de
esta tendencia? Obtén un 10 % de
descuento en tu entrada con el
código "cemd20jl" https://t.co/5D8HxhrIHY
https://t.co/CraaajTQxm</t>
  </si>
  <si>
    <t>interactiv_a
Novedades del Congreso Extremeño
de Marketing Digital, que se celebrará
el 31 de enero en Badajoz https://t.co/4RGE1iydtW
@CEMKTD #CEMD2020 @PhilGonzalez
@am_camacho @alvarowpo @mjcachon
@AnaIvarsParcero #MarketingDigital
#ecommerce #RedesSociales https://t.co/PaaH210OUb</t>
  </si>
  <si>
    <t>daviidviejo
Finalizamos el día con nuestro
amigo y partner @oscaragugav de
Startgo Connection , quien nos
cuenta unas cositas interesantes
del #CEMD2020👇👇 https://t.co/vw0TlSWiYr</t>
  </si>
  <si>
    <t>labicicletanet
De la calidad de las cervezas🍺
no os podemos decir nada, pero
os aseguramos que los ponentes
en el Congreso de #MarketingDigital
&amp;amp; #Ecommerce son 🔝 🔝 🔝 Gentileza
de @CEMKTD 🙌 #BADAJOZ #Badayork
#CEMD2020 https://t.co/f810rXULep</t>
  </si>
  <si>
    <t>juanjosantana
📣Lo mejor del #SEO llega al #CEMD2020
de la mano de @mjcachon Al mando
de su empresa de SEO y Marketing
Online y vinculada al equipo de
#SISTRIX ¿Te lo vas a perder? 🤘
➡Compra ya tu entrada en 👉 https://t.co/MrAEryp0Vz
10 % DCTO CEMD20ISABEL https://t.co/cAVGN8axta</t>
  </si>
  <si>
    <t xml:space="preserve">badajozonlinetv
</t>
  </si>
  <si>
    <t>mirenperez
¡Se acerca #CEMD2020! 😍 Este 31
de enero embárcate en un emocionante
evento de aprendizaje 🙌🏽 ¿Sabes
cuál es el programa con el que
vas a encontrarte allí? 😉¡Mira!👇🏽
https://t.co/p1AQ4Hsxps https://t.co/uXmmWS0OHR</t>
  </si>
  <si>
    <t>vkflores
¡Se acerca #CEMD2020! 😍 Este 31
de enero embárcate en un emocionante
evento de aprendizaje 🙌🏽 ¿Sabes
cuál es el programa con el que
vas a encontrarte allí? 😉¡Mira!👇🏽
https://t.co/p1AQ4Hsxps https://t.co/uXmmWS0OHR</t>
  </si>
  <si>
    <t xml:space="preserve">igersspain
</t>
  </si>
  <si>
    <t>mariaghvn
Solo quedan 7 días para el primer
congreso de Marketing digital del
año. No te quedes sin la entrada.
Descuento del 10% en presencial
y Streaming | Código: cemd20jose
#cemd2020</t>
  </si>
  <si>
    <t>Directed</t>
  </si>
  <si>
    <t>&lt;?xml version="1.0" encoding="utf-8"?&gt;_x000D_
&lt;configuration&gt;_x000D_
  &lt;configSections&gt;_x000D_
    &lt;sectionGroup name="userSettings" type="System.Configuration.UserSettingsGroup, System, Version=2.0.0.0, Culture=neutral, PublicKeyToken=b77a5c561934e089"&gt;_x000D_
      &lt;section name="AutoScaleUserSettings" type="System.Configuration.ClientSettingsSection, System, Version=2.0.0.0, Culture=neutral, PublicKeyToken=b77a5c561934e089" allowExeDefinition="MachineToLocalUser" requirePermission="false" /&gt;_x000D_
      &lt;section name="ExportDataUserSettings" type="System.Configuration.ClientSettingsSection, System, Version=2.0.0.0, Culture=neutral, PublicKeyToken=b77a5c561934e089" allowExeDefinition="MachineToLocalUser" requirePermission="false" /&gt;_x000D_
      &lt;section name="PlugInUserSettings" type="System.Configuration.ClientSettingsSection, System, Version=2.0.0.0, Culture=neutral, PublicKeyToken=b77a5c561934e089" allowExeDefinition="MachineToLocalUser" requirePermission="false" /&gt;_x000D_
      &lt;section name="ExportToNodeXLGraphGalleryUserSettings" type="System.Configuration.ClientSettingsSection, System, Version=2.0.0.0, Culture=neutral, PublicKeyToken=b77a5c561934e089" allowExeDefinition="MachineToLocalUser" requirePermission="false" /&gt;_x000D_
      &lt;section name="ExportToEmailUserSettings" type="System.Configuration.ClientSettingsSection, System, Version=2.0.0.0, Culture=neutral, PublicKeyToken=b77a5c561934e089" allowExeDefinition="MachineToLocalUser" requirePermission="false" /&gt;_x000D_
      &lt;section name="ImportDataUserSettings" type="System.Configuration.ClientSettingsSection, System, Version=2.0.0.0, Culture=neutral, PublicKeyToken=b77a5c561934e089" allowExeDefinition="MachineToLocalUser" requirePermission="false" /&gt;_x000D_
      &lt;section name="ClusterUserSettings" type="System.Configuration.ClientSettingsSection, System, Version=2.0.0.0, Culture=neutral, PublicKeyToken=b77a5c561934e089" allowExeDefinition="MachineToLocalUser" requirePermission="false" /&gt;_x000D_
      &lt;section name="ColumnGroupUserSettings" type="System.Configuration.ClientSettingsSection, System, Version=2.0.0.0, Culture=neutral, PublicKeyToken=b77a5c561934e089" allowExeDefinition="MachineToLocalUser" requirePermission="false" /&gt;_x000D_
      &lt;section name="GroupUserSettings" type="System.Configuration.ClientSettingsSection, System, Version=2.0.0.0, Culture=neutral, PublicKeyToken=b77a5c561934e089" allowExeDefinition="MachineToLocalUser" requirePermission="false" /&gt;_x000D_
      &lt;section name="AutomatedGraphImageUserSettings" type="System.Configuration.ClientSettingsSection, System, Version=2.0.0.0, Culture=neutral, PublicKeyToken=b77a5c561934e089" allowExeDefinition="MachineToLocalUser" requirePermission="false" /&gt;_x000D_
      &lt;section name="GraphMetricUserSettings" type="System.Configuration.ClientSettingsSection, System, Version=2.0.0.0, Culture=neutral, PublicKeyToken=b77a5c561934e089" allowExeDefinition="MachineToLocalUser" requirePermission="false" /&gt;_x000D_
      &lt;section name="AutomateTasksUserSettings" type="System.Configuration.ClientSettingsSection, System, Version=2.0.0.0, Culture=neutral, PublicKeyToken=b77a5c561934e089" allowExeDefinition="MachineToLocalUser" requirePermission="false" /&gt;_x000D_
      &lt;section name="AutoFillUserSettings3" type="System.Configuration.ClientSettingsSection, System, Version=2.0.0.0, Culture=neutral, PublicKeyToken=b77a5c561934e089" allowExeDefinition="MachineToLocalUser" requirePermission="false" /&gt;_x000D_
      &lt;section name="LayoutUserSettings"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name="GraphImageUserSettings2" type="System.Configuration.ClientSettingsSection, System, Version=2.0.0.0, Culture=neutral, PublicKeyToken=b77a5c561934e089" allowExeDefinition="MachineToLocalUser" requirePermission="false" /&gt;_x000D_
      &lt;section name="DynamicFiltersUserSettings" type="System.Configuration.ClientSettingsSection, System, Version=2.0.0.0, Culture=neutral, PublicKeyToken=b77a5c561934e089" allowExeDefinition="MachineToLocalUser" requirePermission="false" /&gt;_x000D_
      &lt;section name="MergeDuplicateEdgesUserSettings" type="System.Configuration.ClientSettingsSection, System, Version=2.0.0.0, Culture=neutral, PublicKeyToken=b77a5c561934e089" allowExeDefinition="MachineToLocalUser" requirePermission="false" /&gt;_x000D_
    &lt;/sectionGroup&gt;_x000D_
  &lt;/configSections&gt;_x000D_
  &lt;userSettings&gt;_x000D_
    &lt;AutoScaleUserSettings&gt;_x000D_
      &lt;setting name="AutoScale" serializeAs="String"&gt;_x000D_
        &lt;value&gt;True&lt;/value&gt;_x000D_
      &lt;/setting&gt;_x000D_
    &lt;/AutoScaleUserSettings&gt;_x000D_
    &lt;ExportDataUserSettings&gt;_x000D_
      &lt;setting name="URL" serializeAs="String"&gt;_x000D_
        &lt;value&gt;https://vivianfrancos.com&lt;/value&gt;_x000D_
      &lt;/setting&gt;_x000D_
      &lt;setting name="Hashtag" serializeAs="String"&gt;_x000D_
        &lt;value&gt;#SEOHashtag&lt;/value&gt;_x000D_
      &lt;/setting&gt;_x000D_
      &lt;setting name="BrandURL" serializeAs="String"&gt;_x000D_
        &lt;value&gt;https://vivianfrancos.com&lt;/value&gt;_x000D_
      &lt;/setting&gt;_x000D_
      &lt;setting name="ActionLabel" serializeAs="String"&gt;_x000D_
        &lt;value&gt;#SEOHashtag&lt;/value&gt;_x000D_
      &lt;/setting&gt;_x000D_
      &lt;setting name="ActionURL" serializeAs="String"&gt;_x000D_
        &lt;value&gt;https://vivianfrancos.com&lt;/value&gt;_x000D_
      &lt;/setting&gt;_x000D_
      &lt;setting name="BrandLogo" serializeAs="String"&gt;_x000D_
        &lt;value&gt;https://vivianfrancos.com/wp-content/uploads/2019/10/cropped-SEOHashtag-1-78x78.jpg&lt;/value&gt;_x000D_
      &lt;/setting&gt;_x000D_
    &lt;/ExportDataUserSettings&gt;_x000D_
    &lt;PlugInUserSettings&gt;_x000D_
      &lt;setting name="PlugInFolderPath" serializeAs="String"&gt;_x000D_
        &lt;value&gt;C:\Program Files (x86)</t>
  </si>
  <si>
    <t>Workbook Settings 2</t>
  </si>
  <si>
    <t>\Social Media Research Foundation\NodeXL Excel Template\PlugIns&lt;/value&gt;_x000D_
      &lt;/setting&gt;_x000D_
    &lt;/PlugInUserSettings&gt;_x000D_
    &lt;ExportToNodeXLGraphGalleryUserSettings&gt;_x000D_
      &lt;setting name="SpaceDelimitedTags" serializeAs="String"&gt;_x000D_
        &lt;value&gt;#SEOHashtag&lt;/value&gt;_x000D_
      &lt;/setting&gt;_x000D_
      &lt;setting name="Description" serializeAs="String"&gt;_x000D_
        &lt;value&gt;The graph represents a network of 457 Twitter users whose recent tweets contained "strataconf", taken from a data set limited to a maximum of 1,500 users.  The network was obtained on Friday, 01 March 2013 at 03:14 UTC.  There is an edge for each follows relationship.  There is an edge for each "replies-to" relationship in a tweet.  There is an edge for each "mentions" relationship in a tweet.  There is a self-loop edge for each tweet that is not a "replies-to" or "mentions".  The tweets were made over the 9-hour, 38-minute period from Thursday, 28 February 2013 at 17:26 UTC to Friday, 01 March 2013 at 03:04 UTC._x000D_
_x000D_
The graph is directed._x000D_
_x000D_
The graph's vertices were grouped by cluster using the Clauset-Newman-Moore cluster algorithm._x000D_
_x000D_
The graph was laid out using the Harel-Koren Fast Multiscale layout algorithm._x000D_
_x000D_
The edge colors are based on relationship values.  The edge widths are based on edge weight values.  The edge opacities are based on edge weight values.  The vertex sizes are based on followers values.  The vertex opacities are based on followers values._x000D_
_x000D_
Overall Graph Metrics:_x000D_
Vertices: 457_x000D_
Unique Edges: 6787_x000D_
Edges With Duplicates: 1467_x000D_
Total Edges: 8254_x000D_
Self-Loops: 1029_x000D_
Reciprocated Vertex Pair Ratio: 0.321843532145624_x000D_
Reciprocated Edge Ratio: 0.486961617345444_x000D_
Connected Components: 18_x000D_
Single-Vertex Connected Components: 16_x000D_
Maximum Vertices in a Connected Component: 439_x000D_
Maximum Edges in a Connected Component: 8232_x000D_
Maximum Geodesic Distance (Diameter): 5_x000D_
Average Geodesic Distance: 2.292309_x000D_
Graph Density: 0.03275557602979_x000D_
Modularity: 0.254594_x000D_
NodeXL Version: 1.0.1.234_x000D_
_x000D_
Top 10 Vertices, Ranked by Betweenness Centrality:_x000D_
strataconf_x000D_
timoreilly_x000D_
OReillyMedia_x000D_
acroll_x000D_
peteskomoroch_x000D_
cloudera_x000D_
digiphile_x000D_
katecrawford_x000D_
furrier_x000D_
mgualtieri_x000D_
_x000D_
Top URLs in Tweet in Entire Graph:_x000D_
http://strataconf.com/strata2013/public/content/video/_x000D_
http://strataconf.com/strata2013/public/content/video_x000D_
http://strataconf.com/strata2013/public/schedule/detail/27240_x000D_
http://strataconf.com/strata2013/public/schedule/detail/27321_x000D_
http://strataconf.com/strata2013/public/schedule/detail/28626_x000D_
http://notonlydev.com/docgraph/_x000D_
http://www.youtube.com/watch?v=ZelT_UrisQk&amp;amp;feature=youtu.be_x000D_
http://www.extendedresults.com_x000D_
https://app.discovertext.com/Home/SignupContactTrial_x000D_
http://instagram.com/p/WSHFCcpyEO/_x000D_
_x000D_
Top URLs in Tweet in G1:_x000D_
http://strataconf.com/strata2013/public/schedule/detail/27240_x000D_
http://strataconf.com/strata2013/public/schedule/detail/27321_x000D_
http://strataconf.com/strata2013/public/content/video_x000D_
http://strataconf.com/strata2013/public/schedule/detail/28626_x000D_
http://strataconf.com/strata2013/public/content/video/_x000D_
http://notonlydev.com/docgraph/_x000D_
http://www.youtube.com/watch?v=ZelT_UrisQk&amp;amp;feature=youtu.be_x000D_
https://app.discovertext.com/Home/SignupContactTrial_x000D_
http://gigaom.com/2013/02/28/using-arduinos-to-make-conferences-better/_x000D_
http://strataconf.com/strata2013/public/schedule/detail/27970_x000D_
_x000D_
Top URLs in Tweet in G2:_x000D_
http://www.extendedresults.com_x000D_
http://strataconf.com/strata2013/public/content/video/_x000D_
http://SiliconAngle.com_x000D_
http://www.pushbi.com/_x000D_
http://blogs.vmware.com/vfabric/2013/02/from-the-front-line-of-strataconf-a-vmware-perspective.html_x000D_
http://servicesangle.com/blog/2013/02/28/center-of-value-shifting-from-software-to-data-says-oreilly/_x000D_
http://blog.extendedresults.com/2013/02/28/win-a-microsoft-surface-today/_x000D_
http://www.datanami.com/datanami/2013-02-28/five_interesting_statrups_at_strata.html_x000D_
http://blogs.vmware.com/vfabric/2013/02/from-the-front-line-of-strataconf-a-vmware-perspective.html?utm_source=rss&amp;amp;utm_medium=rss&amp;amp;utm_campaign=from-the-front-line-of-strataconf-a-vmware-perspective_x000D_
http://www.youtube.com/playlist?list=PLenh213llmcYF0pwQm5NjUAINRLrHoELB_x000D_
_x000D_
Top URLs in Tweet in G3:_x000D_
http://strataconf.com/strata2013/public/content/video/_x000D_
http://blogs.technet.com/b/dataplatforminsider/archive/2013/02/28/busting-big-data-adoption-myths-with-halo-4-part-3.aspx_x000D_
http://strataconf.com/strata2013/public/content/video_x000D_
http://strataconf.com/rx2013_x000D_
http://logd.tw.rpi.edu_x000D_
http://instagram.com/p/WSHFCcpyEO/_x000D_
http://strataconf.com/strata2013/public/schedule/detail/27390_x000D_
http://www.slideshare.net/marbienk/13-02-27strataclarioncall169final_x000D_
http://goo.gl/PJ3OC_x000D_
http://eventifier.co/event/strataconf13_x000D_
_x000D_
Top URLs in Tweet in G4:_x000D_
http://strataconf.com/strata2013/public/content/video_x000D_
http://www.forbes.com/sites/bwoo/2013/02/27/a-mind-blowing-big-data-experience-notes-from-strata-2013/_x000D_
http://blogs.vmware.com/vfabric/2013/02/from-the-front-line-of-strataconf-a-vmware-perspective.html?utm_source=dlvr.it&amp;amp;utm_medium=twitter&amp;amp;utm_campaign=from-the-front-line-of-strataconf-a-vmware-perspective_x000D_
http://tweetedtimes.com/#!/timoreilly_x000D_
http://strataconf.com/strata2013/public/content/video/_x000D_
http://www.directrelief.org/2013/02/strata-conference-sparks-new-ideas-using-big-data-good/_x000D_
_x000D_
Top URLs in Tweet in G5:_x000D_
http://instagram.com/p/WSlpWzLCoL/_x000D_
http://instagram.com/p/WSoEc4LCrs/_x000D_
_x000D_
Top URLs in Tweet in G6:_x000D_
http://strataconf.com/strata2013/public/content/video_x000D_
_x000D_
Top Domains in Tweet in Entire Graph:_x000D_
strataconf.com_x000D_
youtube.com_x000D_
extendedresults.com_x000D_
instagram.com_x000D_
siliconangle.com_x000D_
vmware.com_x000D_
notonlydev.com_x000D_
gigaom.com_x000D_
forbes.com_x000D_
mit.edu_x000D_
_x000D_
Top Domains in Tweet in G1:_x000D_
strataconf.com_x000D_
instagram.com_x000D_
youtube.com_x000D_
notonlydev.com_x000D_
gigaom.com_x000D_
mit.edu_x000D_
discovertext.com_x000D_
oreilly.com_x000D_
wikipedia.org_x000D_
slideshare.net_x000D_
_x000D_
Top Domains in Tweet in G2:_x000D_
extendedresults.com_x000D_
strataconf.com_x000D_
siliconangle.com_x000D_
vmware.com_x000D_
pushbi.com_x000D_
youtube.com_x000D_
datanami.com_x000D_
forbes.com_x000D_
instagram.com_x000D_
ow.ly_x000D_
_x000D_
Top Domains</t>
  </si>
  <si>
    <t>Workbook Settings 3</t>
  </si>
  <si>
    <t xml:space="preserve"> in Tweet in G3:_x000D_
strataconf.com_x000D_
youtube.com_x000D_
technet.com_x000D_
co.jp_x000D_
bigdataweek.com_x000D_
lockerz.com_x000D_
forbes.com_x000D_
rpi.edu_x000D_
instagram.com_x000D_
slideshare.net_x000D_
_x000D_
Top Domains in Tweet in G4:_x000D_
strataconf.com_x000D_
forbes.com_x000D_
vmware.com_x000D_
tweetedtimes.com_x000D_
directrelief.org_x000D_
_x000D_
Top Domains in Tweet in G5:_x000D_
instagram.com_x000D_
_x000D_
Top Domains in Tweet in G6:_x000D_
strataconf.com_x000D_
_x000D_
Top Hashtags in Tweet in Entire Graph:_x000D_
strataconf_x000D_
bigdata_x000D_
hadoop_x000D_
bi_x000D_
opendata_x000D_
senselab_x000D_
intel_x000D_
beyondhadoop_x000D_
sap_x000D_
microsoft_x000D_
_x000D_
Top Hashtags in Tweet in G1:_x000D_
strataconf_x000D_
bigdata_x000D_
opendata_x000D_
beyondhadoop_x000D_
senselab_x000D_
dataviz_x000D_
ddj_x000D_
rstats_x000D_
datavis_x000D_
linkedin_x000D_
_x000D_
Top Hashtags in Tweet in G2:_x000D_
strataconf_x000D_
bigdata_x000D_
hadoop_x000D_
bi_x000D_
thecube_x000D_
sap_x000D_
analytics_x000D_
hana_x000D_
intel_x000D_
excel_x000D_
_x000D_
Top Hashtags in Tweet in G3:_x000D_
strataconf_x000D_
bigdata_x000D_
microsoft_x000D_
hadoop_x000D_
intel_x000D_
hbase_x000D_
bdw13_x000D_
edtech_x000D_
stratarx_x000D_
opendata_x000D_
_x000D_
Top Hashtags in Tweet in G4:_x000D_
strataconf_x000D_
역사당_x000D_
바람소리_x000D_
tlot_x000D_
친일파_x000D_
전남오픈마켓_x000D_
mksokbo_x000D_
mtoday_x000D_
위키트리_x000D_
freebradley_x000D_
_x000D_
Top Hashtags in Tweet in G5:_x000D_
strataconf_x000D_
bigdata_x000D_
_x000D_
Top Words in Tweet in Entire Graph:_x000D_
strataconf_x000D_
data_x000D_
big_x000D_
bigdata_x000D_
talk_x000D_
rt_x000D_
great_x000D_
now_x000D_
hadoop_x000D_
design_x000D_
_x000D_
Top Words in Tweet in G1:_x000D_
strataconf_x000D_
data_x000D_
talk_x000D_
design_x000D_
great_x000D_
katecrawford_x000D_
big_x000D_
math_x000D_
social_x000D_
rt_x000D_
_x000D_
Top Words in Tweet in G2:_x000D_
strataconf_x000D_
data_x000D_
bigdata_x000D_
hadoop_x000D_
big_x000D_
booth_x000D_
rt_x000D_
amp_x000D_
analytics_x000D_
more_x000D_
_x000D_
Top Words in Tweet in G3:_x000D_
strataconf_x000D_
data_x000D_
now_x000D_
big_x000D_
bigdata_x000D_
watch_x000D_
talk_x000D_
live_x000D_
hadoop_x000D_
amp_x000D_
_x000D_
Top Words in Tweet in G4:_x000D_
strataconf_x000D_
2_x000D_
strata_x000D_
big_x000D_
data_x000D_
2013_x000D_
today_x000D_
stream_x000D_
vmware_x000D_
상위태그_x000D_
_x000D_
Top Words in Tweet in G5:_x000D_
strataconf_x000D_
bigdata_x000D_
data_x000D_
_x000D_
Top Words in Tweet in G6:_x000D_
2013_x000D_
video_x000D_
stream_x000D_
strata_x000D_
o'reilly_x000D_
conferences_x000D_
_x000D_
Top Word Pairs in Tweet in Entire Graph:_x000D_
big,data_x000D_
check,out_x000D_
data,strataconf_x000D_
santa,clara_x000D_
bwaber,strataconf_x000D_
nathanmarz,strataconf_x000D_
katecrawford,strataconf_x000D_
watch,live_x000D_
bigdata,strataconf_x000D_
strataconf,bigdata_x000D_
_x000D_
Top Word Pairs in Tweet in G1:_x000D_
big,data_x000D_
bwaber,strataconf_x000D_
sam_shah,peteskomoroch_x000D_
nathanmarz,strataconf_x000D_
data,strataconf_x000D_
peteskomoroch,strataconf_x000D_
kncukier,strataconf_x000D_
talk,strataconf_x000D_
check,out_x000D_
wwrob,strataconf_x000D_
_x000D_
Top Word Pairs in Tweet in G2:_x000D_
big,data_x000D_
bi,strataconf_x000D_
check,out_x000D_
strataconf,bigdata_x000D_
thecube,strataconf_x000D_
santa,clara_x000D_
front,line_x000D_
line,strataconf_x000D_
strataconf,vmware_x000D_
vmware,perspective_x000D_
_x000D_
Top Word Pairs in Tweet in G3:_x000D_
big,data_x000D_
watch,live_x000D_
santa,clara_x000D_
bwaber,strataconf_x000D_
now,strataconf_x000D_
strataconf,watch_x000D_
watch,via_x000D_
via,livestream_x000D_
katecrawford,strataconf_x000D_
data,strataconf_x000D_
_x000D_
Top Word Pairs in Tweet in G4:_x000D_
big,data_x000D_
strata,2013_x000D_
상위태그,3시간_x000D_
3시간,1_x000D_
6,전남오픈마켓_x000D_
전남오픈마켓,7_x000D_
11,위키트리_x000D_
_x000D_
Top Word Pairs in Tweet in G5:_x000D_
strataconf,bigdata_x000D_
_x000D_
Top Word Pairs in Tweet in G6:_x000D_
video,stream_x000D_
stream,strata_x000D_
strata,2013_x000D_
2013,o'reilly_x000D_
o'reilly,conferences_x000D_
_x000D_
Top Replied-To in Entire Graph:_x000D_
nadavaha_x000D_
strataconf_x000D_
wwrob_x000D_
katecrawford_x000D_
noahi_x000D_
nathanmarz_x000D_
restdevices_x000D_
jsteeleeditor_x000D_
aheineike_x000D_
bwaber_x000D_
_x000D_
Top Replied-To in G1:_x000D_
nadavaha_x000D_
katecrawford_x000D_
noahi_x000D_
restdevices_x000D_
jsteeleeditor_x000D_
aheineike_x000D_
wwrob_x000D_
nathanmarz_x000D_
acroll_x000D_
dtunkelang_x000D_
_x000D_
Top Replied-To in G2:_x000D_
strataconf_x000D_
teradata_x000D_
nathanmarz_x000D_
katecrawford_x000D_
pros_x000D_
jameskobielus_x000D_
pentaho_x000D_
ds_henry_x000D_
brunoaziza_x000D_
microsoft_x000D_
_x000D_
Top Replied-To in G3:_x000D_
strataconf_x000D_
wwrob_x000D_
bwaber_x000D_
pacoid_x000D_
datanami_x000D_
sqlserver_x000D_
markmadsen_x000D_
sashasud_x000D_
pecanstreetinc_x000D_
runduck22_x000D_
_x000D_
Top Mentioned in Entire Graph:_x000D_
strataconf_x000D_
katecrawford_x000D_
nathanmarz_x000D_
bwaber_x000D_
kncukier_x000D_
peteskomoroch_x000D_
sam_shah_x000D_
mrogati_x000D_
noahi_x000D_
omgannaks_x000D_
_x000D_
Top Mentioned in G1:_x000D_
katecrawford_x000D_
nathanmarz_x000D_
kncukier_x000D_
sam_shah_x000D_
peteskomoroch_x000D_
bwaber_x000D_
strataconf_x000D_
mrogati_x000D_
noahi_x000D_
lndata_x000D_
_x000D_
Top Mentioned in G2:_x000D_
strataconf_x000D_
nathanmarz_x000D_
hortonworks_x000D_
katecrawford_x000D_
oreillymedia_x000D_
asterdata_x000D_
furrier_x000D_
twitter_x000D_
sisense_x000D_
cloudera_x000D_
_x000D_
Top Mentioned in G3:_x000D_
strataconf_x000D_
katecrawford_x000D_
nathanmarz_x000D_
bwaber_x000D_
pecanstreetinc_x000D_
pkpatel_x000D_
jdegoes_x000D_
jahendler_x000D_
omgannaks_x000D_
datastax_x000D_
_x000D_
Top Mentioned in G4:_x000D_
forbes_x000D_
sqlserver_x000D_
bradleytbauer_x000D_
lemintheworld_x000D_
_x000D_
Top Mentioned in G6:_x000D_
innatur_ua_x000D_
unimooc_x000D_
frangarciaw_x000D_
_x000D_
Top Tweeters in Entire Graph:_x000D_
YourMomBot_x000D_
datachick_x000D_
BillNigh_x000D_
econwriter5_x000D_
rwang0_x000D_
digiphile_x000D_
issuenow_x000D_
LusciousPear_x000D_
hrbrmstr_x000D_
jameskobielus_x000D_
_x000D_
Top Tweeters in G1:_x000D_
datachick_x000D_
digiphile_x000D_
LusciousPear_x000D_
hrbrmstr_x000D_
cbgreenwood_x000D_
fcoel_x000D_
jbenno_x000D_
rjurney_x000D_
timoreilly_x000D_
venessapaech_x000D_
_x000D_
Top Tweeters in G2:_x000D_
BillNigh_x000D_
rwang0_x000D_
jameskobielus_x000D_
sogrady_x000D_
rizzn_x000D_
PlanetV12n_x000D_
jenstirrup_x000D_
furrier_x000D_
quitada_x000D_
SiliconANGLE_x000D_
_x000D_
Top Tweeters in G3:_x000D_
YourMomBot_x000D_
econwriter5_x000D_
akihito_x000D_
swardley_x000D_
EEPaul_x000D_
Dorothysjobs_x000D_
KoprowskiT_x000D_
thomjeff_x000D_
MSFTnews_x000D_
CRN_x000D_
_x000D_
Top Tweeters in G4:_x000D_
issuenow_x000D_
xinity_bot_x000D_
3way2betterbiz_x000D_
A_Neutron_x000D_
lisa_hoang_x000D_
robx_s_x000D_
DirectRelief_x000D_
Anon13502_x000D_
lisalc9_x000D_
TechPAScode_x000D_
_x000D_
Top Tweeters in G5:_x000D_
MiraVeda_x000D_
LipstiknPolitks_x000D_
_x000D_
Top Tweeters in G6:_x000D_
innatur_ua_x000D_
FranGarciaW&lt;/value&gt;_x000D_
      &lt;/setting&gt;_x000D_
      &lt;setting name="ExportGraphML" serializeAs="String"&gt;_x000D_
        &lt;value&gt;True&lt;/value&gt;_x000D_
      &lt;/setting&gt;_x000D_
      &lt;setting name="Title" serializeAs="String"&gt;_x000D_
        &lt;value&gt;strataconf Twitter NodeXL SNA Map and Report for Friday, 01 March 2013 at 03:14 UTC&lt;/value&gt;_x000D_
      &lt;/setting&gt;_x000D_
      &lt;setting name="Author" serializeAs="String"&gt;_x000D_
        &lt;value&gt;Connected Action NodeXL-Reports&lt;/value&gt;_x000D_
      &lt;/setting&gt;_x000D_
      &lt;setting name="UseFixedAspectRatio" serializeAs="String"&gt;_x000D_
        &lt;value&gt;True&lt;/value&gt;_x000D_
      &lt;/setting&gt;_x000D_
      &lt;setting name="UseCredentials" serializeAs="String"&gt;_x000D_
        &lt;value&gt;True&lt;/value&gt;_x000D_
      &lt;/setting&gt;_x000D_
      &lt;setting name="ExportWorkbookAndSettings" serializeAs="String"&gt;_x000D_
        &lt;value&gt;True&lt;/value&gt;_x000D_
      &lt;/setting&gt;_x000D_
    &lt;/ExportToNodeXLGraphGalleryUserSettings&gt;_x000D_
    &lt;ExportToEmailUserSettings&gt;_x000D_
      &lt;setting name="SmtpPort" serializeAs="String"&gt;_x000D_
        &lt;value&gt;26&lt;/value&gt;_x000D_
      &lt;/setting&gt;_x000D_
      &lt;setting name="FromAddress" serializeAs="String"&gt;_x000D_
        &lt;value&gt;NodeXL-Reports@connectedaction.net&lt;/value&gt;_x000D_
      &lt;/setting&gt;_x000D_
      &lt;setting name="ExportGraphML" serializeAs="String"&gt;_x000D_
        &lt;value&gt;False&lt;/value&gt;_x000D_
      &lt;/setting&gt;_x000D_
      &lt;setting name="SmtpHost" serializeAs="String"&gt;_x000D_
        &lt;value&gt;mail.connect</t>
  </si>
  <si>
    <t>Workbook Settings 4</t>
  </si>
  <si>
    <t>edaction.net&lt;/value&gt;_x000D_
      &lt;/setting&gt;_x000D_
      &lt;setting name="ExportWorkbookAndSettings" serializeAs="String"&gt;_x000D_
        &lt;value&gt;False&lt;/value&gt;_x000D_
      &lt;/setting&gt;_x000D_
      &lt;setting name="UseFixedAspectRatio" serializeAs="String"&gt;_x000D_
        &lt;value&gt;True&lt;/value&gt;_x000D_
      &lt;/setting&gt;_x000D_
      &lt;setting name="UseSslForSmtp" serializeAs="String"&gt;_x000D_
        &lt;value&gt;False&lt;/value&gt;_x000D_
      &lt;/setting&gt;_x000D_
      &lt;setting name="SmtpUserName" serializeAs="String"&gt;_x000D_
        &lt;value&gt;NodeXL-Reports@connectedaction.net&lt;/value&gt;_x000D_
      &lt;/setting&gt;_x000D_
      &lt;setting name="SpaceDelimitedToAddresses" serializeAs="String"&gt;_x000D_
        &lt;value&gt;contacto@vivianfrancos.com NodeXL-Reports@connectedaction.net&lt;/value&gt;_x000D_
      &lt;/setting&gt;_x000D_
      &lt;setting name="MessageBody" serializeAs="String"&gt;_x000D_
        &lt;value&gt;&amp;lt;a href="http://www.connectedaction.net"&amp;gt;&amp;lt;img src="https://www.connectedaction.net/wp-content/uploads/2018/10/CALogo-Plain_header.jpg" alt="" width="150" height="115"/&amp;gt;&amp;lt;/a&amp;gt;_x000D_
_x000D_
Here is your &amp;lt;a href="https://www.smrfoundation.org/nodexl/"&amp;gt;NodeXL&amp;lt;/a&amp;gt; &amp;lt;b&amp;gt;&amp;lt;i&amp;gt;Social Media Network Map and Report&amp;lt;/b&amp;gt;&amp;lt;/i&amp;gt; from &amp;lt;a href="https://www.connectedaction.net"&amp;gt;Connected Action&amp;lt;/a&amp;gt;._x000D_
    _x000D_
{Graph Image}_x000D_
    _x000D_
{Graph Summary}_x000D_
    _x000D_
 &amp;lt;a href="https://www.smrfoundation.org/nodexl/"&amp;gt;NodeXL on the web&amp;lt;/a&amp;gt;  | Social Media Network Map and Report from &amp;lt;a href="http://www.connectedaction.net"&amp;gt;Connected Action&amp;lt;/a&amp;gt;._x000D_
&amp;lt;a mailto="NodeXL-Reports@connectedaction.net"&amp;gt;Request additional NodeXL Social Media Maps and Reports&amp;lt;/a&amp;gt;&lt;/value&gt;_x000D_
      &lt;/setting&gt;_x000D_
      &lt;setting name="Subject" serializeAs="String"&gt;_x000D_
        &lt;value&gt;HPV and Vacine Twitter NodeXL SNA Map and Report for November 26, 2012&lt;/value&gt;_x000D_
      &lt;/setting&gt;_x000D_
    &lt;/ExportToEmailUserSettings&gt;_x000D_
    &lt;ImportDataUserSettings&gt;_x000D_
      &lt;setting name="SaveImportDescription" serializeAs="String"&gt;_x000D_
        &lt;value&gt;True&lt;/value&gt;_x000D_
      &lt;/setting&gt;_x000D_
      &lt;setting name="ClearTablesBeforeImport" serializeAs="String"&gt;_x000D_
        &lt;value&gt;True&lt;/value&gt;_x000D_
      &lt;/setting&gt;_x000D_
      &lt;setting name="AutomateAfterImport" serializeAs="String"&gt;_x000D_
        &lt;value&gt;False&lt;/value&gt;_x000D_
      &lt;/setting&gt;_x000D_
    &lt;/ImportDataUserSettings&gt;_x000D_
    &lt;ClusterUserSettings&gt;_x000D_
      &lt;setting name="ClusterAlgorithm" serializeAs="String"&gt;_x000D_
        &lt;value&gt;ClausetNewmanMoore&lt;/value&gt;_x000D_
      &lt;/setting&gt;_x000D_
      &lt;setting name="PutNeighborlessVerticesInOneCluster" serializeAs="String"&gt;_x000D_
        &lt;value&gt;True&lt;/value&gt;_x000D_
      &lt;/setting&gt;_x000D_
    &lt;/ClusterUserSettings&gt;_x000D_
    &lt;ColumnGroupUserSettings&gt;_x000D_
      &lt;setting name="ColumnGroupsToShow" serializeAs="String"&gt;_x000D_
        &lt;value&gt;EdgeDoNotHide, EdgeGraphMetrics, EdgeOtherColumns, VertexDoNotHide, VertexGraphMetrics, VertexOtherColumns, GroupDoNotHide, GroupGraphMetrics, GroupOtherColumns, GroupEdgeGraphMetrics&lt;/value&gt;_x000D_
      &lt;/setting&gt;_x000D_
    &lt;/ColumnGroupUserSettings&gt;_x000D_
    &lt;GroupUserSettings&gt;_x000D_
      &lt;setting name="ReadGroups" serializeAs="String"&gt;_x000D_
        &lt;value&gt;True&lt;/value&gt;_x000D_
      &lt;/setting&gt;_x000D_
      &lt;setting name="ReadVertexShapeFromGroups" serializeAs="String"&gt;_x000D_
        &lt;value&gt;False&lt;/value&gt;_x000D_
      &lt;/setting&gt;_x000D_
      &lt;setting name="ReadVertexColorFromGroups" serializeAs="String"&gt;_x000D_
        &lt;value&gt;True&lt;/value&gt;_x000D_
      &lt;/setting&gt;_x000D_
    &lt;/GroupUserSettings&gt;_x000D_
    &lt;AutomatedGraphImageUserSettings&gt;_x000D_
      &lt;setting name="ImageFormat" serializeAs="String"&gt;_x000D_
        &lt;value&gt;Png&lt;/value&gt;_x000D_
      &lt;/setting&gt;_x000D_
      &lt;setting name="IncludeFooter" serializeAs="String"&gt;_x000D_
        &lt;value&gt;True&lt;/value&gt;_x000D_
      &lt;/setting&gt;_x000D_
      &lt;setting name="HeaderText" serializeAs="String"&gt;_x000D_
        &lt;value&gt;Social media network map of connections among Twitter Users&lt;/value&gt;_x000D_
      &lt;/setting&gt;_x000D_
      &lt;setting name="FooterText" serializeAs="String"&gt;_x000D_
        &lt;value&gt;Created with NodeXL (http://nodexl.codeplex.com) from the Social Media Research Foundation (http://www.smrfoundation.org)&lt;/value&gt;_x000D_
      &lt;/setting&gt;_x000D_
      &lt;setting name="HeaderFooterFont" serializeAs="String"&gt;_x000D_
        &lt;value&gt;Microsoft Sans Serif, 14.25pt&lt;/value&gt;_x000D_
      &lt;/setting&gt;_x000D_
      &lt;setting name="IncludeHeader" serializeAs="String"&gt;_x000D_
        &lt;value&gt;True&lt;/value&gt;_x000D_
      &lt;/setting&gt;_x000D_
      &lt;setting name="ImageSizePx" serializeAs="String"&gt;_x000D_
        &lt;value&gt;4096, 3072&lt;/value&gt;_x000D_
      &lt;/setting&gt;_x000D_
    &lt;/AutomatedGraphImageUserSettings&gt;_x000D_
    &lt;GraphMetricUserSettings&gt;_x000D_
      &lt;setting name="GraphMetricsToCalculate" serializeAs="String"&gt;_x000D_
        &lt;value&gt;InDegree, OutDegree, ClusteringCoefficient, BrandesFastCentralities, EigenvectorCentrality, PageRank, OverallMetrics, GroupMetrics, EdgeReciprocation, TopNBy, Words, ReciprocatedVertexPairRatio, TimeSeries, NetworkTopItems&lt;/value&gt;_x000D_
      &lt;/setting&gt;_x000D_
      &lt;setting name="TopNByMetricsToCalculate" serializeAs="Xml"&gt;_x000D_
        &lt;value&gt;_x000D_
          &lt;ArrayOfTopNByMetricUserSettings xmlns:xsi="http://www.w3.org/2001/XMLSchema-instance" xmlns:xsd="http://www.w3.org/2001/XMLSchema"&gt;_x000D_
            &lt;TopNByMetricUserSettings&gt;_x000D_
              &lt;N&gt;10&lt;/N&gt;_x000D_
              &lt;WorksheetName&gt;Vertices&lt;/WorksheetName&gt;_x000D_
              &lt;TableName&gt;Vertices&lt;/TableName&gt;_x000D_
              &lt;RankedColumnName&gt;Betweenness Centrality&lt;/RankedColumnName&gt;_x000D_
              &lt;ItemNameColumnName&gt;Vertex&lt;/ItemNameColumnName&gt;_x000D_
            &lt;/TopNByMetricUserSettings&gt;_x000D_
          &lt;/ArrayOfTopNByMetricUserSettings&gt;_x000D_
        &lt;/value&gt;_x000D_
      &lt;/setting&gt;_x000D_
      &lt;setting name="WordPairMetricUserSettings" serializeAs="String"&gt;_x000D_
        &lt;value&gt;TextColumnIsOnEdgeWorksheet░True▓TextColumnName░Tweet▓CountByGroup░True▓SkipSinglePairs░True▓WordsToSkip░a able about across after ain't all almost also am among an and any are aren't as at be because been but by can can't cannot could could've couldn't did didn't do does doesn't don't either else ever every for from get got had has hasn't have he he'd he'll he's her hers him his how how'd how'll how's however i i'd i'll i'm i've if in into is isn't it it's its just least let like likely may me might might've most must must've mustn't my neither no nor not of off often on only or other our own rather said say says she she</t>
  </si>
  <si>
    <t>Workbook Settings 5</t>
  </si>
  <si>
    <t>Workbook Settings 6</t>
  </si>
  <si>
    <t>Workbook Settings 7</t>
  </si>
  <si>
    <t>Workbook Settings 8</t>
  </si>
  <si>
    <t>Workbook Settings 9</t>
  </si>
  <si>
    <t>Workbook Settings 10</t>
  </si>
  <si>
    <t>Workbook Settings 11</t>
  </si>
  <si>
    <t>Workbook Settings 12</t>
  </si>
  <si>
    <t>Workbook Settings 13</t>
  </si>
  <si>
    <t>Workbook Settings 14</t>
  </si>
  <si>
    <t>Workbook Settings 15</t>
  </si>
  <si>
    <t>Workbook Settings 16</t>
  </si>
  <si>
    <t>Workbook Settings 17</t>
  </si>
  <si>
    <t>Workbook Settings 18</t>
  </si>
  <si>
    <t>Graph History</t>
  </si>
  <si>
    <t>Automate Tasks on Open</t>
  </si>
  <si>
    <t>Edge Weight</t>
  </si>
  <si>
    <t>G1</t>
  </si>
  <si>
    <t>G2</t>
  </si>
  <si>
    <t>G3</t>
  </si>
  <si>
    <t>G4</t>
  </si>
  <si>
    <t>G5</t>
  </si>
  <si>
    <t>G6</t>
  </si>
  <si>
    <t>G7</t>
  </si>
  <si>
    <t>G8</t>
  </si>
  <si>
    <t>G9</t>
  </si>
  <si>
    <t>G10</t>
  </si>
  <si>
    <t>G11</t>
  </si>
  <si>
    <t>0, 12, 96</t>
  </si>
  <si>
    <t>0, 136, 227</t>
  </si>
  <si>
    <t>0, 100, 50</t>
  </si>
  <si>
    <t>0, 176, 22</t>
  </si>
  <si>
    <t>191, 0, 0</t>
  </si>
  <si>
    <t>230, 120, 0</t>
  </si>
  <si>
    <t>255, 191, 0</t>
  </si>
  <si>
    <t>150, 200, 0</t>
  </si>
  <si>
    <t>200, 0, 120</t>
  </si>
  <si>
    <t>77, 0, 96</t>
  </si>
  <si>
    <t>91, 0, 191</t>
  </si>
  <si>
    <t>Vertex Group</t>
  </si>
  <si>
    <t>Vertex 1 Group</t>
  </si>
  <si>
    <t>Vertex 2 Group</t>
  </si>
  <si>
    <t>d she'll she's should should've shouldn't since so some than that that'll that's the their them then there there's these they they'd they'll they're they've this to too us wants was wasn't we we'd we'll we're were weren't what what's when where where'd where'll where's which while who who'd who'll who's whom why why'd will with won't would would've wouldn't yet you you'd you'll you're you've your&lt;/value&gt;_x000D_
      &lt;/setting&gt;_x000D_
      &lt;setting name="WordMetricUserSettings" serializeAs="String"&gt;_x000D_
        &lt;value&gt;CalculateSentiment░True▓TextColumnIsOnEdgeWorksheet░True▓TextColumnName░Tweet▓CountByGroup░True▓SkipSingleTerms░True▓WordsToSkip░0 1 2 3 4 5 6 7 8 9 a à â å ä ã ab aber able about across after ahora ain't al all almost als also am amp among an and años any aqui aquí are aren't as así at au auch auf aunque aus avec b be because been bei beim bin bis but by c cada can can't cannot che com como con could could've couldn't cuando d ð da damit dann dans das dass de dein deine deinem deinen deiner deines del della dem den denen denn der deren des desde después dessen di dich did didn't diese diesem diesen dieses dijo dir do doch does doesn't don't donde dort dos du durante durch ðÿ ðÿš e é è een een ein eine einem einen einer eines either el él ella elle else en entre er era es esa ese eso est esta está este esto estos et etwa etwas euch euer euren eures even ever every f for för from fue für g get gleich got h ha haben había hace had han has hasn't hasta hat hatte hätte hatten hätten hättest have hay he he'd he'll he's her here hers het hier him his how how'd how'll how's however http https i ï i'd i'll i'm i've ich if ihm ihn ihnen ihr ihre ihrem ihren il im in ins into is isn't ist it it's its j je jetzt just k kann können konnte könnte konnten könnten konntest könntest konntet l la las le least les let like likely lo los m más may me mein meine meinem meines menos mi mich might might've mir mismo mit moi most muss musste müsste mussten müssten müsstest must must've mustn't muy my n ñ na nach ne neither new ni nicht no noch nor nos not nous now nun nur o ó ö ob och oder of off often om on only op or other otra otro otros ou our out own p på page pages país para parte pas per pero por porque post posts pour puede q que qué qui quoi r rather real rt s said say says schon se según sehr sein ser she she'd she'll she's should should've shouldn't si sí sich sido sie siempre sin since sind so sobre sogar soll sollst sollte sollten solltest solo sólo som some son sous soy ß su sur sus t también tan tanto te than that that'll that's the their them then there there's these they they'd they'll they're they've this though through tiempo tiene tja to todo todos toi too tres tu tun u ü über um un una und une uno uns unser unsere unserem unseren unseres unter up us v va van vez vi via vía vom von voor vor vos vous w want wants wäre wären wärest was wasn't we we'd we'll we're wenn wer werden were weren't what what's when where where'd where'll where's which while who who'd who'll who's whom why why'd wie will wir wird wirst with wo won't would would've wouldn't wurde wurden würden wurdest würdest www x y ya yet yo you you'd you'll you're you've your z zu zum zur▓SentimentList1Name░Positive▓SentimentList2Name░Negative▓SentimentList3Name░Angry/Violent▓SentimentWordsInList1░a+ abound abounds abundance abundant accessable accessible acclaim acclaimed acclamation accolade accolades accommodative accomodative accomplish accomplished accomplishment accomplishments accurate accurately achievable achievement achievements achievible acumen adaptable adaptive adequate adjustable admirable admirably admiration admire admirer admiring admiringly adorable adore adored adorer adoring adoringly adroit adroitly adulate adulation adulatory advanced advantage advantageous advantageously advantages adventuresome adventurous advocate advocated advocates affability affable affably affectation affection affectionate affinity affirm affirmation affirmative affluence affluent afford affordable affordably afordable agile agilely agility agreeable agreeableness agreeably all-around alluring alluringly altruistic altruistically amaze amazed amazement amazes amazing amazingly ambitious ambitiously ameliorate amenable amenity amiability amiabily amiable amicability amicable amicably amity ample amply amuse amusing amusingly angel angelic apotheosis appeal appealing applaud appreciable appreciate appreciated appreciates appreciative appreciatively appropriate approval approve ardent ardently ardor articulate aspiration aspirations aspire assurance assurances assure assuredly assuring astonish astonished astonishing astonishingly astonishment astound astounded astounding astoundingly astutely attentive attraction attractive attractively attune audible audibly auspicious authentic authoritative autonomous available aver avid avidly award awarded awards awe awed awesome awesomely awesomeness awestruck awsome backbone balanced bargain beauteous beautiful beautifullly beautifully beautify beauty beckon beckoned beckoning beckons believable believeable beloved benefactor beneficent beneficial beneficially beneficiary benefit benefits benevolence benevolent benifits best best-known best-performing best-selling better better-known better-than-expected beutifully blameless bless blessing bliss blissful blissfully blithe blockbuster bloom blossom bolster bonny bonus bonuses boom booming boost boundless bountiful brainiest brainy brand-new brave bravery bravo breakthrough breakthroughs breathlessness breathtaking breathtakingly breeze bright brighten brighter brightest brilliance brilliances brilliant brilliantly brisk brotherly bullish buoyant cajole calm calming calmness capability capable capably captivate captivating carefree cashback cashbacks catchy celebrate celebrated celebration celebratory champ champion charisma charismatic charitable charm charming charmingly chaste cheaper cheapest cheer cheerful cheery cherish cherished cherub chic c</t>
  </si>
  <si>
    <t>hivalrous chivalry civility civilize clarity classic classy clean cleaner cleanest cleanliness cleanly clear clear-cut cleared clearer clearly clears clever cleverly cohere coherence coherent cohesive colorful comely comfort comfortable comfortably comforting comfy commend commendable commendably commitment commodious compact compactly compassion compassionate compatible competitive complement complementary complemented complements compliant compliment complimentary comprehensive conciliate conciliatory concise confidence confident congenial congratulate congratulation congratulations congratulatory conscientious considerate consistent consistently constructive consummate contentment continuity contrasty contribution convenience convenient conveniently convience convienient convient convincing convincingly cool coolest cooperative cooperatively cornerstone correct correctly cost-effective cost-saving counter-attack counter-attacks courage courageous courageously courageousness courteous courtly covenant cozy creative credence credible crisp crisper cure cure-all cushy cute cuteness danke danken daring daringly darling dashing dauntless dawn dazzle dazzled dazzling dead-cheap dead-on decency decent decisive decisiveness dedicated defeat defeated defeating defeats defender deference deft deginified delectable delicacy delicate delicious delight delighted delightful delightfully delightfulness dependable dependably deservedly deserving desirable desiring desirous destiny detachable devout dexterous dexterously dextrous dignified dignify dignity diligence diligent diligently diplomatic dirt-cheap distinction distinctive distinguished diversified divine divinely dominate dominated dominates dote dotingly doubtless dreamland dumbfounded dumbfounding dummy-proof durable dynamic eager eagerly eagerness earnest earnestly earnestness ease eased eases easier easiest easiness easing easy easy-to-use easygoing ebullience ebullient ebulliently ecenomical economical ecstasies ecstasy ecstatic ecstatically edify educated effective effectively effectiveness effectual efficacious efficient efficiently effortless effortlessly effusion effusive effusively effusiveness elan elate elated elatedly elation electrify elegance elegant elegantly elevate elite eloquence eloquent eloquently embolden eminence eminent empathize empathy empower empowerment enchant enchanted enchanting enchantingly encourage encouragement encouraging encouragingly endear endearing endorse endorsed endorsement endorses endorsing energetic energize energy-efficient energy-saving engaging engrossing enhance enhanced enhancement enhances enjoy enjoyable enjoyably enjoyed enjoying enjoyment enjoys enlighten enlightenment enliven ennoble enough enrapt enrapture enraptured enrich enrichment enterprising entertain entertaining entertains enthral enthrall enthralled enthuse enthusiasm enthusiast enthusiastic enthusiastically entice enticed enticing enticingly entranced entrancing entrust enviable enviably envious enviously enviousness envy equitable ergonomical err-free erudite ethical eulogize euphoria euphoric euphorically evaluative evenly eventful everlasting evocative exalt exaltation exalted exaltedly exalting exaltingly examplar examplary excallent exceed exceeded exceeding exceedingly exceeds excel exceled excelent excellant excelled excellence excellency excellent excellently excels exceptional exceptionally excite excited excitedly excitedness excitement excites exciting excitingly exellent exemplar exemplary exhilarate exhilarating exhilaratingly exhilaration exonerate expansive expeditiously expertly exquisite exquisitely extol extoll extraordinarily extraordinary exuberance exuberant exuberantly exult exultant exultation exultingly eye-catch eye-catching eyecatch eyecatching fabulous fabulously facilitate fair fairly fairness faith faithful faithfully faithfulness fame famed famous famously fancier fancinating fancy fanfare fans fantastic fantastically fascinate fascinating fascinatingly fascination fashionable fashionably fast fast-growing fast-paced faster fastest fastest-growing faultless fav fave favor favorable favored favorite favorited favour fearless fearlessly feasible feasibly feat feature-rich fecilitous feisty felicitate felicitous felicity fertile fervent fervently fervid fervidly fervor festive fidelity fiery fine fine-looking finely finer finest firmer first-class first-in-class first-rate flashy flatter flattering flatteringly flawless flawlessly flexibility flexible flourish flourishing fluent flutter fond fondly fondness foolproof foremost foresight formidable fortitude fortuitous fortuitously fortunate fortunately fortune fragrant free freed freedom freedoms fresh fresher freshest friendliness friendly frolic frugal fruitful ftw fulfillment fun futurestic futuristic gaiety gaily gain gained gainful gainfully gaining gains gallant gallantly galore geekier geeky gem gems generosity generous generously genial genius gentle gentlest genuine gifted glad gladden gladly gladness glamorous glee gleeful gleefully glimmer glimmering glisten glistening glitter glitz glorify glorious gloriously glory glow glowing glowingly god-given god-send godlike godsend gold golden good goodly goodness goodwill goood gooood gorgeous gorgeously grace graceful gracefully gracious graciously graciousness grand grandeur grateful gratefully gratification gratified gratifies gratify gratifying gratifyingly gratitude great greatest greatness grin groundbreaking guarantee guidance guiltless gumption gush gusto gutsy hail halcyon hale hallmark hallmarks hallowed handier handily hands-down handsome handsomely handy happier happily happiness happy hard-working hardier hardy harmless harmonious harmoniously harmonize harmony headway heal healthful healthy hearten heartening heartfelt heartily heartwarming heaven heavenly helped helpful helping hero heroic heroically heroine heroize heros high-quality high-spirited hilarious holy homage honest honesty</t>
  </si>
  <si>
    <t xml:space="preserve"> honor honorable honored honoring hooray hopeful hospitable hot hotcake hotcakes hottest hug humane humble humility humor humorous humorously humour humourous ideal idealize ideally idol idolize idolized idyllic illuminate illuminati illuminating illumine illustrious ilu imaculate imaginative immaculate immaculately immense impartial impartiality impartially impassioned impeccable impeccably important impress impressed impresses impressive impressively impressiveness improve improved improvement improvements improves improving incredible incredibly indebted individualized indulgence indulgent industrious inestimable inestimably inexpensive infallibility infallible infallibly influential ingenious ingeniously ingenuity ingenuous ingenuously innocuous innovation innovative inpressed insightful insightfully inspiration inspirational inspire inspiring instantly instructive instrumental integral integrated intelligence intelligent intelligible interesting interests intimacy intimate intricate intrigue intriguing intriguingly intuitive invaluable invaluablely inventive invigorate invigorating invincibility invincible inviolable inviolate invulnerable irreplaceable irreproachable irresistible irresistibly issue-free jaw-droping jaw-dropping jollify jolly jovial joy joyful joyfully joyous joyously jubilant jubilantly jubilate jubilation jubiliant judicious justly keen keenly keenness kid-friendly kindliness kindly kindness knowledgeable kudos large-capacity laud laudable laudably lavish lavishly law-abiding lawful lawfully lead leading leads lean led legendary leverage levity liberate liberation liberty lifesaver light-hearted lighter likable like liked likes liking lionhearted lively logical long-lasting lovable lovably love loved loveliness lovely lover loves loving low-cost low-price low-priced low-risk lower-priced loyal loyalty lucid lucidly luck luckier luckiest luckiness lucky lucrative luminous lush luster lustrous luxuriant luxuriate luxurious luxuriously luxury lyrical magic magical magnanimous magnanimously magnificence magnificent magnificently majestic majesty manageable maneuverable marvel marveled marvelled marvellous marvelous marvelously marvelousness marvels master masterful masterfully masterpiece masterpieces masters mastery matchless mature maturely maturity meaningful memorable merciful mercifully mercy merit meritorious merrily merriment merriness merry mesmerize mesmerized mesmerizes mesmerizing mesmerizingly meticulous meticulously mightily mighty mind-blowing miracle miracles miraculous miraculously miraculousness modern modest modesty momentous monumental monumentally morality motivated multi-purpose navigable neat neatest neatly nice nicely nicer nicest nifty nimble noble nobly noiseless non-violence non-violent notably noteworthy nourish nourishing nourishment novelty nurturing oasis obsession obsessions obtainable openly openness optimal optimism optimistic opulent orderly originality outdo outdone outperform outperformed outperforming outperforms outshine outshone outsmart outstanding outstandingly outstrip outwit ovation overjoyed overtake overtaken overtakes overtaking overtook overture pain-free painless painlessly palatial pamper pampered pamperedly pamperedness pampers panoramic paradise paramount pardon passion passionate passionately patience patient patiently patriot patriotic peace peaceable peaceful peacefully peacekeepers peach peerless pep pepped pepping peppy peps perfect perfection perfectly permissible perseverance persevere personages personalized phenomenal phenomenally picturesque piety pinnacle playful playfully pleasant pleasantly pleased pleases pleasing pleasingly pleasurable pleasurably pleasure plentiful pluses plush plusses poetic poeticize poignant poise poised polished polite politeness popular portable posh positive positively positives powerful powerfully praise praiseworthy praising pre-eminent precious precise precisely preeminent prefer preferable preferably prefered preferes preferring prefers premier prestige prestigious prettily pretty priceless pride principled privilege privileged prize proactive problem-free problem-solver prodigious prodigiously prodigy productive productively proficient proficiently profound profoundly profuse profusion progress progressive prolific prominence prominent promise promised promises promising promoter prompt promptly proper properly propitious propitiously pros prosper prosperity prosperous prospros protect protection protective proud proven proves providence proving prowess prudence prudent prudently punctual pure purify purposeful quaint qualified qualify quicker quiet quieter radiance radiant rapid rapport rapt rapture raptureous raptureously rapturous rapturously rational razor-sharp reachable readable readily ready reaffirm reaffirmation realistic realizable reasonable reasonably reasoned reassurance reassure receptive reclaim recomend recommend recommendation recommendations recommended reconcile reconciliation record-setting recover recovery rectification rectify rectifying redeem redeeming redemption refine refined refinement reform reformed reforming reforms refresh refreshed refreshing refund refunded regal regally regard rejoice rejoicing rejoicingly rejuvenate rejuvenated rejuvenating relaxed relent reliable reliably relief relish remarkable remarkably remedy remission remunerate renaissance renewed renown renowned replaceable reputable reputation resilient resolute resound resounding resourceful resourcefulness respect respectable respectful respectfully respite resplendent responsibly responsive restful restored restructure restructured restructuring retractable revel revelation revere reverence reverent reverently revitalize revival revive revives revolutionary revolutionize revolutionized revolutionizes reward rewarding rewardingly rich richer richly richness right righten righteous righteously righteousness rightful rightfully rightly rightness risk-free robust rock-star rock-sta</t>
  </si>
  <si>
    <t>rs rockstar rockstars romantic romantically romanticize roomier roomy rosy safe safely sagacity sagely saint saintliness saintly salutary salute sane satisfactorily satisfactory satisfied satisfies satisfy satisfying satisified saver savings savior savvy scenic seamless seasoned secure securely selective self-determination self-respect self-satisfaction self-sufficiency self-sufficient sensation sensational sensationally sensations sensible sensibly sensitive serene serenity sexy sharp sharper sharpest shimmering shimmeringly shine shiny significant silent simpler simplest simplified simplifies simplify simplifying sincere sincerely sincerity skill skilled skillful skillfully slammin sleek slick smart smarter smartest smartly smile smiles smiling smilingly smitten smooth smoother smoothes smoothest smoothly snappy snazzy sociable soft softer solace solicitous solicitously solid solidarity soothe soothingly sophisticated soulful soundly soundness spacious sparkle sparkling spectacular spectacularly speedily speedy spellbind spellbinding spellbindingly spellbound spirited spiritual splendid splendidly splendor spontaneous sporty spotless sprightly stability stabilize stable stainless standout state-of-the-art stately statuesque staunch staunchly staunchness steadfast steadfastly steadfastness steadiest steadiness steady stellar stellarly stimulate stimulates stimulating stimulative stirringly straighten straightforward streamlined striking strikingly striving strong stronger strongest stunned stunning stunningly stupendous stupendously sturdier sturdy stylish stylishly stylized suave suavely sublime subsidize subsidized subsidizes subsidizing substantive succeed succeeded succeeding succeeds succes success successes successful successfully suffice sufficed suffices sufficient sufficiently suitable sumptuous sumptuously sumptuousness super superb superbly superior superiority supple support supported supporter supporting supportive supports supremacy supreme supremely supurb supurbly surmount surpass surreal survival survivor sustainability sustainable swank swankier swankiest swanky sweeping sweet sweeten sweetheart sweetly sweetness swift swiftness talent talented talents tantalize tantalizing tantalizingly tempt tempting temptingly tenacious tenaciously tenacity tender tenderly terrific terrifically thank thankful thinner thoughtful thoughtfully thoughtfulness thrift thrifty thrill thrilled thrilling thrillingly thrills thrive thriving thumb-up thumbs-up tickle tidy time-honored timely tingle titillate titillating titillatingly togetherness tolerable toll-free top top-notch top-quality topnotch tops tough tougher toughest traction tranquil tranquility transparent treasure tremendously trendy triumph triumphal triumphant triumphantly trivially trophy trouble-free trumpet trust trusted trusting trustingly trustworthiness trustworthy trusty truthful truthfully truthfulness twinkly ultra-crisp unabashed unabashedly unaffected unassailable unbeatable unbiased unbound uncomplicated unconditional undamaged undaunted understandable undisputable undisputably undisputed unencumbered unequivocal unequivocally unfazed unfettered unforgettable unity unlimited unmatched unparalleled unquestionable unquestionably unreal unrestricted unrivaled unselfish unwavering upbeat upgradable upgradeable upgraded upheld uphold uplift uplifting upliftingly upliftment upscale usable useable useful user-friendly user-replaceable valiant valiantly valor valuable variety venerate verifiable veritable versatile versatility vibrant vibrantly victorious victory viewable vigilance vigilant virtue virtuous virtuously visionary vivacious vivid vouch vouchsafe warm warmer warmhearted warmly warmth wealthy welcome well well-backlit well-balanced well-behaved well-being well-bred well-connected well-educated well-established well-informed well-intentioned well-known well-made well-managed well-mannered well-positioned well-received well-regarded well-rounded well-run well-wishers wellbeing whoa wholeheartedly wholesome whooa whoooa wieldy willing willingly willingness win windfall winnable winner winners winning wins wisdom wise wisely witty won wonder wonderful wonderfully wonderous wonderously wonders wondrous woo work workable worked works world-famous worth worth-while worthiness worthwhile worthy wow wowed wowing wows yay youthful zeal zenith zest zippy▓SentimentWordsInList2░2-faced 2-faces abnormal abolish abominable abominably abominate abomination abort aborted aborts abrade abrasive abrupt abruptly abscond absence absent-minded absentee absurd absurdity absurdly absurdness abuse abused abuses abusive abysmal abysmally abyss accidental accost accursed accusation accusations accuse accuses accusing accusingly acerbate acerbic acerbically ache ached aches achey aching acrid acridly acridness acrimonious acrimoniously acrimony adamant adamantly addict addicted addicting addicts admonish admonisher admonishingly admonishment admonition adulterate adulterated adulteration adulterier adversarial adversary adverse adversity afflict affliction afflictive affront afraid aggravate aggravating aggravation aggression aggressive aggressiveness aggressor aggrieve aggrieved aggrivation aghast agonies agonize agonizing agonizingly agony aground ail ailing ailment aimless alarm alarmed alarming alarmingly alienate alienated alienation allegation allegations allege allergic allergies allergy aloof altercation ambiguity ambiguous ambivalence ambivalent ambush amiss amputate anarchism anarchist anarchistic anarchy anemic anger angrily angriness angry anguish animosity annihilate annihilation annoy annoyance annoyances annoyed annoying annoyingly annoys anomalous anomaly antagonism antagonist antagonistic antagonize anti- anti-american anti-israeli anti-occupation anti-proliferation anti-semites anti-social anti-us anti-white antipathy antiquated antithetical anxieties anxiety anxious anxiously anxiousness apathetic apathetically apathy apo</t>
  </si>
  <si>
    <t>calypse apocalyptic apologist apologists appal appall appalled appalling appallingly apprehension apprehensions apprehensive apprehensively arbitrary arcane archaic arduous arduously argumentative arrogance arrogant arrogantly ashamed asinine asininely asinininity askance asperse aspersion aspersions assail assassin assassinate assault assult astray asunder atrocious atrocities atrocity atrophy attack attacks audacious audaciously audaciousness audacity audiciously austere authoritarian autocrat autocratic avalanche avarice avaricious avariciously avenge averse aversion aweful awful awfully awfulness awkward awkwardness ax babble back-logged back-wood back-woods backache backaches backaching backbite backbiting backward backwardness backwood backwoods bad badly baffle baffled bafflement baffling bait balk banal banalize bane banish banishment bankrupt barbarian barbaric barbarically barbarity barbarous barbarously barren baseless bash bashed bashful bashing bastard bastards battered battering batty bearish beastly bedlam bedlamite befoul beg beggar beggarly begging beguile belabor belated beleaguer belie belittle belittled belittling bellicose belligerence belligerent belligerently bemoan bemoaning bemused bent berate bereave bereavement bereft berserk beseech beset besiege besmirch bestial betray betrayal betrayals betrayer betraying betrays bewail beware bewilder bewildered bewildering bewilderingly bewilderment bewitch bias biased biases bicker bickering bid-rigging bigotries bigotry bitch bitchy biting bitingly bitter bitterly bitterness bizarre blab blabber blackmail blah blame blameworthy bland blandish blaspheme blasphemous blasphemy blasted blatant blatantly blather bleak bleakly bleakness bleed bleeding bleeds blemish blind blinding blindingly blindside blister blistering bloated blockage blockhead bloodshed bloodthirsty bloody blotchy blow blunder blundering blunders blunt blur bluring blurred blurring blurry blurs blurt boastful boggle bogus boil boiling boisterous bomb bombard bombardment bombastic bondage bonkers bore bored boredom bores boring botch bother bothered bothering bothers bothersome bowdlerize boycott braggart bragger brainless brainwash brash brashly brashness brat bravado brazen brazenly brazenness breach break break-up break-ups breakdown breaking breaks breakup breakups bribery brimstone bristle brittle broke broken broken-hearted brood browbeat bruise bruised bruises bruising brusque brutal brutalising brutalities brutality brutalize brutalizing brutally brute brutish bs buckle bug bugging buggy bugs bulkier bulkiness bulky bulkyness bull**** bull---- bullies bullshit bullshyt bully bullying bullyingly bum bump bumped bumping bumpping bumps bumpy bungle bungler bungling bunk burden burdensome burdensomely burn burned burning burns bust busts busybody butcher butchery buzzing byzantine cackle calamities calamitous calamitously calamity callous calumniate calumniation calumnies calumnious calumniously calumny cancer cancerous cannibal cannibalize capitulate capricious capriciously capriciousness capsize careless carelessness caricature carnage carp cartoonish cash-strapped castigate castrated casualty cataclysm cataclysmal cataclysmic cataclysmically catastrophe catastrophes catastrophic catastrophically catastrophies caustic caustically cautionary cave censure chafe chaff chagrin challenging chaos chaotic chasten chastise chastisement chatter chatterbox cheap cheapen cheaply cheat cheated cheater cheating cheats checkered cheerless cheesy chide childish chill chilly chintzy choke choleric choppy chore chronic chunky clamor clamorous clash cliche cliched clique clog clogged clogs cloud clouding cloudy clueless clumsy clunky coarse cocky coerce coercion coercive cold coldly collapse collude collusion combative combust comical commiserate commonplace commotion commotions complacent complain complained complaining complains complaint complaints complex complicated complication complicit compulsion compulsive concede conceded conceit conceited concen concens concern concerned concerns concession concessions condemn condemnable condemnation condemned condemns condescend condescending condescendingly condescension confess confession confessions confined conflict conflicted conflicting conflicts confound confounded confounding confront confrontation confrontational confuse confused confuses confusing confusion confusions congested congestion cons conscons conservative conspicuous conspicuously conspiracies conspiracy conspirator conspiratorial conspire consternation contagious contaminate contaminated contaminates contaminating contamination contempt contemptible contemptuous contemptuously contend contention contentious contort contortions contradict contradiction contradictory contrariness contravene contrive contrived controversial controversy convoluted corrode corrosion corrosions corrosive corrupt corrupted corrupting corruption corrupts corruptted costlier costly counter-productive counterproductive coupists covetous coward cowardly crabby crack cracked cracks craftily craftly crafty cramp cramped cramping cranky crap crappy craps crash crashed crashes crashing crass craven cravenly craze crazily craziness crazy creak creaking creaks credulous creep creeping creeps creepy crept crime criminal cringe cringed cringes cripple crippled cripples crippling crisis critic critical criticism criticisms criticize criticized criticizing critics cronyism crook crooked crooks crowded crowdedness crude cruel crueler cruelest cruelly cruelness cruelties cruelty crumble crumbling crummy crumple crumpled crumples crush crushed crushing cry culpable culprit cumbersome cunt cunts cuplrit curse cursed curses curt cuss cussed cutthroat cynical cynicism d*mn damage damaged damages damaging damn damnable damnably damnation damned damning damper danger dangerous dangerousness dark darken darkened darker darkness dastard dastardly daunt daunting dauntingly dawdle daze dazed dead deadb</t>
  </si>
  <si>
    <t>eat deadlock deadly deadweight deaf dearth death debacle debase debasement debaser debatable debauch debaucher debauchery debilitate debilitating debility debt debts decadence decadent decay decayed deceit deceitful deceitfully deceitfulness deceive deceiver deceivers deceiving deception deceptive deceptively declaim decline declines declining decrement decrepit decrepitude decry defamation defamations defamatory defame defect defective defects defensive defiance defiant defiantly deficiencies deficiency deficient defile defiler deform deformed defrauding defunct defy degenerate degenerately degeneration degradation degrade degrading degradingly dehumanization dehumanize deign deject dejected dejectedly dejection delay delayed delaying delays delinquency delinquent delirious delirium delude deluded deluge delusion delusional delusions demean demeaning demise demolish demolisher demon demonic demonize demonized demonizes demonizing demoralize demoralizing demoralizingly denial denied denies denigrate denounce dense dent dented dents denunciate denunciation denunciations deny denying deplete deplorable deplorably deplore deploring deploringly deprave depraved depravedly deprecate depress depressed depressing depressingly depression depressions deprive deprived deride derision derisive derisively derisiveness derogatory desecrate desert desertion desiccate desiccated desititute desolate desolately desolation despair despairing despairingly desperate desperately desperation despicable despicably despise despised despoil despoiler despondence despondency despondent despondently despot despotic despotism destabilisation destains destitute destitution destroy destroyer destruction destructive desultory deter deteriorate deteriorating deterioration deterrent detest detestable detestably detested detesting detests detract detracted detracting detraction detracts detriment detrimental devastate devastated devastates devastating devastatingly devastation deviate deviation devil devilish devilishly devilment devilry devious deviously deviousness devoid diabolic diabolical diabolically diametrically diappointed diatribe diatribes dick dictator dictatorial die die-hard died dies difficult difficulties difficulty diffidence dilapidated dilemma dilly-dally dim dimmer din ding dings dinky dire direly direness dirt dirtbag dirtbags dirts dirty disable disabled disaccord disadvantage disadvantaged disadvantageous disadvantages disaffect disaffected disaffirm disagree disagreeable disagreeably disagreed disagreeing disagreement disagrees disallow disapointed disapointing disapointment disappoint disappointed disappointing disappointingly disappointment disappointments disappoints disapprobation disapproval disapprove disapproving disarm disarray disaster disasterous disastrous disastrously disavow disavowal disbelief disbelieve disbeliever disclaim discombobulate discomfit discomfititure discomfort discompose disconcert disconcerted disconcerting disconcertingly disconsolate disconsolately disconsolation discontent discontented discontentedly discontinued discontinuity discontinuous discord discordance discordant discountenance discourage discouragement discouraging discouragingly discourteous discourteously discoutinous discredit discrepant discriminate discrimination discriminatory disdain disdained disdainful disdainfully disfavor disgrace disgraced disgraceful disgracefully disgruntle disgruntled disgust disgusted disgustedly disgustful disgustfully disgusting disgustingly dishearten disheartening dishearteningly dishonest dishonestly dishonesty dishonor dishonorable dishonorablely disillusion disillusioned disillusionment disillusions disinclination disinclined disingenuous disingenuously disintegrate disintegrated disintegrates disintegration disinterest disinterested dislike disliked dislikes disliking dislocated disloyal disloyalty dismal dismally dismalness dismay dismayed dismaying dismayingly dismissive dismissively disobedience disobedient disobey disoobedient disorder disordered disorderly disorganized disorient disoriented disown disparage disparaging disparagingly dispensable dispirit dispirited dispiritedly dispiriting displace displaced displease displeased displeasing displeasure disproportionate disprove disputable dispute disputed disquiet disquieting disquietingly disquietude disregard disregardful disreputable disrepute disrespect disrespectable disrespectablity disrespectful disrespectfully disrespectfulness disrespecting disrupt disruption disruptive diss dissapointed dissappointed dissappointing dissatisfaction dissatisfactory dissatisfied dissatisfies dissatisfy dissatisfying dissed dissemble dissembler dissension dissent dissenter dissention disservice disses dissidence dissident dissidents dissing dissocial dissolute dissolution dissonance dissonant dissonantly dissuade dissuasive distains distaste distasteful distastefully distort distorted distortion distorts distract distracting distraction distraught distraughtly distraughtness distress distressed distressing distressingly distrust distrustful distrusting disturb disturbance disturbed disturbing disturbingly disunity disvalue divergent divisive divisively divisiveness dizzing dizzingly dizzy doddering dodgey dogged doggedly dogmatic doldrums domineer domineering donside doom doomed doomsday dope doubt doubtful doubtfully doubts douchbag douchebag douchebags downbeat downcast downer downfall downfallen downgrade downhearted downheartedly downhill downside downsides downturn downturns drab draconian draconic drag dragged dragging dragoon drags drain drained draining drains drastic drastically drawback drawbacks dread dreadful dreadfully dreadfulness dreary dripped dripping drippy drips drones droop droops drop-out drop-outs dropout dropouts drought drowning drunk drunkard drunken dubious dubiously dubitable dud dull dullard dumb dumbfound dump dumped dumping dumps dunce dungeon dungeons dupe dust dusty dwindling dying earsplitt</t>
  </si>
  <si>
    <t>ing eccentric eccentricity effigy effrontery egocentric egomania egotism egotistical egotistically egregious egregiously election-rigger elimination emaciated emasculate embarrass embarrassing embarrassingly embarrassment embattled embroil embroiled embroilment emergency emphatic emphatically emptiness encroach encroachment endanger enemies enemy enervate enfeeble enflame engulf enjoin enmity enrage enraged enraging enslave entangle entanglement entrap entrapment envious enviously enviousness epidemic equivocal erase erode erodes erosion err errant erratic erratically erroneous erroneously error errors eruptions escapade eschew estranged evade evasion evasive evil evildoer evils eviscerate exacerbate exagerate exagerated exagerates exaggerate exaggeration exasperate exasperated exasperating exasperatingly exasperation excessive excessively exclusion excoriate excruciating excruciatingly excuse excuses execrate exhaust exhausted exhaustion exhausts exhorbitant exhort exile exorbitant exorbitantance exorbitantly expel expensive expire expired explode exploit exploitation explosive expropriate expropriation expulse expunge exterminate extermination extinguish extort extortion extraneous extravagance extravagant extravagantly extremism extremist extremists eyesore f**k fabricate fabrication facetious facetiously fail failed failing fails failure failures faint fainthearted faithless fake fall fallacies fallacious fallaciously fallaciousness fallacy fallen falling fallout falls false falsehood falsely falsify falter faltered famine famished fanatic fanatical fanatically fanaticism fanatics fanciful far-fetched farce farcical farcical-yet-provocative farcically farfetched fascism fascist fastidious fastidiously fastuous fat fat-cat fat-cats fatal fatalistic fatalistically fatally fatcat fatcats fateful fatefully fathomless fatigue fatigued fatique fatty fatuity fatuous fatuously fault faults faulty fawningly faze fear fearful fearfully fears fearsome feckless feeble feeblely feebleminded feign feint fell felon felonious ferociously ferocity fetid fever feverish fevers fiasco fib fibber fickle fiction fictional fictitious fidget fidgety fiend fiendish fierce figurehead filth filthy finagle finicky fissures fist flabbergast flabbergasted flagging flagrant flagrantly flair flairs flak flake flakey flakieness flaking flaky flare flares flareup flareups flat-out flaunt flaw flawed flaws flee fleed fleeing fleer flees fleeting flicering flicker flickering flickers flighty flimflam flimsy flirt flirty floored flounder floundering flout fluster foe fool fooled foolhardy foolish foolishly foolishness forbid forbidden forbidding forceful foreboding forebodingly forfeit forged forgetful forgetfully forgetfulness forlorn forlornly forsake forsaken forswear foul foully foulness fractious fractiously fracture fragile fragmented frail frantic frantically franticly fraud fraudulent fraught frazzle frazzled freak freaking freakish freakishly freaks freeze freezes freezing frenetic frenetically frenzied frenzy fret fretful frets friction frictions fried friggin frigging fright frighten frightening frighteningly frightful frightfully frigid frost frown froze frozen fruitless fruitlessly frustrate frustrated frustrates frustrating frustratingly frustration frustrations fuck fucking fudge fugitive full-blown fulminate fumble fume fumes fundamentalism funky funnily funny furious furiously furor fury fuss fussy fustigate fusty futile futilely futility fuzzy gabble gaff gaffe gainsay gainsayer gall galling gallingly galls gangster gape garbage garish gasp gauche gaudy gawk gawky geezer genocide get-rich ghastly ghetto ghosting gibber gibberish gibe giddy gimmick gimmicked gimmicking gimmicks gimmicky glare glaringly glib glibly glitch glitches gloatingly gloom gloomy glower glum glut gnawing goad goading god-awful goof goofy goon gossip graceless gracelessly graft grainy grapple grate grating gravely greasy greed greedy grief grievance grievances grieve grieving grievous grievously grim grimace grind gripe gripes grisly gritty gross grossly grotesque grouch grouchy groundless grouse growl grudge grudges grudging grudgingly gruesome gruesomely gruff grumble grumpier grumpiest grumpily grumpish grumpy guile guilt guiltily guilty gullible gutless gutter hack hacks haggard haggle hairloss halfhearted halfheartedly hallucinate hallucination hamper hampered handicapped hang hangs haphazard hapless harangue harass harassed harasses harassment harboring harbors hard hard-hit hard-line hard-liner hardball harden hardened hardheaded hardhearted hardliner hardliners hardship hardships harm harmed harmful harms harpy harridan harried harrow harsh harshly hasseling hassle hassled hassles haste hastily hasty hate hated hateful hatefully hatefulness hater haters hates hating hatred haughtily haughty haunt haunting havoc hawkish haywire hazard hazardous haze hazy head-aches headache headaches heartbreaker heartbreaking heartbreakingly heartless heathen heavy-handed heavyhearted heck heckle heckled heckles hectic hedge hedonistic heedless hefty hegemonism hegemonistic hegemony heinous hell hell-bent hellion hells helpless helplessly helplessness heresy heretic heretical hesitant hestitant hideous hideously hideousness high-priced hiliarious hinder hindrance hiss hissed hissing ho-hum hoard hoax hobble hogs hollow hoodium hoodwink hooligan hopeless hopelessly hopelessness horde horrendous horrendously horrible horrid horrific horrified horrifies horrify horrifying horrifys hostage hostile hostilities hostility hotbeds hothead hotheaded hothouse hubris huckster hum humid humiliate humiliating humiliation humming hung hurt hurted hurtful hurting hurts hustler hype hypocricy hypocrisy hypocrite hypocrites hypocritical hypocritically hysteria hysteric hysterical hysterically hysterics idiocies idiocy idiot idiotic idiotically idiots idle ignoble ignominious ignominiously ignominy ignorance ignorant ignore ill-advised ill-conceived ill-def</t>
  </si>
  <si>
    <t>ined ill-designed ill-fated ill-favored ill-formed ill-mannered ill-natured ill-sorted ill-tempered ill-treated ill-treatment ill-usage ill-used illegal illegally illegitimate illicit illiterate illness illogic illogical illogically illusion illusions illusory imaginary imbalance imbecile imbroglio immaterial immature imminence imminently immobilized immoderate immoderately immodest immoral immorality immorally immovable impair impaired impasse impatience impatient impatiently impeach impedance impede impediment impending impenitent imperfect imperfection imperfections imperfectly imperialist imperil imperious imperiously impermissible impersonal impertinent impetuous impetuously impiety impinge impious implacable implausible implausibly implicate implication implode impolite impolitely impolitic importunate importune impose imposers imposing imposition impossible impossiblity impossibly impotent impoverish impoverished impractical imprecate imprecise imprecisely imprecision imprison imprisonment improbability improbable improbably improper improperly impropriety imprudence imprudent impudence impudent impudently impugn impulsive impulsively impunity impure impurity inability inaccuracies inaccuracy inaccurate inaccurately inaction inactive inadequacy inadequate inadequately inadverent inadverently inadvisable inadvisably inane inanely inappropriate inappropriately inapt inaptitude inarticulate inattentive inaudible incapable incapably incautious incendiary incense incessant incessantly incite incitement incivility inclement incognizant incoherence incoherent incoherently incommensurate incomparable incomparably incompatability incompatibility incompatible incompetence incompetent incompetently incomplete incompliant incomprehensible incomprehension inconceivable inconceivably incongruous incongruously inconsequent inconsequential inconsequentially inconsequently inconsiderate inconsiderately inconsistence inconsistencies inconsistency inconsistent inconsolable inconsolably inconstant inconvenience inconveniently incorrect incorrectly incorrigible incorrigibly incredulous incredulously inculcate indecency indecent indecently indecision indecisive indecisively indecorum indefensible indelicate indeterminable indeterminably indeterminate indifference indifferent indigent indignant indignantly indignation indignity indiscernible indiscreet indiscreetly indiscretion indiscriminate indiscriminately indiscriminating indistinguishable indoctrinate indoctrination indolent indulge ineffective ineffectively ineffectiveness ineffectual ineffectually ineffectualness inefficacious inefficacy inefficiency inefficient inefficiently inelegance inelegant ineligible ineloquent ineloquently inept ineptitude ineptly inequalities inequality inequitable inequitably inequities inescapable inescapably inessential inevitable inevitably inexcusable inexcusably inexorable inexorably inexperience inexperienced inexpert inexpertly inexpiable inexplainable inextricable inextricably infamous infamously infamy infected infection infections inferior inferiority infernal infest infested infidel infidels infiltrator infiltrators infirm inflame inflammation inflammatory inflammed inflated inflationary inflexible inflict infraction infringe infringement infringements infuriate infuriated infuriating infuriatingly inglorious ingrate ingratitude inhibit inhibition inhospitable inhospitality inhuman inhumane inhumanity inimical inimically iniquitous iniquity injudicious injure injurious injury injustice injustices innuendo inoperable inopportune inordinate inordinately insane insanely insanity insatiable insecure insecurity insensible insensitive insensitively insensitivity insidious insidiously insignificance insignificant insignificantly insincere insincerely insincerity insinuate insinuating insinuation insociable insolence insolent insolently insolvent insouciance instability instable instigate instigator instigators insubordinate insubstantial insubstantially insufferable insufferably insufficiency insufficient insufficiently insular insult insulted insulting insultingly insults insupportable insupportably insurmountable insurmountably insurrection intefere inteferes intense interfere interference interferes intermittent interrupt interruption interruptions intimidate intimidating intimidatingly intimidation intolerable intolerablely intolerance intoxicate intractable intransigence intransigent intrude intrusion intrusive inundate inundated invader invalid invalidate invalidity invasive invective inveigle invidious invidiously invidiousness invisible involuntarily involuntary irascible irate irately ire irk irked irking irks irksome irksomely irksomeness irksomenesses ironic ironical ironically ironies irony irragularity irrational irrationalities irrationality irrationally irrationals irreconcilable irrecoverable irrecoverableness irrecoverablenesses irrecoverably irredeemable irredeemably irreformable irregular irregularity irrelevance irrelevant irreparable irreplacible irrepressible irresolute irresolvable irresponsible irresponsibly irretating irretrievable irreversible irritable irritably irritant irritate irritated irritating irritation irritations isolate isolated isolation issue issues itch itching itchy jabber jaded jagged jam jarring jaundiced jealous jealously jealousness jealousy jeer jeering jeeringly jeers jeopardize jeopardy jerk jerky jitter jitters jittery job-killing jobless joke joker jolt judder juddering judders jumpy junk junky junkyard jutter jutters kaput kill killed killer killing killjoy kills knave knife knock knotted kook kooky lack lackadaisical lacked lackey lackeys lacking lackluster lacks laconic lag lagged lagging laggy lags laid-off lambast lambaste lame lame-duck lament lamentable lamentably languid languish languor languorous languorously lanky lapse lapsed lapses lascivious last-ditch latency laughable laughably laughingstock lawbreaker lawbreaking lawless lawlessness layoff layoff-ha</t>
  </si>
  <si>
    <t xml:space="preserve">ppy lazy leak leakage leakages leaking leaks leaky lech lecher lecherous lechery leech leer leery left-leaning lemon lengthy less-developed lesser-known letch lethal lethargic lethargy lewd lewdly lewdness liability liable liar liars licentious licentiously licentiousness lie lied lier lies life-threatening lifeless limit limitation limitations limited limits limp listless litigious little-known livid lividly loath loathe loathing loathly loathsome loathsomely lone loneliness lonely loner lonesome long-time long-winded longing longingly loophole loopholes loose loot lorn lose loser losers loses losing loss losses lost loud louder lousy loveless lovelorn low-rated lowly ludicrous ludicrously lugubrious lukewarm lull lumpy lunatic lunaticism lurch lure lurid lurk lurking lying macabre mad madden maddening maddeningly madder madly madman madness maladjusted maladjustment malady malaise malcontent malcontented maledict malevolence malevolent malevolently malice malicious maliciously maliciousness malign malignant malodorous maltreatment mangle mangled mangles mangling mania maniac maniacal manic manipulate manipulation manipulative manipulators mar marginal marginally martyrdom martyrdom-seeking mashed massacre massacres matte mawkish mawkishly mawkishness meager meaningless meanness measly meddle meddlesome mediocre mediocrity melancholy melodramatic melodramatically meltdown menace menacing menacingly mendacious mendacity menial merciless mercilessly mess messed messes messing messy midget miff militancy mindless mindlessly mirage mire misalign misaligned misaligns misapprehend misbecome misbecoming misbegotten misbehave misbehavior miscalculate miscalculation miscellaneous mischief mischievous mischievously misconception misconceptions miscreant miscreants misdirection miser miserable miserableness miserably miseries miserly misery misfit misfortune misgiving misgivings misguidance misguide misguided mishandle mishap misinform misinformed misinterpret misjudge misjudgment mislead misleading misleadingly mislike mismanage mispronounce mispronounced mispronounces misread misreading misrepresent misrepresentation miss missed misses misstatement mist mistake mistaken mistakenly mistakes mistified mistress mistrust mistrustful mistrustfully mists misunderstand misunderstanding misunderstandings misunderstood misuse moan mobster mock mocked mockeries mockery mocking mockingly mocks molest molestation monotonous monotony monster monstrosities monstrosity monstrous monstrously moody moot mope morbid morbidly mordant mordantly moribund moron moronic morons mortification mortified mortify mortifying motionless motley mourn mourner mournful mournfully muddle muddy mudslinger mudslinging mulish multi-polarization mundane murder murderer murderous murderously murky muscle-flexing mushy musty mysterious mysteriously mystery mystify myth nag nagging naive naively narrower nastily nastiness nasty naughty nauseate nauseates nauseating nauseatingly naïve nebulous nebulously needless needlessly needy nefarious nefariously negate negation negative negatives negativity neglect neglected negligence negligent nemesis nepotism nervous nervously nervousness nettle nettlesome neurotic neurotically niggle niggles nightmare nightmarish nightmarishly nitpick nitpicking noise noises noisier noisy non-confidence nonexistent nonresponsive nonsense nosey notoriety notorious notoriously noxious nuisance numb obese object objection objectionable objections oblique obliterate obliterated oblivious obnoxious obnoxiously obscene obscenely obscenity obscure obscured obscures obscurity obsess obsessive obsessively obsessiveness obsolete obstacle obstinate obstinately obstruct obstructed obstructing obstruction obstructs obtrusive obtuse occlude occluded occludes occluding odd odder oddest oddities oddity oddly odor offence offend offender offending offenses offensive offensively offensiveness officious ominous ominously omission omit one-sided onerous onerously onslaught opinionated opponent opportunistic oppose opposition oppositions oppress oppression oppressive oppressively oppressiveness oppressors ordeal orphan ostracize outbreak outburst outbursts outcast outcry outlaw outmoded outrage outraged outrageous outrageously outrageousness outrages outsider over-acted over-awe over-balanced over-hyped over-priced over-valuation overact overacted overawe overbalance overbalanced overbearing overbearingly overblown overdo overdone overdue overemphasize overheat overkill overloaded overlook overpaid overpayed overplay overpower overpriced overrated overreach overrun overshadow oversight oversights oversimplification oversimplified oversimplify oversize overstate overstated overstatement overstatements overstates overtaxed overthrow overthrows overturn overweight overwhelm overwhelmed overwhelming overwhelmingly overwhelms overzealous overzealously overzelous pain painful painfull painfully pains pale pales paltry pan pandemonium pander pandering panders panic panick panicked panicking panicky paradoxical paradoxically paralize paralyzed paranoia paranoid parasite pariah parody partiality partisan partisans passe passive passiveness pathetic pathetically patronize paucity pauper paupers payback peculiar peculiarly pedantic peeled peeve peeved peevish peevishly penalize penalty perfidious perfidity perfunctory peril perilous perilously perish pernicious perplex perplexed perplexing perplexity persecute persecution pertinacious pertinaciously pertinacity perturb perturbed pervasive perverse perversely perversion perversity pervert perverted perverts pessimism pessimistic pessimistically pest pestilent petrified petrify pettifog petty phobia phobic phony picket picketed picketing pickets picky pig pigs pillage pillory pimple pinch pique pitiable pitiful pitifully pitiless pitilessly pittance pity plagiarize plague plasticky plaything plea pleas plebeian plight plot plotters ploy plunder plunderer pointless pointlessly poison poisonous </t>
  </si>
  <si>
    <t>poisonously pokey poky polarisation polemize pollute polluter polluters polution pompous poor poorer poorest poorly posturing pout poverty powerless prate pratfall prattle precarious precariously precipitate precipitous predatory predicament prejudge prejudice prejudices prejudicial premeditated preoccupy preposterous preposterously presumptuous presumptuously pretence pretend pretense pretentious pretentiously prevaricate pricey pricier prick prickle prickles prideful prik primitive prison prisoner problem problematic problems procrastinate procrastinates procrastination profane profanity prohibit prohibitive prohibitively propaganda propagandize proprietary prosecute protest protested protesting protests protracted provocation provocative provoke pry pugnacious pugnaciously pugnacity punch punish punishable punitive punk puny puppet puppets puzzled puzzlement puzzling quack qualm qualms quandary quarrel quarrellous quarrellously quarrels quarrelsome quash queer questionable quibble quibbles quitter rabid racism racist racists racy radical radicalization radically radicals rage ragged raging rail raked rampage rampant ramshackle rancor randomly rankle rant ranted ranting rantingly rants rape raped raping rascal rascals rash rattle rattled rattles ravage raving reactionary rebellious rebuff rebuke recalcitrant recant recession recessionary reckless recklessly recklessness recoil recourses redundancy redundant refusal refuse refused refuses refusing refutation refute refuted refutes refuting regress regression regressive regret regreted regretful regretfully regrets regrettable regrettably regretted reject rejected rejecting rejection rejects relapse relentless relentlessly relentlessness reluctance reluctant reluctantly remorse remorseful remorsefully remorseless remorselessly remorselessness renounce renunciation repel repetitive reprehensible reprehensibly reprehension reprehensive repress repression repressive reprimand reproach reproachful reprove reprovingly repudiate repudiation repugn repugnance repugnant repugnantly repulse repulsed repulsing repulsive repulsively repulsiveness resent resentful resentment resignation resigned resistance restless restlessness restrict restricted restriction restrictive resurgent retaliate retaliatory retard retarded retardedness retards reticent retract retreat retreated revenge revengeful revengefully revert revile reviled revoke revolt revolting revoltingly revulsion revulsive rhapsodize rhetoric rhetorical ricer ridicule ridicules ridiculous ridiculously rife rift rifts rigid rigidity rigidness rile riled rip rip-off ripoff ripped risk risks risky rival rivalry roadblocks rocky rogue rollercoaster rot rotten rough rremediable rubbish rude rue ruffian ruffle ruin ruined ruining ruinous ruins rumbling rumor rumors rumours rumple run-down runaway rupture rust rusts rusty rut ruthless ruthlessly ruthlessness ruts sabotage sack sacrificed sad sadden sadly sadness sag sagged sagging saggy sags salacious sanctimonious sap sarcasm sarcastic sarcastically sardonic sardonically sass satirical satirize savage savaged savagery savages scaly scam scams scandal scandalize scandalized scandalous scandalously scandals scandel scandels scant scapegoat scar scarce scarcely scarcity scare scared scarier scariest scarily scarred scars scary scathing scathingly sceptical scoff scoffingly scold scolded scolding scoldingly scorching scorchingly scorn scornful scornfully scoundrel scourge scowl scramble scrambled scrambles scrambling scrap scratch scratched scratches scratchy scream screech screw-up screwed screwed-up screwy scuff scuffs scum scummy second-class second-tier secretive sedentary seedy seethe seething self-coup self-criticism self-defeating self-destructive self-humiliation self-interest self-interested self-serving selfinterested selfish selfishly selfishness semi-retarded senile sensationalize senseless senselessly seriousness sermonize servitude set-up setback setbacks sever severe severity sh*t shabby shadowy shady shake shaky shallow sham shambles shame shameful shamefully shamefulness shameless shamelessly shamelessness shark sharply shatter shemale shimmer shimmy shipwreck shirk shirker shit shiver shock shocked shocking shockingly shoddy short-lived shortage shortchange shortcoming shortcomings shortness shortsighted shortsightedness showdown shrew shriek shrill shrilly shrivel shroud shrouded shrug shun shunned sick sicken sickening sickeningly sickly sickness sidetrack sidetracked siege sillily silly simplistic simplistically sin sinful sinfully sinister sinisterly sink sinking skeletons skeptic skeptical skeptically skepticism sketchy skimpy skinny skittish skittishly skulk slack slander slanderer slanderous slanderously slanders slap slashing slaughter slaughtered slave slaves sleazy slime slog slogged slogging slogs sloooooooooooooow sloooow slooow sloow sloppily sloppy sloth slothful slow slow-moving slowed slower slowest slowly sloww slowww slowwww slug sluggish slump slumping slumpping slur slut sluts sly smack smallish smash smear smell smelled smelling smells smelly smelt smoke smokescreen smolder smoldering smother smoulder smouldering smudge smudged smudges smudging smug smugly smut smuttier smuttiest smutty snag snagged snagging snags snappish snappishly snare snarky snarl sneak sneakily sneaky sneer sneering sneeringly snob snobbish snobby snobish snobs snub so-cal soapy sob sober sobering solemn solicitude somber sore sorely soreness sorrow sorrowful sorrowfully sorry sour sourly spade spank spendy spew spewed spewing spews spilling spinster spiritless spite spiteful spitefully spitefulness splatter split splitting spoil spoilage spoilages spoiled spoilled spoils spook spookier spookiest spookily spooky spoon-fed spoon-feed spoonfed sporadic spotty spurious spurn sputter squabble squabbling squander squash squeak squeaks squeaky squeal squealing squeals squirm stab stagnant stagnate stagnation staid stain stains stale stalemate sta</t>
  </si>
  <si>
    <t>ll stalls stammer stampede standstill stark starkly startle startling startlingly starvation starve static steal stealing steals steep steeply stench stereotype stereotypical stereotypically stern stew sticky stiff stiffness stifle stifling stiflingly stigma stigmatize sting stinging stingingly stingy stink stinks stodgy stole stolen stooge stooges stormy straggle straggler strain strained straining strange strangely stranger strangest strangle streaky strenuous stress stresses stressful stressfully stricken strict strictly strident stridently strife strike stringent stringently struck struggle struggled struggles struggling strut stubborn stubbornly stubbornness stuck stuffy stumble stumbled stumbles stump stumped stumps stun stunt stunted stupid stupidest stupidity stupidly stupified stupify stupor stutter stuttered stuttering stutters sty stymied sub-par subdued subjected subjection subjugate subjugation submissive subordinate subpoena subpoenas subservience subservient substandard subtract subversion subversive subversively subvert succumb suck sucked sucker sucks sucky sue sued sueing sues suffer suffered sufferer sufferers suffering suffers suffocate sugar-coat sugar-coated sugarcoated suicidal suicide sulk sullen sully sunder sunk sunken superficial superficiality superficially superfluous superstition superstitious suppress suppression surrender susceptible suspect suspicion suspicions suspicious suspiciously swagger swamped sweaty swelled swelling swindle swipe swollen symptom symptoms syndrome taboo tacky taint tainted tamper tangle tangled tangles tank tanked tanks tantrum tardy tarnish tarnished tarnishes tarnishing tattered taunt taunting tauntingly taunts taut tawdry taxing tease teasingly tedious tediously temerity temper tempest temptation tenderness tense tension tentative tentatively tenuous tenuously tepid terrible terribleness terribly terror terror-genic terrorism terrorize testily testy tetchily tetchy thankless thicker thirst thorny thoughtless thoughtlessly thoughtlessness thrash threat threaten threatening threats threesome throb throbbed throbbing throbs throttle thug thumb-down thumbs-down thwart time-consuming timid timidity timidly timidness tin-y tingled tingling tired tiresome tiring tiringly toil toll top-heavy topple torment tormented torrent tortuous torture tortured tortures torturing torturous torturously totalitarian touchy toughness tout touted touts toxic traduce tragedy tragic tragically traitor traitorous traitorously tramp trample transgress transgression trap traped trapped trash trashed trashy trauma traumatic traumatically traumatize traumatized travesties travesty treacherous treacherously treachery treason treasonous trick tricked trickery tricky trivial trivialize trouble troubled troublemaker troubles troublesome troublesomely troubling troublingly truant tumble tumbled tumbles tumultuous turbulent turmoil twist twisted twists two-faced two-faces tyrannical tyrannically tyranny tyrant ugh uglier ugliest ugliness ugly ulterior ultimatum ultimatums ultra-hardline un-viewable unable unacceptable unacceptablely unacceptably unaccessible unaccustomed unachievable unaffordable unappealing unattractive unauthentic unavailable unavoidably unbearable unbearablely unbelievable unbelievably uncaring uncertain uncivil uncivilized unclean unclear uncollectible uncomfortable uncomfortably uncomfy uncompetitive uncompromising uncompromisingly unconfirmed unconstitutional uncontrolled unconvincing unconvincingly uncooperative uncouth uncreative undecided undefined undependability undependable undercut undercuts undercutting underdog underestimate underlings undermine undermined undermines undermining underpaid underpowered undersized undesirable undetermined undid undignified undissolved undocumented undone undue unease uneasily uneasiness uneasy uneconomical unemployed unequal unethical uneven uneventful unexpected unexpectedly unexplained unfairly unfaithful unfaithfully unfamiliar unfavorable unfeeling unfinished unfit unforeseen unforgiving unfortunate unfortunately unfounded unfriendly unfulfilled unfunded ungovernable ungrateful unhappily unhappiness unhappy unhealthy unhelpful unilateralism unimaginable unimaginably unimportant uninformed uninsured unintelligible unintelligile unipolar unjust unjustifiable unjustifiably unjustified unjustly unkind unkindly unknown unlamentable unlamentably unlawful unlawfully unlawfulness unleash unlicensed unlikely unlucky unmoved unnatural unnaturally unnecessary unneeded unnerve unnerved unnerving unnervingly unnoticed unobserved unorthodox unorthodoxy unpleasant unpleasantries unpopular unpredictable unprepared unproductive unprofitable unprove unproved unproven unproves unproving unqualified unravel unraveled unreachable unreadable unrealistic unreasonable unreasonably unrelenting unrelentingly unreliability unreliable unresolved unresponsive unrest unruly unsafe unsatisfactory unsavory unscrupulous unscrupulously unsecure unseemly unsettle unsettled unsettling unsettlingly unskilled unsophisticated unsound unspeakable unspeakablely unspecified unstable unsteadily unsteadiness unsteady unsuccessful unsuccessfully unsupported unsupportive unsure unsuspecting unsustainable untenable untested unthinkable unthinkably untimely untouched untrue untrustworthy untruthful unusable unusably unuseable unuseably unusual unusually unviewable unwanted unwarranted unwatchable unwelcome unwell unwieldy unwilling unwillingly unwillingness unwise unwisely unworkable unworthy unyielding upbraid upheaval uprising uproar uproarious uproariously uproarous uproarously uproot upset upseting upsets upsetting upsettingly urgent useless usurp usurper utterly vagrant vague vagueness vain vainly vanity vehement vehemently vengeance vengeful vengefully vengefulness venom venomous venomously vent vestiges vex vexation vexing vexingly vibrate vibrated vibrates vibrating vibration vice vicious viciously viciousness victimize vile vileness vil</t>
  </si>
  <si>
    <t xml:space="preserve">ify villainous villainously villains villian villianous villianously villify vindictive vindictively vindictiveness violate violation violator violators violent violently viper virulence virulent virulently virus vociferous vociferously volatile volatility vomit vomited vomiting vomits vulgar vulnerable wack wail wallow wane waning wanton war-like warily wariness warlike warned warning warp warped wary washed-out waste wasted wasteful wastefulness wasting water-down watered-down wayward weak weaken weakening weaker weakness weaknesses weariness wearisome weary wedge weed weep weird weirdly wheedle whimper whine whining whiny whips whore whores wicked wickedly wickedness wild wildly wiles wilt wily wimpy wince wobble wobbled wobbles woe woebegone woeful woefully womanizer womanizing worn worried worriedly worrier worries worrisome worry worrying worryingly worse worsen worsening worst worthless worthlessly worthlessness wound wounds wrangle wrath wreak wreaked wreaks wreck wrest wrestle wretch wretched wretchedly wretchedness wrinkle wrinkled wrinkles wrip wripped wripping writhe wrong wrongful wrongly wrought yawn zap zapped zaps zealot zealous zealously zombie▓SentimentWordsInList3░Hate Kill Hurt Shoot Destroy Bomb Knife Stab Blowup Burn▓AddVertexContent░True▓AddWordList░True&lt;/value&gt;_x000D_
      &lt;/setting&gt;_x000D_
      &lt;setting name="TimeSeriesUserSettings" serializeAs="String"&gt;_x000D_
        &lt;value&gt;TimeColumnName░Tweet Date (UTC)▓TimeSlice░Hours▓UniqueEdges░True▓UniqueColumnName░Imported ID▓SlicerColumns░Relationship&lt;/value&gt;_x000D_
      &lt;/setting&gt;_x000D_
      &lt;setting name="NetworkTopItemsListUserSettings" serializeAs="Xml"&gt;_x000D_
        &lt;value&gt;_x000D_
          &lt;NetworkTopItemsListUserSettings xmlns:xsd="http://www.w3.org/2001/XMLSchema" xmlns:xsi="http://www.w3.org/2001/XMLSchema-instance"&gt;_x000D_
            &lt;IsEdgeColumn&gt;true&lt;/IsEdgeColumn&gt;_x000D_
            &lt;StatusColumnName&gt;Tweet&lt;/StatusColumnName&gt;_x000D_
            &lt;TopTweetersMentionedRepliedTo&gt;true&lt;/TopTweetersMentionedRepliedTo&gt;_x000D_
            &lt;NetworkTopItemsUserSettingsToCalculate&gt;_x000D_
              &lt;NetworkTopItemsUserSettings&gt;_x000D_
                &lt;NumberOfItemsToGet&gt;10&lt;/NumberOfItemsToGet&gt;_x000D_
                &lt;WorksheetName&gt;Edges&lt;/WorksheetName&gt;_x000D_
                &lt;TableName&gt;Edges&lt;/TableName&gt;_x000D_
                &lt;ColumnName&gt;URLs in Tweet&lt;/ColumnName&gt;_x000D_
                &lt;Delimiter&gt;Space&lt;/Delimiter&gt;_x000D_
              &lt;/NetworkTopItemsUserSettings&gt;_x000D_
              &lt;NetworkTopItemsUserSettings&gt;_x000D_
                &lt;NumberOfItemsToGet&gt;10&lt;/NumberOfItemsToGet&gt;_x000D_
                &lt;WorksheetName&gt;Edges&lt;/WorksheetName&gt;_x000D_
                &lt;TableName&gt;Edges&lt;/TableName&gt;_x000D_
                &lt;ColumnName&gt;Domains in Tweet&lt;/ColumnName&gt;_x000D_
                &lt;Delimiter&gt;Space&lt;/Delimiter&gt;_x000D_
              &lt;/NetworkTopItemsUserSettings&gt;_x000D_
              &lt;NetworkTopItemsUserSettings&gt;_x000D_
                &lt;NumberOfItemsToGet&gt;10&lt;/NumberOfItemsToGet&gt;_x000D_
                &lt;WorksheetName&gt;Edges&lt;/WorksheetName&gt;_x000D_
                &lt;TableName&gt;Edges&lt;/TableName&gt;_x000D_
                &lt;ColumnName&gt;Hashtags in Tweet&lt;/ColumnName&gt;_x000D_
                &lt;Delimiter&gt;Space&lt;/Delimiter&gt;_x000D_
              &lt;/NetworkTopItemsUserSettings&gt;_x000D_
            &lt;/NetworkTopItemsUserSettingsToCalculate&gt;_x000D_
          &lt;/NetworkTopItemsListUserSettings&gt;_x000D_
        &lt;/value&gt;_x000D_
      &lt;/setting&gt;_x000D_
      &lt;setting name="OverallMetricsUserSettings" serializeAs="String"&gt;_x000D_
        &lt;value&gt;ColumnNameForEdgeType░Relationship&lt;/value&gt;_x000D_
      &lt;/setting&gt;_x000D_
    &lt;/GraphMetricUserSettings&gt;_x000D_
    &lt;AutomateTasksUserSettings&gt;_x000D_
      &lt;setting name="FolderToAutomate" serializeAs="String"&gt;_x000D_
        &lt;value /&gt;_x000D_
      &lt;/setting&gt;_x000D_
      &lt;setting name="TasksToRun" serializeAs="String"&gt;_x000D_
        &lt;value&gt;MergeDuplicateEdges, CalculateGraphMetrics, AutoFillWorkbook, CalculateClusters, ReadWorkbook, SaveWorkbookIfNeverSaved, SaveGraphImageFile, ExportToNodeXLGraphGallery, ExportToEmail&lt;/value&gt;_x000D_
      &lt;/setting&gt;_x000D_
      &lt;setting name="AutomateThisWorkbookOnly" serializeAs="String"&gt;_x000D_
        &lt;value&gt;True&lt;/value&gt;_x000D_
      &lt;/setting&gt;_x000D_
      &lt;setting name="FolderToSaveWorkbookTo" serializeAs="String"&gt;_x000D_
        &lt;value&gt;C:\Users\Administrator\Dropbox\NodeXL-EC2VM&lt;/value&gt;_x000D_
      &lt;/setting&gt;_x000D_
    &lt;/AutomateTasksUserSettings&gt;_x000D_
    &lt;AutoFillUserSettings3&gt;_x000D_
      &lt;setting name="VertexLabelSourceColumnName" serializeAs="String"&gt;_x000D_
        &lt;value&gt;Vertex&lt;/value&gt;_x000D_
      &lt;/setting&gt;_x000D_
      &lt;setting name="EdgeAlphaSourceColumnName" serializeAs="String"&gt;_x000D_
        &lt;value&gt;Edge Weight&lt;/value&gt;_x000D_
      &lt;/setting&gt;_x000D_
      &lt;setting name="VertexRadiusSourceColumnName" serializeAs="String"&gt;_x000D_
        &lt;value&gt;Betweenness Centrality&lt;/value&gt;_x000D_
      &lt;/setting&gt;_x000D_
      &lt;setting name="VertexYSourceColumnName" serializeAs="String"&gt;_x000D_
        &lt;value /&gt;_x000D_
      &lt;/setting&gt;_x000D_
      &lt;setting name="VertexXSourceColumnName" serializeAs="String"&gt;_x000D_
        &lt;value /&gt;_x000D_
      &lt;/setting&gt;_x000D_
      &lt;setting name="VertexLabelPositionSourceColumnName" serializeAs="String"&gt;_x000D_
        &lt;value /&gt;_x000D_
      &lt;/setting&gt;_x000D_
      &lt;setting name="EdgeLabelSourceColumnName" serializeAs="String"&gt;_x000D_
        &lt;value /&gt;_x000D_
      &lt;/setting&gt;_x000D_
      &lt;setting name="VertexColorSourceColumnName" serializeAs="String"&gt;_x000D_
        &lt;value /&gt;_x000D_
      &lt;/setting&gt;_x000D_
      &lt;setting name="EdgeVisibilitySourceColumnName" serializeAs="String"&gt;_x000D_
        &lt;value /&gt;_x000D_
      &lt;/setting&gt;_x000D_
      &lt;setting name="VertexLayoutOrderSourceColumnName" serializeAs="String"&gt;_x000D_
        &lt;value&gt;Betweenness Centrality&lt;/value&gt;_x000D_
      &lt;/setting&gt;_x000D_
      &lt;setting name="VertexToolTipSourceColumnName" serializeAs="String"&gt;_x000D_
        &lt;value /&gt;_x000D_
      &lt;/setting&gt;_x000D_
      &lt;setting name="VertexAlphaSourceColumnName" serializeAs="String"&gt;_x000D_
        &lt;value /&gt;_x000D_
      &lt;/setting&gt;_x000D_
      &lt;setting name="GroupCollapsedSourceColumnName" serializeAs="String"&gt;_x000D_
        &lt;value /&gt;_x000D_
      &lt;/setting&gt;_x000D_
      &lt;setting name="VertexPolarRSourceColumnName" serializeAs="String"&gt;_x000D_
        &lt;value /&gt;_x000D_
      &lt;/setting&gt;_x000D_
      &lt;setting name="EdgeWidthSourceColumnName" serializeAs="String"&gt;_x000D_
        &lt;value&gt;Edge Weight&lt;/value&gt;_x000D_
      &lt;/setting&gt;_x000D_
      &lt;setting name="VertexShapeSourceColumnName" serializeAs="String"&gt;_x000D_
  </t>
  </si>
  <si>
    <t xml:space="preserve">      &lt;value&gt;Betweenness Centrality&lt;/value&gt;_x000D_
      &lt;/setting&gt;_x000D_
      &lt;setting name="EdgeStyleSourceColumnName" serializeAs="String"&gt;_x000D_
        &lt;value&gt;Edge Weight&lt;/value&gt;_x000D_
      &lt;/setting&gt;_x000D_
      &lt;setting name="EdgeColorSourceColumnName" serializeAs="String"&gt;_x000D_
        &lt;value&gt;Edge Weight&lt;/value&gt;_x000D_
      &lt;/setting&gt;_x000D_
      &lt;setting name="VertexPolarAngleSourceColumnName" serializeAs="String"&gt;_x000D_
        &lt;value /&gt;_x000D_
      &lt;/setting&gt;_x000D_
      &lt;setting name="VertexLabelFillColorSourceColumnName" serializeAs="String"&gt;_x000D_
        &lt;value /&gt;_x000D_
      &lt;/setting&gt;_x000D_
      &lt;setting name="VertexVisibilitySourceColumnName" serializeAs="String"&gt;_x000D_
        &lt;value /&gt;_x000D_
      &lt;/setting&gt;_x000D_
      &lt;setting name="VertexShapeDetails" serializeAs="String"&gt;_x000D_
        &lt;value&gt;GreaterThan	0	Image	Image&lt;/value&gt;_x000D_
      &lt;/setting&gt;_x000D_
      &lt;setting name="VertexYDetails" serializeAs="String"&gt;_x000D_
        &lt;value&gt;False	False	0	0	0	9999	False	False&lt;/value&gt;_x000D_
      &lt;/setting&gt;_x000D_
      &lt;setting name="VertexLayoutOrderDetails" serializeAs="String"&gt;_x000D_
        &lt;value&gt;False	False	0	0	1	9999	False	False&lt;/value&gt;_x000D_
      &lt;/setting&gt;_x000D_
      &lt;setting name="EdgeStyleDetails" serializeAs="String"&gt;_x000D_
        &lt;value&gt;GreaterThan	5	Dash Dot Dot	Solid&lt;/value&gt;_x000D_
      &lt;/setting&gt;_x000D_
      &lt;setting name="VertexColorDetails" serializeAs="String"&gt;_x000D_
        &lt;value&gt;False	False	0	10	Red	Green	False	False	True&lt;/value&gt;_x000D_
      &lt;/setting&gt;_x000D_
      &lt;setting name="EdgeAlphaDetails" serializeAs="String"&gt;_x000D_
        &lt;value&gt;False	False	0	0	32	6	False	False&lt;/value&gt;_x000D_
      &lt;/setting&gt;_x000D_
      &lt;setting name="VertexLabelPositionDetails" serializeAs="String"&gt;_x000D_
        &lt;value&gt;GreaterThan	0	Bottom Center	Nowhere&lt;/value&gt;_x000D_
      &lt;/setting&gt;_x000D_
      &lt;setting name="VertexVisibilityDetails" serializeAs="String"&gt;_x000D_
        &lt;value&gt;GreaterThan	0	Show if in an Edge	Skip&lt;/value&gt;_x000D_
      &lt;/setting&gt;_x000D_
      &lt;setting name="VertexPolarAngleDetails" serializeAs="String"&gt;_x000D_
        &lt;value&gt;False	False	0	0	0	359	False	False&lt;/value&gt;_x000D_
      &lt;/setting&gt;_x000D_
      &lt;setting name="VertexAlphaDetails" serializeAs="String"&gt;_x000D_
        &lt;value&gt;False	False	0	0	100	70	False	False&lt;/value&gt;_x000D_
      &lt;/setting&gt;_x000D_
      &lt;setting name="EdgeWidthDetails" serializeAs="String"&gt;_x000D_
        &lt;value&gt;False	False	0	0	3	10	True	False&lt;/value&gt;_x000D_
      &lt;/setting&gt;_x000D_
      &lt;setting name="GroupCollapsedDetails" serializeAs="String"&gt;_x000D_
        &lt;value&gt;GreaterThan	0	Yes	No&lt;/value&gt;_x000D_
      &lt;/setting&gt;_x000D_
      &lt;setting name="VertexRadiusDetails" serializeAs="String"&gt;_x000D_
        &lt;value&gt;False	False	0	0	162	1000	True	False&lt;/value&gt;_x000D_
      &lt;/setting&gt;_x000D_
      &lt;setting name="VertexXDetails" serializeAs="String"&gt;_x000D_
        &lt;value&gt;False	False	0	0	0	9999	False	False&lt;/value&gt;_x000D_
      &lt;/setting&gt;_x000D_
      &lt;setting name="EdgeColorDetails" serializeAs="String"&gt;_x000D_
        &lt;value&gt;False	False	0	0	Green	Red	True	False	True&lt;/value&gt;_x000D_
      &lt;/setting&gt;_x000D_
      &lt;setting name="VertexLabelFillColorDetails" serializeAs="String"&gt;_x000D_
        &lt;value&gt;False	False	0	10	Red	Green	False	False	True&lt;/value&gt;_x000D_
      &lt;/setting&gt;_x000D_
      &lt;setting name="EdgeVisibilityDetails" serializeAs="String"&gt;_x000D_
        &lt;value&gt;GreaterThan	0	Show	Skip&lt;/value&gt;_x000D_
      &lt;/setting&gt;_x000D_
      &lt;setting name="VertexPolarRDetails" serializeAs="String"&gt;_x000D_
        &lt;value&gt;False	False	0	0	0	1	False	False&lt;/value&gt;_x000D_
      &lt;/setting&gt;_x000D_
      &lt;setting name="GroupLabelSourceColumnName" serializeAs="String"&gt;_x000D_
        &lt;value&gt;Top Words in Tweet&lt;/value&gt;_x000D_
      &lt;/setting&gt;_x000D_
      &lt;setting name="GroupLabelDetails" serializeAs="String"&gt;_x000D_
        &lt;value&gt;True&lt;/value&gt;_x000D_
      &lt;/setting&gt;_x000D_
    &lt;/AutoFillUserSettings3&gt;_x000D_
    &lt;LayoutUserSettings&gt;_x000D_
      &lt;setting name="Layout" serializeAs="String"&gt;_x000D_
        &lt;value&gt;HarelKorenFastMultiscale&lt;/value&gt;_x000D_
      &lt;/setting&gt;_x000D_
      &lt;setting name="LayoutStyle" serializeAs="String"&gt;_x000D_
        &lt;value&gt;UseGroups&lt;/value&gt;_x000D_
      &lt;/setting&gt;_x000D_
      &lt;setting name="GroupRectanglePenWidth" serializeAs="String"&gt;_x000D_
        &lt;value&gt;1&lt;/value&gt;_x000D_
      &lt;/setting&gt;_x000D_
      &lt;setting name="FruchtermanReingoldC" serializeAs="String"&gt;_x000D_
        &lt;value&gt;3&lt;/value&gt;_x000D_
      &lt;/setting&gt;_x000D_
      &lt;setting name="HideIntergroupEdges" serializeAs="String"&gt;_x000D_
        &lt;value&gt;False&lt;/value&gt;_x000D_
      &lt;/setting&gt;_x000D_
      &lt;setting name="ImproveLayoutOfGroups" serializeAs="String"&gt;_x000D_
        &lt;value&gt;True&lt;/value&gt;_x000D_
      &lt;/setting&gt;_x000D_
      &lt;setting name="Margin" serializeAs="String"&gt;_x000D_
        &lt;value&gt;10&lt;/value&gt;_x000D_
      &lt;/setting&gt;_x000D_
      &lt;setting name="FruchtermanReingoldIterations" serializeAs="String"&gt;_x000D_
        &lt;value&gt;10&lt;/value&gt;_x000D_
      &lt;/setting&gt;_x000D_
      &lt;setting name="IntergroupEdgeStyle" serializeAs="String"&gt;_x000D_
        &lt;value&gt;Show&lt;/value&gt;_x000D_
      &lt;/setting&gt;_x000D_
      &lt;setting name="BoxLayoutAlgorithm" serializeAs="String"&gt;_x000D_
        &lt;value&gt;Treemap&lt;/value&gt;_x000D_
      &lt;/setting&gt;_x000D_
    &lt;/LayoutUserSettings&gt;_x000D_
    &lt;GeneralUserSettings4&gt;_x000D_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&lt;setting name="ReadVertexLabels" serializeAs="String"&gt;_x000D_
        &lt;value&gt;True&lt;/value&gt;_x000D_
      &lt;/setting&gt;_x000D_
      &lt;setting name="ClearTablesBeforeImport" serializeAs="String"&gt;_x000D_
        &lt;value&gt;True&lt;/value&gt;_x000D_
      &lt;/setting&gt;_x000D_
      &lt;setting name="ClusterAlgorithm" serializeAs="String"&gt;_x000D_
        &lt;value&gt;ClausetNewmanMoore&lt;/value&gt;_x000D_
      &lt;/setting&gt;_x000D_
      &lt;setting name="BackColor" serializeAs="String"&gt;_x000D_
        &lt;value&gt;White&lt;/value&gt;_x000D_
      &lt;/setting&gt;_x000D_
      &lt;setting name="BackgroundImageUri" serializeAs="String"&gt;_x000D_
        &lt;value /&gt;_x000D_
      &lt;/setting&gt;_x000D_
      &lt;setting name="VertexRadius" serializeAs="String"&gt;_x000D_
        &lt;value&gt;1.5&lt;/value&gt;_x000D_
      &lt;/setting&gt;_x000D_
      &lt;setting name="AutoReadWorkbook" serializeAs="String"&gt;_x000D_
        &lt;value&gt;True&lt;/value&gt;_x000D_
      &lt;/setting&gt;_x000D_
      &lt;setting name="SelectedEdgeColor" serializeAs="String"&gt;_x000D_
        &lt;value&gt;Red&lt;/value&gt;_x000D_
      &lt;/setting&gt;_x000D_
      &lt;setting name="VertexAlpha" serializeAs="String"&gt;_x000D_
        &lt;value&gt;100&lt;/value&gt;_x000D_
      &lt;/setting&gt;_x000D_
      &lt;setting n</t>
  </si>
  <si>
    <t>Not Applicable</t>
  </si>
  <si>
    <t>Word</t>
  </si>
  <si>
    <t>Words in Sentiment List#1: Positive</t>
  </si>
  <si>
    <t>Words in Sentiment List#2: Negative</t>
  </si>
  <si>
    <t>Words in Sentiment List#3: Angry/Violent</t>
  </si>
  <si>
    <t>Non-categorized Words</t>
  </si>
  <si>
    <t>Total Words</t>
  </si>
  <si>
    <t>#cemd2020</t>
  </si>
  <si>
    <t>enero</t>
  </si>
  <si>
    <t>31</t>
  </si>
  <si>
    <t>entrada</t>
  </si>
  <si>
    <t>10</t>
  </si>
  <si>
    <t>descuento</t>
  </si>
  <si>
    <t>#marketingdigital</t>
  </si>
  <si>
    <t>congreso</t>
  </si>
  <si>
    <t>marketing</t>
  </si>
  <si>
    <t>código</t>
  </si>
  <si>
    <t>puedes</t>
  </si>
  <si>
    <t>digital</t>
  </si>
  <si>
    <t>#ecommerce</t>
  </si>
  <si>
    <t>evento</t>
  </si>
  <si>
    <t>perder</t>
  </si>
  <si>
    <t>año</t>
  </si>
  <si>
    <t>edición</t>
  </si>
  <si>
    <t>extremeño</t>
  </si>
  <si>
    <t>#seo</t>
  </si>
  <si>
    <t>streaming</t>
  </si>
  <si>
    <t>co</t>
  </si>
  <si>
    <t>2020</t>
  </si>
  <si>
    <t>#badajoz</t>
  </si>
  <si>
    <t>ponencias</t>
  </si>
  <si>
    <t>compra</t>
  </si>
  <si>
    <t>mayor</t>
  </si>
  <si>
    <t>vas</t>
  </si>
  <si>
    <t>presencial</t>
  </si>
  <si>
    <t>entradas</t>
  </si>
  <si>
    <t>#seohashtag</t>
  </si>
  <si>
    <t>invita</t>
  </si>
  <si>
    <t>quieres</t>
  </si>
  <si>
    <t>talleres</t>
  </si>
  <si>
    <t>quedan</t>
  </si>
  <si>
    <t>ponentes</t>
  </si>
  <si>
    <t>#extremadura</t>
  </si>
  <si>
    <t>mucho</t>
  </si>
  <si>
    <t>seo</t>
  </si>
  <si>
    <t>online</t>
  </si>
  <si>
    <t>días</t>
  </si>
  <si>
    <t>acerca</t>
  </si>
  <si>
    <t>cemd20isabel</t>
  </si>
  <si>
    <t>usa</t>
  </si>
  <si>
    <t>codigo</t>
  </si>
  <si>
    <t>cemd20vf</t>
  </si>
  <si>
    <t>obten</t>
  </si>
  <si>
    <t>instagram</t>
  </si>
  <si>
    <t>saca</t>
  </si>
  <si>
    <t>ver</t>
  </si>
  <si>
    <t>xpgxmswbre</t>
  </si>
  <si>
    <t>#marketing</t>
  </si>
  <si>
    <t>estrategia</t>
  </si>
  <si>
    <t>embárcate</t>
  </si>
  <si>
    <t>emocionante</t>
  </si>
  <si>
    <t>aprendizaje</t>
  </si>
  <si>
    <t>sabes</t>
  </si>
  <si>
    <t>cuál</t>
  </si>
  <si>
    <t>programa</t>
  </si>
  <si>
    <t>encontrarte</t>
  </si>
  <si>
    <t>allí</t>
  </si>
  <si>
    <t>mira</t>
  </si>
  <si>
    <t>comprar</t>
  </si>
  <si>
    <t>estará</t>
  </si>
  <si>
    <t>edificio</t>
  </si>
  <si>
    <t>xxi</t>
  </si>
  <si>
    <t>taller</t>
  </si>
  <si>
    <t>os</t>
  </si>
  <si>
    <t>obtén</t>
  </si>
  <si>
    <t>cemd20jl</t>
  </si>
  <si>
    <t>incorpora</t>
  </si>
  <si>
    <t>facebook</t>
  </si>
  <si>
    <t>ads</t>
  </si>
  <si>
    <t>además</t>
  </si>
  <si>
    <t>electrónico</t>
  </si>
  <si>
    <t>#evento</t>
  </si>
  <si>
    <t>3º</t>
  </si>
  <si>
    <t>comercio</t>
  </si>
  <si>
    <t>nuevo</t>
  </si>
  <si>
    <t>pierdas</t>
  </si>
  <si>
    <t>3ª</t>
  </si>
  <si>
    <t>dto</t>
  </si>
  <si>
    <t>asistir</t>
  </si>
  <si>
    <t>nuestro</t>
  </si>
  <si>
    <t>15</t>
  </si>
  <si>
    <t>vienes</t>
  </si>
  <si>
    <t>cemd20jose</t>
  </si>
  <si>
    <t>gracias</t>
  </si>
  <si>
    <t>día</t>
  </si>
  <si>
    <t>vista</t>
  </si>
  <si>
    <t>patrocinamos</t>
  </si>
  <si>
    <t>podrás</t>
  </si>
  <si>
    <t>expertos</t>
  </si>
  <si>
    <t>reconocidos</t>
  </si>
  <si>
    <t>apuntas</t>
  </si>
  <si>
    <t>recomendado</t>
  </si>
  <si>
    <t>apoyo</t>
  </si>
  <si>
    <t>networking</t>
  </si>
  <si>
    <t>verlo</t>
  </si>
  <si>
    <t>estrategias</t>
  </si>
  <si>
    <t>vip</t>
  </si>
  <si>
    <t>primer</t>
  </si>
  <si>
    <t>amigo</t>
  </si>
  <si>
    <t>mejor</t>
  </si>
  <si>
    <t>llega</t>
  </si>
  <si>
    <t>tienes</t>
  </si>
  <si>
    <t>nosotros</t>
  </si>
  <si>
    <t>conoces</t>
  </si>
  <si>
    <t>cemd20as</t>
  </si>
  <si>
    <t>información</t>
  </si>
  <si>
    <t>cemdjose</t>
  </si>
  <si>
    <t>contaros</t>
  </si>
  <si>
    <t>cemd</t>
  </si>
  <si>
    <t>tenemos</t>
  </si>
  <si>
    <t>aprender</t>
  </si>
  <si>
    <t>ᴀɴᴀ</t>
  </si>
  <si>
    <t>consigue</t>
  </si>
  <si>
    <t>estaré</t>
  </si>
  <si>
    <t>mas</t>
  </si>
  <si>
    <t>disfrutar</t>
  </si>
  <si>
    <t>terminando</t>
  </si>
  <si>
    <t>estamos</t>
  </si>
  <si>
    <t>finalizamos</t>
  </si>
  <si>
    <t>cositas</t>
  </si>
  <si>
    <t>herramienta</t>
  </si>
  <si>
    <t>algo</t>
  </si>
  <si>
    <t>saber</t>
  </si>
  <si>
    <t>cuento</t>
  </si>
  <si>
    <t>blog</t>
  </si>
  <si>
    <t>#socialmedia</t>
  </si>
  <si>
    <t>poder</t>
  </si>
  <si>
    <t>sorteos</t>
  </si>
  <si>
    <t>pilla</t>
  </si>
  <si>
    <t>17</t>
  </si>
  <si>
    <t>alvaro</t>
  </si>
  <si>
    <t>fontela</t>
  </si>
  <si>
    <t>vender</t>
  </si>
  <si>
    <t>normal</t>
  </si>
  <si>
    <t>pocas</t>
  </si>
  <si>
    <t>regalo</t>
  </si>
  <si>
    <t>exclusivo</t>
  </si>
  <si>
    <t>voluntario</t>
  </si>
  <si>
    <t>problema</t>
  </si>
  <si>
    <t>semana</t>
  </si>
  <si>
    <t>nada</t>
  </si>
  <si>
    <t>partner</t>
  </si>
  <si>
    <t>interesantes</t>
  </si>
  <si>
    <t>#redessociales</t>
  </si>
  <si>
    <t>próximo</t>
  </si>
  <si>
    <t>síguelo</t>
  </si>
  <si>
    <t>perderte</t>
  </si>
  <si>
    <t>nivel</t>
  </si>
  <si>
    <t>faltan</t>
  </si>
  <si>
    <t>pocos</t>
  </si>
  <si>
    <t>#cemd</t>
  </si>
  <si>
    <t>paseo</t>
  </si>
  <si>
    <t>fluvial</t>
  </si>
  <si>
    <t>precio</t>
  </si>
  <si>
    <t>vuelve</t>
  </si>
  <si>
    <t>mejores</t>
  </si>
  <si>
    <t>profesionales</t>
  </si>
  <si>
    <t>tendencia</t>
  </si>
  <si>
    <t>contar</t>
  </si>
  <si>
    <t>tendrás</t>
  </si>
  <si>
    <t>sacar</t>
  </si>
  <si>
    <t>muchas</t>
  </si>
  <si>
    <t>sorpresas</t>
  </si>
  <si>
    <t>hacer</t>
  </si>
  <si>
    <t>práctico</t>
  </si>
  <si>
    <t>cemd20</t>
  </si>
  <si>
    <t>utiliza</t>
  </si>
  <si>
    <t>forma</t>
  </si>
  <si>
    <t>gustaría</t>
  </si>
  <si>
    <t>vivir</t>
  </si>
  <si>
    <t>dentro</t>
  </si>
  <si>
    <t>ponte</t>
  </si>
  <si>
    <t>contacto</t>
  </si>
  <si>
    <t>hablamos</t>
  </si>
  <si>
    <t>vuestra</t>
  </si>
  <si>
    <t>hotel</t>
  </si>
  <si>
    <t>ʜᴏʟᴀ</t>
  </si>
  <si>
    <t>encantados</t>
  </si>
  <si>
    <t>creador</t>
  </si>
  <si>
    <t>mando</t>
  </si>
  <si>
    <t>empresa</t>
  </si>
  <si>
    <t>vinculada</t>
  </si>
  <si>
    <t>equipo</t>
  </si>
  <si>
    <t>web</t>
  </si>
  <si>
    <t>nuestros</t>
  </si>
  <si>
    <t>amigos</t>
  </si>
  <si>
    <t>viene</t>
  </si>
  <si>
    <t>nuestra</t>
  </si>
  <si>
    <t>manera</t>
  </si>
  <si>
    <t>zufidzbz6v</t>
  </si>
  <si>
    <t>cemd20jo</t>
  </si>
  <si>
    <t>sorpresa</t>
  </si>
  <si>
    <t>mensajito</t>
  </si>
  <si>
    <t>recuerda</t>
  </si>
  <si>
    <t>estás</t>
  </si>
  <si>
    <t>aún</t>
  </si>
  <si>
    <t>ʙɪᴇɴᴠᴇɴɪᴅᴀ</t>
  </si>
  <si>
    <t>ɪᴠᴀʀs</t>
  </si>
  <si>
    <t>bien</t>
  </si>
  <si>
    <t>publicidad</t>
  </si>
  <si>
    <t>faceboook</t>
  </si>
  <si>
    <t>acción</t>
  </si>
  <si>
    <t>charla</t>
  </si>
  <si>
    <t>imparte</t>
  </si>
  <si>
    <t>esperamos</t>
  </si>
  <si>
    <t>nueva</t>
  </si>
  <si>
    <t>plan</t>
  </si>
  <si>
    <t>venir</t>
  </si>
  <si>
    <t>interactuar</t>
  </si>
  <si>
    <t>alucinante</t>
  </si>
  <si>
    <t>entra</t>
  </si>
  <si>
    <t>dar</t>
  </si>
  <si>
    <t>queremos</t>
  </si>
  <si>
    <t>marcharnos</t>
  </si>
  <si>
    <t>casa</t>
  </si>
  <si>
    <t>par</t>
  </si>
  <si>
    <t>cosillas</t>
  </si>
  <si>
    <t>cc</t>
  </si>
  <si>
    <t>tercer</t>
  </si>
  <si>
    <t>tengo</t>
  </si>
  <si>
    <t>honor</t>
  </si>
  <si>
    <t>presentar</t>
  </si>
  <si>
    <t>info</t>
  </si>
  <si>
    <t>alcalde</t>
  </si>
  <si>
    <t>dcto</t>
  </si>
  <si>
    <t>startgo</t>
  </si>
  <si>
    <t>connection</t>
  </si>
  <si>
    <t>quien</t>
  </si>
  <si>
    <t>cuenta</t>
  </si>
  <si>
    <t>unas</t>
  </si>
  <si>
    <t>novedades</t>
  </si>
  <si>
    <t>celebrará</t>
  </si>
  <si>
    <t>posible</t>
  </si>
  <si>
    <t>super</t>
  </si>
  <si>
    <t>consecutiva</t>
  </si>
  <si>
    <t>apoyarnos</t>
  </si>
  <si>
    <t>cediéndonos</t>
  </si>
  <si>
    <t>instalaciones</t>
  </si>
  <si>
    <t>gratitud</t>
  </si>
  <si>
    <t>haber</t>
  </si>
  <si>
    <t>confiado</t>
  </si>
  <si>
    <t>proyecto</t>
  </si>
  <si>
    <t>instante</t>
  </si>
  <si>
    <t>totalmente</t>
  </si>
  <si>
    <t>incondicional</t>
  </si>
  <si>
    <t>formamos</t>
  </si>
  <si>
    <t>perdértelo</t>
  </si>
  <si>
    <t>extremadura</t>
  </si>
  <si>
    <t>dejado</t>
  </si>
  <si>
    <t>ir</t>
  </si>
  <si>
    <t>abriendo</t>
  </si>
  <si>
    <t>boca</t>
  </si>
  <si>
    <t>faltar</t>
  </si>
  <si>
    <t>alto</t>
  </si>
  <si>
    <t>especializados</t>
  </si>
  <si>
    <t>esperan</t>
  </si>
  <si>
    <t>obtener</t>
  </si>
  <si>
    <t>3r</t>
  </si>
  <si>
    <t>cemd20nc</t>
  </si>
  <si>
    <t>queda</t>
  </si>
  <si>
    <t>tú</t>
  </si>
  <si>
    <t>ᴄᴀᴍᴀᴄʜᴏ</t>
  </si>
  <si>
    <t>pasa</t>
  </si>
  <si>
    <t>asistente</t>
  </si>
  <si>
    <t>disfrutó</t>
  </si>
  <si>
    <t>pasada</t>
  </si>
  <si>
    <t>secretos</t>
  </si>
  <si>
    <t>estupendo</t>
  </si>
  <si>
    <t>artículo</t>
  </si>
  <si>
    <t>intensa</t>
  </si>
  <si>
    <t>cerrar</t>
  </si>
  <si>
    <t>antes</t>
  </si>
  <si>
    <t>comenzar</t>
  </si>
  <si>
    <t>penúltima</t>
  </si>
  <si>
    <t>previa</t>
  </si>
  <si>
    <t>olvides</t>
  </si>
  <si>
    <t>dónde</t>
  </si>
  <si>
    <t>quedes</t>
  </si>
  <si>
    <t>recibir</t>
  </si>
  <si>
    <t>buen</t>
  </si>
  <si>
    <t>hablará</t>
  </si>
  <si>
    <t>мιɴdғυlɴeѕѕ</t>
  </si>
  <si>
    <t>presentará</t>
  </si>
  <si>
    <t>libro</t>
  </si>
  <si>
    <t>vivo</t>
  </si>
  <si>
    <t>mano</t>
  </si>
  <si>
    <t>#sistrix</t>
  </si>
  <si>
    <t>calidad</t>
  </si>
  <si>
    <t>#badayork</t>
  </si>
  <si>
    <t>reúne</t>
  </si>
  <si>
    <t>vuelven</t>
  </si>
  <si>
    <t>apostar</t>
  </si>
  <si>
    <t>segundo</t>
  </si>
  <si>
    <t>consecutivo</t>
  </si>
  <si>
    <t>familia</t>
  </si>
  <si>
    <t>agradecidos</t>
  </si>
  <si>
    <t>ellos</t>
  </si>
  <si>
    <t>vodafone</t>
  </si>
  <si>
    <t>hubiera</t>
  </si>
  <si>
    <t>grandes</t>
  </si>
  <si>
    <t>personas</t>
  </si>
  <si>
    <t>#mindfullness</t>
  </si>
  <si>
    <t>pasajera</t>
  </si>
  <si>
    <t>empresas</t>
  </si>
  <si>
    <t>deberían</t>
  </si>
  <si>
    <t>implementar</t>
  </si>
  <si>
    <t>organizaciones</t>
  </si>
  <si>
    <t>respuesta</t>
  </si>
  <si>
    <t>será</t>
  </si>
  <si>
    <t>sabéis</t>
  </si>
  <si>
    <t>orgullo</t>
  </si>
  <si>
    <t>principal</t>
  </si>
  <si>
    <t>podíamos</t>
  </si>
  <si>
    <t>dejar</t>
  </si>
  <si>
    <t>pasar</t>
  </si>
  <si>
    <t>oportunidad</t>
  </si>
  <si>
    <t>grabar</t>
  </si>
  <si>
    <t>pequeño</t>
  </si>
  <si>
    <t>vídeo</t>
  </si>
  <si>
    <t>pacense</t>
  </si>
  <si>
    <t>cmo</t>
  </si>
  <si>
    <t>panda</t>
  </si>
  <si>
    <t>play</t>
  </si>
  <si>
    <t>atentos</t>
  </si>
  <si>
    <t>b6s3foursi</t>
  </si>
  <si>
    <t>contaremos</t>
  </si>
  <si>
    <t>participación</t>
  </si>
  <si>
    <t>cabeza</t>
  </si>
  <si>
    <t>impartirán</t>
  </si>
  <si>
    <t>interesante</t>
  </si>
  <si>
    <t>potente</t>
  </si>
  <si>
    <t>eficaz</t>
  </si>
  <si>
    <t>corre</t>
  </si>
  <si>
    <t>preparados</t>
  </si>
  <si>
    <t>habrá</t>
  </si>
  <si>
    <t>sabemos</t>
  </si>
  <si>
    <t>esperas</t>
  </si>
  <si>
    <t>up37yhymf9</t>
  </si>
  <si>
    <t>3ra</t>
  </si>
  <si>
    <t>calentita</t>
  </si>
  <si>
    <t>masterclass</t>
  </si>
  <si>
    <t>3er</t>
  </si>
  <si>
    <t>maravillosos</t>
  </si>
  <si>
    <t>#marketinddigital</t>
  </si>
  <si>
    <t>encontrar</t>
  </si>
  <si>
    <t>tono</t>
  </si>
  <si>
    <t>lenguaje</t>
  </si>
  <si>
    <t>marca</t>
  </si>
  <si>
    <t>deberías</t>
  </si>
  <si>
    <t>ponencia</t>
  </si>
  <si>
    <t>cofundadora</t>
  </si>
  <si>
    <t>ulab</t>
  </si>
  <si>
    <t>content</t>
  </si>
  <si>
    <t>manager</t>
  </si>
  <si>
    <t>conocer</t>
  </si>
  <si>
    <t>experiencia</t>
  </si>
  <si>
    <t>tracks</t>
  </si>
  <si>
    <t>concursos</t>
  </si>
  <si>
    <t>regalos</t>
  </si>
  <si>
    <t>ganas</t>
  </si>
  <si>
    <t>espera</t>
  </si>
  <si>
    <t>unes</t>
  </si>
  <si>
    <t>presentado</t>
  </si>
  <si>
    <t>oficialmente</t>
  </si>
  <si>
    <t>tercera</t>
  </si>
  <si>
    <t>montse</t>
  </si>
  <si>
    <t>casasola</t>
  </si>
  <si>
    <t>implicación</t>
  </si>
  <si>
    <t>fuera</t>
  </si>
  <si>
    <t>tarifa</t>
  </si>
  <si>
    <t>especial</t>
  </si>
  <si>
    <t>asistentes</t>
  </si>
  <si>
    <t>reservas</t>
  </si>
  <si>
    <t>tramitarán</t>
  </si>
  <si>
    <t>directamente</t>
  </si>
  <si>
    <t>zas</t>
  </si>
  <si>
    <t>tenéis</t>
  </si>
  <si>
    <t>gt</t>
  </si>
  <si>
    <t>ceo</t>
  </si>
  <si>
    <t>impartirá</t>
  </si>
  <si>
    <t>permite</t>
  </si>
  <si>
    <t>analizar</t>
  </si>
  <si>
    <t>generar</t>
  </si>
  <si>
    <t>informes</t>
  </si>
  <si>
    <t>planificar</t>
  </si>
  <si>
    <t>gestionar</t>
  </si>
  <si>
    <t>tus</t>
  </si>
  <si>
    <t>sabe</t>
  </si>
  <si>
    <t>#facebookads</t>
  </si>
  <si>
    <t>demostrado</t>
  </si>
  <si>
    <t>largo</t>
  </si>
  <si>
    <t>toda</t>
  </si>
  <si>
    <t>trayectoria</t>
  </si>
  <si>
    <t>serás</t>
  </si>
  <si>
    <t>testigo</t>
  </si>
  <si>
    <t>cómo</t>
  </si>
  <si>
    <t>comunicamos</t>
  </si>
  <si>
    <t>preocupéis</t>
  </si>
  <si>
    <t>podéis</t>
  </si>
  <si>
    <t>visualizarlo</t>
  </si>
  <si>
    <t>finalizada</t>
  </si>
  <si>
    <t>entrevista</t>
  </si>
  <si>
    <t>muchísimas</t>
  </si>
  <si>
    <t>trato</t>
  </si>
  <si>
    <t>recibido</t>
  </si>
  <si>
    <t>ayuda</t>
  </si>
  <si>
    <t>breve</t>
  </si>
  <si>
    <t>subimos</t>
  </si>
  <si>
    <t>completa</t>
  </si>
  <si>
    <t>descubre</t>
  </si>
  <si>
    <t>#cemd20</t>
  </si>
  <si>
    <t>gallego</t>
  </si>
  <si>
    <t>parece</t>
  </si>
  <si>
    <t>nunca</t>
  </si>
  <si>
    <t>sonríe</t>
  </si>
  <si>
    <t>cacho</t>
  </si>
  <si>
    <t>pan</t>
  </si>
  <si>
    <t>alvarofontela</t>
  </si>
  <si>
    <t>libreta</t>
  </si>
  <si>
    <t>boli</t>
  </si>
  <si>
    <t>contará</t>
  </si>
  <si>
    <t>cosas</t>
  </si>
  <si>
    <t>realmente</t>
  </si>
  <si>
    <t>cervezas</t>
  </si>
  <si>
    <t>podemos</t>
  </si>
  <si>
    <t>decir</t>
  </si>
  <si>
    <t>aseguramos</t>
  </si>
  <si>
    <t>gentileza</t>
  </si>
  <si>
    <t>formación</t>
  </si>
  <si>
    <t>estudios</t>
  </si>
  <si>
    <t>dejo</t>
  </si>
  <si>
    <t>tecleando</t>
  </si>
  <si>
    <t>cemd20cg</t>
  </si>
  <si>
    <t>cualquier</t>
  </si>
  <si>
    <t>duda</t>
  </si>
  <si>
    <t>revisa</t>
  </si>
  <si>
    <t>informarte</t>
  </si>
  <si>
    <t>mvadetxg4t</t>
  </si>
  <si>
    <t>#congresos</t>
  </si>
  <si>
    <t>lujo</t>
  </si>
  <si>
    <t>comunidad</t>
  </si>
  <si>
    <t>fans</t>
  </si>
  <si>
    <t>mundo</t>
  </si>
  <si>
    <t>quiere</t>
  </si>
  <si>
    <t>enseñarnos</t>
  </si>
  <si>
    <t>integrar</t>
  </si>
  <si>
    <t>vida</t>
  </si>
  <si>
    <t>diaria</t>
  </si>
  <si>
    <t>juan</t>
  </si>
  <si>
    <t>pablo</t>
  </si>
  <si>
    <t>tejera</t>
  </si>
  <si>
    <t>parra</t>
  </si>
  <si>
    <t>hablar</t>
  </si>
  <si>
    <t>metricool</t>
  </si>
  <si>
    <t>ℹ</t>
  </si>
  <si>
    <t>recordaros</t>
  </si>
  <si>
    <t>acompañado</t>
  </si>
  <si>
    <t>hermano</t>
  </si>
  <si>
    <t>tenerlos</t>
  </si>
  <si>
    <t>protagonistas</t>
  </si>
  <si>
    <t>propósitos</t>
  </si>
  <si>
    <t>congresos</t>
  </si>
  <si>
    <t>#networking</t>
  </si>
  <si>
    <t>tendremos</t>
  </si>
  <si>
    <t>raudales</t>
  </si>
  <si>
    <t>aviso</t>
  </si>
  <si>
    <t>aprovecha</t>
  </si>
  <si>
    <t>yisyqfn7hy</t>
  </si>
  <si>
    <t>aaxmpqx6zs</t>
  </si>
  <si>
    <t>optimizar</t>
  </si>
  <si>
    <t>vamos</t>
  </si>
  <si>
    <t>consultora</t>
  </si>
  <si>
    <t>actualmente</t>
  </si>
  <si>
    <t>sistrix</t>
  </si>
  <si>
    <t>dudes</t>
  </si>
  <si>
    <t>utilizar</t>
  </si>
  <si>
    <t>compañero</t>
  </si>
  <si>
    <t>deja</t>
  </si>
  <si>
    <t>gusta</t>
  </si>
  <si>
    <t>fantástica</t>
  </si>
  <si>
    <t>presencia</t>
  </si>
  <si>
    <t>femenina</t>
  </si>
  <si>
    <t>podremos</t>
  </si>
  <si>
    <t>otras</t>
  </si>
  <si>
    <t>pensando</t>
  </si>
  <si>
    <t>#voluntario</t>
  </si>
  <si>
    <t>recomendamos</t>
  </si>
  <si>
    <t>leer</t>
  </si>
  <si>
    <t>cemd20mh</t>
  </si>
  <si>
    <t>apúntate</t>
  </si>
  <si>
    <t>temáticas</t>
  </si>
  <si>
    <t>programación</t>
  </si>
  <si>
    <t>celebra</t>
  </si>
  <si>
    <t>ppqa66hk0r</t>
  </si>
  <si>
    <t>compras</t>
  </si>
  <si>
    <t>ᴀᴢᴜᴀɴᴇᴛ</t>
  </si>
  <si>
    <t>mediana</t>
  </si>
  <si>
    <t>estatura</t>
  </si>
  <si>
    <t>azuanet</t>
  </si>
  <si>
    <t>volverán</t>
  </si>
  <si>
    <t>estar</t>
  </si>
  <si>
    <t>traen</t>
  </si>
  <si>
    <t>poquitas</t>
  </si>
  <si>
    <t>sf8qhldgus</t>
  </si>
  <si>
    <t>Count</t>
  </si>
  <si>
    <t>Salience</t>
  </si>
  <si>
    <t>(Entire graph)</t>
  </si>
  <si>
    <t>Word on Sentiment List #1: Positive</t>
  </si>
  <si>
    <t>Word on Sentiment List #2: Negative</t>
  </si>
  <si>
    <t>Word on Sentiment List #3: Angry/Violent</t>
  </si>
  <si>
    <t>Word 1</t>
  </si>
  <si>
    <t>Word 2</t>
  </si>
  <si>
    <t>Mutual Information</t>
  </si>
  <si>
    <t>Word1 on Sentiment List #1: Positive</t>
  </si>
  <si>
    <t>Word1 on Sentiment List #2: Negative</t>
  </si>
  <si>
    <t>Word1 on Sentiment List #3: Angry/Violent</t>
  </si>
  <si>
    <t>Word2 on Sentiment List #1: Positive</t>
  </si>
  <si>
    <t>Word2 on Sentiment List #2: Negative</t>
  </si>
  <si>
    <t>Word2 on Sentiment List #3: Angry/Violent</t>
  </si>
  <si>
    <t>Sentiment List #1: Positive Word Count</t>
  </si>
  <si>
    <t>Sentiment List #1: Positive Word Percentage (%)</t>
  </si>
  <si>
    <t>Sentiment List #2: Negative Word Count</t>
  </si>
  <si>
    <t>Sentiment List #2: Negative Word Percentage (%)</t>
  </si>
  <si>
    <t>Sentiment List #3: Angry/Violent Word Count</t>
  </si>
  <si>
    <t>Sentiment List #3: Angry/Violent Word Percentage (%)</t>
  </si>
  <si>
    <t>Non-categorized Word Count</t>
  </si>
  <si>
    <t>Non-categorized Word Percentage (%)</t>
  </si>
  <si>
    <t>Edge Content Word Count</t>
  </si>
  <si>
    <t>Vertex Content Word Count</t>
  </si>
  <si>
    <t>Group Content Word Count</t>
  </si>
  <si>
    <t>VertexID</t>
  </si>
  <si>
    <t>Solo</t>
  </si>
  <si>
    <t>para</t>
  </si>
  <si>
    <t>el</t>
  </si>
  <si>
    <t>de</t>
  </si>
  <si>
    <t>Marketing</t>
  </si>
  <si>
    <t>del</t>
  </si>
  <si>
    <t>te</t>
  </si>
  <si>
    <t>sin</t>
  </si>
  <si>
    <t>la</t>
  </si>
  <si>
    <t>Descuento</t>
  </si>
  <si>
    <t>en</t>
  </si>
  <si>
    <t>y</t>
  </si>
  <si>
    <t>Streaming</t>
  </si>
  <si>
    <t>Código</t>
  </si>
  <si>
    <t>Estamos</t>
  </si>
  <si>
    <t>CEMD2020</t>
  </si>
  <si>
    <t>a</t>
  </si>
  <si>
    <t>PhilGonzalez</t>
  </si>
  <si>
    <t>Este</t>
  </si>
  <si>
    <t>nos</t>
  </si>
  <si>
    <t>sobre</t>
  </si>
  <si>
    <t>su</t>
  </si>
  <si>
    <t>Si</t>
  </si>
  <si>
    <t>al</t>
  </si>
  <si>
    <t>IgersSpain</t>
  </si>
  <si>
    <t>o</t>
  </si>
  <si>
    <t>por</t>
  </si>
  <si>
    <t>ya</t>
  </si>
  <si>
    <t>tu</t>
  </si>
  <si>
    <t>https</t>
  </si>
  <si>
    <t>t</t>
  </si>
  <si>
    <t>XpGXMsWbRE</t>
  </si>
  <si>
    <t>Se</t>
  </si>
  <si>
    <t>un</t>
  </si>
  <si>
    <t>Sabes</t>
  </si>
  <si>
    <t>con</t>
  </si>
  <si>
    <t>que</t>
  </si>
  <si>
    <t>Mira</t>
  </si>
  <si>
    <t>Rueda</t>
  </si>
  <si>
    <t>prensa</t>
  </si>
  <si>
    <t>Alcalde</t>
  </si>
  <si>
    <t>organizadores</t>
  </si>
  <si>
    <t>via</t>
  </si>
  <si>
    <t>BadajozOnlineTv</t>
  </si>
  <si>
    <t>Lo</t>
  </si>
  <si>
    <t>SEO</t>
  </si>
  <si>
    <t>Al</t>
  </si>
  <si>
    <t>Online</t>
  </si>
  <si>
    <t>SISTRIX</t>
  </si>
  <si>
    <t>Te</t>
  </si>
  <si>
    <t>lo</t>
  </si>
  <si>
    <t>Compra</t>
  </si>
  <si>
    <t>DCTO</t>
  </si>
  <si>
    <t>CEMD20ISABEL</t>
  </si>
  <si>
    <t>De</t>
  </si>
  <si>
    <t>las</t>
  </si>
  <si>
    <t>no</t>
  </si>
  <si>
    <t>pero</t>
  </si>
  <si>
    <t>los</t>
  </si>
  <si>
    <t>Congreso</t>
  </si>
  <si>
    <t>MarketingDigital</t>
  </si>
  <si>
    <t>amp</t>
  </si>
  <si>
    <t>Ecommerce</t>
  </si>
  <si>
    <t>son</t>
  </si>
  <si>
    <t>Gentileza</t>
  </si>
  <si>
    <t>CEMKTD</t>
  </si>
  <si>
    <t>BADAJOZ</t>
  </si>
  <si>
    <t>Badayork</t>
  </si>
  <si>
    <t>Un</t>
  </si>
  <si>
    <t>viajar</t>
  </si>
  <si>
    <t>antípodas</t>
  </si>
  <si>
    <t>Hecho</t>
  </si>
  <si>
    <t>Gracias</t>
  </si>
  <si>
    <t>Extremeño</t>
  </si>
  <si>
    <t>Digital</t>
  </si>
  <si>
    <t>Finalizamos</t>
  </si>
  <si>
    <t>Startgo</t>
  </si>
  <si>
    <t>Connection</t>
  </si>
  <si>
    <t>Vuelve</t>
  </si>
  <si>
    <t>ECommerce</t>
  </si>
  <si>
    <t>Formación</t>
  </si>
  <si>
    <t>Interactiv_a</t>
  </si>
  <si>
    <t>Novedades</t>
  </si>
  <si>
    <t>se</t>
  </si>
  <si>
    <t>AnaIvarsParcero</t>
  </si>
  <si>
    <t>RedesSociales</t>
  </si>
  <si>
    <t>si</t>
  </si>
  <si>
    <t>MvadETxG4t</t>
  </si>
  <si>
    <t>Congresos</t>
  </si>
  <si>
    <t>El</t>
  </si>
  <si>
    <t>Quieres</t>
  </si>
  <si>
    <t>ser</t>
  </si>
  <si>
    <t>parte</t>
  </si>
  <si>
    <t>esta</t>
  </si>
  <si>
    <t>Obtén</t>
  </si>
  <si>
    <t>Patrocinamos</t>
  </si>
  <si>
    <t>muy</t>
  </si>
  <si>
    <t>Recomendado</t>
  </si>
  <si>
    <t>Nuestros</t>
  </si>
  <si>
    <t>Les</t>
  </si>
  <si>
    <t>porque</t>
  </si>
  <si>
    <t>Vodafone</t>
  </si>
  <si>
    <t>sido</t>
  </si>
  <si>
    <t>Grandes</t>
  </si>
  <si>
    <t>Es</t>
  </si>
  <si>
    <t>Instagram</t>
  </si>
  <si>
    <t>Quiere</t>
  </si>
  <si>
    <t>DESCUENTO</t>
  </si>
  <si>
    <t>CÓDIGO</t>
  </si>
  <si>
    <t>SEOHashtag</t>
  </si>
  <si>
    <t>Enero</t>
  </si>
  <si>
    <t>SEOhashtag</t>
  </si>
  <si>
    <t>Usa</t>
  </si>
  <si>
    <t>Codigo</t>
  </si>
  <si>
    <t>Facebook</t>
  </si>
  <si>
    <t>Ads</t>
  </si>
  <si>
    <t>más</t>
  </si>
  <si>
    <t>Juan</t>
  </si>
  <si>
    <t>Pablo</t>
  </si>
  <si>
    <t>Tejera</t>
  </si>
  <si>
    <t>Mindfullness</t>
  </si>
  <si>
    <t>una</t>
  </si>
  <si>
    <t>sus</t>
  </si>
  <si>
    <t>La</t>
  </si>
  <si>
    <t>Recordaros</t>
  </si>
  <si>
    <t>este</t>
  </si>
  <si>
    <t>menos</t>
  </si>
  <si>
    <t>PandaComunica</t>
  </si>
  <si>
    <t>Ya</t>
  </si>
  <si>
    <t>Por</t>
  </si>
  <si>
    <t>Nuestra</t>
  </si>
  <si>
    <t>desde</t>
  </si>
  <si>
    <t>todos</t>
  </si>
  <si>
    <t>uno</t>
  </si>
  <si>
    <t>Como</t>
  </si>
  <si>
    <t>como</t>
  </si>
  <si>
    <t>Pandacomunica</t>
  </si>
  <si>
    <t>CMO</t>
  </si>
  <si>
    <t>Panda</t>
  </si>
  <si>
    <t>Play</t>
  </si>
  <si>
    <t>todo</t>
  </si>
  <si>
    <t>mi</t>
  </si>
  <si>
    <t>zUfIDzbz6V</t>
  </si>
  <si>
    <t>Ponentes</t>
  </si>
  <si>
    <t>Talleres</t>
  </si>
  <si>
    <t>Presencial</t>
  </si>
  <si>
    <t>Entradas</t>
  </si>
  <si>
    <t>socialmedia</t>
  </si>
  <si>
    <t>Uno</t>
  </si>
  <si>
    <t>Networking</t>
  </si>
  <si>
    <t>eso</t>
  </si>
  <si>
    <t>Vas</t>
  </si>
  <si>
    <t>Saca</t>
  </si>
  <si>
    <t>aqui</t>
  </si>
  <si>
    <t>b6s3FOUrSI</t>
  </si>
  <si>
    <t>DTO</t>
  </si>
  <si>
    <t>CEMD20jo</t>
  </si>
  <si>
    <t>Metricool_es</t>
  </si>
  <si>
    <t>Sorpresa</t>
  </si>
  <si>
    <t>Corre</t>
  </si>
  <si>
    <t>i_Republica</t>
  </si>
  <si>
    <t>Nos</t>
  </si>
  <si>
    <t>ha</t>
  </si>
  <si>
    <t>Estás</t>
  </si>
  <si>
    <t>durante</t>
  </si>
  <si>
    <t>BIEN</t>
  </si>
  <si>
    <t>Además</t>
  </si>
  <si>
    <t>Pilla</t>
  </si>
  <si>
    <t>Conoces</t>
  </si>
  <si>
    <t>Edificio</t>
  </si>
  <si>
    <t>S</t>
  </si>
  <si>
    <t>XXI</t>
  </si>
  <si>
    <t>Consigue</t>
  </si>
  <si>
    <t>up37YhYMf9</t>
  </si>
  <si>
    <t>CEMD20AS</t>
  </si>
  <si>
    <t>CEMD20</t>
  </si>
  <si>
    <t>Ponencias</t>
  </si>
  <si>
    <t>Masterclass</t>
  </si>
  <si>
    <t>Con</t>
  </si>
  <si>
    <t>Utiliza</t>
  </si>
  <si>
    <t>MarketindDigital</t>
  </si>
  <si>
    <t>Evento</t>
  </si>
  <si>
    <t>Edición</t>
  </si>
  <si>
    <t>AVISO</t>
  </si>
  <si>
    <t>ENERO</t>
  </si>
  <si>
    <t>Cofundadora</t>
  </si>
  <si>
    <t>ULab</t>
  </si>
  <si>
    <t>Manager</t>
  </si>
  <si>
    <t>Paseo</t>
  </si>
  <si>
    <t>Fluvial</t>
  </si>
  <si>
    <t>Información</t>
  </si>
  <si>
    <t>Fareskameli</t>
  </si>
  <si>
    <t>Deseando</t>
  </si>
  <si>
    <t>escuchar</t>
  </si>
  <si>
    <t>años</t>
  </si>
  <si>
    <t>desarrollado</t>
  </si>
  <si>
    <t>ℂ</t>
  </si>
  <si>
    <t>metodología</t>
  </si>
  <si>
    <t>trabajo</t>
  </si>
  <si>
    <t>otro</t>
  </si>
  <si>
    <t>Alvaro</t>
  </si>
  <si>
    <t>Fontela</t>
  </si>
  <si>
    <t>Estrategias</t>
  </si>
  <si>
    <t>VIP</t>
  </si>
  <si>
    <t>Quedan</t>
  </si>
  <si>
    <t>Regalo</t>
  </si>
  <si>
    <t>YisYqFN7Hy</t>
  </si>
  <si>
    <t>VOLUNTARIO</t>
  </si>
  <si>
    <t>Ponte</t>
  </si>
  <si>
    <t>aaxMpQX6ZS</t>
  </si>
  <si>
    <t>Tracks</t>
  </si>
  <si>
    <t>Sorpresas</t>
  </si>
  <si>
    <t>Concursos</t>
  </si>
  <si>
    <t>Regalos</t>
  </si>
  <si>
    <t>Esto</t>
  </si>
  <si>
    <t>Presentado</t>
  </si>
  <si>
    <t>Montse</t>
  </si>
  <si>
    <t>Casasola</t>
  </si>
  <si>
    <t>Vienes</t>
  </si>
  <si>
    <t>AC_Hoteles</t>
  </si>
  <si>
    <t>tiene</t>
  </si>
  <si>
    <t>Las</t>
  </si>
  <si>
    <t>di</t>
  </si>
  <si>
    <t>ZAS</t>
  </si>
  <si>
    <t>Aquí</t>
  </si>
  <si>
    <t>CEO</t>
  </si>
  <si>
    <t>e</t>
  </si>
  <si>
    <t>redessociales</t>
  </si>
  <si>
    <t>así</t>
  </si>
  <si>
    <t>RevenueManager</t>
  </si>
  <si>
    <t>análiza</t>
  </si>
  <si>
    <t>cruza</t>
  </si>
  <si>
    <t>datos</t>
  </si>
  <si>
    <t>puedas</t>
  </si>
  <si>
    <t>tomar</t>
  </si>
  <si>
    <t>decisiones</t>
  </si>
  <si>
    <t>ventas</t>
  </si>
  <si>
    <t>FaresKameli</t>
  </si>
  <si>
    <t>mostrará</t>
  </si>
  <si>
    <t>caso</t>
  </si>
  <si>
    <t>Actualmente</t>
  </si>
  <si>
    <t>Sistrix</t>
  </si>
  <si>
    <t>SI</t>
  </si>
  <si>
    <t>ella</t>
  </si>
  <si>
    <t>experta</t>
  </si>
  <si>
    <t>consiguen</t>
  </si>
  <si>
    <t>captar</t>
  </si>
  <si>
    <t>tráfico</t>
  </si>
  <si>
    <t>alta</t>
  </si>
  <si>
    <t>llevas</t>
  </si>
  <si>
    <t>conviene</t>
  </si>
  <si>
    <t>escucharla</t>
  </si>
  <si>
    <t>AlvaroMKN</t>
  </si>
  <si>
    <t>RaiolaNetworks</t>
  </si>
  <si>
    <t>especialista</t>
  </si>
  <si>
    <t>WPO</t>
  </si>
  <si>
    <t>velocidad</t>
  </si>
  <si>
    <t>carga</t>
  </si>
  <si>
    <t>desvelará</t>
  </si>
  <si>
    <t>futuro</t>
  </si>
  <si>
    <t>especialidad</t>
  </si>
  <si>
    <t>ROI</t>
  </si>
  <si>
    <t>positivo</t>
  </si>
  <si>
    <t>FacebookAds</t>
  </si>
  <si>
    <t>hay</t>
  </si>
  <si>
    <t>Entra</t>
  </si>
  <si>
    <t>aquí</t>
  </si>
  <si>
    <t>mismo</t>
  </si>
  <si>
    <t>otra</t>
  </si>
  <si>
    <t>invitadas</t>
  </si>
  <si>
    <t>explicará</t>
  </si>
  <si>
    <t>intención</t>
  </si>
  <si>
    <t>búsqueda</t>
  </si>
  <si>
    <t>usuario</t>
  </si>
  <si>
    <t>decide</t>
  </si>
  <si>
    <t>quedarse</t>
  </si>
  <si>
    <t>contigo</t>
  </si>
  <si>
    <t>objetivo</t>
  </si>
  <si>
    <t>acercar</t>
  </si>
  <si>
    <t>comercrio</t>
  </si>
  <si>
    <t>seas</t>
  </si>
  <si>
    <t>espectador</t>
  </si>
  <si>
    <t>hace</t>
  </si>
  <si>
    <t>qué</t>
  </si>
  <si>
    <t>visibilidad</t>
  </si>
  <si>
    <t>marcas</t>
  </si>
  <si>
    <t>Puedes</t>
  </si>
  <si>
    <t>práctica</t>
  </si>
  <si>
    <t>Os</t>
  </si>
  <si>
    <t>Pero</t>
  </si>
  <si>
    <t>está</t>
  </si>
  <si>
    <t>CC</t>
  </si>
  <si>
    <t>VodafoneBiz</t>
  </si>
  <si>
    <t>Cada</t>
  </si>
  <si>
    <t>vez</t>
  </si>
  <si>
    <t>Hoy</t>
  </si>
  <si>
    <t>Marta</t>
  </si>
  <si>
    <t>Zapata</t>
  </si>
  <si>
    <t>responsable</t>
  </si>
  <si>
    <t>comunicación</t>
  </si>
  <si>
    <t>importante</t>
  </si>
  <si>
    <t>vosotr</t>
  </si>
  <si>
    <t>s</t>
  </si>
  <si>
    <t>Recuerda</t>
  </si>
  <si>
    <t>RPjXrCrOtU</t>
  </si>
  <si>
    <t>Finalizada</t>
  </si>
  <si>
    <t>Muchísimas</t>
  </si>
  <si>
    <t>En</t>
  </si>
  <si>
    <t>Descubre</t>
  </si>
  <si>
    <t>Nuestro</t>
  </si>
  <si>
    <t>Fantástica</t>
  </si>
  <si>
    <t>Podremos</t>
  </si>
  <si>
    <t>entre</t>
  </si>
  <si>
    <t>Automatizadora</t>
  </si>
  <si>
    <t>favorita</t>
  </si>
  <si>
    <t>mañana</t>
  </si>
  <si>
    <t>conocerla</t>
  </si>
  <si>
    <t>PONENTE</t>
  </si>
  <si>
    <t>estrena</t>
  </si>
  <si>
    <t>CEDM20ISABEL</t>
  </si>
  <si>
    <t>lubS8BZ4tu</t>
  </si>
  <si>
    <t>primero</t>
  </si>
  <si>
    <t>Info</t>
  </si>
  <si>
    <t>Llega</t>
  </si>
  <si>
    <t>Apúntate</t>
  </si>
  <si>
    <t>Temáticas</t>
  </si>
  <si>
    <t>Programación</t>
  </si>
  <si>
    <t>Dónde</t>
  </si>
  <si>
    <t>Precio</t>
  </si>
  <si>
    <t>Vía</t>
  </si>
  <si>
    <t>PpqA66hk0r</t>
  </si>
  <si>
    <t>estaráen</t>
  </si>
  <si>
    <t>xTNmJerMe8</t>
  </si>
  <si>
    <t>8pJDQxRMEz</t>
  </si>
  <si>
    <t>Sf8qHLdguS</t>
  </si>
  <si>
    <t>à</t>
  </si>
  <si>
    <t>â</t>
  </si>
  <si>
    <t>å</t>
  </si>
  <si>
    <t>ä</t>
  </si>
  <si>
    <t>ã</t>
  </si>
  <si>
    <t>ab</t>
  </si>
  <si>
    <t>aber</t>
  </si>
  <si>
    <t>able</t>
  </si>
  <si>
    <t>about</t>
  </si>
  <si>
    <t>across</t>
  </si>
  <si>
    <t>after</t>
  </si>
  <si>
    <t>ahora</t>
  </si>
  <si>
    <t>ain't</t>
  </si>
  <si>
    <t>all</t>
  </si>
  <si>
    <t>almost</t>
  </si>
  <si>
    <t>als</t>
  </si>
  <si>
    <t>also</t>
  </si>
  <si>
    <t>am</t>
  </si>
  <si>
    <t>among</t>
  </si>
  <si>
    <t>an</t>
  </si>
  <si>
    <t>and</t>
  </si>
  <si>
    <t>any</t>
  </si>
  <si>
    <t>are</t>
  </si>
  <si>
    <t>aren't</t>
  </si>
  <si>
    <t>as</t>
  </si>
  <si>
    <t>at</t>
  </si>
  <si>
    <t>au</t>
  </si>
  <si>
    <t>auch</t>
  </si>
  <si>
    <t>auf</t>
  </si>
  <si>
    <t>aunque</t>
  </si>
  <si>
    <t>aus</t>
  </si>
  <si>
    <t>avec</t>
  </si>
  <si>
    <t>b</t>
  </si>
  <si>
    <t>be</t>
  </si>
  <si>
    <t>because</t>
  </si>
  <si>
    <t>been</t>
  </si>
  <si>
    <t>bei</t>
  </si>
  <si>
    <t>beim</t>
  </si>
  <si>
    <t>bin</t>
  </si>
  <si>
    <t>bis</t>
  </si>
  <si>
    <t>but</t>
  </si>
  <si>
    <t>by</t>
  </si>
  <si>
    <t>c</t>
  </si>
  <si>
    <t>cada</t>
  </si>
  <si>
    <t>can</t>
  </si>
  <si>
    <t>can't</t>
  </si>
  <si>
    <t>cannot</t>
  </si>
  <si>
    <t>che</t>
  </si>
  <si>
    <t>com</t>
  </si>
  <si>
    <t>could</t>
  </si>
  <si>
    <t>could've</t>
  </si>
  <si>
    <t>couldn't</t>
  </si>
  <si>
    <t>cuando</t>
  </si>
  <si>
    <t>d</t>
  </si>
  <si>
    <t>ð</t>
  </si>
  <si>
    <t>da</t>
  </si>
  <si>
    <t>damit</t>
  </si>
  <si>
    <t>dann</t>
  </si>
  <si>
    <t>dans</t>
  </si>
  <si>
    <t>das</t>
  </si>
  <si>
    <t>dass</t>
  </si>
  <si>
    <t>dein</t>
  </si>
  <si>
    <t>deine</t>
  </si>
  <si>
    <t>deinem</t>
  </si>
  <si>
    <t>deinen</t>
  </si>
  <si>
    <t>deiner</t>
  </si>
  <si>
    <t>deines</t>
  </si>
  <si>
    <t>della</t>
  </si>
  <si>
    <t>dem</t>
  </si>
  <si>
    <t>den</t>
  </si>
  <si>
    <t>denen</t>
  </si>
  <si>
    <t>denn</t>
  </si>
  <si>
    <t>der</t>
  </si>
  <si>
    <t>deren</t>
  </si>
  <si>
    <t>des</t>
  </si>
  <si>
    <t>después</t>
  </si>
  <si>
    <t>dessen</t>
  </si>
  <si>
    <t>dich</t>
  </si>
  <si>
    <t>did</t>
  </si>
  <si>
    <t>didn't</t>
  </si>
  <si>
    <t>diese</t>
  </si>
  <si>
    <t>diesem</t>
  </si>
  <si>
    <t>diesen</t>
  </si>
  <si>
    <t>dieses</t>
  </si>
  <si>
    <t>dijo</t>
  </si>
  <si>
    <t>dir</t>
  </si>
  <si>
    <t>do</t>
  </si>
  <si>
    <t>doch</t>
  </si>
  <si>
    <t>does</t>
  </si>
  <si>
    <t>doesn't</t>
  </si>
  <si>
    <t>don't</t>
  </si>
  <si>
    <t>donde</t>
  </si>
  <si>
    <t>dort</t>
  </si>
  <si>
    <t>dos</t>
  </si>
  <si>
    <t>du</t>
  </si>
  <si>
    <t>durch</t>
  </si>
  <si>
    <t>ðÿ</t>
  </si>
  <si>
    <t>ðÿš</t>
  </si>
  <si>
    <t>é</t>
  </si>
  <si>
    <t>è</t>
  </si>
  <si>
    <t>een</t>
  </si>
  <si>
    <t>ein</t>
  </si>
  <si>
    <t>eine</t>
  </si>
  <si>
    <t>einem</t>
  </si>
  <si>
    <t>einen</t>
  </si>
  <si>
    <t>einer</t>
  </si>
  <si>
    <t>eines</t>
  </si>
  <si>
    <t>either</t>
  </si>
  <si>
    <t>él</t>
  </si>
  <si>
    <t>elle</t>
  </si>
  <si>
    <t>else</t>
  </si>
  <si>
    <t>er</t>
  </si>
  <si>
    <t>era</t>
  </si>
  <si>
    <t>esa</t>
  </si>
  <si>
    <t>ese</t>
  </si>
  <si>
    <t>est</t>
  </si>
  <si>
    <t>esto</t>
  </si>
  <si>
    <t>estos</t>
  </si>
  <si>
    <t>et</t>
  </si>
  <si>
    <t>etwa</t>
  </si>
  <si>
    <t>etwas</t>
  </si>
  <si>
    <t>euch</t>
  </si>
  <si>
    <t>euer</t>
  </si>
  <si>
    <t>euren</t>
  </si>
  <si>
    <t>eures</t>
  </si>
  <si>
    <t>even</t>
  </si>
  <si>
    <t>ever</t>
  </si>
  <si>
    <t>every</t>
  </si>
  <si>
    <t>f</t>
  </si>
  <si>
    <t>for</t>
  </si>
  <si>
    <t>för</t>
  </si>
  <si>
    <t>from</t>
  </si>
  <si>
    <t>fue</t>
  </si>
  <si>
    <t>für</t>
  </si>
  <si>
    <t>g</t>
  </si>
  <si>
    <t>get</t>
  </si>
  <si>
    <t>gleich</t>
  </si>
  <si>
    <t>got</t>
  </si>
  <si>
    <t>h</t>
  </si>
  <si>
    <t>haben</t>
  </si>
  <si>
    <t>había</t>
  </si>
  <si>
    <t>had</t>
  </si>
  <si>
    <t>han</t>
  </si>
  <si>
    <t>has</t>
  </si>
  <si>
    <t>hasn't</t>
  </si>
  <si>
    <t>hasta</t>
  </si>
  <si>
    <t>hat</t>
  </si>
  <si>
    <t>hatte</t>
  </si>
  <si>
    <t>hätte</t>
  </si>
  <si>
    <t>hatten</t>
  </si>
  <si>
    <t>hätten</t>
  </si>
  <si>
    <t>hättest</t>
  </si>
  <si>
    <t>have</t>
  </si>
  <si>
    <t>he</t>
  </si>
  <si>
    <t>he'd</t>
  </si>
  <si>
    <t>he'll</t>
  </si>
  <si>
    <t>he's</t>
  </si>
  <si>
    <t>her</t>
  </si>
  <si>
    <t>here</t>
  </si>
  <si>
    <t>hers</t>
  </si>
  <si>
    <t>het</t>
  </si>
  <si>
    <t>hier</t>
  </si>
  <si>
    <t>him</t>
  </si>
  <si>
    <t>his</t>
  </si>
  <si>
    <t>how</t>
  </si>
  <si>
    <t>how'd</t>
  </si>
  <si>
    <t>how'll</t>
  </si>
  <si>
    <t>how's</t>
  </si>
  <si>
    <t>however</t>
  </si>
  <si>
    <t>http</t>
  </si>
  <si>
    <t>i</t>
  </si>
  <si>
    <t>ï</t>
  </si>
  <si>
    <t>i'd</t>
  </si>
  <si>
    <t>i'll</t>
  </si>
  <si>
    <t>i'm</t>
  </si>
  <si>
    <t>i've</t>
  </si>
  <si>
    <t>ich</t>
  </si>
  <si>
    <t>if</t>
  </si>
  <si>
    <t>ihm</t>
  </si>
  <si>
    <t>ihn</t>
  </si>
  <si>
    <t>ihnen</t>
  </si>
  <si>
    <t>ihr</t>
  </si>
  <si>
    <t>ihre</t>
  </si>
  <si>
    <t>ihrem</t>
  </si>
  <si>
    <t>ihren</t>
  </si>
  <si>
    <t>il</t>
  </si>
  <si>
    <t>im</t>
  </si>
  <si>
    <t>in</t>
  </si>
  <si>
    <t>ins</t>
  </si>
  <si>
    <t>into</t>
  </si>
  <si>
    <t>is</t>
  </si>
  <si>
    <t>isn't</t>
  </si>
  <si>
    <t>ist</t>
  </si>
  <si>
    <t>it</t>
  </si>
  <si>
    <t>it's</t>
  </si>
  <si>
    <t>its</t>
  </si>
  <si>
    <t>j</t>
  </si>
  <si>
    <t>je</t>
  </si>
  <si>
    <t>jetzt</t>
  </si>
  <si>
    <t>just</t>
  </si>
  <si>
    <t>k</t>
  </si>
  <si>
    <t>kann</t>
  </si>
  <si>
    <t>können</t>
  </si>
  <si>
    <t>konnte</t>
  </si>
  <si>
    <t>könnte</t>
  </si>
  <si>
    <t>konnten</t>
  </si>
  <si>
    <t>könnten</t>
  </si>
  <si>
    <t>konntest</t>
  </si>
  <si>
    <t>könntest</t>
  </si>
  <si>
    <t>konntet</t>
  </si>
  <si>
    <t>l</t>
  </si>
  <si>
    <t>le</t>
  </si>
  <si>
    <t>least</t>
  </si>
  <si>
    <t>les</t>
  </si>
  <si>
    <t>let</t>
  </si>
  <si>
    <t>like</t>
  </si>
  <si>
    <t>likely</t>
  </si>
  <si>
    <t>m</t>
  </si>
  <si>
    <t>may</t>
  </si>
  <si>
    <t>me</t>
  </si>
  <si>
    <t>mein</t>
  </si>
  <si>
    <t>meine</t>
  </si>
  <si>
    <t>meinem</t>
  </si>
  <si>
    <t>meines</t>
  </si>
  <si>
    <t>mich</t>
  </si>
  <si>
    <t>might</t>
  </si>
  <si>
    <t>might've</t>
  </si>
  <si>
    <t>mir</t>
  </si>
  <si>
    <t>mit</t>
  </si>
  <si>
    <t>moi</t>
  </si>
  <si>
    <t>most</t>
  </si>
  <si>
    <t>muss</t>
  </si>
  <si>
    <t>musste</t>
  </si>
  <si>
    <t>müsste</t>
  </si>
  <si>
    <t>mussten</t>
  </si>
  <si>
    <t>müssten</t>
  </si>
  <si>
    <t>müsstest</t>
  </si>
  <si>
    <t>must</t>
  </si>
  <si>
    <t>must've</t>
  </si>
  <si>
    <t>mustn't</t>
  </si>
  <si>
    <t>my</t>
  </si>
  <si>
    <t>n</t>
  </si>
  <si>
    <t>ñ</t>
  </si>
  <si>
    <t>na</t>
  </si>
  <si>
    <t>nach</t>
  </si>
  <si>
    <t>ne</t>
  </si>
  <si>
    <t>neither</t>
  </si>
  <si>
    <t>new</t>
  </si>
  <si>
    <t>ni</t>
  </si>
  <si>
    <t>nicht</t>
  </si>
  <si>
    <t>noch</t>
  </si>
  <si>
    <t>nor</t>
  </si>
  <si>
    <t>not</t>
  </si>
  <si>
    <t>nous</t>
  </si>
  <si>
    <t>now</t>
  </si>
  <si>
    <t>nun</t>
  </si>
  <si>
    <t>nur</t>
  </si>
  <si>
    <t>ó</t>
  </si>
  <si>
    <t>ö</t>
  </si>
  <si>
    <t>ob</t>
  </si>
  <si>
    <t>och</t>
  </si>
  <si>
    <t>oder</t>
  </si>
  <si>
    <t>of</t>
  </si>
  <si>
    <t>off</t>
  </si>
  <si>
    <t>often</t>
  </si>
  <si>
    <t>om</t>
  </si>
  <si>
    <t>on</t>
  </si>
  <si>
    <t>only</t>
  </si>
  <si>
    <t>op</t>
  </si>
  <si>
    <t>or</t>
  </si>
  <si>
    <t>other</t>
  </si>
  <si>
    <t>otros</t>
  </si>
  <si>
    <t>ou</t>
  </si>
  <si>
    <t>our</t>
  </si>
  <si>
    <t>out</t>
  </si>
  <si>
    <t>own</t>
  </si>
  <si>
    <t>p</t>
  </si>
  <si>
    <t>på</t>
  </si>
  <si>
    <t>page</t>
  </si>
  <si>
    <t>pages</t>
  </si>
  <si>
    <t>país</t>
  </si>
  <si>
    <t>pas</t>
  </si>
  <si>
    <t>per</t>
  </si>
  <si>
    <t>post</t>
  </si>
  <si>
    <t>posts</t>
  </si>
  <si>
    <t>pour</t>
  </si>
  <si>
    <t>puede</t>
  </si>
  <si>
    <t>q</t>
  </si>
  <si>
    <t>qui</t>
  </si>
  <si>
    <t>quoi</t>
  </si>
  <si>
    <t>r</t>
  </si>
  <si>
    <t>rather</t>
  </si>
  <si>
    <t>real</t>
  </si>
  <si>
    <t>rt</t>
  </si>
  <si>
    <t>said</t>
  </si>
  <si>
    <t>say</t>
  </si>
  <si>
    <t>says</t>
  </si>
  <si>
    <t>schon</t>
  </si>
  <si>
    <t>según</t>
  </si>
  <si>
    <t>sehr</t>
  </si>
  <si>
    <t>sein</t>
  </si>
  <si>
    <t>she</t>
  </si>
  <si>
    <t>she'd</t>
  </si>
  <si>
    <t>she'll</t>
  </si>
  <si>
    <t>she's</t>
  </si>
  <si>
    <t>should</t>
  </si>
  <si>
    <t>should've</t>
  </si>
  <si>
    <t>shouldn't</t>
  </si>
  <si>
    <t>sí</t>
  </si>
  <si>
    <t>sich</t>
  </si>
  <si>
    <t>sie</t>
  </si>
  <si>
    <t>siempre</t>
  </si>
  <si>
    <t>since</t>
  </si>
  <si>
    <t>sind</t>
  </si>
  <si>
    <t>so</t>
  </si>
  <si>
    <t>sogar</t>
  </si>
  <si>
    <t>soll</t>
  </si>
  <si>
    <t>sollst</t>
  </si>
  <si>
    <t>sollte</t>
  </si>
  <si>
    <t>sollten</t>
  </si>
  <si>
    <t>solltest</t>
  </si>
  <si>
    <t>solo</t>
  </si>
  <si>
    <t>sólo</t>
  </si>
  <si>
    <t>som</t>
  </si>
  <si>
    <t>some</t>
  </si>
  <si>
    <t>sous</t>
  </si>
  <si>
    <t>soy</t>
  </si>
  <si>
    <t>ß</t>
  </si>
  <si>
    <t>sur</t>
  </si>
  <si>
    <t>también</t>
  </si>
  <si>
    <t>tan</t>
  </si>
  <si>
    <t>tanto</t>
  </si>
  <si>
    <t>than</t>
  </si>
  <si>
    <t>that</t>
  </si>
  <si>
    <t>that'll</t>
  </si>
  <si>
    <t>that's</t>
  </si>
  <si>
    <t>the</t>
  </si>
  <si>
    <t>their</t>
  </si>
  <si>
    <t>them</t>
  </si>
  <si>
    <t>then</t>
  </si>
  <si>
    <t>there</t>
  </si>
  <si>
    <t>there's</t>
  </si>
  <si>
    <t>these</t>
  </si>
  <si>
    <t>they</t>
  </si>
  <si>
    <t>they'd</t>
  </si>
  <si>
    <t>they'll</t>
  </si>
  <si>
    <t>they're</t>
  </si>
  <si>
    <t>they've</t>
  </si>
  <si>
    <t>this</t>
  </si>
  <si>
    <t>though</t>
  </si>
  <si>
    <t>through</t>
  </si>
  <si>
    <t>tiempo</t>
  </si>
  <si>
    <t>tja</t>
  </si>
  <si>
    <t>to</t>
  </si>
  <si>
    <t>toi</t>
  </si>
  <si>
    <t>too</t>
  </si>
  <si>
    <t>tres</t>
  </si>
  <si>
    <t>tun</t>
  </si>
  <si>
    <t>u</t>
  </si>
  <si>
    <t>ü</t>
  </si>
  <si>
    <t>über</t>
  </si>
  <si>
    <t>um</t>
  </si>
  <si>
    <t>und</t>
  </si>
  <si>
    <t>une</t>
  </si>
  <si>
    <t>uns</t>
  </si>
  <si>
    <t>unser</t>
  </si>
  <si>
    <t>unsere</t>
  </si>
  <si>
    <t>unserem</t>
  </si>
  <si>
    <t>unseren</t>
  </si>
  <si>
    <t>unseres</t>
  </si>
  <si>
    <t>unter</t>
  </si>
  <si>
    <t>up</t>
  </si>
  <si>
    <t>us</t>
  </si>
  <si>
    <t>v</t>
  </si>
  <si>
    <t>va</t>
  </si>
  <si>
    <t>van</t>
  </si>
  <si>
    <t>vi</t>
  </si>
  <si>
    <t>vía</t>
  </si>
  <si>
    <t>vom</t>
  </si>
  <si>
    <t>von</t>
  </si>
  <si>
    <t>voor</t>
  </si>
  <si>
    <t>vor</t>
  </si>
  <si>
    <t>vos</t>
  </si>
  <si>
    <t>vous</t>
  </si>
  <si>
    <t>w</t>
  </si>
  <si>
    <t>want</t>
  </si>
  <si>
    <t>wants</t>
  </si>
  <si>
    <t>wäre</t>
  </si>
  <si>
    <t>wären</t>
  </si>
  <si>
    <t>wärest</t>
  </si>
  <si>
    <t>was</t>
  </si>
  <si>
    <t>wasn't</t>
  </si>
  <si>
    <t>we</t>
  </si>
  <si>
    <t>we'd</t>
  </si>
  <si>
    <t>we'll</t>
  </si>
  <si>
    <t>we're</t>
  </si>
  <si>
    <t>wenn</t>
  </si>
  <si>
    <t>wer</t>
  </si>
  <si>
    <t>werden</t>
  </si>
  <si>
    <t>were</t>
  </si>
  <si>
    <t>weren't</t>
  </si>
  <si>
    <t>what</t>
  </si>
  <si>
    <t>what's</t>
  </si>
  <si>
    <t>when</t>
  </si>
  <si>
    <t>where</t>
  </si>
  <si>
    <t>where'd</t>
  </si>
  <si>
    <t>where'll</t>
  </si>
  <si>
    <t>where's</t>
  </si>
  <si>
    <t>which</t>
  </si>
  <si>
    <t>while</t>
  </si>
  <si>
    <t>who</t>
  </si>
  <si>
    <t>who'd</t>
  </si>
  <si>
    <t>who'll</t>
  </si>
  <si>
    <t>who's</t>
  </si>
  <si>
    <t>whom</t>
  </si>
  <si>
    <t>why</t>
  </si>
  <si>
    <t>why'd</t>
  </si>
  <si>
    <t>wie</t>
  </si>
  <si>
    <t>will</t>
  </si>
  <si>
    <t>wir</t>
  </si>
  <si>
    <t>wird</t>
  </si>
  <si>
    <t>wirst</t>
  </si>
  <si>
    <t>with</t>
  </si>
  <si>
    <t>wo</t>
  </si>
  <si>
    <t>won't</t>
  </si>
  <si>
    <t>would</t>
  </si>
  <si>
    <t>would've</t>
  </si>
  <si>
    <t>wouldn't</t>
  </si>
  <si>
    <t>wurde</t>
  </si>
  <si>
    <t>wurden</t>
  </si>
  <si>
    <t>würden</t>
  </si>
  <si>
    <t>wurdest</t>
  </si>
  <si>
    <t>würdest</t>
  </si>
  <si>
    <t>www</t>
  </si>
  <si>
    <t>x</t>
  </si>
  <si>
    <t>yet</t>
  </si>
  <si>
    <t>yo</t>
  </si>
  <si>
    <t>you</t>
  </si>
  <si>
    <t>you'd</t>
  </si>
  <si>
    <t>you'll</t>
  </si>
  <si>
    <t>you're</t>
  </si>
  <si>
    <t>you've</t>
  </si>
  <si>
    <t>your</t>
  </si>
  <si>
    <t>z</t>
  </si>
  <si>
    <t>zu</t>
  </si>
  <si>
    <t>zum</t>
  </si>
  <si>
    <t>zur</t>
  </si>
  <si>
    <t>a+</t>
  </si>
  <si>
    <t>abound</t>
  </si>
  <si>
    <t>abounds</t>
  </si>
  <si>
    <t>abundance</t>
  </si>
  <si>
    <t>abundant</t>
  </si>
  <si>
    <t>accessable</t>
  </si>
  <si>
    <t>accessible</t>
  </si>
  <si>
    <t>acclaim</t>
  </si>
  <si>
    <t>acclaimed</t>
  </si>
  <si>
    <t>acclamation</t>
  </si>
  <si>
    <t>accolade</t>
  </si>
  <si>
    <t>accolades</t>
  </si>
  <si>
    <t>accommodative</t>
  </si>
  <si>
    <t>accomodative</t>
  </si>
  <si>
    <t>accomplish</t>
  </si>
  <si>
    <t>accomplished</t>
  </si>
  <si>
    <t>accomplishment</t>
  </si>
  <si>
    <t>accomplishments</t>
  </si>
  <si>
    <t>accurate</t>
  </si>
  <si>
    <t>accurately</t>
  </si>
  <si>
    <t>achievable</t>
  </si>
  <si>
    <t>achievement</t>
  </si>
  <si>
    <t>achievements</t>
  </si>
  <si>
    <t>achievible</t>
  </si>
  <si>
    <t>acumen</t>
  </si>
  <si>
    <t>adaptable</t>
  </si>
  <si>
    <t>adaptive</t>
  </si>
  <si>
    <t>adequate</t>
  </si>
  <si>
    <t>adjustable</t>
  </si>
  <si>
    <t>admirable</t>
  </si>
  <si>
    <t>admirably</t>
  </si>
  <si>
    <t>admiration</t>
  </si>
  <si>
    <t>admire</t>
  </si>
  <si>
    <t>admirer</t>
  </si>
  <si>
    <t>admiring</t>
  </si>
  <si>
    <t>admiringly</t>
  </si>
  <si>
    <t>adorable</t>
  </si>
  <si>
    <t>adore</t>
  </si>
  <si>
    <t>adored</t>
  </si>
  <si>
    <t>adorer</t>
  </si>
  <si>
    <t>adoring</t>
  </si>
  <si>
    <t>adoringly</t>
  </si>
  <si>
    <t>adroit</t>
  </si>
  <si>
    <t>adroitly</t>
  </si>
  <si>
    <t>adulate</t>
  </si>
  <si>
    <t>adulation</t>
  </si>
  <si>
    <t>adulatory</t>
  </si>
  <si>
    <t>advanced</t>
  </si>
  <si>
    <t>advantage</t>
  </si>
  <si>
    <t>advantageous</t>
  </si>
  <si>
    <t>advantageously</t>
  </si>
  <si>
    <t>advantages</t>
  </si>
  <si>
    <t>adventuresome</t>
  </si>
  <si>
    <t>adventurous</t>
  </si>
  <si>
    <t>advocate</t>
  </si>
  <si>
    <t>advocated</t>
  </si>
  <si>
    <t>advocates</t>
  </si>
  <si>
    <t>affability</t>
  </si>
  <si>
    <t>affable</t>
  </si>
  <si>
    <t>affably</t>
  </si>
  <si>
    <t>affectation</t>
  </si>
  <si>
    <t>affection</t>
  </si>
  <si>
    <t>affectionate</t>
  </si>
  <si>
    <t>affinity</t>
  </si>
  <si>
    <t>affirm</t>
  </si>
  <si>
    <t>affirmation</t>
  </si>
  <si>
    <t>affirmative</t>
  </si>
  <si>
    <t>affluence</t>
  </si>
  <si>
    <t>affluent</t>
  </si>
  <si>
    <t>afford</t>
  </si>
  <si>
    <t>affordable</t>
  </si>
  <si>
    <t>affordably</t>
  </si>
  <si>
    <t>afordable</t>
  </si>
  <si>
    <t>agile</t>
  </si>
  <si>
    <t>agilely</t>
  </si>
  <si>
    <t>agility</t>
  </si>
  <si>
    <t>agreeable</t>
  </si>
  <si>
    <t>agreeableness</t>
  </si>
  <si>
    <t>agreeably</t>
  </si>
  <si>
    <t>all-around</t>
  </si>
  <si>
    <t>alluring</t>
  </si>
  <si>
    <t>alluringly</t>
  </si>
  <si>
    <t>altruistic</t>
  </si>
  <si>
    <t>altruistically</t>
  </si>
  <si>
    <t>amaze</t>
  </si>
  <si>
    <t>amazed</t>
  </si>
  <si>
    <t>amazement</t>
  </si>
  <si>
    <t>amazes</t>
  </si>
  <si>
    <t>amazing</t>
  </si>
  <si>
    <t>amazingly</t>
  </si>
  <si>
    <t>ambitious</t>
  </si>
  <si>
    <t>ambitiously</t>
  </si>
  <si>
    <t>ameliorate</t>
  </si>
  <si>
    <t>amenable</t>
  </si>
  <si>
    <t>amenity</t>
  </si>
  <si>
    <t>amiability</t>
  </si>
  <si>
    <t>amiabily</t>
  </si>
  <si>
    <t>amiable</t>
  </si>
  <si>
    <t>amicability</t>
  </si>
  <si>
    <t>amicable</t>
  </si>
  <si>
    <t>amicably</t>
  </si>
  <si>
    <t>amity</t>
  </si>
  <si>
    <t>ample</t>
  </si>
  <si>
    <t>amply</t>
  </si>
  <si>
    <t>amuse</t>
  </si>
  <si>
    <t>amusing</t>
  </si>
  <si>
    <t>amusingly</t>
  </si>
  <si>
    <t>angel</t>
  </si>
  <si>
    <t>angelic</t>
  </si>
  <si>
    <t>apotheosis</t>
  </si>
  <si>
    <t>appeal</t>
  </si>
  <si>
    <t>appealing</t>
  </si>
  <si>
    <t>applaud</t>
  </si>
  <si>
    <t>appreciable</t>
  </si>
  <si>
    <t>appreciate</t>
  </si>
  <si>
    <t>appreciated</t>
  </si>
  <si>
    <t>appreciates</t>
  </si>
  <si>
    <t>appreciative</t>
  </si>
  <si>
    <t>appreciatively</t>
  </si>
  <si>
    <t>appropriate</t>
  </si>
  <si>
    <t>approval</t>
  </si>
  <si>
    <t>approve</t>
  </si>
  <si>
    <t>ardent</t>
  </si>
  <si>
    <t>ardently</t>
  </si>
  <si>
    <t>ardor</t>
  </si>
  <si>
    <t>articulate</t>
  </si>
  <si>
    <t>aspiration</t>
  </si>
  <si>
    <t>aspirations</t>
  </si>
  <si>
    <t>aspire</t>
  </si>
  <si>
    <t>assurance</t>
  </si>
  <si>
    <t>assurances</t>
  </si>
  <si>
    <t>assure</t>
  </si>
  <si>
    <t>assuredly</t>
  </si>
  <si>
    <t>assuring</t>
  </si>
  <si>
    <t>astonish</t>
  </si>
  <si>
    <t>astonished</t>
  </si>
  <si>
    <t>astonishing</t>
  </si>
  <si>
    <t>astonishingly</t>
  </si>
  <si>
    <t>astonishment</t>
  </si>
  <si>
    <t>astound</t>
  </si>
  <si>
    <t>astounded</t>
  </si>
  <si>
    <t>astounding</t>
  </si>
  <si>
    <t>astoundingly</t>
  </si>
  <si>
    <t>astutely</t>
  </si>
  <si>
    <t>attentive</t>
  </si>
  <si>
    <t>attraction</t>
  </si>
  <si>
    <t>attractive</t>
  </si>
  <si>
    <t>attractively</t>
  </si>
  <si>
    <t>attune</t>
  </si>
  <si>
    <t>audible</t>
  </si>
  <si>
    <t>audibly</t>
  </si>
  <si>
    <t>auspicious</t>
  </si>
  <si>
    <t>authentic</t>
  </si>
  <si>
    <t>authoritative</t>
  </si>
  <si>
    <t>autonomous</t>
  </si>
  <si>
    <t>available</t>
  </si>
  <si>
    <t>aver</t>
  </si>
  <si>
    <t>avid</t>
  </si>
  <si>
    <t>avidly</t>
  </si>
  <si>
    <t>award</t>
  </si>
  <si>
    <t>awarded</t>
  </si>
  <si>
    <t>awards</t>
  </si>
  <si>
    <t>awe</t>
  </si>
  <si>
    <t>awed</t>
  </si>
  <si>
    <t>awesome</t>
  </si>
  <si>
    <t>awesomely</t>
  </si>
  <si>
    <t>awesomeness</t>
  </si>
  <si>
    <t>awestruck</t>
  </si>
  <si>
    <t>awsome</t>
  </si>
  <si>
    <t>backbone</t>
  </si>
  <si>
    <t>balanced</t>
  </si>
  <si>
    <t>bargain</t>
  </si>
  <si>
    <t>beauteous</t>
  </si>
  <si>
    <t>beautiful</t>
  </si>
  <si>
    <t>beautifullly</t>
  </si>
  <si>
    <t>beautifully</t>
  </si>
  <si>
    <t>beautify</t>
  </si>
  <si>
    <t>beauty</t>
  </si>
  <si>
    <t>beckon</t>
  </si>
  <si>
    <t>beckoned</t>
  </si>
  <si>
    <t>beckoning</t>
  </si>
  <si>
    <t>beckons</t>
  </si>
  <si>
    <t>believable</t>
  </si>
  <si>
    <t>believeable</t>
  </si>
  <si>
    <t>beloved</t>
  </si>
  <si>
    <t>benefactor</t>
  </si>
  <si>
    <t>beneficent</t>
  </si>
  <si>
    <t>beneficial</t>
  </si>
  <si>
    <t>beneficially</t>
  </si>
  <si>
    <t>beneficiary</t>
  </si>
  <si>
    <t>benefit</t>
  </si>
  <si>
    <t>benefits</t>
  </si>
  <si>
    <t>benevolence</t>
  </si>
  <si>
    <t>benevolent</t>
  </si>
  <si>
    <t>benifits</t>
  </si>
  <si>
    <t>best</t>
  </si>
  <si>
    <t>best-known</t>
  </si>
  <si>
    <t>best-performing</t>
  </si>
  <si>
    <t>best-selling</t>
  </si>
  <si>
    <t>better</t>
  </si>
  <si>
    <t>better-known</t>
  </si>
  <si>
    <t>better-than-expected</t>
  </si>
  <si>
    <t>beutifully</t>
  </si>
  <si>
    <t>blameless</t>
  </si>
  <si>
    <t>bless</t>
  </si>
  <si>
    <t>blessing</t>
  </si>
  <si>
    <t>bliss</t>
  </si>
  <si>
    <t>blissful</t>
  </si>
  <si>
    <t>blissfully</t>
  </si>
  <si>
    <t>blithe</t>
  </si>
  <si>
    <t>blockbuster</t>
  </si>
  <si>
    <t>bloom</t>
  </si>
  <si>
    <t>blossom</t>
  </si>
  <si>
    <t>bolster</t>
  </si>
  <si>
    <t>bonny</t>
  </si>
  <si>
    <t>bonus</t>
  </si>
  <si>
    <t>bonuses</t>
  </si>
  <si>
    <t>boom</t>
  </si>
  <si>
    <t>booming</t>
  </si>
  <si>
    <t>boost</t>
  </si>
  <si>
    <t>boundless</t>
  </si>
  <si>
    <t>bountiful</t>
  </si>
  <si>
    <t>brainiest</t>
  </si>
  <si>
    <t>brainy</t>
  </si>
  <si>
    <t>brand-new</t>
  </si>
  <si>
    <t>brave</t>
  </si>
  <si>
    <t>bravery</t>
  </si>
  <si>
    <t>bravo</t>
  </si>
  <si>
    <t>breakthrough</t>
  </si>
  <si>
    <t>breakthroughs</t>
  </si>
  <si>
    <t>breathlessness</t>
  </si>
  <si>
    <t>breathtaking</t>
  </si>
  <si>
    <t>breathtakingly</t>
  </si>
  <si>
    <t>breeze</t>
  </si>
  <si>
    <t>bright</t>
  </si>
  <si>
    <t>brighten</t>
  </si>
  <si>
    <t>brighter</t>
  </si>
  <si>
    <t>brightest</t>
  </si>
  <si>
    <t>brilliance</t>
  </si>
  <si>
    <t>brilliances</t>
  </si>
  <si>
    <t>brilliant</t>
  </si>
  <si>
    <t>brilliantly</t>
  </si>
  <si>
    <t>brisk</t>
  </si>
  <si>
    <t>brotherly</t>
  </si>
  <si>
    <t>bullish</t>
  </si>
  <si>
    <t>buoyant</t>
  </si>
  <si>
    <t>cajole</t>
  </si>
  <si>
    <t>calm</t>
  </si>
  <si>
    <t>calming</t>
  </si>
  <si>
    <t>calmness</t>
  </si>
  <si>
    <t>capability</t>
  </si>
  <si>
    <t>capable</t>
  </si>
  <si>
    <t>capably</t>
  </si>
  <si>
    <t>captivate</t>
  </si>
  <si>
    <t>captivating</t>
  </si>
  <si>
    <t>carefree</t>
  </si>
  <si>
    <t>cashback</t>
  </si>
  <si>
    <t>cashbacks</t>
  </si>
  <si>
    <t>catchy</t>
  </si>
  <si>
    <t>celebrate</t>
  </si>
  <si>
    <t>celebrated</t>
  </si>
  <si>
    <t>celebration</t>
  </si>
  <si>
    <t>celebratory</t>
  </si>
  <si>
    <t>champ</t>
  </si>
  <si>
    <t>champion</t>
  </si>
  <si>
    <t>charisma</t>
  </si>
  <si>
    <t>charismatic</t>
  </si>
  <si>
    <t>charitable</t>
  </si>
  <si>
    <t>charm</t>
  </si>
  <si>
    <t>charming</t>
  </si>
  <si>
    <t>charmingly</t>
  </si>
  <si>
    <t>chaste</t>
  </si>
  <si>
    <t>cheaper</t>
  </si>
  <si>
    <t>cheapest</t>
  </si>
  <si>
    <t>cheer</t>
  </si>
  <si>
    <t>cheerful</t>
  </si>
  <si>
    <t>cheery</t>
  </si>
  <si>
    <t>cherish</t>
  </si>
  <si>
    <t>cherished</t>
  </si>
  <si>
    <t>cherub</t>
  </si>
  <si>
    <t>chic</t>
  </si>
  <si>
    <t>chivalrous</t>
  </si>
  <si>
    <t>chivalry</t>
  </si>
  <si>
    <t>civility</t>
  </si>
  <si>
    <t>civilize</t>
  </si>
  <si>
    <t>clarity</t>
  </si>
  <si>
    <t>classic</t>
  </si>
  <si>
    <t>classy</t>
  </si>
  <si>
    <t>clean</t>
  </si>
  <si>
    <t>cleaner</t>
  </si>
  <si>
    <t>cleanest</t>
  </si>
  <si>
    <t>cleanliness</t>
  </si>
  <si>
    <t>cleanly</t>
  </si>
  <si>
    <t>clear</t>
  </si>
  <si>
    <t>clear-cut</t>
  </si>
  <si>
    <t>cleared</t>
  </si>
  <si>
    <t>clearer</t>
  </si>
  <si>
    <t>clearly</t>
  </si>
  <si>
    <t>clears</t>
  </si>
  <si>
    <t>clever</t>
  </si>
  <si>
    <t>cleverly</t>
  </si>
  <si>
    <t>cohere</t>
  </si>
  <si>
    <t>coherence</t>
  </si>
  <si>
    <t>coherent</t>
  </si>
  <si>
    <t>cohesive</t>
  </si>
  <si>
    <t>colorful</t>
  </si>
  <si>
    <t>comely</t>
  </si>
  <si>
    <t>comfort</t>
  </si>
  <si>
    <t>comfortable</t>
  </si>
  <si>
    <t>comfortably</t>
  </si>
  <si>
    <t>comforting</t>
  </si>
  <si>
    <t>comfy</t>
  </si>
  <si>
    <t>commend</t>
  </si>
  <si>
    <t>commendable</t>
  </si>
  <si>
    <t>commendably</t>
  </si>
  <si>
    <t>commitment</t>
  </si>
  <si>
    <t>commodious</t>
  </si>
  <si>
    <t>compact</t>
  </si>
  <si>
    <t>compactly</t>
  </si>
  <si>
    <t>compassion</t>
  </si>
  <si>
    <t>compassionate</t>
  </si>
  <si>
    <t>compatible</t>
  </si>
  <si>
    <t>competitive</t>
  </si>
  <si>
    <t>complement</t>
  </si>
  <si>
    <t>complementary</t>
  </si>
  <si>
    <t>complemented</t>
  </si>
  <si>
    <t>complements</t>
  </si>
  <si>
    <t>compliant</t>
  </si>
  <si>
    <t>compliment</t>
  </si>
  <si>
    <t>complimentary</t>
  </si>
  <si>
    <t>comprehensive</t>
  </si>
  <si>
    <t>conciliate</t>
  </si>
  <si>
    <t>conciliatory</t>
  </si>
  <si>
    <t>concise</t>
  </si>
  <si>
    <t>confidence</t>
  </si>
  <si>
    <t>confident</t>
  </si>
  <si>
    <t>congenial</t>
  </si>
  <si>
    <t>congratulate</t>
  </si>
  <si>
    <t>congratulation</t>
  </si>
  <si>
    <t>congratulations</t>
  </si>
  <si>
    <t>congratulatory</t>
  </si>
  <si>
    <t>conscientious</t>
  </si>
  <si>
    <t>considerate</t>
  </si>
  <si>
    <t>consistent</t>
  </si>
  <si>
    <t>consistently</t>
  </si>
  <si>
    <t>constructive</t>
  </si>
  <si>
    <t>consummate</t>
  </si>
  <si>
    <t>contentment</t>
  </si>
  <si>
    <t>continuity</t>
  </si>
  <si>
    <t>contrasty</t>
  </si>
  <si>
    <t>contribution</t>
  </si>
  <si>
    <t>convenience</t>
  </si>
  <si>
    <t>convenient</t>
  </si>
  <si>
    <t>conveniently</t>
  </si>
  <si>
    <t>convience</t>
  </si>
  <si>
    <t>convienient</t>
  </si>
  <si>
    <t>convient</t>
  </si>
  <si>
    <t>convincing</t>
  </si>
  <si>
    <t>convincingly</t>
  </si>
  <si>
    <t>cool</t>
  </si>
  <si>
    <t>coolest</t>
  </si>
  <si>
    <t>cooperative</t>
  </si>
  <si>
    <t>cooperatively</t>
  </si>
  <si>
    <t>cornerstone</t>
  </si>
  <si>
    <t>correct</t>
  </si>
  <si>
    <t>correctly</t>
  </si>
  <si>
    <t>cost-effective</t>
  </si>
  <si>
    <t>cost-saving</t>
  </si>
  <si>
    <t>counter-attack</t>
  </si>
  <si>
    <t>counter-attacks</t>
  </si>
  <si>
    <t>courage</t>
  </si>
  <si>
    <t>courageous</t>
  </si>
  <si>
    <t>courageously</t>
  </si>
  <si>
    <t>courageousness</t>
  </si>
  <si>
    <t>courteous</t>
  </si>
  <si>
    <t>courtly</t>
  </si>
  <si>
    <t>covenant</t>
  </si>
  <si>
    <t>cozy</t>
  </si>
  <si>
    <t>creative</t>
  </si>
  <si>
    <t>credence</t>
  </si>
  <si>
    <t>credible</t>
  </si>
  <si>
    <t>crisp</t>
  </si>
  <si>
    <t>crisper</t>
  </si>
  <si>
    <t>cure</t>
  </si>
  <si>
    <t>cure-all</t>
  </si>
  <si>
    <t>cushy</t>
  </si>
  <si>
    <t>cute</t>
  </si>
  <si>
    <t>cuteness</t>
  </si>
  <si>
    <t>danke</t>
  </si>
  <si>
    <t>danken</t>
  </si>
  <si>
    <t>daring</t>
  </si>
  <si>
    <t>daringly</t>
  </si>
  <si>
    <t>darling</t>
  </si>
  <si>
    <t>dashing</t>
  </si>
  <si>
    <t>dauntless</t>
  </si>
  <si>
    <t>dawn</t>
  </si>
  <si>
    <t>dazzle</t>
  </si>
  <si>
    <t>dazzled</t>
  </si>
  <si>
    <t>dazzling</t>
  </si>
  <si>
    <t>dead-cheap</t>
  </si>
  <si>
    <t>dead-on</t>
  </si>
  <si>
    <t>decency</t>
  </si>
  <si>
    <t>decent</t>
  </si>
  <si>
    <t>decisive</t>
  </si>
  <si>
    <t>decisiveness</t>
  </si>
  <si>
    <t>dedicated</t>
  </si>
  <si>
    <t>defeat</t>
  </si>
  <si>
    <t>defeated</t>
  </si>
  <si>
    <t>defeating</t>
  </si>
  <si>
    <t>defeats</t>
  </si>
  <si>
    <t>defender</t>
  </si>
  <si>
    <t>deference</t>
  </si>
  <si>
    <t>deft</t>
  </si>
  <si>
    <t>deginified</t>
  </si>
  <si>
    <t>delectable</t>
  </si>
  <si>
    <t>delicacy</t>
  </si>
  <si>
    <t>delicate</t>
  </si>
  <si>
    <t>delicious</t>
  </si>
  <si>
    <t>delight</t>
  </si>
  <si>
    <t>delighted</t>
  </si>
  <si>
    <t>delightful</t>
  </si>
  <si>
    <t>delightfully</t>
  </si>
  <si>
    <t>delightfulness</t>
  </si>
  <si>
    <t>dependable</t>
  </si>
  <si>
    <t>dependably</t>
  </si>
  <si>
    <t>deservedly</t>
  </si>
  <si>
    <t>deserving</t>
  </si>
  <si>
    <t>desirable</t>
  </si>
  <si>
    <t>desiring</t>
  </si>
  <si>
    <t>desirous</t>
  </si>
  <si>
    <t>destiny</t>
  </si>
  <si>
    <t>detachable</t>
  </si>
  <si>
    <t>devout</t>
  </si>
  <si>
    <t>dexterous</t>
  </si>
  <si>
    <t>dexterously</t>
  </si>
  <si>
    <t>dextrous</t>
  </si>
  <si>
    <t>dignified</t>
  </si>
  <si>
    <t>dignify</t>
  </si>
  <si>
    <t>dignity</t>
  </si>
  <si>
    <t>diligence</t>
  </si>
  <si>
    <t>diligent</t>
  </si>
  <si>
    <t>diligently</t>
  </si>
  <si>
    <t>diplomatic</t>
  </si>
  <si>
    <t>dirt-cheap</t>
  </si>
  <si>
    <t>distinction</t>
  </si>
  <si>
    <t>distinctive</t>
  </si>
  <si>
    <t>distinguished</t>
  </si>
  <si>
    <t>diversified</t>
  </si>
  <si>
    <t>divine</t>
  </si>
  <si>
    <t>divinely</t>
  </si>
  <si>
    <t>dominate</t>
  </si>
  <si>
    <t>dominated</t>
  </si>
  <si>
    <t>dominates</t>
  </si>
  <si>
    <t>dote</t>
  </si>
  <si>
    <t>dotingly</t>
  </si>
  <si>
    <t>doubtless</t>
  </si>
  <si>
    <t>dreamland</t>
  </si>
  <si>
    <t>dumbfounded</t>
  </si>
  <si>
    <t>dumbfounding</t>
  </si>
  <si>
    <t>dummy-proof</t>
  </si>
  <si>
    <t>durable</t>
  </si>
  <si>
    <t>dynamic</t>
  </si>
  <si>
    <t>eager</t>
  </si>
  <si>
    <t>eagerly</t>
  </si>
  <si>
    <t>eagerness</t>
  </si>
  <si>
    <t>earnest</t>
  </si>
  <si>
    <t>earnestly</t>
  </si>
  <si>
    <t>earnestness</t>
  </si>
  <si>
    <t>ease</t>
  </si>
  <si>
    <t>eased</t>
  </si>
  <si>
    <t>eases</t>
  </si>
  <si>
    <t>easier</t>
  </si>
  <si>
    <t>easiest</t>
  </si>
  <si>
    <t>easiness</t>
  </si>
  <si>
    <t>easing</t>
  </si>
  <si>
    <t>easy</t>
  </si>
  <si>
    <t>easy-to-use</t>
  </si>
  <si>
    <t>easygoing</t>
  </si>
  <si>
    <t>ebullience</t>
  </si>
  <si>
    <t>ebullient</t>
  </si>
  <si>
    <t>ebulliently</t>
  </si>
  <si>
    <t>ecenomical</t>
  </si>
  <si>
    <t>economical</t>
  </si>
  <si>
    <t>ecstasies</t>
  </si>
  <si>
    <t>ecstasy</t>
  </si>
  <si>
    <t>ecstatic</t>
  </si>
  <si>
    <t>ecstatically</t>
  </si>
  <si>
    <t>edify</t>
  </si>
  <si>
    <t>educated</t>
  </si>
  <si>
    <t>effective</t>
  </si>
  <si>
    <t>effectively</t>
  </si>
  <si>
    <t>effectiveness</t>
  </si>
  <si>
    <t>effectual</t>
  </si>
  <si>
    <t>efficacious</t>
  </si>
  <si>
    <t>efficient</t>
  </si>
  <si>
    <t>efficiently</t>
  </si>
  <si>
    <t>effortless</t>
  </si>
  <si>
    <t>effortlessly</t>
  </si>
  <si>
    <t>effusion</t>
  </si>
  <si>
    <t>effusive</t>
  </si>
  <si>
    <t>effusively</t>
  </si>
  <si>
    <t>effusiveness</t>
  </si>
  <si>
    <t>elan</t>
  </si>
  <si>
    <t>elate</t>
  </si>
  <si>
    <t>elated</t>
  </si>
  <si>
    <t>elatedly</t>
  </si>
  <si>
    <t>elation</t>
  </si>
  <si>
    <t>electrify</t>
  </si>
  <si>
    <t>elegance</t>
  </si>
  <si>
    <t>elegant</t>
  </si>
  <si>
    <t>elegantly</t>
  </si>
  <si>
    <t>elevate</t>
  </si>
  <si>
    <t>elite</t>
  </si>
  <si>
    <t>eloquence</t>
  </si>
  <si>
    <t>eloquent</t>
  </si>
  <si>
    <t>eloquently</t>
  </si>
  <si>
    <t>embolden</t>
  </si>
  <si>
    <t>eminence</t>
  </si>
  <si>
    <t>eminent</t>
  </si>
  <si>
    <t>empathize</t>
  </si>
  <si>
    <t>empathy</t>
  </si>
  <si>
    <t>empower</t>
  </si>
  <si>
    <t>empowerment</t>
  </si>
  <si>
    <t>enchant</t>
  </si>
  <si>
    <t>enchanted</t>
  </si>
  <si>
    <t>enchanting</t>
  </si>
  <si>
    <t>enchantingly</t>
  </si>
  <si>
    <t>encourage</t>
  </si>
  <si>
    <t>encouragement</t>
  </si>
  <si>
    <t>encouraging</t>
  </si>
  <si>
    <t>encouragingly</t>
  </si>
  <si>
    <t>endear</t>
  </si>
  <si>
    <t>endearing</t>
  </si>
  <si>
    <t>endorse</t>
  </si>
  <si>
    <t>endorsed</t>
  </si>
  <si>
    <t>endorsement</t>
  </si>
  <si>
    <t>endorses</t>
  </si>
  <si>
    <t>endorsing</t>
  </si>
  <si>
    <t>energetic</t>
  </si>
  <si>
    <t>energize</t>
  </si>
  <si>
    <t>energy-efficient</t>
  </si>
  <si>
    <t>energy-saving</t>
  </si>
  <si>
    <t>engaging</t>
  </si>
  <si>
    <t>engrossing</t>
  </si>
  <si>
    <t>enhance</t>
  </si>
  <si>
    <t>enhanced</t>
  </si>
  <si>
    <t>enhancement</t>
  </si>
  <si>
    <t>enhances</t>
  </si>
  <si>
    <t>enjoy</t>
  </si>
  <si>
    <t>enjoyable</t>
  </si>
  <si>
    <t>enjoyably</t>
  </si>
  <si>
    <t>enjoyed</t>
  </si>
  <si>
    <t>enjoying</t>
  </si>
  <si>
    <t>enjoyment</t>
  </si>
  <si>
    <t>enjoys</t>
  </si>
  <si>
    <t>enlighten</t>
  </si>
  <si>
    <t>enlightenment</t>
  </si>
  <si>
    <t>enliven</t>
  </si>
  <si>
    <t>ennoble</t>
  </si>
  <si>
    <t>enough</t>
  </si>
  <si>
    <t>enrapt</t>
  </si>
  <si>
    <t>enrapture</t>
  </si>
  <si>
    <t>enraptured</t>
  </si>
  <si>
    <t>enrich</t>
  </si>
  <si>
    <t>enrichment</t>
  </si>
  <si>
    <t>enterprising</t>
  </si>
  <si>
    <t>entertain</t>
  </si>
  <si>
    <t>entertaining</t>
  </si>
  <si>
    <t>entertains</t>
  </si>
  <si>
    <t>enthral</t>
  </si>
  <si>
    <t>enthrall</t>
  </si>
  <si>
    <t>enthralled</t>
  </si>
  <si>
    <t>enthuse</t>
  </si>
  <si>
    <t>enthusiasm</t>
  </si>
  <si>
    <t>enthusiast</t>
  </si>
  <si>
    <t>enthusiastic</t>
  </si>
  <si>
    <t>enthusiastically</t>
  </si>
  <si>
    <t>entice</t>
  </si>
  <si>
    <t>enticed</t>
  </si>
  <si>
    <t>enticing</t>
  </si>
  <si>
    <t>enticingly</t>
  </si>
  <si>
    <t>entranced</t>
  </si>
  <si>
    <t>entrancing</t>
  </si>
  <si>
    <t>entrust</t>
  </si>
  <si>
    <t>enviable</t>
  </si>
  <si>
    <t>enviably</t>
  </si>
  <si>
    <t>envious</t>
  </si>
  <si>
    <t>enviously</t>
  </si>
  <si>
    <t>enviousness</t>
  </si>
  <si>
    <t>envy</t>
  </si>
  <si>
    <t>equitable</t>
  </si>
  <si>
    <t>ergonomical</t>
  </si>
  <si>
    <t>err-free</t>
  </si>
  <si>
    <t>erudite</t>
  </si>
  <si>
    <t>ethical</t>
  </si>
  <si>
    <t>eulogize</t>
  </si>
  <si>
    <t>euphoria</t>
  </si>
  <si>
    <t>euphoric</t>
  </si>
  <si>
    <t>euphorically</t>
  </si>
  <si>
    <t>evaluative</t>
  </si>
  <si>
    <t>evenly</t>
  </si>
  <si>
    <t>eventful</t>
  </si>
  <si>
    <t>everlasting</t>
  </si>
  <si>
    <t>evocative</t>
  </si>
  <si>
    <t>exalt</t>
  </si>
  <si>
    <t>exaltation</t>
  </si>
  <si>
    <t>exalted</t>
  </si>
  <si>
    <t>exaltedly</t>
  </si>
  <si>
    <t>exalting</t>
  </si>
  <si>
    <t>exaltingly</t>
  </si>
  <si>
    <t>examplar</t>
  </si>
  <si>
    <t>examplary</t>
  </si>
  <si>
    <t>excallent</t>
  </si>
  <si>
    <t>exceed</t>
  </si>
  <si>
    <t>exceeded</t>
  </si>
  <si>
    <t>exceeding</t>
  </si>
  <si>
    <t>exceedingly</t>
  </si>
  <si>
    <t>exceeds</t>
  </si>
  <si>
    <t>excel</t>
  </si>
  <si>
    <t>exceled</t>
  </si>
  <si>
    <t>excelent</t>
  </si>
  <si>
    <t>excellant</t>
  </si>
  <si>
    <t>excelled</t>
  </si>
  <si>
    <t>excellence</t>
  </si>
  <si>
    <t>excellency</t>
  </si>
  <si>
    <t>excellent</t>
  </si>
  <si>
    <t>excellently</t>
  </si>
  <si>
    <t>excels</t>
  </si>
  <si>
    <t>exceptional</t>
  </si>
  <si>
    <t>exceptionally</t>
  </si>
  <si>
    <t>excite</t>
  </si>
  <si>
    <t>excited</t>
  </si>
  <si>
    <t>excitedly</t>
  </si>
  <si>
    <t>excitedness</t>
  </si>
  <si>
    <t>excitement</t>
  </si>
  <si>
    <t>excites</t>
  </si>
  <si>
    <t>exciting</t>
  </si>
  <si>
    <t>excitingly</t>
  </si>
  <si>
    <t>exellent</t>
  </si>
  <si>
    <t>exemplar</t>
  </si>
  <si>
    <t>exemplary</t>
  </si>
  <si>
    <t>exhilarate</t>
  </si>
  <si>
    <t>exhilarating</t>
  </si>
  <si>
    <t>exhilaratingly</t>
  </si>
  <si>
    <t>exhilaration</t>
  </si>
  <si>
    <t>exonerate</t>
  </si>
  <si>
    <t>expansive</t>
  </si>
  <si>
    <t>expeditiously</t>
  </si>
  <si>
    <t>expertly</t>
  </si>
  <si>
    <t>exquisite</t>
  </si>
  <si>
    <t>exquisitely</t>
  </si>
  <si>
    <t>extol</t>
  </si>
  <si>
    <t>extoll</t>
  </si>
  <si>
    <t>extraordinarily</t>
  </si>
  <si>
    <t>extraordinary</t>
  </si>
  <si>
    <t>exuberance</t>
  </si>
  <si>
    <t>exuberant</t>
  </si>
  <si>
    <t>exuberantly</t>
  </si>
  <si>
    <t>exult</t>
  </si>
  <si>
    <t>exultant</t>
  </si>
  <si>
    <t>exultation</t>
  </si>
  <si>
    <t>exultingly</t>
  </si>
  <si>
    <t>eye-catch</t>
  </si>
  <si>
    <t>eye-catching</t>
  </si>
  <si>
    <t>eyecatch</t>
  </si>
  <si>
    <t>eyecatching</t>
  </si>
  <si>
    <t>fabulous</t>
  </si>
  <si>
    <t>fabulously</t>
  </si>
  <si>
    <t>facilitate</t>
  </si>
  <si>
    <t>fair</t>
  </si>
  <si>
    <t>fairly</t>
  </si>
  <si>
    <t>fairness</t>
  </si>
  <si>
    <t>faith</t>
  </si>
  <si>
    <t>faithful</t>
  </si>
  <si>
    <t>faithfully</t>
  </si>
  <si>
    <t>faithfulness</t>
  </si>
  <si>
    <t>fame</t>
  </si>
  <si>
    <t>famed</t>
  </si>
  <si>
    <t>famous</t>
  </si>
  <si>
    <t>famously</t>
  </si>
  <si>
    <t>fancier</t>
  </si>
  <si>
    <t>fancinating</t>
  </si>
  <si>
    <t>fancy</t>
  </si>
  <si>
    <t>fanfare</t>
  </si>
  <si>
    <t>fantastic</t>
  </si>
  <si>
    <t>fantastically</t>
  </si>
  <si>
    <t>fascinate</t>
  </si>
  <si>
    <t>fascinating</t>
  </si>
  <si>
    <t>fascinatingly</t>
  </si>
  <si>
    <t>fascination</t>
  </si>
  <si>
    <t>fashionable</t>
  </si>
  <si>
    <t>fashionably</t>
  </si>
  <si>
    <t>fast</t>
  </si>
  <si>
    <t>fast-growing</t>
  </si>
  <si>
    <t>fast-paced</t>
  </si>
  <si>
    <t>faster</t>
  </si>
  <si>
    <t>fastest</t>
  </si>
  <si>
    <t>fastest-growing</t>
  </si>
  <si>
    <t>faultless</t>
  </si>
  <si>
    <t>fav</t>
  </si>
  <si>
    <t>fave</t>
  </si>
  <si>
    <t>favor</t>
  </si>
  <si>
    <t>favorable</t>
  </si>
  <si>
    <t>favored</t>
  </si>
  <si>
    <t>favorite</t>
  </si>
  <si>
    <t>favorited</t>
  </si>
  <si>
    <t>favour</t>
  </si>
  <si>
    <t>fearless</t>
  </si>
  <si>
    <t>fearlessly</t>
  </si>
  <si>
    <t>feasible</t>
  </si>
  <si>
    <t>feasibly</t>
  </si>
  <si>
    <t>feat</t>
  </si>
  <si>
    <t>feature-rich</t>
  </si>
  <si>
    <t>fecilitous</t>
  </si>
  <si>
    <t>feisty</t>
  </si>
  <si>
    <t>felicitate</t>
  </si>
  <si>
    <t>felicitous</t>
  </si>
  <si>
    <t>felicity</t>
  </si>
  <si>
    <t>fertile</t>
  </si>
  <si>
    <t>fervent</t>
  </si>
  <si>
    <t>fervently</t>
  </si>
  <si>
    <t>fervid</t>
  </si>
  <si>
    <t>fervidly</t>
  </si>
  <si>
    <t>fervor</t>
  </si>
  <si>
    <t>festive</t>
  </si>
  <si>
    <t>fidelity</t>
  </si>
  <si>
    <t>fiery</t>
  </si>
  <si>
    <t>fine</t>
  </si>
  <si>
    <t>fine-looking</t>
  </si>
  <si>
    <t>finely</t>
  </si>
  <si>
    <t>finer</t>
  </si>
  <si>
    <t>finest</t>
  </si>
  <si>
    <t>firmer</t>
  </si>
  <si>
    <t>first-class</t>
  </si>
  <si>
    <t>first-in-class</t>
  </si>
  <si>
    <t>first-rate</t>
  </si>
  <si>
    <t>flashy</t>
  </si>
  <si>
    <t>flatter</t>
  </si>
  <si>
    <t>flattering</t>
  </si>
  <si>
    <t>flatteringly</t>
  </si>
  <si>
    <t>flawless</t>
  </si>
  <si>
    <t>flawlessly</t>
  </si>
  <si>
    <t>flexibility</t>
  </si>
  <si>
    <t>flexible</t>
  </si>
  <si>
    <t>flourish</t>
  </si>
  <si>
    <t>flourishing</t>
  </si>
  <si>
    <t>fluent</t>
  </si>
  <si>
    <t>flutter</t>
  </si>
  <si>
    <t>fond</t>
  </si>
  <si>
    <t>fondly</t>
  </si>
  <si>
    <t>fondness</t>
  </si>
  <si>
    <t>foolproof</t>
  </si>
  <si>
    <t>foremost</t>
  </si>
  <si>
    <t>foresight</t>
  </si>
  <si>
    <t>formidable</t>
  </si>
  <si>
    <t>fortitude</t>
  </si>
  <si>
    <t>fortuitous</t>
  </si>
  <si>
    <t>fortuitously</t>
  </si>
  <si>
    <t>fortunate</t>
  </si>
  <si>
    <t>fortunately</t>
  </si>
  <si>
    <t>fortune</t>
  </si>
  <si>
    <t>fragrant</t>
  </si>
  <si>
    <t>free</t>
  </si>
  <si>
    <t>freed</t>
  </si>
  <si>
    <t>freedom</t>
  </si>
  <si>
    <t>freedoms</t>
  </si>
  <si>
    <t>fresh</t>
  </si>
  <si>
    <t>fresher</t>
  </si>
  <si>
    <t>freshest</t>
  </si>
  <si>
    <t>friendliness</t>
  </si>
  <si>
    <t>friendly</t>
  </si>
  <si>
    <t>frolic</t>
  </si>
  <si>
    <t>frugal</t>
  </si>
  <si>
    <t>fruitful</t>
  </si>
  <si>
    <t>ftw</t>
  </si>
  <si>
    <t>fulfillment</t>
  </si>
  <si>
    <t>fun</t>
  </si>
  <si>
    <t>futurestic</t>
  </si>
  <si>
    <t>futuristic</t>
  </si>
  <si>
    <t>gaiety</t>
  </si>
  <si>
    <t>gaily</t>
  </si>
  <si>
    <t>gain</t>
  </si>
  <si>
    <t>gained</t>
  </si>
  <si>
    <t>gainful</t>
  </si>
  <si>
    <t>gainfully</t>
  </si>
  <si>
    <t>gaining</t>
  </si>
  <si>
    <t>gains</t>
  </si>
  <si>
    <t>gallant</t>
  </si>
  <si>
    <t>gallantly</t>
  </si>
  <si>
    <t>galore</t>
  </si>
  <si>
    <t>geekier</t>
  </si>
  <si>
    <t>geeky</t>
  </si>
  <si>
    <t>gem</t>
  </si>
  <si>
    <t>gems</t>
  </si>
  <si>
    <t>generosity</t>
  </si>
  <si>
    <t>generous</t>
  </si>
  <si>
    <t>generously</t>
  </si>
  <si>
    <t>genial</t>
  </si>
  <si>
    <t>genius</t>
  </si>
  <si>
    <t>gentle</t>
  </si>
  <si>
    <t>gentlest</t>
  </si>
  <si>
    <t>genuine</t>
  </si>
  <si>
    <t>gifted</t>
  </si>
  <si>
    <t>glad</t>
  </si>
  <si>
    <t>gladden</t>
  </si>
  <si>
    <t>gladly</t>
  </si>
  <si>
    <t>gladness</t>
  </si>
  <si>
    <t>glamorous</t>
  </si>
  <si>
    <t>glee</t>
  </si>
  <si>
    <t>gleeful</t>
  </si>
  <si>
    <t>gleefully</t>
  </si>
  <si>
    <t>glimmer</t>
  </si>
  <si>
    <t>glimmering</t>
  </si>
  <si>
    <t>glisten</t>
  </si>
  <si>
    <t>glistening</t>
  </si>
  <si>
    <t>glitter</t>
  </si>
  <si>
    <t>glitz</t>
  </si>
  <si>
    <t>glorify</t>
  </si>
  <si>
    <t>glorious</t>
  </si>
  <si>
    <t>gloriously</t>
  </si>
  <si>
    <t>glory</t>
  </si>
  <si>
    <t>glow</t>
  </si>
  <si>
    <t>glowing</t>
  </si>
  <si>
    <t>glowingly</t>
  </si>
  <si>
    <t>god-given</t>
  </si>
  <si>
    <t>god-send</t>
  </si>
  <si>
    <t>godlike</t>
  </si>
  <si>
    <t>godsend</t>
  </si>
  <si>
    <t>gold</t>
  </si>
  <si>
    <t>golden</t>
  </si>
  <si>
    <t>good</t>
  </si>
  <si>
    <t>goodly</t>
  </si>
  <si>
    <t>goodness</t>
  </si>
  <si>
    <t>goodwill</t>
  </si>
  <si>
    <t>goood</t>
  </si>
  <si>
    <t>gooood</t>
  </si>
  <si>
    <t>gorgeous</t>
  </si>
  <si>
    <t>gorgeously</t>
  </si>
  <si>
    <t>grace</t>
  </si>
  <si>
    <t>graceful</t>
  </si>
  <si>
    <t>gracefully</t>
  </si>
  <si>
    <t>gracious</t>
  </si>
  <si>
    <t>graciously</t>
  </si>
  <si>
    <t>graciousness</t>
  </si>
  <si>
    <t>grand</t>
  </si>
  <si>
    <t>grandeur</t>
  </si>
  <si>
    <t>grateful</t>
  </si>
  <si>
    <t>gratefully</t>
  </si>
  <si>
    <t>gratification</t>
  </si>
  <si>
    <t>gratified</t>
  </si>
  <si>
    <t>gratifies</t>
  </si>
  <si>
    <t>gratify</t>
  </si>
  <si>
    <t>gratifying</t>
  </si>
  <si>
    <t>gratifyingly</t>
  </si>
  <si>
    <t>gratitude</t>
  </si>
  <si>
    <t>great</t>
  </si>
  <si>
    <t>greatest</t>
  </si>
  <si>
    <t>greatness</t>
  </si>
  <si>
    <t>grin</t>
  </si>
  <si>
    <t>groundbreaking</t>
  </si>
  <si>
    <t>guarantee</t>
  </si>
  <si>
    <t>guidance</t>
  </si>
  <si>
    <t>guiltless</t>
  </si>
  <si>
    <t>gumption</t>
  </si>
  <si>
    <t>gush</t>
  </si>
  <si>
    <t>gusto</t>
  </si>
  <si>
    <t>gutsy</t>
  </si>
  <si>
    <t>hail</t>
  </si>
  <si>
    <t>halcyon</t>
  </si>
  <si>
    <t>hale</t>
  </si>
  <si>
    <t>hallmark</t>
  </si>
  <si>
    <t>hallmarks</t>
  </si>
  <si>
    <t>hallowed</t>
  </si>
  <si>
    <t>handier</t>
  </si>
  <si>
    <t>handily</t>
  </si>
  <si>
    <t>hands-down</t>
  </si>
  <si>
    <t>handsome</t>
  </si>
  <si>
    <t>handsomely</t>
  </si>
  <si>
    <t>handy</t>
  </si>
  <si>
    <t>happier</t>
  </si>
  <si>
    <t>happily</t>
  </si>
  <si>
    <t>happiness</t>
  </si>
  <si>
    <t>happy</t>
  </si>
  <si>
    <t>hard-working</t>
  </si>
  <si>
    <t>hardier</t>
  </si>
  <si>
    <t>hardy</t>
  </si>
  <si>
    <t>harmless</t>
  </si>
  <si>
    <t>harmonious</t>
  </si>
  <si>
    <t>harmoniously</t>
  </si>
  <si>
    <t>harmonize</t>
  </si>
  <si>
    <t>harmony</t>
  </si>
  <si>
    <t>headway</t>
  </si>
  <si>
    <t>heal</t>
  </si>
  <si>
    <t>healthful</t>
  </si>
  <si>
    <t>healthy</t>
  </si>
  <si>
    <t>hearten</t>
  </si>
  <si>
    <t>heartening</t>
  </si>
  <si>
    <t>heartfelt</t>
  </si>
  <si>
    <t>heartily</t>
  </si>
  <si>
    <t>heartwarming</t>
  </si>
  <si>
    <t>heaven</t>
  </si>
  <si>
    <t>heavenly</t>
  </si>
  <si>
    <t>helped</t>
  </si>
  <si>
    <t>helpful</t>
  </si>
  <si>
    <t>helping</t>
  </si>
  <si>
    <t>hero</t>
  </si>
  <si>
    <t>heroic</t>
  </si>
  <si>
    <t>heroically</t>
  </si>
  <si>
    <t>heroine</t>
  </si>
  <si>
    <t>heroize</t>
  </si>
  <si>
    <t>heros</t>
  </si>
  <si>
    <t>high-quality</t>
  </si>
  <si>
    <t>high-spirited</t>
  </si>
  <si>
    <t>hilarious</t>
  </si>
  <si>
    <t>holy</t>
  </si>
  <si>
    <t>homage</t>
  </si>
  <si>
    <t>honest</t>
  </si>
  <si>
    <t>honesty</t>
  </si>
  <si>
    <t>honorable</t>
  </si>
  <si>
    <t>honored</t>
  </si>
  <si>
    <t>honoring</t>
  </si>
  <si>
    <t>hooray</t>
  </si>
  <si>
    <t>hopeful</t>
  </si>
  <si>
    <t>hospitable</t>
  </si>
  <si>
    <t>hot</t>
  </si>
  <si>
    <t>hotcake</t>
  </si>
  <si>
    <t>hotcakes</t>
  </si>
  <si>
    <t>hottest</t>
  </si>
  <si>
    <t>hug</t>
  </si>
  <si>
    <t>humane</t>
  </si>
  <si>
    <t>humble</t>
  </si>
  <si>
    <t>humility</t>
  </si>
  <si>
    <t>humor</t>
  </si>
  <si>
    <t>humorous</t>
  </si>
  <si>
    <t>humorously</t>
  </si>
  <si>
    <t>humour</t>
  </si>
  <si>
    <t>humourous</t>
  </si>
  <si>
    <t>ideal</t>
  </si>
  <si>
    <t>idealize</t>
  </si>
  <si>
    <t>ideally</t>
  </si>
  <si>
    <t>idol</t>
  </si>
  <si>
    <t>idolize</t>
  </si>
  <si>
    <t>idolized</t>
  </si>
  <si>
    <t>idyllic</t>
  </si>
  <si>
    <t>illuminate</t>
  </si>
  <si>
    <t>illuminati</t>
  </si>
  <si>
    <t>illuminating</t>
  </si>
  <si>
    <t>illumine</t>
  </si>
  <si>
    <t>illustrious</t>
  </si>
  <si>
    <t>ilu</t>
  </si>
  <si>
    <t>imaculate</t>
  </si>
  <si>
    <t>imaginative</t>
  </si>
  <si>
    <t>immaculate</t>
  </si>
  <si>
    <t>immaculately</t>
  </si>
  <si>
    <t>immense</t>
  </si>
  <si>
    <t>impartial</t>
  </si>
  <si>
    <t>impartiality</t>
  </si>
  <si>
    <t>impartially</t>
  </si>
  <si>
    <t>impassioned</t>
  </si>
  <si>
    <t>impeccable</t>
  </si>
  <si>
    <t>impeccably</t>
  </si>
  <si>
    <t>important</t>
  </si>
  <si>
    <t>impress</t>
  </si>
  <si>
    <t>impressed</t>
  </si>
  <si>
    <t>impresses</t>
  </si>
  <si>
    <t>impressive</t>
  </si>
  <si>
    <t>impressively</t>
  </si>
  <si>
    <t>impressiveness</t>
  </si>
  <si>
    <t>improve</t>
  </si>
  <si>
    <t>improved</t>
  </si>
  <si>
    <t>improvement</t>
  </si>
  <si>
    <t>improvements</t>
  </si>
  <si>
    <t>improves</t>
  </si>
  <si>
    <t>improving</t>
  </si>
  <si>
    <t>incredible</t>
  </si>
  <si>
    <t>incredibly</t>
  </si>
  <si>
    <t>indebted</t>
  </si>
  <si>
    <t>individualized</t>
  </si>
  <si>
    <t>indulgence</t>
  </si>
  <si>
    <t>indulgent</t>
  </si>
  <si>
    <t>industrious</t>
  </si>
  <si>
    <t>inestimable</t>
  </si>
  <si>
    <t>inestimably</t>
  </si>
  <si>
    <t>inexpensive</t>
  </si>
  <si>
    <t>infallibility</t>
  </si>
  <si>
    <t>infallible</t>
  </si>
  <si>
    <t>infallibly</t>
  </si>
  <si>
    <t>influential</t>
  </si>
  <si>
    <t>ingenious</t>
  </si>
  <si>
    <t>ingeniously</t>
  </si>
  <si>
    <t>ingenuity</t>
  </si>
  <si>
    <t>ingenuous</t>
  </si>
  <si>
    <t>ingenuously</t>
  </si>
  <si>
    <t>innocuous</t>
  </si>
  <si>
    <t>innovation</t>
  </si>
  <si>
    <t>innovative</t>
  </si>
  <si>
    <t>inpressed</t>
  </si>
  <si>
    <t>insightful</t>
  </si>
  <si>
    <t>insightfully</t>
  </si>
  <si>
    <t>inspiration</t>
  </si>
  <si>
    <t>inspirational</t>
  </si>
  <si>
    <t>inspire</t>
  </si>
  <si>
    <t>inspiring</t>
  </si>
  <si>
    <t>instantly</t>
  </si>
  <si>
    <t>instructive</t>
  </si>
  <si>
    <t>instrumental</t>
  </si>
  <si>
    <t>integral</t>
  </si>
  <si>
    <t>integrated</t>
  </si>
  <si>
    <t>intelligence</t>
  </si>
  <si>
    <t>intelligent</t>
  </si>
  <si>
    <t>intelligible</t>
  </si>
  <si>
    <t>interesting</t>
  </si>
  <si>
    <t>interests</t>
  </si>
  <si>
    <t>intimacy</t>
  </si>
  <si>
    <t>intimate</t>
  </si>
  <si>
    <t>intricate</t>
  </si>
  <si>
    <t>intrigue</t>
  </si>
  <si>
    <t>intriguing</t>
  </si>
  <si>
    <t>intriguingly</t>
  </si>
  <si>
    <t>intuitive</t>
  </si>
  <si>
    <t>invaluable</t>
  </si>
  <si>
    <t>invaluablely</t>
  </si>
  <si>
    <t>inventive</t>
  </si>
  <si>
    <t>invigorate</t>
  </si>
  <si>
    <t>invigorating</t>
  </si>
  <si>
    <t>invincibility</t>
  </si>
  <si>
    <t>invincible</t>
  </si>
  <si>
    <t>inviolable</t>
  </si>
  <si>
    <t>inviolate</t>
  </si>
  <si>
    <t>invulnerable</t>
  </si>
  <si>
    <t>irreplaceable</t>
  </si>
  <si>
    <t>irreproachable</t>
  </si>
  <si>
    <t>irresistible</t>
  </si>
  <si>
    <t>irresistibly</t>
  </si>
  <si>
    <t>issue-free</t>
  </si>
  <si>
    <t>jaw-droping</t>
  </si>
  <si>
    <t>jaw-dropping</t>
  </si>
  <si>
    <t>jollify</t>
  </si>
  <si>
    <t>jolly</t>
  </si>
  <si>
    <t>jovial</t>
  </si>
  <si>
    <t>joy</t>
  </si>
  <si>
    <t>joyful</t>
  </si>
  <si>
    <t>joyfully</t>
  </si>
  <si>
    <t>joyous</t>
  </si>
  <si>
    <t>joyously</t>
  </si>
  <si>
    <t>jubilant</t>
  </si>
  <si>
    <t>jubilantly</t>
  </si>
  <si>
    <t>jubilate</t>
  </si>
  <si>
    <t>jubilation</t>
  </si>
  <si>
    <t>jubiliant</t>
  </si>
  <si>
    <t>judicious</t>
  </si>
  <si>
    <t>justly</t>
  </si>
  <si>
    <t>keen</t>
  </si>
  <si>
    <t>keenly</t>
  </si>
  <si>
    <t>keenness</t>
  </si>
  <si>
    <t>kid-friendly</t>
  </si>
  <si>
    <t>kindliness</t>
  </si>
  <si>
    <t>kindly</t>
  </si>
  <si>
    <t>kindness</t>
  </si>
  <si>
    <t>knowledgeable</t>
  </si>
  <si>
    <t>kudos</t>
  </si>
  <si>
    <t>large-capacity</t>
  </si>
  <si>
    <t>laud</t>
  </si>
  <si>
    <t>laudable</t>
  </si>
  <si>
    <t>laudably</t>
  </si>
  <si>
    <t>lavish</t>
  </si>
  <si>
    <t>lavishly</t>
  </si>
  <si>
    <t>law-abiding</t>
  </si>
  <si>
    <t>lawful</t>
  </si>
  <si>
    <t>lawfully</t>
  </si>
  <si>
    <t>lead</t>
  </si>
  <si>
    <t>leading</t>
  </si>
  <si>
    <t>leads</t>
  </si>
  <si>
    <t>lean</t>
  </si>
  <si>
    <t>led</t>
  </si>
  <si>
    <t>legendary</t>
  </si>
  <si>
    <t>leverage</t>
  </si>
  <si>
    <t>levity</t>
  </si>
  <si>
    <t>liberate</t>
  </si>
  <si>
    <t>liberation</t>
  </si>
  <si>
    <t>liberty</t>
  </si>
  <si>
    <t>lifesaver</t>
  </si>
  <si>
    <t>light-hearted</t>
  </si>
  <si>
    <t>lighter</t>
  </si>
  <si>
    <t>likable</t>
  </si>
  <si>
    <t>liked</t>
  </si>
  <si>
    <t>likes</t>
  </si>
  <si>
    <t>liking</t>
  </si>
  <si>
    <t>lionhearted</t>
  </si>
  <si>
    <t>lively</t>
  </si>
  <si>
    <t>logical</t>
  </si>
  <si>
    <t>long-lasting</t>
  </si>
  <si>
    <t>lovable</t>
  </si>
  <si>
    <t>lovably</t>
  </si>
  <si>
    <t>love</t>
  </si>
  <si>
    <t>loved</t>
  </si>
  <si>
    <t>loveliness</t>
  </si>
  <si>
    <t>lovely</t>
  </si>
  <si>
    <t>lover</t>
  </si>
  <si>
    <t>loves</t>
  </si>
  <si>
    <t>loving</t>
  </si>
  <si>
    <t>low-cost</t>
  </si>
  <si>
    <t>low-price</t>
  </si>
  <si>
    <t>low-priced</t>
  </si>
  <si>
    <t>low-risk</t>
  </si>
  <si>
    <t>lower-priced</t>
  </si>
  <si>
    <t>loyal</t>
  </si>
  <si>
    <t>loyalty</t>
  </si>
  <si>
    <t>lucid</t>
  </si>
  <si>
    <t>lucidly</t>
  </si>
  <si>
    <t>luck</t>
  </si>
  <si>
    <t>luckier</t>
  </si>
  <si>
    <t>luckiest</t>
  </si>
  <si>
    <t>luckiness</t>
  </si>
  <si>
    <t>lucky</t>
  </si>
  <si>
    <t>lucrative</t>
  </si>
  <si>
    <t>luminous</t>
  </si>
  <si>
    <t>lush</t>
  </si>
  <si>
    <t>luster</t>
  </si>
  <si>
    <t>lustrous</t>
  </si>
  <si>
    <t>luxuriant</t>
  </si>
  <si>
    <t>luxuriate</t>
  </si>
  <si>
    <t>luxurious</t>
  </si>
  <si>
    <t>luxuriously</t>
  </si>
  <si>
    <t>luxury</t>
  </si>
  <si>
    <t>lyrical</t>
  </si>
  <si>
    <t>magic</t>
  </si>
  <si>
    <t>magical</t>
  </si>
  <si>
    <t>magnanimous</t>
  </si>
  <si>
    <t>magnanimously</t>
  </si>
  <si>
    <t>magnificence</t>
  </si>
  <si>
    <t>magnificent</t>
  </si>
  <si>
    <t>magnificently</t>
  </si>
  <si>
    <t>majestic</t>
  </si>
  <si>
    <t>majesty</t>
  </si>
  <si>
    <t>manageable</t>
  </si>
  <si>
    <t>maneuverable</t>
  </si>
  <si>
    <t>marvel</t>
  </si>
  <si>
    <t>marveled</t>
  </si>
  <si>
    <t>marvelled</t>
  </si>
  <si>
    <t>marvellous</t>
  </si>
  <si>
    <t>marvelous</t>
  </si>
  <si>
    <t>marvelously</t>
  </si>
  <si>
    <t>marvelousness</t>
  </si>
  <si>
    <t>marvels</t>
  </si>
  <si>
    <t>master</t>
  </si>
  <si>
    <t>masterful</t>
  </si>
  <si>
    <t>masterfully</t>
  </si>
  <si>
    <t>masterpiece</t>
  </si>
  <si>
    <t>masterpieces</t>
  </si>
  <si>
    <t>masters</t>
  </si>
  <si>
    <t>mastery</t>
  </si>
  <si>
    <t>matchless</t>
  </si>
  <si>
    <t>mature</t>
  </si>
  <si>
    <t>maturely</t>
  </si>
  <si>
    <t>maturity</t>
  </si>
  <si>
    <t>meaningful</t>
  </si>
  <si>
    <t>memorable</t>
  </si>
  <si>
    <t>merciful</t>
  </si>
  <si>
    <t>mercifully</t>
  </si>
  <si>
    <t>mercy</t>
  </si>
  <si>
    <t>merit</t>
  </si>
  <si>
    <t>meritorious</t>
  </si>
  <si>
    <t>merrily</t>
  </si>
  <si>
    <t>merriment</t>
  </si>
  <si>
    <t>merriness</t>
  </si>
  <si>
    <t>merry</t>
  </si>
  <si>
    <t>mesmerize</t>
  </si>
  <si>
    <t>mesmerized</t>
  </si>
  <si>
    <t>mesmerizes</t>
  </si>
  <si>
    <t>mesmerizing</t>
  </si>
  <si>
    <t>mesmerizingly</t>
  </si>
  <si>
    <t>meticulous</t>
  </si>
  <si>
    <t>meticulously</t>
  </si>
  <si>
    <t>mightily</t>
  </si>
  <si>
    <t>mighty</t>
  </si>
  <si>
    <t>mind-blowing</t>
  </si>
  <si>
    <t>miracle</t>
  </si>
  <si>
    <t>miracles</t>
  </si>
  <si>
    <t>miraculous</t>
  </si>
  <si>
    <t>miraculously</t>
  </si>
  <si>
    <t>miraculousness</t>
  </si>
  <si>
    <t>modern</t>
  </si>
  <si>
    <t>modest</t>
  </si>
  <si>
    <t>modesty</t>
  </si>
  <si>
    <t>momentous</t>
  </si>
  <si>
    <t>monumental</t>
  </si>
  <si>
    <t>monumentally</t>
  </si>
  <si>
    <t>morality</t>
  </si>
  <si>
    <t>motivated</t>
  </si>
  <si>
    <t>multi-purpose</t>
  </si>
  <si>
    <t>navigable</t>
  </si>
  <si>
    <t>neat</t>
  </si>
  <si>
    <t>neatest</t>
  </si>
  <si>
    <t>neatly</t>
  </si>
  <si>
    <t>nice</t>
  </si>
  <si>
    <t>nicely</t>
  </si>
  <si>
    <t>nicer</t>
  </si>
  <si>
    <t>nicest</t>
  </si>
  <si>
    <t>nifty</t>
  </si>
  <si>
    <t>nimble</t>
  </si>
  <si>
    <t>noble</t>
  </si>
  <si>
    <t>nobly</t>
  </si>
  <si>
    <t>noiseless</t>
  </si>
  <si>
    <t>non-violence</t>
  </si>
  <si>
    <t>non-violent</t>
  </si>
  <si>
    <t>notably</t>
  </si>
  <si>
    <t>noteworthy</t>
  </si>
  <si>
    <t>nourish</t>
  </si>
  <si>
    <t>nourishing</t>
  </si>
  <si>
    <t>nourishment</t>
  </si>
  <si>
    <t>novelty</t>
  </si>
  <si>
    <t>nurturing</t>
  </si>
  <si>
    <t>oasis</t>
  </si>
  <si>
    <t>obsession</t>
  </si>
  <si>
    <t>obsessions</t>
  </si>
  <si>
    <t>obtainable</t>
  </si>
  <si>
    <t>openly</t>
  </si>
  <si>
    <t>openness</t>
  </si>
  <si>
    <t>optimal</t>
  </si>
  <si>
    <t>optimism</t>
  </si>
  <si>
    <t>optimistic</t>
  </si>
  <si>
    <t>opulent</t>
  </si>
  <si>
    <t>orderly</t>
  </si>
  <si>
    <t>originality</t>
  </si>
  <si>
    <t>outdo</t>
  </si>
  <si>
    <t>outdone</t>
  </si>
  <si>
    <t>outperform</t>
  </si>
  <si>
    <t>outperformed</t>
  </si>
  <si>
    <t>outperforming</t>
  </si>
  <si>
    <t>outperforms</t>
  </si>
  <si>
    <t>outshine</t>
  </si>
  <si>
    <t>outshone</t>
  </si>
  <si>
    <t>outsmart</t>
  </si>
  <si>
    <t>outstanding</t>
  </si>
  <si>
    <t>outstandingly</t>
  </si>
  <si>
    <t>outstrip</t>
  </si>
  <si>
    <t>outwit</t>
  </si>
  <si>
    <t>ovation</t>
  </si>
  <si>
    <t>overjoyed</t>
  </si>
  <si>
    <t>overtake</t>
  </si>
  <si>
    <t>overtaken</t>
  </si>
  <si>
    <t>overtakes</t>
  </si>
  <si>
    <t>overtaking</t>
  </si>
  <si>
    <t>overtook</t>
  </si>
  <si>
    <t>overture</t>
  </si>
  <si>
    <t>pain-free</t>
  </si>
  <si>
    <t>painless</t>
  </si>
  <si>
    <t>painlessly</t>
  </si>
  <si>
    <t>palatial</t>
  </si>
  <si>
    <t>pamper</t>
  </si>
  <si>
    <t>pampered</t>
  </si>
  <si>
    <t>pamperedly</t>
  </si>
  <si>
    <t>pamperedness</t>
  </si>
  <si>
    <t>pampers</t>
  </si>
  <si>
    <t>panoramic</t>
  </si>
  <si>
    <t>paradise</t>
  </si>
  <si>
    <t>paramount</t>
  </si>
  <si>
    <t>pardon</t>
  </si>
  <si>
    <t>passion</t>
  </si>
  <si>
    <t>passionate</t>
  </si>
  <si>
    <t>passionately</t>
  </si>
  <si>
    <t>patience</t>
  </si>
  <si>
    <t>patient</t>
  </si>
  <si>
    <t>patiently</t>
  </si>
  <si>
    <t>patriot</t>
  </si>
  <si>
    <t>patriotic</t>
  </si>
  <si>
    <t>peace</t>
  </si>
  <si>
    <t>peaceable</t>
  </si>
  <si>
    <t>peaceful</t>
  </si>
  <si>
    <t>peacefully</t>
  </si>
  <si>
    <t>peacekeepers</t>
  </si>
  <si>
    <t>peach</t>
  </si>
  <si>
    <t>peerless</t>
  </si>
  <si>
    <t>pep</t>
  </si>
  <si>
    <t>pepped</t>
  </si>
  <si>
    <t>pepping</t>
  </si>
  <si>
    <t>peppy</t>
  </si>
  <si>
    <t>peps</t>
  </si>
  <si>
    <t>perfect</t>
  </si>
  <si>
    <t>perfection</t>
  </si>
  <si>
    <t>perfectly</t>
  </si>
  <si>
    <t>permissible</t>
  </si>
  <si>
    <t>perseverance</t>
  </si>
  <si>
    <t>persevere</t>
  </si>
  <si>
    <t>personages</t>
  </si>
  <si>
    <t>personalized</t>
  </si>
  <si>
    <t>phenomenal</t>
  </si>
  <si>
    <t>phenomenally</t>
  </si>
  <si>
    <t>picturesque</t>
  </si>
  <si>
    <t>piety</t>
  </si>
  <si>
    <t>pinnacle</t>
  </si>
  <si>
    <t>playful</t>
  </si>
  <si>
    <t>playfully</t>
  </si>
  <si>
    <t>pleasant</t>
  </si>
  <si>
    <t>pleasantly</t>
  </si>
  <si>
    <t>pleased</t>
  </si>
  <si>
    <t>pleases</t>
  </si>
  <si>
    <t>pleasing</t>
  </si>
  <si>
    <t>pleasingly</t>
  </si>
  <si>
    <t>pleasurable</t>
  </si>
  <si>
    <t>pleasurably</t>
  </si>
  <si>
    <t>pleasure</t>
  </si>
  <si>
    <t>plentiful</t>
  </si>
  <si>
    <t>pluses</t>
  </si>
  <si>
    <t>plush</t>
  </si>
  <si>
    <t>plusses</t>
  </si>
  <si>
    <t>poetic</t>
  </si>
  <si>
    <t>poeticize</t>
  </si>
  <si>
    <t>poignant</t>
  </si>
  <si>
    <t>poise</t>
  </si>
  <si>
    <t>poised</t>
  </si>
  <si>
    <t>polished</t>
  </si>
  <si>
    <t>polite</t>
  </si>
  <si>
    <t>politeness</t>
  </si>
  <si>
    <t>popular</t>
  </si>
  <si>
    <t>portable</t>
  </si>
  <si>
    <t>posh</t>
  </si>
  <si>
    <t>positive</t>
  </si>
  <si>
    <t>positively</t>
  </si>
  <si>
    <t>positives</t>
  </si>
  <si>
    <t>powerful</t>
  </si>
  <si>
    <t>powerfully</t>
  </si>
  <si>
    <t>praise</t>
  </si>
  <si>
    <t>praiseworthy</t>
  </si>
  <si>
    <t>praising</t>
  </si>
  <si>
    <t>pre-eminent</t>
  </si>
  <si>
    <t>precious</t>
  </si>
  <si>
    <t>precise</t>
  </si>
  <si>
    <t>precisely</t>
  </si>
  <si>
    <t>preeminent</t>
  </si>
  <si>
    <t>prefer</t>
  </si>
  <si>
    <t>preferable</t>
  </si>
  <si>
    <t>preferably</t>
  </si>
  <si>
    <t>prefered</t>
  </si>
  <si>
    <t>preferes</t>
  </si>
  <si>
    <t>preferring</t>
  </si>
  <si>
    <t>prefers</t>
  </si>
  <si>
    <t>premier</t>
  </si>
  <si>
    <t>prestige</t>
  </si>
  <si>
    <t>prestigious</t>
  </si>
  <si>
    <t>prettily</t>
  </si>
  <si>
    <t>pretty</t>
  </si>
  <si>
    <t>priceless</t>
  </si>
  <si>
    <t>pride</t>
  </si>
  <si>
    <t>principled</t>
  </si>
  <si>
    <t>privilege</t>
  </si>
  <si>
    <t>privileged</t>
  </si>
  <si>
    <t>prize</t>
  </si>
  <si>
    <t>proactive</t>
  </si>
  <si>
    <t>problem-free</t>
  </si>
  <si>
    <t>problem-solver</t>
  </si>
  <si>
    <t>prodigious</t>
  </si>
  <si>
    <t>prodigiously</t>
  </si>
  <si>
    <t>prodigy</t>
  </si>
  <si>
    <t>productive</t>
  </si>
  <si>
    <t>productively</t>
  </si>
  <si>
    <t>proficient</t>
  </si>
  <si>
    <t>proficiently</t>
  </si>
  <si>
    <t>profound</t>
  </si>
  <si>
    <t>profoundly</t>
  </si>
  <si>
    <t>profuse</t>
  </si>
  <si>
    <t>profusion</t>
  </si>
  <si>
    <t>progress</t>
  </si>
  <si>
    <t>progressive</t>
  </si>
  <si>
    <t>prolific</t>
  </si>
  <si>
    <t>prominence</t>
  </si>
  <si>
    <t>prominent</t>
  </si>
  <si>
    <t>promise</t>
  </si>
  <si>
    <t>promised</t>
  </si>
  <si>
    <t>promises</t>
  </si>
  <si>
    <t>promising</t>
  </si>
  <si>
    <t>promoter</t>
  </si>
  <si>
    <t>prompt</t>
  </si>
  <si>
    <t>promptly</t>
  </si>
  <si>
    <t>proper</t>
  </si>
  <si>
    <t>properly</t>
  </si>
  <si>
    <t>propitious</t>
  </si>
  <si>
    <t>propitiously</t>
  </si>
  <si>
    <t>pros</t>
  </si>
  <si>
    <t>prosper</t>
  </si>
  <si>
    <t>prosperity</t>
  </si>
  <si>
    <t>prosperous</t>
  </si>
  <si>
    <t>prospros</t>
  </si>
  <si>
    <t>protect</t>
  </si>
  <si>
    <t>protection</t>
  </si>
  <si>
    <t>protective</t>
  </si>
  <si>
    <t>proud</t>
  </si>
  <si>
    <t>proven</t>
  </si>
  <si>
    <t>proves</t>
  </si>
  <si>
    <t>providence</t>
  </si>
  <si>
    <t>proving</t>
  </si>
  <si>
    <t>prowess</t>
  </si>
  <si>
    <t>prudence</t>
  </si>
  <si>
    <t>prudent</t>
  </si>
  <si>
    <t>prudently</t>
  </si>
  <si>
    <t>punctual</t>
  </si>
  <si>
    <t>pure</t>
  </si>
  <si>
    <t>purify</t>
  </si>
  <si>
    <t>purposeful</t>
  </si>
  <si>
    <t>quaint</t>
  </si>
  <si>
    <t>qualified</t>
  </si>
  <si>
    <t>qualify</t>
  </si>
  <si>
    <t>quicker</t>
  </si>
  <si>
    <t>quiet</t>
  </si>
  <si>
    <t>quieter</t>
  </si>
  <si>
    <t>radiance</t>
  </si>
  <si>
    <t>radiant</t>
  </si>
  <si>
    <t>rapid</t>
  </si>
  <si>
    <t>rapport</t>
  </si>
  <si>
    <t>rapt</t>
  </si>
  <si>
    <t>rapture</t>
  </si>
  <si>
    <t>raptureous</t>
  </si>
  <si>
    <t>raptureously</t>
  </si>
  <si>
    <t>rapturous</t>
  </si>
  <si>
    <t>rapturously</t>
  </si>
  <si>
    <t>rational</t>
  </si>
  <si>
    <t>razor-sharp</t>
  </si>
  <si>
    <t>reachable</t>
  </si>
  <si>
    <t>readable</t>
  </si>
  <si>
    <t>readily</t>
  </si>
  <si>
    <t>ready</t>
  </si>
  <si>
    <t>reaffirm</t>
  </si>
  <si>
    <t>reaffirmation</t>
  </si>
  <si>
    <t>realistic</t>
  </si>
  <si>
    <t>realizable</t>
  </si>
  <si>
    <t>reasonable</t>
  </si>
  <si>
    <t>reasonably</t>
  </si>
  <si>
    <t>reasoned</t>
  </si>
  <si>
    <t>reassurance</t>
  </si>
  <si>
    <t>reassure</t>
  </si>
  <si>
    <t>receptive</t>
  </si>
  <si>
    <t>reclaim</t>
  </si>
  <si>
    <t>recomend</t>
  </si>
  <si>
    <t>recommend</t>
  </si>
  <si>
    <t>recommendation</t>
  </si>
  <si>
    <t>recommendations</t>
  </si>
  <si>
    <t>recommended</t>
  </si>
  <si>
    <t>reconcile</t>
  </si>
  <si>
    <t>reconciliation</t>
  </si>
  <si>
    <t>record-setting</t>
  </si>
  <si>
    <t>recover</t>
  </si>
  <si>
    <t>recovery</t>
  </si>
  <si>
    <t>rectification</t>
  </si>
  <si>
    <t>rectify</t>
  </si>
  <si>
    <t>rectifying</t>
  </si>
  <si>
    <t>redeem</t>
  </si>
  <si>
    <t>redeeming</t>
  </si>
  <si>
    <t>redemption</t>
  </si>
  <si>
    <t>refine</t>
  </si>
  <si>
    <t>refined</t>
  </si>
  <si>
    <t>refinement</t>
  </si>
  <si>
    <t>reform</t>
  </si>
  <si>
    <t>reformed</t>
  </si>
  <si>
    <t>reforming</t>
  </si>
  <si>
    <t>reforms</t>
  </si>
  <si>
    <t>refresh</t>
  </si>
  <si>
    <t>refreshed</t>
  </si>
  <si>
    <t>refreshing</t>
  </si>
  <si>
    <t>refund</t>
  </si>
  <si>
    <t>refunded</t>
  </si>
  <si>
    <t>regal</t>
  </si>
  <si>
    <t>regally</t>
  </si>
  <si>
    <t>regard</t>
  </si>
  <si>
    <t>rejoice</t>
  </si>
  <si>
    <t>rejoicing</t>
  </si>
  <si>
    <t>rejoicingly</t>
  </si>
  <si>
    <t>rejuvenate</t>
  </si>
  <si>
    <t>rejuvenated</t>
  </si>
  <si>
    <t>rejuvenating</t>
  </si>
  <si>
    <t>relaxed</t>
  </si>
  <si>
    <t>relent</t>
  </si>
  <si>
    <t>reliable</t>
  </si>
  <si>
    <t>reliably</t>
  </si>
  <si>
    <t>relief</t>
  </si>
  <si>
    <t>relish</t>
  </si>
  <si>
    <t>remarkable</t>
  </si>
  <si>
    <t>remarkably</t>
  </si>
  <si>
    <t>remedy</t>
  </si>
  <si>
    <t>remission</t>
  </si>
  <si>
    <t>remunerate</t>
  </si>
  <si>
    <t>renaissance</t>
  </si>
  <si>
    <t>renewed</t>
  </si>
  <si>
    <t>renown</t>
  </si>
  <si>
    <t>renowned</t>
  </si>
  <si>
    <t>replaceable</t>
  </si>
  <si>
    <t>reputable</t>
  </si>
  <si>
    <t>reputation</t>
  </si>
  <si>
    <t>resilient</t>
  </si>
  <si>
    <t>resolute</t>
  </si>
  <si>
    <t>resound</t>
  </si>
  <si>
    <t>resounding</t>
  </si>
  <si>
    <t>resourceful</t>
  </si>
  <si>
    <t>resourcefulness</t>
  </si>
  <si>
    <t>respect</t>
  </si>
  <si>
    <t>respectable</t>
  </si>
  <si>
    <t>respectful</t>
  </si>
  <si>
    <t>respectfully</t>
  </si>
  <si>
    <t>respite</t>
  </si>
  <si>
    <t>resplendent</t>
  </si>
  <si>
    <t>responsibly</t>
  </si>
  <si>
    <t>responsive</t>
  </si>
  <si>
    <t>restful</t>
  </si>
  <si>
    <t>restored</t>
  </si>
  <si>
    <t>restructure</t>
  </si>
  <si>
    <t>restructured</t>
  </si>
  <si>
    <t>restructuring</t>
  </si>
  <si>
    <t>retractable</t>
  </si>
  <si>
    <t>revel</t>
  </si>
  <si>
    <t>revelation</t>
  </si>
  <si>
    <t>revere</t>
  </si>
  <si>
    <t>reverence</t>
  </si>
  <si>
    <t>reverent</t>
  </si>
  <si>
    <t>reverently</t>
  </si>
  <si>
    <t>revitalize</t>
  </si>
  <si>
    <t>revival</t>
  </si>
  <si>
    <t>revive</t>
  </si>
  <si>
    <t>revives</t>
  </si>
  <si>
    <t>revolutionary</t>
  </si>
  <si>
    <t>revolutionize</t>
  </si>
  <si>
    <t>revolutionized</t>
  </si>
  <si>
    <t>revolutionizes</t>
  </si>
  <si>
    <t>reward</t>
  </si>
  <si>
    <t>rewarding</t>
  </si>
  <si>
    <t>rewardingly</t>
  </si>
  <si>
    <t>rich</t>
  </si>
  <si>
    <t>richer</t>
  </si>
  <si>
    <t>richly</t>
  </si>
  <si>
    <t>richness</t>
  </si>
  <si>
    <t>right</t>
  </si>
  <si>
    <t>righten</t>
  </si>
  <si>
    <t>righteous</t>
  </si>
  <si>
    <t>righteously</t>
  </si>
  <si>
    <t>righteousness</t>
  </si>
  <si>
    <t>rightful</t>
  </si>
  <si>
    <t>rightfully</t>
  </si>
  <si>
    <t>rightly</t>
  </si>
  <si>
    <t>rightness</t>
  </si>
  <si>
    <t>risk-free</t>
  </si>
  <si>
    <t>robust</t>
  </si>
  <si>
    <t>rock-star</t>
  </si>
  <si>
    <t>rock-stars</t>
  </si>
  <si>
    <t>rockstar</t>
  </si>
  <si>
    <t>rockstars</t>
  </si>
  <si>
    <t>romantic</t>
  </si>
  <si>
    <t>romantically</t>
  </si>
  <si>
    <t>romanticize</t>
  </si>
  <si>
    <t>roomier</t>
  </si>
  <si>
    <t>roomy</t>
  </si>
  <si>
    <t>rosy</t>
  </si>
  <si>
    <t>safe</t>
  </si>
  <si>
    <t>safely</t>
  </si>
  <si>
    <t>sagacity</t>
  </si>
  <si>
    <t>sagely</t>
  </si>
  <si>
    <t>saint</t>
  </si>
  <si>
    <t>saintliness</t>
  </si>
  <si>
    <t>saintly</t>
  </si>
  <si>
    <t>salutary</t>
  </si>
  <si>
    <t>salute</t>
  </si>
  <si>
    <t>sane</t>
  </si>
  <si>
    <t>satisfactorily</t>
  </si>
  <si>
    <t>satisfactory</t>
  </si>
  <si>
    <t>satisfied</t>
  </si>
  <si>
    <t>satisfies</t>
  </si>
  <si>
    <t>satisfy</t>
  </si>
  <si>
    <t>satisfying</t>
  </si>
  <si>
    <t>satisified</t>
  </si>
  <si>
    <t>saver</t>
  </si>
  <si>
    <t>savings</t>
  </si>
  <si>
    <t>savior</t>
  </si>
  <si>
    <t>savvy</t>
  </si>
  <si>
    <t>scenic</t>
  </si>
  <si>
    <t>seamless</t>
  </si>
  <si>
    <t>seasoned</t>
  </si>
  <si>
    <t>secure</t>
  </si>
  <si>
    <t>securely</t>
  </si>
  <si>
    <t>selective</t>
  </si>
  <si>
    <t>self-determination</t>
  </si>
  <si>
    <t>self-respect</t>
  </si>
  <si>
    <t>self-satisfaction</t>
  </si>
  <si>
    <t>self-sufficiency</t>
  </si>
  <si>
    <t>self-sufficient</t>
  </si>
  <si>
    <t>sensation</t>
  </si>
  <si>
    <t>sensational</t>
  </si>
  <si>
    <t>sensationally</t>
  </si>
  <si>
    <t>sensations</t>
  </si>
  <si>
    <t>sensible</t>
  </si>
  <si>
    <t>sensibly</t>
  </si>
  <si>
    <t>sensitive</t>
  </si>
  <si>
    <t>serene</t>
  </si>
  <si>
    <t>serenity</t>
  </si>
  <si>
    <t>sexy</t>
  </si>
  <si>
    <t>sharp</t>
  </si>
  <si>
    <t>sharper</t>
  </si>
  <si>
    <t>sharpest</t>
  </si>
  <si>
    <t>shimmering</t>
  </si>
  <si>
    <t>shimmeringly</t>
  </si>
  <si>
    <t>shine</t>
  </si>
  <si>
    <t>shiny</t>
  </si>
  <si>
    <t>significant</t>
  </si>
  <si>
    <t>silent</t>
  </si>
  <si>
    <t>simpler</t>
  </si>
  <si>
    <t>simplest</t>
  </si>
  <si>
    <t>simplified</t>
  </si>
  <si>
    <t>simplifies</t>
  </si>
  <si>
    <t>simplify</t>
  </si>
  <si>
    <t>simplifying</t>
  </si>
  <si>
    <t>sincere</t>
  </si>
  <si>
    <t>sincerely</t>
  </si>
  <si>
    <t>sincerity</t>
  </si>
  <si>
    <t>skill</t>
  </si>
  <si>
    <t>skilled</t>
  </si>
  <si>
    <t>skillful</t>
  </si>
  <si>
    <t>skillfully</t>
  </si>
  <si>
    <t>slammin</t>
  </si>
  <si>
    <t>sleek</t>
  </si>
  <si>
    <t>slick</t>
  </si>
  <si>
    <t>smart</t>
  </si>
  <si>
    <t>smarter</t>
  </si>
  <si>
    <t>smartest</t>
  </si>
  <si>
    <t>smartly</t>
  </si>
  <si>
    <t>smile</t>
  </si>
  <si>
    <t>smiles</t>
  </si>
  <si>
    <t>smiling</t>
  </si>
  <si>
    <t>smilingly</t>
  </si>
  <si>
    <t>smitten</t>
  </si>
  <si>
    <t>smooth</t>
  </si>
  <si>
    <t>smoother</t>
  </si>
  <si>
    <t>smoothes</t>
  </si>
  <si>
    <t>smoothest</t>
  </si>
  <si>
    <t>smoothly</t>
  </si>
  <si>
    <t>snappy</t>
  </si>
  <si>
    <t>snazzy</t>
  </si>
  <si>
    <t>sociable</t>
  </si>
  <si>
    <t>soft</t>
  </si>
  <si>
    <t>softer</t>
  </si>
  <si>
    <t>solace</t>
  </si>
  <si>
    <t>solicitous</t>
  </si>
  <si>
    <t>solicitously</t>
  </si>
  <si>
    <t>solid</t>
  </si>
  <si>
    <t>solidarity</t>
  </si>
  <si>
    <t>soothe</t>
  </si>
  <si>
    <t>soothingly</t>
  </si>
  <si>
    <t>sophisticated</t>
  </si>
  <si>
    <t>soulful</t>
  </si>
  <si>
    <t>soundly</t>
  </si>
  <si>
    <t>soundness</t>
  </si>
  <si>
    <t>spacious</t>
  </si>
  <si>
    <t>sparkle</t>
  </si>
  <si>
    <t>sparkling</t>
  </si>
  <si>
    <t>spectacular</t>
  </si>
  <si>
    <t>spectacularly</t>
  </si>
  <si>
    <t>speedily</t>
  </si>
  <si>
    <t>speedy</t>
  </si>
  <si>
    <t>spellbind</t>
  </si>
  <si>
    <t>spellbinding</t>
  </si>
  <si>
    <t>spellbindingly</t>
  </si>
  <si>
    <t>spellbound</t>
  </si>
  <si>
    <t>spirited</t>
  </si>
  <si>
    <t>spiritual</t>
  </si>
  <si>
    <t>splendid</t>
  </si>
  <si>
    <t>splendidly</t>
  </si>
  <si>
    <t>splendor</t>
  </si>
  <si>
    <t>spontaneous</t>
  </si>
  <si>
    <t>sporty</t>
  </si>
  <si>
    <t>spotless</t>
  </si>
  <si>
    <t>sprightly</t>
  </si>
  <si>
    <t>stability</t>
  </si>
  <si>
    <t>stabilize</t>
  </si>
  <si>
    <t>stable</t>
  </si>
  <si>
    <t>stainless</t>
  </si>
  <si>
    <t>standout</t>
  </si>
  <si>
    <t>state-of-the-art</t>
  </si>
  <si>
    <t>stately</t>
  </si>
  <si>
    <t>statuesque</t>
  </si>
  <si>
    <t>staunch</t>
  </si>
  <si>
    <t>staunchly</t>
  </si>
  <si>
    <t>staunchness</t>
  </si>
  <si>
    <t>steadfast</t>
  </si>
  <si>
    <t>steadfastly</t>
  </si>
  <si>
    <t>steadfastness</t>
  </si>
  <si>
    <t>steadiest</t>
  </si>
  <si>
    <t>steadiness</t>
  </si>
  <si>
    <t>steady</t>
  </si>
  <si>
    <t>stellar</t>
  </si>
  <si>
    <t>stellarly</t>
  </si>
  <si>
    <t>stimulate</t>
  </si>
  <si>
    <t>stimulates</t>
  </si>
  <si>
    <t>stimulating</t>
  </si>
  <si>
    <t>stimulative</t>
  </si>
  <si>
    <t>stirringly</t>
  </si>
  <si>
    <t>straighten</t>
  </si>
  <si>
    <t>straightforward</t>
  </si>
  <si>
    <t>streamlined</t>
  </si>
  <si>
    <t>striking</t>
  </si>
  <si>
    <t>strikingly</t>
  </si>
  <si>
    <t>striving</t>
  </si>
  <si>
    <t>strong</t>
  </si>
  <si>
    <t>stronger</t>
  </si>
  <si>
    <t>strongest</t>
  </si>
  <si>
    <t>stunned</t>
  </si>
  <si>
    <t>stunning</t>
  </si>
  <si>
    <t>stunningly</t>
  </si>
  <si>
    <t>stupendous</t>
  </si>
  <si>
    <t>stupendously</t>
  </si>
  <si>
    <t>sturdier</t>
  </si>
  <si>
    <t>sturdy</t>
  </si>
  <si>
    <t>stylish</t>
  </si>
  <si>
    <t>stylishly</t>
  </si>
  <si>
    <t>stylized</t>
  </si>
  <si>
    <t>suave</t>
  </si>
  <si>
    <t>suavely</t>
  </si>
  <si>
    <t>sublime</t>
  </si>
  <si>
    <t>subsidize</t>
  </si>
  <si>
    <t>subsidized</t>
  </si>
  <si>
    <t>subsidizes</t>
  </si>
  <si>
    <t>subsidizing</t>
  </si>
  <si>
    <t>substantive</t>
  </si>
  <si>
    <t>succeed</t>
  </si>
  <si>
    <t>succeeded</t>
  </si>
  <si>
    <t>succeeding</t>
  </si>
  <si>
    <t>succeeds</t>
  </si>
  <si>
    <t>succes</t>
  </si>
  <si>
    <t>success</t>
  </si>
  <si>
    <t>successes</t>
  </si>
  <si>
    <t>successful</t>
  </si>
  <si>
    <t>successfully</t>
  </si>
  <si>
    <t>suffice</t>
  </si>
  <si>
    <t>sufficed</t>
  </si>
  <si>
    <t>suffices</t>
  </si>
  <si>
    <t>sufficient</t>
  </si>
  <si>
    <t>sufficiently</t>
  </si>
  <si>
    <t>suitable</t>
  </si>
  <si>
    <t>sumptuous</t>
  </si>
  <si>
    <t>sumptuously</t>
  </si>
  <si>
    <t>sumptuousness</t>
  </si>
  <si>
    <t>superb</t>
  </si>
  <si>
    <t>superbly</t>
  </si>
  <si>
    <t>superior</t>
  </si>
  <si>
    <t>superiority</t>
  </si>
  <si>
    <t>supple</t>
  </si>
  <si>
    <t>support</t>
  </si>
  <si>
    <t>supported</t>
  </si>
  <si>
    <t>supporter</t>
  </si>
  <si>
    <t>supporting</t>
  </si>
  <si>
    <t>supportive</t>
  </si>
  <si>
    <t>supports</t>
  </si>
  <si>
    <t>supremacy</t>
  </si>
  <si>
    <t>supreme</t>
  </si>
  <si>
    <t>supremely</t>
  </si>
  <si>
    <t>supurb</t>
  </si>
  <si>
    <t>supurbly</t>
  </si>
  <si>
    <t>surmount</t>
  </si>
  <si>
    <t>surpass</t>
  </si>
  <si>
    <t>surreal</t>
  </si>
  <si>
    <t>survival</t>
  </si>
  <si>
    <t>survivor</t>
  </si>
  <si>
    <t>sustainability</t>
  </si>
  <si>
    <t>sustainable</t>
  </si>
  <si>
    <t>swank</t>
  </si>
  <si>
    <t>swankier</t>
  </si>
  <si>
    <t>swankiest</t>
  </si>
  <si>
    <t>swanky</t>
  </si>
  <si>
    <t>sweeping</t>
  </si>
  <si>
    <t>sweet</t>
  </si>
  <si>
    <t>sweeten</t>
  </si>
  <si>
    <t>sweetheart</t>
  </si>
  <si>
    <t>sweetly</t>
  </si>
  <si>
    <t>sweetness</t>
  </si>
  <si>
    <t>swift</t>
  </si>
  <si>
    <t>swiftness</t>
  </si>
  <si>
    <t>talent</t>
  </si>
  <si>
    <t>talented</t>
  </si>
  <si>
    <t>talents</t>
  </si>
  <si>
    <t>tantalize</t>
  </si>
  <si>
    <t>tantalizing</t>
  </si>
  <si>
    <t>tantalizingly</t>
  </si>
  <si>
    <t>tempt</t>
  </si>
  <si>
    <t>tempting</t>
  </si>
  <si>
    <t>temptingly</t>
  </si>
  <si>
    <t>tenacious</t>
  </si>
  <si>
    <t>tenaciously</t>
  </si>
  <si>
    <t>tenacity</t>
  </si>
  <si>
    <t>tender</t>
  </si>
  <si>
    <t>tenderly</t>
  </si>
  <si>
    <t>terrific</t>
  </si>
  <si>
    <t>terrifically</t>
  </si>
  <si>
    <t>thank</t>
  </si>
  <si>
    <t>thankful</t>
  </si>
  <si>
    <t>thinner</t>
  </si>
  <si>
    <t>thoughtful</t>
  </si>
  <si>
    <t>thoughtfully</t>
  </si>
  <si>
    <t>thoughtfulness</t>
  </si>
  <si>
    <t>thrift</t>
  </si>
  <si>
    <t>thrifty</t>
  </si>
  <si>
    <t>thrill</t>
  </si>
  <si>
    <t>thrilled</t>
  </si>
  <si>
    <t>thrilling</t>
  </si>
  <si>
    <t>thrillingly</t>
  </si>
  <si>
    <t>thrills</t>
  </si>
  <si>
    <t>thrive</t>
  </si>
  <si>
    <t>thriving</t>
  </si>
  <si>
    <t>thumb-up</t>
  </si>
  <si>
    <t>thumbs-up</t>
  </si>
  <si>
    <t>tickle</t>
  </si>
  <si>
    <t>tidy</t>
  </si>
  <si>
    <t>time-honored</t>
  </si>
  <si>
    <t>timely</t>
  </si>
  <si>
    <t>tingle</t>
  </si>
  <si>
    <t>titillate</t>
  </si>
  <si>
    <t>titillating</t>
  </si>
  <si>
    <t>titillatingly</t>
  </si>
  <si>
    <t>togetherness</t>
  </si>
  <si>
    <t>tolerable</t>
  </si>
  <si>
    <t>toll-free</t>
  </si>
  <si>
    <t>top</t>
  </si>
  <si>
    <t>top-notch</t>
  </si>
  <si>
    <t>top-quality</t>
  </si>
  <si>
    <t>topnotch</t>
  </si>
  <si>
    <t>tops</t>
  </si>
  <si>
    <t>tough</t>
  </si>
  <si>
    <t>tougher</t>
  </si>
  <si>
    <t>toughest</t>
  </si>
  <si>
    <t>traction</t>
  </si>
  <si>
    <t>tranquil</t>
  </si>
  <si>
    <t>tranquility</t>
  </si>
  <si>
    <t>transparent</t>
  </si>
  <si>
    <t>treasure</t>
  </si>
  <si>
    <t>tremendously</t>
  </si>
  <si>
    <t>trendy</t>
  </si>
  <si>
    <t>triumph</t>
  </si>
  <si>
    <t>triumphal</t>
  </si>
  <si>
    <t>triumphant</t>
  </si>
  <si>
    <t>triumphantly</t>
  </si>
  <si>
    <t>trivially</t>
  </si>
  <si>
    <t>trophy</t>
  </si>
  <si>
    <t>trouble-free</t>
  </si>
  <si>
    <t>trumpet</t>
  </si>
  <si>
    <t>trust</t>
  </si>
  <si>
    <t>trusted</t>
  </si>
  <si>
    <t>trusting</t>
  </si>
  <si>
    <t>trustingly</t>
  </si>
  <si>
    <t>trustworthiness</t>
  </si>
  <si>
    <t>trustworthy</t>
  </si>
  <si>
    <t>trusty</t>
  </si>
  <si>
    <t>truthful</t>
  </si>
  <si>
    <t>truthfully</t>
  </si>
  <si>
    <t>truthfulness</t>
  </si>
  <si>
    <t>twinkly</t>
  </si>
  <si>
    <t>ultra-crisp</t>
  </si>
  <si>
    <t>unabashed</t>
  </si>
  <si>
    <t>unabashedly</t>
  </si>
  <si>
    <t>unaffected</t>
  </si>
  <si>
    <t>unassailable</t>
  </si>
  <si>
    <t>unbeatable</t>
  </si>
  <si>
    <t>unbiased</t>
  </si>
  <si>
    <t>unbound</t>
  </si>
  <si>
    <t>uncomplicated</t>
  </si>
  <si>
    <t>unconditional</t>
  </si>
  <si>
    <t>undamaged</t>
  </si>
  <si>
    <t>undaunted</t>
  </si>
  <si>
    <t>understandable</t>
  </si>
  <si>
    <t>undisputable</t>
  </si>
  <si>
    <t>undisputably</t>
  </si>
  <si>
    <t>undisputed</t>
  </si>
  <si>
    <t>unencumbered</t>
  </si>
  <si>
    <t>unequivocal</t>
  </si>
  <si>
    <t>unequivocally</t>
  </si>
  <si>
    <t>unfazed</t>
  </si>
  <si>
    <t>unfettered</t>
  </si>
  <si>
    <t>unforgettable</t>
  </si>
  <si>
    <t>unity</t>
  </si>
  <si>
    <t>unlimited</t>
  </si>
  <si>
    <t>unmatched</t>
  </si>
  <si>
    <t>unparalleled</t>
  </si>
  <si>
    <t>unquestionable</t>
  </si>
  <si>
    <t>unquestionably</t>
  </si>
  <si>
    <t>unreal</t>
  </si>
  <si>
    <t>unrestricted</t>
  </si>
  <si>
    <t>unrivaled</t>
  </si>
  <si>
    <t>unselfish</t>
  </si>
  <si>
    <t>unwavering</t>
  </si>
  <si>
    <t>upbeat</t>
  </si>
  <si>
    <t>upgradable</t>
  </si>
  <si>
    <t>upgradeable</t>
  </si>
  <si>
    <t>upgraded</t>
  </si>
  <si>
    <t>upheld</t>
  </si>
  <si>
    <t>uphold</t>
  </si>
  <si>
    <t>uplift</t>
  </si>
  <si>
    <t>uplifting</t>
  </si>
  <si>
    <t>upliftingly</t>
  </si>
  <si>
    <t>upliftment</t>
  </si>
  <si>
    <t>upscale</t>
  </si>
  <si>
    <t>usable</t>
  </si>
  <si>
    <t>useable</t>
  </si>
  <si>
    <t>useful</t>
  </si>
  <si>
    <t>user-friendly</t>
  </si>
  <si>
    <t>user-replaceable</t>
  </si>
  <si>
    <t>valiant</t>
  </si>
  <si>
    <t>valiantly</t>
  </si>
  <si>
    <t>valor</t>
  </si>
  <si>
    <t>valuable</t>
  </si>
  <si>
    <t>variety</t>
  </si>
  <si>
    <t>venerate</t>
  </si>
  <si>
    <t>verifiable</t>
  </si>
  <si>
    <t>veritable</t>
  </si>
  <si>
    <t>versatile</t>
  </si>
  <si>
    <t>versatility</t>
  </si>
  <si>
    <t>vibrant</t>
  </si>
  <si>
    <t>vibrantly</t>
  </si>
  <si>
    <t>victorious</t>
  </si>
  <si>
    <t>victory</t>
  </si>
  <si>
    <t>viewable</t>
  </si>
  <si>
    <t>vigilance</t>
  </si>
  <si>
    <t>vigilant</t>
  </si>
  <si>
    <t>virtue</t>
  </si>
  <si>
    <t>virtuous</t>
  </si>
  <si>
    <t>virtuously</t>
  </si>
  <si>
    <t>visionary</t>
  </si>
  <si>
    <t>vivacious</t>
  </si>
  <si>
    <t>vivid</t>
  </si>
  <si>
    <t>vouch</t>
  </si>
  <si>
    <t>vouchsafe</t>
  </si>
  <si>
    <t>warm</t>
  </si>
  <si>
    <t>warmer</t>
  </si>
  <si>
    <t>warmhearted</t>
  </si>
  <si>
    <t>warmly</t>
  </si>
  <si>
    <t>warmth</t>
  </si>
  <si>
    <t>wealthy</t>
  </si>
  <si>
    <t>welcome</t>
  </si>
  <si>
    <t>well</t>
  </si>
  <si>
    <t>well-backlit</t>
  </si>
  <si>
    <t>well-balanced</t>
  </si>
  <si>
    <t>well-behaved</t>
  </si>
  <si>
    <t>well-being</t>
  </si>
  <si>
    <t>well-bred</t>
  </si>
  <si>
    <t>well-connected</t>
  </si>
  <si>
    <t>well-educated</t>
  </si>
  <si>
    <t>well-established</t>
  </si>
  <si>
    <t>well-informed</t>
  </si>
  <si>
    <t>well-intentioned</t>
  </si>
  <si>
    <t>well-known</t>
  </si>
  <si>
    <t>well-made</t>
  </si>
  <si>
    <t>well-managed</t>
  </si>
  <si>
    <t>well-mannered</t>
  </si>
  <si>
    <t>well-positioned</t>
  </si>
  <si>
    <t>well-received</t>
  </si>
  <si>
    <t>well-regarded</t>
  </si>
  <si>
    <t>well-rounded</t>
  </si>
  <si>
    <t>well-run</t>
  </si>
  <si>
    <t>well-wishers</t>
  </si>
  <si>
    <t>wellbeing</t>
  </si>
  <si>
    <t>whoa</t>
  </si>
  <si>
    <t>wholeheartedly</t>
  </si>
  <si>
    <t>wholesome</t>
  </si>
  <si>
    <t>whooa</t>
  </si>
  <si>
    <t>whoooa</t>
  </si>
  <si>
    <t>wieldy</t>
  </si>
  <si>
    <t>willing</t>
  </si>
  <si>
    <t>willingly</t>
  </si>
  <si>
    <t>willingness</t>
  </si>
  <si>
    <t>win</t>
  </si>
  <si>
    <t>windfall</t>
  </si>
  <si>
    <t>winnable</t>
  </si>
  <si>
    <t>winner</t>
  </si>
  <si>
    <t>winners</t>
  </si>
  <si>
    <t>winning</t>
  </si>
  <si>
    <t>wins</t>
  </si>
  <si>
    <t>wisdom</t>
  </si>
  <si>
    <t>wise</t>
  </si>
  <si>
    <t>wisely</t>
  </si>
  <si>
    <t>witty</t>
  </si>
  <si>
    <t>won</t>
  </si>
  <si>
    <t>wonder</t>
  </si>
  <si>
    <t>wonderful</t>
  </si>
  <si>
    <t>wonderfully</t>
  </si>
  <si>
    <t>wonderous</t>
  </si>
  <si>
    <t>wonderously</t>
  </si>
  <si>
    <t>wonders</t>
  </si>
  <si>
    <t>wondrous</t>
  </si>
  <si>
    <t>woo</t>
  </si>
  <si>
    <t>work</t>
  </si>
  <si>
    <t>workable</t>
  </si>
  <si>
    <t>worked</t>
  </si>
  <si>
    <t>works</t>
  </si>
  <si>
    <t>world-famous</t>
  </si>
  <si>
    <t>worth</t>
  </si>
  <si>
    <t>worth-while</t>
  </si>
  <si>
    <t>worthiness</t>
  </si>
  <si>
    <t>worthwhile</t>
  </si>
  <si>
    <t>worthy</t>
  </si>
  <si>
    <t>wow</t>
  </si>
  <si>
    <t>wowed</t>
  </si>
  <si>
    <t>wowing</t>
  </si>
  <si>
    <t>wows</t>
  </si>
  <si>
    <t>yay</t>
  </si>
  <si>
    <t>youthful</t>
  </si>
  <si>
    <t>zeal</t>
  </si>
  <si>
    <t>zenith</t>
  </si>
  <si>
    <t>zest</t>
  </si>
  <si>
    <t>zippy</t>
  </si>
  <si>
    <t>2-faced</t>
  </si>
  <si>
    <t>2-faces</t>
  </si>
  <si>
    <t>abnormal</t>
  </si>
  <si>
    <t>abolish</t>
  </si>
  <si>
    <t>abominable</t>
  </si>
  <si>
    <t>abominably</t>
  </si>
  <si>
    <t>abominate</t>
  </si>
  <si>
    <t>abomination</t>
  </si>
  <si>
    <t>abort</t>
  </si>
  <si>
    <t>aborted</t>
  </si>
  <si>
    <t>aborts</t>
  </si>
  <si>
    <t>abrade</t>
  </si>
  <si>
    <t>abrasive</t>
  </si>
  <si>
    <t>abrupt</t>
  </si>
  <si>
    <t>abruptly</t>
  </si>
  <si>
    <t>abscond</t>
  </si>
  <si>
    <t>absence</t>
  </si>
  <si>
    <t>absent-minded</t>
  </si>
  <si>
    <t>absentee</t>
  </si>
  <si>
    <t>absurd</t>
  </si>
  <si>
    <t>absurdity</t>
  </si>
  <si>
    <t>absurdly</t>
  </si>
  <si>
    <t>absurdness</t>
  </si>
  <si>
    <t>abuse</t>
  </si>
  <si>
    <t>abused</t>
  </si>
  <si>
    <t>abuses</t>
  </si>
  <si>
    <t>abusive</t>
  </si>
  <si>
    <t>abysmal</t>
  </si>
  <si>
    <t>abysmally</t>
  </si>
  <si>
    <t>abyss</t>
  </si>
  <si>
    <t>accidental</t>
  </si>
  <si>
    <t>accost</t>
  </si>
  <si>
    <t>accursed</t>
  </si>
  <si>
    <t>accusation</t>
  </si>
  <si>
    <t>accusations</t>
  </si>
  <si>
    <t>accuse</t>
  </si>
  <si>
    <t>accuses</t>
  </si>
  <si>
    <t>accusing</t>
  </si>
  <si>
    <t>accusingly</t>
  </si>
  <si>
    <t>acerbate</t>
  </si>
  <si>
    <t>acerbic</t>
  </si>
  <si>
    <t>acerbically</t>
  </si>
  <si>
    <t>ache</t>
  </si>
  <si>
    <t>ached</t>
  </si>
  <si>
    <t>aches</t>
  </si>
  <si>
    <t>achey</t>
  </si>
  <si>
    <t>aching</t>
  </si>
  <si>
    <t>acrid</t>
  </si>
  <si>
    <t>acridly</t>
  </si>
  <si>
    <t>acridness</t>
  </si>
  <si>
    <t>acrimonious</t>
  </si>
  <si>
    <t>acrimoniously</t>
  </si>
  <si>
    <t>acrimony</t>
  </si>
  <si>
    <t>adamant</t>
  </si>
  <si>
    <t>adamantly</t>
  </si>
  <si>
    <t>addict</t>
  </si>
  <si>
    <t>addicted</t>
  </si>
  <si>
    <t>addicting</t>
  </si>
  <si>
    <t>addicts</t>
  </si>
  <si>
    <t>admonish</t>
  </si>
  <si>
    <t>admonisher</t>
  </si>
  <si>
    <t>admonishingly</t>
  </si>
  <si>
    <t>admonishment</t>
  </si>
  <si>
    <t>admonition</t>
  </si>
  <si>
    <t>adulterate</t>
  </si>
  <si>
    <t>adulterated</t>
  </si>
  <si>
    <t>adulteration</t>
  </si>
  <si>
    <t>adulterier</t>
  </si>
  <si>
    <t>adversarial</t>
  </si>
  <si>
    <t>adversary</t>
  </si>
  <si>
    <t>adverse</t>
  </si>
  <si>
    <t>adversity</t>
  </si>
  <si>
    <t>afflict</t>
  </si>
  <si>
    <t>affliction</t>
  </si>
  <si>
    <t>afflictive</t>
  </si>
  <si>
    <t>affront</t>
  </si>
  <si>
    <t>afraid</t>
  </si>
  <si>
    <t>aggravate</t>
  </si>
  <si>
    <t>aggravating</t>
  </si>
  <si>
    <t>aggravation</t>
  </si>
  <si>
    <t>aggression</t>
  </si>
  <si>
    <t>aggressive</t>
  </si>
  <si>
    <t>aggressiveness</t>
  </si>
  <si>
    <t>aggressor</t>
  </si>
  <si>
    <t>aggrieve</t>
  </si>
  <si>
    <t>aggrieved</t>
  </si>
  <si>
    <t>aggrivation</t>
  </si>
  <si>
    <t>aghast</t>
  </si>
  <si>
    <t>agonies</t>
  </si>
  <si>
    <t>agonize</t>
  </si>
  <si>
    <t>agonizing</t>
  </si>
  <si>
    <t>agonizingly</t>
  </si>
  <si>
    <t>agony</t>
  </si>
  <si>
    <t>aground</t>
  </si>
  <si>
    <t>ail</t>
  </si>
  <si>
    <t>ailing</t>
  </si>
  <si>
    <t>ailment</t>
  </si>
  <si>
    <t>aimless</t>
  </si>
  <si>
    <t>alarm</t>
  </si>
  <si>
    <t>alarmed</t>
  </si>
  <si>
    <t>alarming</t>
  </si>
  <si>
    <t>alarmingly</t>
  </si>
  <si>
    <t>alienate</t>
  </si>
  <si>
    <t>alienated</t>
  </si>
  <si>
    <t>alienation</t>
  </si>
  <si>
    <t>allegation</t>
  </si>
  <si>
    <t>allegations</t>
  </si>
  <si>
    <t>allege</t>
  </si>
  <si>
    <t>allergic</t>
  </si>
  <si>
    <t>allergies</t>
  </si>
  <si>
    <t>allergy</t>
  </si>
  <si>
    <t>aloof</t>
  </si>
  <si>
    <t>altercation</t>
  </si>
  <si>
    <t>ambiguity</t>
  </si>
  <si>
    <t>ambiguous</t>
  </si>
  <si>
    <t>ambivalence</t>
  </si>
  <si>
    <t>ambivalent</t>
  </si>
  <si>
    <t>ambush</t>
  </si>
  <si>
    <t>amiss</t>
  </si>
  <si>
    <t>amputate</t>
  </si>
  <si>
    <t>anarchism</t>
  </si>
  <si>
    <t>anarchist</t>
  </si>
  <si>
    <t>anarchistic</t>
  </si>
  <si>
    <t>anarchy</t>
  </si>
  <si>
    <t>anemic</t>
  </si>
  <si>
    <t>anger</t>
  </si>
  <si>
    <t>angrily</t>
  </si>
  <si>
    <t>angriness</t>
  </si>
  <si>
    <t>angry</t>
  </si>
  <si>
    <t>anguish</t>
  </si>
  <si>
    <t>animosity</t>
  </si>
  <si>
    <t>annihilate</t>
  </si>
  <si>
    <t>annihilation</t>
  </si>
  <si>
    <t>annoy</t>
  </si>
  <si>
    <t>annoyance</t>
  </si>
  <si>
    <t>annoyances</t>
  </si>
  <si>
    <t>annoyed</t>
  </si>
  <si>
    <t>annoying</t>
  </si>
  <si>
    <t>annoyingly</t>
  </si>
  <si>
    <t>annoys</t>
  </si>
  <si>
    <t>anomalous</t>
  </si>
  <si>
    <t>anomaly</t>
  </si>
  <si>
    <t>antagonism</t>
  </si>
  <si>
    <t>antagonist</t>
  </si>
  <si>
    <t>antagonistic</t>
  </si>
  <si>
    <t>antagonize</t>
  </si>
  <si>
    <t>anti-</t>
  </si>
  <si>
    <t>anti-american</t>
  </si>
  <si>
    <t>anti-israeli</t>
  </si>
  <si>
    <t>anti-occupation</t>
  </si>
  <si>
    <t>anti-proliferation</t>
  </si>
  <si>
    <t>anti-semites</t>
  </si>
  <si>
    <t>anti-social</t>
  </si>
  <si>
    <t>anti-us</t>
  </si>
  <si>
    <t>anti-white</t>
  </si>
  <si>
    <t>antipathy</t>
  </si>
  <si>
    <t>antiquated</t>
  </si>
  <si>
    <t>antithetical</t>
  </si>
  <si>
    <t>anxieties</t>
  </si>
  <si>
    <t>anxiety</t>
  </si>
  <si>
    <t>anxious</t>
  </si>
  <si>
    <t>anxiously</t>
  </si>
  <si>
    <t>anxiousness</t>
  </si>
  <si>
    <t>apathetic</t>
  </si>
  <si>
    <t>apathetically</t>
  </si>
  <si>
    <t>apathy</t>
  </si>
  <si>
    <t>apocalypse</t>
  </si>
  <si>
    <t>apocalyptic</t>
  </si>
  <si>
    <t>apologist</t>
  </si>
  <si>
    <t>apologists</t>
  </si>
  <si>
    <t>appal</t>
  </si>
  <si>
    <t>appall</t>
  </si>
  <si>
    <t>appalled</t>
  </si>
  <si>
    <t>appalling</t>
  </si>
  <si>
    <t>appallingly</t>
  </si>
  <si>
    <t>apprehension</t>
  </si>
  <si>
    <t>apprehensions</t>
  </si>
  <si>
    <t>apprehensive</t>
  </si>
  <si>
    <t>apprehensively</t>
  </si>
  <si>
    <t>arbitrary</t>
  </si>
  <si>
    <t>arcane</t>
  </si>
  <si>
    <t>archaic</t>
  </si>
  <si>
    <t>arduous</t>
  </si>
  <si>
    <t>arduously</t>
  </si>
  <si>
    <t>argumentative</t>
  </si>
  <si>
    <t>arrogance</t>
  </si>
  <si>
    <t>arrogant</t>
  </si>
  <si>
    <t>arrogantly</t>
  </si>
  <si>
    <t>ashamed</t>
  </si>
  <si>
    <t>asinine</t>
  </si>
  <si>
    <t>asininely</t>
  </si>
  <si>
    <t>asinininity</t>
  </si>
  <si>
    <t>askance</t>
  </si>
  <si>
    <t>asperse</t>
  </si>
  <si>
    <t>aspersion</t>
  </si>
  <si>
    <t>aspersions</t>
  </si>
  <si>
    <t>assail</t>
  </si>
  <si>
    <t>assassin</t>
  </si>
  <si>
    <t>assassinate</t>
  </si>
  <si>
    <t>assault</t>
  </si>
  <si>
    <t>assult</t>
  </si>
  <si>
    <t>astray</t>
  </si>
  <si>
    <t>asunder</t>
  </si>
  <si>
    <t>atrocious</t>
  </si>
  <si>
    <t>atrocities</t>
  </si>
  <si>
    <t>atrocity</t>
  </si>
  <si>
    <t>atrophy</t>
  </si>
  <si>
    <t>attack</t>
  </si>
  <si>
    <t>attacks</t>
  </si>
  <si>
    <t>audacious</t>
  </si>
  <si>
    <t>audaciously</t>
  </si>
  <si>
    <t>audaciousness</t>
  </si>
  <si>
    <t>audacity</t>
  </si>
  <si>
    <t>audiciously</t>
  </si>
  <si>
    <t>austere</t>
  </si>
  <si>
    <t>authoritarian</t>
  </si>
  <si>
    <t>autocrat</t>
  </si>
  <si>
    <t>autocratic</t>
  </si>
  <si>
    <t>avalanche</t>
  </si>
  <si>
    <t>avarice</t>
  </si>
  <si>
    <t>avaricious</t>
  </si>
  <si>
    <t>avariciously</t>
  </si>
  <si>
    <t>avenge</t>
  </si>
  <si>
    <t>averse</t>
  </si>
  <si>
    <t>aversion</t>
  </si>
  <si>
    <t>aweful</t>
  </si>
  <si>
    <t>awful</t>
  </si>
  <si>
    <t>awfully</t>
  </si>
  <si>
    <t>awfulness</t>
  </si>
  <si>
    <t>awkward</t>
  </si>
  <si>
    <t>awkwardness</t>
  </si>
  <si>
    <t>ax</t>
  </si>
  <si>
    <t>babble</t>
  </si>
  <si>
    <t>back-logged</t>
  </si>
  <si>
    <t>back-wood</t>
  </si>
  <si>
    <t>back-woods</t>
  </si>
  <si>
    <t>backache</t>
  </si>
  <si>
    <t>backaches</t>
  </si>
  <si>
    <t>backaching</t>
  </si>
  <si>
    <t>backbite</t>
  </si>
  <si>
    <t>backbiting</t>
  </si>
  <si>
    <t>backward</t>
  </si>
  <si>
    <t>backwardness</t>
  </si>
  <si>
    <t>backwood</t>
  </si>
  <si>
    <t>backwoods</t>
  </si>
  <si>
    <t>bad</t>
  </si>
  <si>
    <t>badly</t>
  </si>
  <si>
    <t>baffle</t>
  </si>
  <si>
    <t>baffled</t>
  </si>
  <si>
    <t>bafflement</t>
  </si>
  <si>
    <t>baffling</t>
  </si>
  <si>
    <t>bait</t>
  </si>
  <si>
    <t>balk</t>
  </si>
  <si>
    <t>banal</t>
  </si>
  <si>
    <t>banalize</t>
  </si>
  <si>
    <t>bane</t>
  </si>
  <si>
    <t>banish</t>
  </si>
  <si>
    <t>banishment</t>
  </si>
  <si>
    <t>bankrupt</t>
  </si>
  <si>
    <t>barbarian</t>
  </si>
  <si>
    <t>barbaric</t>
  </si>
  <si>
    <t>barbarically</t>
  </si>
  <si>
    <t>barbarity</t>
  </si>
  <si>
    <t>barbarous</t>
  </si>
  <si>
    <t>barbarously</t>
  </si>
  <si>
    <t>barren</t>
  </si>
  <si>
    <t>baseless</t>
  </si>
  <si>
    <t>bash</t>
  </si>
  <si>
    <t>bashed</t>
  </si>
  <si>
    <t>bashful</t>
  </si>
  <si>
    <t>bashing</t>
  </si>
  <si>
    <t>bastard</t>
  </si>
  <si>
    <t>bastards</t>
  </si>
  <si>
    <t>battered</t>
  </si>
  <si>
    <t>battering</t>
  </si>
  <si>
    <t>batty</t>
  </si>
  <si>
    <t>bearish</t>
  </si>
  <si>
    <t>beastly</t>
  </si>
  <si>
    <t>bedlam</t>
  </si>
  <si>
    <t>bedlamite</t>
  </si>
  <si>
    <t>befoul</t>
  </si>
  <si>
    <t>beg</t>
  </si>
  <si>
    <t>beggar</t>
  </si>
  <si>
    <t>beggarly</t>
  </si>
  <si>
    <t>begging</t>
  </si>
  <si>
    <t>beguile</t>
  </si>
  <si>
    <t>belabor</t>
  </si>
  <si>
    <t>belated</t>
  </si>
  <si>
    <t>beleaguer</t>
  </si>
  <si>
    <t>belie</t>
  </si>
  <si>
    <t>belittle</t>
  </si>
  <si>
    <t>belittled</t>
  </si>
  <si>
    <t>belittling</t>
  </si>
  <si>
    <t>bellicose</t>
  </si>
  <si>
    <t>belligerence</t>
  </si>
  <si>
    <t>belligerent</t>
  </si>
  <si>
    <t>belligerently</t>
  </si>
  <si>
    <t>bemoan</t>
  </si>
  <si>
    <t>bemoaning</t>
  </si>
  <si>
    <t>bemused</t>
  </si>
  <si>
    <t>bent</t>
  </si>
  <si>
    <t>berate</t>
  </si>
  <si>
    <t>bereave</t>
  </si>
  <si>
    <t>bereavement</t>
  </si>
  <si>
    <t>bereft</t>
  </si>
  <si>
    <t>berserk</t>
  </si>
  <si>
    <t>beseech</t>
  </si>
  <si>
    <t>beset</t>
  </si>
  <si>
    <t>besiege</t>
  </si>
  <si>
    <t>besmirch</t>
  </si>
  <si>
    <t>bestial</t>
  </si>
  <si>
    <t>betray</t>
  </si>
  <si>
    <t>betrayal</t>
  </si>
  <si>
    <t>betrayals</t>
  </si>
  <si>
    <t>betrayer</t>
  </si>
  <si>
    <t>betraying</t>
  </si>
  <si>
    <t>betrays</t>
  </si>
  <si>
    <t>bewail</t>
  </si>
  <si>
    <t>beware</t>
  </si>
  <si>
    <t>bewilder</t>
  </si>
  <si>
    <t>bewildered</t>
  </si>
  <si>
    <t>bewildering</t>
  </si>
  <si>
    <t>bewilderingly</t>
  </si>
  <si>
    <t>bewilderment</t>
  </si>
  <si>
    <t>bewitch</t>
  </si>
  <si>
    <t>bias</t>
  </si>
  <si>
    <t>biased</t>
  </si>
  <si>
    <t>biases</t>
  </si>
  <si>
    <t>bicker</t>
  </si>
  <si>
    <t>bickering</t>
  </si>
  <si>
    <t>bid-rigging</t>
  </si>
  <si>
    <t>bigotries</t>
  </si>
  <si>
    <t>bigotry</t>
  </si>
  <si>
    <t>bitch</t>
  </si>
  <si>
    <t>bitchy</t>
  </si>
  <si>
    <t>biting</t>
  </si>
  <si>
    <t>bitingly</t>
  </si>
  <si>
    <t>bitter</t>
  </si>
  <si>
    <t>bitterly</t>
  </si>
  <si>
    <t>bitterness</t>
  </si>
  <si>
    <t>bizarre</t>
  </si>
  <si>
    <t>blab</t>
  </si>
  <si>
    <t>blabber</t>
  </si>
  <si>
    <t>blackmail</t>
  </si>
  <si>
    <t>blah</t>
  </si>
  <si>
    <t>blame</t>
  </si>
  <si>
    <t>blameworthy</t>
  </si>
  <si>
    <t>bland</t>
  </si>
  <si>
    <t>blandish</t>
  </si>
  <si>
    <t>blaspheme</t>
  </si>
  <si>
    <t>blasphemous</t>
  </si>
  <si>
    <t>blasphemy</t>
  </si>
  <si>
    <t>blasted</t>
  </si>
  <si>
    <t>blatant</t>
  </si>
  <si>
    <t>blatantly</t>
  </si>
  <si>
    <t>blather</t>
  </si>
  <si>
    <t>bleak</t>
  </si>
  <si>
    <t>bleakly</t>
  </si>
  <si>
    <t>bleakness</t>
  </si>
  <si>
    <t>bleed</t>
  </si>
  <si>
    <t>bleeding</t>
  </si>
  <si>
    <t>bleeds</t>
  </si>
  <si>
    <t>blemish</t>
  </si>
  <si>
    <t>blind</t>
  </si>
  <si>
    <t>blinding</t>
  </si>
  <si>
    <t>blindingly</t>
  </si>
  <si>
    <t>blindside</t>
  </si>
  <si>
    <t>blister</t>
  </si>
  <si>
    <t>blistering</t>
  </si>
  <si>
    <t>bloated</t>
  </si>
  <si>
    <t>blockage</t>
  </si>
  <si>
    <t>blockhead</t>
  </si>
  <si>
    <t>bloodshed</t>
  </si>
  <si>
    <t>bloodthirsty</t>
  </si>
  <si>
    <t>bloody</t>
  </si>
  <si>
    <t>blotchy</t>
  </si>
  <si>
    <t>blow</t>
  </si>
  <si>
    <t>blunder</t>
  </si>
  <si>
    <t>blundering</t>
  </si>
  <si>
    <t>blunders</t>
  </si>
  <si>
    <t>blunt</t>
  </si>
  <si>
    <t>blur</t>
  </si>
  <si>
    <t>bluring</t>
  </si>
  <si>
    <t>blurred</t>
  </si>
  <si>
    <t>blurring</t>
  </si>
  <si>
    <t>blurry</t>
  </si>
  <si>
    <t>blurs</t>
  </si>
  <si>
    <t>blurt</t>
  </si>
  <si>
    <t>boastful</t>
  </si>
  <si>
    <t>boggle</t>
  </si>
  <si>
    <t>bogus</t>
  </si>
  <si>
    <t>boil</t>
  </si>
  <si>
    <t>boiling</t>
  </si>
  <si>
    <t>boisterous</t>
  </si>
  <si>
    <t>bomb</t>
  </si>
  <si>
    <t>bombard</t>
  </si>
  <si>
    <t>bombardment</t>
  </si>
  <si>
    <t>bombastic</t>
  </si>
  <si>
    <t>bondage</t>
  </si>
  <si>
    <t>bonkers</t>
  </si>
  <si>
    <t>bore</t>
  </si>
  <si>
    <t>bored</t>
  </si>
  <si>
    <t>boredom</t>
  </si>
  <si>
    <t>bores</t>
  </si>
  <si>
    <t>boring</t>
  </si>
  <si>
    <t>botch</t>
  </si>
  <si>
    <t>bother</t>
  </si>
  <si>
    <t>bothered</t>
  </si>
  <si>
    <t>bothering</t>
  </si>
  <si>
    <t>bothers</t>
  </si>
  <si>
    <t>bothersome</t>
  </si>
  <si>
    <t>bowdlerize</t>
  </si>
  <si>
    <t>boycott</t>
  </si>
  <si>
    <t>braggart</t>
  </si>
  <si>
    <t>bragger</t>
  </si>
  <si>
    <t>brainless</t>
  </si>
  <si>
    <t>brainwash</t>
  </si>
  <si>
    <t>brash</t>
  </si>
  <si>
    <t>brashly</t>
  </si>
  <si>
    <t>brashness</t>
  </si>
  <si>
    <t>brat</t>
  </si>
  <si>
    <t>bravado</t>
  </si>
  <si>
    <t>brazen</t>
  </si>
  <si>
    <t>brazenly</t>
  </si>
  <si>
    <t>brazenness</t>
  </si>
  <si>
    <t>breach</t>
  </si>
  <si>
    <t>break</t>
  </si>
  <si>
    <t>break-up</t>
  </si>
  <si>
    <t>break-ups</t>
  </si>
  <si>
    <t>breakdown</t>
  </si>
  <si>
    <t>breaking</t>
  </si>
  <si>
    <t>breaks</t>
  </si>
  <si>
    <t>breakup</t>
  </si>
  <si>
    <t>breakups</t>
  </si>
  <si>
    <t>bribery</t>
  </si>
  <si>
    <t>brimstone</t>
  </si>
  <si>
    <t>bristle</t>
  </si>
  <si>
    <t>brittle</t>
  </si>
  <si>
    <t>broke</t>
  </si>
  <si>
    <t>broken</t>
  </si>
  <si>
    <t>broken-hearted</t>
  </si>
  <si>
    <t>brood</t>
  </si>
  <si>
    <t>browbeat</t>
  </si>
  <si>
    <t>bruise</t>
  </si>
  <si>
    <t>bruised</t>
  </si>
  <si>
    <t>bruises</t>
  </si>
  <si>
    <t>bruising</t>
  </si>
  <si>
    <t>brusque</t>
  </si>
  <si>
    <t>brutal</t>
  </si>
  <si>
    <t>brutalising</t>
  </si>
  <si>
    <t>brutalities</t>
  </si>
  <si>
    <t>brutality</t>
  </si>
  <si>
    <t>brutalize</t>
  </si>
  <si>
    <t>brutalizing</t>
  </si>
  <si>
    <t>brutally</t>
  </si>
  <si>
    <t>brute</t>
  </si>
  <si>
    <t>brutish</t>
  </si>
  <si>
    <t>bs</t>
  </si>
  <si>
    <t>buckle</t>
  </si>
  <si>
    <t>bug</t>
  </si>
  <si>
    <t>bugging</t>
  </si>
  <si>
    <t>buggy</t>
  </si>
  <si>
    <t>bugs</t>
  </si>
  <si>
    <t>bulkier</t>
  </si>
  <si>
    <t>bulkiness</t>
  </si>
  <si>
    <t>bulky</t>
  </si>
  <si>
    <t>bulkyness</t>
  </si>
  <si>
    <t>bull****</t>
  </si>
  <si>
    <t>bull----</t>
  </si>
  <si>
    <t>bullies</t>
  </si>
  <si>
    <t>bullshit</t>
  </si>
  <si>
    <t>bullshyt</t>
  </si>
  <si>
    <t>bully</t>
  </si>
  <si>
    <t>bullying</t>
  </si>
  <si>
    <t>bullyingly</t>
  </si>
  <si>
    <t>bum</t>
  </si>
  <si>
    <t>bump</t>
  </si>
  <si>
    <t>bumped</t>
  </si>
  <si>
    <t>bumping</t>
  </si>
  <si>
    <t>bumpping</t>
  </si>
  <si>
    <t>bumps</t>
  </si>
  <si>
    <t>bumpy</t>
  </si>
  <si>
    <t>bungle</t>
  </si>
  <si>
    <t>bungler</t>
  </si>
  <si>
    <t>bungling</t>
  </si>
  <si>
    <t>bunk</t>
  </si>
  <si>
    <t>burden</t>
  </si>
  <si>
    <t>burdensome</t>
  </si>
  <si>
    <t>burdensomely</t>
  </si>
  <si>
    <t>burn</t>
  </si>
  <si>
    <t>burned</t>
  </si>
  <si>
    <t>burning</t>
  </si>
  <si>
    <t>burns</t>
  </si>
  <si>
    <t>bust</t>
  </si>
  <si>
    <t>busts</t>
  </si>
  <si>
    <t>busybody</t>
  </si>
  <si>
    <t>butcher</t>
  </si>
  <si>
    <t>butchery</t>
  </si>
  <si>
    <t>buzzing</t>
  </si>
  <si>
    <t>byzantine</t>
  </si>
  <si>
    <t>cackle</t>
  </si>
  <si>
    <t>calamities</t>
  </si>
  <si>
    <t>calamitous</t>
  </si>
  <si>
    <t>calamitously</t>
  </si>
  <si>
    <t>calamity</t>
  </si>
  <si>
    <t>callous</t>
  </si>
  <si>
    <t>calumniate</t>
  </si>
  <si>
    <t>calumniation</t>
  </si>
  <si>
    <t>calumnies</t>
  </si>
  <si>
    <t>calumnious</t>
  </si>
  <si>
    <t>calumniously</t>
  </si>
  <si>
    <t>calumny</t>
  </si>
  <si>
    <t>cancer</t>
  </si>
  <si>
    <t>cancerous</t>
  </si>
  <si>
    <t>cannibal</t>
  </si>
  <si>
    <t>cannibalize</t>
  </si>
  <si>
    <t>capitulate</t>
  </si>
  <si>
    <t>capricious</t>
  </si>
  <si>
    <t>capriciously</t>
  </si>
  <si>
    <t>capriciousness</t>
  </si>
  <si>
    <t>capsize</t>
  </si>
  <si>
    <t>careless</t>
  </si>
  <si>
    <t>carelessness</t>
  </si>
  <si>
    <t>caricature</t>
  </si>
  <si>
    <t>carnage</t>
  </si>
  <si>
    <t>carp</t>
  </si>
  <si>
    <t>cartoonish</t>
  </si>
  <si>
    <t>cash-strapped</t>
  </si>
  <si>
    <t>castigate</t>
  </si>
  <si>
    <t>castrated</t>
  </si>
  <si>
    <t>casualty</t>
  </si>
  <si>
    <t>cataclysm</t>
  </si>
  <si>
    <t>cataclysmal</t>
  </si>
  <si>
    <t>cataclysmic</t>
  </si>
  <si>
    <t>cataclysmically</t>
  </si>
  <si>
    <t>catastrophe</t>
  </si>
  <si>
    <t>catastrophes</t>
  </si>
  <si>
    <t>catastrophic</t>
  </si>
  <si>
    <t>catastrophically</t>
  </si>
  <si>
    <t>catastrophies</t>
  </si>
  <si>
    <t>caustic</t>
  </si>
  <si>
    <t>caustically</t>
  </si>
  <si>
    <t>cautionary</t>
  </si>
  <si>
    <t>cave</t>
  </si>
  <si>
    <t>censure</t>
  </si>
  <si>
    <t>chafe</t>
  </si>
  <si>
    <t>chaff</t>
  </si>
  <si>
    <t>chagrin</t>
  </si>
  <si>
    <t>challenging</t>
  </si>
  <si>
    <t>chaos</t>
  </si>
  <si>
    <t>chaotic</t>
  </si>
  <si>
    <t>chasten</t>
  </si>
  <si>
    <t>chastise</t>
  </si>
  <si>
    <t>chastisement</t>
  </si>
  <si>
    <t>chatter</t>
  </si>
  <si>
    <t>chatterbox</t>
  </si>
  <si>
    <t>cheap</t>
  </si>
  <si>
    <t>cheapen</t>
  </si>
  <si>
    <t>cheaply</t>
  </si>
  <si>
    <t>cheat</t>
  </si>
  <si>
    <t>cheated</t>
  </si>
  <si>
    <t>cheater</t>
  </si>
  <si>
    <t>cheating</t>
  </si>
  <si>
    <t>cheats</t>
  </si>
  <si>
    <t>checkered</t>
  </si>
  <si>
    <t>cheerless</t>
  </si>
  <si>
    <t>cheesy</t>
  </si>
  <si>
    <t>chide</t>
  </si>
  <si>
    <t>childish</t>
  </si>
  <si>
    <t>chill</t>
  </si>
  <si>
    <t>chilly</t>
  </si>
  <si>
    <t>chintzy</t>
  </si>
  <si>
    <t>choke</t>
  </si>
  <si>
    <t>choleric</t>
  </si>
  <si>
    <t>choppy</t>
  </si>
  <si>
    <t>chore</t>
  </si>
  <si>
    <t>chronic</t>
  </si>
  <si>
    <t>chunky</t>
  </si>
  <si>
    <t>clamor</t>
  </si>
  <si>
    <t>clamorous</t>
  </si>
  <si>
    <t>clash</t>
  </si>
  <si>
    <t>cliche</t>
  </si>
  <si>
    <t>cliched</t>
  </si>
  <si>
    <t>clique</t>
  </si>
  <si>
    <t>clog</t>
  </si>
  <si>
    <t>clogged</t>
  </si>
  <si>
    <t>clogs</t>
  </si>
  <si>
    <t>cloud</t>
  </si>
  <si>
    <t>clouding</t>
  </si>
  <si>
    <t>cloudy</t>
  </si>
  <si>
    <t>clueless</t>
  </si>
  <si>
    <t>clumsy</t>
  </si>
  <si>
    <t>clunky</t>
  </si>
  <si>
    <t>coarse</t>
  </si>
  <si>
    <t>cocky</t>
  </si>
  <si>
    <t>coerce</t>
  </si>
  <si>
    <t>coercion</t>
  </si>
  <si>
    <t>coercive</t>
  </si>
  <si>
    <t>cold</t>
  </si>
  <si>
    <t>coldly</t>
  </si>
  <si>
    <t>collapse</t>
  </si>
  <si>
    <t>collude</t>
  </si>
  <si>
    <t>collusion</t>
  </si>
  <si>
    <t>combative</t>
  </si>
  <si>
    <t>combust</t>
  </si>
  <si>
    <t>comical</t>
  </si>
  <si>
    <t>commiserate</t>
  </si>
  <si>
    <t>commonplace</t>
  </si>
  <si>
    <t>commotion</t>
  </si>
  <si>
    <t>commotions</t>
  </si>
  <si>
    <t>complacent</t>
  </si>
  <si>
    <t>complain</t>
  </si>
  <si>
    <t>complained</t>
  </si>
  <si>
    <t>complaining</t>
  </si>
  <si>
    <t>complains</t>
  </si>
  <si>
    <t>complaint</t>
  </si>
  <si>
    <t>complaints</t>
  </si>
  <si>
    <t>complex</t>
  </si>
  <si>
    <t>complicated</t>
  </si>
  <si>
    <t>complication</t>
  </si>
  <si>
    <t>complicit</t>
  </si>
  <si>
    <t>compulsion</t>
  </si>
  <si>
    <t>compulsive</t>
  </si>
  <si>
    <t>concede</t>
  </si>
  <si>
    <t>conceded</t>
  </si>
  <si>
    <t>conceit</t>
  </si>
  <si>
    <t>conceited</t>
  </si>
  <si>
    <t>concen</t>
  </si>
  <si>
    <t>concens</t>
  </si>
  <si>
    <t>concern</t>
  </si>
  <si>
    <t>concerned</t>
  </si>
  <si>
    <t>concerns</t>
  </si>
  <si>
    <t>concession</t>
  </si>
  <si>
    <t>concessions</t>
  </si>
  <si>
    <t>condemn</t>
  </si>
  <si>
    <t>condemnable</t>
  </si>
  <si>
    <t>condemnation</t>
  </si>
  <si>
    <t>condemned</t>
  </si>
  <si>
    <t>condemns</t>
  </si>
  <si>
    <t>condescend</t>
  </si>
  <si>
    <t>condescending</t>
  </si>
  <si>
    <t>condescendingly</t>
  </si>
  <si>
    <t>condescension</t>
  </si>
  <si>
    <t>confess</t>
  </si>
  <si>
    <t>confession</t>
  </si>
  <si>
    <t>confessions</t>
  </si>
  <si>
    <t>confined</t>
  </si>
  <si>
    <t>conflict</t>
  </si>
  <si>
    <t>conflicted</t>
  </si>
  <si>
    <t>conflicting</t>
  </si>
  <si>
    <t>conflicts</t>
  </si>
  <si>
    <t>confound</t>
  </si>
  <si>
    <t>confounded</t>
  </si>
  <si>
    <t>confounding</t>
  </si>
  <si>
    <t>confront</t>
  </si>
  <si>
    <t>confrontation</t>
  </si>
  <si>
    <t>confrontational</t>
  </si>
  <si>
    <t>confuse</t>
  </si>
  <si>
    <t>confused</t>
  </si>
  <si>
    <t>confuses</t>
  </si>
  <si>
    <t>confusing</t>
  </si>
  <si>
    <t>confusion</t>
  </si>
  <si>
    <t>confusions</t>
  </si>
  <si>
    <t>congested</t>
  </si>
  <si>
    <t>congestion</t>
  </si>
  <si>
    <t>cons</t>
  </si>
  <si>
    <t>conscons</t>
  </si>
  <si>
    <t>conservative</t>
  </si>
  <si>
    <t>conspicuous</t>
  </si>
  <si>
    <t>conspicuously</t>
  </si>
  <si>
    <t>conspiracies</t>
  </si>
  <si>
    <t>conspiracy</t>
  </si>
  <si>
    <t>conspirator</t>
  </si>
  <si>
    <t>conspiratorial</t>
  </si>
  <si>
    <t>conspire</t>
  </si>
  <si>
    <t>consternation</t>
  </si>
  <si>
    <t>contagious</t>
  </si>
  <si>
    <t>contaminate</t>
  </si>
  <si>
    <t>contaminated</t>
  </si>
  <si>
    <t>contaminates</t>
  </si>
  <si>
    <t>contaminating</t>
  </si>
  <si>
    <t>contamination</t>
  </si>
  <si>
    <t>contempt</t>
  </si>
  <si>
    <t>contemptible</t>
  </si>
  <si>
    <t>contemptuous</t>
  </si>
  <si>
    <t>contemptuously</t>
  </si>
  <si>
    <t>contend</t>
  </si>
  <si>
    <t>contention</t>
  </si>
  <si>
    <t>contentious</t>
  </si>
  <si>
    <t>contort</t>
  </si>
  <si>
    <t>contortions</t>
  </si>
  <si>
    <t>contradict</t>
  </si>
  <si>
    <t>contradiction</t>
  </si>
  <si>
    <t>contradictory</t>
  </si>
  <si>
    <t>contrariness</t>
  </si>
  <si>
    <t>contravene</t>
  </si>
  <si>
    <t>contrive</t>
  </si>
  <si>
    <t>contrived</t>
  </si>
  <si>
    <t>controversial</t>
  </si>
  <si>
    <t>controversy</t>
  </si>
  <si>
    <t>convoluted</t>
  </si>
  <si>
    <t>corrode</t>
  </si>
  <si>
    <t>corrosion</t>
  </si>
  <si>
    <t>corrosions</t>
  </si>
  <si>
    <t>corrosive</t>
  </si>
  <si>
    <t>corrupt</t>
  </si>
  <si>
    <t>corrupted</t>
  </si>
  <si>
    <t>corrupting</t>
  </si>
  <si>
    <t>corruption</t>
  </si>
  <si>
    <t>corrupts</t>
  </si>
  <si>
    <t>corruptted</t>
  </si>
  <si>
    <t>costlier</t>
  </si>
  <si>
    <t>costly</t>
  </si>
  <si>
    <t>counter-productive</t>
  </si>
  <si>
    <t>counterproductive</t>
  </si>
  <si>
    <t>coupists</t>
  </si>
  <si>
    <t>covetous</t>
  </si>
  <si>
    <t>coward</t>
  </si>
  <si>
    <t>cowardly</t>
  </si>
  <si>
    <t>crabby</t>
  </si>
  <si>
    <t>crack</t>
  </si>
  <si>
    <t>cracked</t>
  </si>
  <si>
    <t>cracks</t>
  </si>
  <si>
    <t>craftily</t>
  </si>
  <si>
    <t>craftly</t>
  </si>
  <si>
    <t>crafty</t>
  </si>
  <si>
    <t>cramp</t>
  </si>
  <si>
    <t>cramped</t>
  </si>
  <si>
    <t>cramping</t>
  </si>
  <si>
    <t>cranky</t>
  </si>
  <si>
    <t>crap</t>
  </si>
  <si>
    <t>crappy</t>
  </si>
  <si>
    <t>craps</t>
  </si>
  <si>
    <t>crash</t>
  </si>
  <si>
    <t>crashed</t>
  </si>
  <si>
    <t>crashes</t>
  </si>
  <si>
    <t>crashing</t>
  </si>
  <si>
    <t>crass</t>
  </si>
  <si>
    <t>craven</t>
  </si>
  <si>
    <t>cravenly</t>
  </si>
  <si>
    <t>craze</t>
  </si>
  <si>
    <t>crazily</t>
  </si>
  <si>
    <t>craziness</t>
  </si>
  <si>
    <t>crazy</t>
  </si>
  <si>
    <t>creak</t>
  </si>
  <si>
    <t>creaking</t>
  </si>
  <si>
    <t>creaks</t>
  </si>
  <si>
    <t>credulous</t>
  </si>
  <si>
    <t>creep</t>
  </si>
  <si>
    <t>creeping</t>
  </si>
  <si>
    <t>creeps</t>
  </si>
  <si>
    <t>creepy</t>
  </si>
  <si>
    <t>crept</t>
  </si>
  <si>
    <t>crime</t>
  </si>
  <si>
    <t>criminal</t>
  </si>
  <si>
    <t>cringe</t>
  </si>
  <si>
    <t>cringed</t>
  </si>
  <si>
    <t>cringes</t>
  </si>
  <si>
    <t>cripple</t>
  </si>
  <si>
    <t>crippled</t>
  </si>
  <si>
    <t>cripples</t>
  </si>
  <si>
    <t>crippling</t>
  </si>
  <si>
    <t>crisis</t>
  </si>
  <si>
    <t>critic</t>
  </si>
  <si>
    <t>critical</t>
  </si>
  <si>
    <t>criticism</t>
  </si>
  <si>
    <t>criticisms</t>
  </si>
  <si>
    <t>criticize</t>
  </si>
  <si>
    <t>criticized</t>
  </si>
  <si>
    <t>criticizing</t>
  </si>
  <si>
    <t>critics</t>
  </si>
  <si>
    <t>cronyism</t>
  </si>
  <si>
    <t>crook</t>
  </si>
  <si>
    <t>crooked</t>
  </si>
  <si>
    <t>crooks</t>
  </si>
  <si>
    <t>crowded</t>
  </si>
  <si>
    <t>crowdedness</t>
  </si>
  <si>
    <t>crude</t>
  </si>
  <si>
    <t>cruel</t>
  </si>
  <si>
    <t>crueler</t>
  </si>
  <si>
    <t>cruelest</t>
  </si>
  <si>
    <t>cruelly</t>
  </si>
  <si>
    <t>cruelness</t>
  </si>
  <si>
    <t>cruelties</t>
  </si>
  <si>
    <t>cruelty</t>
  </si>
  <si>
    <t>crumble</t>
  </si>
  <si>
    <t>crumbling</t>
  </si>
  <si>
    <t>crummy</t>
  </si>
  <si>
    <t>crumple</t>
  </si>
  <si>
    <t>crumpled</t>
  </si>
  <si>
    <t>crumples</t>
  </si>
  <si>
    <t>crush</t>
  </si>
  <si>
    <t>crushed</t>
  </si>
  <si>
    <t>crushing</t>
  </si>
  <si>
    <t>cry</t>
  </si>
  <si>
    <t>culpable</t>
  </si>
  <si>
    <t>culprit</t>
  </si>
  <si>
    <t>cumbersome</t>
  </si>
  <si>
    <t>cunt</t>
  </si>
  <si>
    <t>cunts</t>
  </si>
  <si>
    <t>cuplrit</t>
  </si>
  <si>
    <t>curse</t>
  </si>
  <si>
    <t>cursed</t>
  </si>
  <si>
    <t>curses</t>
  </si>
  <si>
    <t>curt</t>
  </si>
  <si>
    <t>cuss</t>
  </si>
  <si>
    <t>cussed</t>
  </si>
  <si>
    <t>cutthroat</t>
  </si>
  <si>
    <t>cynical</t>
  </si>
  <si>
    <t>cynicism</t>
  </si>
  <si>
    <t>d*mn</t>
  </si>
  <si>
    <t>damage</t>
  </si>
  <si>
    <t>damaged</t>
  </si>
  <si>
    <t>damages</t>
  </si>
  <si>
    <t>damaging</t>
  </si>
  <si>
    <t>damn</t>
  </si>
  <si>
    <t>damnable</t>
  </si>
  <si>
    <t>damnably</t>
  </si>
  <si>
    <t>damnation</t>
  </si>
  <si>
    <t>damned</t>
  </si>
  <si>
    <t>damning</t>
  </si>
  <si>
    <t>damper</t>
  </si>
  <si>
    <t>danger</t>
  </si>
  <si>
    <t>dangerous</t>
  </si>
  <si>
    <t>dangerousness</t>
  </si>
  <si>
    <t>dark</t>
  </si>
  <si>
    <t>darken</t>
  </si>
  <si>
    <t>darkened</t>
  </si>
  <si>
    <t>darker</t>
  </si>
  <si>
    <t>darkness</t>
  </si>
  <si>
    <t>dastard</t>
  </si>
  <si>
    <t>dastardly</t>
  </si>
  <si>
    <t>daunt</t>
  </si>
  <si>
    <t>daunting</t>
  </si>
  <si>
    <t>dauntingly</t>
  </si>
  <si>
    <t>dawdle</t>
  </si>
  <si>
    <t>daze</t>
  </si>
  <si>
    <t>dazed</t>
  </si>
  <si>
    <t>dead</t>
  </si>
  <si>
    <t>deadbeat</t>
  </si>
  <si>
    <t>deadlock</t>
  </si>
  <si>
    <t>deadly</t>
  </si>
  <si>
    <t>deadweight</t>
  </si>
  <si>
    <t>deaf</t>
  </si>
  <si>
    <t>dearth</t>
  </si>
  <si>
    <t>death</t>
  </si>
  <si>
    <t>debacle</t>
  </si>
  <si>
    <t>debase</t>
  </si>
  <si>
    <t>debasement</t>
  </si>
  <si>
    <t>debaser</t>
  </si>
  <si>
    <t>debatable</t>
  </si>
  <si>
    <t>debauch</t>
  </si>
  <si>
    <t>debaucher</t>
  </si>
  <si>
    <t>debauchery</t>
  </si>
  <si>
    <t>debilitate</t>
  </si>
  <si>
    <t>debilitating</t>
  </si>
  <si>
    <t>debility</t>
  </si>
  <si>
    <t>debt</t>
  </si>
  <si>
    <t>debts</t>
  </si>
  <si>
    <t>decadence</t>
  </si>
  <si>
    <t>decadent</t>
  </si>
  <si>
    <t>decay</t>
  </si>
  <si>
    <t>decayed</t>
  </si>
  <si>
    <t>deceit</t>
  </si>
  <si>
    <t>deceitful</t>
  </si>
  <si>
    <t>deceitfully</t>
  </si>
  <si>
    <t>deceitfulness</t>
  </si>
  <si>
    <t>deceive</t>
  </si>
  <si>
    <t>deceiver</t>
  </si>
  <si>
    <t>deceivers</t>
  </si>
  <si>
    <t>deceiving</t>
  </si>
  <si>
    <t>deception</t>
  </si>
  <si>
    <t>deceptive</t>
  </si>
  <si>
    <t>deceptively</t>
  </si>
  <si>
    <t>declaim</t>
  </si>
  <si>
    <t>decline</t>
  </si>
  <si>
    <t>declines</t>
  </si>
  <si>
    <t>declining</t>
  </si>
  <si>
    <t>decrement</t>
  </si>
  <si>
    <t>decrepit</t>
  </si>
  <si>
    <t>decrepitude</t>
  </si>
  <si>
    <t>decry</t>
  </si>
  <si>
    <t>defamation</t>
  </si>
  <si>
    <t>defamations</t>
  </si>
  <si>
    <t>defamatory</t>
  </si>
  <si>
    <t>defame</t>
  </si>
  <si>
    <t>defect</t>
  </si>
  <si>
    <t>defective</t>
  </si>
  <si>
    <t>defects</t>
  </si>
  <si>
    <t>defensive</t>
  </si>
  <si>
    <t>defiance</t>
  </si>
  <si>
    <t>defiant</t>
  </si>
  <si>
    <t>defiantly</t>
  </si>
  <si>
    <t>deficiencies</t>
  </si>
  <si>
    <t>deficiency</t>
  </si>
  <si>
    <t>deficient</t>
  </si>
  <si>
    <t>defile</t>
  </si>
  <si>
    <t>defiler</t>
  </si>
  <si>
    <t>deform</t>
  </si>
  <si>
    <t>deformed</t>
  </si>
  <si>
    <t>defrauding</t>
  </si>
  <si>
    <t>defunct</t>
  </si>
  <si>
    <t>defy</t>
  </si>
  <si>
    <t>degenerate</t>
  </si>
  <si>
    <t>degenerately</t>
  </si>
  <si>
    <t>degeneration</t>
  </si>
  <si>
    <t>degradation</t>
  </si>
  <si>
    <t>degrade</t>
  </si>
  <si>
    <t>degrading</t>
  </si>
  <si>
    <t>degradingly</t>
  </si>
  <si>
    <t>dehumanization</t>
  </si>
  <si>
    <t>dehumanize</t>
  </si>
  <si>
    <t>deign</t>
  </si>
  <si>
    <t>deject</t>
  </si>
  <si>
    <t>dejected</t>
  </si>
  <si>
    <t>dejectedly</t>
  </si>
  <si>
    <t>dejection</t>
  </si>
  <si>
    <t>delay</t>
  </si>
  <si>
    <t>delayed</t>
  </si>
  <si>
    <t>delaying</t>
  </si>
  <si>
    <t>delays</t>
  </si>
  <si>
    <t>delinquency</t>
  </si>
  <si>
    <t>delinquent</t>
  </si>
  <si>
    <t>delirious</t>
  </si>
  <si>
    <t>delirium</t>
  </si>
  <si>
    <t>delude</t>
  </si>
  <si>
    <t>deluded</t>
  </si>
  <si>
    <t>deluge</t>
  </si>
  <si>
    <t>delusion</t>
  </si>
  <si>
    <t>delusional</t>
  </si>
  <si>
    <t>delusions</t>
  </si>
  <si>
    <t>demean</t>
  </si>
  <si>
    <t>demeaning</t>
  </si>
  <si>
    <t>demise</t>
  </si>
  <si>
    <t>demolish</t>
  </si>
  <si>
    <t>demolisher</t>
  </si>
  <si>
    <t>demon</t>
  </si>
  <si>
    <t>demonic</t>
  </si>
  <si>
    <t>demonize</t>
  </si>
  <si>
    <t>demonized</t>
  </si>
  <si>
    <t>demonizes</t>
  </si>
  <si>
    <t>demonizing</t>
  </si>
  <si>
    <t>demoralize</t>
  </si>
  <si>
    <t>demoralizing</t>
  </si>
  <si>
    <t>demoralizingly</t>
  </si>
  <si>
    <t>denial</t>
  </si>
  <si>
    <t>denied</t>
  </si>
  <si>
    <t>denies</t>
  </si>
  <si>
    <t>denigrate</t>
  </si>
  <si>
    <t>denounce</t>
  </si>
  <si>
    <t>dense</t>
  </si>
  <si>
    <t>dent</t>
  </si>
  <si>
    <t>dented</t>
  </si>
  <si>
    <t>dents</t>
  </si>
  <si>
    <t>denunciate</t>
  </si>
  <si>
    <t>denunciation</t>
  </si>
  <si>
    <t>denunciations</t>
  </si>
  <si>
    <t>deny</t>
  </si>
  <si>
    <t>denying</t>
  </si>
  <si>
    <t>deplete</t>
  </si>
  <si>
    <t>deplorable</t>
  </si>
  <si>
    <t>deplorably</t>
  </si>
  <si>
    <t>deplore</t>
  </si>
  <si>
    <t>deploring</t>
  </si>
  <si>
    <t>deploringly</t>
  </si>
  <si>
    <t>deprave</t>
  </si>
  <si>
    <t>depraved</t>
  </si>
  <si>
    <t>depravedly</t>
  </si>
  <si>
    <t>deprecate</t>
  </si>
  <si>
    <t>depress</t>
  </si>
  <si>
    <t>depressed</t>
  </si>
  <si>
    <t>depressing</t>
  </si>
  <si>
    <t>depressingly</t>
  </si>
  <si>
    <t>depression</t>
  </si>
  <si>
    <t>depressions</t>
  </si>
  <si>
    <t>deprive</t>
  </si>
  <si>
    <t>deprived</t>
  </si>
  <si>
    <t>deride</t>
  </si>
  <si>
    <t>derision</t>
  </si>
  <si>
    <t>derisive</t>
  </si>
  <si>
    <t>derisively</t>
  </si>
  <si>
    <t>derisiveness</t>
  </si>
  <si>
    <t>derogatory</t>
  </si>
  <si>
    <t>desecrate</t>
  </si>
  <si>
    <t>desert</t>
  </si>
  <si>
    <t>desertion</t>
  </si>
  <si>
    <t>desiccate</t>
  </si>
  <si>
    <t>desiccated</t>
  </si>
  <si>
    <t>desititute</t>
  </si>
  <si>
    <t>desolate</t>
  </si>
  <si>
    <t>desolately</t>
  </si>
  <si>
    <t>desolation</t>
  </si>
  <si>
    <t>despair</t>
  </si>
  <si>
    <t>despairing</t>
  </si>
  <si>
    <t>despairingly</t>
  </si>
  <si>
    <t>desperate</t>
  </si>
  <si>
    <t>desperately</t>
  </si>
  <si>
    <t>desperation</t>
  </si>
  <si>
    <t>despicable</t>
  </si>
  <si>
    <t>despicably</t>
  </si>
  <si>
    <t>despise</t>
  </si>
  <si>
    <t>despised</t>
  </si>
  <si>
    <t>despoil</t>
  </si>
  <si>
    <t>despoiler</t>
  </si>
  <si>
    <t>despondence</t>
  </si>
  <si>
    <t>despondency</t>
  </si>
  <si>
    <t>despondent</t>
  </si>
  <si>
    <t>despondently</t>
  </si>
  <si>
    <t>despot</t>
  </si>
  <si>
    <t>despotic</t>
  </si>
  <si>
    <t>despotism</t>
  </si>
  <si>
    <t>destabilisation</t>
  </si>
  <si>
    <t>destains</t>
  </si>
  <si>
    <t>destitute</t>
  </si>
  <si>
    <t>destitution</t>
  </si>
  <si>
    <t>destroy</t>
  </si>
  <si>
    <t>destroyer</t>
  </si>
  <si>
    <t>destruction</t>
  </si>
  <si>
    <t>destructive</t>
  </si>
  <si>
    <t>desultory</t>
  </si>
  <si>
    <t>deter</t>
  </si>
  <si>
    <t>deteriorate</t>
  </si>
  <si>
    <t>deteriorating</t>
  </si>
  <si>
    <t>deterioration</t>
  </si>
  <si>
    <t>deterrent</t>
  </si>
  <si>
    <t>detest</t>
  </si>
  <si>
    <t>detestable</t>
  </si>
  <si>
    <t>detestably</t>
  </si>
  <si>
    <t>detested</t>
  </si>
  <si>
    <t>detesting</t>
  </si>
  <si>
    <t>detests</t>
  </si>
  <si>
    <t>detract</t>
  </si>
  <si>
    <t>detracted</t>
  </si>
  <si>
    <t>detracting</t>
  </si>
  <si>
    <t>detraction</t>
  </si>
  <si>
    <t>detracts</t>
  </si>
  <si>
    <t>detriment</t>
  </si>
  <si>
    <t>detrimental</t>
  </si>
  <si>
    <t>devastate</t>
  </si>
  <si>
    <t>devastated</t>
  </si>
  <si>
    <t>devastates</t>
  </si>
  <si>
    <t>devastating</t>
  </si>
  <si>
    <t>devastatingly</t>
  </si>
  <si>
    <t>devastation</t>
  </si>
  <si>
    <t>deviate</t>
  </si>
  <si>
    <t>deviation</t>
  </si>
  <si>
    <t>devil</t>
  </si>
  <si>
    <t>devilish</t>
  </si>
  <si>
    <t>devilishly</t>
  </si>
  <si>
    <t>devilment</t>
  </si>
  <si>
    <t>devilry</t>
  </si>
  <si>
    <t>devious</t>
  </si>
  <si>
    <t>deviously</t>
  </si>
  <si>
    <t>deviousness</t>
  </si>
  <si>
    <t>devoid</t>
  </si>
  <si>
    <t>diabolic</t>
  </si>
  <si>
    <t>diabolical</t>
  </si>
  <si>
    <t>diabolically</t>
  </si>
  <si>
    <t>diametrically</t>
  </si>
  <si>
    <t>diappointed</t>
  </si>
  <si>
    <t>diatribe</t>
  </si>
  <si>
    <t>diatribes</t>
  </si>
  <si>
    <t>dick</t>
  </si>
  <si>
    <t>dictator</t>
  </si>
  <si>
    <t>dictatorial</t>
  </si>
  <si>
    <t>die</t>
  </si>
  <si>
    <t>die-hard</t>
  </si>
  <si>
    <t>died</t>
  </si>
  <si>
    <t>dies</t>
  </si>
  <si>
    <t>difficult</t>
  </si>
  <si>
    <t>difficulties</t>
  </si>
  <si>
    <t>difficulty</t>
  </si>
  <si>
    <t>diffidence</t>
  </si>
  <si>
    <t>dilapidated</t>
  </si>
  <si>
    <t>dilemma</t>
  </si>
  <si>
    <t>dilly-dally</t>
  </si>
  <si>
    <t>dim</t>
  </si>
  <si>
    <t>dimmer</t>
  </si>
  <si>
    <t>din</t>
  </si>
  <si>
    <t>ding</t>
  </si>
  <si>
    <t>dings</t>
  </si>
  <si>
    <t>dinky</t>
  </si>
  <si>
    <t>dire</t>
  </si>
  <si>
    <t>direly</t>
  </si>
  <si>
    <t>direness</t>
  </si>
  <si>
    <t>dirt</t>
  </si>
  <si>
    <t>dirtbag</t>
  </si>
  <si>
    <t>dirtbags</t>
  </si>
  <si>
    <t>dirts</t>
  </si>
  <si>
    <t>dirty</t>
  </si>
  <si>
    <t>disable</t>
  </si>
  <si>
    <t>disabled</t>
  </si>
  <si>
    <t>disaccord</t>
  </si>
  <si>
    <t>disadvantage</t>
  </si>
  <si>
    <t>disadvantaged</t>
  </si>
  <si>
    <t>disadvantageous</t>
  </si>
  <si>
    <t>disadvantages</t>
  </si>
  <si>
    <t>disaffect</t>
  </si>
  <si>
    <t>disaffected</t>
  </si>
  <si>
    <t>disaffirm</t>
  </si>
  <si>
    <t>disagree</t>
  </si>
  <si>
    <t>disagreeable</t>
  </si>
  <si>
    <t>disagreeably</t>
  </si>
  <si>
    <t>disagreed</t>
  </si>
  <si>
    <t>disagreeing</t>
  </si>
  <si>
    <t>disagreement</t>
  </si>
  <si>
    <t>disagrees</t>
  </si>
  <si>
    <t>disallow</t>
  </si>
  <si>
    <t>disapointed</t>
  </si>
  <si>
    <t>disapointing</t>
  </si>
  <si>
    <t>disapointment</t>
  </si>
  <si>
    <t>disappoint</t>
  </si>
  <si>
    <t>disappointed</t>
  </si>
  <si>
    <t>disappointing</t>
  </si>
  <si>
    <t>disappointingly</t>
  </si>
  <si>
    <t>disappointment</t>
  </si>
  <si>
    <t>disappointments</t>
  </si>
  <si>
    <t>disappoints</t>
  </si>
  <si>
    <t>disapprobation</t>
  </si>
  <si>
    <t>disapproval</t>
  </si>
  <si>
    <t>disapprove</t>
  </si>
  <si>
    <t>disapproving</t>
  </si>
  <si>
    <t>disarm</t>
  </si>
  <si>
    <t>disarray</t>
  </si>
  <si>
    <t>disaster</t>
  </si>
  <si>
    <t>disasterous</t>
  </si>
  <si>
    <t>disastrous</t>
  </si>
  <si>
    <t>disastrously</t>
  </si>
  <si>
    <t>disavow</t>
  </si>
  <si>
    <t>disavowal</t>
  </si>
  <si>
    <t>disbelief</t>
  </si>
  <si>
    <t>disbelieve</t>
  </si>
  <si>
    <t>disbeliever</t>
  </si>
  <si>
    <t>disclaim</t>
  </si>
  <si>
    <t>discombobulate</t>
  </si>
  <si>
    <t>discomfit</t>
  </si>
  <si>
    <t>discomfititure</t>
  </si>
  <si>
    <t>discomfort</t>
  </si>
  <si>
    <t>discompose</t>
  </si>
  <si>
    <t>disconcert</t>
  </si>
  <si>
    <t>disconcerted</t>
  </si>
  <si>
    <t>disconcerting</t>
  </si>
  <si>
    <t>disconcertingly</t>
  </si>
  <si>
    <t>disconsolate</t>
  </si>
  <si>
    <t>disconsolately</t>
  </si>
  <si>
    <t>disconsolation</t>
  </si>
  <si>
    <t>discontent</t>
  </si>
  <si>
    <t>discontented</t>
  </si>
  <si>
    <t>discontentedly</t>
  </si>
  <si>
    <t>discontinued</t>
  </si>
  <si>
    <t>discontinuity</t>
  </si>
  <si>
    <t>discontinuous</t>
  </si>
  <si>
    <t>discord</t>
  </si>
  <si>
    <t>discordance</t>
  </si>
  <si>
    <t>discordant</t>
  </si>
  <si>
    <t>discountenance</t>
  </si>
  <si>
    <t>discourage</t>
  </si>
  <si>
    <t>discouragement</t>
  </si>
  <si>
    <t>discouraging</t>
  </si>
  <si>
    <t>discouragingly</t>
  </si>
  <si>
    <t>discourteous</t>
  </si>
  <si>
    <t>discourteously</t>
  </si>
  <si>
    <t>discoutinous</t>
  </si>
  <si>
    <t>discredit</t>
  </si>
  <si>
    <t>discrepant</t>
  </si>
  <si>
    <t>discriminate</t>
  </si>
  <si>
    <t>discrimination</t>
  </si>
  <si>
    <t>discriminatory</t>
  </si>
  <si>
    <t>disdain</t>
  </si>
  <si>
    <t>disdained</t>
  </si>
  <si>
    <t>disdainful</t>
  </si>
  <si>
    <t>disdainfully</t>
  </si>
  <si>
    <t>disfavor</t>
  </si>
  <si>
    <t>disgrace</t>
  </si>
  <si>
    <t>disgraced</t>
  </si>
  <si>
    <t>disgraceful</t>
  </si>
  <si>
    <t>disgracefully</t>
  </si>
  <si>
    <t>disgruntle</t>
  </si>
  <si>
    <t>disgruntled</t>
  </si>
  <si>
    <t>disgust</t>
  </si>
  <si>
    <t>disgusted</t>
  </si>
  <si>
    <t>disgustedly</t>
  </si>
  <si>
    <t>disgustful</t>
  </si>
  <si>
    <t>disgustfully</t>
  </si>
  <si>
    <t>disgusting</t>
  </si>
  <si>
    <t>disgustingly</t>
  </si>
  <si>
    <t>dishearten</t>
  </si>
  <si>
    <t>disheartening</t>
  </si>
  <si>
    <t>dishearteningly</t>
  </si>
  <si>
    <t>dishonest</t>
  </si>
  <si>
    <t>dishonestly</t>
  </si>
  <si>
    <t>dishonesty</t>
  </si>
  <si>
    <t>dishonor</t>
  </si>
  <si>
    <t>dishonorable</t>
  </si>
  <si>
    <t>dishonorablely</t>
  </si>
  <si>
    <t>disillusion</t>
  </si>
  <si>
    <t>disillusioned</t>
  </si>
  <si>
    <t>disillusionment</t>
  </si>
  <si>
    <t>disillusions</t>
  </si>
  <si>
    <t>disinclination</t>
  </si>
  <si>
    <t>disinclined</t>
  </si>
  <si>
    <t>disingenuous</t>
  </si>
  <si>
    <t>disingenuously</t>
  </si>
  <si>
    <t>disintegrate</t>
  </si>
  <si>
    <t>disintegrated</t>
  </si>
  <si>
    <t>disintegrates</t>
  </si>
  <si>
    <t>disintegration</t>
  </si>
  <si>
    <t>disinterest</t>
  </si>
  <si>
    <t>disinterested</t>
  </si>
  <si>
    <t>dislike</t>
  </si>
  <si>
    <t>disliked</t>
  </si>
  <si>
    <t>dislikes</t>
  </si>
  <si>
    <t>disliking</t>
  </si>
  <si>
    <t>dislocated</t>
  </si>
  <si>
    <t>disloyal</t>
  </si>
  <si>
    <t>disloyalty</t>
  </si>
  <si>
    <t>dismal</t>
  </si>
  <si>
    <t>dismally</t>
  </si>
  <si>
    <t>dismalness</t>
  </si>
  <si>
    <t>dismay</t>
  </si>
  <si>
    <t>dismayed</t>
  </si>
  <si>
    <t>dismaying</t>
  </si>
  <si>
    <t>dismayingly</t>
  </si>
  <si>
    <t>dismissive</t>
  </si>
  <si>
    <t>dismissively</t>
  </si>
  <si>
    <t>disobedience</t>
  </si>
  <si>
    <t>disobedient</t>
  </si>
  <si>
    <t>disobey</t>
  </si>
  <si>
    <t>disoobedient</t>
  </si>
  <si>
    <t>disorder</t>
  </si>
  <si>
    <t>disordered</t>
  </si>
  <si>
    <t>disorderly</t>
  </si>
  <si>
    <t>disorganized</t>
  </si>
  <si>
    <t>disorient</t>
  </si>
  <si>
    <t>disoriented</t>
  </si>
  <si>
    <t>disown</t>
  </si>
  <si>
    <t>disparage</t>
  </si>
  <si>
    <t>disparaging</t>
  </si>
  <si>
    <t>disparagingly</t>
  </si>
  <si>
    <t>dispensable</t>
  </si>
  <si>
    <t>dispirit</t>
  </si>
  <si>
    <t>dispirited</t>
  </si>
  <si>
    <t>dispiritedly</t>
  </si>
  <si>
    <t>dispiriting</t>
  </si>
  <si>
    <t>displace</t>
  </si>
  <si>
    <t>displaced</t>
  </si>
  <si>
    <t>displease</t>
  </si>
  <si>
    <t>displeased</t>
  </si>
  <si>
    <t>displeasing</t>
  </si>
  <si>
    <t>displeasure</t>
  </si>
  <si>
    <t>disproportionate</t>
  </si>
  <si>
    <t>disprove</t>
  </si>
  <si>
    <t>disputable</t>
  </si>
  <si>
    <t>dispute</t>
  </si>
  <si>
    <t>disputed</t>
  </si>
  <si>
    <t>disquiet</t>
  </si>
  <si>
    <t>disquieting</t>
  </si>
  <si>
    <t>disquietingly</t>
  </si>
  <si>
    <t>disquietude</t>
  </si>
  <si>
    <t>disregard</t>
  </si>
  <si>
    <t>disregardful</t>
  </si>
  <si>
    <t>disreputable</t>
  </si>
  <si>
    <t>disrepute</t>
  </si>
  <si>
    <t>disrespect</t>
  </si>
  <si>
    <t>disrespectable</t>
  </si>
  <si>
    <t>disrespectablity</t>
  </si>
  <si>
    <t>disrespectful</t>
  </si>
  <si>
    <t>disrespectfully</t>
  </si>
  <si>
    <t>disrespectfulness</t>
  </si>
  <si>
    <t>disrespecting</t>
  </si>
  <si>
    <t>disrupt</t>
  </si>
  <si>
    <t>disruption</t>
  </si>
  <si>
    <t>disruptive</t>
  </si>
  <si>
    <t>diss</t>
  </si>
  <si>
    <t>dissapointed</t>
  </si>
  <si>
    <t>dissappointed</t>
  </si>
  <si>
    <t>dissappointing</t>
  </si>
  <si>
    <t>dissatisfaction</t>
  </si>
  <si>
    <t>dissatisfactory</t>
  </si>
  <si>
    <t>dissatisfied</t>
  </si>
  <si>
    <t>dissatisfies</t>
  </si>
  <si>
    <t>dissatisfy</t>
  </si>
  <si>
    <t>dissatisfying</t>
  </si>
  <si>
    <t>dissed</t>
  </si>
  <si>
    <t>dissemble</t>
  </si>
  <si>
    <t>dissembler</t>
  </si>
  <si>
    <t>dissension</t>
  </si>
  <si>
    <t>dissent</t>
  </si>
  <si>
    <t>dissenter</t>
  </si>
  <si>
    <t>dissention</t>
  </si>
  <si>
    <t>disservice</t>
  </si>
  <si>
    <t>disses</t>
  </si>
  <si>
    <t>dissidence</t>
  </si>
  <si>
    <t>dissident</t>
  </si>
  <si>
    <t>dissidents</t>
  </si>
  <si>
    <t>dissing</t>
  </si>
  <si>
    <t>dissocial</t>
  </si>
  <si>
    <t>dissolute</t>
  </si>
  <si>
    <t>dissolution</t>
  </si>
  <si>
    <t>dissonance</t>
  </si>
  <si>
    <t>dissonant</t>
  </si>
  <si>
    <t>dissonantly</t>
  </si>
  <si>
    <t>dissuade</t>
  </si>
  <si>
    <t>dissuasive</t>
  </si>
  <si>
    <t>distains</t>
  </si>
  <si>
    <t>distaste</t>
  </si>
  <si>
    <t>distasteful</t>
  </si>
  <si>
    <t>distastefully</t>
  </si>
  <si>
    <t>distort</t>
  </si>
  <si>
    <t>distorted</t>
  </si>
  <si>
    <t>distortion</t>
  </si>
  <si>
    <t>distorts</t>
  </si>
  <si>
    <t>distract</t>
  </si>
  <si>
    <t>distracting</t>
  </si>
  <si>
    <t>distraction</t>
  </si>
  <si>
    <t>distraught</t>
  </si>
  <si>
    <t>distraughtly</t>
  </si>
  <si>
    <t>distraughtness</t>
  </si>
  <si>
    <t>distress</t>
  </si>
  <si>
    <t>distressed</t>
  </si>
  <si>
    <t>distressing</t>
  </si>
  <si>
    <t>distressingly</t>
  </si>
  <si>
    <t>distrust</t>
  </si>
  <si>
    <t>distrustful</t>
  </si>
  <si>
    <t>distrusting</t>
  </si>
  <si>
    <t>disturb</t>
  </si>
  <si>
    <t>disturbance</t>
  </si>
  <si>
    <t>disturbed</t>
  </si>
  <si>
    <t>disturbing</t>
  </si>
  <si>
    <t>disturbingly</t>
  </si>
  <si>
    <t>disunity</t>
  </si>
  <si>
    <t>disvalue</t>
  </si>
  <si>
    <t>divergent</t>
  </si>
  <si>
    <t>divisive</t>
  </si>
  <si>
    <t>divisively</t>
  </si>
  <si>
    <t>divisiveness</t>
  </si>
  <si>
    <t>dizzing</t>
  </si>
  <si>
    <t>dizzingly</t>
  </si>
  <si>
    <t>dizzy</t>
  </si>
  <si>
    <t>doddering</t>
  </si>
  <si>
    <t>dodgey</t>
  </si>
  <si>
    <t>dogged</t>
  </si>
  <si>
    <t>doggedly</t>
  </si>
  <si>
    <t>dogmatic</t>
  </si>
  <si>
    <t>doldrums</t>
  </si>
  <si>
    <t>domineer</t>
  </si>
  <si>
    <t>domineering</t>
  </si>
  <si>
    <t>donside</t>
  </si>
  <si>
    <t>doom</t>
  </si>
  <si>
    <t>doomed</t>
  </si>
  <si>
    <t>doomsday</t>
  </si>
  <si>
    <t>dope</t>
  </si>
  <si>
    <t>doubt</t>
  </si>
  <si>
    <t>doubtful</t>
  </si>
  <si>
    <t>doubtfully</t>
  </si>
  <si>
    <t>doubts</t>
  </si>
  <si>
    <t>douchbag</t>
  </si>
  <si>
    <t>douchebag</t>
  </si>
  <si>
    <t>douchebags</t>
  </si>
  <si>
    <t>downbeat</t>
  </si>
  <si>
    <t>downcast</t>
  </si>
  <si>
    <t>downer</t>
  </si>
  <si>
    <t>downfall</t>
  </si>
  <si>
    <t>downfallen</t>
  </si>
  <si>
    <t>downgrade</t>
  </si>
  <si>
    <t>downhearted</t>
  </si>
  <si>
    <t>downheartedly</t>
  </si>
  <si>
    <t>downhill</t>
  </si>
  <si>
    <t>downside</t>
  </si>
  <si>
    <t>downsides</t>
  </si>
  <si>
    <t>downturn</t>
  </si>
  <si>
    <t>downturns</t>
  </si>
  <si>
    <t>drab</t>
  </si>
  <si>
    <t>draconian</t>
  </si>
  <si>
    <t>draconic</t>
  </si>
  <si>
    <t>drag</t>
  </si>
  <si>
    <t>dragged</t>
  </si>
  <si>
    <t>dragging</t>
  </si>
  <si>
    <t>dragoon</t>
  </si>
  <si>
    <t>drags</t>
  </si>
  <si>
    <t>drain</t>
  </si>
  <si>
    <t>drained</t>
  </si>
  <si>
    <t>draining</t>
  </si>
  <si>
    <t>drains</t>
  </si>
  <si>
    <t>drastic</t>
  </si>
  <si>
    <t>drastically</t>
  </si>
  <si>
    <t>drawback</t>
  </si>
  <si>
    <t>drawbacks</t>
  </si>
  <si>
    <t>dread</t>
  </si>
  <si>
    <t>dreadful</t>
  </si>
  <si>
    <t>dreadfully</t>
  </si>
  <si>
    <t>dreadfulness</t>
  </si>
  <si>
    <t>dreary</t>
  </si>
  <si>
    <t>dripped</t>
  </si>
  <si>
    <t>dripping</t>
  </si>
  <si>
    <t>drippy</t>
  </si>
  <si>
    <t>drips</t>
  </si>
  <si>
    <t>drones</t>
  </si>
  <si>
    <t>droop</t>
  </si>
  <si>
    <t>droops</t>
  </si>
  <si>
    <t>drop-out</t>
  </si>
  <si>
    <t>drop-outs</t>
  </si>
  <si>
    <t>dropout</t>
  </si>
  <si>
    <t>dropouts</t>
  </si>
  <si>
    <t>drought</t>
  </si>
  <si>
    <t>drowning</t>
  </si>
  <si>
    <t>drunk</t>
  </si>
  <si>
    <t>drunkard</t>
  </si>
  <si>
    <t>drunken</t>
  </si>
  <si>
    <t>dubious</t>
  </si>
  <si>
    <t>dubiously</t>
  </si>
  <si>
    <t>dubitable</t>
  </si>
  <si>
    <t>dud</t>
  </si>
  <si>
    <t>dull</t>
  </si>
  <si>
    <t>dullard</t>
  </si>
  <si>
    <t>dumb</t>
  </si>
  <si>
    <t>dumbfound</t>
  </si>
  <si>
    <t>dump</t>
  </si>
  <si>
    <t>dumped</t>
  </si>
  <si>
    <t>dumping</t>
  </si>
  <si>
    <t>dumps</t>
  </si>
  <si>
    <t>dunce</t>
  </si>
  <si>
    <t>dungeon</t>
  </si>
  <si>
    <t>dungeons</t>
  </si>
  <si>
    <t>dupe</t>
  </si>
  <si>
    <t>dust</t>
  </si>
  <si>
    <t>dusty</t>
  </si>
  <si>
    <t>dwindling</t>
  </si>
  <si>
    <t>dying</t>
  </si>
  <si>
    <t>earsplitting</t>
  </si>
  <si>
    <t>eccentric</t>
  </si>
  <si>
    <t>eccentricity</t>
  </si>
  <si>
    <t>effigy</t>
  </si>
  <si>
    <t>effrontery</t>
  </si>
  <si>
    <t>egocentric</t>
  </si>
  <si>
    <t>egomania</t>
  </si>
  <si>
    <t>egotism</t>
  </si>
  <si>
    <t>egotistical</t>
  </si>
  <si>
    <t>egotistically</t>
  </si>
  <si>
    <t>egregious</t>
  </si>
  <si>
    <t>egregiously</t>
  </si>
  <si>
    <t>election-rigger</t>
  </si>
  <si>
    <t>elimination</t>
  </si>
  <si>
    <t>emaciated</t>
  </si>
  <si>
    <t>emasculate</t>
  </si>
  <si>
    <t>embarrass</t>
  </si>
  <si>
    <t>embarrassing</t>
  </si>
  <si>
    <t>embarrassingly</t>
  </si>
  <si>
    <t>embarrassment</t>
  </si>
  <si>
    <t>embattled</t>
  </si>
  <si>
    <t>embroil</t>
  </si>
  <si>
    <t>embroiled</t>
  </si>
  <si>
    <t>embroilment</t>
  </si>
  <si>
    <t>emergency</t>
  </si>
  <si>
    <t>emphatic</t>
  </si>
  <si>
    <t>emphatically</t>
  </si>
  <si>
    <t>emptiness</t>
  </si>
  <si>
    <t>encroach</t>
  </si>
  <si>
    <t>encroachment</t>
  </si>
  <si>
    <t>endanger</t>
  </si>
  <si>
    <t>enemies</t>
  </si>
  <si>
    <t>enemy</t>
  </si>
  <si>
    <t>enervate</t>
  </si>
  <si>
    <t>enfeeble</t>
  </si>
  <si>
    <t>enflame</t>
  </si>
  <si>
    <t>engulf</t>
  </si>
  <si>
    <t>enjoin</t>
  </si>
  <si>
    <t>enmity</t>
  </si>
  <si>
    <t>enrage</t>
  </si>
  <si>
    <t>enraged</t>
  </si>
  <si>
    <t>enraging</t>
  </si>
  <si>
    <t>enslave</t>
  </si>
  <si>
    <t>entangle</t>
  </si>
  <si>
    <t>entanglement</t>
  </si>
  <si>
    <t>entrap</t>
  </si>
  <si>
    <t>entrapment</t>
  </si>
  <si>
    <t>epidemic</t>
  </si>
  <si>
    <t>equivocal</t>
  </si>
  <si>
    <t>erase</t>
  </si>
  <si>
    <t>erode</t>
  </si>
  <si>
    <t>erodes</t>
  </si>
  <si>
    <t>erosion</t>
  </si>
  <si>
    <t>err</t>
  </si>
  <si>
    <t>errant</t>
  </si>
  <si>
    <t>erratic</t>
  </si>
  <si>
    <t>erratically</t>
  </si>
  <si>
    <t>erroneous</t>
  </si>
  <si>
    <t>erroneously</t>
  </si>
  <si>
    <t>error</t>
  </si>
  <si>
    <t>errors</t>
  </si>
  <si>
    <t>eruptions</t>
  </si>
  <si>
    <t>escapade</t>
  </si>
  <si>
    <t>eschew</t>
  </si>
  <si>
    <t>estranged</t>
  </si>
  <si>
    <t>evade</t>
  </si>
  <si>
    <t>evasion</t>
  </si>
  <si>
    <t>evasive</t>
  </si>
  <si>
    <t>evil</t>
  </si>
  <si>
    <t>evildoer</t>
  </si>
  <si>
    <t>evils</t>
  </si>
  <si>
    <t>eviscerate</t>
  </si>
  <si>
    <t>exacerbate</t>
  </si>
  <si>
    <t>exagerate</t>
  </si>
  <si>
    <t>exagerated</t>
  </si>
  <si>
    <t>exagerates</t>
  </si>
  <si>
    <t>exaggerate</t>
  </si>
  <si>
    <t>exaggeration</t>
  </si>
  <si>
    <t>exasperate</t>
  </si>
  <si>
    <t>exasperated</t>
  </si>
  <si>
    <t>exasperating</t>
  </si>
  <si>
    <t>exasperatingly</t>
  </si>
  <si>
    <t>exasperation</t>
  </si>
  <si>
    <t>excessive</t>
  </si>
  <si>
    <t>excessively</t>
  </si>
  <si>
    <t>exclusion</t>
  </si>
  <si>
    <t>excoriate</t>
  </si>
  <si>
    <t>excruciating</t>
  </si>
  <si>
    <t>excruciatingly</t>
  </si>
  <si>
    <t>excuse</t>
  </si>
  <si>
    <t>excuses</t>
  </si>
  <si>
    <t>execrate</t>
  </si>
  <si>
    <t>exhaust</t>
  </si>
  <si>
    <t>exhausted</t>
  </si>
  <si>
    <t>exhaustion</t>
  </si>
  <si>
    <t>exhausts</t>
  </si>
  <si>
    <t>exhorbitant</t>
  </si>
  <si>
    <t>exhort</t>
  </si>
  <si>
    <t>exile</t>
  </si>
  <si>
    <t>exorbitant</t>
  </si>
  <si>
    <t>exorbitantance</t>
  </si>
  <si>
    <t>exorbitantly</t>
  </si>
  <si>
    <t>expel</t>
  </si>
  <si>
    <t>expensive</t>
  </si>
  <si>
    <t>expire</t>
  </si>
  <si>
    <t>expired</t>
  </si>
  <si>
    <t>explode</t>
  </si>
  <si>
    <t>exploit</t>
  </si>
  <si>
    <t>exploitation</t>
  </si>
  <si>
    <t>explosive</t>
  </si>
  <si>
    <t>expropriate</t>
  </si>
  <si>
    <t>expropriation</t>
  </si>
  <si>
    <t>expulse</t>
  </si>
  <si>
    <t>expunge</t>
  </si>
  <si>
    <t>exterminate</t>
  </si>
  <si>
    <t>extermination</t>
  </si>
  <si>
    <t>extinguish</t>
  </si>
  <si>
    <t>extort</t>
  </si>
  <si>
    <t>extortion</t>
  </si>
  <si>
    <t>extraneous</t>
  </si>
  <si>
    <t>extravagance</t>
  </si>
  <si>
    <t>extravagant</t>
  </si>
  <si>
    <t>extravagantly</t>
  </si>
  <si>
    <t>extremism</t>
  </si>
  <si>
    <t>extremist</t>
  </si>
  <si>
    <t>extremists</t>
  </si>
  <si>
    <t>eyesore</t>
  </si>
  <si>
    <t>f**k</t>
  </si>
  <si>
    <t>fabricate</t>
  </si>
  <si>
    <t>fabrication</t>
  </si>
  <si>
    <t>facetious</t>
  </si>
  <si>
    <t>facetiously</t>
  </si>
  <si>
    <t>fail</t>
  </si>
  <si>
    <t>failed</t>
  </si>
  <si>
    <t>failing</t>
  </si>
  <si>
    <t>fails</t>
  </si>
  <si>
    <t>failure</t>
  </si>
  <si>
    <t>failures</t>
  </si>
  <si>
    <t>faint</t>
  </si>
  <si>
    <t>fainthearted</t>
  </si>
  <si>
    <t>faithless</t>
  </si>
  <si>
    <t>fake</t>
  </si>
  <si>
    <t>fall</t>
  </si>
  <si>
    <t>fallacies</t>
  </si>
  <si>
    <t>fallacious</t>
  </si>
  <si>
    <t>fallaciously</t>
  </si>
  <si>
    <t>fallaciousness</t>
  </si>
  <si>
    <t>fallacy</t>
  </si>
  <si>
    <t>fallen</t>
  </si>
  <si>
    <t>falling</t>
  </si>
  <si>
    <t>fallout</t>
  </si>
  <si>
    <t>falls</t>
  </si>
  <si>
    <t>falsehood</t>
  </si>
  <si>
    <t>falsely</t>
  </si>
  <si>
    <t>falsify</t>
  </si>
  <si>
    <t>falter</t>
  </si>
  <si>
    <t>faltered</t>
  </si>
  <si>
    <t>famine</t>
  </si>
  <si>
    <t>famished</t>
  </si>
  <si>
    <t>fanatic</t>
  </si>
  <si>
    <t>fanatical</t>
  </si>
  <si>
    <t>fanatically</t>
  </si>
  <si>
    <t>fanaticism</t>
  </si>
  <si>
    <t>fanatics</t>
  </si>
  <si>
    <t>fanciful</t>
  </si>
  <si>
    <t>far-fetched</t>
  </si>
  <si>
    <t>farce</t>
  </si>
  <si>
    <t>farcical</t>
  </si>
  <si>
    <t>farcical-yet-provocative</t>
  </si>
  <si>
    <t>farcically</t>
  </si>
  <si>
    <t>farfetched</t>
  </si>
  <si>
    <t>fascism</t>
  </si>
  <si>
    <t>fascist</t>
  </si>
  <si>
    <t>fastidious</t>
  </si>
  <si>
    <t>fastidiously</t>
  </si>
  <si>
    <t>fastuous</t>
  </si>
  <si>
    <t>fat</t>
  </si>
  <si>
    <t>fat-cat</t>
  </si>
  <si>
    <t>fat-cats</t>
  </si>
  <si>
    <t>fatal</t>
  </si>
  <si>
    <t>fatalistic</t>
  </si>
  <si>
    <t>fatalistically</t>
  </si>
  <si>
    <t>fatally</t>
  </si>
  <si>
    <t>fatcat</t>
  </si>
  <si>
    <t>fatcats</t>
  </si>
  <si>
    <t>fateful</t>
  </si>
  <si>
    <t>fatefully</t>
  </si>
  <si>
    <t>fathomless</t>
  </si>
  <si>
    <t>fatigue</t>
  </si>
  <si>
    <t>fatigued</t>
  </si>
  <si>
    <t>fatique</t>
  </si>
  <si>
    <t>fatty</t>
  </si>
  <si>
    <t>fatuity</t>
  </si>
  <si>
    <t>fatuous</t>
  </si>
  <si>
    <t>fatuously</t>
  </si>
  <si>
    <t>fault</t>
  </si>
  <si>
    <t>faults</t>
  </si>
  <si>
    <t>faulty</t>
  </si>
  <si>
    <t>fawningly</t>
  </si>
  <si>
    <t>faze</t>
  </si>
  <si>
    <t>fear</t>
  </si>
  <si>
    <t>fearful</t>
  </si>
  <si>
    <t>fearfully</t>
  </si>
  <si>
    <t>fears</t>
  </si>
  <si>
    <t>fearsome</t>
  </si>
  <si>
    <t>feckless</t>
  </si>
  <si>
    <t>feeble</t>
  </si>
  <si>
    <t>feeblely</t>
  </si>
  <si>
    <t>feebleminded</t>
  </si>
  <si>
    <t>feign</t>
  </si>
  <si>
    <t>feint</t>
  </si>
  <si>
    <t>fell</t>
  </si>
  <si>
    <t>felon</t>
  </si>
  <si>
    <t>felonious</t>
  </si>
  <si>
    <t>ferociously</t>
  </si>
  <si>
    <t>ferocity</t>
  </si>
  <si>
    <t>fetid</t>
  </si>
  <si>
    <t>fever</t>
  </si>
  <si>
    <t>feverish</t>
  </si>
  <si>
    <t>fevers</t>
  </si>
  <si>
    <t>fiasco</t>
  </si>
  <si>
    <t>fib</t>
  </si>
  <si>
    <t>fibber</t>
  </si>
  <si>
    <t>fickle</t>
  </si>
  <si>
    <t>fiction</t>
  </si>
  <si>
    <t>fictional</t>
  </si>
  <si>
    <t>fictitious</t>
  </si>
  <si>
    <t>fidget</t>
  </si>
  <si>
    <t>fidgety</t>
  </si>
  <si>
    <t>fiend</t>
  </si>
  <si>
    <t>fiendish</t>
  </si>
  <si>
    <t>fierce</t>
  </si>
  <si>
    <t>figurehead</t>
  </si>
  <si>
    <t>filth</t>
  </si>
  <si>
    <t>filthy</t>
  </si>
  <si>
    <t>finagle</t>
  </si>
  <si>
    <t>finicky</t>
  </si>
  <si>
    <t>fissures</t>
  </si>
  <si>
    <t>fist</t>
  </si>
  <si>
    <t>flabbergast</t>
  </si>
  <si>
    <t>flabbergasted</t>
  </si>
  <si>
    <t>flagging</t>
  </si>
  <si>
    <t>flagrant</t>
  </si>
  <si>
    <t>flagrantly</t>
  </si>
  <si>
    <t>flair</t>
  </si>
  <si>
    <t>flairs</t>
  </si>
  <si>
    <t>flak</t>
  </si>
  <si>
    <t>flake</t>
  </si>
  <si>
    <t>flakey</t>
  </si>
  <si>
    <t>flakieness</t>
  </si>
  <si>
    <t>flaking</t>
  </si>
  <si>
    <t>flaky</t>
  </si>
  <si>
    <t>flare</t>
  </si>
  <si>
    <t>flares</t>
  </si>
  <si>
    <t>flareup</t>
  </si>
  <si>
    <t>flareups</t>
  </si>
  <si>
    <t>flat-out</t>
  </si>
  <si>
    <t>flaunt</t>
  </si>
  <si>
    <t>flaw</t>
  </si>
  <si>
    <t>flawed</t>
  </si>
  <si>
    <t>flaws</t>
  </si>
  <si>
    <t>flee</t>
  </si>
  <si>
    <t>fleed</t>
  </si>
  <si>
    <t>fleeing</t>
  </si>
  <si>
    <t>fleer</t>
  </si>
  <si>
    <t>flees</t>
  </si>
  <si>
    <t>fleeting</t>
  </si>
  <si>
    <t>flicering</t>
  </si>
  <si>
    <t>flicker</t>
  </si>
  <si>
    <t>flickering</t>
  </si>
  <si>
    <t>flickers</t>
  </si>
  <si>
    <t>flighty</t>
  </si>
  <si>
    <t>flimflam</t>
  </si>
  <si>
    <t>flimsy</t>
  </si>
  <si>
    <t>flirt</t>
  </si>
  <si>
    <t>flirty</t>
  </si>
  <si>
    <t>floored</t>
  </si>
  <si>
    <t>flounder</t>
  </si>
  <si>
    <t>floundering</t>
  </si>
  <si>
    <t>flout</t>
  </si>
  <si>
    <t>fluster</t>
  </si>
  <si>
    <t>foe</t>
  </si>
  <si>
    <t>fool</t>
  </si>
  <si>
    <t>fooled</t>
  </si>
  <si>
    <t>foolhardy</t>
  </si>
  <si>
    <t>foolish</t>
  </si>
  <si>
    <t>foolishly</t>
  </si>
  <si>
    <t>foolishness</t>
  </si>
  <si>
    <t>forbid</t>
  </si>
  <si>
    <t>forbidden</t>
  </si>
  <si>
    <t>forbidding</t>
  </si>
  <si>
    <t>forceful</t>
  </si>
  <si>
    <t>foreboding</t>
  </si>
  <si>
    <t>forebodingly</t>
  </si>
  <si>
    <t>forfeit</t>
  </si>
  <si>
    <t>forged</t>
  </si>
  <si>
    <t>forgetful</t>
  </si>
  <si>
    <t>forgetfully</t>
  </si>
  <si>
    <t>forgetfulness</t>
  </si>
  <si>
    <t>forlorn</t>
  </si>
  <si>
    <t>forlornly</t>
  </si>
  <si>
    <t>forsake</t>
  </si>
  <si>
    <t>forsaken</t>
  </si>
  <si>
    <t>forswear</t>
  </si>
  <si>
    <t>foul</t>
  </si>
  <si>
    <t>foully</t>
  </si>
  <si>
    <t>foulness</t>
  </si>
  <si>
    <t>fractious</t>
  </si>
  <si>
    <t>fractiously</t>
  </si>
  <si>
    <t>fracture</t>
  </si>
  <si>
    <t>fragile</t>
  </si>
  <si>
    <t>fragmented</t>
  </si>
  <si>
    <t>frail</t>
  </si>
  <si>
    <t>frantic</t>
  </si>
  <si>
    <t>frantically</t>
  </si>
  <si>
    <t>franticly</t>
  </si>
  <si>
    <t>fraud</t>
  </si>
  <si>
    <t>fraudulent</t>
  </si>
  <si>
    <t>fraught</t>
  </si>
  <si>
    <t>frazzle</t>
  </si>
  <si>
    <t>frazzled</t>
  </si>
  <si>
    <t>freak</t>
  </si>
  <si>
    <t>freaking</t>
  </si>
  <si>
    <t>freakish</t>
  </si>
  <si>
    <t>freakishly</t>
  </si>
  <si>
    <t>freaks</t>
  </si>
  <si>
    <t>freeze</t>
  </si>
  <si>
    <t>freezes</t>
  </si>
  <si>
    <t>freezing</t>
  </si>
  <si>
    <t>frenetic</t>
  </si>
  <si>
    <t>frenetically</t>
  </si>
  <si>
    <t>frenzied</t>
  </si>
  <si>
    <t>frenzy</t>
  </si>
  <si>
    <t>fret</t>
  </si>
  <si>
    <t>fretful</t>
  </si>
  <si>
    <t>frets</t>
  </si>
  <si>
    <t>friction</t>
  </si>
  <si>
    <t>frictions</t>
  </si>
  <si>
    <t>fried</t>
  </si>
  <si>
    <t>friggin</t>
  </si>
  <si>
    <t>frigging</t>
  </si>
  <si>
    <t>fright</t>
  </si>
  <si>
    <t>frighten</t>
  </si>
  <si>
    <t>frightening</t>
  </si>
  <si>
    <t>frighteningly</t>
  </si>
  <si>
    <t>frightful</t>
  </si>
  <si>
    <t>frightfully</t>
  </si>
  <si>
    <t>frigid</t>
  </si>
  <si>
    <t>frost</t>
  </si>
  <si>
    <t>frown</t>
  </si>
  <si>
    <t>froze</t>
  </si>
  <si>
    <t>frozen</t>
  </si>
  <si>
    <t>fruitless</t>
  </si>
  <si>
    <t>fruitlessly</t>
  </si>
  <si>
    <t>frustrate</t>
  </si>
  <si>
    <t>frustrated</t>
  </si>
  <si>
    <t>frustrates</t>
  </si>
  <si>
    <t>frustrating</t>
  </si>
  <si>
    <t>frustratingly</t>
  </si>
  <si>
    <t>frustration</t>
  </si>
  <si>
    <t>frustrations</t>
  </si>
  <si>
    <t>fuck</t>
  </si>
  <si>
    <t>fucking</t>
  </si>
  <si>
    <t>fudge</t>
  </si>
  <si>
    <t>fugitive</t>
  </si>
  <si>
    <t>full-blown</t>
  </si>
  <si>
    <t>fulminate</t>
  </si>
  <si>
    <t>fumble</t>
  </si>
  <si>
    <t>fume</t>
  </si>
  <si>
    <t>fumes</t>
  </si>
  <si>
    <t>fundamentalism</t>
  </si>
  <si>
    <t>funky</t>
  </si>
  <si>
    <t>funnily</t>
  </si>
  <si>
    <t>funny</t>
  </si>
  <si>
    <t>furious</t>
  </si>
  <si>
    <t>furiously</t>
  </si>
  <si>
    <t>furor</t>
  </si>
  <si>
    <t>fury</t>
  </si>
  <si>
    <t>fuss</t>
  </si>
  <si>
    <t>fussy</t>
  </si>
  <si>
    <t>fustigate</t>
  </si>
  <si>
    <t>fusty</t>
  </si>
  <si>
    <t>futile</t>
  </si>
  <si>
    <t>futilely</t>
  </si>
  <si>
    <t>futility</t>
  </si>
  <si>
    <t>fuzzy</t>
  </si>
  <si>
    <t>gabble</t>
  </si>
  <si>
    <t>gaff</t>
  </si>
  <si>
    <t>gaffe</t>
  </si>
  <si>
    <t>gainsay</t>
  </si>
  <si>
    <t>gainsayer</t>
  </si>
  <si>
    <t>gall</t>
  </si>
  <si>
    <t>galling</t>
  </si>
  <si>
    <t>gallingly</t>
  </si>
  <si>
    <t>galls</t>
  </si>
  <si>
    <t>gangster</t>
  </si>
  <si>
    <t>gape</t>
  </si>
  <si>
    <t>garbage</t>
  </si>
  <si>
    <t>garish</t>
  </si>
  <si>
    <t>gasp</t>
  </si>
  <si>
    <t>gauche</t>
  </si>
  <si>
    <t>gaudy</t>
  </si>
  <si>
    <t>gawk</t>
  </si>
  <si>
    <t>gawky</t>
  </si>
  <si>
    <t>geezer</t>
  </si>
  <si>
    <t>genocide</t>
  </si>
  <si>
    <t>get-rich</t>
  </si>
  <si>
    <t>ghastly</t>
  </si>
  <si>
    <t>ghetto</t>
  </si>
  <si>
    <t>ghosting</t>
  </si>
  <si>
    <t>gibber</t>
  </si>
  <si>
    <t>gibberish</t>
  </si>
  <si>
    <t>gibe</t>
  </si>
  <si>
    <t>giddy</t>
  </si>
  <si>
    <t>gimmick</t>
  </si>
  <si>
    <t>gimmicked</t>
  </si>
  <si>
    <t>gimmicking</t>
  </si>
  <si>
    <t>gimmicks</t>
  </si>
  <si>
    <t>gimmicky</t>
  </si>
  <si>
    <t>glare</t>
  </si>
  <si>
    <t>glaringly</t>
  </si>
  <si>
    <t>glib</t>
  </si>
  <si>
    <t>glibly</t>
  </si>
  <si>
    <t>glitch</t>
  </si>
  <si>
    <t>glitches</t>
  </si>
  <si>
    <t>gloatingly</t>
  </si>
  <si>
    <t>gloom</t>
  </si>
  <si>
    <t>gloomy</t>
  </si>
  <si>
    <t>glower</t>
  </si>
  <si>
    <t>glum</t>
  </si>
  <si>
    <t>glut</t>
  </si>
  <si>
    <t>gnawing</t>
  </si>
  <si>
    <t>goad</t>
  </si>
  <si>
    <t>goading</t>
  </si>
  <si>
    <t>god-awful</t>
  </si>
  <si>
    <t>goof</t>
  </si>
  <si>
    <t>goofy</t>
  </si>
  <si>
    <t>goon</t>
  </si>
  <si>
    <t>gossip</t>
  </si>
  <si>
    <t>graceless</t>
  </si>
  <si>
    <t>gracelessly</t>
  </si>
  <si>
    <t>graft</t>
  </si>
  <si>
    <t>grainy</t>
  </si>
  <si>
    <t>grapple</t>
  </si>
  <si>
    <t>grate</t>
  </si>
  <si>
    <t>grating</t>
  </si>
  <si>
    <t>gravely</t>
  </si>
  <si>
    <t>greasy</t>
  </si>
  <si>
    <t>greed</t>
  </si>
  <si>
    <t>greedy</t>
  </si>
  <si>
    <t>grief</t>
  </si>
  <si>
    <t>grievance</t>
  </si>
  <si>
    <t>grievances</t>
  </si>
  <si>
    <t>grieve</t>
  </si>
  <si>
    <t>grieving</t>
  </si>
  <si>
    <t>grievous</t>
  </si>
  <si>
    <t>grievously</t>
  </si>
  <si>
    <t>grim</t>
  </si>
  <si>
    <t>grimace</t>
  </si>
  <si>
    <t>grind</t>
  </si>
  <si>
    <t>gripe</t>
  </si>
  <si>
    <t>gripes</t>
  </si>
  <si>
    <t>grisly</t>
  </si>
  <si>
    <t>gritty</t>
  </si>
  <si>
    <t>gross</t>
  </si>
  <si>
    <t>grossly</t>
  </si>
  <si>
    <t>grotesque</t>
  </si>
  <si>
    <t>grouch</t>
  </si>
  <si>
    <t>grouchy</t>
  </si>
  <si>
    <t>groundless</t>
  </si>
  <si>
    <t>grouse</t>
  </si>
  <si>
    <t>growl</t>
  </si>
  <si>
    <t>grudge</t>
  </si>
  <si>
    <t>grudges</t>
  </si>
  <si>
    <t>grudging</t>
  </si>
  <si>
    <t>grudgingly</t>
  </si>
  <si>
    <t>gruesome</t>
  </si>
  <si>
    <t>gruesomely</t>
  </si>
  <si>
    <t>gruff</t>
  </si>
  <si>
    <t>grumble</t>
  </si>
  <si>
    <t>grumpier</t>
  </si>
  <si>
    <t>grumpiest</t>
  </si>
  <si>
    <t>grumpily</t>
  </si>
  <si>
    <t>grumpish</t>
  </si>
  <si>
    <t>grumpy</t>
  </si>
  <si>
    <t>guile</t>
  </si>
  <si>
    <t>guilt</t>
  </si>
  <si>
    <t>guiltily</t>
  </si>
  <si>
    <t>guilty</t>
  </si>
  <si>
    <t>gullible</t>
  </si>
  <si>
    <t>gutless</t>
  </si>
  <si>
    <t>gutter</t>
  </si>
  <si>
    <t>hack</t>
  </si>
  <si>
    <t>hacks</t>
  </si>
  <si>
    <t>haggard</t>
  </si>
  <si>
    <t>haggle</t>
  </si>
  <si>
    <t>hairloss</t>
  </si>
  <si>
    <t>halfhearted</t>
  </si>
  <si>
    <t>halfheartedly</t>
  </si>
  <si>
    <t>hallucinate</t>
  </si>
  <si>
    <t>hallucination</t>
  </si>
  <si>
    <t>hamper</t>
  </si>
  <si>
    <t>hampered</t>
  </si>
  <si>
    <t>handicapped</t>
  </si>
  <si>
    <t>hang</t>
  </si>
  <si>
    <t>hangs</t>
  </si>
  <si>
    <t>haphazard</t>
  </si>
  <si>
    <t>hapless</t>
  </si>
  <si>
    <t>harangue</t>
  </si>
  <si>
    <t>harass</t>
  </si>
  <si>
    <t>harassed</t>
  </si>
  <si>
    <t>harasses</t>
  </si>
  <si>
    <t>harassment</t>
  </si>
  <si>
    <t>harboring</t>
  </si>
  <si>
    <t>harbors</t>
  </si>
  <si>
    <t>hard</t>
  </si>
  <si>
    <t>hard-hit</t>
  </si>
  <si>
    <t>hard-line</t>
  </si>
  <si>
    <t>hard-liner</t>
  </si>
  <si>
    <t>hardball</t>
  </si>
  <si>
    <t>harden</t>
  </si>
  <si>
    <t>hardened</t>
  </si>
  <si>
    <t>hardheaded</t>
  </si>
  <si>
    <t>hardhearted</t>
  </si>
  <si>
    <t>hardliner</t>
  </si>
  <si>
    <t>hardliners</t>
  </si>
  <si>
    <t>hardship</t>
  </si>
  <si>
    <t>hardships</t>
  </si>
  <si>
    <t>harm</t>
  </si>
  <si>
    <t>harmed</t>
  </si>
  <si>
    <t>harmful</t>
  </si>
  <si>
    <t>harms</t>
  </si>
  <si>
    <t>harpy</t>
  </si>
  <si>
    <t>harridan</t>
  </si>
  <si>
    <t>harried</t>
  </si>
  <si>
    <t>harrow</t>
  </si>
  <si>
    <t>harsh</t>
  </si>
  <si>
    <t>harshly</t>
  </si>
  <si>
    <t>hasseling</t>
  </si>
  <si>
    <t>hassle</t>
  </si>
  <si>
    <t>hassled</t>
  </si>
  <si>
    <t>hassles</t>
  </si>
  <si>
    <t>haste</t>
  </si>
  <si>
    <t>hastily</t>
  </si>
  <si>
    <t>hasty</t>
  </si>
  <si>
    <t>hate</t>
  </si>
  <si>
    <t>hated</t>
  </si>
  <si>
    <t>hateful</t>
  </si>
  <si>
    <t>hatefully</t>
  </si>
  <si>
    <t>hatefulness</t>
  </si>
  <si>
    <t>hater</t>
  </si>
  <si>
    <t>haters</t>
  </si>
  <si>
    <t>hates</t>
  </si>
  <si>
    <t>hating</t>
  </si>
  <si>
    <t>hatred</t>
  </si>
  <si>
    <t>haughtily</t>
  </si>
  <si>
    <t>haughty</t>
  </si>
  <si>
    <t>haunt</t>
  </si>
  <si>
    <t>haunting</t>
  </si>
  <si>
    <t>havoc</t>
  </si>
  <si>
    <t>hawkish</t>
  </si>
  <si>
    <t>haywire</t>
  </si>
  <si>
    <t>hazard</t>
  </si>
  <si>
    <t>hazardous</t>
  </si>
  <si>
    <t>haze</t>
  </si>
  <si>
    <t>hazy</t>
  </si>
  <si>
    <t>head-aches</t>
  </si>
  <si>
    <t>headache</t>
  </si>
  <si>
    <t>headaches</t>
  </si>
  <si>
    <t>heartbreaker</t>
  </si>
  <si>
    <t>heartbreaking</t>
  </si>
  <si>
    <t>heartbreakingly</t>
  </si>
  <si>
    <t>heartless</t>
  </si>
  <si>
    <t>heathen</t>
  </si>
  <si>
    <t>heavy-handed</t>
  </si>
  <si>
    <t>heavyhearted</t>
  </si>
  <si>
    <t>heck</t>
  </si>
  <si>
    <t>heckle</t>
  </si>
  <si>
    <t>heckled</t>
  </si>
  <si>
    <t>heckles</t>
  </si>
  <si>
    <t>hectic</t>
  </si>
  <si>
    <t>hedge</t>
  </si>
  <si>
    <t>hedonistic</t>
  </si>
  <si>
    <t>heedless</t>
  </si>
  <si>
    <t>hefty</t>
  </si>
  <si>
    <t>hegemonism</t>
  </si>
  <si>
    <t>hegemonistic</t>
  </si>
  <si>
    <t>hegemony</t>
  </si>
  <si>
    <t>heinous</t>
  </si>
  <si>
    <t>hell</t>
  </si>
  <si>
    <t>hell-bent</t>
  </si>
  <si>
    <t>hellion</t>
  </si>
  <si>
    <t>hells</t>
  </si>
  <si>
    <t>helpless</t>
  </si>
  <si>
    <t>helplessly</t>
  </si>
  <si>
    <t>helplessness</t>
  </si>
  <si>
    <t>heresy</t>
  </si>
  <si>
    <t>heretic</t>
  </si>
  <si>
    <t>heretical</t>
  </si>
  <si>
    <t>hesitant</t>
  </si>
  <si>
    <t>hestitant</t>
  </si>
  <si>
    <t>hideous</t>
  </si>
  <si>
    <t>hideously</t>
  </si>
  <si>
    <t>hideousness</t>
  </si>
  <si>
    <t>high-priced</t>
  </si>
  <si>
    <t>hiliarious</t>
  </si>
  <si>
    <t>hinder</t>
  </si>
  <si>
    <t>hindrance</t>
  </si>
  <si>
    <t>hiss</t>
  </si>
  <si>
    <t>hissed</t>
  </si>
  <si>
    <t>hissing</t>
  </si>
  <si>
    <t>ho-hum</t>
  </si>
  <si>
    <t>hoard</t>
  </si>
  <si>
    <t>hoax</t>
  </si>
  <si>
    <t>hobble</t>
  </si>
  <si>
    <t>hogs</t>
  </si>
  <si>
    <t>hollow</t>
  </si>
  <si>
    <t>hoodium</t>
  </si>
  <si>
    <t>hoodwink</t>
  </si>
  <si>
    <t>hooligan</t>
  </si>
  <si>
    <t>hopeless</t>
  </si>
  <si>
    <t>hopelessly</t>
  </si>
  <si>
    <t>hopelessness</t>
  </si>
  <si>
    <t>horde</t>
  </si>
  <si>
    <t>horrendous</t>
  </si>
  <si>
    <t>horrendously</t>
  </si>
  <si>
    <t>horrible</t>
  </si>
  <si>
    <t>horrid</t>
  </si>
  <si>
    <t>horrific</t>
  </si>
  <si>
    <t>horrified</t>
  </si>
  <si>
    <t>horrifies</t>
  </si>
  <si>
    <t>horrify</t>
  </si>
  <si>
    <t>horrifying</t>
  </si>
  <si>
    <t>horrifys</t>
  </si>
  <si>
    <t>hostage</t>
  </si>
  <si>
    <t>hostile</t>
  </si>
  <si>
    <t>hostilities</t>
  </si>
  <si>
    <t>hostility</t>
  </si>
  <si>
    <t>hotbeds</t>
  </si>
  <si>
    <t>hothead</t>
  </si>
  <si>
    <t>hotheaded</t>
  </si>
  <si>
    <t>hothouse</t>
  </si>
  <si>
    <t>hubris</t>
  </si>
  <si>
    <t>huckster</t>
  </si>
  <si>
    <t>hum</t>
  </si>
  <si>
    <t>humid</t>
  </si>
  <si>
    <t>humiliate</t>
  </si>
  <si>
    <t>humiliating</t>
  </si>
  <si>
    <t>humiliation</t>
  </si>
  <si>
    <t>humming</t>
  </si>
  <si>
    <t>hung</t>
  </si>
  <si>
    <t>hurt</t>
  </si>
  <si>
    <t>hurted</t>
  </si>
  <si>
    <t>hurtful</t>
  </si>
  <si>
    <t>hurting</t>
  </si>
  <si>
    <t>hurts</t>
  </si>
  <si>
    <t>hustler</t>
  </si>
  <si>
    <t>hype</t>
  </si>
  <si>
    <t>hypocricy</t>
  </si>
  <si>
    <t>hypocrisy</t>
  </si>
  <si>
    <t>hypocrite</t>
  </si>
  <si>
    <t>hypocrites</t>
  </si>
  <si>
    <t>hypocritical</t>
  </si>
  <si>
    <t>hypocritically</t>
  </si>
  <si>
    <t>hysteria</t>
  </si>
  <si>
    <t>hysteric</t>
  </si>
  <si>
    <t>hysterical</t>
  </si>
  <si>
    <t>hysterically</t>
  </si>
  <si>
    <t>hysterics</t>
  </si>
  <si>
    <t>idiocies</t>
  </si>
  <si>
    <t>idiocy</t>
  </si>
  <si>
    <t>idiot</t>
  </si>
  <si>
    <t>idiotic</t>
  </si>
  <si>
    <t>idiotically</t>
  </si>
  <si>
    <t>idiots</t>
  </si>
  <si>
    <t>idle</t>
  </si>
  <si>
    <t>ignoble</t>
  </si>
  <si>
    <t>ignominious</t>
  </si>
  <si>
    <t>ignominiously</t>
  </si>
  <si>
    <t>ignominy</t>
  </si>
  <si>
    <t>ignorance</t>
  </si>
  <si>
    <t>ignorant</t>
  </si>
  <si>
    <t>ignore</t>
  </si>
  <si>
    <t>ill-advised</t>
  </si>
  <si>
    <t>ill-conceived</t>
  </si>
  <si>
    <t>ill-defined</t>
  </si>
  <si>
    <t>ill-designed</t>
  </si>
  <si>
    <t>ill-fated</t>
  </si>
  <si>
    <t>ill-favored</t>
  </si>
  <si>
    <t>ill-formed</t>
  </si>
  <si>
    <t>ill-mannered</t>
  </si>
  <si>
    <t>ill-natured</t>
  </si>
  <si>
    <t>ill-sorted</t>
  </si>
  <si>
    <t>ill-tempered</t>
  </si>
  <si>
    <t>ill-treated</t>
  </si>
  <si>
    <t>ill-treatment</t>
  </si>
  <si>
    <t>ill-usage</t>
  </si>
  <si>
    <t>ill-used</t>
  </si>
  <si>
    <t>illegal</t>
  </si>
  <si>
    <t>illegally</t>
  </si>
  <si>
    <t>illegitimate</t>
  </si>
  <si>
    <t>illicit</t>
  </si>
  <si>
    <t>illiterate</t>
  </si>
  <si>
    <t>illness</t>
  </si>
  <si>
    <t>illogic</t>
  </si>
  <si>
    <t>illogical</t>
  </si>
  <si>
    <t>illogically</t>
  </si>
  <si>
    <t>illusion</t>
  </si>
  <si>
    <t>illusions</t>
  </si>
  <si>
    <t>illusory</t>
  </si>
  <si>
    <t>imaginary</t>
  </si>
  <si>
    <t>imbalance</t>
  </si>
  <si>
    <t>imbecile</t>
  </si>
  <si>
    <t>imbroglio</t>
  </si>
  <si>
    <t>immaterial</t>
  </si>
  <si>
    <t>immature</t>
  </si>
  <si>
    <t>imminence</t>
  </si>
  <si>
    <t>imminently</t>
  </si>
  <si>
    <t>immobilized</t>
  </si>
  <si>
    <t>immoderate</t>
  </si>
  <si>
    <t>immoderately</t>
  </si>
  <si>
    <t>immodest</t>
  </si>
  <si>
    <t>immoral</t>
  </si>
  <si>
    <t>immorality</t>
  </si>
  <si>
    <t>immorally</t>
  </si>
  <si>
    <t>immovable</t>
  </si>
  <si>
    <t>impair</t>
  </si>
  <si>
    <t>impaired</t>
  </si>
  <si>
    <t>impasse</t>
  </si>
  <si>
    <t>impatience</t>
  </si>
  <si>
    <t>impatient</t>
  </si>
  <si>
    <t>impatiently</t>
  </si>
  <si>
    <t>impeach</t>
  </si>
  <si>
    <t>impedance</t>
  </si>
  <si>
    <t>impede</t>
  </si>
  <si>
    <t>impediment</t>
  </si>
  <si>
    <t>impending</t>
  </si>
  <si>
    <t>impenitent</t>
  </si>
  <si>
    <t>imperfect</t>
  </si>
  <si>
    <t>imperfection</t>
  </si>
  <si>
    <t>imperfections</t>
  </si>
  <si>
    <t>imperfectly</t>
  </si>
  <si>
    <t>imperialist</t>
  </si>
  <si>
    <t>imperil</t>
  </si>
  <si>
    <t>imperious</t>
  </si>
  <si>
    <t>imperiously</t>
  </si>
  <si>
    <t>impermissible</t>
  </si>
  <si>
    <t>impersonal</t>
  </si>
  <si>
    <t>impertinent</t>
  </si>
  <si>
    <t>impetuous</t>
  </si>
  <si>
    <t>impetuously</t>
  </si>
  <si>
    <t>impiety</t>
  </si>
  <si>
    <t>impinge</t>
  </si>
  <si>
    <t>impious</t>
  </si>
  <si>
    <t>implacable</t>
  </si>
  <si>
    <t>implausible</t>
  </si>
  <si>
    <t>implausibly</t>
  </si>
  <si>
    <t>implicate</t>
  </si>
  <si>
    <t>implication</t>
  </si>
  <si>
    <t>implode</t>
  </si>
  <si>
    <t>impolite</t>
  </si>
  <si>
    <t>impolitely</t>
  </si>
  <si>
    <t>impolitic</t>
  </si>
  <si>
    <t>importunate</t>
  </si>
  <si>
    <t>importune</t>
  </si>
  <si>
    <t>impose</t>
  </si>
  <si>
    <t>imposers</t>
  </si>
  <si>
    <t>imposing</t>
  </si>
  <si>
    <t>imposition</t>
  </si>
  <si>
    <t>impossible</t>
  </si>
  <si>
    <t>impossiblity</t>
  </si>
  <si>
    <t>impossibly</t>
  </si>
  <si>
    <t>impotent</t>
  </si>
  <si>
    <t>impoverish</t>
  </si>
  <si>
    <t>impoverished</t>
  </si>
  <si>
    <t>impractical</t>
  </si>
  <si>
    <t>imprecate</t>
  </si>
  <si>
    <t>imprecise</t>
  </si>
  <si>
    <t>imprecisely</t>
  </si>
  <si>
    <t>imprecision</t>
  </si>
  <si>
    <t>imprison</t>
  </si>
  <si>
    <t>imprisonment</t>
  </si>
  <si>
    <t>improbability</t>
  </si>
  <si>
    <t>improbable</t>
  </si>
  <si>
    <t>improbably</t>
  </si>
  <si>
    <t>improper</t>
  </si>
  <si>
    <t>improperly</t>
  </si>
  <si>
    <t>impropriety</t>
  </si>
  <si>
    <t>imprudence</t>
  </si>
  <si>
    <t>imprudent</t>
  </si>
  <si>
    <t>impudence</t>
  </si>
  <si>
    <t>impudent</t>
  </si>
  <si>
    <t>impudently</t>
  </si>
  <si>
    <t>impugn</t>
  </si>
  <si>
    <t>impulsive</t>
  </si>
  <si>
    <t>impulsively</t>
  </si>
  <si>
    <t>impunity</t>
  </si>
  <si>
    <t>impure</t>
  </si>
  <si>
    <t>impurity</t>
  </si>
  <si>
    <t>inability</t>
  </si>
  <si>
    <t>inaccuracies</t>
  </si>
  <si>
    <t>inaccuracy</t>
  </si>
  <si>
    <t>inaccurate</t>
  </si>
  <si>
    <t>inaccurately</t>
  </si>
  <si>
    <t>inaction</t>
  </si>
  <si>
    <t>inactive</t>
  </si>
  <si>
    <t>inadequacy</t>
  </si>
  <si>
    <t>inadequate</t>
  </si>
  <si>
    <t>inadequately</t>
  </si>
  <si>
    <t>inadverent</t>
  </si>
  <si>
    <t>inadverently</t>
  </si>
  <si>
    <t>inadvisable</t>
  </si>
  <si>
    <t>inadvisably</t>
  </si>
  <si>
    <t>inane</t>
  </si>
  <si>
    <t>inanely</t>
  </si>
  <si>
    <t>inappropriate</t>
  </si>
  <si>
    <t>inappropriately</t>
  </si>
  <si>
    <t>inapt</t>
  </si>
  <si>
    <t>inaptitude</t>
  </si>
  <si>
    <t>inarticulate</t>
  </si>
  <si>
    <t>inattentive</t>
  </si>
  <si>
    <t>inaudible</t>
  </si>
  <si>
    <t>incapable</t>
  </si>
  <si>
    <t>incapably</t>
  </si>
  <si>
    <t>incautious</t>
  </si>
  <si>
    <t>incendiary</t>
  </si>
  <si>
    <t>incense</t>
  </si>
  <si>
    <t>incessant</t>
  </si>
  <si>
    <t>incessantly</t>
  </si>
  <si>
    <t>incite</t>
  </si>
  <si>
    <t>incitement</t>
  </si>
  <si>
    <t>incivility</t>
  </si>
  <si>
    <t>inclement</t>
  </si>
  <si>
    <t>incognizant</t>
  </si>
  <si>
    <t>incoherence</t>
  </si>
  <si>
    <t>incoherent</t>
  </si>
  <si>
    <t>incoherently</t>
  </si>
  <si>
    <t>incommensurate</t>
  </si>
  <si>
    <t>incomparable</t>
  </si>
  <si>
    <t>incomparably</t>
  </si>
  <si>
    <t>incompatability</t>
  </si>
  <si>
    <t>incompatibility</t>
  </si>
  <si>
    <t>incompatible</t>
  </si>
  <si>
    <t>incompetence</t>
  </si>
  <si>
    <t>incompetent</t>
  </si>
  <si>
    <t>incompetently</t>
  </si>
  <si>
    <t>incomplete</t>
  </si>
  <si>
    <t>incompliant</t>
  </si>
  <si>
    <t>incomprehensible</t>
  </si>
  <si>
    <t>incomprehension</t>
  </si>
  <si>
    <t>inconceivable</t>
  </si>
  <si>
    <t>inconceivably</t>
  </si>
  <si>
    <t>incongruous</t>
  </si>
  <si>
    <t>incongruously</t>
  </si>
  <si>
    <t>inconsequent</t>
  </si>
  <si>
    <t>inconsequential</t>
  </si>
  <si>
    <t>inconsequentially</t>
  </si>
  <si>
    <t>inconsequently</t>
  </si>
  <si>
    <t>inconsiderate</t>
  </si>
  <si>
    <t>inconsiderately</t>
  </si>
  <si>
    <t>inconsistence</t>
  </si>
  <si>
    <t>inconsistencies</t>
  </si>
  <si>
    <t>inconsistency</t>
  </si>
  <si>
    <t>inconsistent</t>
  </si>
  <si>
    <t>inconsolable</t>
  </si>
  <si>
    <t>inconsolably</t>
  </si>
  <si>
    <t>inconstant</t>
  </si>
  <si>
    <t>inconvenience</t>
  </si>
  <si>
    <t>inconveniently</t>
  </si>
  <si>
    <t>incorrect</t>
  </si>
  <si>
    <t>incorrectly</t>
  </si>
  <si>
    <t>incorrigible</t>
  </si>
  <si>
    <t>incorrigibly</t>
  </si>
  <si>
    <t>incredulous</t>
  </si>
  <si>
    <t>incredulously</t>
  </si>
  <si>
    <t>inculcate</t>
  </si>
  <si>
    <t>indecency</t>
  </si>
  <si>
    <t>indecent</t>
  </si>
  <si>
    <t>indecently</t>
  </si>
  <si>
    <t>indecision</t>
  </si>
  <si>
    <t>indecisive</t>
  </si>
  <si>
    <t>indecisively</t>
  </si>
  <si>
    <t>indecorum</t>
  </si>
  <si>
    <t>indefensible</t>
  </si>
  <si>
    <t>indelicate</t>
  </si>
  <si>
    <t>indeterminable</t>
  </si>
  <si>
    <t>indeterminably</t>
  </si>
  <si>
    <t>indeterminate</t>
  </si>
  <si>
    <t>indifference</t>
  </si>
  <si>
    <t>indifferent</t>
  </si>
  <si>
    <t>indigent</t>
  </si>
  <si>
    <t>indignant</t>
  </si>
  <si>
    <t>indignantly</t>
  </si>
  <si>
    <t>indignation</t>
  </si>
  <si>
    <t>indignity</t>
  </si>
  <si>
    <t>indiscernible</t>
  </si>
  <si>
    <t>indiscreet</t>
  </si>
  <si>
    <t>indiscreetly</t>
  </si>
  <si>
    <t>indiscretion</t>
  </si>
  <si>
    <t>indiscriminate</t>
  </si>
  <si>
    <t>indiscriminately</t>
  </si>
  <si>
    <t>indiscriminating</t>
  </si>
  <si>
    <t>indistinguishable</t>
  </si>
  <si>
    <t>indoctrinate</t>
  </si>
  <si>
    <t>indoctrination</t>
  </si>
  <si>
    <t>indolent</t>
  </si>
  <si>
    <t>indulge</t>
  </si>
  <si>
    <t>ineffective</t>
  </si>
  <si>
    <t>ineffectively</t>
  </si>
  <si>
    <t>ineffectiveness</t>
  </si>
  <si>
    <t>ineffectual</t>
  </si>
  <si>
    <t>ineffectually</t>
  </si>
  <si>
    <t>ineffectualness</t>
  </si>
  <si>
    <t>inefficacious</t>
  </si>
  <si>
    <t>inefficacy</t>
  </si>
  <si>
    <t>inefficiency</t>
  </si>
  <si>
    <t>inefficient</t>
  </si>
  <si>
    <t>inefficiently</t>
  </si>
  <si>
    <t>inelegance</t>
  </si>
  <si>
    <t>inelegant</t>
  </si>
  <si>
    <t>ineligible</t>
  </si>
  <si>
    <t>ineloquent</t>
  </si>
  <si>
    <t>ineloquently</t>
  </si>
  <si>
    <t>inept</t>
  </si>
  <si>
    <t>ineptitude</t>
  </si>
  <si>
    <t>ineptly</t>
  </si>
  <si>
    <t>inequalities</t>
  </si>
  <si>
    <t>inequality</t>
  </si>
  <si>
    <t>inequitable</t>
  </si>
  <si>
    <t>inequitably</t>
  </si>
  <si>
    <t>inequities</t>
  </si>
  <si>
    <t>inescapable</t>
  </si>
  <si>
    <t>inescapably</t>
  </si>
  <si>
    <t>inessential</t>
  </si>
  <si>
    <t>inevitable</t>
  </si>
  <si>
    <t>inevitably</t>
  </si>
  <si>
    <t>inexcusable</t>
  </si>
  <si>
    <t>inexcusably</t>
  </si>
  <si>
    <t>inexorable</t>
  </si>
  <si>
    <t>inexorably</t>
  </si>
  <si>
    <t>inexperience</t>
  </si>
  <si>
    <t>inexperienced</t>
  </si>
  <si>
    <t>inexpert</t>
  </si>
  <si>
    <t>inexpertly</t>
  </si>
  <si>
    <t>inexpiable</t>
  </si>
  <si>
    <t>inexplainable</t>
  </si>
  <si>
    <t>inextricable</t>
  </si>
  <si>
    <t>inextricably</t>
  </si>
  <si>
    <t>infamous</t>
  </si>
  <si>
    <t>infamously</t>
  </si>
  <si>
    <t>infamy</t>
  </si>
  <si>
    <t>infected</t>
  </si>
  <si>
    <t>infection</t>
  </si>
  <si>
    <t>infections</t>
  </si>
  <si>
    <t>inferior</t>
  </si>
  <si>
    <t>inferiority</t>
  </si>
  <si>
    <t>infernal</t>
  </si>
  <si>
    <t>infest</t>
  </si>
  <si>
    <t>infested</t>
  </si>
  <si>
    <t>infidel</t>
  </si>
  <si>
    <t>infidels</t>
  </si>
  <si>
    <t>infiltrator</t>
  </si>
  <si>
    <t>infiltrators</t>
  </si>
  <si>
    <t>infirm</t>
  </si>
  <si>
    <t>inflame</t>
  </si>
  <si>
    <t>inflammation</t>
  </si>
  <si>
    <t>inflammatory</t>
  </si>
  <si>
    <t>inflammed</t>
  </si>
  <si>
    <t>inflated</t>
  </si>
  <si>
    <t>inflationary</t>
  </si>
  <si>
    <t>inflexible</t>
  </si>
  <si>
    <t>inflict</t>
  </si>
  <si>
    <t>infraction</t>
  </si>
  <si>
    <t>infringe</t>
  </si>
  <si>
    <t>infringement</t>
  </si>
  <si>
    <t>infringements</t>
  </si>
  <si>
    <t>infuriate</t>
  </si>
  <si>
    <t>infuriated</t>
  </si>
  <si>
    <t>infuriating</t>
  </si>
  <si>
    <t>infuriatingly</t>
  </si>
  <si>
    <t>inglorious</t>
  </si>
  <si>
    <t>ingrate</t>
  </si>
  <si>
    <t>ingratitude</t>
  </si>
  <si>
    <t>inhibit</t>
  </si>
  <si>
    <t>inhibition</t>
  </si>
  <si>
    <t>inhospitable</t>
  </si>
  <si>
    <t>inhospitality</t>
  </si>
  <si>
    <t>inhuman</t>
  </si>
  <si>
    <t>inhumane</t>
  </si>
  <si>
    <t>inhumanity</t>
  </si>
  <si>
    <t>inimical</t>
  </si>
  <si>
    <t>inimically</t>
  </si>
  <si>
    <t>iniquitous</t>
  </si>
  <si>
    <t>iniquity</t>
  </si>
  <si>
    <t>injudicious</t>
  </si>
  <si>
    <t>injure</t>
  </si>
  <si>
    <t>injurious</t>
  </si>
  <si>
    <t>injury</t>
  </si>
  <si>
    <t>injustice</t>
  </si>
  <si>
    <t>injustices</t>
  </si>
  <si>
    <t>innuendo</t>
  </si>
  <si>
    <t>inoperable</t>
  </si>
  <si>
    <t>inopportune</t>
  </si>
  <si>
    <t>inordinate</t>
  </si>
  <si>
    <t>inordinately</t>
  </si>
  <si>
    <t>insane</t>
  </si>
  <si>
    <t>insanely</t>
  </si>
  <si>
    <t>insanity</t>
  </si>
  <si>
    <t>insatiable</t>
  </si>
  <si>
    <t>insecure</t>
  </si>
  <si>
    <t>insecurity</t>
  </si>
  <si>
    <t>insensible</t>
  </si>
  <si>
    <t>insensitive</t>
  </si>
  <si>
    <t>insensitively</t>
  </si>
  <si>
    <t>insensitivity</t>
  </si>
  <si>
    <t>insidious</t>
  </si>
  <si>
    <t>insidiously</t>
  </si>
  <si>
    <t>insignificance</t>
  </si>
  <si>
    <t>insignificant</t>
  </si>
  <si>
    <t>insignificantly</t>
  </si>
  <si>
    <t>insincere</t>
  </si>
  <si>
    <t>insincerely</t>
  </si>
  <si>
    <t>insincerity</t>
  </si>
  <si>
    <t>insinuate</t>
  </si>
  <si>
    <t>insinuating</t>
  </si>
  <si>
    <t>insinuation</t>
  </si>
  <si>
    <t>insociable</t>
  </si>
  <si>
    <t>insolence</t>
  </si>
  <si>
    <t>insolent</t>
  </si>
  <si>
    <t>insolently</t>
  </si>
  <si>
    <t>insolvent</t>
  </si>
  <si>
    <t>insouciance</t>
  </si>
  <si>
    <t>instability</t>
  </si>
  <si>
    <t>instable</t>
  </si>
  <si>
    <t>instigate</t>
  </si>
  <si>
    <t>instigator</t>
  </si>
  <si>
    <t>instigators</t>
  </si>
  <si>
    <t>insubordinate</t>
  </si>
  <si>
    <t>insubstantial</t>
  </si>
  <si>
    <t>insubstantially</t>
  </si>
  <si>
    <t>insufferable</t>
  </si>
  <si>
    <t>insufferably</t>
  </si>
  <si>
    <t>insufficiency</t>
  </si>
  <si>
    <t>insufficient</t>
  </si>
  <si>
    <t>insufficiently</t>
  </si>
  <si>
    <t>insular</t>
  </si>
  <si>
    <t>insult</t>
  </si>
  <si>
    <t>insulted</t>
  </si>
  <si>
    <t>insulting</t>
  </si>
  <si>
    <t>insultingly</t>
  </si>
  <si>
    <t>insults</t>
  </si>
  <si>
    <t>insupportable</t>
  </si>
  <si>
    <t>insupportably</t>
  </si>
  <si>
    <t>insurmountable</t>
  </si>
  <si>
    <t>insurmountably</t>
  </si>
  <si>
    <t>insurrection</t>
  </si>
  <si>
    <t>intefere</t>
  </si>
  <si>
    <t>inteferes</t>
  </si>
  <si>
    <t>intense</t>
  </si>
  <si>
    <t>interfere</t>
  </si>
  <si>
    <t>interference</t>
  </si>
  <si>
    <t>interferes</t>
  </si>
  <si>
    <t>intermittent</t>
  </si>
  <si>
    <t>interrupt</t>
  </si>
  <si>
    <t>interruption</t>
  </si>
  <si>
    <t>interruptions</t>
  </si>
  <si>
    <t>intimidate</t>
  </si>
  <si>
    <t>intimidating</t>
  </si>
  <si>
    <t>intimidatingly</t>
  </si>
  <si>
    <t>intimidation</t>
  </si>
  <si>
    <t>intolerable</t>
  </si>
  <si>
    <t>intolerablely</t>
  </si>
  <si>
    <t>intolerance</t>
  </si>
  <si>
    <t>intoxicate</t>
  </si>
  <si>
    <t>intractable</t>
  </si>
  <si>
    <t>intransigence</t>
  </si>
  <si>
    <t>intransigent</t>
  </si>
  <si>
    <t>intrude</t>
  </si>
  <si>
    <t>intrusion</t>
  </si>
  <si>
    <t>intrusive</t>
  </si>
  <si>
    <t>inundate</t>
  </si>
  <si>
    <t>inundated</t>
  </si>
  <si>
    <t>invader</t>
  </si>
  <si>
    <t>invalid</t>
  </si>
  <si>
    <t>invalidate</t>
  </si>
  <si>
    <t>invalidity</t>
  </si>
  <si>
    <t>invasive</t>
  </si>
  <si>
    <t>invective</t>
  </si>
  <si>
    <t>inveigle</t>
  </si>
  <si>
    <t>invidious</t>
  </si>
  <si>
    <t>invidiously</t>
  </si>
  <si>
    <t>invidiousness</t>
  </si>
  <si>
    <t>invisible</t>
  </si>
  <si>
    <t>involuntarily</t>
  </si>
  <si>
    <t>involuntary</t>
  </si>
  <si>
    <t>irascible</t>
  </si>
  <si>
    <t>irate</t>
  </si>
  <si>
    <t>irately</t>
  </si>
  <si>
    <t>ire</t>
  </si>
  <si>
    <t>irk</t>
  </si>
  <si>
    <t>irked</t>
  </si>
  <si>
    <t>irking</t>
  </si>
  <si>
    <t>irks</t>
  </si>
  <si>
    <t>irksome</t>
  </si>
  <si>
    <t>irksomely</t>
  </si>
  <si>
    <t>irksomeness</t>
  </si>
  <si>
    <t>irksomenesses</t>
  </si>
  <si>
    <t>ironic</t>
  </si>
  <si>
    <t>ironical</t>
  </si>
  <si>
    <t>ironically</t>
  </si>
  <si>
    <t>ironies</t>
  </si>
  <si>
    <t>irony</t>
  </si>
  <si>
    <t>irragularity</t>
  </si>
  <si>
    <t>irrational</t>
  </si>
  <si>
    <t>irrationalities</t>
  </si>
  <si>
    <t>irrationality</t>
  </si>
  <si>
    <t>irrationally</t>
  </si>
  <si>
    <t>irrationals</t>
  </si>
  <si>
    <t>irreconcilable</t>
  </si>
  <si>
    <t>irrecoverable</t>
  </si>
  <si>
    <t>irrecoverableness</t>
  </si>
  <si>
    <t>irrecoverablenesses</t>
  </si>
  <si>
    <t>irrecoverably</t>
  </si>
  <si>
    <t>irredeemable</t>
  </si>
  <si>
    <t>irredeemably</t>
  </si>
  <si>
    <t>irreformable</t>
  </si>
  <si>
    <t>irregular</t>
  </si>
  <si>
    <t>irregularity</t>
  </si>
  <si>
    <t>irrelevance</t>
  </si>
  <si>
    <t>irrelevant</t>
  </si>
  <si>
    <t>irreparable</t>
  </si>
  <si>
    <t>irreplacible</t>
  </si>
  <si>
    <t>irrepressible</t>
  </si>
  <si>
    <t>irresolute</t>
  </si>
  <si>
    <t>irresolvable</t>
  </si>
  <si>
    <t>irresponsible</t>
  </si>
  <si>
    <t>irresponsibly</t>
  </si>
  <si>
    <t>irretating</t>
  </si>
  <si>
    <t>irretrievable</t>
  </si>
  <si>
    <t>irreversible</t>
  </si>
  <si>
    <t>irritable</t>
  </si>
  <si>
    <t>irritably</t>
  </si>
  <si>
    <t>irritant</t>
  </si>
  <si>
    <t>irritate</t>
  </si>
  <si>
    <t>irritated</t>
  </si>
  <si>
    <t>irritating</t>
  </si>
  <si>
    <t>irritation</t>
  </si>
  <si>
    <t>irritations</t>
  </si>
  <si>
    <t>isolate</t>
  </si>
  <si>
    <t>isolated</t>
  </si>
  <si>
    <t>isolation</t>
  </si>
  <si>
    <t>issue</t>
  </si>
  <si>
    <t>issues</t>
  </si>
  <si>
    <t>itch</t>
  </si>
  <si>
    <t>itching</t>
  </si>
  <si>
    <t>itchy</t>
  </si>
  <si>
    <t>jabber</t>
  </si>
  <si>
    <t>jaded</t>
  </si>
  <si>
    <t>jagged</t>
  </si>
  <si>
    <t>jam</t>
  </si>
  <si>
    <t>jarring</t>
  </si>
  <si>
    <t>jaundiced</t>
  </si>
  <si>
    <t>jealous</t>
  </si>
  <si>
    <t>jealously</t>
  </si>
  <si>
    <t>jealousness</t>
  </si>
  <si>
    <t>jealousy</t>
  </si>
  <si>
    <t>jeer</t>
  </si>
  <si>
    <t>jeering</t>
  </si>
  <si>
    <t>jeeringly</t>
  </si>
  <si>
    <t>jeers</t>
  </si>
  <si>
    <t>jeopardize</t>
  </si>
  <si>
    <t>jeopardy</t>
  </si>
  <si>
    <t>jerk</t>
  </si>
  <si>
    <t>jerky</t>
  </si>
  <si>
    <t>jitter</t>
  </si>
  <si>
    <t>jitters</t>
  </si>
  <si>
    <t>jittery</t>
  </si>
  <si>
    <t>job-killing</t>
  </si>
  <si>
    <t>jobless</t>
  </si>
  <si>
    <t>joke</t>
  </si>
  <si>
    <t>joker</t>
  </si>
  <si>
    <t>jolt</t>
  </si>
  <si>
    <t>judder</t>
  </si>
  <si>
    <t>juddering</t>
  </si>
  <si>
    <t>judders</t>
  </si>
  <si>
    <t>jumpy</t>
  </si>
  <si>
    <t>junk</t>
  </si>
  <si>
    <t>junky</t>
  </si>
  <si>
    <t>junkyard</t>
  </si>
  <si>
    <t>jutter</t>
  </si>
  <si>
    <t>jutters</t>
  </si>
  <si>
    <t>kaput</t>
  </si>
  <si>
    <t>kill</t>
  </si>
  <si>
    <t>killed</t>
  </si>
  <si>
    <t>killer</t>
  </si>
  <si>
    <t>killing</t>
  </si>
  <si>
    <t>killjoy</t>
  </si>
  <si>
    <t>kills</t>
  </si>
  <si>
    <t>knave</t>
  </si>
  <si>
    <t>knife</t>
  </si>
  <si>
    <t>knock</t>
  </si>
  <si>
    <t>knotted</t>
  </si>
  <si>
    <t>kook</t>
  </si>
  <si>
    <t>kooky</t>
  </si>
  <si>
    <t>lack</t>
  </si>
  <si>
    <t>lackadaisical</t>
  </si>
  <si>
    <t>lacked</t>
  </si>
  <si>
    <t>lackey</t>
  </si>
  <si>
    <t>lackeys</t>
  </si>
  <si>
    <t>lacking</t>
  </si>
  <si>
    <t>lackluster</t>
  </si>
  <si>
    <t>lacks</t>
  </si>
  <si>
    <t>laconic</t>
  </si>
  <si>
    <t>lag</t>
  </si>
  <si>
    <t>lagged</t>
  </si>
  <si>
    <t>lagging</t>
  </si>
  <si>
    <t>laggy</t>
  </si>
  <si>
    <t>lags</t>
  </si>
  <si>
    <t>laid-off</t>
  </si>
  <si>
    <t>lambast</t>
  </si>
  <si>
    <t>lambaste</t>
  </si>
  <si>
    <t>lame</t>
  </si>
  <si>
    <t>lame-duck</t>
  </si>
  <si>
    <t>lament</t>
  </si>
  <si>
    <t>lamentable</t>
  </si>
  <si>
    <t>lamentably</t>
  </si>
  <si>
    <t>languid</t>
  </si>
  <si>
    <t>languish</t>
  </si>
  <si>
    <t>languor</t>
  </si>
  <si>
    <t>languorous</t>
  </si>
  <si>
    <t>languorously</t>
  </si>
  <si>
    <t>lanky</t>
  </si>
  <si>
    <t>lapse</t>
  </si>
  <si>
    <t>lapsed</t>
  </si>
  <si>
    <t>lapses</t>
  </si>
  <si>
    <t>lascivious</t>
  </si>
  <si>
    <t>last-ditch</t>
  </si>
  <si>
    <t>latency</t>
  </si>
  <si>
    <t>laughable</t>
  </si>
  <si>
    <t>laughably</t>
  </si>
  <si>
    <t>laughingstock</t>
  </si>
  <si>
    <t>lawbreaker</t>
  </si>
  <si>
    <t>lawbreaking</t>
  </si>
  <si>
    <t>lawless</t>
  </si>
  <si>
    <t>lawlessness</t>
  </si>
  <si>
    <t>layoff</t>
  </si>
  <si>
    <t>layoff-happy</t>
  </si>
  <si>
    <t>lazy</t>
  </si>
  <si>
    <t>leak</t>
  </si>
  <si>
    <t>leakage</t>
  </si>
  <si>
    <t>leakages</t>
  </si>
  <si>
    <t>leaking</t>
  </si>
  <si>
    <t>leaks</t>
  </si>
  <si>
    <t>leaky</t>
  </si>
  <si>
    <t>lech</t>
  </si>
  <si>
    <t>lecher</t>
  </si>
  <si>
    <t>lecherous</t>
  </si>
  <si>
    <t>lechery</t>
  </si>
  <si>
    <t>leech</t>
  </si>
  <si>
    <t>leery</t>
  </si>
  <si>
    <t>left-leaning</t>
  </si>
  <si>
    <t>lemon</t>
  </si>
  <si>
    <t>lengthy</t>
  </si>
  <si>
    <t>less-developed</t>
  </si>
  <si>
    <t>lesser-known</t>
  </si>
  <si>
    <t>letch</t>
  </si>
  <si>
    <t>lethal</t>
  </si>
  <si>
    <t>lethargic</t>
  </si>
  <si>
    <t>lethargy</t>
  </si>
  <si>
    <t>lewd</t>
  </si>
  <si>
    <t>lewdly</t>
  </si>
  <si>
    <t>lewdness</t>
  </si>
  <si>
    <t>liability</t>
  </si>
  <si>
    <t>liable</t>
  </si>
  <si>
    <t>liar</t>
  </si>
  <si>
    <t>liars</t>
  </si>
  <si>
    <t>licentious</t>
  </si>
  <si>
    <t>licentiously</t>
  </si>
  <si>
    <t>licentiousness</t>
  </si>
  <si>
    <t>lie</t>
  </si>
  <si>
    <t>lied</t>
  </si>
  <si>
    <t>lier</t>
  </si>
  <si>
    <t>lies</t>
  </si>
  <si>
    <t>life-threatening</t>
  </si>
  <si>
    <t>lifeless</t>
  </si>
  <si>
    <t>limit</t>
  </si>
  <si>
    <t>limitation</t>
  </si>
  <si>
    <t>limitations</t>
  </si>
  <si>
    <t>limited</t>
  </si>
  <si>
    <t>limits</t>
  </si>
  <si>
    <t>limp</t>
  </si>
  <si>
    <t>listless</t>
  </si>
  <si>
    <t>litigious</t>
  </si>
  <si>
    <t>little-known</t>
  </si>
  <si>
    <t>livid</t>
  </si>
  <si>
    <t>lividly</t>
  </si>
  <si>
    <t>loath</t>
  </si>
  <si>
    <t>loathe</t>
  </si>
  <si>
    <t>loathing</t>
  </si>
  <si>
    <t>loathly</t>
  </si>
  <si>
    <t>loathsome</t>
  </si>
  <si>
    <t>loathsomely</t>
  </si>
  <si>
    <t>lone</t>
  </si>
  <si>
    <t>loneliness</t>
  </si>
  <si>
    <t>lonely</t>
  </si>
  <si>
    <t>loner</t>
  </si>
  <si>
    <t>lonesome</t>
  </si>
  <si>
    <t>long-time</t>
  </si>
  <si>
    <t>long-winded</t>
  </si>
  <si>
    <t>longing</t>
  </si>
  <si>
    <t>longingly</t>
  </si>
  <si>
    <t>loophole</t>
  </si>
  <si>
    <t>loopholes</t>
  </si>
  <si>
    <t>loose</t>
  </si>
  <si>
    <t>loot</t>
  </si>
  <si>
    <t>lorn</t>
  </si>
  <si>
    <t>lose</t>
  </si>
  <si>
    <t>loser</t>
  </si>
  <si>
    <t>losers</t>
  </si>
  <si>
    <t>loses</t>
  </si>
  <si>
    <t>losing</t>
  </si>
  <si>
    <t>loss</t>
  </si>
  <si>
    <t>losses</t>
  </si>
  <si>
    <t>lost</t>
  </si>
  <si>
    <t>loud</t>
  </si>
  <si>
    <t>louder</t>
  </si>
  <si>
    <t>lousy</t>
  </si>
  <si>
    <t>loveless</t>
  </si>
  <si>
    <t>lovelorn</t>
  </si>
  <si>
    <t>low-rated</t>
  </si>
  <si>
    <t>lowly</t>
  </si>
  <si>
    <t>ludicrous</t>
  </si>
  <si>
    <t>ludicrously</t>
  </si>
  <si>
    <t>lugubrious</t>
  </si>
  <si>
    <t>lukewarm</t>
  </si>
  <si>
    <t>lull</t>
  </si>
  <si>
    <t>lumpy</t>
  </si>
  <si>
    <t>lunatic</t>
  </si>
  <si>
    <t>lunaticism</t>
  </si>
  <si>
    <t>lurch</t>
  </si>
  <si>
    <t>lure</t>
  </si>
  <si>
    <t>lurid</t>
  </si>
  <si>
    <t>lurk</t>
  </si>
  <si>
    <t>lurking</t>
  </si>
  <si>
    <t>lying</t>
  </si>
  <si>
    <t>macabre</t>
  </si>
  <si>
    <t>mad</t>
  </si>
  <si>
    <t>madden</t>
  </si>
  <si>
    <t>maddening</t>
  </si>
  <si>
    <t>maddeningly</t>
  </si>
  <si>
    <t>madder</t>
  </si>
  <si>
    <t>madly</t>
  </si>
  <si>
    <t>madman</t>
  </si>
  <si>
    <t>madness</t>
  </si>
  <si>
    <t>maladjusted</t>
  </si>
  <si>
    <t>maladjustment</t>
  </si>
  <si>
    <t>malady</t>
  </si>
  <si>
    <t>malaise</t>
  </si>
  <si>
    <t>malcontent</t>
  </si>
  <si>
    <t>malcontented</t>
  </si>
  <si>
    <t>maledict</t>
  </si>
  <si>
    <t>malevolence</t>
  </si>
  <si>
    <t>malevolent</t>
  </si>
  <si>
    <t>malevolently</t>
  </si>
  <si>
    <t>malice</t>
  </si>
  <si>
    <t>malicious</t>
  </si>
  <si>
    <t>maliciously</t>
  </si>
  <si>
    <t>maliciousness</t>
  </si>
  <si>
    <t>malign</t>
  </si>
  <si>
    <t>malignant</t>
  </si>
  <si>
    <t>malodorous</t>
  </si>
  <si>
    <t>maltreatment</t>
  </si>
  <si>
    <t>mangle</t>
  </si>
  <si>
    <t>mangled</t>
  </si>
  <si>
    <t>mangles</t>
  </si>
  <si>
    <t>mangling</t>
  </si>
  <si>
    <t>mania</t>
  </si>
  <si>
    <t>maniac</t>
  </si>
  <si>
    <t>maniacal</t>
  </si>
  <si>
    <t>manic</t>
  </si>
  <si>
    <t>manipulate</t>
  </si>
  <si>
    <t>manipulation</t>
  </si>
  <si>
    <t>manipulative</t>
  </si>
  <si>
    <t>manipulators</t>
  </si>
  <si>
    <t>mar</t>
  </si>
  <si>
    <t>marginal</t>
  </si>
  <si>
    <t>marginally</t>
  </si>
  <si>
    <t>martyrdom</t>
  </si>
  <si>
    <t>martyrdom-seeking</t>
  </si>
  <si>
    <t>mashed</t>
  </si>
  <si>
    <t>massacre</t>
  </si>
  <si>
    <t>massacres</t>
  </si>
  <si>
    <t>matte</t>
  </si>
  <si>
    <t>mawkish</t>
  </si>
  <si>
    <t>mawkishly</t>
  </si>
  <si>
    <t>mawkishness</t>
  </si>
  <si>
    <t>meager</t>
  </si>
  <si>
    <t>meaningless</t>
  </si>
  <si>
    <t>meanness</t>
  </si>
  <si>
    <t>measly</t>
  </si>
  <si>
    <t>meddle</t>
  </si>
  <si>
    <t>meddlesome</t>
  </si>
  <si>
    <t>mediocre</t>
  </si>
  <si>
    <t>mediocrity</t>
  </si>
  <si>
    <t>melancholy</t>
  </si>
  <si>
    <t>melodramatic</t>
  </si>
  <si>
    <t>melodramatically</t>
  </si>
  <si>
    <t>meltdown</t>
  </si>
  <si>
    <t>menace</t>
  </si>
  <si>
    <t>menacing</t>
  </si>
  <si>
    <t>menacingly</t>
  </si>
  <si>
    <t>mendacious</t>
  </si>
  <si>
    <t>mendacity</t>
  </si>
  <si>
    <t>menial</t>
  </si>
  <si>
    <t>merciless</t>
  </si>
  <si>
    <t>mercilessly</t>
  </si>
  <si>
    <t>mess</t>
  </si>
  <si>
    <t>messed</t>
  </si>
  <si>
    <t>messes</t>
  </si>
  <si>
    <t>messing</t>
  </si>
  <si>
    <t>messy</t>
  </si>
  <si>
    <t>midget</t>
  </si>
  <si>
    <t>miff</t>
  </si>
  <si>
    <t>militancy</t>
  </si>
  <si>
    <t>mindless</t>
  </si>
  <si>
    <t>mindlessly</t>
  </si>
  <si>
    <t>mirage</t>
  </si>
  <si>
    <t>mire</t>
  </si>
  <si>
    <t>misalign</t>
  </si>
  <si>
    <t>misaligned</t>
  </si>
  <si>
    <t>misaligns</t>
  </si>
  <si>
    <t>misapprehend</t>
  </si>
  <si>
    <t>misbecome</t>
  </si>
  <si>
    <t>misbecoming</t>
  </si>
  <si>
    <t>misbegotten</t>
  </si>
  <si>
    <t>misbehave</t>
  </si>
  <si>
    <t>misbehavior</t>
  </si>
  <si>
    <t>miscalculate</t>
  </si>
  <si>
    <t>miscalculation</t>
  </si>
  <si>
    <t>miscellaneous</t>
  </si>
  <si>
    <t>mischief</t>
  </si>
  <si>
    <t>mischievous</t>
  </si>
  <si>
    <t>mischievously</t>
  </si>
  <si>
    <t>misconception</t>
  </si>
  <si>
    <t>misconceptions</t>
  </si>
  <si>
    <t>miscreant</t>
  </si>
  <si>
    <t>miscreants</t>
  </si>
  <si>
    <t>misdirection</t>
  </si>
  <si>
    <t>miser</t>
  </si>
  <si>
    <t>miserable</t>
  </si>
  <si>
    <t>miserableness</t>
  </si>
  <si>
    <t>miserably</t>
  </si>
  <si>
    <t>miseries</t>
  </si>
  <si>
    <t>miserly</t>
  </si>
  <si>
    <t>misery</t>
  </si>
  <si>
    <t>misfit</t>
  </si>
  <si>
    <t>misfortune</t>
  </si>
  <si>
    <t>misgiving</t>
  </si>
  <si>
    <t>misgivings</t>
  </si>
  <si>
    <t>misguidance</t>
  </si>
  <si>
    <t>misguide</t>
  </si>
  <si>
    <t>misguided</t>
  </si>
  <si>
    <t>mishandle</t>
  </si>
  <si>
    <t>mishap</t>
  </si>
  <si>
    <t>misinform</t>
  </si>
  <si>
    <t>misinformed</t>
  </si>
  <si>
    <t>misinterpret</t>
  </si>
  <si>
    <t>misjudge</t>
  </si>
  <si>
    <t>misjudgment</t>
  </si>
  <si>
    <t>mislead</t>
  </si>
  <si>
    <t>misleading</t>
  </si>
  <si>
    <t>misleadingly</t>
  </si>
  <si>
    <t>mislike</t>
  </si>
  <si>
    <t>mismanage</t>
  </si>
  <si>
    <t>mispronounce</t>
  </si>
  <si>
    <t>mispronounced</t>
  </si>
  <si>
    <t>mispronounces</t>
  </si>
  <si>
    <t>misread</t>
  </si>
  <si>
    <t>misreading</t>
  </si>
  <si>
    <t>misrepresent</t>
  </si>
  <si>
    <t>misrepresentation</t>
  </si>
  <si>
    <t>miss</t>
  </si>
  <si>
    <t>missed</t>
  </si>
  <si>
    <t>misses</t>
  </si>
  <si>
    <t>misstatement</t>
  </si>
  <si>
    <t>mist</t>
  </si>
  <si>
    <t>mistake</t>
  </si>
  <si>
    <t>mistaken</t>
  </si>
  <si>
    <t>mistakenly</t>
  </si>
  <si>
    <t>mistakes</t>
  </si>
  <si>
    <t>mistified</t>
  </si>
  <si>
    <t>mistress</t>
  </si>
  <si>
    <t>mistrust</t>
  </si>
  <si>
    <t>mistrustful</t>
  </si>
  <si>
    <t>mistrustfully</t>
  </si>
  <si>
    <t>mists</t>
  </si>
  <si>
    <t>misunderstand</t>
  </si>
  <si>
    <t>misunderstanding</t>
  </si>
  <si>
    <t>misunderstandings</t>
  </si>
  <si>
    <t>misunderstood</t>
  </si>
  <si>
    <t>misuse</t>
  </si>
  <si>
    <t>moan</t>
  </si>
  <si>
    <t>mobster</t>
  </si>
  <si>
    <t>mock</t>
  </si>
  <si>
    <t>mocked</t>
  </si>
  <si>
    <t>mockeries</t>
  </si>
  <si>
    <t>mockery</t>
  </si>
  <si>
    <t>mocking</t>
  </si>
  <si>
    <t>mockingly</t>
  </si>
  <si>
    <t>mocks</t>
  </si>
  <si>
    <t>molest</t>
  </si>
  <si>
    <t>molestation</t>
  </si>
  <si>
    <t>monotonous</t>
  </si>
  <si>
    <t>monotony</t>
  </si>
  <si>
    <t>monster</t>
  </si>
  <si>
    <t>monstrosities</t>
  </si>
  <si>
    <t>monstrosity</t>
  </si>
  <si>
    <t>monstrous</t>
  </si>
  <si>
    <t>monstrously</t>
  </si>
  <si>
    <t>moody</t>
  </si>
  <si>
    <t>moot</t>
  </si>
  <si>
    <t>mope</t>
  </si>
  <si>
    <t>morbid</t>
  </si>
  <si>
    <t>morbidly</t>
  </si>
  <si>
    <t>mordant</t>
  </si>
  <si>
    <t>mordantly</t>
  </si>
  <si>
    <t>moribund</t>
  </si>
  <si>
    <t>moron</t>
  </si>
  <si>
    <t>moronic</t>
  </si>
  <si>
    <t>morons</t>
  </si>
  <si>
    <t>mortification</t>
  </si>
  <si>
    <t>mortified</t>
  </si>
  <si>
    <t>mortify</t>
  </si>
  <si>
    <t>mortifying</t>
  </si>
  <si>
    <t>motionless</t>
  </si>
  <si>
    <t>motley</t>
  </si>
  <si>
    <t>mourn</t>
  </si>
  <si>
    <t>mourner</t>
  </si>
  <si>
    <t>mournful</t>
  </si>
  <si>
    <t>mournfully</t>
  </si>
  <si>
    <t>muddle</t>
  </si>
  <si>
    <t>muddy</t>
  </si>
  <si>
    <t>mudslinger</t>
  </si>
  <si>
    <t>mudslinging</t>
  </si>
  <si>
    <t>mulish</t>
  </si>
  <si>
    <t>multi-polarization</t>
  </si>
  <si>
    <t>mundane</t>
  </si>
  <si>
    <t>murder</t>
  </si>
  <si>
    <t>murderer</t>
  </si>
  <si>
    <t>murderous</t>
  </si>
  <si>
    <t>murderously</t>
  </si>
  <si>
    <t>murky</t>
  </si>
  <si>
    <t>muscle-flexing</t>
  </si>
  <si>
    <t>mushy</t>
  </si>
  <si>
    <t>musty</t>
  </si>
  <si>
    <t>mysterious</t>
  </si>
  <si>
    <t>mysteriously</t>
  </si>
  <si>
    <t>mystery</t>
  </si>
  <si>
    <t>mystify</t>
  </si>
  <si>
    <t>myth</t>
  </si>
  <si>
    <t>nag</t>
  </si>
  <si>
    <t>nagging</t>
  </si>
  <si>
    <t>naive</t>
  </si>
  <si>
    <t>naively</t>
  </si>
  <si>
    <t>narrower</t>
  </si>
  <si>
    <t>nastily</t>
  </si>
  <si>
    <t>nastiness</t>
  </si>
  <si>
    <t>nasty</t>
  </si>
  <si>
    <t>naughty</t>
  </si>
  <si>
    <t>nauseate</t>
  </si>
  <si>
    <t>nauseates</t>
  </si>
  <si>
    <t>nauseating</t>
  </si>
  <si>
    <t>nauseatingly</t>
  </si>
  <si>
    <t>naïve</t>
  </si>
  <si>
    <t>nebulous</t>
  </si>
  <si>
    <t>nebulously</t>
  </si>
  <si>
    <t>needless</t>
  </si>
  <si>
    <t>needlessly</t>
  </si>
  <si>
    <t>needy</t>
  </si>
  <si>
    <t>nefarious</t>
  </si>
  <si>
    <t>nefariously</t>
  </si>
  <si>
    <t>negate</t>
  </si>
  <si>
    <t>negation</t>
  </si>
  <si>
    <t>negative</t>
  </si>
  <si>
    <t>negatives</t>
  </si>
  <si>
    <t>negativity</t>
  </si>
  <si>
    <t>neglect</t>
  </si>
  <si>
    <t>neglected</t>
  </si>
  <si>
    <t>negligence</t>
  </si>
  <si>
    <t>negligent</t>
  </si>
  <si>
    <t>nemesis</t>
  </si>
  <si>
    <t>nepotism</t>
  </si>
  <si>
    <t>nervous</t>
  </si>
  <si>
    <t>nervously</t>
  </si>
  <si>
    <t>nervousness</t>
  </si>
  <si>
    <t>nettle</t>
  </si>
  <si>
    <t>nettlesome</t>
  </si>
  <si>
    <t>neurotic</t>
  </si>
  <si>
    <t>neurotically</t>
  </si>
  <si>
    <t>niggle</t>
  </si>
  <si>
    <t>niggles</t>
  </si>
  <si>
    <t>nightmare</t>
  </si>
  <si>
    <t>nightmarish</t>
  </si>
  <si>
    <t>nightmarishly</t>
  </si>
  <si>
    <t>nitpick</t>
  </si>
  <si>
    <t>nitpicking</t>
  </si>
  <si>
    <t>noise</t>
  </si>
  <si>
    <t>noises</t>
  </si>
  <si>
    <t>noisier</t>
  </si>
  <si>
    <t>noisy</t>
  </si>
  <si>
    <t>non-confidence</t>
  </si>
  <si>
    <t>nonexistent</t>
  </si>
  <si>
    <t>nonresponsive</t>
  </si>
  <si>
    <t>nonsense</t>
  </si>
  <si>
    <t>nosey</t>
  </si>
  <si>
    <t>notoriety</t>
  </si>
  <si>
    <t>notorious</t>
  </si>
  <si>
    <t>notoriously</t>
  </si>
  <si>
    <t>noxious</t>
  </si>
  <si>
    <t>nuisance</t>
  </si>
  <si>
    <t>numb</t>
  </si>
  <si>
    <t>obese</t>
  </si>
  <si>
    <t>object</t>
  </si>
  <si>
    <t>objection</t>
  </si>
  <si>
    <t>objectionable</t>
  </si>
  <si>
    <t>objections</t>
  </si>
  <si>
    <t>oblique</t>
  </si>
  <si>
    <t>obliterate</t>
  </si>
  <si>
    <t>obliterated</t>
  </si>
  <si>
    <t>oblivious</t>
  </si>
  <si>
    <t>obnoxious</t>
  </si>
  <si>
    <t>obnoxiously</t>
  </si>
  <si>
    <t>obscene</t>
  </si>
  <si>
    <t>obscenely</t>
  </si>
  <si>
    <t>obscenity</t>
  </si>
  <si>
    <t>obscure</t>
  </si>
  <si>
    <t>obscured</t>
  </si>
  <si>
    <t>obscures</t>
  </si>
  <si>
    <t>obscurity</t>
  </si>
  <si>
    <t>obsess</t>
  </si>
  <si>
    <t>obsessive</t>
  </si>
  <si>
    <t>obsessively</t>
  </si>
  <si>
    <t>obsessiveness</t>
  </si>
  <si>
    <t>obsolete</t>
  </si>
  <si>
    <t>obstacle</t>
  </si>
  <si>
    <t>obstinate</t>
  </si>
  <si>
    <t>obstinately</t>
  </si>
  <si>
    <t>obstruct</t>
  </si>
  <si>
    <t>obstructed</t>
  </si>
  <si>
    <t>obstructing</t>
  </si>
  <si>
    <t>obstruction</t>
  </si>
  <si>
    <t>obstructs</t>
  </si>
  <si>
    <t>obtrusive</t>
  </si>
  <si>
    <t>obtuse</t>
  </si>
  <si>
    <t>occlude</t>
  </si>
  <si>
    <t>occluded</t>
  </si>
  <si>
    <t>occludes</t>
  </si>
  <si>
    <t>occluding</t>
  </si>
  <si>
    <t>odd</t>
  </si>
  <si>
    <t>odder</t>
  </si>
  <si>
    <t>oddest</t>
  </si>
  <si>
    <t>oddities</t>
  </si>
  <si>
    <t>oddity</t>
  </si>
  <si>
    <t>oddly</t>
  </si>
  <si>
    <t>odor</t>
  </si>
  <si>
    <t>offence</t>
  </si>
  <si>
    <t>offend</t>
  </si>
  <si>
    <t>offender</t>
  </si>
  <si>
    <t>offending</t>
  </si>
  <si>
    <t>offenses</t>
  </si>
  <si>
    <t>offensive</t>
  </si>
  <si>
    <t>offensively</t>
  </si>
  <si>
    <t>offensiveness</t>
  </si>
  <si>
    <t>officious</t>
  </si>
  <si>
    <t>ominous</t>
  </si>
  <si>
    <t>ominously</t>
  </si>
  <si>
    <t>omission</t>
  </si>
  <si>
    <t>omit</t>
  </si>
  <si>
    <t>one-sided</t>
  </si>
  <si>
    <t>onerous</t>
  </si>
  <si>
    <t>onerously</t>
  </si>
  <si>
    <t>onslaught</t>
  </si>
  <si>
    <t>opinionated</t>
  </si>
  <si>
    <t>opponent</t>
  </si>
  <si>
    <t>opportunistic</t>
  </si>
  <si>
    <t>oppose</t>
  </si>
  <si>
    <t>opposition</t>
  </si>
  <si>
    <t>oppositions</t>
  </si>
  <si>
    <t>oppress</t>
  </si>
  <si>
    <t>oppression</t>
  </si>
  <si>
    <t>oppressive</t>
  </si>
  <si>
    <t>oppressively</t>
  </si>
  <si>
    <t>oppressiveness</t>
  </si>
  <si>
    <t>oppressors</t>
  </si>
  <si>
    <t>ordeal</t>
  </si>
  <si>
    <t>orphan</t>
  </si>
  <si>
    <t>ostracize</t>
  </si>
  <si>
    <t>outbreak</t>
  </si>
  <si>
    <t>outburst</t>
  </si>
  <si>
    <t>outbursts</t>
  </si>
  <si>
    <t>outcast</t>
  </si>
  <si>
    <t>outcry</t>
  </si>
  <si>
    <t>outlaw</t>
  </si>
  <si>
    <t>outmoded</t>
  </si>
  <si>
    <t>outrage</t>
  </si>
  <si>
    <t>outraged</t>
  </si>
  <si>
    <t>outrageous</t>
  </si>
  <si>
    <t>outrageously</t>
  </si>
  <si>
    <t>outrageousness</t>
  </si>
  <si>
    <t>outrages</t>
  </si>
  <si>
    <t>outsider</t>
  </si>
  <si>
    <t>over-acted</t>
  </si>
  <si>
    <t>over-awe</t>
  </si>
  <si>
    <t>over-balanced</t>
  </si>
  <si>
    <t>over-hyped</t>
  </si>
  <si>
    <t>over-priced</t>
  </si>
  <si>
    <t>over-valuation</t>
  </si>
  <si>
    <t>overact</t>
  </si>
  <si>
    <t>overacted</t>
  </si>
  <si>
    <t>overawe</t>
  </si>
  <si>
    <t>overbalance</t>
  </si>
  <si>
    <t>overbalanced</t>
  </si>
  <si>
    <t>overbearing</t>
  </si>
  <si>
    <t>overbearingly</t>
  </si>
  <si>
    <t>overblown</t>
  </si>
  <si>
    <t>overdo</t>
  </si>
  <si>
    <t>overdone</t>
  </si>
  <si>
    <t>overdue</t>
  </si>
  <si>
    <t>overemphasize</t>
  </si>
  <si>
    <t>overheat</t>
  </si>
  <si>
    <t>overkill</t>
  </si>
  <si>
    <t>overloaded</t>
  </si>
  <si>
    <t>overlook</t>
  </si>
  <si>
    <t>overpaid</t>
  </si>
  <si>
    <t>overpayed</t>
  </si>
  <si>
    <t>overplay</t>
  </si>
  <si>
    <t>overpower</t>
  </si>
  <si>
    <t>overpriced</t>
  </si>
  <si>
    <t>overrated</t>
  </si>
  <si>
    <t>overreach</t>
  </si>
  <si>
    <t>overrun</t>
  </si>
  <si>
    <t>overshadow</t>
  </si>
  <si>
    <t>oversight</t>
  </si>
  <si>
    <t>oversights</t>
  </si>
  <si>
    <t>oversimplification</t>
  </si>
  <si>
    <t>oversimplified</t>
  </si>
  <si>
    <t>oversimplify</t>
  </si>
  <si>
    <t>oversize</t>
  </si>
  <si>
    <t>overstate</t>
  </si>
  <si>
    <t>overstated</t>
  </si>
  <si>
    <t>overstatement</t>
  </si>
  <si>
    <t>overstatements</t>
  </si>
  <si>
    <t>overstates</t>
  </si>
  <si>
    <t>overtaxed</t>
  </si>
  <si>
    <t>overthrow</t>
  </si>
  <si>
    <t>overthrows</t>
  </si>
  <si>
    <t>overturn</t>
  </si>
  <si>
    <t>overweight</t>
  </si>
  <si>
    <t>overwhelm</t>
  </si>
  <si>
    <t>overwhelmed</t>
  </si>
  <si>
    <t>overwhelming</t>
  </si>
  <si>
    <t>overwhelmingly</t>
  </si>
  <si>
    <t>overwhelms</t>
  </si>
  <si>
    <t>overzealous</t>
  </si>
  <si>
    <t>overzealously</t>
  </si>
  <si>
    <t>overzelous</t>
  </si>
  <si>
    <t>pain</t>
  </si>
  <si>
    <t>painful</t>
  </si>
  <si>
    <t>painfull</t>
  </si>
  <si>
    <t>painfully</t>
  </si>
  <si>
    <t>pains</t>
  </si>
  <si>
    <t>pale</t>
  </si>
  <si>
    <t>pales</t>
  </si>
  <si>
    <t>paltry</t>
  </si>
  <si>
    <t>pandemonium</t>
  </si>
  <si>
    <t>pander</t>
  </si>
  <si>
    <t>pandering</t>
  </si>
  <si>
    <t>panders</t>
  </si>
  <si>
    <t>panic</t>
  </si>
  <si>
    <t>panick</t>
  </si>
  <si>
    <t>panicked</t>
  </si>
  <si>
    <t>panicking</t>
  </si>
  <si>
    <t>panicky</t>
  </si>
  <si>
    <t>paradoxical</t>
  </si>
  <si>
    <t>paradoxically</t>
  </si>
  <si>
    <t>paralize</t>
  </si>
  <si>
    <t>paralyzed</t>
  </si>
  <si>
    <t>paranoia</t>
  </si>
  <si>
    <t>paranoid</t>
  </si>
  <si>
    <t>parasite</t>
  </si>
  <si>
    <t>pariah</t>
  </si>
  <si>
    <t>parody</t>
  </si>
  <si>
    <t>partiality</t>
  </si>
  <si>
    <t>partisan</t>
  </si>
  <si>
    <t>partisans</t>
  </si>
  <si>
    <t>passe</t>
  </si>
  <si>
    <t>passive</t>
  </si>
  <si>
    <t>passiveness</t>
  </si>
  <si>
    <t>pathetic</t>
  </si>
  <si>
    <t>pathetically</t>
  </si>
  <si>
    <t>patronize</t>
  </si>
  <si>
    <t>paucity</t>
  </si>
  <si>
    <t>pauper</t>
  </si>
  <si>
    <t>paupers</t>
  </si>
  <si>
    <t>payback</t>
  </si>
  <si>
    <t>peculiar</t>
  </si>
  <si>
    <t>peculiarly</t>
  </si>
  <si>
    <t>pedantic</t>
  </si>
  <si>
    <t>peeled</t>
  </si>
  <si>
    <t>peeve</t>
  </si>
  <si>
    <t>peeved</t>
  </si>
  <si>
    <t>peevish</t>
  </si>
  <si>
    <t>peevishly</t>
  </si>
  <si>
    <t>penalize</t>
  </si>
  <si>
    <t>penalty</t>
  </si>
  <si>
    <t>perfidious</t>
  </si>
  <si>
    <t>perfidity</t>
  </si>
  <si>
    <t>perfunctory</t>
  </si>
  <si>
    <t>peril</t>
  </si>
  <si>
    <t>perilous</t>
  </si>
  <si>
    <t>perilously</t>
  </si>
  <si>
    <t>perish</t>
  </si>
  <si>
    <t>pernicious</t>
  </si>
  <si>
    <t>perplex</t>
  </si>
  <si>
    <t>perplexed</t>
  </si>
  <si>
    <t>perplexing</t>
  </si>
  <si>
    <t>perplexity</t>
  </si>
  <si>
    <t>persecute</t>
  </si>
  <si>
    <t>persecution</t>
  </si>
  <si>
    <t>pertinacious</t>
  </si>
  <si>
    <t>pertinaciously</t>
  </si>
  <si>
    <t>pertinacity</t>
  </si>
  <si>
    <t>perturb</t>
  </si>
  <si>
    <t>perturbed</t>
  </si>
  <si>
    <t>pervasive</t>
  </si>
  <si>
    <t>perverse</t>
  </si>
  <si>
    <t>perversely</t>
  </si>
  <si>
    <t>perversion</t>
  </si>
  <si>
    <t>perversity</t>
  </si>
  <si>
    <t>pervert</t>
  </si>
  <si>
    <t>perverted</t>
  </si>
  <si>
    <t>perverts</t>
  </si>
  <si>
    <t>pessimism</t>
  </si>
  <si>
    <t>pessimistic</t>
  </si>
  <si>
    <t>pessimistically</t>
  </si>
  <si>
    <t>pest</t>
  </si>
  <si>
    <t>pestilent</t>
  </si>
  <si>
    <t>petrified</t>
  </si>
  <si>
    <t>petrify</t>
  </si>
  <si>
    <t>pettifog</t>
  </si>
  <si>
    <t>petty</t>
  </si>
  <si>
    <t>phobia</t>
  </si>
  <si>
    <t>phobic</t>
  </si>
  <si>
    <t>phony</t>
  </si>
  <si>
    <t>picket</t>
  </si>
  <si>
    <t>picketed</t>
  </si>
  <si>
    <t>picketing</t>
  </si>
  <si>
    <t>pickets</t>
  </si>
  <si>
    <t>picky</t>
  </si>
  <si>
    <t>pig</t>
  </si>
  <si>
    <t>pigs</t>
  </si>
  <si>
    <t>pillage</t>
  </si>
  <si>
    <t>pillory</t>
  </si>
  <si>
    <t>pimple</t>
  </si>
  <si>
    <t>pinch</t>
  </si>
  <si>
    <t>pique</t>
  </si>
  <si>
    <t>pitiable</t>
  </si>
  <si>
    <t>pitiful</t>
  </si>
  <si>
    <t>pitifully</t>
  </si>
  <si>
    <t>pitiless</t>
  </si>
  <si>
    <t>pitilessly</t>
  </si>
  <si>
    <t>pittance</t>
  </si>
  <si>
    <t>pity</t>
  </si>
  <si>
    <t>plagiarize</t>
  </si>
  <si>
    <t>plague</t>
  </si>
  <si>
    <t>plasticky</t>
  </si>
  <si>
    <t>plaything</t>
  </si>
  <si>
    <t>plea</t>
  </si>
  <si>
    <t>pleas</t>
  </si>
  <si>
    <t>plebeian</t>
  </si>
  <si>
    <t>plight</t>
  </si>
  <si>
    <t>plot</t>
  </si>
  <si>
    <t>plotters</t>
  </si>
  <si>
    <t>ploy</t>
  </si>
  <si>
    <t>plunder</t>
  </si>
  <si>
    <t>plunderer</t>
  </si>
  <si>
    <t>pointless</t>
  </si>
  <si>
    <t>pointlessly</t>
  </si>
  <si>
    <t>poison</t>
  </si>
  <si>
    <t>poisonous</t>
  </si>
  <si>
    <t>poisonously</t>
  </si>
  <si>
    <t>pokey</t>
  </si>
  <si>
    <t>poky</t>
  </si>
  <si>
    <t>polarisation</t>
  </si>
  <si>
    <t>polemize</t>
  </si>
  <si>
    <t>pollute</t>
  </si>
  <si>
    <t>polluter</t>
  </si>
  <si>
    <t>polluters</t>
  </si>
  <si>
    <t>polution</t>
  </si>
  <si>
    <t>pompous</t>
  </si>
  <si>
    <t>poor</t>
  </si>
  <si>
    <t>poorer</t>
  </si>
  <si>
    <t>poorest</t>
  </si>
  <si>
    <t>poorly</t>
  </si>
  <si>
    <t>posturing</t>
  </si>
  <si>
    <t>pout</t>
  </si>
  <si>
    <t>poverty</t>
  </si>
  <si>
    <t>powerless</t>
  </si>
  <si>
    <t>prate</t>
  </si>
  <si>
    <t>pratfall</t>
  </si>
  <si>
    <t>prattle</t>
  </si>
  <si>
    <t>precarious</t>
  </si>
  <si>
    <t>precariously</t>
  </si>
  <si>
    <t>precipitate</t>
  </si>
  <si>
    <t>precipitous</t>
  </si>
  <si>
    <t>predatory</t>
  </si>
  <si>
    <t>predicament</t>
  </si>
  <si>
    <t>prejudge</t>
  </si>
  <si>
    <t>prejudice</t>
  </si>
  <si>
    <t>prejudices</t>
  </si>
  <si>
    <t>prejudicial</t>
  </si>
  <si>
    <t>premeditated</t>
  </si>
  <si>
    <t>preoccupy</t>
  </si>
  <si>
    <t>preposterous</t>
  </si>
  <si>
    <t>preposterously</t>
  </si>
  <si>
    <t>presumptuous</t>
  </si>
  <si>
    <t>presumptuously</t>
  </si>
  <si>
    <t>pretence</t>
  </si>
  <si>
    <t>pretend</t>
  </si>
  <si>
    <t>pretense</t>
  </si>
  <si>
    <t>pretentious</t>
  </si>
  <si>
    <t>pretentiously</t>
  </si>
  <si>
    <t>prevaricate</t>
  </si>
  <si>
    <t>pricey</t>
  </si>
  <si>
    <t>pricier</t>
  </si>
  <si>
    <t>prick</t>
  </si>
  <si>
    <t>prickle</t>
  </si>
  <si>
    <t>prickles</t>
  </si>
  <si>
    <t>prideful</t>
  </si>
  <si>
    <t>prik</t>
  </si>
  <si>
    <t>primitive</t>
  </si>
  <si>
    <t>prison</t>
  </si>
  <si>
    <t>prisoner</t>
  </si>
  <si>
    <t>problem</t>
  </si>
  <si>
    <t>problematic</t>
  </si>
  <si>
    <t>problems</t>
  </si>
  <si>
    <t>procrastinate</t>
  </si>
  <si>
    <t>procrastinates</t>
  </si>
  <si>
    <t>procrastination</t>
  </si>
  <si>
    <t>profane</t>
  </si>
  <si>
    <t>profanity</t>
  </si>
  <si>
    <t>prohibit</t>
  </si>
  <si>
    <t>prohibitive</t>
  </si>
  <si>
    <t>prohibitively</t>
  </si>
  <si>
    <t>propaganda</t>
  </si>
  <si>
    <t>propagandize</t>
  </si>
  <si>
    <t>proprietary</t>
  </si>
  <si>
    <t>prosecute</t>
  </si>
  <si>
    <t>protest</t>
  </si>
  <si>
    <t>protested</t>
  </si>
  <si>
    <t>protesting</t>
  </si>
  <si>
    <t>protests</t>
  </si>
  <si>
    <t>protracted</t>
  </si>
  <si>
    <t>provocation</t>
  </si>
  <si>
    <t>provocative</t>
  </si>
  <si>
    <t>provoke</t>
  </si>
  <si>
    <t>pry</t>
  </si>
  <si>
    <t>pugnacious</t>
  </si>
  <si>
    <t>pugnaciously</t>
  </si>
  <si>
    <t>pugnacity</t>
  </si>
  <si>
    <t>punch</t>
  </si>
  <si>
    <t>punish</t>
  </si>
  <si>
    <t>punishable</t>
  </si>
  <si>
    <t>punitive</t>
  </si>
  <si>
    <t>punk</t>
  </si>
  <si>
    <t>puny</t>
  </si>
  <si>
    <t>puppet</t>
  </si>
  <si>
    <t>puppets</t>
  </si>
  <si>
    <t>puzzled</t>
  </si>
  <si>
    <t>puzzlement</t>
  </si>
  <si>
    <t>puzzling</t>
  </si>
  <si>
    <t>quack</t>
  </si>
  <si>
    <t>qualm</t>
  </si>
  <si>
    <t>qualms</t>
  </si>
  <si>
    <t>quandary</t>
  </si>
  <si>
    <t>quarrel</t>
  </si>
  <si>
    <t>quarrellous</t>
  </si>
  <si>
    <t>quarrellously</t>
  </si>
  <si>
    <t>quarrels</t>
  </si>
  <si>
    <t>quarrelsome</t>
  </si>
  <si>
    <t>quash</t>
  </si>
  <si>
    <t>queer</t>
  </si>
  <si>
    <t>questionable</t>
  </si>
  <si>
    <t>quibble</t>
  </si>
  <si>
    <t>quibbles</t>
  </si>
  <si>
    <t>quitter</t>
  </si>
  <si>
    <t>rabid</t>
  </si>
  <si>
    <t>racism</t>
  </si>
  <si>
    <t>racist</t>
  </si>
  <si>
    <t>racists</t>
  </si>
  <si>
    <t>racy</t>
  </si>
  <si>
    <t>radical</t>
  </si>
  <si>
    <t>radicalization</t>
  </si>
  <si>
    <t>radically</t>
  </si>
  <si>
    <t>radicals</t>
  </si>
  <si>
    <t>rage</t>
  </si>
  <si>
    <t>ragged</t>
  </si>
  <si>
    <t>raging</t>
  </si>
  <si>
    <t>rail</t>
  </si>
  <si>
    <t>raked</t>
  </si>
  <si>
    <t>rampage</t>
  </si>
  <si>
    <t>rampant</t>
  </si>
  <si>
    <t>ramshackle</t>
  </si>
  <si>
    <t>rancor</t>
  </si>
  <si>
    <t>randomly</t>
  </si>
  <si>
    <t>rankle</t>
  </si>
  <si>
    <t>rant</t>
  </si>
  <si>
    <t>ranted</t>
  </si>
  <si>
    <t>ranting</t>
  </si>
  <si>
    <t>rantingly</t>
  </si>
  <si>
    <t>rants</t>
  </si>
  <si>
    <t>rape</t>
  </si>
  <si>
    <t>raped</t>
  </si>
  <si>
    <t>raping</t>
  </si>
  <si>
    <t>rascal</t>
  </si>
  <si>
    <t>rascals</t>
  </si>
  <si>
    <t>rash</t>
  </si>
  <si>
    <t>rattle</t>
  </si>
  <si>
    <t>rattled</t>
  </si>
  <si>
    <t>rattles</t>
  </si>
  <si>
    <t>ravage</t>
  </si>
  <si>
    <t>raving</t>
  </si>
  <si>
    <t>reactionary</t>
  </si>
  <si>
    <t>rebellious</t>
  </si>
  <si>
    <t>rebuff</t>
  </si>
  <si>
    <t>rebuke</t>
  </si>
  <si>
    <t>recalcitrant</t>
  </si>
  <si>
    <t>recant</t>
  </si>
  <si>
    <t>recession</t>
  </si>
  <si>
    <t>recessionary</t>
  </si>
  <si>
    <t>reckless</t>
  </si>
  <si>
    <t>recklessly</t>
  </si>
  <si>
    <t>recklessness</t>
  </si>
  <si>
    <t>recoil</t>
  </si>
  <si>
    <t>recourses</t>
  </si>
  <si>
    <t>redundancy</t>
  </si>
  <si>
    <t>redundant</t>
  </si>
  <si>
    <t>refusal</t>
  </si>
  <si>
    <t>refuse</t>
  </si>
  <si>
    <t>refused</t>
  </si>
  <si>
    <t>refuses</t>
  </si>
  <si>
    <t>refusing</t>
  </si>
  <si>
    <t>refutation</t>
  </si>
  <si>
    <t>refute</t>
  </si>
  <si>
    <t>refuted</t>
  </si>
  <si>
    <t>refutes</t>
  </si>
  <si>
    <t>refuting</t>
  </si>
  <si>
    <t>regress</t>
  </si>
  <si>
    <t>regression</t>
  </si>
  <si>
    <t>regressive</t>
  </si>
  <si>
    <t>regret</t>
  </si>
  <si>
    <t>regreted</t>
  </si>
  <si>
    <t>regretful</t>
  </si>
  <si>
    <t>regretfully</t>
  </si>
  <si>
    <t>regrets</t>
  </si>
  <si>
    <t>regrettable</t>
  </si>
  <si>
    <t>regrettably</t>
  </si>
  <si>
    <t>regretted</t>
  </si>
  <si>
    <t>reject</t>
  </si>
  <si>
    <t>rejected</t>
  </si>
  <si>
    <t>rejecting</t>
  </si>
  <si>
    <t>rejection</t>
  </si>
  <si>
    <t>rejects</t>
  </si>
  <si>
    <t>relapse</t>
  </si>
  <si>
    <t>relentless</t>
  </si>
  <si>
    <t>relentlessly</t>
  </si>
  <si>
    <t>relentlessness</t>
  </si>
  <si>
    <t>reluctance</t>
  </si>
  <si>
    <t>reluctant</t>
  </si>
  <si>
    <t>reluctantly</t>
  </si>
  <si>
    <t>remorse</t>
  </si>
  <si>
    <t>remorseful</t>
  </si>
  <si>
    <t>remorsefully</t>
  </si>
  <si>
    <t>remorseless</t>
  </si>
  <si>
    <t>remorselessly</t>
  </si>
  <si>
    <t>remorselessness</t>
  </si>
  <si>
    <t>renounce</t>
  </si>
  <si>
    <t>renunciation</t>
  </si>
  <si>
    <t>repel</t>
  </si>
  <si>
    <t>repetitive</t>
  </si>
  <si>
    <t>reprehensible</t>
  </si>
  <si>
    <t>reprehensibly</t>
  </si>
  <si>
    <t>reprehension</t>
  </si>
  <si>
    <t>reprehensive</t>
  </si>
  <si>
    <t>repress</t>
  </si>
  <si>
    <t>repression</t>
  </si>
  <si>
    <t>repressive</t>
  </si>
  <si>
    <t>reprimand</t>
  </si>
  <si>
    <t>reproach</t>
  </si>
  <si>
    <t>reproachful</t>
  </si>
  <si>
    <t>reprove</t>
  </si>
  <si>
    <t>reprovingly</t>
  </si>
  <si>
    <t>repudiate</t>
  </si>
  <si>
    <t>repudiation</t>
  </si>
  <si>
    <t>repugn</t>
  </si>
  <si>
    <t>repugnance</t>
  </si>
  <si>
    <t>repugnant</t>
  </si>
  <si>
    <t>repugnantly</t>
  </si>
  <si>
    <t>repulse</t>
  </si>
  <si>
    <t>repulsed</t>
  </si>
  <si>
    <t>repulsing</t>
  </si>
  <si>
    <t>repulsive</t>
  </si>
  <si>
    <t>repulsively</t>
  </si>
  <si>
    <t>repulsiveness</t>
  </si>
  <si>
    <t>resent</t>
  </si>
  <si>
    <t>resentful</t>
  </si>
  <si>
    <t>resentment</t>
  </si>
  <si>
    <t>resignation</t>
  </si>
  <si>
    <t>resigned</t>
  </si>
  <si>
    <t>resistance</t>
  </si>
  <si>
    <t>restless</t>
  </si>
  <si>
    <t>restlessness</t>
  </si>
  <si>
    <t>restrict</t>
  </si>
  <si>
    <t>restricted</t>
  </si>
  <si>
    <t>restriction</t>
  </si>
  <si>
    <t>restrictive</t>
  </si>
  <si>
    <t>resurgent</t>
  </si>
  <si>
    <t>retaliate</t>
  </si>
  <si>
    <t>retaliatory</t>
  </si>
  <si>
    <t>retard</t>
  </si>
  <si>
    <t>retarded</t>
  </si>
  <si>
    <t>retardedness</t>
  </si>
  <si>
    <t>retards</t>
  </si>
  <si>
    <t>reticent</t>
  </si>
  <si>
    <t>retract</t>
  </si>
  <si>
    <t>retreat</t>
  </si>
  <si>
    <t>retreated</t>
  </si>
  <si>
    <t>revenge</t>
  </si>
  <si>
    <t>revengeful</t>
  </si>
  <si>
    <t>revengefully</t>
  </si>
  <si>
    <t>revert</t>
  </si>
  <si>
    <t>revile</t>
  </si>
  <si>
    <t>reviled</t>
  </si>
  <si>
    <t>revoke</t>
  </si>
  <si>
    <t>revolt</t>
  </si>
  <si>
    <t>revolting</t>
  </si>
  <si>
    <t>revoltingly</t>
  </si>
  <si>
    <t>revulsion</t>
  </si>
  <si>
    <t>revulsive</t>
  </si>
  <si>
    <t>rhapsodize</t>
  </si>
  <si>
    <t>rhetoric</t>
  </si>
  <si>
    <t>rhetorical</t>
  </si>
  <si>
    <t>ricer</t>
  </si>
  <si>
    <t>ridicule</t>
  </si>
  <si>
    <t>ridicules</t>
  </si>
  <si>
    <t>ridiculous</t>
  </si>
  <si>
    <t>ridiculously</t>
  </si>
  <si>
    <t>rife</t>
  </si>
  <si>
    <t>rift</t>
  </si>
  <si>
    <t>rifts</t>
  </si>
  <si>
    <t>rigid</t>
  </si>
  <si>
    <t>rigidity</t>
  </si>
  <si>
    <t>rigidness</t>
  </si>
  <si>
    <t>rile</t>
  </si>
  <si>
    <t>riled</t>
  </si>
  <si>
    <t>rip</t>
  </si>
  <si>
    <t>rip-off</t>
  </si>
  <si>
    <t>ripoff</t>
  </si>
  <si>
    <t>ripped</t>
  </si>
  <si>
    <t>risk</t>
  </si>
  <si>
    <t>risks</t>
  </si>
  <si>
    <t>risky</t>
  </si>
  <si>
    <t>rival</t>
  </si>
  <si>
    <t>rivalry</t>
  </si>
  <si>
    <t>roadblocks</t>
  </si>
  <si>
    <t>rocky</t>
  </si>
  <si>
    <t>rogue</t>
  </si>
  <si>
    <t>rollercoaster</t>
  </si>
  <si>
    <t>rot</t>
  </si>
  <si>
    <t>rotten</t>
  </si>
  <si>
    <t>rough</t>
  </si>
  <si>
    <t>rremediable</t>
  </si>
  <si>
    <t>rubbish</t>
  </si>
  <si>
    <t>rude</t>
  </si>
  <si>
    <t>rue</t>
  </si>
  <si>
    <t>ruffian</t>
  </si>
  <si>
    <t>ruffle</t>
  </si>
  <si>
    <t>ruin</t>
  </si>
  <si>
    <t>ruined</t>
  </si>
  <si>
    <t>ruining</t>
  </si>
  <si>
    <t>ruinous</t>
  </si>
  <si>
    <t>ruins</t>
  </si>
  <si>
    <t>rumbling</t>
  </si>
  <si>
    <t>rumor</t>
  </si>
  <si>
    <t>rumors</t>
  </si>
  <si>
    <t>rumours</t>
  </si>
  <si>
    <t>rumple</t>
  </si>
  <si>
    <t>run-down</t>
  </si>
  <si>
    <t>runaway</t>
  </si>
  <si>
    <t>rupture</t>
  </si>
  <si>
    <t>rust</t>
  </si>
  <si>
    <t>rusts</t>
  </si>
  <si>
    <t>rusty</t>
  </si>
  <si>
    <t>rut</t>
  </si>
  <si>
    <t>ruthless</t>
  </si>
  <si>
    <t>ruthlessly</t>
  </si>
  <si>
    <t>ruthlessness</t>
  </si>
  <si>
    <t>ruts</t>
  </si>
  <si>
    <t>sabotage</t>
  </si>
  <si>
    <t>sack</t>
  </si>
  <si>
    <t>sacrificed</t>
  </si>
  <si>
    <t>sad</t>
  </si>
  <si>
    <t>sadden</t>
  </si>
  <si>
    <t>sadly</t>
  </si>
  <si>
    <t>sadness</t>
  </si>
  <si>
    <t>sag</t>
  </si>
  <si>
    <t>sagged</t>
  </si>
  <si>
    <t>sagging</t>
  </si>
  <si>
    <t>saggy</t>
  </si>
  <si>
    <t>sags</t>
  </si>
  <si>
    <t>salacious</t>
  </si>
  <si>
    <t>sanctimonious</t>
  </si>
  <si>
    <t>sap</t>
  </si>
  <si>
    <t>sarcasm</t>
  </si>
  <si>
    <t>sarcastic</t>
  </si>
  <si>
    <t>sarcastically</t>
  </si>
  <si>
    <t>sardonic</t>
  </si>
  <si>
    <t>sardonically</t>
  </si>
  <si>
    <t>sass</t>
  </si>
  <si>
    <t>satirical</t>
  </si>
  <si>
    <t>satirize</t>
  </si>
  <si>
    <t>savage</t>
  </si>
  <si>
    <t>savaged</t>
  </si>
  <si>
    <t>savagery</t>
  </si>
  <si>
    <t>savages</t>
  </si>
  <si>
    <t>scaly</t>
  </si>
  <si>
    <t>scam</t>
  </si>
  <si>
    <t>scams</t>
  </si>
  <si>
    <t>scandal</t>
  </si>
  <si>
    <t>scandalize</t>
  </si>
  <si>
    <t>scandalized</t>
  </si>
  <si>
    <t>scandalous</t>
  </si>
  <si>
    <t>scandalously</t>
  </si>
  <si>
    <t>scandals</t>
  </si>
  <si>
    <t>scandel</t>
  </si>
  <si>
    <t>scandels</t>
  </si>
  <si>
    <t>scant</t>
  </si>
  <si>
    <t>scapegoat</t>
  </si>
  <si>
    <t>scar</t>
  </si>
  <si>
    <t>scarce</t>
  </si>
  <si>
    <t>scarcely</t>
  </si>
  <si>
    <t>scarcity</t>
  </si>
  <si>
    <t>scare</t>
  </si>
  <si>
    <t>scared</t>
  </si>
  <si>
    <t>scarier</t>
  </si>
  <si>
    <t>scariest</t>
  </si>
  <si>
    <t>scarily</t>
  </si>
  <si>
    <t>scarred</t>
  </si>
  <si>
    <t>scars</t>
  </si>
  <si>
    <t>scary</t>
  </si>
  <si>
    <t>scathing</t>
  </si>
  <si>
    <t>scathingly</t>
  </si>
  <si>
    <t>sceptical</t>
  </si>
  <si>
    <t>scoff</t>
  </si>
  <si>
    <t>scoffingly</t>
  </si>
  <si>
    <t>scold</t>
  </si>
  <si>
    <t>scolded</t>
  </si>
  <si>
    <t>scolding</t>
  </si>
  <si>
    <t>scoldingly</t>
  </si>
  <si>
    <t>scorching</t>
  </si>
  <si>
    <t>scorchingly</t>
  </si>
  <si>
    <t>scorn</t>
  </si>
  <si>
    <t>scornful</t>
  </si>
  <si>
    <t>scornfully</t>
  </si>
  <si>
    <t>scoundrel</t>
  </si>
  <si>
    <t>scourge</t>
  </si>
  <si>
    <t>scowl</t>
  </si>
  <si>
    <t>scramble</t>
  </si>
  <si>
    <t>scrambled</t>
  </si>
  <si>
    <t>scrambles</t>
  </si>
  <si>
    <t>scrambling</t>
  </si>
  <si>
    <t>scrap</t>
  </si>
  <si>
    <t>scratch</t>
  </si>
  <si>
    <t>scratched</t>
  </si>
  <si>
    <t>scratches</t>
  </si>
  <si>
    <t>scratchy</t>
  </si>
  <si>
    <t>scream</t>
  </si>
  <si>
    <t>screech</t>
  </si>
  <si>
    <t>screw-up</t>
  </si>
  <si>
    <t>screwed</t>
  </si>
  <si>
    <t>screwed-up</t>
  </si>
  <si>
    <t>screwy</t>
  </si>
  <si>
    <t>scuff</t>
  </si>
  <si>
    <t>scuffs</t>
  </si>
  <si>
    <t>scum</t>
  </si>
  <si>
    <t>scummy</t>
  </si>
  <si>
    <t>second-class</t>
  </si>
  <si>
    <t>second-tier</t>
  </si>
  <si>
    <t>secretive</t>
  </si>
  <si>
    <t>sedentary</t>
  </si>
  <si>
    <t>seedy</t>
  </si>
  <si>
    <t>seethe</t>
  </si>
  <si>
    <t>seething</t>
  </si>
  <si>
    <t>self-coup</t>
  </si>
  <si>
    <t>self-criticism</t>
  </si>
  <si>
    <t>self-defeating</t>
  </si>
  <si>
    <t>self-destructive</t>
  </si>
  <si>
    <t>self-humiliation</t>
  </si>
  <si>
    <t>self-interest</t>
  </si>
  <si>
    <t>self-interested</t>
  </si>
  <si>
    <t>self-serving</t>
  </si>
  <si>
    <t>selfinterested</t>
  </si>
  <si>
    <t>selfish</t>
  </si>
  <si>
    <t>selfishly</t>
  </si>
  <si>
    <t>selfishness</t>
  </si>
  <si>
    <t>semi-retarded</t>
  </si>
  <si>
    <t>senile</t>
  </si>
  <si>
    <t>sensationalize</t>
  </si>
  <si>
    <t>senseless</t>
  </si>
  <si>
    <t>senselessly</t>
  </si>
  <si>
    <t>seriousness</t>
  </si>
  <si>
    <t>sermonize</t>
  </si>
  <si>
    <t>servitude</t>
  </si>
  <si>
    <t>set-up</t>
  </si>
  <si>
    <t>setback</t>
  </si>
  <si>
    <t>setbacks</t>
  </si>
  <si>
    <t>sever</t>
  </si>
  <si>
    <t>severe</t>
  </si>
  <si>
    <t>severity</t>
  </si>
  <si>
    <t>sh*t</t>
  </si>
  <si>
    <t>shabby</t>
  </si>
  <si>
    <t>shadowy</t>
  </si>
  <si>
    <t>shady</t>
  </si>
  <si>
    <t>shake</t>
  </si>
  <si>
    <t>shaky</t>
  </si>
  <si>
    <t>shallow</t>
  </si>
  <si>
    <t>sham</t>
  </si>
  <si>
    <t>shambles</t>
  </si>
  <si>
    <t>shame</t>
  </si>
  <si>
    <t>shameful</t>
  </si>
  <si>
    <t>shamefully</t>
  </si>
  <si>
    <t>shamefulness</t>
  </si>
  <si>
    <t>shameless</t>
  </si>
  <si>
    <t>shamelessly</t>
  </si>
  <si>
    <t>shamelessness</t>
  </si>
  <si>
    <t>shark</t>
  </si>
  <si>
    <t>sharply</t>
  </si>
  <si>
    <t>shatter</t>
  </si>
  <si>
    <t>shemale</t>
  </si>
  <si>
    <t>shimmer</t>
  </si>
  <si>
    <t>shimmy</t>
  </si>
  <si>
    <t>shipwreck</t>
  </si>
  <si>
    <t>shirk</t>
  </si>
  <si>
    <t>shirker</t>
  </si>
  <si>
    <t>shit</t>
  </si>
  <si>
    <t>shiver</t>
  </si>
  <si>
    <t>shock</t>
  </si>
  <si>
    <t>shocked</t>
  </si>
  <si>
    <t>shocking</t>
  </si>
  <si>
    <t>shockingly</t>
  </si>
  <si>
    <t>shoddy</t>
  </si>
  <si>
    <t>short-lived</t>
  </si>
  <si>
    <t>shortage</t>
  </si>
  <si>
    <t>shortchange</t>
  </si>
  <si>
    <t>shortcoming</t>
  </si>
  <si>
    <t>shortcomings</t>
  </si>
  <si>
    <t>shortness</t>
  </si>
  <si>
    <t>shortsighted</t>
  </si>
  <si>
    <t>shortsightedness</t>
  </si>
  <si>
    <t>showdown</t>
  </si>
  <si>
    <t>shrew</t>
  </si>
  <si>
    <t>shriek</t>
  </si>
  <si>
    <t>shrill</t>
  </si>
  <si>
    <t>shrilly</t>
  </si>
  <si>
    <t>shrivel</t>
  </si>
  <si>
    <t>shroud</t>
  </si>
  <si>
    <t>shrouded</t>
  </si>
  <si>
    <t>shrug</t>
  </si>
  <si>
    <t>shun</t>
  </si>
  <si>
    <t>shunned</t>
  </si>
  <si>
    <t>sick</t>
  </si>
  <si>
    <t>sicken</t>
  </si>
  <si>
    <t>sickening</t>
  </si>
  <si>
    <t>sickeningly</t>
  </si>
  <si>
    <t>sickly</t>
  </si>
  <si>
    <t>sickness</t>
  </si>
  <si>
    <t>sidetrack</t>
  </si>
  <si>
    <t>sidetracked</t>
  </si>
  <si>
    <t>siege</t>
  </si>
  <si>
    <t>sillily</t>
  </si>
  <si>
    <t>silly</t>
  </si>
  <si>
    <t>simplistic</t>
  </si>
  <si>
    <t>simplistically</t>
  </si>
  <si>
    <t>sinful</t>
  </si>
  <si>
    <t>sinfully</t>
  </si>
  <si>
    <t>sinister</t>
  </si>
  <si>
    <t>sinisterly</t>
  </si>
  <si>
    <t>sink</t>
  </si>
  <si>
    <t>sinking</t>
  </si>
  <si>
    <t>skeletons</t>
  </si>
  <si>
    <t>skeptic</t>
  </si>
  <si>
    <t>skeptical</t>
  </si>
  <si>
    <t>skeptically</t>
  </si>
  <si>
    <t>skepticism</t>
  </si>
  <si>
    <t>sketchy</t>
  </si>
  <si>
    <t>skimpy</t>
  </si>
  <si>
    <t>skinny</t>
  </si>
  <si>
    <t>skittish</t>
  </si>
  <si>
    <t>skittishly</t>
  </si>
  <si>
    <t>skulk</t>
  </si>
  <si>
    <t>slack</t>
  </si>
  <si>
    <t>slander</t>
  </si>
  <si>
    <t>slanderer</t>
  </si>
  <si>
    <t>slanderous</t>
  </si>
  <si>
    <t>slanderously</t>
  </si>
  <si>
    <t>slanders</t>
  </si>
  <si>
    <t>slap</t>
  </si>
  <si>
    <t>slashing</t>
  </si>
  <si>
    <t>slaughter</t>
  </si>
  <si>
    <t>slaughtered</t>
  </si>
  <si>
    <t>slave</t>
  </si>
  <si>
    <t>slaves</t>
  </si>
  <si>
    <t>sleazy</t>
  </si>
  <si>
    <t>slime</t>
  </si>
  <si>
    <t>slog</t>
  </si>
  <si>
    <t>slogged</t>
  </si>
  <si>
    <t>slogging</t>
  </si>
  <si>
    <t>slogs</t>
  </si>
  <si>
    <t>sloooooooooooooow</t>
  </si>
  <si>
    <t>sloooow</t>
  </si>
  <si>
    <t>slooow</t>
  </si>
  <si>
    <t>sloow</t>
  </si>
  <si>
    <t>sloppily</t>
  </si>
  <si>
    <t>sloppy</t>
  </si>
  <si>
    <t>sloth</t>
  </si>
  <si>
    <t>slothful</t>
  </si>
  <si>
    <t>slow</t>
  </si>
  <si>
    <t>slow-moving</t>
  </si>
  <si>
    <t>slowed</t>
  </si>
  <si>
    <t>slower</t>
  </si>
  <si>
    <t>slowest</t>
  </si>
  <si>
    <t>slowly</t>
  </si>
  <si>
    <t>sloww</t>
  </si>
  <si>
    <t>slowww</t>
  </si>
  <si>
    <t>slowwww</t>
  </si>
  <si>
    <t>slug</t>
  </si>
  <si>
    <t>sluggish</t>
  </si>
  <si>
    <t>slump</t>
  </si>
  <si>
    <t>slumping</t>
  </si>
  <si>
    <t>slumpping</t>
  </si>
  <si>
    <t>slur</t>
  </si>
  <si>
    <t>slut</t>
  </si>
  <si>
    <t>sluts</t>
  </si>
  <si>
    <t>sly</t>
  </si>
  <si>
    <t>smack</t>
  </si>
  <si>
    <t>smallish</t>
  </si>
  <si>
    <t>smash</t>
  </si>
  <si>
    <t>smear</t>
  </si>
  <si>
    <t>smell</t>
  </si>
  <si>
    <t>smelled</t>
  </si>
  <si>
    <t>smelling</t>
  </si>
  <si>
    <t>smells</t>
  </si>
  <si>
    <t>smelly</t>
  </si>
  <si>
    <t>smelt</t>
  </si>
  <si>
    <t>smoke</t>
  </si>
  <si>
    <t>smokescreen</t>
  </si>
  <si>
    <t>smolder</t>
  </si>
  <si>
    <t>smoldering</t>
  </si>
  <si>
    <t>smother</t>
  </si>
  <si>
    <t>smoulder</t>
  </si>
  <si>
    <t>smouldering</t>
  </si>
  <si>
    <t>smudge</t>
  </si>
  <si>
    <t>smudged</t>
  </si>
  <si>
    <t>smudges</t>
  </si>
  <si>
    <t>smudging</t>
  </si>
  <si>
    <t>smug</t>
  </si>
  <si>
    <t>smugly</t>
  </si>
  <si>
    <t>smut</t>
  </si>
  <si>
    <t>smuttier</t>
  </si>
  <si>
    <t>smuttiest</t>
  </si>
  <si>
    <t>smutty</t>
  </si>
  <si>
    <t>snag</t>
  </si>
  <si>
    <t>snagged</t>
  </si>
  <si>
    <t>snagging</t>
  </si>
  <si>
    <t>snags</t>
  </si>
  <si>
    <t>snappish</t>
  </si>
  <si>
    <t>snappishly</t>
  </si>
  <si>
    <t>snare</t>
  </si>
  <si>
    <t>snarky</t>
  </si>
  <si>
    <t>snarl</t>
  </si>
  <si>
    <t>sneak</t>
  </si>
  <si>
    <t>sneakily</t>
  </si>
  <si>
    <t>sneaky</t>
  </si>
  <si>
    <t>sneer</t>
  </si>
  <si>
    <t>sneering</t>
  </si>
  <si>
    <t>sneeringly</t>
  </si>
  <si>
    <t>snob</t>
  </si>
  <si>
    <t>snobbish</t>
  </si>
  <si>
    <t>snobby</t>
  </si>
  <si>
    <t>snobish</t>
  </si>
  <si>
    <t>snobs</t>
  </si>
  <si>
    <t>snub</t>
  </si>
  <si>
    <t>so-cal</t>
  </si>
  <si>
    <t>soapy</t>
  </si>
  <si>
    <t>sob</t>
  </si>
  <si>
    <t>sober</t>
  </si>
  <si>
    <t>sobering</t>
  </si>
  <si>
    <t>solemn</t>
  </si>
  <si>
    <t>solicitude</t>
  </si>
  <si>
    <t>somber</t>
  </si>
  <si>
    <t>sore</t>
  </si>
  <si>
    <t>sorely</t>
  </si>
  <si>
    <t>soreness</t>
  </si>
  <si>
    <t>sorrow</t>
  </si>
  <si>
    <t>sorrowful</t>
  </si>
  <si>
    <t>sorrowfully</t>
  </si>
  <si>
    <t>sorry</t>
  </si>
  <si>
    <t>sour</t>
  </si>
  <si>
    <t>sourly</t>
  </si>
  <si>
    <t>spade</t>
  </si>
  <si>
    <t>spank</t>
  </si>
  <si>
    <t>spendy</t>
  </si>
  <si>
    <t>spew</t>
  </si>
  <si>
    <t>spewed</t>
  </si>
  <si>
    <t>spewing</t>
  </si>
  <si>
    <t>spews</t>
  </si>
  <si>
    <t>spilling</t>
  </si>
  <si>
    <t>spinster</t>
  </si>
  <si>
    <t>spiritless</t>
  </si>
  <si>
    <t>spite</t>
  </si>
  <si>
    <t>spiteful</t>
  </si>
  <si>
    <t>spitefully</t>
  </si>
  <si>
    <t>spitefulness</t>
  </si>
  <si>
    <t>splatter</t>
  </si>
  <si>
    <t>split</t>
  </si>
  <si>
    <t>splitting</t>
  </si>
  <si>
    <t>spoil</t>
  </si>
  <si>
    <t>spoilage</t>
  </si>
  <si>
    <t>spoilages</t>
  </si>
  <si>
    <t>spoiled</t>
  </si>
  <si>
    <t>spoilled</t>
  </si>
  <si>
    <t>spoils</t>
  </si>
  <si>
    <t>spook</t>
  </si>
  <si>
    <t>spookier</t>
  </si>
  <si>
    <t>spookiest</t>
  </si>
  <si>
    <t>spookily</t>
  </si>
  <si>
    <t>spooky</t>
  </si>
  <si>
    <t>spoon-fed</t>
  </si>
  <si>
    <t>spoon-feed</t>
  </si>
  <si>
    <t>spoonfed</t>
  </si>
  <si>
    <t>sporadic</t>
  </si>
  <si>
    <t>spotty</t>
  </si>
  <si>
    <t>spurious</t>
  </si>
  <si>
    <t>spurn</t>
  </si>
  <si>
    <t>sputter</t>
  </si>
  <si>
    <t>squabble</t>
  </si>
  <si>
    <t>squabbling</t>
  </si>
  <si>
    <t>squander</t>
  </si>
  <si>
    <t>squash</t>
  </si>
  <si>
    <t>squeak</t>
  </si>
  <si>
    <t>squeaks</t>
  </si>
  <si>
    <t>squeaky</t>
  </si>
  <si>
    <t>squeal</t>
  </si>
  <si>
    <t>squealing</t>
  </si>
  <si>
    <t>squeals</t>
  </si>
  <si>
    <t>squirm</t>
  </si>
  <si>
    <t>stab</t>
  </si>
  <si>
    <t>stagnant</t>
  </si>
  <si>
    <t>stagnate</t>
  </si>
  <si>
    <t>stagnation</t>
  </si>
  <si>
    <t>staid</t>
  </si>
  <si>
    <t>stain</t>
  </si>
  <si>
    <t>stains</t>
  </si>
  <si>
    <t>stale</t>
  </si>
  <si>
    <t>stalemate</t>
  </si>
  <si>
    <t>stall</t>
  </si>
  <si>
    <t>stalls</t>
  </si>
  <si>
    <t>stammer</t>
  </si>
  <si>
    <t>stampede</t>
  </si>
  <si>
    <t>standstill</t>
  </si>
  <si>
    <t>stark</t>
  </si>
  <si>
    <t>starkly</t>
  </si>
  <si>
    <t>startle</t>
  </si>
  <si>
    <t>startling</t>
  </si>
  <si>
    <t>startlingly</t>
  </si>
  <si>
    <t>starvation</t>
  </si>
  <si>
    <t>starve</t>
  </si>
  <si>
    <t>static</t>
  </si>
  <si>
    <t>steal</t>
  </si>
  <si>
    <t>stealing</t>
  </si>
  <si>
    <t>steals</t>
  </si>
  <si>
    <t>steep</t>
  </si>
  <si>
    <t>steeply</t>
  </si>
  <si>
    <t>stench</t>
  </si>
  <si>
    <t>stereotype</t>
  </si>
  <si>
    <t>stereotypical</t>
  </si>
  <si>
    <t>stereotypically</t>
  </si>
  <si>
    <t>stern</t>
  </si>
  <si>
    <t>stew</t>
  </si>
  <si>
    <t>sticky</t>
  </si>
  <si>
    <t>stiff</t>
  </si>
  <si>
    <t>stiffness</t>
  </si>
  <si>
    <t>stifle</t>
  </si>
  <si>
    <t>stifling</t>
  </si>
  <si>
    <t>stiflingly</t>
  </si>
  <si>
    <t>stigma</t>
  </si>
  <si>
    <t>stigmatize</t>
  </si>
  <si>
    <t>sting</t>
  </si>
  <si>
    <t>stinging</t>
  </si>
  <si>
    <t>stingingly</t>
  </si>
  <si>
    <t>stingy</t>
  </si>
  <si>
    <t>stink</t>
  </si>
  <si>
    <t>stinks</t>
  </si>
  <si>
    <t>stodgy</t>
  </si>
  <si>
    <t>stole</t>
  </si>
  <si>
    <t>stolen</t>
  </si>
  <si>
    <t>stooge</t>
  </si>
  <si>
    <t>stooges</t>
  </si>
  <si>
    <t>stormy</t>
  </si>
  <si>
    <t>straggle</t>
  </si>
  <si>
    <t>straggler</t>
  </si>
  <si>
    <t>strain</t>
  </si>
  <si>
    <t>strained</t>
  </si>
  <si>
    <t>straining</t>
  </si>
  <si>
    <t>strange</t>
  </si>
  <si>
    <t>strangely</t>
  </si>
  <si>
    <t>stranger</t>
  </si>
  <si>
    <t>strangest</t>
  </si>
  <si>
    <t>strangle</t>
  </si>
  <si>
    <t>streaky</t>
  </si>
  <si>
    <t>strenuous</t>
  </si>
  <si>
    <t>stress</t>
  </si>
  <si>
    <t>stresses</t>
  </si>
  <si>
    <t>stressful</t>
  </si>
  <si>
    <t>stressfully</t>
  </si>
  <si>
    <t>stricken</t>
  </si>
  <si>
    <t>strict</t>
  </si>
  <si>
    <t>strictly</t>
  </si>
  <si>
    <t>strident</t>
  </si>
  <si>
    <t>stridently</t>
  </si>
  <si>
    <t>strife</t>
  </si>
  <si>
    <t>strike</t>
  </si>
  <si>
    <t>stringent</t>
  </si>
  <si>
    <t>stringently</t>
  </si>
  <si>
    <t>struck</t>
  </si>
  <si>
    <t>struggle</t>
  </si>
  <si>
    <t>struggled</t>
  </si>
  <si>
    <t>struggles</t>
  </si>
  <si>
    <t>struggling</t>
  </si>
  <si>
    <t>strut</t>
  </si>
  <si>
    <t>stubborn</t>
  </si>
  <si>
    <t>stubbornly</t>
  </si>
  <si>
    <t>stubbornness</t>
  </si>
  <si>
    <t>stuck</t>
  </si>
  <si>
    <t>stuffy</t>
  </si>
  <si>
    <t>stumble</t>
  </si>
  <si>
    <t>stumbled</t>
  </si>
  <si>
    <t>stumbles</t>
  </si>
  <si>
    <t>stump</t>
  </si>
  <si>
    <t>stumped</t>
  </si>
  <si>
    <t>stumps</t>
  </si>
  <si>
    <t>stun</t>
  </si>
  <si>
    <t>stunt</t>
  </si>
  <si>
    <t>stunted</t>
  </si>
  <si>
    <t>stupid</t>
  </si>
  <si>
    <t>stupidest</t>
  </si>
  <si>
    <t>stupidity</t>
  </si>
  <si>
    <t>stupidly</t>
  </si>
  <si>
    <t>stupified</t>
  </si>
  <si>
    <t>stupify</t>
  </si>
  <si>
    <t>stupor</t>
  </si>
  <si>
    <t>stutter</t>
  </si>
  <si>
    <t>stuttered</t>
  </si>
  <si>
    <t>stuttering</t>
  </si>
  <si>
    <t>stutters</t>
  </si>
  <si>
    <t>sty</t>
  </si>
  <si>
    <t>stymied</t>
  </si>
  <si>
    <t>sub-par</t>
  </si>
  <si>
    <t>subdued</t>
  </si>
  <si>
    <t>subjected</t>
  </si>
  <si>
    <t>subjection</t>
  </si>
  <si>
    <t>subjugate</t>
  </si>
  <si>
    <t>subjugation</t>
  </si>
  <si>
    <t>submissive</t>
  </si>
  <si>
    <t>subordinate</t>
  </si>
  <si>
    <t>subpoena</t>
  </si>
  <si>
    <t>subpoenas</t>
  </si>
  <si>
    <t>subservience</t>
  </si>
  <si>
    <t>subservient</t>
  </si>
  <si>
    <t>substandard</t>
  </si>
  <si>
    <t>subtract</t>
  </si>
  <si>
    <t>subversion</t>
  </si>
  <si>
    <t>subversive</t>
  </si>
  <si>
    <t>subversively</t>
  </si>
  <si>
    <t>subvert</t>
  </si>
  <si>
    <t>succumb</t>
  </si>
  <si>
    <t>suck</t>
  </si>
  <si>
    <t>sucked</t>
  </si>
  <si>
    <t>sucker</t>
  </si>
  <si>
    <t>sucks</t>
  </si>
  <si>
    <t>sucky</t>
  </si>
  <si>
    <t>sue</t>
  </si>
  <si>
    <t>sued</t>
  </si>
  <si>
    <t>sueing</t>
  </si>
  <si>
    <t>sues</t>
  </si>
  <si>
    <t>suffer</t>
  </si>
  <si>
    <t>suffered</t>
  </si>
  <si>
    <t>sufferer</t>
  </si>
  <si>
    <t>sufferers</t>
  </si>
  <si>
    <t>suffering</t>
  </si>
  <si>
    <t>suffers</t>
  </si>
  <si>
    <t>suffocate</t>
  </si>
  <si>
    <t>sugar-coat</t>
  </si>
  <si>
    <t>sugar-coated</t>
  </si>
  <si>
    <t>sugarcoated</t>
  </si>
  <si>
    <t>suicidal</t>
  </si>
  <si>
    <t>suicide</t>
  </si>
  <si>
    <t>sulk</t>
  </si>
  <si>
    <t>sullen</t>
  </si>
  <si>
    <t>sully</t>
  </si>
  <si>
    <t>sunder</t>
  </si>
  <si>
    <t>sunk</t>
  </si>
  <si>
    <t>sunken</t>
  </si>
  <si>
    <t>superficial</t>
  </si>
  <si>
    <t>superficiality</t>
  </si>
  <si>
    <t>superficially</t>
  </si>
  <si>
    <t>superfluous</t>
  </si>
  <si>
    <t>superstition</t>
  </si>
  <si>
    <t>superstitious</t>
  </si>
  <si>
    <t>suppress</t>
  </si>
  <si>
    <t>suppression</t>
  </si>
  <si>
    <t>surrender</t>
  </si>
  <si>
    <t>susceptible</t>
  </si>
  <si>
    <t>suspect</t>
  </si>
  <si>
    <t>suspicion</t>
  </si>
  <si>
    <t>suspicions</t>
  </si>
  <si>
    <t>suspicious</t>
  </si>
  <si>
    <t>suspiciously</t>
  </si>
  <si>
    <t>swagger</t>
  </si>
  <si>
    <t>swamped</t>
  </si>
  <si>
    <t>sweaty</t>
  </si>
  <si>
    <t>swelled</t>
  </si>
  <si>
    <t>swelling</t>
  </si>
  <si>
    <t>swindle</t>
  </si>
  <si>
    <t>swipe</t>
  </si>
  <si>
    <t>swollen</t>
  </si>
  <si>
    <t>symptom</t>
  </si>
  <si>
    <t>symptoms</t>
  </si>
  <si>
    <t>syndrome</t>
  </si>
  <si>
    <t>taboo</t>
  </si>
  <si>
    <t>tacky</t>
  </si>
  <si>
    <t>taint</t>
  </si>
  <si>
    <t>tainted</t>
  </si>
  <si>
    <t>tamper</t>
  </si>
  <si>
    <t>tangle</t>
  </si>
  <si>
    <t>tangled</t>
  </si>
  <si>
    <t>tangles</t>
  </si>
  <si>
    <t>tank</t>
  </si>
  <si>
    <t>tanked</t>
  </si>
  <si>
    <t>tanks</t>
  </si>
  <si>
    <t>tantrum</t>
  </si>
  <si>
    <t>tardy</t>
  </si>
  <si>
    <t>tarnish</t>
  </si>
  <si>
    <t>tarnished</t>
  </si>
  <si>
    <t>tarnishes</t>
  </si>
  <si>
    <t>tarnishing</t>
  </si>
  <si>
    <t>tattered</t>
  </si>
  <si>
    <t>taunt</t>
  </si>
  <si>
    <t>taunting</t>
  </si>
  <si>
    <t>tauntingly</t>
  </si>
  <si>
    <t>taunts</t>
  </si>
  <si>
    <t>taut</t>
  </si>
  <si>
    <t>tawdry</t>
  </si>
  <si>
    <t>taxing</t>
  </si>
  <si>
    <t>tease</t>
  </si>
  <si>
    <t>teasingly</t>
  </si>
  <si>
    <t>tedious</t>
  </si>
  <si>
    <t>tediously</t>
  </si>
  <si>
    <t>temerity</t>
  </si>
  <si>
    <t>temper</t>
  </si>
  <si>
    <t>tempest</t>
  </si>
  <si>
    <t>temptation</t>
  </si>
  <si>
    <t>tenderness</t>
  </si>
  <si>
    <t>tense</t>
  </si>
  <si>
    <t>tension</t>
  </si>
  <si>
    <t>tentative</t>
  </si>
  <si>
    <t>tentatively</t>
  </si>
  <si>
    <t>tenuous</t>
  </si>
  <si>
    <t>tenuously</t>
  </si>
  <si>
    <t>tepid</t>
  </si>
  <si>
    <t>terrible</t>
  </si>
  <si>
    <t>terribleness</t>
  </si>
  <si>
    <t>terribly</t>
  </si>
  <si>
    <t>terror</t>
  </si>
  <si>
    <t>terror-genic</t>
  </si>
  <si>
    <t>terrorism</t>
  </si>
  <si>
    <t>terrorize</t>
  </si>
  <si>
    <t>testily</t>
  </si>
  <si>
    <t>testy</t>
  </si>
  <si>
    <t>tetchily</t>
  </si>
  <si>
    <t>tetchy</t>
  </si>
  <si>
    <t>thankless</t>
  </si>
  <si>
    <t>thicker</t>
  </si>
  <si>
    <t>thirst</t>
  </si>
  <si>
    <t>thorny</t>
  </si>
  <si>
    <t>thoughtless</t>
  </si>
  <si>
    <t>thoughtlessly</t>
  </si>
  <si>
    <t>thoughtlessness</t>
  </si>
  <si>
    <t>thrash</t>
  </si>
  <si>
    <t>threat</t>
  </si>
  <si>
    <t>threaten</t>
  </si>
  <si>
    <t>threatening</t>
  </si>
  <si>
    <t>threats</t>
  </si>
  <si>
    <t>threesome</t>
  </si>
  <si>
    <t>throb</t>
  </si>
  <si>
    <t>throbbed</t>
  </si>
  <si>
    <t>throbbing</t>
  </si>
  <si>
    <t>throbs</t>
  </si>
  <si>
    <t>throttle</t>
  </si>
  <si>
    <t>thug</t>
  </si>
  <si>
    <t>thumb-down</t>
  </si>
  <si>
    <t>thumbs-down</t>
  </si>
  <si>
    <t>thwart</t>
  </si>
  <si>
    <t>time-consuming</t>
  </si>
  <si>
    <t>timid</t>
  </si>
  <si>
    <t>timidity</t>
  </si>
  <si>
    <t>timidly</t>
  </si>
  <si>
    <t>timidness</t>
  </si>
  <si>
    <t>tin-y</t>
  </si>
  <si>
    <t>tingled</t>
  </si>
  <si>
    <t>tingling</t>
  </si>
  <si>
    <t>tired</t>
  </si>
  <si>
    <t>tiresome</t>
  </si>
  <si>
    <t>tiring</t>
  </si>
  <si>
    <t>tiringly</t>
  </si>
  <si>
    <t>toil</t>
  </si>
  <si>
    <t>toll</t>
  </si>
  <si>
    <t>top-heavy</t>
  </si>
  <si>
    <t>topple</t>
  </si>
  <si>
    <t>torment</t>
  </si>
  <si>
    <t>tormented</t>
  </si>
  <si>
    <t>torrent</t>
  </si>
  <si>
    <t>tortuous</t>
  </si>
  <si>
    <t>torture</t>
  </si>
  <si>
    <t>tortured</t>
  </si>
  <si>
    <t>tortures</t>
  </si>
  <si>
    <t>torturing</t>
  </si>
  <si>
    <t>torturous</t>
  </si>
  <si>
    <t>torturously</t>
  </si>
  <si>
    <t>totalitarian</t>
  </si>
  <si>
    <t>touchy</t>
  </si>
  <si>
    <t>toughness</t>
  </si>
  <si>
    <t>tout</t>
  </si>
  <si>
    <t>touted</t>
  </si>
  <si>
    <t>touts</t>
  </si>
  <si>
    <t>toxic</t>
  </si>
  <si>
    <t>traduce</t>
  </si>
  <si>
    <t>tragedy</t>
  </si>
  <si>
    <t>tragic</t>
  </si>
  <si>
    <t>tragically</t>
  </si>
  <si>
    <t>traitor</t>
  </si>
  <si>
    <t>traitorous</t>
  </si>
  <si>
    <t>traitorously</t>
  </si>
  <si>
    <t>tramp</t>
  </si>
  <si>
    <t>trample</t>
  </si>
  <si>
    <t>transgress</t>
  </si>
  <si>
    <t>transgression</t>
  </si>
  <si>
    <t>trap</t>
  </si>
  <si>
    <t>traped</t>
  </si>
  <si>
    <t>trapped</t>
  </si>
  <si>
    <t>trash</t>
  </si>
  <si>
    <t>trashed</t>
  </si>
  <si>
    <t>trashy</t>
  </si>
  <si>
    <t>trauma</t>
  </si>
  <si>
    <t>traumatic</t>
  </si>
  <si>
    <t>traumatically</t>
  </si>
  <si>
    <t>traumatize</t>
  </si>
  <si>
    <t>traumatized</t>
  </si>
  <si>
    <t>travesties</t>
  </si>
  <si>
    <t>travesty</t>
  </si>
  <si>
    <t>treacherous</t>
  </si>
  <si>
    <t>treacherously</t>
  </si>
  <si>
    <t>treachery</t>
  </si>
  <si>
    <t>treason</t>
  </si>
  <si>
    <t>treasonous</t>
  </si>
  <si>
    <t>trick</t>
  </si>
  <si>
    <t>tricked</t>
  </si>
  <si>
    <t>trickery</t>
  </si>
  <si>
    <t>tricky</t>
  </si>
  <si>
    <t>trivial</t>
  </si>
  <si>
    <t>trivialize</t>
  </si>
  <si>
    <t>trouble</t>
  </si>
  <si>
    <t>troubled</t>
  </si>
  <si>
    <t>troublemaker</t>
  </si>
  <si>
    <t>troubles</t>
  </si>
  <si>
    <t>troublesome</t>
  </si>
  <si>
    <t>troublesomely</t>
  </si>
  <si>
    <t>troubling</t>
  </si>
  <si>
    <t>troublingly</t>
  </si>
  <si>
    <t>truant</t>
  </si>
  <si>
    <t>tumble</t>
  </si>
  <si>
    <t>tumbled</t>
  </si>
  <si>
    <t>tumbles</t>
  </si>
  <si>
    <t>tumultuous</t>
  </si>
  <si>
    <t>turbulent</t>
  </si>
  <si>
    <t>turmoil</t>
  </si>
  <si>
    <t>twist</t>
  </si>
  <si>
    <t>twisted</t>
  </si>
  <si>
    <t>twists</t>
  </si>
  <si>
    <t>two-faced</t>
  </si>
  <si>
    <t>two-faces</t>
  </si>
  <si>
    <t>tyrannical</t>
  </si>
  <si>
    <t>tyrannically</t>
  </si>
  <si>
    <t>tyranny</t>
  </si>
  <si>
    <t>tyrant</t>
  </si>
  <si>
    <t>ugh</t>
  </si>
  <si>
    <t>uglier</t>
  </si>
  <si>
    <t>ugliest</t>
  </si>
  <si>
    <t>ugliness</t>
  </si>
  <si>
    <t>ugly</t>
  </si>
  <si>
    <t>ulterior</t>
  </si>
  <si>
    <t>ultimatum</t>
  </si>
  <si>
    <t>ultimatums</t>
  </si>
  <si>
    <t>ultra-hardline</t>
  </si>
  <si>
    <t>un-viewable</t>
  </si>
  <si>
    <t>unable</t>
  </si>
  <si>
    <t>unacceptable</t>
  </si>
  <si>
    <t>unacceptablely</t>
  </si>
  <si>
    <t>unacceptably</t>
  </si>
  <si>
    <t>unaccessible</t>
  </si>
  <si>
    <t>unaccustomed</t>
  </si>
  <si>
    <t>unachievable</t>
  </si>
  <si>
    <t>unaffordable</t>
  </si>
  <si>
    <t>unappealing</t>
  </si>
  <si>
    <t>unattractive</t>
  </si>
  <si>
    <t>unauthentic</t>
  </si>
  <si>
    <t>unavailable</t>
  </si>
  <si>
    <t>unavoidably</t>
  </si>
  <si>
    <t>unbearable</t>
  </si>
  <si>
    <t>unbearablely</t>
  </si>
  <si>
    <t>unbelievable</t>
  </si>
  <si>
    <t>unbelievably</t>
  </si>
  <si>
    <t>uncaring</t>
  </si>
  <si>
    <t>uncertain</t>
  </si>
  <si>
    <t>uncivil</t>
  </si>
  <si>
    <t>uncivilized</t>
  </si>
  <si>
    <t>unclean</t>
  </si>
  <si>
    <t>unclear</t>
  </si>
  <si>
    <t>uncollectible</t>
  </si>
  <si>
    <t>uncomfortable</t>
  </si>
  <si>
    <t>uncomfortably</t>
  </si>
  <si>
    <t>uncomfy</t>
  </si>
  <si>
    <t>uncompetitive</t>
  </si>
  <si>
    <t>uncompromising</t>
  </si>
  <si>
    <t>uncompromisingly</t>
  </si>
  <si>
    <t>unconfirmed</t>
  </si>
  <si>
    <t>unconstitutional</t>
  </si>
  <si>
    <t>uncontrolled</t>
  </si>
  <si>
    <t>unconvincing</t>
  </si>
  <si>
    <t>unconvincingly</t>
  </si>
  <si>
    <t>uncooperative</t>
  </si>
  <si>
    <t>uncouth</t>
  </si>
  <si>
    <t>uncreative</t>
  </si>
  <si>
    <t>undecided</t>
  </si>
  <si>
    <t>undefined</t>
  </si>
  <si>
    <t>undependability</t>
  </si>
  <si>
    <t>undependable</t>
  </si>
  <si>
    <t>undercut</t>
  </si>
  <si>
    <t>undercuts</t>
  </si>
  <si>
    <t>undercutting</t>
  </si>
  <si>
    <t>underdog</t>
  </si>
  <si>
    <t>underestimate</t>
  </si>
  <si>
    <t>underlings</t>
  </si>
  <si>
    <t>undermine</t>
  </si>
  <si>
    <t>undermined</t>
  </si>
  <si>
    <t>undermines</t>
  </si>
  <si>
    <t>undermining</t>
  </si>
  <si>
    <t>underpaid</t>
  </si>
  <si>
    <t>underpowered</t>
  </si>
  <si>
    <t>undersized</t>
  </si>
  <si>
    <t>undesirable</t>
  </si>
  <si>
    <t>undetermined</t>
  </si>
  <si>
    <t>undid</t>
  </si>
  <si>
    <t>undignified</t>
  </si>
  <si>
    <t>undissolved</t>
  </si>
  <si>
    <t>undocumented</t>
  </si>
  <si>
    <t>undone</t>
  </si>
  <si>
    <t>undue</t>
  </si>
  <si>
    <t>unease</t>
  </si>
  <si>
    <t>uneasily</t>
  </si>
  <si>
    <t>uneasiness</t>
  </si>
  <si>
    <t>uneasy</t>
  </si>
  <si>
    <t>uneconomical</t>
  </si>
  <si>
    <t>unemployed</t>
  </si>
  <si>
    <t>unequal</t>
  </si>
  <si>
    <t>unethical</t>
  </si>
  <si>
    <t>uneven</t>
  </si>
  <si>
    <t>uneventful</t>
  </si>
  <si>
    <t>unexpected</t>
  </si>
  <si>
    <t>unexpectedly</t>
  </si>
  <si>
    <t>unexplained</t>
  </si>
  <si>
    <t>unfairly</t>
  </si>
  <si>
    <t>unfaithful</t>
  </si>
  <si>
    <t>unfaithfully</t>
  </si>
  <si>
    <t>unfamiliar</t>
  </si>
  <si>
    <t>unfavorable</t>
  </si>
  <si>
    <t>unfeeling</t>
  </si>
  <si>
    <t>unfinished</t>
  </si>
  <si>
    <t>unfit</t>
  </si>
  <si>
    <t>unforeseen</t>
  </si>
  <si>
    <t>unforgiving</t>
  </si>
  <si>
    <t>unfortunate</t>
  </si>
  <si>
    <t>unfortunately</t>
  </si>
  <si>
    <t>unfounded</t>
  </si>
  <si>
    <t>unfriendly</t>
  </si>
  <si>
    <t>unfulfilled</t>
  </si>
  <si>
    <t>unfunded</t>
  </si>
  <si>
    <t>ungovernable</t>
  </si>
  <si>
    <t>ungrateful</t>
  </si>
  <si>
    <t>unhappily</t>
  </si>
  <si>
    <t>unhappiness</t>
  </si>
  <si>
    <t>unhappy</t>
  </si>
  <si>
    <t>unhealthy</t>
  </si>
  <si>
    <t>unhelpful</t>
  </si>
  <si>
    <t>unilateralism</t>
  </si>
  <si>
    <t>unimaginable</t>
  </si>
  <si>
    <t>unimaginably</t>
  </si>
  <si>
    <t>unimportant</t>
  </si>
  <si>
    <t>uninformed</t>
  </si>
  <si>
    <t>uninsured</t>
  </si>
  <si>
    <t>unintelligible</t>
  </si>
  <si>
    <t>unintelligile</t>
  </si>
  <si>
    <t>unipolar</t>
  </si>
  <si>
    <t>unjust</t>
  </si>
  <si>
    <t>unjustifiable</t>
  </si>
  <si>
    <t>unjustifiably</t>
  </si>
  <si>
    <t>unjustified</t>
  </si>
  <si>
    <t>unjustly</t>
  </si>
  <si>
    <t>unkind</t>
  </si>
  <si>
    <t>unkindly</t>
  </si>
  <si>
    <t>unknown</t>
  </si>
  <si>
    <t>unlamentable</t>
  </si>
  <si>
    <t>unlamentably</t>
  </si>
  <si>
    <t>unlawful</t>
  </si>
  <si>
    <t>unlawfully</t>
  </si>
  <si>
    <t>unlawfulness</t>
  </si>
  <si>
    <t>unleash</t>
  </si>
  <si>
    <t>unlicensed</t>
  </si>
  <si>
    <t>unlikely</t>
  </si>
  <si>
    <t>unlucky</t>
  </si>
  <si>
    <t>unmoved</t>
  </si>
  <si>
    <t>unnatural</t>
  </si>
  <si>
    <t>unnaturally</t>
  </si>
  <si>
    <t>unnecessary</t>
  </si>
  <si>
    <t>unneeded</t>
  </si>
  <si>
    <t>unnerve</t>
  </si>
  <si>
    <t>unnerved</t>
  </si>
  <si>
    <t>unnerving</t>
  </si>
  <si>
    <t>unnervingly</t>
  </si>
  <si>
    <t>unnoticed</t>
  </si>
  <si>
    <t>unobserved</t>
  </si>
  <si>
    <t>unorthodox</t>
  </si>
  <si>
    <t>unorthodoxy</t>
  </si>
  <si>
    <t>unpleasant</t>
  </si>
  <si>
    <t>unpleasantries</t>
  </si>
  <si>
    <t>unpopular</t>
  </si>
  <si>
    <t>unpredictable</t>
  </si>
  <si>
    <t>unprepared</t>
  </si>
  <si>
    <t>unproductive</t>
  </si>
  <si>
    <t>unprofitable</t>
  </si>
  <si>
    <t>unprove</t>
  </si>
  <si>
    <t>unproved</t>
  </si>
  <si>
    <t>unproven</t>
  </si>
  <si>
    <t>unproves</t>
  </si>
  <si>
    <t>unproving</t>
  </si>
  <si>
    <t>unqualified</t>
  </si>
  <si>
    <t>unravel</t>
  </si>
  <si>
    <t>unraveled</t>
  </si>
  <si>
    <t>unreachable</t>
  </si>
  <si>
    <t>unreadable</t>
  </si>
  <si>
    <t>unrealistic</t>
  </si>
  <si>
    <t>unreasonable</t>
  </si>
  <si>
    <t>unreasonably</t>
  </si>
  <si>
    <t>unrelenting</t>
  </si>
  <si>
    <t>unrelentingly</t>
  </si>
  <si>
    <t>unreliability</t>
  </si>
  <si>
    <t>unreliable</t>
  </si>
  <si>
    <t>unresolved</t>
  </si>
  <si>
    <t>unresponsive</t>
  </si>
  <si>
    <t>unrest</t>
  </si>
  <si>
    <t>unruly</t>
  </si>
  <si>
    <t>unsafe</t>
  </si>
  <si>
    <t>unsatisfactory</t>
  </si>
  <si>
    <t>unsavory</t>
  </si>
  <si>
    <t>unscrupulous</t>
  </si>
  <si>
    <t>unscrupulously</t>
  </si>
  <si>
    <t>unsecure</t>
  </si>
  <si>
    <t>unseemly</t>
  </si>
  <si>
    <t>unsettle</t>
  </si>
  <si>
    <t>unsettled</t>
  </si>
  <si>
    <t>unsettling</t>
  </si>
  <si>
    <t>unsettlingly</t>
  </si>
  <si>
    <t>unskilled</t>
  </si>
  <si>
    <t>unsophisticated</t>
  </si>
  <si>
    <t>unsound</t>
  </si>
  <si>
    <t>unspeakable</t>
  </si>
  <si>
    <t>unspeakablely</t>
  </si>
  <si>
    <t>unspecified</t>
  </si>
  <si>
    <t>unstable</t>
  </si>
  <si>
    <t>unsteadily</t>
  </si>
  <si>
    <t>unsteadiness</t>
  </si>
  <si>
    <t>unsteady</t>
  </si>
  <si>
    <t>unsuccessful</t>
  </si>
  <si>
    <t>unsuccessfully</t>
  </si>
  <si>
    <t>unsupported</t>
  </si>
  <si>
    <t>unsupportive</t>
  </si>
  <si>
    <t>unsure</t>
  </si>
  <si>
    <t>unsuspecting</t>
  </si>
  <si>
    <t>unsustainable</t>
  </si>
  <si>
    <t>untenable</t>
  </si>
  <si>
    <t>untested</t>
  </si>
  <si>
    <t>unthinkable</t>
  </si>
  <si>
    <t>unthinkably</t>
  </si>
  <si>
    <t>untimely</t>
  </si>
  <si>
    <t>untouched</t>
  </si>
  <si>
    <t>untrue</t>
  </si>
  <si>
    <t>untrustworthy</t>
  </si>
  <si>
    <t>untruthful</t>
  </si>
  <si>
    <t>unusable</t>
  </si>
  <si>
    <t>unusably</t>
  </si>
  <si>
    <t>unuseable</t>
  </si>
  <si>
    <t>unuseably</t>
  </si>
  <si>
    <t>unusual</t>
  </si>
  <si>
    <t>unusually</t>
  </si>
  <si>
    <t>unviewable</t>
  </si>
  <si>
    <t>unwanted</t>
  </si>
  <si>
    <t>unwarranted</t>
  </si>
  <si>
    <t>unwatchable</t>
  </si>
  <si>
    <t>unwelcome</t>
  </si>
  <si>
    <t>unwell</t>
  </si>
  <si>
    <t>unwieldy</t>
  </si>
  <si>
    <t>unwilling</t>
  </si>
  <si>
    <t>unwillingly</t>
  </si>
  <si>
    <t>unwillingness</t>
  </si>
  <si>
    <t>unwise</t>
  </si>
  <si>
    <t>unwisely</t>
  </si>
  <si>
    <t>unworkable</t>
  </si>
  <si>
    <t>unworthy</t>
  </si>
  <si>
    <t>unyielding</t>
  </si>
  <si>
    <t>upbraid</t>
  </si>
  <si>
    <t>upheaval</t>
  </si>
  <si>
    <t>uprising</t>
  </si>
  <si>
    <t>uproar</t>
  </si>
  <si>
    <t>uproarious</t>
  </si>
  <si>
    <t>uproariously</t>
  </si>
  <si>
    <t>uproarous</t>
  </si>
  <si>
    <t>uproarously</t>
  </si>
  <si>
    <t>uproot</t>
  </si>
  <si>
    <t>upset</t>
  </si>
  <si>
    <t>upseting</t>
  </si>
  <si>
    <t>upsets</t>
  </si>
  <si>
    <t>upsetting</t>
  </si>
  <si>
    <t>upsettingly</t>
  </si>
  <si>
    <t>urgent</t>
  </si>
  <si>
    <t>useless</t>
  </si>
  <si>
    <t>usurp</t>
  </si>
  <si>
    <t>usurper</t>
  </si>
  <si>
    <t>utterly</t>
  </si>
  <si>
    <t>vagrant</t>
  </si>
  <si>
    <t>vague</t>
  </si>
  <si>
    <t>vagueness</t>
  </si>
  <si>
    <t>vain</t>
  </si>
  <si>
    <t>vainly</t>
  </si>
  <si>
    <t>vanity</t>
  </si>
  <si>
    <t>vehement</t>
  </si>
  <si>
    <t>vehemently</t>
  </si>
  <si>
    <t>vengeance</t>
  </si>
  <si>
    <t>vengeful</t>
  </si>
  <si>
    <t>vengefully</t>
  </si>
  <si>
    <t>vengefulness</t>
  </si>
  <si>
    <t>venom</t>
  </si>
  <si>
    <t>venomous</t>
  </si>
  <si>
    <t>venomously</t>
  </si>
  <si>
    <t>vent</t>
  </si>
  <si>
    <t>vestiges</t>
  </si>
  <si>
    <t>vex</t>
  </si>
  <si>
    <t>vexation</t>
  </si>
  <si>
    <t>vexing</t>
  </si>
  <si>
    <t>vexingly</t>
  </si>
  <si>
    <t>vibrate</t>
  </si>
  <si>
    <t>vibrated</t>
  </si>
  <si>
    <t>vibrates</t>
  </si>
  <si>
    <t>vibrating</t>
  </si>
  <si>
    <t>vibration</t>
  </si>
  <si>
    <t>vice</t>
  </si>
  <si>
    <t>vicious</t>
  </si>
  <si>
    <t>viciously</t>
  </si>
  <si>
    <t>viciousness</t>
  </si>
  <si>
    <t>victimize</t>
  </si>
  <si>
    <t>vile</t>
  </si>
  <si>
    <t>vileness</t>
  </si>
  <si>
    <t>vilify</t>
  </si>
  <si>
    <t>villainous</t>
  </si>
  <si>
    <t>villainously</t>
  </si>
  <si>
    <t>villains</t>
  </si>
  <si>
    <t>villian</t>
  </si>
  <si>
    <t>villianous</t>
  </si>
  <si>
    <t>villianously</t>
  </si>
  <si>
    <t>villify</t>
  </si>
  <si>
    <t>vindictive</t>
  </si>
  <si>
    <t>vindictively</t>
  </si>
  <si>
    <t>vindictiveness</t>
  </si>
  <si>
    <t>violate</t>
  </si>
  <si>
    <t>violation</t>
  </si>
  <si>
    <t>violator</t>
  </si>
  <si>
    <t>violators</t>
  </si>
  <si>
    <t>violent</t>
  </si>
  <si>
    <t>violently</t>
  </si>
  <si>
    <t>viper</t>
  </si>
  <si>
    <t>virulence</t>
  </si>
  <si>
    <t>virulent</t>
  </si>
  <si>
    <t>virulently</t>
  </si>
  <si>
    <t>virus</t>
  </si>
  <si>
    <t>vociferous</t>
  </si>
  <si>
    <t>vociferously</t>
  </si>
  <si>
    <t>volatile</t>
  </si>
  <si>
    <t>volatility</t>
  </si>
  <si>
    <t>vomit</t>
  </si>
  <si>
    <t>vomited</t>
  </si>
  <si>
    <t>vomiting</t>
  </si>
  <si>
    <t>vomits</t>
  </si>
  <si>
    <t>vulgar</t>
  </si>
  <si>
    <t>vulnerable</t>
  </si>
  <si>
    <t>wack</t>
  </si>
  <si>
    <t>wail</t>
  </si>
  <si>
    <t>wallow</t>
  </si>
  <si>
    <t>wane</t>
  </si>
  <si>
    <t>waning</t>
  </si>
  <si>
    <t>wanton</t>
  </si>
  <si>
    <t>war-like</t>
  </si>
  <si>
    <t>warily</t>
  </si>
  <si>
    <t>wariness</t>
  </si>
  <si>
    <t>warlike</t>
  </si>
  <si>
    <t>warned</t>
  </si>
  <si>
    <t>warning</t>
  </si>
  <si>
    <t>warp</t>
  </si>
  <si>
    <t>warped</t>
  </si>
  <si>
    <t>wary</t>
  </si>
  <si>
    <t>washed-out</t>
  </si>
  <si>
    <t>waste</t>
  </si>
  <si>
    <t>wasted</t>
  </si>
  <si>
    <t>wasteful</t>
  </si>
  <si>
    <t>wastefulness</t>
  </si>
  <si>
    <t>wasting</t>
  </si>
  <si>
    <t>water-down</t>
  </si>
  <si>
    <t>watered-down</t>
  </si>
  <si>
    <t>wayward</t>
  </si>
  <si>
    <t>weak</t>
  </si>
  <si>
    <t>weaken</t>
  </si>
  <si>
    <t>weakening</t>
  </si>
  <si>
    <t>weaker</t>
  </si>
  <si>
    <t>weakness</t>
  </si>
  <si>
    <t>weaknesses</t>
  </si>
  <si>
    <t>weariness</t>
  </si>
  <si>
    <t>wearisome</t>
  </si>
  <si>
    <t>weary</t>
  </si>
  <si>
    <t>wedge</t>
  </si>
  <si>
    <t>weed</t>
  </si>
  <si>
    <t>weep</t>
  </si>
  <si>
    <t>weird</t>
  </si>
  <si>
    <t>weirdly</t>
  </si>
  <si>
    <t>wheedle</t>
  </si>
  <si>
    <t>whimper</t>
  </si>
  <si>
    <t>whine</t>
  </si>
  <si>
    <t>whining</t>
  </si>
  <si>
    <t>whiny</t>
  </si>
  <si>
    <t>whips</t>
  </si>
  <si>
    <t>whore</t>
  </si>
  <si>
    <t>whores</t>
  </si>
  <si>
    <t>wicked</t>
  </si>
  <si>
    <t>wickedly</t>
  </si>
  <si>
    <t>wickedness</t>
  </si>
  <si>
    <t>wild</t>
  </si>
  <si>
    <t>wildly</t>
  </si>
  <si>
    <t>wiles</t>
  </si>
  <si>
    <t>wilt</t>
  </si>
  <si>
    <t>wily</t>
  </si>
  <si>
    <t>wimpy</t>
  </si>
  <si>
    <t>wince</t>
  </si>
  <si>
    <t>wobble</t>
  </si>
  <si>
    <t>wobbled</t>
  </si>
  <si>
    <t>wobbles</t>
  </si>
  <si>
    <t>woe</t>
  </si>
  <si>
    <t>woebegone</t>
  </si>
  <si>
    <t>woeful</t>
  </si>
  <si>
    <t>woefully</t>
  </si>
  <si>
    <t>womanizer</t>
  </si>
  <si>
    <t>womanizing</t>
  </si>
  <si>
    <t>worn</t>
  </si>
  <si>
    <t>worried</t>
  </si>
  <si>
    <t>worriedly</t>
  </si>
  <si>
    <t>worrier</t>
  </si>
  <si>
    <t>worries</t>
  </si>
  <si>
    <t>worrisome</t>
  </si>
  <si>
    <t>worry</t>
  </si>
  <si>
    <t>worrying</t>
  </si>
  <si>
    <t>worryingly</t>
  </si>
  <si>
    <t>worse</t>
  </si>
  <si>
    <t>worsen</t>
  </si>
  <si>
    <t>worsening</t>
  </si>
  <si>
    <t>worst</t>
  </si>
  <si>
    <t>worthless</t>
  </si>
  <si>
    <t>worthlessly</t>
  </si>
  <si>
    <t>worthlessness</t>
  </si>
  <si>
    <t>wound</t>
  </si>
  <si>
    <t>wounds</t>
  </si>
  <si>
    <t>wrangle</t>
  </si>
  <si>
    <t>wrath</t>
  </si>
  <si>
    <t>wreak</t>
  </si>
  <si>
    <t>wreaked</t>
  </si>
  <si>
    <t>wreaks</t>
  </si>
  <si>
    <t>wreck</t>
  </si>
  <si>
    <t>wrest</t>
  </si>
  <si>
    <t>wrestle</t>
  </si>
  <si>
    <t>wretch</t>
  </si>
  <si>
    <t>wretched</t>
  </si>
  <si>
    <t>wretchedly</t>
  </si>
  <si>
    <t>wretchedness</t>
  </si>
  <si>
    <t>wrinkle</t>
  </si>
  <si>
    <t>wrinkled</t>
  </si>
  <si>
    <t>wrinkles</t>
  </si>
  <si>
    <t>wrip</t>
  </si>
  <si>
    <t>wripped</t>
  </si>
  <si>
    <t>wripping</t>
  </si>
  <si>
    <t>writhe</t>
  </si>
  <si>
    <t>wrong</t>
  </si>
  <si>
    <t>wrongful</t>
  </si>
  <si>
    <t>wrongly</t>
  </si>
  <si>
    <t>wrought</t>
  </si>
  <si>
    <t>yawn</t>
  </si>
  <si>
    <t>zap</t>
  </si>
  <si>
    <t>zapped</t>
  </si>
  <si>
    <t>zaps</t>
  </si>
  <si>
    <t>zealot</t>
  </si>
  <si>
    <t>zealous</t>
  </si>
  <si>
    <t>zealously</t>
  </si>
  <si>
    <t>zombie</t>
  </si>
  <si>
    <t>shoot</t>
  </si>
  <si>
    <t>blowup</t>
  </si>
  <si>
    <t>List</t>
  </si>
  <si>
    <t>Stop Words</t>
  </si>
  <si>
    <t>Positive</t>
  </si>
  <si>
    <t>Negative</t>
  </si>
  <si>
    <t>Angry/Violent</t>
  </si>
  <si>
    <t>Group 1</t>
  </si>
  <si>
    <t>Group 2</t>
  </si>
  <si>
    <t>Edges</t>
  </si>
  <si>
    <t>Graph Type</t>
  </si>
  <si>
    <t>Number of Edge Types</t>
  </si>
  <si>
    <t>Modularity</t>
  </si>
  <si>
    <t>NodeXL Version</t>
  </si>
  <si>
    <t>Graph Gallery URL</t>
  </si>
  <si>
    <t>Graph Source</t>
  </si>
  <si>
    <t>Graph Term</t>
  </si>
  <si>
    <t>Data Import</t>
  </si>
  <si>
    <t>Layout Algorithm</t>
  </si>
  <si>
    <t>Groups</t>
  </si>
  <si>
    <t>Edge Alpha</t>
  </si>
  <si>
    <t>Edge Color</t>
  </si>
  <si>
    <t>Edge Width</t>
  </si>
  <si>
    <t>Vertex Alpha</t>
  </si>
  <si>
    <t>Vertex Radius</t>
  </si>
  <si>
    <t>Vertex X</t>
  </si>
  <si>
    <t>Vertex y</t>
  </si>
  <si>
    <t>1.0.1.423</t>
  </si>
  <si>
    <t>Key</t>
  </si>
  <si>
    <t>Action Label</t>
  </si>
  <si>
    <t>Action URL</t>
  </si>
  <si>
    <t>Brand Logo</t>
  </si>
  <si>
    <t>Brand URL</t>
  </si>
  <si>
    <t>Hashtag</t>
  </si>
  <si>
    <t>URL</t>
  </si>
  <si>
    <t>#SEOHashtag</t>
  </si>
  <si>
    <t>https://vivianfrancos.com</t>
  </si>
  <si>
    <t>https://vivianfrancos.com/wp-content/uploads/2019/10/cropped-SEOHashtag-1-78x78.jpg</t>
  </si>
  <si>
    <t>Top 10 Vertices, Ranked by Betweenness Centrality</t>
  </si>
  <si>
    <t>Top URLs in Tweet in Entire Graph</t>
  </si>
  <si>
    <t>http://mtr.cool/jzgjgcpkgo</t>
  </si>
  <si>
    <t>Entire Graph Count</t>
  </si>
  <si>
    <t>Top URLs in Tweet in G1</t>
  </si>
  <si>
    <t>Top URLs in Tweet in G2</t>
  </si>
  <si>
    <t>G1 Count</t>
  </si>
  <si>
    <t>Top URLs in Tweet in G3</t>
  </si>
  <si>
    <t>G2 Count</t>
  </si>
  <si>
    <t>Top URLs in Tweet in G4</t>
  </si>
  <si>
    <t>G3 Count</t>
  </si>
  <si>
    <t>Top URLs in Tweet in G5</t>
  </si>
  <si>
    <t>G4 Count</t>
  </si>
  <si>
    <t>Top URLs in Tweet in G6</t>
  </si>
  <si>
    <t>G5 Count</t>
  </si>
  <si>
    <t>https://www.linkedin.com/slink?code=du35s2K</t>
  </si>
  <si>
    <t>Top URLs in Tweet in G7</t>
  </si>
  <si>
    <t>G6 Count</t>
  </si>
  <si>
    <t>Top URLs in Tweet in G8</t>
  </si>
  <si>
    <t>G7 Count</t>
  </si>
  <si>
    <t>Top URLs in Tweet in G9</t>
  </si>
  <si>
    <t>G8 Count</t>
  </si>
  <si>
    <t>Top URLs in Tweet in G10</t>
  </si>
  <si>
    <t>G9 Count</t>
  </si>
  <si>
    <t>G10 Count</t>
  </si>
  <si>
    <t>Top URLs in Tweet</t>
  </si>
  <si>
    <t>https://congresomarketingdigital.com/ http://www.congresomarketingdigital.com https://congresomarketingdigital.com/taquilla-online/acceso-a-streaming/ https://congresomarketingdigital.com/el-seo-sera-uno-de-los-protagonistas-del-congreso-del-dia-31-de-enero/ https://interactivadigital.com/formacion-y-estudios-marketing-digital/vuelve-a-el-congreso-extremeno-de-marketing-digital-e-ecommerce/ https://congresomarketingdigital.com/taquilla-online/ https://bit.ly/35JhjLK http://ow.ly/2S5o50xTi2i http://congresomarketingdigital.com https://congresomarketingdigital.com/la-experiencia-de-ser-voluntario-en-el-congreso-extremeno-de-marketing-digital-de-badajoz/</t>
  </si>
  <si>
    <t>https://bit.ly/2tBMyen https://isabelsantiandreu.com/cemd2020/ https://congresomarketingdigital.com/ http://mtr.cool/jzgjgcpkgo http://mtr.cool/mbhgvrqcvg http://congresomarketingdigital.com https://interactivadigital.com/formacion-y-estudios-marketing-digital/vuelve-a-el-congreso-extremeno-de-marketing-digital-e-ecommerce/ http://mtr.cool/bnvplifidc http://mtr.cool/qrafwtyvcb https://congresomarketingdigital.com/taquilla-online/</t>
  </si>
  <si>
    <t>https://congresomarketingdigital.com/ https://congresomarketingdigital.com/?utm_source=blogsterapp&amp;utm_medium=twitter&amp;utm_term=tuwebdecero&amp;utm_content=8671630 https://www.marketingandweb.es/marketing/mejor-congreso-de-marketing-digital-ecommerce-en-badajoz-cemd/ https://congresomarketingdigital.com/el-seo-sera-uno-de-los-protagonistas-del-congreso-del-dia-31-de-enero/ https://congresomarketingdigital.com/?utm_source=blogsterapp&amp;utm_medium=twitter&amp;utm_term=tuwebdecero&amp;utm_content=8671689 https://congresomarketingdigital.com/?utm_source=blogsterapp&amp;utm_medium=twitter&amp;utm_term=tuwebdecero&amp;utm_content=8671691 https://congresomarketingdigital.com/?utm_source=blogsterapp&amp;utm_medium=twitter&amp;utm_term=tuwebdecero&amp;utm_content=8671690 https://congresomarketingdigital.com/?utm_source=blogsterapp&amp;utm_medium=twitter&amp;utm_term=tuwebdecero&amp;utm_content=8671686 https://interactivadigital.com/formacion-y-estudios-marketing-digital/vuelve-a-el-congreso-extremeno-de-marketing-digital-e-ecommerce/ https://isabelsantiandreu.com/cemd2020/</t>
  </si>
  <si>
    <t>https://congresomarketingdigital.com/ http://www.congresomarketingdigital.com https://congresomarketingdigital.com/taquilla/ https://interactivadigital.com/formacion-y-estudios-marketing-digital/vuelve-a-el-congreso-extremeno-de-marketing-digital-e-ecommerce/ http://congresomarketingdigital.com https://isabelsantiandreu.com/cemd2020/ https://www.marketingandweb.es/marketing/mejor-congreso-de-marketing-digital-ecommerce-en-badajoz-cemd/ https://congresomarketingdigital.com/ponentes2020/ https://congresomarketingdigital.com http://bit.ly/2ZZE64Chttps://buff.ly/2q2D7zw</t>
  </si>
  <si>
    <t>https://congresomarketingdigital.com/ http://congresomarketingdigital.com http://congresomarketingdigital.com/</t>
  </si>
  <si>
    <t>http://congresomarketingdigital.com https://congresomarketingdigital.com/taquilla-online/</t>
  </si>
  <si>
    <t>http://congresomarketingdigital.com https://twitter.com/CEMKTD/status/1217861435042287617</t>
  </si>
  <si>
    <t>Top Domains in Tweet in Entire Graph</t>
  </si>
  <si>
    <t>Top Domains in Tweet in G1</t>
  </si>
  <si>
    <t>Top Domains in Tweet in G2</t>
  </si>
  <si>
    <t>Top Domains in Tweet in G3</t>
  </si>
  <si>
    <t>Top Domains in Tweet in G4</t>
  </si>
  <si>
    <t>Top Domains in Tweet in G5</t>
  </si>
  <si>
    <t>Top Domains in Tweet in G6</t>
  </si>
  <si>
    <t>linkedin.com</t>
  </si>
  <si>
    <t>Top Domains in Tweet in G7</t>
  </si>
  <si>
    <t>Top Domains in Tweet in G8</t>
  </si>
  <si>
    <t>Top Domains in Tweet in G9</t>
  </si>
  <si>
    <t>Top Domains in Tweet in G10</t>
  </si>
  <si>
    <t>Top Domains in Tweet</t>
  </si>
  <si>
    <t>congresomarketingdigital.com interactivadigital.com bit.ly ow.ly mtr.cool marriott.com badajozonline.tv</t>
  </si>
  <si>
    <t>bit.ly congresomarketingdigital.com mtr.cool isabelsantiandreu.com interactivadigital.com</t>
  </si>
  <si>
    <t>congresomarketingdigital.com marketingandweb.es interactivadigital.com isabelsantiandreu.com</t>
  </si>
  <si>
    <t>congresomarketingdigital.com interactivadigital.com isabelsantiandreu.com marketingandweb.es bit.ly</t>
  </si>
  <si>
    <t>congresomarketingdigital.com twitter.com</t>
  </si>
  <si>
    <t>Top Hashtags in Tweet in Entire Graph</t>
  </si>
  <si>
    <t>marketingdigital</t>
  </si>
  <si>
    <t>seohashtag</t>
  </si>
  <si>
    <t>Top Hashtags in Tweet in G1</t>
  </si>
  <si>
    <t>badayork</t>
  </si>
  <si>
    <t>Top Hashtags in Tweet in G2</t>
  </si>
  <si>
    <t>Top Hashtags in Tweet in G3</t>
  </si>
  <si>
    <t>Top Hashtags in Tweet in G4</t>
  </si>
  <si>
    <t>Top Hashtags in Tweet in G5</t>
  </si>
  <si>
    <t>Top Hashtags in Tweet in G6</t>
  </si>
  <si>
    <t>Top Hashtags in Tweet in G7</t>
  </si>
  <si>
    <t>Top Hashtags in Tweet in G8</t>
  </si>
  <si>
    <t>marketinddigital</t>
  </si>
  <si>
    <t>Top Hashtags in Tweet in G9</t>
  </si>
  <si>
    <t>Top Hashtags in Tweet in G10</t>
  </si>
  <si>
    <t>Top Hashtags in Tweet</t>
  </si>
  <si>
    <t>cemd2020 ecommerce marketingdigital badajoz cemd seo badayork networking voluntario redessociales</t>
  </si>
  <si>
    <t>cemd2020 seo marketingdigital ecommerce badajoz facebookads cemd20 marketing socialmedia redessociales</t>
  </si>
  <si>
    <t>cemd2020 badajoz ecommerce voluntario seo</t>
  </si>
  <si>
    <t>cemd2020 ecommerce marketingdigital evento seo badajoz networking mindfullness seohashtag marketing</t>
  </si>
  <si>
    <t>cemd2020 badajoz</t>
  </si>
  <si>
    <t>seohashtag cemd2020 marketingdigital extremadura marketing badajoz cemd ecommerce</t>
  </si>
  <si>
    <t>cemd2020 marketingdigital badajoz evento ecommerce</t>
  </si>
  <si>
    <t>cemd2020 marketingdigital ecommerce seo marketinddigital</t>
  </si>
  <si>
    <t>Top Words in Tweet in Entire Graph</t>
  </si>
  <si>
    <t>Top Words in Tweet in G1</t>
  </si>
  <si>
    <t>Top Words in Tweet in G2</t>
  </si>
  <si>
    <t>Top Words in Tweet in G3</t>
  </si>
  <si>
    <t>Top Words in Tweet in G4</t>
  </si>
  <si>
    <t>Top Words in Tweet in G5</t>
  </si>
  <si>
    <t>Top Words in Tweet in G6</t>
  </si>
  <si>
    <t>Top Words in Tweet in G7</t>
  </si>
  <si>
    <t>Top Words in Tweet in G8</t>
  </si>
  <si>
    <t>Top Words in Tweet in G9</t>
  </si>
  <si>
    <t>Top Words in Tweet in G10</t>
  </si>
  <si>
    <t>Top Words in Tweet</t>
  </si>
  <si>
    <t>#cemd2020 entrada #ecommerce congreso enero ibercaja edición #marketingdigital marketing extremeño</t>
  </si>
  <si>
    <t>#cemd2020 entrada 10 31 código enero descuento cemktd cemd20isabel quieres</t>
  </si>
  <si>
    <t>#cemd2020 entrada enero 10 31 marketing badajoz digital quedan streaming</t>
  </si>
  <si>
    <t>#cemd2020 entrada código 31 enero descuento digital marketing 10 #marketingdigital</t>
  </si>
  <si>
    <t>#cemd2020 evento ponencias 31 enero acerca embárcate emocionante aprendizaje sabes</t>
  </si>
  <si>
    <t>mayor #seohashtag invita #cemd2020 enero #marketingdigital 31 evento #extremadura puedes</t>
  </si>
  <si>
    <t>#cemd2020 mucho año #marketingdigital congreso ponencias quedan 15 días tercer</t>
  </si>
  <si>
    <t>descuento #cemd2020 31 enero cemd20as 10 entrada puedes badajoz compra</t>
  </si>
  <si>
    <t>2020 cemd cemd2020 dónde temáticas congreso extremeño marketing digital ponentes</t>
  </si>
  <si>
    <t>congreso extremeño marketing digital #marketingdigital #ecommerce #cemd2020 pierdas nueva edición</t>
  </si>
  <si>
    <t>#cemd2020 llega 3ª edición próximo 31 enero 17 ponentes #marketingdigital</t>
  </si>
  <si>
    <t>Top Word Pairs in Tweet in Entire Graph</t>
  </si>
  <si>
    <t>31,enero</t>
  </si>
  <si>
    <t>marketing,digital</t>
  </si>
  <si>
    <t>10,descuento</t>
  </si>
  <si>
    <t>congreso,extremeño</t>
  </si>
  <si>
    <t>puedes,perder</t>
  </si>
  <si>
    <t>#cemd2020,31</t>
  </si>
  <si>
    <t>compra,entrada</t>
  </si>
  <si>
    <t>extremeño,marketing</t>
  </si>
  <si>
    <t>#cemd2020,cemktd</t>
  </si>
  <si>
    <t>#seohashtag,invita</t>
  </si>
  <si>
    <t>Top Word Pairs in Tweet in G1</t>
  </si>
  <si>
    <t>#marketingdigital,#ecommerce</t>
  </si>
  <si>
    <t>edificio,ibercaja</t>
  </si>
  <si>
    <t>ibercaja,xxi</t>
  </si>
  <si>
    <t>enero,2020</t>
  </si>
  <si>
    <t>co,xpgxmswbre</t>
  </si>
  <si>
    <t>conoces,edición</t>
  </si>
  <si>
    <t>Top Word Pairs in Tweet in G2</t>
  </si>
  <si>
    <t>entrada,código</t>
  </si>
  <si>
    <t>obtén,10</t>
  </si>
  <si>
    <t>descuento,entrada</t>
  </si>
  <si>
    <t>código,cemd20jl</t>
  </si>
  <si>
    <t>badajoz,31</t>
  </si>
  <si>
    <t>10,código</t>
  </si>
  <si>
    <t>Top Word Pairs in Tweet in G3</t>
  </si>
  <si>
    <t>código,cemd20jose</t>
  </si>
  <si>
    <t>quedan,entradas</t>
  </si>
  <si>
    <t>entradas,vip</t>
  </si>
  <si>
    <t>comprar,entrada</t>
  </si>
  <si>
    <t>alvaro,fontela</t>
  </si>
  <si>
    <t>enero,estrategias</t>
  </si>
  <si>
    <t>Top Word Pairs in Tweet in G4</t>
  </si>
  <si>
    <t>código,descuento</t>
  </si>
  <si>
    <t>#evento,presencial</t>
  </si>
  <si>
    <t>presencial,online</t>
  </si>
  <si>
    <t>online,marketing</t>
  </si>
  <si>
    <t>digital,#ecommerce</t>
  </si>
  <si>
    <t>2020,3º</t>
  </si>
  <si>
    <t>Top Word Pairs in Tweet in G5</t>
  </si>
  <si>
    <t>acerca,#cemd2020</t>
  </si>
  <si>
    <t>enero,embárcate</t>
  </si>
  <si>
    <t>embárcate,emocionante</t>
  </si>
  <si>
    <t>emocionante,evento</t>
  </si>
  <si>
    <t>evento,aprendizaje</t>
  </si>
  <si>
    <t>aprendizaje,sabes</t>
  </si>
  <si>
    <t>sabes,cuál</t>
  </si>
  <si>
    <t>cuál,programa</t>
  </si>
  <si>
    <t>Top Word Pairs in Tweet in G6</t>
  </si>
  <si>
    <t>enero,mayor</t>
  </si>
  <si>
    <t>mayor,evento</t>
  </si>
  <si>
    <t>evento,#marketingdigital</t>
  </si>
  <si>
    <t>#marketingdigital,#extremadura</t>
  </si>
  <si>
    <t>#extremadura,puedes</t>
  </si>
  <si>
    <t>perder,#seohashtag</t>
  </si>
  <si>
    <t>Top Word Pairs in Tweet in G7</t>
  </si>
  <si>
    <t>quedan,15</t>
  </si>
  <si>
    <t>15,días</t>
  </si>
  <si>
    <t>días,#cemd2020</t>
  </si>
  <si>
    <t>#cemd2020,tercer</t>
  </si>
  <si>
    <t>tercer,congreso</t>
  </si>
  <si>
    <t>extremeño,#marketingdigital</t>
  </si>
  <si>
    <t>#marketingdigital,año</t>
  </si>
  <si>
    <t>año,tengo</t>
  </si>
  <si>
    <t>tengo,honor</t>
  </si>
  <si>
    <t>Top Word Pairs in Tweet in G8</t>
  </si>
  <si>
    <t>enero,badajoz</t>
  </si>
  <si>
    <t>código,cemd20as</t>
  </si>
  <si>
    <t>descuento,#cemd2020</t>
  </si>
  <si>
    <t>puedes,perderte</t>
  </si>
  <si>
    <t>perderte,#cemd2020</t>
  </si>
  <si>
    <t>badajoz,compra</t>
  </si>
  <si>
    <t>Top Word Pairs in Tweet in G9</t>
  </si>
  <si>
    <t>cemd,2020</t>
  </si>
  <si>
    <t>2020,temáticas</t>
  </si>
  <si>
    <t>temáticas,congreso</t>
  </si>
  <si>
    <t>digital,2020</t>
  </si>
  <si>
    <t>2020,ponentes</t>
  </si>
  <si>
    <t>ponentes,cemd</t>
  </si>
  <si>
    <t>2020,programación</t>
  </si>
  <si>
    <t>Top Word Pairs in Tweet in G10</t>
  </si>
  <si>
    <t>digital,#marketingdigital</t>
  </si>
  <si>
    <t>#ecommerce,#cemd2020</t>
  </si>
  <si>
    <t>pierdas,nueva</t>
  </si>
  <si>
    <t>nueva,edición</t>
  </si>
  <si>
    <t>edición,congreso</t>
  </si>
  <si>
    <t>Top Word Pairs in Tweet</t>
  </si>
  <si>
    <t>#marketingdigital,#ecommerce  congreso,extremeño  marketing,digital  extremeño,marketing  edificio,ibercaja  ibercaja,xxi  31,enero  enero,2020  co,xpgxmswbre  conoces,edición</t>
  </si>
  <si>
    <t>31,enero  #cemd2020,cemktd  10,descuento  entrada,código  obtén,10  descuento,entrada  código,cemd20jl  compra,entrada  badajoz,31  10,código</t>
  </si>
  <si>
    <t>31,enero  marketing,digital  badajoz,31  compra,entrada  código,cemd20jose  quedan,entradas  entradas,vip  comprar,entrada  alvaro,fontela  enero,estrategias</t>
  </si>
  <si>
    <t>31,enero  marketing,digital  enero,2020  código,descuento  descuento,entrada  #evento,presencial  presencial,online  online,marketing  digital,#ecommerce  2020,3º</t>
  </si>
  <si>
    <t>31,enero  acerca,#cemd2020  #cemd2020,31  enero,embárcate  embárcate,emocionante  emocionante,evento  evento,aprendizaje  aprendizaje,sabes  sabes,cuál  cuál,programa</t>
  </si>
  <si>
    <t>#seohashtag,invita  #cemd2020,31  31,enero  enero,mayor  mayor,evento  evento,#marketingdigital  #marketingdigital,#extremadura  #extremadura,puedes  puedes,perder  perder,#seohashtag</t>
  </si>
  <si>
    <t>quedan,15  15,días  días,#cemd2020  #cemd2020,tercer  tercer,congreso  congreso,extremeño  extremeño,#marketingdigital  #marketingdigital,año  año,tengo  tengo,honor</t>
  </si>
  <si>
    <t>31,enero  10,descuento  enero,badajoz  compra,entrada  código,cemd20as  descuento,#cemd2020  puedes,perderte  perderte,#cemd2020  #cemd2020,31  badajoz,compra</t>
  </si>
  <si>
    <t>cemd,2020  2020,temáticas  temáticas,congreso  congreso,extremeño  extremeño,marketing  marketing,digital  digital,2020  2020,ponentes  ponentes,cemd  2020,programación</t>
  </si>
  <si>
    <t>congreso,extremeño  extremeño,marketing  marketing,digital  digital,#marketingdigital  #marketingdigital,#ecommerce  #ecommerce,#cemd2020  pierdas,nueva  nueva,edición  edición,congreso</t>
  </si>
  <si>
    <t>llega,3ª  3ª,edición  edición,#cemd2020  #cemd2020,próximo  próximo,31  31,enero  enero,17  17,ponentes  ponentes,#marketingdigital  #marketingdigital,#ecommerce</t>
  </si>
  <si>
    <t>Top Replied-To in Entire Graph</t>
  </si>
  <si>
    <t>Top Mentioned in Entire Graph</t>
  </si>
  <si>
    <t>Top Replied-To in G1</t>
  </si>
  <si>
    <t>Top Replied-To in G2</t>
  </si>
  <si>
    <t>Top Mentioned in G1</t>
  </si>
  <si>
    <t>Top Mentioned in G2</t>
  </si>
  <si>
    <t>Top Replied-To in G3</t>
  </si>
  <si>
    <t>Top Mentioned in G3</t>
  </si>
  <si>
    <t>Top Replied-To in G4</t>
  </si>
  <si>
    <t>Top Mentioned in G4</t>
  </si>
  <si>
    <t>Top Replied-To in G5</t>
  </si>
  <si>
    <t>Top Mentioned in G5</t>
  </si>
  <si>
    <t>Top Replied-To in G6</t>
  </si>
  <si>
    <t>Top Mentioned in G6</t>
  </si>
  <si>
    <t>Top Replied-To in G7</t>
  </si>
  <si>
    <t>Top Mentioned in G7</t>
  </si>
  <si>
    <t>Top Replied-To in G8</t>
  </si>
  <si>
    <t>Top Mentioned in G8</t>
  </si>
  <si>
    <t>Top Replied-To in G9</t>
  </si>
  <si>
    <t>Top Mentioned in G9</t>
  </si>
  <si>
    <t>Top Replied-To in G10</t>
  </si>
  <si>
    <t>Top Mentioned in G10</t>
  </si>
  <si>
    <t>Top Replied-To in Tweet</t>
  </si>
  <si>
    <t>mjcachon alvaromkn jptejela</t>
  </si>
  <si>
    <t>mjcachon miguelfloro</t>
  </si>
  <si>
    <t>Top Mentioned in Tweet</t>
  </si>
  <si>
    <t>cemktd pandacomunica ibercaja raiolanetworks cytomic_ philgonzalez vodafonebiz metricool_es tuwebdecero am_camacho</t>
  </si>
  <si>
    <t>cemktd anaivarsparcero am_camacho philgonzalez mjcachon c_isabelromero alvarowpo geni_ramos ibercaja fareskameli</t>
  </si>
  <si>
    <t>cemktd philgonzalez raiolanetworks am_camacho ibercaja mjcachon oscaragugav igersspain alvarofontela paolasilvacm</t>
  </si>
  <si>
    <t>cemktd metricool_es anaivarsparcero pandacomunica philgonzalez interactiv_a i_republica jptejela nicolaschvs ibercaja</t>
  </si>
  <si>
    <t>cemktd am_camacho</t>
  </si>
  <si>
    <t>anaivarsparcero cemktd</t>
  </si>
  <si>
    <t>Top Tweeters in Entire Graph</t>
  </si>
  <si>
    <t>Top Tweeters in G1</t>
  </si>
  <si>
    <t>Top Tweeters in G2</t>
  </si>
  <si>
    <t>Top Tweeters in G3</t>
  </si>
  <si>
    <t>Top Tweeters in G4</t>
  </si>
  <si>
    <t>Top Tweeters in G5</t>
  </si>
  <si>
    <t>Top Tweeters in G6</t>
  </si>
  <si>
    <t>Top Tweeters in G7</t>
  </si>
  <si>
    <t>Top Tweeters in G8</t>
  </si>
  <si>
    <t>Top Tweeters in G9</t>
  </si>
  <si>
    <t>Top Tweeters in G10</t>
  </si>
  <si>
    <t>Top Tweeters</t>
  </si>
  <si>
    <t>lovesmou tinosemseo cope_badajoz ibercaja logisticaglobal vodafonebiz pandacomunica labicicletanet borjadelope oletna</t>
  </si>
  <si>
    <t>fareskameli mjcachon juanjosantana javilayunta alvaromkn geni_ramos philgonzalez echaleku anaivarsparcero c_isabelromero</t>
  </si>
  <si>
    <t>flormpecasique tuwebdecero miguelfloro elenalalasm castro_valin ac_hoteles i_republica igersspain fragoso_fran mariaghvn</t>
  </si>
  <si>
    <t>bichadecampo perbea123 philippelele carlotagalvan to_navas metricool_es natalia_codina josmkt luciayelseo rakel_almeria</t>
  </si>
  <si>
    <t>vkflores raiolanetworks isafirvida richartasanchez dnoy_journalist mirenperez carlosd3freitas arrowwebgraphic</t>
  </si>
  <si>
    <t>ene3112 hedwigkudo vivianfrancos metoscm uitsteln teseacomunicac1</t>
  </si>
  <si>
    <t>paolasilvacm belengg_ alvarobarrena belenmarper fqfontanes</t>
  </si>
  <si>
    <t>raulscc maylopezes salonsoweb arantxasgg</t>
  </si>
  <si>
    <t>jessicaquerom aatrenza roberflores87</t>
  </si>
  <si>
    <t>muypymes camaradebadajoz cidvegasbajas</t>
  </si>
  <si>
    <t>argehdez marketerosdehoy</t>
  </si>
  <si>
    <t>URLs in Tweet by Count</t>
  </si>
  <si>
    <t>https://isabelsantiandreu.com/cemd2020/ http://congresomarketingdigital.com http://mtr.cool/jzgjgcpkgo http://mtr.cool/mbhgvrqcvg https://congresomarketingdigital.com/taquilla-online/ http://mtr.cool/qrafwtyvcb http://mtr.cool/bnvplifidc</t>
  </si>
  <si>
    <t>https://congresomarketingdigital.com/ https://interactivadigital.com/formacion-y-estudios-marketing-digital/vuelve-a-el-congreso-extremeno-de-marketing-digital-e-ecommerce/ https://congresomarketingdigital.com/?utm_source=blogsterapp&amp;utm_medium=twitter&amp;utm_term=tuwebdecero&amp;utm_content=8671686 https://congresomarketingdigital.com/?utm_source=blogsterapp&amp;utm_medium=twitter&amp;utm_term=tuwebdecero&amp;utm_content=8671690 https://congresomarketingdigital.com/?utm_source=blogsterapp&amp;utm_medium=twitter&amp;utm_term=tuwebdecero&amp;utm_content=8671691 https://congresomarketingdigital.com/?utm_source=blogsterapp&amp;utm_medium=twitter&amp;utm_term=tuwebdecero&amp;utm_content=8671689 https://congresomarketingdigital.com/el-seo-sera-uno-de-los-protagonistas-del-congreso-del-dia-31-de-enero/ https://www.marketingandweb.es/marketing/mejor-congreso-de-marketing-digital-ecommerce-en-badajoz-cemd/ https://congresomarketingdigital.com/?utm_source=blogsterapp&amp;utm_medium=twitter&amp;utm_term=tuwebdecero&amp;utm_content=8671630</t>
  </si>
  <si>
    <t>https://congresomarketingdigital.com/ http://www.congresomarketingdigital.com https://interactivadigital.com/formacion-y-estudios-marketing-digital/vuelve-a-el-congreso-extremeno-de-marketing-digital-e-ecommerce/ https://congresomarketingdigital.com/el-seo-sera-uno-de-los-protagonistas-del-congreso-del-dia-31-de-enero/ https://congresomarketingdigital.com/taquilla-online/acceso-a-streaming/ http://www.badajozonline.tv/2020/01/21/rueda-de-prensa-alcalde-21-01-20-congreso-extremeno-de-marketing-digital/ https://achotels.marriott.com/es/hotels/ac-hotel-badajoz http://mtr.cool/taiwqcowsb https://congresomarketingdigital.com/la-experiencia-de-ser-voluntario-en-el-congreso-extremeno-de-marketing-digital-de-badajoz/ http://congresomarketingdigital.com</t>
  </si>
  <si>
    <t>https://congresomarketingdigital.com/ http://congresomarketingdigital.com/ http://congresomarketingdigital.com</t>
  </si>
  <si>
    <t>https://congresomarketingdigital.com https://congresomarketingdigital.com/ https://congresomarketingdigital.com/taquilla/</t>
  </si>
  <si>
    <t>http://bit.ly/2ZZE64Chttps://buff.ly/2q2D7zw https://congresomarketingdigital.com/</t>
  </si>
  <si>
    <t>http://www.congresomarketingdigital.com https://interactivadigital.com/formacion-y-estudios-marketing-digital/vuelve-a-el-congreso-extremeno-de-marketing-digital-e-ecommerce/ https://www.marketingandweb.es/marketing/mejor-congreso-de-marketing-digital-ecommerce-en-badajoz-cemd/ https://isabelsantiandreu.com/cemd2020/ http://congresomarketingdigital.com</t>
  </si>
  <si>
    <t>URLs in Tweet by Salience</t>
  </si>
  <si>
    <t>https://www.linkedin.com/slink?code=du35s2K https://congresomarketingdigital.com/</t>
  </si>
  <si>
    <t>https://congresomarketingdigital.com/ https://congresomarketingdigital.com/el-seo-sera-uno-de-los-protagonistas-del-congreso-del-dia-31-de-enero/ http://www.congresomarketingdigital.com https://interactivadigital.com/formacion-y-estudios-marketing-digital/vuelve-a-el-congreso-extremeno-de-marketing-digital-e-ecommerce/ https://congresomarketingdigital.com/taquilla-online/acceso-a-streaming/ http://www.badajozonline.tv/2020/01/21/rueda-de-prensa-alcalde-21-01-20-congreso-extremeno-de-marketing-digital/ https://achotels.marriott.com/es/hotels/ac-hotel-badajoz http://mtr.cool/taiwqcowsb https://congresomarketingdigital.com/la-experiencia-de-ser-voluntario-en-el-congreso-extremeno-de-marketing-digital-de-badajoz/ http://congresomarketingdigital.com</t>
  </si>
  <si>
    <t>http://congresomarketingdigital.com/ http://congresomarketingdigital.com https://congresomarketingdigital.com/</t>
  </si>
  <si>
    <t>https://congresomarketingdigital.com/taquilla-online/ http://congresomarketingdigital.com</t>
  </si>
  <si>
    <t>Domains in Tweet by Count</t>
  </si>
  <si>
    <t>mtr.cool congresomarketingdigital.com isabelsantiandreu.com</t>
  </si>
  <si>
    <t>congresomarketingdigital.com interactivadigital.com marketingandweb.es</t>
  </si>
  <si>
    <t>congresomarketingdigital.com interactivadigital.com badajozonline.tv marriott.com mtr.cool ow.ly bit.ly</t>
  </si>
  <si>
    <t>bit.ly congresomarketingdigital.com</t>
  </si>
  <si>
    <t>congresomarketingdigital.com interactivadigital.com marketingandweb.es isabelsantiandreu.com</t>
  </si>
  <si>
    <t>Domains in Tweet by Salience</t>
  </si>
  <si>
    <t>linkedin.com congresomarketingdigital.com</t>
  </si>
  <si>
    <t>congresomarketingdigital.com isabelsantiandreu.com mtr.cool</t>
  </si>
  <si>
    <t>interactivadigital.com marketingandweb.es congresomarketingdigital.com</t>
  </si>
  <si>
    <t>Hashtags in Tweet by Count</t>
  </si>
  <si>
    <t>seohashtag cemd2020 marketingdigital extremadura marketing badajoz</t>
  </si>
  <si>
    <t>cemd2020 seo ecommerce marketing socialmedia marketingdigital sistrix cemd20</t>
  </si>
  <si>
    <t>cemd2020 badajoz seo voluntario ecommerce</t>
  </si>
  <si>
    <t>cemd2020 ecommerce badajoz marketingdigital seo redessociales voluntario networking</t>
  </si>
  <si>
    <t>cemd2020 badajoz evento ecommerce marketingdigital</t>
  </si>
  <si>
    <t>cemd2020 ecommerce marketingdigital seo marketinddigital</t>
  </si>
  <si>
    <t>marketingdigital cemd2020 ecommerce cemd20 cemd badajoz facebookads</t>
  </si>
  <si>
    <t>cemd2020 ecommerce seo</t>
  </si>
  <si>
    <t>cemd2020 badajoz marketingdigital facebookads revenuemanager seo ecommerce wpo roi mindfullness</t>
  </si>
  <si>
    <t>ecommerce cemd marketingdigital</t>
  </si>
  <si>
    <t>cemd2020 evento ecommerce</t>
  </si>
  <si>
    <t>seohashtag marketing badajoz cemd2020 cemd marketingdigital ecommerce</t>
  </si>
  <si>
    <t>cemd2020 ecommerce marketingdigital seohashtag marketing badajoz mindfullness networking evento</t>
  </si>
  <si>
    <t>marketingdigital ecommerce cemd2020 badajoz badayork</t>
  </si>
  <si>
    <t>Hashtags in Tweet by Salience</t>
  </si>
  <si>
    <t>marketing badajoz seohashtag cemd2020 marketingdigital extremadura</t>
  </si>
  <si>
    <t>seo ecommerce marketing socialmedia marketingdigital sistrix cemd20 cemd2020</t>
  </si>
  <si>
    <t>badajoz seo voluntario ecommerce cemd2020</t>
  </si>
  <si>
    <t>ecommerce badajoz marketingdigital seo redessociales voluntario networking cemd2020</t>
  </si>
  <si>
    <t>badajoz evento ecommerce marketingdigital cemd2020</t>
  </si>
  <si>
    <t>seo marketinddigital ecommerce marketingdigital cemd2020</t>
  </si>
  <si>
    <t>ecommerce cemd20 cemd badajoz facebookads marketingdigital cemd2020</t>
  </si>
  <si>
    <t>ecommerce seo cemd2020</t>
  </si>
  <si>
    <t>badajoz marketingdigital facebookads revenuemanager seo ecommerce wpo roi mindfullness instagram</t>
  </si>
  <si>
    <t>badajoz seo cemd2020 cemd marketingdigital ecommerce</t>
  </si>
  <si>
    <t>ecommerce marketingdigital cemd2020 seohashtag marketing badajoz mindfullness networking evento</t>
  </si>
  <si>
    <t>extremadura congresos cemd2020 marketingdigital</t>
  </si>
  <si>
    <t>badajoz badayork marketingdigital ecommerce cemd2020</t>
  </si>
  <si>
    <t>Top Words in Tweet by Count</t>
  </si>
  <si>
    <t>pierdas nueva edición congreso extremeño marketing digital #marketingdigital #ecommerce</t>
  </si>
  <si>
    <t>congreso extremeño marketing digital #marketingdigital #ecommerce 31 enero cemktd pierdas</t>
  </si>
  <si>
    <t>31 enero mayor evento #marketingdigital #extremadura puedes perder #seohashtag invita</t>
  </si>
  <si>
    <t>mayor #seohashtag invita 31 enero evento #marketingdigital #extremadura puedes perder</t>
  </si>
  <si>
    <t>badajoz 31 enero entradas streaming 10 alvaro fontela estará nuevo</t>
  </si>
  <si>
    <t>cemd20isabel 10 descuento código enero entrada #seo co #ecommerce 31</t>
  </si>
  <si>
    <t>entrada marketing 31 enero badajoz digital 10 congreso quedan streaming</t>
  </si>
  <si>
    <t>alvaro fontela estará nuevo badajoz 31 enero estrategias marketing digital</t>
  </si>
  <si>
    <t>conoces edición #ecommerce congreso extremeño marketing digital 31 enero 2020</t>
  </si>
  <si>
    <t>entrada congreso año extremeño marketing saca streaming co xpgxmswbre #ecommerce</t>
  </si>
  <si>
    <t>acerca 31 enero embárcate emocionante evento aprendizaje sabes cuál programa</t>
  </si>
  <si>
    <t>evento ponencias 31 enero año puedes acerca embárcate emocionante aprendizaje</t>
  </si>
  <si>
    <t>entrada 31 enero 2020 llega consigue 10 descuento compras código</t>
  </si>
  <si>
    <t>puedes entrada acerca 31 enero evento perder compra co 10</t>
  </si>
  <si>
    <t>llega 3ª edición próximo 31 enero 17 ponentes #marketingdigital #ecommerce</t>
  </si>
  <si>
    <t>mucho quedan 15 días tercer congreso extremeño #marketingdigital año tengo</t>
  </si>
  <si>
    <t>año 31 enero entrada edición #marketingdigital estaré mas #badajoz cemktd</t>
  </si>
  <si>
    <t>año incorpora ponencias talleres seo facebook ads instagram estrategia mucho</t>
  </si>
  <si>
    <t>primero año</t>
  </si>
  <si>
    <t>evento 31 enero ponencias acerca embárcate emocionante aprendizaje sabes cuál</t>
  </si>
  <si>
    <t>semana finalizamos intensa terminando cerrar cositas antes comenzar penúltima previa</t>
  </si>
  <si>
    <t>descuento puedes perderte 31 enero badajoz compra entrada co up37yhymf9</t>
  </si>
  <si>
    <t>descuento entrada 31 enero cemd20as 10 nivel badajoz puedes código</t>
  </si>
  <si>
    <t>quieres saber cuento blog co zufidzbz6v descuento 10 código cemd20isabel</t>
  </si>
  <si>
    <t>31 enero llega 3er congreso extremeño marketing digital cemd20 17</t>
  </si>
  <si>
    <t>#mindfullness tendencia pasajera algo empresas deberían implementar organizaciones respuesta philgonzalez</t>
  </si>
  <si>
    <t>estamos encantados recibir nuestro buen amigo philgonzalez año hablará мιɴdғυlɴeѕѕ</t>
  </si>
  <si>
    <t>fantástica presencia femenina congreso extremeño #marketingdigital #cemd20 podremos disfrutar ponencias</t>
  </si>
  <si>
    <t>3ª edición consecutiva ibercaja vuelve apoyarnos cediéndonos instalaciones nuestra gratitud</t>
  </si>
  <si>
    <t>cemktd anaivarsparcero congreso 31 enero #marketingdigital entrada extremeño #ecommerce #badajoz</t>
  </si>
  <si>
    <t>faltan pocos días 3ª edición #cemd congreso #marketingdigital #ecommerce enero</t>
  </si>
  <si>
    <t>31 enero congreso extremeño marketing digital #marketingdigital #ecommerce cemktd</t>
  </si>
  <si>
    <t>ibercaja 2020 entrada tenemos pandacomunica terminando contaros os conoces edición</t>
  </si>
  <si>
    <t>terminando día queremos marcharnos casa contaros par cosillas cc ibercaja</t>
  </si>
  <si>
    <t>#evento presencial online marketing digital #ecommerce además código descuento entrada</t>
  </si>
  <si>
    <t>#evento presencial online marketing digital #ecommerce código descuento 31 enero</t>
  </si>
  <si>
    <t>ponencias tracks networking sorpresas concursos regalos muchas ganas #marketingdigital #ecommerce</t>
  </si>
  <si>
    <t>entrada descuento cemktd obtén 10 código cemd20jl 31 #badajoz saca</t>
  </si>
  <si>
    <t>mjcachon estará badajoz 31 enero cemktd compra entrada quedan pocas</t>
  </si>
  <si>
    <t>jptejela ceo metricool_es impartirá taller herramienta permite analizar generar informes</t>
  </si>
  <si>
    <t>enero #marketingdigital #ecommerce #seo faltan pocos días 3ª edición #cemd</t>
  </si>
  <si>
    <t>3ra edición cemd20 viene calentita 17 ponencias primer nivel masterclass</t>
  </si>
  <si>
    <t>marketing digital código acerca mayor evento extremadura puedes perder compra</t>
  </si>
  <si>
    <t>gustaría voluntario vivir dentro ponte contacto nosotros hablamos</t>
  </si>
  <si>
    <t>quieres conocer ponentes geni_ramos muroexe fareskameli echaleku philgonzalez mjcachon anaivarsparcero</t>
  </si>
  <si>
    <t>enero mejor plan evento presencial online marketing digital #ecommerce código</t>
  </si>
  <si>
    <t>miguelfloro estará badajoz 31 enero cemktd compra entrada quedan pocas</t>
  </si>
  <si>
    <t>31 enero año estaré mas #badajoz cemktd vienes puedes alvaro</t>
  </si>
  <si>
    <t>#seohashtag invita mayor congreso #badajoz enero #marketingdigital #marketing 31 evento</t>
  </si>
  <si>
    <t>#seohashtag invita mayor congreso #marketing #badajoz 31 enero evento #marketingdigital</t>
  </si>
  <si>
    <t>quieres encontrar tono lenguaje marca deberías perderte ponencia c_isabelromero cofundadora</t>
  </si>
  <si>
    <t>marketing digital 3r congreso extremeño vas streaming entrada código cemd20nc</t>
  </si>
  <si>
    <t>entrada 31 enero descuento 10 congreso código digital marketing puedes</t>
  </si>
  <si>
    <t>#marketingdigital 10 descuento código cemktd reúne mejores profesionales próximo 31</t>
  </si>
  <si>
    <t>novedades congreso extremeño marketing digital celebrará 31 enero badajoz cemktd</t>
  </si>
  <si>
    <t>finalizamos día nuestro amigo partner oscaragugav startgo connection quien cuenta</t>
  </si>
  <si>
    <t>congreso #marketingdigital #ecommerce cemktd os #badajoz #badayork calidad cervezas podemos</t>
  </si>
  <si>
    <t>mejor #seo llega mano mjcachon mando empresa seo marketing online</t>
  </si>
  <si>
    <t>quedan días primer congreso marketing digital año quedes entrada descuento</t>
  </si>
  <si>
    <t>Top Words in Tweet by Salience</t>
  </si>
  <si>
    <t>31 enero cemktd pierdas nueva edición congreso extremeño marketing digital</t>
  </si>
  <si>
    <t>congreso #marketing #badajoz mayor #seohashtag invita 31 enero evento #marketingdigital</t>
  </si>
  <si>
    <t>alvaro fontela estará nuevo estrategias marketing digital vender ecommerce quedan</t>
  </si>
  <si>
    <t>enero marketing #ecommerce entrada #seo co 31 presencial quieres ponentes</t>
  </si>
  <si>
    <t>congreso puedes digital 10 marketing 31 enero badajoz quedan streaming</t>
  </si>
  <si>
    <t>2020 congreso puedes entrada año extremeño marketing saca streaming co</t>
  </si>
  <si>
    <t>año puedes acerca embárcate emocionante aprendizaje sabes cuál programa vas</t>
  </si>
  <si>
    <t>31 enero 2020 llega consigue 10 descuento compras código cemd20jo</t>
  </si>
  <si>
    <t>puedes acerca 31 enero evento perder compra co 10 código</t>
  </si>
  <si>
    <t>mucho 31 enero entrada edición #marketingdigital estaré mas #badajoz cemktd</t>
  </si>
  <si>
    <t>acerca embárcate emocionante aprendizaje sabes cuál programa vas encontrarte allí</t>
  </si>
  <si>
    <t>quieres cemd20 17 perderte co alto talleres especializados esperan #seo</t>
  </si>
  <si>
    <t>puedes extremeño #ecommerce #badajoz congreso 31 enero #marketingdigital entrada marketing</t>
  </si>
  <si>
    <t>2020 semana ibercaja entrada tenemos pandacomunica terminando contaros os conoces</t>
  </si>
  <si>
    <t>además entrada 10 #evento presencial online marketing digital #ecommerce código</t>
  </si>
  <si>
    <t>puedes 31 hotel seo os cemktd obtén 10 código cemd20jl</t>
  </si>
  <si>
    <t>faltan pocos días 3ª edición #cemd congreso edificio ibercaja xxi</t>
  </si>
  <si>
    <t>acerca mayor evento extremadura puedes perder compra entrada co b6s3foursi</t>
  </si>
  <si>
    <t>puedes estaré mas #badajoz cemktd vienes alvaro fontela estará nuevo</t>
  </si>
  <si>
    <t>#seohashtag invita mayor #marketing 31 evento #extremadura puedes perder usa</t>
  </si>
  <si>
    <t>acerca quieres aprender puedes perder 31 enero badajoz verlo aprovecha</t>
  </si>
  <si>
    <t>congreso digital descuento marketing 10 código 31 enero puedes extremeño</t>
  </si>
  <si>
    <t>cemktd reúne mejores profesionales próximo 31 enero quieres tendencia obtén</t>
  </si>
  <si>
    <t>os calidad cervezas podemos decir nada aseguramos ponentes gentileza viajar</t>
  </si>
  <si>
    <t>Top Word Pairs in Tweet by Count</t>
  </si>
  <si>
    <t>pierdas,nueva  nueva,edición  edición,congreso  congreso,extremeño  extremeño,marketing  marketing,digital  digital,#marketingdigital  #marketingdigital,#ecommerce  #ecommerce,#cemd2020</t>
  </si>
  <si>
    <t>congreso,extremeño  extremeño,marketing  marketing,digital  digital,#marketingdigital  #marketingdigital,#ecommerce  #ecommerce,#cemd2020  31,enero  enero,congreso  #cemd2020,cemktd  pierdas,nueva</t>
  </si>
  <si>
    <t>#cemd2020,31  31,enero  enero,mayor  mayor,evento  evento,#marketingdigital  #marketingdigital,#extremadura  #extremadura,puedes  puedes,perder  perder,#seohashtag  #seohashtag,invita</t>
  </si>
  <si>
    <t>badajoz,31  31,enero  alvaro,fontela  fontela,estará  estará,nuevo  nuevo,badajoz  enero,estrategias  estrategias,marketing  marketing,digital  digital,vender</t>
  </si>
  <si>
    <t>descuento,10  31,enero  código,cemd20isabel  código,descuento  10,código  compra,entrada  quieres,saber  saber,#cemd2020  #cemd2020,cuento  cuento,blog</t>
  </si>
  <si>
    <t>31,enero  marketing,digital  compra,entrada  badajoz,31  congreso,extremeño  extremeño,marketing  código,cemd20jose  estará,badajoz  #cemd2020,cemktd  entrada,co</t>
  </si>
  <si>
    <t>alvaro,fontela  fontela,estará  estará,nuevo  nuevo,badajoz  badajoz,31  31,enero  enero,estrategias  estrategias,marketing  marketing,digital  digital,vender</t>
  </si>
  <si>
    <t>conoces,edición  edición,#ecommerce  #ecommerce,congreso  congreso,extremeño  extremeño,marketing  marketing,digital  digital,31  31,enero  enero,2020  2020,edificio</t>
  </si>
  <si>
    <t>congreso,extremeño  saca,entrada  co,xpgxmswbre  extremeño,marketing  marketing,digital  compra,entrada  entrada,co  31,enero  #marketingdigital,#ecommerce  sacar,entrada</t>
  </si>
  <si>
    <t>acerca,#cemd2020  #cemd2020,31  31,enero  enero,embárcate  embárcate,emocionante  emocionante,evento  evento,aprendizaje  aprendizaje,sabes  sabes,cuál  cuál,programa</t>
  </si>
  <si>
    <t>31,enero  enero,2020  2020,llega  llega,#cemd2020  #cemd2020,consigue  consigue,entrada  entrada,10  10,descuento  descuento,compras  compras,código</t>
  </si>
  <si>
    <t>31,enero  puedes,perder  perder,compra  compra,entrada  entrada,co  código,cemd20jo  acerca,#cemd2020  #cemd2020,31  enero,embárcate  embárcate,emocionante</t>
  </si>
  <si>
    <t>31,enero  enero,estaré  estaré,año  año,mas  mas,#badajoz  #badajoz,#cemd2020  #cemd2020,cemktd  cemktd,vienes  #evento,presencial  presencial,online</t>
  </si>
  <si>
    <t>año,#cemd2020  #cemd2020,incorpora  incorpora,ponencias  ponencias,talleres  talleres,seo  seo,facebook  facebook,ads  ads,instagram  instagram,estrategia  estrategia,mucho</t>
  </si>
  <si>
    <t>primero,año  año,#cemd2020</t>
  </si>
  <si>
    <t>finalizamos,semana  semana,intensa  intensa,terminando  terminando,cerrar  cerrar,cositas  cositas,#cemd2020  #cemd2020,antes  antes,comenzar  comenzar,penúltima  penúltima,semana</t>
  </si>
  <si>
    <t>puedes,perderte  perderte,#cemd2020  #cemd2020,31  31,enero  enero,badajoz  badajoz,compra  compra,entrada  entrada,co  co,up37yhymf9  up37yhymf9,descuento</t>
  </si>
  <si>
    <t>quieres,saber  saber,#cemd2020  #cemd2020,cuento  cuento,blog  blog,co  co,zufidzbz6v  zufidzbz6v,descuento  descuento,10  10,código  código,cemd20isabel</t>
  </si>
  <si>
    <t>31,enero  enero,llega  llega,3er  3er,congreso  congreso,extremeño  extremeño,marketing  marketing,digital  digital,cemd20  cemd20,17  17,maravillosos</t>
  </si>
  <si>
    <t>#mindfullness,tendencia  tendencia,pasajera  pasajera,algo  algo,empresas  empresas,deberían  deberían,implementar  implementar,organizaciones  organizaciones,respuesta  respuesta,philgonzalez  philgonzalez,tendrás</t>
  </si>
  <si>
    <t>estamos,encantados  encantados,recibir  recibir,#cemd2020  #cemd2020,nuestro  nuestro,buen  buen,amigo  amigo,philgonzalez  philgonzalez,año  año,hablará  hablará,мιɴdғυlɴeѕѕ</t>
  </si>
  <si>
    <t>fantástica,presencia  presencia,femenina  femenina,congreso  congreso,extremeño  extremeño,#marketingdigital  #marketingdigital,#cemd20  #cemd20,#cemd2020  #cemd2020,podremos  podremos,disfrutar  disfrutar,ponencias</t>
  </si>
  <si>
    <t>3ª,edición  edición,consecutiva  consecutiva,ibercaja  ibercaja,vuelve  vuelve,apoyarnos  apoyarnos,cediéndonos  cediéndonos,instalaciones  instalaciones,nuestra  nuestra,gratitud  gratitud,haber</t>
  </si>
  <si>
    <t>congreso,extremeño  31,enero  #marketingdigital,#ecommerce  extremeño,marketing  marketing,digital  ʙɪᴇɴᴠᴇɴɪᴅᴀ,ᴀɴᴀ  ᴀɴᴀ,ɪᴠᴀʀs  ɪᴠᴀʀs,quieres  quieres,hacer  hacer,bien</t>
  </si>
  <si>
    <t>faltan,pocos  pocos,días  días,3ª  3ª,edición  edición,#cemd  #cemd,congreso  congreso,#marketingdigital  #marketingdigital,#ecommerce  #ecommerce,enero  enero,edificio</t>
  </si>
  <si>
    <t>31,enero  enero,congreso  congreso,extremeño  extremeño,marketing  marketing,digital  digital,#marketingdigital  #marketingdigital,#ecommerce  #ecommerce,#cemd2020  #cemd2020,cemktd</t>
  </si>
  <si>
    <t>conoces,edición  edición,#ecommerce  #ecommerce,congreso  congreso,extremeño  extremeño,marketing  marketing,digital  31,enero  enero,2020  2020,edificio  edificio,ibercaja</t>
  </si>
  <si>
    <t>terminando,día  día,queremos  queremos,marcharnos  marcharnos,casa  casa,contaros  contaros,par  par,cosillas  cosillas,#cemd2020  #cemd2020,cc  cc,ibercaja</t>
  </si>
  <si>
    <t>#evento,presencial  presencial,online  online,marketing  marketing,digital  digital,#ecommerce  #ecommerce,además  además,código  código,descuento  descuento,entrada  entrada,10</t>
  </si>
  <si>
    <t>#evento,presencial  presencial,online  online,marketing  marketing,digital  digital,#ecommerce  código,descuento  31,enero  enero,2020  2020,3º  3º,edición</t>
  </si>
  <si>
    <t>ponencias,tracks  tracks,networking  networking,sorpresas  sorpresas,concursos  concursos,regalos  regalos,muchas  muchas,ganas  ganas,#marketingdigital  #marketingdigital,#ecommerce  #ecommerce,espera</t>
  </si>
  <si>
    <t>#cemd2020,cemktd  obtén,10  10,descuento  descuento,entrada  entrada,código  código,cemd20jl  cemktd,obtén  31,#cemd2020  saca,entrada  entrada,co</t>
  </si>
  <si>
    <t>mjcachon,estará  estará,badajoz  badajoz,31  31,enero  enero,#cemd2020  #cemd2020,cemktd  cemktd,compra  compra,entrada  entrada,quedan  quedan,pocas</t>
  </si>
  <si>
    <t>jptejela,ceo  ceo,metricool_es  metricool_es,impartirá  impartirá,taller  taller,#cemd2020  #cemd2020,herramienta  herramienta,permite  permite,analizar  analizar,generar  generar,informes</t>
  </si>
  <si>
    <t>3ra,edición  edición,cemd20  cemd20,viene  viene,calentita  calentita,17  17,ponencias  ponencias,primer  primer,nivel  nivel,masterclass  masterclass,networking</t>
  </si>
  <si>
    <t>marketing,digital  acerca,mayor  mayor,evento  evento,marketing  digital,extremadura  extremadura,#cemd2020  #cemd2020,puedes  puedes,perder  perder,compra  compra,entrada</t>
  </si>
  <si>
    <t>gustaría,voluntario  voluntario,vivir  vivir,#cemd2020  #cemd2020,dentro  dentro,ponte  ponte,contacto  contacto,nosotros  nosotros,hablamos</t>
  </si>
  <si>
    <t>quieres,conocer  conocer,ponentes  ponentes,#cemd2020  #cemd2020,geni_ramos  geni_ramos,muroexe  muroexe,fareskameli  fareskameli,echaleku  echaleku,philgonzalez  philgonzalez,mjcachon  mjcachon,anaivarsparcero</t>
  </si>
  <si>
    <t>mejor,plan  plan,enero  enero,evento  evento,presencial  presencial,online  online,marketing  marketing,digital  digital,#ecommerce  #ecommerce,código  código,descuento</t>
  </si>
  <si>
    <t>miguelfloro,estará  estará,badajoz  badajoz,31  31,enero  enero,#cemd2020  #cemd2020,cemktd  cemktd,compra  compra,entrada  entrada,quedan  quedan,pocas</t>
  </si>
  <si>
    <t>31,enero  enero,estaré  estaré,año  año,mas  mas,#badajoz  #badajoz,#cemd2020  #cemd2020,cemktd  cemktd,vienes  alvaro,fontela  fontela,estará</t>
  </si>
  <si>
    <t>#seohashtag,invita  invita,mayor  mayor,congreso  congreso,#marketing  #marketing,#badajoz  #badajoz,#cemd2020  #cemd2020,31  31,enero  enero,mayor  mayor,evento</t>
  </si>
  <si>
    <t>quieres,encontrar  encontrar,tono  tono,lenguaje  lenguaje,marca  marca,deberías  deberías,perderte  perderte,ponencia  ponencia,c_isabelromero  c_isabelromero,#cemd2020  #cemd2020,cofundadora</t>
  </si>
  <si>
    <t>marketing,digital  3r,congreso  congreso,extremeño  extremeño,marketing  acerca,3r  digital,#cemd2020  #cemd2020,quieres  quieres,aprender  aprender,marketing  digital,puedes</t>
  </si>
  <si>
    <t>31,enero  marketing,digital  congreso,extremeño  extremeño,marketing  10,descuento  puedes,perder  compra,entrada  descuento,10  #cemd2020,31  descuento,entrada</t>
  </si>
  <si>
    <t>#cemd2020,cemktd  cemktd,reúne  reúne,mejores  mejores,profesionales  profesionales,#marketingdigital  #marketingdigital,próximo  próximo,31  31,enero  enero,quieres  quieres,tendencia</t>
  </si>
  <si>
    <t>novedades,congreso  congreso,extremeño  extremeño,marketing  marketing,digital  digital,celebrará  celebrará,31  31,enero  enero,badajoz  badajoz,cemktd  cemktd,#cemd2020</t>
  </si>
  <si>
    <t>finalizamos,día  día,nuestro  nuestro,amigo  amigo,partner  partner,oscaragugav  oscaragugav,startgo  startgo,connection  connection,quien  quien,cuenta  cuenta,unas</t>
  </si>
  <si>
    <t>#marketingdigital,#ecommerce  congreso,#marketingdigital  cemktd,#badajoz  #badajoz,#badayork  #badayork,#cemd2020  calidad,cervezas  cervezas,os  os,podemos  podemos,decir  decir,nada</t>
  </si>
  <si>
    <t>mejor,#seo  #seo,llega  llega,#cemd2020  #cemd2020,mano  mano,mjcachon  mjcachon,mando  mando,empresa  empresa,seo  seo,marketing  marketing,online</t>
  </si>
  <si>
    <t>quedan,días  días,primer  primer,congreso  congreso,marketing  marketing,digital  digital,año  año,quedes  quedes,entrada  entrada,descuento  descuento,10</t>
  </si>
  <si>
    <t>Top Word Pairs in Tweet by Salience</t>
  </si>
  <si>
    <t>31,enero  enero,congreso  #cemd2020,cemktd  pierdas,nueva  nueva,edición  edición,congreso  congreso,extremeño  extremeño,marketing  marketing,digital  digital,#marketingdigital</t>
  </si>
  <si>
    <t>invita,mayor  mayor,congreso  congreso,#marketing  #marketing,#badajoz  #badajoz,#cemd2020  #seohashtag,invita  #cemd2020,31  31,enero  enero,mayor  mayor,evento</t>
  </si>
  <si>
    <t>alvaro,fontela  fontela,estará  estará,nuevo  nuevo,badajoz  enero,estrategias  estrategias,marketing  marketing,digital  digital,vender  vender,ecommerce  ecommerce,#cemd2020</t>
  </si>
  <si>
    <t>marketing,digital  31,enero  compra,entrada  badajoz,31  congreso,extremeño  extremeño,marketing  código,cemd20jose  estará,badajoz  #cemd2020,cemktd  entrada,co</t>
  </si>
  <si>
    <t>acerca,#cemd2020  #cemd2020,31  enero,embárcate  embárcate,emocionante  emocionante,evento  evento,aprendizaje  aprendizaje,sabes  sabes,cuál  cuál,programa  programa,vas</t>
  </si>
  <si>
    <t>código,cemd20as  descuento,#cemd2020  puedes,perderte  perderte,#cemd2020  #cemd2020,31  badajoz,compra  entrada,co  ponentes,alto  alto,nivel  nivel,talleres</t>
  </si>
  <si>
    <t>#ecommerce,código  descuento,31  #ecommerce,además  además,código  descuento,entrada  entrada,10  10,31  #evento,presencial  presencial,online  online,marketing</t>
  </si>
  <si>
    <t>cemktd,obtén  31,#cemd2020  #cemd2020,cemktd  obtén,10  10,descuento  descuento,entrada  entrada,código  código,cemd20jl  saca,entrada  entrada,co</t>
  </si>
  <si>
    <t>acerca,mayor  mayor,evento  evento,marketing  digital,extremadura  extremadura,#cemd2020  #cemd2020,puedes  puedes,perder  perder,compra  compra,entrada  entrada,co</t>
  </si>
  <si>
    <t>enero,estaré  estaré,año  año,mas  mas,#badajoz  #badajoz,#cemd2020  #cemd2020,cemktd  cemktd,vienes  alvaro,fontela  fontela,estará  estará,nuevo</t>
  </si>
  <si>
    <t>acerca,3r  digital,#cemd2020  #cemd2020,quieres  quieres,aprender  aprender,marketing  digital,puedes  puedes,perder  perder,31  31,enero  enero,badajoz</t>
  </si>
  <si>
    <t>marketing,digital  31,enero  congreso,extremeño  extremeño,marketing  10,descuento  puedes,perder  compra,entrada  descuento,10  #cemd2020,31  descuento,entrada</t>
  </si>
  <si>
    <t>calidad,cervezas  cervezas,os  os,podemos  podemos,decir  decir,nada  nada,os  os,aseguramos  aseguramos,ponentes  ponentes,congreso  #ecommerce,gentileza</t>
  </si>
  <si>
    <t>Count of Tweet Date (UTC)</t>
  </si>
  <si>
    <t>Row Labels</t>
  </si>
  <si>
    <t>Grand Total</t>
  </si>
  <si>
    <t>Jan</t>
  </si>
  <si>
    <t>9-Jan</t>
  </si>
  <si>
    <t>6 PM</t>
  </si>
  <si>
    <t>13-Jan</t>
  </si>
  <si>
    <t>2 PM</t>
  </si>
  <si>
    <t>15-Jan</t>
  </si>
  <si>
    <t>8 AM</t>
  </si>
  <si>
    <t>9 AM</t>
  </si>
  <si>
    <t>3 PM</t>
  </si>
  <si>
    <t>4 PM</t>
  </si>
  <si>
    <t>5 PM</t>
  </si>
  <si>
    <t>7 PM</t>
  </si>
  <si>
    <t>8 PM</t>
  </si>
  <si>
    <t>9 PM</t>
  </si>
  <si>
    <t>10 PM</t>
  </si>
  <si>
    <t>16-Jan</t>
  </si>
  <si>
    <t>7 AM</t>
  </si>
  <si>
    <t>10 AM</t>
  </si>
  <si>
    <t>11 AM</t>
  </si>
  <si>
    <t>12 PM</t>
  </si>
  <si>
    <t>1 PM</t>
  </si>
  <si>
    <t>17-Jan</t>
  </si>
  <si>
    <t>12 AM</t>
  </si>
  <si>
    <t>18-Jan</t>
  </si>
  <si>
    <t>11 PM</t>
  </si>
  <si>
    <t>19-Jan</t>
  </si>
  <si>
    <t>6 AM</t>
  </si>
  <si>
    <t>20-Jan</t>
  </si>
  <si>
    <t>21-Jan</t>
  </si>
  <si>
    <t>22-Jan</t>
  </si>
  <si>
    <t>23-Jan</t>
  </si>
  <si>
    <t>Green</t>
  </si>
  <si>
    <t>33, 112, 0</t>
  </si>
  <si>
    <t>131, 62, 0</t>
  </si>
  <si>
    <t>98, 79, 0</t>
  </si>
  <si>
    <t>Red</t>
  </si>
  <si>
    <t>66, 95, 0</t>
  </si>
  <si>
    <t>196, 30, 0</t>
  </si>
  <si>
    <t>163, 46, 0</t>
  </si>
  <si>
    <t>229, 13, 0</t>
  </si>
  <si>
    <t>G1: #cemd2020 entrada #ecommerce congreso enero ibercaja edición #marketingdigital marketing extremeño</t>
  </si>
  <si>
    <t>G2: #cemd2020 entrada 10 31 código enero descuento cemktd cemd20isabel quieres</t>
  </si>
  <si>
    <t>G3: #cemd2020 entrada enero 10 31 marketing badajoz digital quedan streaming</t>
  </si>
  <si>
    <t>G4: #cemd2020 entrada código 31 enero descuento digital marketing 10 #marketingdigital</t>
  </si>
  <si>
    <t>G5: #cemd2020 evento ponencias 31 enero acerca embárcate emocionante aprendizaje sabes</t>
  </si>
  <si>
    <t>G6: mayor #seohashtag invita #cemd2020 enero #marketingdigital 31 evento #extremadura puedes</t>
  </si>
  <si>
    <t>G7: #cemd2020 mucho año #marketingdigital congreso ponencias quedan 15 días tercer</t>
  </si>
  <si>
    <t>G8: descuento #cemd2020 31 enero cemd20as 10 entrada puedes badajoz compra</t>
  </si>
  <si>
    <t>G9: 2020 cemd cemd2020 dónde temáticas congreso extremeño marketing digital ponentes</t>
  </si>
  <si>
    <t>G10: congreso extremeño marketing digital #marketingdigital #ecommerce #cemd2020 pierdas nueva edición</t>
  </si>
  <si>
    <t>G11: #cemd2020 llega 3ª edición próximo 31 enero 17 ponentes #marketingdigital</t>
  </si>
  <si>
    <t>Autofill Workbook Results</t>
  </si>
  <si>
    <t>Edge Weight▓1▓9▓0▓True▓Green▓Red▓▓Edge Weight▓1▓9▓0▓3▓10▓False▓Edge Weight▓1▓22▓0▓32▓6▓False▓▓0▓0▓0▓True▓Black▓Black▓▓Betweenness Centrality▓0▓546▓3▓162▓1000▓False▓▓0▓0▓0▓0▓0▓False▓▓0▓0▓0▓0▓0▓False▓▓0▓0▓0▓0▓0▓False</t>
  </si>
  <si>
    <t>GraphSource░TwitterSearch▓GraphTerm░#CEMD2020▓ImportDescription░The graph represents a network of 99 Twitter users whose recent tweets contained "#CEMD2020", or who were replied to or mentioned in those tweets, taken from a data set limited to a maximum of 18,000 tweets.  The network was obtained from Twitter on Thursday, 23 January 2020 at 17:23 UTC._x000D_
_x000D_
The tweets in the network were tweeted over the 7-day, 21-hour, 59-minute period from Wednesday, 15 January 2020 at 16:00 UTC to Thursday, 23 January 2020 at 14:00 UTC._x000D_
_x000D_
Additional tweets that were mentioned in this data set were also collected from prior time periods.  These tweets may expand the complete time period of the data._x000D_
_x000D_
There is an edge for each "replies-to" relationship in a tweet, an edge for each "mentions" relationship in a tweet, and a self-loop edge for each tweet that is not a "replies-to" or "mentions".▓GroupingDescription░The graph's vertices were grouped by cluster using the Clauset-Newman-Moore cluster algorithm.▓LayoutAlgorithm░The graph was laid out using the Harel-Koren Fast Multiscale layout algorithm.▓GraphDirectedness░The graph is directed.</t>
  </si>
  <si>
    <t>TwitterSearch</t>
  </si>
  <si>
    <t>#CEMD2020</t>
  </si>
  <si>
    <t>The graph represents a network of 99 Twitter users whose recent tweets contained "#CEMD2020", or who were replied to or mentioned in those tweets, taken from a data set limited to a maximum of 18,000 tweets.  The network was obtained from Twitter on Thursday, 23 January 2020 at 17:23 UTC._x000D_
_x000D_
The tweets in the network were tweeted over the 7-day, 21-hour, 59-minute period from Wednesday, 15 January 2020 at 16:00 UTC to Thursday, 23 January 2020 at 14:00 UTC._x000D_
_x000D_
Additional tweets that were mentioned in this data set were also collected from prior time periods.  These tweets may expand the complete time period of the data._x000D_
_x000D_
There is an edge for each "replies-to" relationship in a tweet, an edge for each "mentions" relationship in a tweet, and a self-loop edge for each tweet that is not a "replies-to" or "mentions".</t>
  </si>
  <si>
    <t>The graph was laid out using the Harel-Koren Fast Multiscale layout algorithm.</t>
  </si>
  <si>
    <t>The graph's vertices were grouped by cluster using the Clauset-Newman-Moore cluster algorithm.</t>
  </si>
  <si>
    <t>https://nodexlgraphgallery.org/Pages/Graph.aspx?graphID=220237</t>
  </si>
  <si>
    <t>ame="AxisFont" serializeAs="String"&gt;_x000D_
        &lt;value&gt;Microsoft Sans Serif, 24pt&lt;/value&gt;_x000D_
      &lt;/setting&gt;_x000D_
      &lt;setting name="EdgeCurveStyle" serializeAs="String"&gt;_x000D_
        &lt;value&gt;Bezier&lt;/value&gt;_x000D_
      &lt;/setting&gt;_x000D_
      &lt;setting name="EdgeWidth" serializeAs="String"&gt;_x000D_
        &lt;value&gt;2&lt;/value&gt;_x000D_
      &lt;/setting&gt;_x000D_
      &lt;setting name="AutoSelect" serializeAs="String"&gt;_x000D_
        &lt;value&gt;True&lt;/value&gt;_x000D_
      &lt;/setting&gt;_x000D_
      &lt;setting name="LabelUserSettings" serializeAs="String"&gt;_x000D_
        &lt;value&gt;Microsoft Sans Serif, 36pt	White	BottomCenter	2147483647	2147483647	Black	True	460	Black	86	TopLeft	Microsoft Sans Serif, 48pt	Microsoft Sans Serif, 14.25pt&lt;/value&gt;_x000D_
      &lt;/setting&gt;_x000D_
      &lt;setting name="EdgeAlpha" serializeAs="String"&gt;_x000D_
        &lt;value&gt;62&lt;/value&gt;_x000D_
      &lt;/setting&gt;_x000D_
      &lt;setting name="SelectedVertexColor" serializeAs="String"&gt;_x000D_
        &lt;value&gt;Red&lt;/value&gt;_x000D_
      &lt;/setting&gt;_x000D_
      &lt;setting name="VertexColor" serializeAs="String"&gt;_x000D_
        &lt;value&gt;Black&lt;/value&gt;_x000D_
      &lt;/setting&gt;_x000D_
      &lt;setting name="VertexShape" serializeAs="String"&gt;_x000D_
        &lt;value&gt;Disk&lt;/value&gt;_x000D_
      &lt;/setting&gt;_x000D_
      &lt;setting name="RelativeArrowSize" serializeAs="String"&gt;_x000D_
        &lt;value&gt;3&lt;/value&gt;_x000D_
      &lt;/setting&gt;_x000D_
      &lt;setting name="VertexImageSize" serializeAs="String"&gt;_x000D_
        &lt;value&gt;3&lt;/value&gt;_x000D_
      &lt;/setting&gt;_x000D_
      &lt;setting name="EdgeColor" serializeAs="String"&gt;_x000D_
        &lt;value&gt;Gray&lt;/value&gt;_x000D_
      &lt;/setting&gt;_x000D_
      &lt;setting name="EdgeBezierDisplacementFactor" serializeAs="String"&gt;_x000D_
        &lt;value&gt;0.6&lt;/value&gt;_x000D_
      &lt;/setting&gt;_x000D_
      &lt;setting name="NewWorkbookGraphDirectedness" serializeAs="String"&gt;_x000D_
        &lt;value&gt;Directed&lt;/value&gt;_x000D_
      &lt;/setting&gt;_x000D_
      &lt;setting name="SaveImportDescription" serializeAs="String"&gt;_x000D_
        &lt;value&gt;True&lt;/value&gt;_x000D_
      &lt;/setting&gt;_x000D_
      &lt;setting name="ReadGroupLabels" serializeAs="String"&gt;_x000D_
        &lt;value&gt;True&lt;/value&gt;_x000D_
      &lt;/setting&gt;_x000D_
      &lt;setting name="VertexRelativeOuterGlowSize" serializeAs="String"&gt;_x000D_
        &lt;value&gt;3&lt;/value&gt;_x000D_
      &lt;/setting&gt;_x000D_
      &lt;setting name="VertexEffect" serializeAs="String"&gt;_x000D_
        &lt;value&gt;DropShadow&lt;/value&gt;_x000D_
      &lt;/setting&gt;_x000D_
      &lt;setting name="EdgeBundlerStraightening" serializeAs="String"&gt;_x000D_
        &lt;value&gt;0.15&lt;/value&gt;_x000D_
      &lt;/setting&gt;_x000D_
    &lt;/GeneralUserSettings4&gt;_x000D_
    &lt;GraphZoomAndScaleUserSettings&gt;_x000D_
      &lt;setting name="GraphScale" serializeAs="String"&gt;_x000D_
        &lt;value&gt;0.37&lt;/value&gt;_x000D_
      &lt;/setting&gt;_x000D_
    &lt;/GraphZoomAndScaleUserSettings&gt;_x000D_
    &lt;GraphImageUserSettings2&gt;_x000D_
      &lt;setting name="ImageSize" serializeAs="String"&gt;_x000D_
        &lt;value&gt;4096, 3072&lt;/value&gt;_x000D_
      &lt;/setting&gt;_x000D_
      &lt;setting name="IncludeFooter" serializeAs="String"&gt;_x000D_
        &lt;value&gt;False&lt;/value&gt;_x000D_
      &lt;/setting&gt;_x000D_
      &lt;setting name="IncludeHeader" serializeAs="String"&gt;_x000D_
        &lt;value&gt;False&lt;/value&gt;_x000D_
      &lt;/setting&gt;_x000D_
      &lt;setting name="UseControlSize" serializeAs="String"&gt;_x000D_
        &lt;value&gt;False&lt;/value&gt;_x000D_
      &lt;/setting&gt;_x000D_
      &lt;setting name="FooterText" serializeAs="String"&gt;_x000D_
        &lt;value /&gt;_x000D_
      &lt;/setting&gt;_x000D_
      &lt;setting name="HeaderFooterFont" serializeAs="String"&gt;_x000D_
        &lt;value&gt;Microsoft Sans Serif, 27.75pt&lt;/value&gt;_x000D_
      &lt;/setting&gt;_x000D_
      &lt;setting name="HeaderText" serializeAs="String"&gt;_x000D_
        &lt;value /&gt;_x000D_
      &lt;/setting&gt;_x000D_
    &lt;/GraphImageUserSettings2&gt;_x000D_
    &lt;DynamicFiltersUserSettings&gt;_x000D_
      &lt;setting name="FilterNonNumericCells" serializeAs="String"&gt;_x000D_
        &lt;value&gt;False&lt;/value&gt;_x000D_
      &lt;/setting&gt;_x000D_
      &lt;setting name="FilteredAlpha" serializeAs="String"&gt;_x000D_
        &lt;value&gt;0&lt;/value&gt;_x000D_
      &lt;/setting&gt;_x000D_
    &lt;/DynamicFiltersUserSettings&gt;_x000D_
    &lt;MergeDuplicateEdgesUserSettings&gt;_x000D_
      &lt;setting name="ThirdColumnNameForDuplicateDetection" serializeAs="String"&gt;_x000D_
        &lt;value&gt;Relationship&lt;/value&gt;_x000D_
      &lt;/setting&gt;_x000D_
      &lt;setting name="CountDuplicates" serializeAs="String"&gt;_x000D_
        &lt;value&gt;True&lt;/value&gt;_x000D_
      &lt;/setting&gt;_x000D_
      &lt;setting name="DeleteDuplicates" serializeAs="String"&gt;_x000D_
        &lt;value&gt;False&lt;/value&gt;_x000D_
      &lt;/setting&gt;_x000D_
    &lt;/MergeDuplicateEdgesUserSettings&gt;_x000D_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</si>
</sst>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3">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32">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4" fontId="11" fillId="9" borderId="5" xfId="0" applyNumberFormat="1" applyFont="1" applyFill="1" applyBorder="1"/>
    <xf numFmtId="0" fontId="11" fillId="9" borderId="6" xfId="0" applyNumberFormat="1" applyFont="1" applyFill="1" applyBorder="1"/>
    <xf numFmtId="0" fontId="11" fillId="9" borderId="5" xfId="0" applyNumberFormat="1" applyFont="1" applyFill="1" applyBorder="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Fill="1" applyAlignment="1"/>
    <xf numFmtId="0" fontId="13" fillId="0" borderId="0" xfId="9" applyAlignment="1"/>
    <xf numFmtId="14" fontId="0" fillId="0" borderId="0" xfId="0" applyNumberFormat="1" applyAlignment="1"/>
    <xf numFmtId="14" fontId="0" fillId="0" borderId="0" xfId="0" applyNumberFormat="1" applyFill="1" applyAlignment="1"/>
    <xf numFmtId="0" fontId="0" fillId="0" borderId="0" xfId="0" quotePrefix="1" applyAlignment="1"/>
    <xf numFmtId="0" fontId="0" fillId="0" borderId="0" xfId="0" quotePrefix="1" applyFill="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0" fontId="0" fillId="2" borderId="11" xfId="1" applyNumberFormat="1" applyFont="1" applyBorder="1" applyAlignment="1"/>
    <xf numFmtId="0" fontId="0" fillId="0" borderId="0" xfId="2" applyNumberFormat="1" applyFont="1" applyBorder="1" applyAlignment="1"/>
    <xf numFmtId="0" fontId="13" fillId="5" borderId="1" xfId="9" applyNumberFormat="1" applyFill="1" applyBorder="1" applyAlignment="1"/>
    <xf numFmtId="0" fontId="13" fillId="5" borderId="11" xfId="9" applyNumberFormat="1" applyFill="1" applyBorder="1" applyAlignment="1"/>
    <xf numFmtId="0" fontId="0" fillId="0" borderId="0" xfId="0" quotePrefix="1" applyAlignment="1">
      <alignment wrapText="1"/>
    </xf>
    <xf numFmtId="0" fontId="0" fillId="5" borderId="12" xfId="4" applyNumberFormat="1" applyFont="1" applyBorder="1"/>
    <xf numFmtId="0" fontId="11" fillId="5" borderId="12" xfId="4" applyNumberFormat="1" applyFont="1" applyBorder="1"/>
    <xf numFmtId="49" fontId="6" fillId="6" borderId="12" xfId="6" applyNumberFormat="1" applyBorder="1"/>
    <xf numFmtId="0" fontId="0" fillId="3" borderId="12" xfId="7" applyNumberFormat="1" applyFont="1" applyBorder="1"/>
    <xf numFmtId="0" fontId="11" fillId="2" borderId="12" xfId="1" applyNumberFormat="1" applyFont="1" applyBorder="1"/>
    <xf numFmtId="0" fontId="5" fillId="2" borderId="12" xfId="1" applyNumberFormat="1" applyBorder="1"/>
    <xf numFmtId="0" fontId="0" fillId="5" borderId="11" xfId="4" applyNumberFormat="1" applyFont="1" applyBorder="1"/>
    <xf numFmtId="0" fontId="11" fillId="5" borderId="11" xfId="4" applyNumberFormat="1" applyFont="1" applyBorder="1"/>
    <xf numFmtId="49" fontId="6" fillId="6" borderId="11" xfId="6" applyNumberFormat="1" applyBorder="1"/>
    <xf numFmtId="0" fontId="0" fillId="3" borderId="11" xfId="7" applyNumberFormat="1" applyFont="1" applyBorder="1"/>
    <xf numFmtId="0" fontId="11" fillId="2" borderId="11" xfId="1" applyNumberFormat="1" applyFont="1" applyBorder="1"/>
    <xf numFmtId="0" fontId="0" fillId="2" borderId="11" xfId="1" applyNumberFormat="1" applyFont="1" applyBorder="1"/>
    <xf numFmtId="49" fontId="0" fillId="0" borderId="0" xfId="0" applyNumberFormat="1" applyAlignment="1"/>
    <xf numFmtId="167" fontId="0" fillId="0" borderId="0" xfId="0" applyNumberFormat="1" applyAlignment="1"/>
    <xf numFmtId="167" fontId="0" fillId="0" borderId="0" xfId="0" quotePrefix="1" applyNumberFormat="1" applyAlignment="1"/>
    <xf numFmtId="0" fontId="5" fillId="4" borderId="1" xfId="5" applyNumberFormat="1" applyAlignment="1">
      <alignment wrapText="1"/>
    </xf>
    <xf numFmtId="49" fontId="5" fillId="4" borderId="1" xfId="5" applyNumberFormat="1" applyAlignment="1">
      <alignment wrapText="1"/>
    </xf>
    <xf numFmtId="22" fontId="0" fillId="0" borderId="0" xfId="0" quotePrefix="1" applyNumberFormat="1" applyAlignment="1"/>
    <xf numFmtId="0" fontId="0" fillId="0" borderId="0" xfId="3" applyFont="1" applyAlignment="1"/>
    <xf numFmtId="0" fontId="0" fillId="0" borderId="0" xfId="3" applyFont="1" applyAlignment="1">
      <alignment wrapText="1"/>
    </xf>
    <xf numFmtId="0" fontId="5" fillId="5" borderId="1" xfId="8" applyNumberFormat="1" applyAlignment="1"/>
    <xf numFmtId="1" fontId="5" fillId="4" borderId="1" xfId="5" quotePrefix="1" applyNumberFormat="1" applyAlignme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22" fontId="0" fillId="0" borderId="0" xfId="0" applyNumberFormat="1" applyAlignment="1">
      <alignment horizontal="left" indent="3"/>
    </xf>
  </cellXfs>
  <cellStyles count="10">
    <cellStyle name="Hyperlink" xfId="9" builtinId="8"/>
    <cellStyle name="NodeXL Do Not Edit" xfId="1"/>
    <cellStyle name="NodeXL Graph Metric" xfId="5"/>
    <cellStyle name="NodeXL Graph Metric Separator" xfId="8"/>
    <cellStyle name="NodeXL Label" xfId="6"/>
    <cellStyle name="NodeXL Layout" xfId="7"/>
    <cellStyle name="NodeXL Other Column" xfId="2"/>
    <cellStyle name="NodeXL Required" xfId="3"/>
    <cellStyle name="NodeXL Visual Property" xfId="4"/>
    <cellStyle name="Normal" xfId="0" builtinId="0"/>
  </cellStyles>
  <dxfs count="514">
    <dxf>
      <numFmt numFmtId="1" formatCode="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numFmt numFmtId="1" formatCode="0"/>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left style="thin">
          <color theme="0"/>
        </lef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left style="thin">
          <color theme="0"/>
        </left>
        <right style="thin">
          <color theme="0"/>
        </right>
      </border>
    </dxf>
    <dxf>
      <numFmt numFmtId="1" formatCode="0"/>
      <alignment horizontal="general" vertical="bottom" textRotation="0" wrapText="0" indent="0" justifyLastLine="0" shrinkToFit="0" readingOrder="0"/>
      <border outline="0">
        <right style="thin">
          <color theme="0"/>
        </right>
      </border>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left style="thin">
          <color theme="0"/>
        </left>
        <right style="thin">
          <color theme="0"/>
        </right>
      </border>
    </dxf>
    <dxf>
      <numFmt numFmtId="167" formatCode="0.000"/>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0" formatCode="General"/>
      <border outline="0">
        <right style="thin">
          <color theme="0"/>
        </right>
      </border>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numFmt numFmtId="30" formatCode="@"/>
      <alignment horizontal="general" vertical="bottom" textRotation="0" wrapText="0" indent="0" justifyLastLine="0" shrinkToFit="0" readingOrder="0"/>
      <border outline="0">
        <right style="thin">
          <color theme="0"/>
        </right>
      </border>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numFmt numFmtId="30" formatCode="@"/>
    </dxf>
    <dxf>
      <numFmt numFmtId="30" formatCode="@"/>
    </dxf>
    <dxf>
      <font>
        <b val="0"/>
        <i val="0"/>
        <strike val="0"/>
        <condense val="0"/>
        <extend val="0"/>
        <outline val="0"/>
        <shadow val="0"/>
        <u val="none"/>
        <vertAlign val="baseline"/>
        <sz val="11"/>
        <color theme="1"/>
        <name val="Calibri"/>
        <scheme val="minor"/>
      </font>
      <numFmt numFmtId="0" formatCode="General"/>
    </dxf>
    <dxf>
      <numFmt numFmtId="30" formatCode="@"/>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border outline="0">
        <right style="thin">
          <color theme="0"/>
        </right>
      </border>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tableStyleElement type="wholeTable" dxfId="513"/>
      <tableStyleElement type="headerRow" dxfId="512"/>
    </tableStyle>
    <tableStyle name="NodeXL Table" pivot="0" count="1">
      <tableStyleElement type="headerRow" dxfId="51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Metrics'!$D$2:$D$50</c:f>
              <c:numCache>
                <c:formatCode>#,##0.00</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40">
                  <c:v>0</c:v>
                </c:pt>
                <c:pt idx="41">
                  <c:v>0</c:v>
                </c:pt>
                <c:pt idx="42">
                  <c:v>0</c:v>
                </c:pt>
                <c:pt idx="43">
                  <c:v>0</c:v>
                </c:pt>
                <c:pt idx="44">
                  <c:v>0</c:v>
                </c:pt>
                <c:pt idx="45">
                  <c:v>0</c:v>
                </c:pt>
                <c:pt idx="46">
                  <c:v>0</c:v>
                </c:pt>
                <c:pt idx="47">
                  <c:v>0</c:v>
                </c:pt>
                <c:pt idx="48">
                  <c:v>0</c:v>
                </c:pt>
              </c:numCache>
            </c:numRef>
          </c:cat>
          <c:val>
            <c:numRef>
              <c:f>'Overall Metrics'!$E$2:$E$50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ser>
        <c:dLbls>
          <c:showLegendKey val="0"/>
          <c:showVal val="0"/>
          <c:showCatName val="0"/>
          <c:showSerName val="0"/>
          <c:showPercent val="0"/>
          <c:showBubbleSize val="0"/>
        </c:dLbls>
        <c:gapWidth val="0"/>
        <c:axId val="92158176"/>
        <c:axId val="92158736"/>
      </c:barChart>
      <c:catAx>
        <c:axId val="9215817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92158736"/>
        <c:crosses val="autoZero"/>
        <c:auto val="1"/>
        <c:lblAlgn val="ctr"/>
        <c:lblOffset val="100"/>
        <c:noMultiLvlLbl val="0"/>
      </c:catAx>
      <c:valAx>
        <c:axId val="9215873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921581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54</c:v>
                </c:pt>
              </c:strCache>
            </c:strRef>
          </c:tx>
          <c:spPr>
            <a:solidFill>
              <a:schemeClr val="accent1"/>
            </a:solidFill>
          </c:spPr>
          <c:invertIfNegative val="0"/>
          <c:cat>
            <c:numRef>
              <c:f>'Overall Metrics'!$F$2:$F$50</c:f>
              <c:numCache>
                <c:formatCode>#,##0.00</c:formatCode>
                <c:ptCount val="49"/>
                <c:pt idx="0">
                  <c:v>0</c:v>
                </c:pt>
                <c:pt idx="1">
                  <c:v>0.6875</c:v>
                </c:pt>
                <c:pt idx="2">
                  <c:v>1.375</c:v>
                </c:pt>
                <c:pt idx="3">
                  <c:v>2.0625</c:v>
                </c:pt>
                <c:pt idx="4">
                  <c:v>2.75</c:v>
                </c:pt>
                <c:pt idx="5">
                  <c:v>3.4375</c:v>
                </c:pt>
                <c:pt idx="6">
                  <c:v>4.125</c:v>
                </c:pt>
                <c:pt idx="7">
                  <c:v>4.8125</c:v>
                </c:pt>
                <c:pt idx="8">
                  <c:v>5.5</c:v>
                </c:pt>
                <c:pt idx="9">
                  <c:v>6.1875</c:v>
                </c:pt>
                <c:pt idx="10">
                  <c:v>6.875</c:v>
                </c:pt>
                <c:pt idx="11">
                  <c:v>7.5625</c:v>
                </c:pt>
                <c:pt idx="12">
                  <c:v>8.25</c:v>
                </c:pt>
                <c:pt idx="13">
                  <c:v>8.9375</c:v>
                </c:pt>
                <c:pt idx="14">
                  <c:v>9.625</c:v>
                </c:pt>
                <c:pt idx="15">
                  <c:v>10.3125</c:v>
                </c:pt>
                <c:pt idx="16">
                  <c:v>11</c:v>
                </c:pt>
                <c:pt idx="17">
                  <c:v>11.6875</c:v>
                </c:pt>
                <c:pt idx="18">
                  <c:v>12.375</c:v>
                </c:pt>
                <c:pt idx="19">
                  <c:v>13.0625</c:v>
                </c:pt>
                <c:pt idx="20">
                  <c:v>13.75</c:v>
                </c:pt>
                <c:pt idx="21">
                  <c:v>14.4375</c:v>
                </c:pt>
                <c:pt idx="22">
                  <c:v>15.125</c:v>
                </c:pt>
                <c:pt idx="23">
                  <c:v>15.8125</c:v>
                </c:pt>
                <c:pt idx="24">
                  <c:v>16.5</c:v>
                </c:pt>
                <c:pt idx="26">
                  <c:v>17.1875</c:v>
                </c:pt>
                <c:pt idx="40">
                  <c:v>17.875</c:v>
                </c:pt>
                <c:pt idx="41">
                  <c:v>18.5625</c:v>
                </c:pt>
                <c:pt idx="42">
                  <c:v>19.25</c:v>
                </c:pt>
                <c:pt idx="43">
                  <c:v>19.9375</c:v>
                </c:pt>
                <c:pt idx="44">
                  <c:v>20.625</c:v>
                </c:pt>
                <c:pt idx="45">
                  <c:v>21.3125</c:v>
                </c:pt>
                <c:pt idx="46">
                  <c:v>22</c:v>
                </c:pt>
                <c:pt idx="47">
                  <c:v>22.6875</c:v>
                </c:pt>
                <c:pt idx="48">
                  <c:v>33</c:v>
                </c:pt>
              </c:numCache>
            </c:numRef>
          </c:cat>
          <c:val>
            <c:numRef>
              <c:f>'Overall Metrics'!$G$2:$G$50</c:f>
              <c:numCache>
                <c:formatCode>General</c:formatCode>
                <c:ptCount val="49"/>
                <c:pt idx="0">
                  <c:v>54</c:v>
                </c:pt>
                <c:pt idx="1">
                  <c:v>4</c:v>
                </c:pt>
                <c:pt idx="2">
                  <c:v>9</c:v>
                </c:pt>
                <c:pt idx="3">
                  <c:v>0</c:v>
                </c:pt>
                <c:pt idx="4">
                  <c:v>8</c:v>
                </c:pt>
                <c:pt idx="5">
                  <c:v>1</c:v>
                </c:pt>
                <c:pt idx="6">
                  <c:v>0</c:v>
                </c:pt>
                <c:pt idx="7">
                  <c:v>6</c:v>
                </c:pt>
                <c:pt idx="8">
                  <c:v>6</c:v>
                </c:pt>
                <c:pt idx="9">
                  <c:v>0</c:v>
                </c:pt>
                <c:pt idx="10">
                  <c:v>3</c:v>
                </c:pt>
                <c:pt idx="11">
                  <c:v>2</c:v>
                </c:pt>
                <c:pt idx="12">
                  <c:v>0</c:v>
                </c:pt>
                <c:pt idx="13">
                  <c:v>3</c:v>
                </c:pt>
                <c:pt idx="14">
                  <c:v>1</c:v>
                </c:pt>
                <c:pt idx="15">
                  <c:v>0</c:v>
                </c:pt>
                <c:pt idx="16">
                  <c:v>0</c:v>
                </c:pt>
                <c:pt idx="17">
                  <c:v>0</c:v>
                </c:pt>
                <c:pt idx="18">
                  <c:v>0</c:v>
                </c:pt>
                <c:pt idx="19">
                  <c:v>0</c:v>
                </c:pt>
                <c:pt idx="20">
                  <c:v>0</c:v>
                </c:pt>
                <c:pt idx="21">
                  <c:v>0</c:v>
                </c:pt>
                <c:pt idx="22">
                  <c:v>0</c:v>
                </c:pt>
                <c:pt idx="23">
                  <c:v>0</c:v>
                </c:pt>
                <c:pt idx="24">
                  <c:v>0</c:v>
                </c:pt>
                <c:pt idx="25">
                  <c:v>-2</c:v>
                </c:pt>
                <c:pt idx="26">
                  <c:v>0</c:v>
                </c:pt>
                <c:pt idx="27">
                  <c:v>0</c:v>
                </c:pt>
                <c:pt idx="28">
                  <c:v>0</c:v>
                </c:pt>
                <c:pt idx="29">
                  <c:v>0</c:v>
                </c:pt>
                <c:pt idx="30">
                  <c:v>0</c:v>
                </c:pt>
                <c:pt idx="31">
                  <c:v>0</c:v>
                </c:pt>
                <c:pt idx="32">
                  <c:v>0</c:v>
                </c:pt>
                <c:pt idx="33">
                  <c:v>0</c:v>
                </c:pt>
                <c:pt idx="34">
                  <c:v>0</c:v>
                </c:pt>
                <c:pt idx="35">
                  <c:v>0</c:v>
                </c:pt>
                <c:pt idx="36">
                  <c:v>-2</c:v>
                </c:pt>
                <c:pt idx="37">
                  <c:v>-2</c:v>
                </c:pt>
                <c:pt idx="38">
                  <c:v>-2</c:v>
                </c:pt>
                <c:pt idx="39">
                  <c:v>-2</c:v>
                </c:pt>
                <c:pt idx="40">
                  <c:v>1</c:v>
                </c:pt>
                <c:pt idx="41">
                  <c:v>0</c:v>
                </c:pt>
                <c:pt idx="42">
                  <c:v>0</c:v>
                </c:pt>
                <c:pt idx="43">
                  <c:v>0</c:v>
                </c:pt>
                <c:pt idx="44">
                  <c:v>0</c:v>
                </c:pt>
                <c:pt idx="45">
                  <c:v>0</c:v>
                </c:pt>
                <c:pt idx="46">
                  <c:v>0</c:v>
                </c:pt>
                <c:pt idx="47">
                  <c:v>1</c:v>
                </c:pt>
                <c:pt idx="48">
                  <c:v>1</c:v>
                </c:pt>
              </c:numCache>
            </c:numRef>
          </c:val>
        </c:ser>
        <c:dLbls>
          <c:showLegendKey val="0"/>
          <c:showVal val="0"/>
          <c:showCatName val="0"/>
          <c:showSerName val="0"/>
          <c:showPercent val="0"/>
          <c:showBubbleSize val="0"/>
        </c:dLbls>
        <c:gapWidth val="0"/>
        <c:axId val="153442608"/>
        <c:axId val="153443168"/>
      </c:barChart>
      <c:catAx>
        <c:axId val="153442608"/>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53443168"/>
        <c:crosses val="autoZero"/>
        <c:auto val="1"/>
        <c:lblAlgn val="ctr"/>
        <c:lblOffset val="100"/>
        <c:noMultiLvlLbl val="0"/>
      </c:catAx>
      <c:valAx>
        <c:axId val="1534431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5344260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20</c:v>
                </c:pt>
              </c:strCache>
            </c:strRef>
          </c:tx>
          <c:spPr>
            <a:solidFill>
              <a:schemeClr val="accent1"/>
            </a:solidFill>
          </c:spPr>
          <c:invertIfNegative val="0"/>
          <c:cat>
            <c:numRef>
              <c:f>'Overall Metrics'!$H$2:$H$50</c:f>
              <c:numCache>
                <c:formatCode>#,##0.00</c:formatCode>
                <c:ptCount val="49"/>
                <c:pt idx="0">
                  <c:v>0</c:v>
                </c:pt>
                <c:pt idx="1">
                  <c:v>0.54166666666666663</c:v>
                </c:pt>
                <c:pt idx="2">
                  <c:v>1.0833333333333333</c:v>
                </c:pt>
                <c:pt idx="3">
                  <c:v>1.625</c:v>
                </c:pt>
                <c:pt idx="4">
                  <c:v>2.1666666666666665</c:v>
                </c:pt>
                <c:pt idx="5">
                  <c:v>2.708333333333333</c:v>
                </c:pt>
                <c:pt idx="6">
                  <c:v>3.2499999999999996</c:v>
                </c:pt>
                <c:pt idx="7">
                  <c:v>3.7916666666666661</c:v>
                </c:pt>
                <c:pt idx="8">
                  <c:v>4.333333333333333</c:v>
                </c:pt>
                <c:pt idx="9">
                  <c:v>4.875</c:v>
                </c:pt>
                <c:pt idx="10">
                  <c:v>5.416666666666667</c:v>
                </c:pt>
                <c:pt idx="11">
                  <c:v>5.9583333333333339</c:v>
                </c:pt>
                <c:pt idx="12">
                  <c:v>6.5000000000000009</c:v>
                </c:pt>
                <c:pt idx="13">
                  <c:v>7.0416666666666679</c:v>
                </c:pt>
                <c:pt idx="14">
                  <c:v>7.5833333333333348</c:v>
                </c:pt>
                <c:pt idx="15">
                  <c:v>8.1250000000000018</c:v>
                </c:pt>
                <c:pt idx="16">
                  <c:v>8.6666666666666679</c:v>
                </c:pt>
                <c:pt idx="17">
                  <c:v>9.2083333333333339</c:v>
                </c:pt>
                <c:pt idx="18">
                  <c:v>9.75</c:v>
                </c:pt>
                <c:pt idx="19">
                  <c:v>10.291666666666666</c:v>
                </c:pt>
                <c:pt idx="20">
                  <c:v>10.833333333333332</c:v>
                </c:pt>
                <c:pt idx="21">
                  <c:v>11.374999999999998</c:v>
                </c:pt>
                <c:pt idx="22">
                  <c:v>11.916666666666664</c:v>
                </c:pt>
                <c:pt idx="23">
                  <c:v>12.45833333333333</c:v>
                </c:pt>
                <c:pt idx="24">
                  <c:v>12.999999999999996</c:v>
                </c:pt>
                <c:pt idx="26">
                  <c:v>13.541666666666663</c:v>
                </c:pt>
                <c:pt idx="40">
                  <c:v>14.083333333333329</c:v>
                </c:pt>
                <c:pt idx="41">
                  <c:v>14.624999999999995</c:v>
                </c:pt>
                <c:pt idx="42">
                  <c:v>15.166666666666661</c:v>
                </c:pt>
                <c:pt idx="43">
                  <c:v>15.708333333333327</c:v>
                </c:pt>
                <c:pt idx="44">
                  <c:v>16.249999999999993</c:v>
                </c:pt>
                <c:pt idx="45">
                  <c:v>16.791666666666661</c:v>
                </c:pt>
                <c:pt idx="46">
                  <c:v>17.333333333333329</c:v>
                </c:pt>
                <c:pt idx="47">
                  <c:v>17.874999999999996</c:v>
                </c:pt>
                <c:pt idx="48">
                  <c:v>26</c:v>
                </c:pt>
              </c:numCache>
            </c:numRef>
          </c:cat>
          <c:val>
            <c:numRef>
              <c:f>'Overall Metrics'!$I$2:$I$50</c:f>
              <c:numCache>
                <c:formatCode>General</c:formatCode>
                <c:ptCount val="49"/>
                <c:pt idx="0">
                  <c:v>20</c:v>
                </c:pt>
                <c:pt idx="1">
                  <c:v>54</c:v>
                </c:pt>
                <c:pt idx="2">
                  <c:v>0</c:v>
                </c:pt>
                <c:pt idx="3">
                  <c:v>9</c:v>
                </c:pt>
                <c:pt idx="4">
                  <c:v>0</c:v>
                </c:pt>
                <c:pt idx="5">
                  <c:v>4</c:v>
                </c:pt>
                <c:pt idx="6">
                  <c:v>0</c:v>
                </c:pt>
                <c:pt idx="7">
                  <c:v>0</c:v>
                </c:pt>
                <c:pt idx="8">
                  <c:v>0</c:v>
                </c:pt>
                <c:pt idx="9">
                  <c:v>3</c:v>
                </c:pt>
                <c:pt idx="10">
                  <c:v>0</c:v>
                </c:pt>
                <c:pt idx="11">
                  <c:v>1</c:v>
                </c:pt>
                <c:pt idx="12">
                  <c:v>0</c:v>
                </c:pt>
                <c:pt idx="13">
                  <c:v>0</c:v>
                </c:pt>
                <c:pt idx="14">
                  <c:v>1</c:v>
                </c:pt>
                <c:pt idx="15">
                  <c:v>0</c:v>
                </c:pt>
                <c:pt idx="16">
                  <c:v>1</c:v>
                </c:pt>
                <c:pt idx="17">
                  <c:v>0</c:v>
                </c:pt>
                <c:pt idx="18">
                  <c:v>0</c:v>
                </c:pt>
                <c:pt idx="19">
                  <c:v>0</c:v>
                </c:pt>
                <c:pt idx="20">
                  <c:v>0</c:v>
                </c:pt>
                <c:pt idx="21">
                  <c:v>0</c:v>
                </c:pt>
                <c:pt idx="22">
                  <c:v>0</c:v>
                </c:pt>
                <c:pt idx="23">
                  <c:v>0</c:v>
                </c:pt>
                <c:pt idx="24">
                  <c:v>0</c:v>
                </c:pt>
                <c:pt idx="25">
                  <c:v>-6</c:v>
                </c:pt>
                <c:pt idx="26">
                  <c:v>1</c:v>
                </c:pt>
                <c:pt idx="27">
                  <c:v>0</c:v>
                </c:pt>
                <c:pt idx="28">
                  <c:v>0</c:v>
                </c:pt>
                <c:pt idx="29">
                  <c:v>0</c:v>
                </c:pt>
                <c:pt idx="30">
                  <c:v>0</c:v>
                </c:pt>
                <c:pt idx="31">
                  <c:v>0</c:v>
                </c:pt>
                <c:pt idx="32">
                  <c:v>0</c:v>
                </c:pt>
                <c:pt idx="33">
                  <c:v>0</c:v>
                </c:pt>
                <c:pt idx="34">
                  <c:v>0</c:v>
                </c:pt>
                <c:pt idx="35">
                  <c:v>0</c:v>
                </c:pt>
                <c:pt idx="36">
                  <c:v>-5</c:v>
                </c:pt>
                <c:pt idx="37">
                  <c:v>-5</c:v>
                </c:pt>
                <c:pt idx="38">
                  <c:v>-5</c:v>
                </c:pt>
                <c:pt idx="39">
                  <c:v>-5</c:v>
                </c:pt>
                <c:pt idx="40">
                  <c:v>0</c:v>
                </c:pt>
                <c:pt idx="41">
                  <c:v>1</c:v>
                </c:pt>
                <c:pt idx="42">
                  <c:v>0</c:v>
                </c:pt>
                <c:pt idx="43">
                  <c:v>0</c:v>
                </c:pt>
                <c:pt idx="44">
                  <c:v>0</c:v>
                </c:pt>
                <c:pt idx="45">
                  <c:v>0</c:v>
                </c:pt>
                <c:pt idx="46">
                  <c:v>0</c:v>
                </c:pt>
                <c:pt idx="47">
                  <c:v>4</c:v>
                </c:pt>
                <c:pt idx="48">
                  <c:v>1</c:v>
                </c:pt>
              </c:numCache>
            </c:numRef>
          </c:val>
        </c:ser>
        <c:dLbls>
          <c:showLegendKey val="0"/>
          <c:showVal val="0"/>
          <c:showCatName val="0"/>
          <c:showSerName val="0"/>
          <c:showPercent val="0"/>
          <c:showBubbleSize val="0"/>
        </c:dLbls>
        <c:gapWidth val="0"/>
        <c:axId val="153445408"/>
        <c:axId val="153445968"/>
      </c:barChart>
      <c:catAx>
        <c:axId val="153445408"/>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53445968"/>
        <c:crosses val="autoZero"/>
        <c:auto val="1"/>
        <c:lblAlgn val="ctr"/>
        <c:lblOffset val="100"/>
        <c:noMultiLvlLbl val="0"/>
      </c:catAx>
      <c:valAx>
        <c:axId val="1534459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5344540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78</c:v>
                </c:pt>
              </c:strCache>
            </c:strRef>
          </c:tx>
          <c:spPr>
            <a:solidFill>
              <a:schemeClr val="accent1"/>
            </a:solidFill>
          </c:spPr>
          <c:invertIfNegative val="0"/>
          <c:cat>
            <c:numRef>
              <c:f>'Overall Metrics'!$J$2:$J$50</c:f>
              <c:numCache>
                <c:formatCode>#,##0.00</c:formatCode>
                <c:ptCount val="49"/>
                <c:pt idx="0">
                  <c:v>0</c:v>
                </c:pt>
                <c:pt idx="1">
                  <c:v>92.089192770833336</c:v>
                </c:pt>
                <c:pt idx="2">
                  <c:v>184.17838554166667</c:v>
                </c:pt>
                <c:pt idx="3">
                  <c:v>276.26757831250001</c:v>
                </c:pt>
                <c:pt idx="4">
                  <c:v>368.35677108333334</c:v>
                </c:pt>
                <c:pt idx="5">
                  <c:v>460.44596385416668</c:v>
                </c:pt>
                <c:pt idx="6">
                  <c:v>552.53515662500001</c:v>
                </c:pt>
                <c:pt idx="7">
                  <c:v>644.62434939583341</c:v>
                </c:pt>
                <c:pt idx="8">
                  <c:v>736.71354216666668</c:v>
                </c:pt>
                <c:pt idx="9">
                  <c:v>828.80273493749996</c:v>
                </c:pt>
                <c:pt idx="10">
                  <c:v>920.89192770833324</c:v>
                </c:pt>
                <c:pt idx="11">
                  <c:v>1012.9811204791665</c:v>
                </c:pt>
                <c:pt idx="12">
                  <c:v>1105.0703132499998</c:v>
                </c:pt>
                <c:pt idx="13">
                  <c:v>1197.1595060208331</c:v>
                </c:pt>
                <c:pt idx="14">
                  <c:v>1289.2486987916664</c:v>
                </c:pt>
                <c:pt idx="15">
                  <c:v>1381.3378915624996</c:v>
                </c:pt>
                <c:pt idx="16">
                  <c:v>1473.4270843333329</c:v>
                </c:pt>
                <c:pt idx="17">
                  <c:v>1565.5162771041662</c:v>
                </c:pt>
                <c:pt idx="18">
                  <c:v>1657.6054698749995</c:v>
                </c:pt>
                <c:pt idx="19">
                  <c:v>1749.6946626458328</c:v>
                </c:pt>
                <c:pt idx="20">
                  <c:v>1841.783855416666</c:v>
                </c:pt>
                <c:pt idx="21">
                  <c:v>1933.8730481874993</c:v>
                </c:pt>
                <c:pt idx="22">
                  <c:v>2025.9622409583326</c:v>
                </c:pt>
                <c:pt idx="23">
                  <c:v>2118.0514337291661</c:v>
                </c:pt>
                <c:pt idx="24">
                  <c:v>2210.1406264999996</c:v>
                </c:pt>
                <c:pt idx="26">
                  <c:v>2302.2298192708331</c:v>
                </c:pt>
                <c:pt idx="40">
                  <c:v>2394.3190120416666</c:v>
                </c:pt>
                <c:pt idx="41">
                  <c:v>2486.4082048125001</c:v>
                </c:pt>
                <c:pt idx="42">
                  <c:v>2578.4973975833336</c:v>
                </c:pt>
                <c:pt idx="43">
                  <c:v>2670.5865903541671</c:v>
                </c:pt>
                <c:pt idx="44">
                  <c:v>2762.6757831250006</c:v>
                </c:pt>
                <c:pt idx="45">
                  <c:v>2854.7649758958341</c:v>
                </c:pt>
                <c:pt idx="46">
                  <c:v>2946.8541686666676</c:v>
                </c:pt>
                <c:pt idx="47">
                  <c:v>3038.9433614375012</c:v>
                </c:pt>
                <c:pt idx="48">
                  <c:v>4420.2812530000001</c:v>
                </c:pt>
              </c:numCache>
            </c:numRef>
          </c:cat>
          <c:val>
            <c:numRef>
              <c:f>'Overall Metrics'!$K$2:$K$50</c:f>
              <c:numCache>
                <c:formatCode>General</c:formatCode>
                <c:ptCount val="49"/>
                <c:pt idx="0">
                  <c:v>78</c:v>
                </c:pt>
                <c:pt idx="1">
                  <c:v>5</c:v>
                </c:pt>
                <c:pt idx="2">
                  <c:v>2</c:v>
                </c:pt>
                <c:pt idx="3">
                  <c:v>3</c:v>
                </c:pt>
                <c:pt idx="4">
                  <c:v>2</c:v>
                </c:pt>
                <c:pt idx="5">
                  <c:v>2</c:v>
                </c:pt>
                <c:pt idx="6">
                  <c:v>0</c:v>
                </c:pt>
                <c:pt idx="7">
                  <c:v>1</c:v>
                </c:pt>
                <c:pt idx="8">
                  <c:v>0</c:v>
                </c:pt>
                <c:pt idx="9">
                  <c:v>1</c:v>
                </c:pt>
                <c:pt idx="10">
                  <c:v>1</c:v>
                </c:pt>
                <c:pt idx="11">
                  <c:v>0</c:v>
                </c:pt>
                <c:pt idx="12">
                  <c:v>0</c:v>
                </c:pt>
                <c:pt idx="13">
                  <c:v>2</c:v>
                </c:pt>
                <c:pt idx="14">
                  <c:v>0</c:v>
                </c:pt>
                <c:pt idx="15">
                  <c:v>0</c:v>
                </c:pt>
                <c:pt idx="16">
                  <c:v>0</c:v>
                </c:pt>
                <c:pt idx="17">
                  <c:v>1</c:v>
                </c:pt>
                <c:pt idx="18">
                  <c:v>0</c:v>
                </c:pt>
                <c:pt idx="19">
                  <c:v>0</c:v>
                </c:pt>
                <c:pt idx="20">
                  <c:v>0</c:v>
                </c:pt>
                <c:pt idx="21">
                  <c:v>0</c:v>
                </c:pt>
                <c:pt idx="22">
                  <c:v>0</c:v>
                </c:pt>
                <c:pt idx="23">
                  <c:v>0</c:v>
                </c:pt>
                <c:pt idx="24">
                  <c:v>0</c:v>
                </c:pt>
                <c:pt idx="25">
                  <c:v>-1</c:v>
                </c:pt>
                <c:pt idx="26">
                  <c:v>0</c:v>
                </c:pt>
                <c:pt idx="27">
                  <c:v>0</c:v>
                </c:pt>
                <c:pt idx="28">
                  <c:v>0</c:v>
                </c:pt>
                <c:pt idx="29">
                  <c:v>0</c:v>
                </c:pt>
                <c:pt idx="30">
                  <c:v>0</c:v>
                </c:pt>
                <c:pt idx="31">
                  <c:v>0</c:v>
                </c:pt>
                <c:pt idx="32">
                  <c:v>0</c:v>
                </c:pt>
                <c:pt idx="33">
                  <c:v>0</c:v>
                </c:pt>
                <c:pt idx="34">
                  <c:v>0</c:v>
                </c:pt>
                <c:pt idx="35">
                  <c:v>0</c:v>
                </c:pt>
                <c:pt idx="36">
                  <c:v>-1</c:v>
                </c:pt>
                <c:pt idx="37">
                  <c:v>-1</c:v>
                </c:pt>
                <c:pt idx="38">
                  <c:v>-1</c:v>
                </c:pt>
                <c:pt idx="39">
                  <c:v>-1</c:v>
                </c:pt>
                <c:pt idx="40">
                  <c:v>0</c:v>
                </c:pt>
                <c:pt idx="41">
                  <c:v>0</c:v>
                </c:pt>
                <c:pt idx="42">
                  <c:v>0</c:v>
                </c:pt>
                <c:pt idx="43">
                  <c:v>0</c:v>
                </c:pt>
                <c:pt idx="44">
                  <c:v>0</c:v>
                </c:pt>
                <c:pt idx="45">
                  <c:v>0</c:v>
                </c:pt>
                <c:pt idx="46">
                  <c:v>0</c:v>
                </c:pt>
                <c:pt idx="47">
                  <c:v>1</c:v>
                </c:pt>
                <c:pt idx="48">
                  <c:v>1</c:v>
                </c:pt>
              </c:numCache>
            </c:numRef>
          </c:val>
        </c:ser>
        <c:dLbls>
          <c:showLegendKey val="0"/>
          <c:showVal val="0"/>
          <c:showCatName val="0"/>
          <c:showSerName val="0"/>
          <c:showPercent val="0"/>
          <c:showBubbleSize val="0"/>
        </c:dLbls>
        <c:gapWidth val="0"/>
        <c:axId val="153448208"/>
        <c:axId val="154042352"/>
      </c:barChart>
      <c:catAx>
        <c:axId val="153448208"/>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54042352"/>
        <c:crosses val="autoZero"/>
        <c:auto val="1"/>
        <c:lblAlgn val="ctr"/>
        <c:lblOffset val="100"/>
        <c:noMultiLvlLbl val="0"/>
      </c:catAx>
      <c:valAx>
        <c:axId val="1540423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5344820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96</c:v>
                </c:pt>
              </c:strCache>
            </c:strRef>
          </c:tx>
          <c:spPr>
            <a:solidFill>
              <a:schemeClr val="accent1"/>
            </a:solidFill>
          </c:spPr>
          <c:invertIfNegative val="0"/>
          <c:cat>
            <c:numRef>
              <c:f>'Overall Metrics'!$L$2:$L$50</c:f>
              <c:numCache>
                <c:formatCode>#,##0.00</c:formatCode>
                <c:ptCount val="49"/>
                <c:pt idx="0">
                  <c:v>0</c:v>
                </c:pt>
                <c:pt idx="1">
                  <c:v>1.0416666666666666E-2</c:v>
                </c:pt>
                <c:pt idx="2">
                  <c:v>2.0833333333333332E-2</c:v>
                </c:pt>
                <c:pt idx="3">
                  <c:v>3.125E-2</c:v>
                </c:pt>
                <c:pt idx="4">
                  <c:v>4.1666666666666664E-2</c:v>
                </c:pt>
                <c:pt idx="5">
                  <c:v>5.2083333333333329E-2</c:v>
                </c:pt>
                <c:pt idx="6">
                  <c:v>6.2499999999999993E-2</c:v>
                </c:pt>
                <c:pt idx="7">
                  <c:v>7.2916666666666657E-2</c:v>
                </c:pt>
                <c:pt idx="8">
                  <c:v>8.3333333333333329E-2</c:v>
                </c:pt>
                <c:pt idx="9">
                  <c:v>9.375E-2</c:v>
                </c:pt>
                <c:pt idx="10">
                  <c:v>0.10416666666666667</c:v>
                </c:pt>
                <c:pt idx="11">
                  <c:v>0.11458333333333334</c:v>
                </c:pt>
                <c:pt idx="12">
                  <c:v>0.125</c:v>
                </c:pt>
                <c:pt idx="13">
                  <c:v>0.13541666666666666</c:v>
                </c:pt>
                <c:pt idx="14">
                  <c:v>0.14583333333333331</c:v>
                </c:pt>
                <c:pt idx="15">
                  <c:v>0.15624999999999997</c:v>
                </c:pt>
                <c:pt idx="16">
                  <c:v>0.16666666666666663</c:v>
                </c:pt>
                <c:pt idx="17">
                  <c:v>0.17708333333333329</c:v>
                </c:pt>
                <c:pt idx="18">
                  <c:v>0.18749999999999994</c:v>
                </c:pt>
                <c:pt idx="19">
                  <c:v>0.1979166666666666</c:v>
                </c:pt>
                <c:pt idx="20">
                  <c:v>0.20833333333333326</c:v>
                </c:pt>
                <c:pt idx="21">
                  <c:v>0.21874999999999992</c:v>
                </c:pt>
                <c:pt idx="22">
                  <c:v>0.22916666666666657</c:v>
                </c:pt>
                <c:pt idx="23">
                  <c:v>0.23958333333333323</c:v>
                </c:pt>
                <c:pt idx="24">
                  <c:v>0.24999999999999989</c:v>
                </c:pt>
                <c:pt idx="26">
                  <c:v>0.26041666666666657</c:v>
                </c:pt>
                <c:pt idx="40">
                  <c:v>0.27083333333333326</c:v>
                </c:pt>
                <c:pt idx="41">
                  <c:v>0.28124999999999994</c:v>
                </c:pt>
                <c:pt idx="42">
                  <c:v>0.29166666666666663</c:v>
                </c:pt>
                <c:pt idx="43">
                  <c:v>0.30208333333333331</c:v>
                </c:pt>
                <c:pt idx="44">
                  <c:v>0.3125</c:v>
                </c:pt>
                <c:pt idx="45">
                  <c:v>0.32291666666666669</c:v>
                </c:pt>
                <c:pt idx="46">
                  <c:v>0.33333333333333337</c:v>
                </c:pt>
                <c:pt idx="47">
                  <c:v>0.34375000000000006</c:v>
                </c:pt>
                <c:pt idx="48">
                  <c:v>0.5</c:v>
                </c:pt>
              </c:numCache>
            </c:numRef>
          </c:cat>
          <c:val>
            <c:numRef>
              <c:f>'Overall Metrics'!$M$2:$M$50</c:f>
              <c:numCache>
                <c:formatCode>General</c:formatCode>
                <c:ptCount val="49"/>
                <c:pt idx="0">
                  <c:v>96</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-3</c:v>
                </c:pt>
                <c:pt idx="26">
                  <c:v>0</c:v>
                </c:pt>
                <c:pt idx="27">
                  <c:v>0</c:v>
                </c:pt>
                <c:pt idx="28">
                  <c:v>0</c:v>
                </c:pt>
                <c:pt idx="29">
                  <c:v>0</c:v>
                </c:pt>
                <c:pt idx="30">
                  <c:v>0</c:v>
                </c:pt>
                <c:pt idx="31">
                  <c:v>0</c:v>
                </c:pt>
                <c:pt idx="32">
                  <c:v>0</c:v>
                </c:pt>
                <c:pt idx="33">
                  <c:v>0</c:v>
                </c:pt>
                <c:pt idx="34">
                  <c:v>0</c:v>
                </c:pt>
                <c:pt idx="35">
                  <c:v>0</c:v>
                </c:pt>
                <c:pt idx="36">
                  <c:v>-3</c:v>
                </c:pt>
                <c:pt idx="37">
                  <c:v>-3</c:v>
                </c:pt>
                <c:pt idx="38">
                  <c:v>-3</c:v>
                </c:pt>
                <c:pt idx="39">
                  <c:v>-3</c:v>
                </c:pt>
                <c:pt idx="40">
                  <c:v>0</c:v>
                </c:pt>
                <c:pt idx="41">
                  <c:v>0</c:v>
                </c:pt>
                <c:pt idx="42">
                  <c:v>0</c:v>
                </c:pt>
                <c:pt idx="43">
                  <c:v>0</c:v>
                </c:pt>
                <c:pt idx="44">
                  <c:v>0</c:v>
                </c:pt>
                <c:pt idx="45">
                  <c:v>2</c:v>
                </c:pt>
                <c:pt idx="46">
                  <c:v>0</c:v>
                </c:pt>
                <c:pt idx="47">
                  <c:v>1</c:v>
                </c:pt>
                <c:pt idx="48">
                  <c:v>1</c:v>
                </c:pt>
              </c:numCache>
            </c:numRef>
          </c:val>
        </c:ser>
        <c:dLbls>
          <c:showLegendKey val="0"/>
          <c:showVal val="0"/>
          <c:showCatName val="0"/>
          <c:showSerName val="0"/>
          <c:showPercent val="0"/>
          <c:showBubbleSize val="0"/>
        </c:dLbls>
        <c:gapWidth val="0"/>
        <c:axId val="154044592"/>
        <c:axId val="154045152"/>
      </c:barChart>
      <c:catAx>
        <c:axId val="154044592"/>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54045152"/>
        <c:crosses val="autoZero"/>
        <c:auto val="1"/>
        <c:lblAlgn val="ctr"/>
        <c:lblOffset val="100"/>
        <c:noMultiLvlLbl val="0"/>
      </c:catAx>
      <c:valAx>
        <c:axId val="1540451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5404459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22</c:v>
                </c:pt>
              </c:strCache>
            </c:strRef>
          </c:tx>
          <c:spPr>
            <a:solidFill>
              <a:schemeClr val="accent1"/>
            </a:solidFill>
          </c:spPr>
          <c:invertIfNegative val="0"/>
          <c:cat>
            <c:numRef>
              <c:f>'Overall Metrics'!$N$2:$N$50</c:f>
              <c:numCache>
                <c:formatCode>#,##0.00</c:formatCode>
                <c:ptCount val="49"/>
                <c:pt idx="0">
                  <c:v>0</c:v>
                </c:pt>
                <c:pt idx="1">
                  <c:v>1.4878333333333332E-3</c:v>
                </c:pt>
                <c:pt idx="2">
                  <c:v>2.9756666666666664E-3</c:v>
                </c:pt>
                <c:pt idx="3">
                  <c:v>4.4634999999999996E-3</c:v>
                </c:pt>
                <c:pt idx="4">
                  <c:v>5.9513333333333328E-3</c:v>
                </c:pt>
                <c:pt idx="5">
                  <c:v>7.439166666666666E-3</c:v>
                </c:pt>
                <c:pt idx="6">
                  <c:v>8.9269999999999992E-3</c:v>
                </c:pt>
                <c:pt idx="7">
                  <c:v>1.0414833333333331E-2</c:v>
                </c:pt>
                <c:pt idx="8">
                  <c:v>1.1902666666666666E-2</c:v>
                </c:pt>
                <c:pt idx="9">
                  <c:v>1.33905E-2</c:v>
                </c:pt>
                <c:pt idx="10">
                  <c:v>1.4878333333333334E-2</c:v>
                </c:pt>
                <c:pt idx="11">
                  <c:v>1.6366166666666668E-2</c:v>
                </c:pt>
                <c:pt idx="12">
                  <c:v>1.7854000000000002E-2</c:v>
                </c:pt>
                <c:pt idx="13">
                  <c:v>1.9341833333333336E-2</c:v>
                </c:pt>
                <c:pt idx="14">
                  <c:v>2.082966666666667E-2</c:v>
                </c:pt>
                <c:pt idx="15">
                  <c:v>2.2317500000000004E-2</c:v>
                </c:pt>
                <c:pt idx="16">
                  <c:v>2.3805333333333338E-2</c:v>
                </c:pt>
                <c:pt idx="17">
                  <c:v>2.5293166666666672E-2</c:v>
                </c:pt>
                <c:pt idx="18">
                  <c:v>2.6781000000000006E-2</c:v>
                </c:pt>
                <c:pt idx="19">
                  <c:v>2.826883333333334E-2</c:v>
                </c:pt>
                <c:pt idx="20">
                  <c:v>2.9756666666666674E-2</c:v>
                </c:pt>
                <c:pt idx="21">
                  <c:v>3.1244500000000008E-2</c:v>
                </c:pt>
                <c:pt idx="22">
                  <c:v>3.2732333333333342E-2</c:v>
                </c:pt>
                <c:pt idx="23">
                  <c:v>3.4220166666666677E-2</c:v>
                </c:pt>
                <c:pt idx="24">
                  <c:v>3.5708000000000011E-2</c:v>
                </c:pt>
                <c:pt idx="26">
                  <c:v>3.7195833333333345E-2</c:v>
                </c:pt>
                <c:pt idx="40">
                  <c:v>3.8683666666666679E-2</c:v>
                </c:pt>
                <c:pt idx="41">
                  <c:v>4.0171500000000013E-2</c:v>
                </c:pt>
                <c:pt idx="42">
                  <c:v>4.1659333333333347E-2</c:v>
                </c:pt>
                <c:pt idx="43">
                  <c:v>4.3147166666666681E-2</c:v>
                </c:pt>
                <c:pt idx="44">
                  <c:v>4.4635000000000015E-2</c:v>
                </c:pt>
                <c:pt idx="45">
                  <c:v>4.6122833333333349E-2</c:v>
                </c:pt>
                <c:pt idx="46">
                  <c:v>4.7610666666666683E-2</c:v>
                </c:pt>
                <c:pt idx="47">
                  <c:v>4.9098500000000017E-2</c:v>
                </c:pt>
                <c:pt idx="48">
                  <c:v>7.1415999999999993E-2</c:v>
                </c:pt>
              </c:numCache>
            </c:numRef>
          </c:cat>
          <c:val>
            <c:numRef>
              <c:f>'Overall Metrics'!$O$2:$O$50</c:f>
              <c:numCache>
                <c:formatCode>General</c:formatCode>
                <c:ptCount val="49"/>
                <c:pt idx="0">
                  <c:v>22</c:v>
                </c:pt>
                <c:pt idx="1">
                  <c:v>10</c:v>
                </c:pt>
                <c:pt idx="2">
                  <c:v>8</c:v>
                </c:pt>
                <c:pt idx="3">
                  <c:v>17</c:v>
                </c:pt>
                <c:pt idx="4">
                  <c:v>2</c:v>
                </c:pt>
                <c:pt idx="5">
                  <c:v>5</c:v>
                </c:pt>
                <c:pt idx="6">
                  <c:v>2</c:v>
                </c:pt>
                <c:pt idx="7">
                  <c:v>4</c:v>
                </c:pt>
                <c:pt idx="8">
                  <c:v>2</c:v>
                </c:pt>
                <c:pt idx="9">
                  <c:v>1</c:v>
                </c:pt>
                <c:pt idx="10">
                  <c:v>1</c:v>
                </c:pt>
                <c:pt idx="11">
                  <c:v>4</c:v>
                </c:pt>
                <c:pt idx="12">
                  <c:v>3</c:v>
                </c:pt>
                <c:pt idx="13">
                  <c:v>4</c:v>
                </c:pt>
                <c:pt idx="14">
                  <c:v>4</c:v>
                </c:pt>
                <c:pt idx="15">
                  <c:v>2</c:v>
                </c:pt>
                <c:pt idx="16">
                  <c:v>0</c:v>
                </c:pt>
                <c:pt idx="17">
                  <c:v>1</c:v>
                </c:pt>
                <c:pt idx="18">
                  <c:v>1</c:v>
                </c:pt>
                <c:pt idx="19">
                  <c:v>0</c:v>
                </c:pt>
                <c:pt idx="20">
                  <c:v>1</c:v>
                </c:pt>
                <c:pt idx="21">
                  <c:v>0</c:v>
                </c:pt>
                <c:pt idx="22">
                  <c:v>0</c:v>
                </c:pt>
                <c:pt idx="23">
                  <c:v>1</c:v>
                </c:pt>
                <c:pt idx="24">
                  <c:v>0</c:v>
                </c:pt>
                <c:pt idx="25">
                  <c:v>-4</c:v>
                </c:pt>
                <c:pt idx="26">
                  <c:v>0</c:v>
                </c:pt>
                <c:pt idx="27">
                  <c:v>0</c:v>
                </c:pt>
                <c:pt idx="28">
                  <c:v>0</c:v>
                </c:pt>
                <c:pt idx="29">
                  <c:v>0</c:v>
                </c:pt>
                <c:pt idx="30">
                  <c:v>0</c:v>
                </c:pt>
                <c:pt idx="31">
                  <c:v>0</c:v>
                </c:pt>
                <c:pt idx="32">
                  <c:v>0</c:v>
                </c:pt>
                <c:pt idx="33">
                  <c:v>0</c:v>
                </c:pt>
                <c:pt idx="34">
                  <c:v>0</c:v>
                </c:pt>
                <c:pt idx="35">
                  <c:v>0</c:v>
                </c:pt>
                <c:pt idx="36">
                  <c:v>-4</c:v>
                </c:pt>
                <c:pt idx="37">
                  <c:v>-4</c:v>
                </c:pt>
                <c:pt idx="38">
                  <c:v>-4</c:v>
                </c:pt>
                <c:pt idx="39">
                  <c:v>-4</c:v>
                </c:pt>
                <c:pt idx="40">
                  <c:v>1</c:v>
                </c:pt>
                <c:pt idx="41">
                  <c:v>0</c:v>
                </c:pt>
                <c:pt idx="42">
                  <c:v>0</c:v>
                </c:pt>
                <c:pt idx="43">
                  <c:v>1</c:v>
                </c:pt>
                <c:pt idx="44">
                  <c:v>0</c:v>
                </c:pt>
                <c:pt idx="45">
                  <c:v>0</c:v>
                </c:pt>
                <c:pt idx="46">
                  <c:v>1</c:v>
                </c:pt>
                <c:pt idx="47">
                  <c:v>1</c:v>
                </c:pt>
                <c:pt idx="48">
                  <c:v>1</c:v>
                </c:pt>
              </c:numCache>
            </c:numRef>
          </c:val>
        </c:ser>
        <c:dLbls>
          <c:showLegendKey val="0"/>
          <c:showVal val="0"/>
          <c:showCatName val="0"/>
          <c:showSerName val="0"/>
          <c:showPercent val="0"/>
          <c:showBubbleSize val="0"/>
        </c:dLbls>
        <c:gapWidth val="0"/>
        <c:axId val="154047392"/>
        <c:axId val="154047952"/>
      </c:barChart>
      <c:catAx>
        <c:axId val="154047392"/>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54047952"/>
        <c:crosses val="autoZero"/>
        <c:auto val="1"/>
        <c:lblAlgn val="ctr"/>
        <c:lblOffset val="100"/>
        <c:noMultiLvlLbl val="0"/>
      </c:catAx>
      <c:valAx>
        <c:axId val="1540479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5404739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60</c:v>
                </c:pt>
              </c:strCache>
            </c:strRef>
          </c:tx>
          <c:spPr>
            <a:solidFill>
              <a:schemeClr val="accent1"/>
            </a:solidFill>
          </c:spPr>
          <c:invertIfNegative val="0"/>
          <c:cat>
            <c:numRef>
              <c:f>'Overall Metrics'!$R$2:$R$50</c:f>
              <c:numCache>
                <c:formatCode>#,##0.00</c:formatCode>
                <c:ptCount val="49"/>
                <c:pt idx="0">
                  <c:v>0</c:v>
                </c:pt>
                <c:pt idx="1">
                  <c:v>2.0833333333333332E-2</c:v>
                </c:pt>
                <c:pt idx="2">
                  <c:v>4.1666666666666664E-2</c:v>
                </c:pt>
                <c:pt idx="3">
                  <c:v>6.25E-2</c:v>
                </c:pt>
                <c:pt idx="4">
                  <c:v>8.3333333333333329E-2</c:v>
                </c:pt>
                <c:pt idx="5">
                  <c:v>0.10416666666666666</c:v>
                </c:pt>
                <c:pt idx="6">
                  <c:v>0.12499999999999999</c:v>
                </c:pt>
                <c:pt idx="7">
                  <c:v>0.14583333333333331</c:v>
                </c:pt>
                <c:pt idx="8">
                  <c:v>0.16666666666666666</c:v>
                </c:pt>
                <c:pt idx="9">
                  <c:v>0.1875</c:v>
                </c:pt>
                <c:pt idx="10">
                  <c:v>0.20833333333333334</c:v>
                </c:pt>
                <c:pt idx="11">
                  <c:v>0.22916666666666669</c:v>
                </c:pt>
                <c:pt idx="12">
                  <c:v>0.25</c:v>
                </c:pt>
                <c:pt idx="13">
                  <c:v>0.27083333333333331</c:v>
                </c:pt>
                <c:pt idx="14">
                  <c:v>0.29166666666666663</c:v>
                </c:pt>
                <c:pt idx="15">
                  <c:v>0.31249999999999994</c:v>
                </c:pt>
                <c:pt idx="16">
                  <c:v>0.33333333333333326</c:v>
                </c:pt>
                <c:pt idx="17">
                  <c:v>0.35416666666666657</c:v>
                </c:pt>
                <c:pt idx="18">
                  <c:v>0.37499999999999989</c:v>
                </c:pt>
                <c:pt idx="19">
                  <c:v>0.3958333333333332</c:v>
                </c:pt>
                <c:pt idx="20">
                  <c:v>0.41666666666666652</c:v>
                </c:pt>
                <c:pt idx="21">
                  <c:v>0.43749999999999983</c:v>
                </c:pt>
                <c:pt idx="22">
                  <c:v>0.45833333333333315</c:v>
                </c:pt>
                <c:pt idx="23">
                  <c:v>0.47916666666666646</c:v>
                </c:pt>
                <c:pt idx="24">
                  <c:v>0.49999999999999978</c:v>
                </c:pt>
                <c:pt idx="26">
                  <c:v>0.52083333333333315</c:v>
                </c:pt>
                <c:pt idx="40">
                  <c:v>0.54166666666666652</c:v>
                </c:pt>
                <c:pt idx="41">
                  <c:v>0.56249999999999989</c:v>
                </c:pt>
                <c:pt idx="42">
                  <c:v>0.58333333333333326</c:v>
                </c:pt>
                <c:pt idx="43">
                  <c:v>0.60416666666666663</c:v>
                </c:pt>
                <c:pt idx="44">
                  <c:v>0.625</c:v>
                </c:pt>
                <c:pt idx="45">
                  <c:v>0.64583333333333337</c:v>
                </c:pt>
                <c:pt idx="46">
                  <c:v>0.66666666666666674</c:v>
                </c:pt>
                <c:pt idx="47">
                  <c:v>0.68750000000000011</c:v>
                </c:pt>
                <c:pt idx="48">
                  <c:v>1</c:v>
                </c:pt>
              </c:numCache>
            </c:numRef>
          </c:cat>
          <c:val>
            <c:numRef>
              <c:f>'Overall Metrics'!$S$2:$S$50</c:f>
              <c:numCache>
                <c:formatCode>General</c:formatCode>
                <c:ptCount val="49"/>
                <c:pt idx="0">
                  <c:v>60</c:v>
                </c:pt>
                <c:pt idx="1">
                  <c:v>2</c:v>
                </c:pt>
                <c:pt idx="2">
                  <c:v>1</c:v>
                </c:pt>
                <c:pt idx="3">
                  <c:v>1</c:v>
                </c:pt>
                <c:pt idx="4">
                  <c:v>1</c:v>
                </c:pt>
                <c:pt idx="5">
                  <c:v>2</c:v>
                </c:pt>
                <c:pt idx="6">
                  <c:v>1</c:v>
                </c:pt>
                <c:pt idx="7">
                  <c:v>0</c:v>
                </c:pt>
                <c:pt idx="8">
                  <c:v>0</c:v>
                </c:pt>
                <c:pt idx="9">
                  <c:v>4</c:v>
                </c:pt>
                <c:pt idx="10">
                  <c:v>1</c:v>
                </c:pt>
                <c:pt idx="11">
                  <c:v>3</c:v>
                </c:pt>
                <c:pt idx="12">
                  <c:v>6</c:v>
                </c:pt>
                <c:pt idx="13">
                  <c:v>0</c:v>
                </c:pt>
                <c:pt idx="14">
                  <c:v>3</c:v>
                </c:pt>
                <c:pt idx="15">
                  <c:v>0</c:v>
                </c:pt>
                <c:pt idx="16">
                  <c:v>2</c:v>
                </c:pt>
                <c:pt idx="17">
                  <c:v>3</c:v>
                </c:pt>
                <c:pt idx="18">
                  <c:v>1</c:v>
                </c:pt>
                <c:pt idx="19">
                  <c:v>0</c:v>
                </c:pt>
                <c:pt idx="20">
                  <c:v>0</c:v>
                </c:pt>
                <c:pt idx="21">
                  <c:v>0</c:v>
                </c:pt>
                <c:pt idx="22">
                  <c:v>0</c:v>
                </c:pt>
                <c:pt idx="23">
                  <c:v>0</c:v>
                </c:pt>
                <c:pt idx="24">
                  <c:v>6</c:v>
                </c:pt>
                <c:pt idx="25">
                  <c:v>-2</c:v>
                </c:pt>
                <c:pt idx="26">
                  <c:v>0</c:v>
                </c:pt>
                <c:pt idx="27">
                  <c:v>0</c:v>
                </c:pt>
                <c:pt idx="28">
                  <c:v>0</c:v>
                </c:pt>
                <c:pt idx="29">
                  <c:v>0</c:v>
                </c:pt>
                <c:pt idx="30">
                  <c:v>0</c:v>
                </c:pt>
                <c:pt idx="31">
                  <c:v>0</c:v>
                </c:pt>
                <c:pt idx="32">
                  <c:v>0</c:v>
                </c:pt>
                <c:pt idx="33">
                  <c:v>0</c:v>
                </c:pt>
                <c:pt idx="34">
                  <c:v>0</c:v>
                </c:pt>
                <c:pt idx="35">
                  <c:v>0</c:v>
                </c:pt>
                <c:pt idx="36">
                  <c:v>-2</c:v>
                </c:pt>
                <c:pt idx="37">
                  <c:v>-2</c:v>
                </c:pt>
                <c:pt idx="38">
                  <c:v>-2</c:v>
                </c:pt>
                <c:pt idx="39">
                  <c:v>-2</c:v>
                </c:pt>
                <c:pt idx="40">
                  <c:v>0</c:v>
                </c:pt>
                <c:pt idx="41">
                  <c:v>0</c:v>
                </c:pt>
                <c:pt idx="42">
                  <c:v>0</c:v>
                </c:pt>
                <c:pt idx="43">
                  <c:v>0</c:v>
                </c:pt>
                <c:pt idx="44">
                  <c:v>0</c:v>
                </c:pt>
                <c:pt idx="45">
                  <c:v>0</c:v>
                </c:pt>
                <c:pt idx="46">
                  <c:v>1</c:v>
                </c:pt>
                <c:pt idx="47">
                  <c:v>1</c:v>
                </c:pt>
                <c:pt idx="48">
                  <c:v>1</c:v>
                </c:pt>
              </c:numCache>
            </c:numRef>
          </c:val>
        </c:ser>
        <c:dLbls>
          <c:showLegendKey val="0"/>
          <c:showVal val="0"/>
          <c:showCatName val="0"/>
          <c:showSerName val="0"/>
          <c:showPercent val="0"/>
          <c:showBubbleSize val="0"/>
        </c:dLbls>
        <c:gapWidth val="0"/>
        <c:axId val="154542032"/>
        <c:axId val="154542592"/>
      </c:barChart>
      <c:catAx>
        <c:axId val="154542032"/>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54542592"/>
        <c:crosses val="autoZero"/>
        <c:auto val="1"/>
        <c:lblAlgn val="ctr"/>
        <c:lblOffset val="100"/>
        <c:noMultiLvlLbl val="0"/>
      </c:catAx>
      <c:valAx>
        <c:axId val="1545425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5454203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51</c:v>
                </c:pt>
              </c:strCache>
            </c:strRef>
          </c:tx>
          <c:spPr>
            <a:solidFill>
              <a:schemeClr val="accent1"/>
            </a:solidFill>
          </c:spPr>
          <c:invertIfNegative val="0"/>
          <c:cat>
            <c:numRef>
              <c:f>'Overall Metrics'!$R$2:$R$50</c:f>
              <c:numCache>
                <c:formatCode>#,##0.00</c:formatCode>
                <c:ptCount val="49"/>
                <c:pt idx="0">
                  <c:v>0</c:v>
                </c:pt>
                <c:pt idx="1">
                  <c:v>2.0833333333333332E-2</c:v>
                </c:pt>
                <c:pt idx="2">
                  <c:v>4.1666666666666664E-2</c:v>
                </c:pt>
                <c:pt idx="3">
                  <c:v>6.25E-2</c:v>
                </c:pt>
                <c:pt idx="4">
                  <c:v>8.3333333333333329E-2</c:v>
                </c:pt>
                <c:pt idx="5">
                  <c:v>0.10416666666666666</c:v>
                </c:pt>
                <c:pt idx="6">
                  <c:v>0.12499999999999999</c:v>
                </c:pt>
                <c:pt idx="7">
                  <c:v>0.14583333333333331</c:v>
                </c:pt>
                <c:pt idx="8">
                  <c:v>0.16666666666666666</c:v>
                </c:pt>
                <c:pt idx="9">
                  <c:v>0.1875</c:v>
                </c:pt>
                <c:pt idx="10">
                  <c:v>0.20833333333333334</c:v>
                </c:pt>
                <c:pt idx="11">
                  <c:v>0.22916666666666669</c:v>
                </c:pt>
                <c:pt idx="12">
                  <c:v>0.25</c:v>
                </c:pt>
                <c:pt idx="13">
                  <c:v>0.27083333333333331</c:v>
                </c:pt>
                <c:pt idx="14">
                  <c:v>0.29166666666666663</c:v>
                </c:pt>
                <c:pt idx="15">
                  <c:v>0.31249999999999994</c:v>
                </c:pt>
                <c:pt idx="16">
                  <c:v>0.33333333333333326</c:v>
                </c:pt>
                <c:pt idx="17">
                  <c:v>0.35416666666666657</c:v>
                </c:pt>
                <c:pt idx="18">
                  <c:v>0.37499999999999989</c:v>
                </c:pt>
                <c:pt idx="19">
                  <c:v>0.3958333333333332</c:v>
                </c:pt>
                <c:pt idx="20">
                  <c:v>0.41666666666666652</c:v>
                </c:pt>
                <c:pt idx="21">
                  <c:v>0.43749999999999983</c:v>
                </c:pt>
                <c:pt idx="22">
                  <c:v>0.45833333333333315</c:v>
                </c:pt>
                <c:pt idx="23">
                  <c:v>0.47916666666666646</c:v>
                </c:pt>
                <c:pt idx="24">
                  <c:v>0.49999999999999978</c:v>
                </c:pt>
                <c:pt idx="26">
                  <c:v>0.52083333333333315</c:v>
                </c:pt>
                <c:pt idx="40">
                  <c:v>0.54166666666666652</c:v>
                </c:pt>
                <c:pt idx="41">
                  <c:v>0.56249999999999989</c:v>
                </c:pt>
                <c:pt idx="42">
                  <c:v>0.58333333333333326</c:v>
                </c:pt>
                <c:pt idx="43">
                  <c:v>0.60416666666666663</c:v>
                </c:pt>
                <c:pt idx="44">
                  <c:v>0.625</c:v>
                </c:pt>
                <c:pt idx="45">
                  <c:v>0.64583333333333337</c:v>
                </c:pt>
                <c:pt idx="46">
                  <c:v>0.66666666666666674</c:v>
                </c:pt>
                <c:pt idx="47">
                  <c:v>0.68750000000000011</c:v>
                </c:pt>
                <c:pt idx="48">
                  <c:v>1</c:v>
                </c:pt>
              </c:numCache>
            </c:numRef>
          </c:cat>
          <c:val>
            <c:numRef>
              <c:f>'Overall Metrics'!$Q$2:$Q$50</c:f>
              <c:numCache>
                <c:formatCode>General</c:formatCode>
                <c:ptCount val="49"/>
                <c:pt idx="0">
                  <c:v>51</c:v>
                </c:pt>
                <c:pt idx="1">
                  <c:v>9</c:v>
                </c:pt>
                <c:pt idx="2">
                  <c:v>3</c:v>
                </c:pt>
                <c:pt idx="3">
                  <c:v>10</c:v>
                </c:pt>
                <c:pt idx="4">
                  <c:v>4</c:v>
                </c:pt>
                <c:pt idx="5">
                  <c:v>7</c:v>
                </c:pt>
                <c:pt idx="6">
                  <c:v>4</c:v>
                </c:pt>
                <c:pt idx="7">
                  <c:v>2</c:v>
                </c:pt>
                <c:pt idx="8">
                  <c:v>0</c:v>
                </c:pt>
                <c:pt idx="9">
                  <c:v>1</c:v>
                </c:pt>
                <c:pt idx="10">
                  <c:v>1</c:v>
                </c:pt>
                <c:pt idx="11">
                  <c:v>2</c:v>
                </c:pt>
                <c:pt idx="12">
                  <c:v>0</c:v>
                </c:pt>
                <c:pt idx="13">
                  <c:v>0</c:v>
                </c:pt>
                <c:pt idx="14">
                  <c:v>0</c:v>
                </c:pt>
                <c:pt idx="15">
                  <c:v>0</c:v>
                </c:pt>
                <c:pt idx="16">
                  <c:v>0</c:v>
                </c:pt>
                <c:pt idx="17">
                  <c:v>2</c:v>
                </c:pt>
                <c:pt idx="18">
                  <c:v>0</c:v>
                </c:pt>
                <c:pt idx="19">
                  <c:v>0</c:v>
                </c:pt>
                <c:pt idx="20">
                  <c:v>1</c:v>
                </c:pt>
                <c:pt idx="21">
                  <c:v>0</c:v>
                </c:pt>
                <c:pt idx="22">
                  <c:v>0</c:v>
                </c:pt>
                <c:pt idx="23">
                  <c:v>1</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c:v>
                </c:pt>
                <c:pt idx="48">
                  <c:v>1</c:v>
                </c:pt>
              </c:numCache>
            </c:numRef>
          </c:val>
        </c:ser>
        <c:dLbls>
          <c:showLegendKey val="0"/>
          <c:showVal val="0"/>
          <c:showCatName val="0"/>
          <c:showSerName val="0"/>
          <c:showPercent val="0"/>
          <c:showBubbleSize val="0"/>
        </c:dLbls>
        <c:gapWidth val="0"/>
        <c:axId val="154544832"/>
        <c:axId val="154545392"/>
      </c:barChart>
      <c:catAx>
        <c:axId val="154544832"/>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54545392"/>
        <c:crosses val="autoZero"/>
        <c:auto val="1"/>
        <c:lblAlgn val="ctr"/>
        <c:lblOffset val="100"/>
        <c:noMultiLvlLbl val="0"/>
      </c:catAx>
      <c:valAx>
        <c:axId val="1545453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5454483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Metrics'!$T$2:$T$50</c:f>
              <c:numCache>
                <c:formatCode>#,##0.00</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40">
                  <c:v>0</c:v>
                </c:pt>
                <c:pt idx="41">
                  <c:v>0</c:v>
                </c:pt>
                <c:pt idx="42">
                  <c:v>0</c:v>
                </c:pt>
                <c:pt idx="43">
                  <c:v>0</c:v>
                </c:pt>
                <c:pt idx="44">
                  <c:v>0</c:v>
                </c:pt>
                <c:pt idx="45">
                  <c:v>0</c:v>
                </c:pt>
                <c:pt idx="46">
                  <c:v>0</c:v>
                </c:pt>
                <c:pt idx="47">
                  <c:v>0</c:v>
                </c:pt>
                <c:pt idx="48">
                  <c:v>0</c:v>
                </c:pt>
              </c:numCache>
            </c:numRef>
          </c:cat>
          <c:val>
            <c:numRef>
              <c:f>'Overall Metrics'!$U$2:$U$50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ser>
        <c:dLbls>
          <c:showLegendKey val="0"/>
          <c:showVal val="0"/>
          <c:showCatName val="0"/>
          <c:showSerName val="0"/>
          <c:showPercent val="0"/>
          <c:showBubbleSize val="0"/>
        </c:dLbls>
        <c:gapWidth val="0"/>
        <c:axId val="154547632"/>
        <c:axId val="154548192"/>
      </c:barChart>
      <c:catAx>
        <c:axId val="154547632"/>
        <c:scaling>
          <c:orientation val="minMax"/>
        </c:scaling>
        <c:delete val="1"/>
        <c:axPos val="b"/>
        <c:numFmt formatCode="#,##0.00" sourceLinked="1"/>
        <c:majorTickMark val="out"/>
        <c:minorTickMark val="none"/>
        <c:tickLblPos val="none"/>
        <c:crossAx val="154548192"/>
        <c:crosses val="autoZero"/>
        <c:auto val="1"/>
        <c:lblAlgn val="ctr"/>
        <c:lblOffset val="100"/>
        <c:noMultiLvlLbl val="0"/>
      </c:catAx>
      <c:valAx>
        <c:axId val="154548192"/>
        <c:scaling>
          <c:orientation val="minMax"/>
        </c:scaling>
        <c:delete val="1"/>
        <c:axPos val="l"/>
        <c:numFmt formatCode="General" sourceLinked="1"/>
        <c:majorTickMark val="out"/>
        <c:minorTickMark val="none"/>
        <c:tickLblPos val="none"/>
        <c:crossAx val="15454763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[#CEMD2020_2020-01-23_09-21-57.xlsx]Time Series!TimeSeries</c:name>
    <c:fmtId val="0"/>
  </c:pivotSource>
  <c:chart>
    <c:title>
      <c:tx>
        <c:rich>
          <a:bodyPr/>
          <a:lstStyle/>
          <a:p>
            <a:pPr>
              <a:defRPr/>
            </a:pPr>
            <a:r>
              <a:rPr lang="en-US"/>
              <a:t>#CEMD2020 from NodeXL Twitter Search Network</a:t>
            </a:r>
          </a:p>
        </c:rich>
      </c:tx>
      <c:layout/>
      <c:overlay val="0"/>
    </c:title>
    <c:autoTitleDeleted val="0"/>
    <c:pivotFmts>
      <c:pivotFmt>
        <c:idx val="0"/>
        <c:marker>
          <c:symbol val="none"/>
        </c:marker>
      </c:pivotFmt>
    </c:pivotFmts>
    <c:plotArea>
      <c:layout/>
      <c:barChart>
        <c:barDir val="col"/>
        <c:grouping val="clustered"/>
        <c:varyColors val="0"/>
        <c:ser>
          <c:idx val="0"/>
          <c:order val="0"/>
          <c:tx>
            <c:strRef>
              <c:f>'Time Series'!$B$25</c:f>
              <c:strCache>
                <c:ptCount val="1"/>
                <c:pt idx="0">
                  <c:v>Total</c:v>
                </c:pt>
              </c:strCache>
            </c:strRef>
          </c:tx>
          <c:invertIfNegative val="0"/>
          <c:cat>
            <c:multiLvlStrRef>
              <c:f>'Time Series'!$A$26:$A$146</c:f>
              <c:multiLvlStrCache>
                <c:ptCount val="107"/>
                <c:lvl>
                  <c:pt idx="0">
                    <c:v>6 PM</c:v>
                  </c:pt>
                  <c:pt idx="1">
                    <c:v>2 PM</c:v>
                  </c:pt>
                  <c:pt idx="2">
                    <c:v>8 AM</c:v>
                  </c:pt>
                  <c:pt idx="3">
                    <c:v>9 AM</c:v>
                  </c:pt>
                  <c:pt idx="4">
                    <c:v>3 PM</c:v>
                  </c:pt>
                  <c:pt idx="5">
                    <c:v>4 PM</c:v>
                  </c:pt>
                  <c:pt idx="6">
                    <c:v>5 PM</c:v>
                  </c:pt>
                  <c:pt idx="7">
                    <c:v>6 PM</c:v>
                  </c:pt>
                  <c:pt idx="8">
                    <c:v>7 PM</c:v>
                  </c:pt>
                  <c:pt idx="9">
                    <c:v>8 PM</c:v>
                  </c:pt>
                  <c:pt idx="10">
                    <c:v>9 PM</c:v>
                  </c:pt>
                  <c:pt idx="11">
                    <c:v>10 PM</c:v>
                  </c:pt>
                  <c:pt idx="12">
                    <c:v>7 AM</c:v>
                  </c:pt>
                  <c:pt idx="13">
                    <c:v>8 AM</c:v>
                  </c:pt>
                  <c:pt idx="14">
                    <c:v>9 AM</c:v>
                  </c:pt>
                  <c:pt idx="15">
                    <c:v>10 AM</c:v>
                  </c:pt>
                  <c:pt idx="16">
                    <c:v>11 AM</c:v>
                  </c:pt>
                  <c:pt idx="17">
                    <c:v>12 PM</c:v>
                  </c:pt>
                  <c:pt idx="18">
                    <c:v>1 PM</c:v>
                  </c:pt>
                  <c:pt idx="19">
                    <c:v>2 PM</c:v>
                  </c:pt>
                  <c:pt idx="20">
                    <c:v>3 PM</c:v>
                  </c:pt>
                  <c:pt idx="21">
                    <c:v>4 PM</c:v>
                  </c:pt>
                  <c:pt idx="22">
                    <c:v>5 PM</c:v>
                  </c:pt>
                  <c:pt idx="23">
                    <c:v>6 PM</c:v>
                  </c:pt>
                  <c:pt idx="24">
                    <c:v>7 PM</c:v>
                  </c:pt>
                  <c:pt idx="25">
                    <c:v>8 PM</c:v>
                  </c:pt>
                  <c:pt idx="26">
                    <c:v>9 PM</c:v>
                  </c:pt>
                  <c:pt idx="27">
                    <c:v>12 AM</c:v>
                  </c:pt>
                  <c:pt idx="28">
                    <c:v>7 AM</c:v>
                  </c:pt>
                  <c:pt idx="29">
                    <c:v>8 AM</c:v>
                  </c:pt>
                  <c:pt idx="30">
                    <c:v>9 AM</c:v>
                  </c:pt>
                  <c:pt idx="31">
                    <c:v>10 AM</c:v>
                  </c:pt>
                  <c:pt idx="32">
                    <c:v>1 PM</c:v>
                  </c:pt>
                  <c:pt idx="33">
                    <c:v>2 PM</c:v>
                  </c:pt>
                  <c:pt idx="34">
                    <c:v>3 PM</c:v>
                  </c:pt>
                  <c:pt idx="35">
                    <c:v>4 PM</c:v>
                  </c:pt>
                  <c:pt idx="36">
                    <c:v>5 PM</c:v>
                  </c:pt>
                  <c:pt idx="37">
                    <c:v>7 PM</c:v>
                  </c:pt>
                  <c:pt idx="38">
                    <c:v>9 PM</c:v>
                  </c:pt>
                  <c:pt idx="39">
                    <c:v>8 AM</c:v>
                  </c:pt>
                  <c:pt idx="40">
                    <c:v>9 AM</c:v>
                  </c:pt>
                  <c:pt idx="41">
                    <c:v>11 AM</c:v>
                  </c:pt>
                  <c:pt idx="42">
                    <c:v>12 PM</c:v>
                  </c:pt>
                  <c:pt idx="43">
                    <c:v>1 PM</c:v>
                  </c:pt>
                  <c:pt idx="44">
                    <c:v>3 PM</c:v>
                  </c:pt>
                  <c:pt idx="45">
                    <c:v>5 PM</c:v>
                  </c:pt>
                  <c:pt idx="46">
                    <c:v>6 PM</c:v>
                  </c:pt>
                  <c:pt idx="47">
                    <c:v>7 PM</c:v>
                  </c:pt>
                  <c:pt idx="48">
                    <c:v>11 PM</c:v>
                  </c:pt>
                  <c:pt idx="49">
                    <c:v>12 AM</c:v>
                  </c:pt>
                  <c:pt idx="50">
                    <c:v>6 AM</c:v>
                  </c:pt>
                  <c:pt idx="51">
                    <c:v>8 AM</c:v>
                  </c:pt>
                  <c:pt idx="52">
                    <c:v>9 AM</c:v>
                  </c:pt>
                  <c:pt idx="53">
                    <c:v>10 AM</c:v>
                  </c:pt>
                  <c:pt idx="54">
                    <c:v>1 PM</c:v>
                  </c:pt>
                  <c:pt idx="55">
                    <c:v>2 PM</c:v>
                  </c:pt>
                  <c:pt idx="56">
                    <c:v>3 PM</c:v>
                  </c:pt>
                  <c:pt idx="57">
                    <c:v>5 PM</c:v>
                  </c:pt>
                  <c:pt idx="58">
                    <c:v>7 PM</c:v>
                  </c:pt>
                  <c:pt idx="59">
                    <c:v>8 PM</c:v>
                  </c:pt>
                  <c:pt idx="60">
                    <c:v>9 PM</c:v>
                  </c:pt>
                  <c:pt idx="61">
                    <c:v>6 AM</c:v>
                  </c:pt>
                  <c:pt idx="62">
                    <c:v>7 AM</c:v>
                  </c:pt>
                  <c:pt idx="63">
                    <c:v>8 AM</c:v>
                  </c:pt>
                  <c:pt idx="64">
                    <c:v>9 AM</c:v>
                  </c:pt>
                  <c:pt idx="65">
                    <c:v>10 AM</c:v>
                  </c:pt>
                  <c:pt idx="66">
                    <c:v>11 AM</c:v>
                  </c:pt>
                  <c:pt idx="67">
                    <c:v>12 PM</c:v>
                  </c:pt>
                  <c:pt idx="68">
                    <c:v>1 PM</c:v>
                  </c:pt>
                  <c:pt idx="69">
                    <c:v>2 PM</c:v>
                  </c:pt>
                  <c:pt idx="70">
                    <c:v>3 PM</c:v>
                  </c:pt>
                  <c:pt idx="71">
                    <c:v>4 PM</c:v>
                  </c:pt>
                  <c:pt idx="72">
                    <c:v>5 PM</c:v>
                  </c:pt>
                  <c:pt idx="73">
                    <c:v>6 PM</c:v>
                  </c:pt>
                  <c:pt idx="74">
                    <c:v>7 PM</c:v>
                  </c:pt>
                  <c:pt idx="75">
                    <c:v>7 AM</c:v>
                  </c:pt>
                  <c:pt idx="76">
                    <c:v>8 AM</c:v>
                  </c:pt>
                  <c:pt idx="77">
                    <c:v>9 AM</c:v>
                  </c:pt>
                  <c:pt idx="78">
                    <c:v>10 AM</c:v>
                  </c:pt>
                  <c:pt idx="79">
                    <c:v>11 AM</c:v>
                  </c:pt>
                  <c:pt idx="80">
                    <c:v>12 PM</c:v>
                  </c:pt>
                  <c:pt idx="81">
                    <c:v>1 PM</c:v>
                  </c:pt>
                  <c:pt idx="82">
                    <c:v>3 PM</c:v>
                  </c:pt>
                  <c:pt idx="83">
                    <c:v>6 PM</c:v>
                  </c:pt>
                  <c:pt idx="84">
                    <c:v>7 PM</c:v>
                  </c:pt>
                  <c:pt idx="85">
                    <c:v>8 PM</c:v>
                  </c:pt>
                  <c:pt idx="86">
                    <c:v>9 PM</c:v>
                  </c:pt>
                  <c:pt idx="87">
                    <c:v>7 AM</c:v>
                  </c:pt>
                  <c:pt idx="88">
                    <c:v>8 AM</c:v>
                  </c:pt>
                  <c:pt idx="89">
                    <c:v>9 AM</c:v>
                  </c:pt>
                  <c:pt idx="90">
                    <c:v>10 AM</c:v>
                  </c:pt>
                  <c:pt idx="91">
                    <c:v>11 AM</c:v>
                  </c:pt>
                  <c:pt idx="92">
                    <c:v>12 PM</c:v>
                  </c:pt>
                  <c:pt idx="93">
                    <c:v>1 PM</c:v>
                  </c:pt>
                  <c:pt idx="94">
                    <c:v>2 PM</c:v>
                  </c:pt>
                  <c:pt idx="95">
                    <c:v>3 PM</c:v>
                  </c:pt>
                  <c:pt idx="96">
                    <c:v>5 PM</c:v>
                  </c:pt>
                  <c:pt idx="97">
                    <c:v>7 PM</c:v>
                  </c:pt>
                  <c:pt idx="98">
                    <c:v>8 PM</c:v>
                  </c:pt>
                  <c:pt idx="99">
                    <c:v>11 PM</c:v>
                  </c:pt>
                  <c:pt idx="100">
                    <c:v>8 AM</c:v>
                  </c:pt>
                  <c:pt idx="101">
                    <c:v>9 AM</c:v>
                  </c:pt>
                  <c:pt idx="102">
                    <c:v>10 AM</c:v>
                  </c:pt>
                  <c:pt idx="103">
                    <c:v>11 AM</c:v>
                  </c:pt>
                  <c:pt idx="104">
                    <c:v>1 PM</c:v>
                  </c:pt>
                  <c:pt idx="105">
                    <c:v>2 PM</c:v>
                  </c:pt>
                  <c:pt idx="106">
                    <c:v>4 PM</c:v>
                  </c:pt>
                </c:lvl>
                <c:lvl>
                  <c:pt idx="0">
                    <c:v>9-Jan</c:v>
                  </c:pt>
                  <c:pt idx="1">
                    <c:v>13-Jan</c:v>
                  </c:pt>
                  <c:pt idx="2">
                    <c:v>15-Jan</c:v>
                  </c:pt>
                  <c:pt idx="12">
                    <c:v>16-Jan</c:v>
                  </c:pt>
                  <c:pt idx="27">
                    <c:v>17-Jan</c:v>
                  </c:pt>
                  <c:pt idx="39">
                    <c:v>18-Jan</c:v>
                  </c:pt>
                  <c:pt idx="49">
                    <c:v>19-Jan</c:v>
                  </c:pt>
                  <c:pt idx="61">
                    <c:v>20-Jan</c:v>
                  </c:pt>
                  <c:pt idx="75">
                    <c:v>21-Jan</c:v>
                  </c:pt>
                  <c:pt idx="87">
                    <c:v>22-Jan</c:v>
                  </c:pt>
                  <c:pt idx="100">
                    <c:v>23-Jan</c:v>
                  </c:pt>
                </c:lvl>
                <c:lvl>
                  <c:pt idx="0">
                    <c:v>Jan</c:v>
                  </c:pt>
                </c:lvl>
                <c:lvl>
                  <c:pt idx="0">
                    <c:v>2020</c:v>
                  </c:pt>
                </c:lvl>
              </c:multiLvlStrCache>
            </c:multiLvlStrRef>
          </c:cat>
          <c:val>
            <c:numRef>
              <c:f>'Time Series'!$B$26:$B$146</c:f>
              <c:numCache>
                <c:formatCode>General</c:formatCode>
                <c:ptCount val="107"/>
                <c:pt idx="0">
                  <c:v>1</c:v>
                </c:pt>
                <c:pt idx="1">
                  <c:v>2</c:v>
                </c:pt>
                <c:pt idx="2">
                  <c:v>1</c:v>
                </c:pt>
                <c:pt idx="3">
                  <c:v>2</c:v>
                </c:pt>
                <c:pt idx="4">
                  <c:v>1</c:v>
                </c:pt>
                <c:pt idx="5">
                  <c:v>2</c:v>
                </c:pt>
                <c:pt idx="6">
                  <c:v>3</c:v>
                </c:pt>
                <c:pt idx="7">
                  <c:v>2</c:v>
                </c:pt>
                <c:pt idx="8">
                  <c:v>1</c:v>
                </c:pt>
                <c:pt idx="9">
                  <c:v>1</c:v>
                </c:pt>
                <c:pt idx="10">
                  <c:v>1</c:v>
                </c:pt>
                <c:pt idx="11">
                  <c:v>1</c:v>
                </c:pt>
                <c:pt idx="12">
                  <c:v>2</c:v>
                </c:pt>
                <c:pt idx="13">
                  <c:v>2</c:v>
                </c:pt>
                <c:pt idx="14">
                  <c:v>8</c:v>
                </c:pt>
                <c:pt idx="15">
                  <c:v>4</c:v>
                </c:pt>
                <c:pt idx="16">
                  <c:v>1</c:v>
                </c:pt>
                <c:pt idx="17">
                  <c:v>4</c:v>
                </c:pt>
                <c:pt idx="18">
                  <c:v>4</c:v>
                </c:pt>
                <c:pt idx="19">
                  <c:v>6</c:v>
                </c:pt>
                <c:pt idx="20">
                  <c:v>2</c:v>
                </c:pt>
                <c:pt idx="21">
                  <c:v>2</c:v>
                </c:pt>
                <c:pt idx="22">
                  <c:v>7</c:v>
                </c:pt>
                <c:pt idx="23">
                  <c:v>6</c:v>
                </c:pt>
                <c:pt idx="24">
                  <c:v>3</c:v>
                </c:pt>
                <c:pt idx="25">
                  <c:v>1</c:v>
                </c:pt>
                <c:pt idx="26">
                  <c:v>7</c:v>
                </c:pt>
                <c:pt idx="27">
                  <c:v>1</c:v>
                </c:pt>
                <c:pt idx="28">
                  <c:v>1</c:v>
                </c:pt>
                <c:pt idx="29">
                  <c:v>2</c:v>
                </c:pt>
                <c:pt idx="30">
                  <c:v>3</c:v>
                </c:pt>
                <c:pt idx="31">
                  <c:v>1</c:v>
                </c:pt>
                <c:pt idx="32">
                  <c:v>3</c:v>
                </c:pt>
                <c:pt idx="33">
                  <c:v>1</c:v>
                </c:pt>
                <c:pt idx="34">
                  <c:v>4</c:v>
                </c:pt>
                <c:pt idx="35">
                  <c:v>4</c:v>
                </c:pt>
                <c:pt idx="36">
                  <c:v>1</c:v>
                </c:pt>
                <c:pt idx="37">
                  <c:v>3</c:v>
                </c:pt>
                <c:pt idx="38">
                  <c:v>1</c:v>
                </c:pt>
                <c:pt idx="39">
                  <c:v>1</c:v>
                </c:pt>
                <c:pt idx="40">
                  <c:v>5</c:v>
                </c:pt>
                <c:pt idx="41">
                  <c:v>1</c:v>
                </c:pt>
                <c:pt idx="42">
                  <c:v>1</c:v>
                </c:pt>
                <c:pt idx="43">
                  <c:v>3</c:v>
                </c:pt>
                <c:pt idx="44">
                  <c:v>2</c:v>
                </c:pt>
                <c:pt idx="45">
                  <c:v>8</c:v>
                </c:pt>
                <c:pt idx="46">
                  <c:v>1</c:v>
                </c:pt>
                <c:pt idx="47">
                  <c:v>4</c:v>
                </c:pt>
                <c:pt idx="48">
                  <c:v>1</c:v>
                </c:pt>
                <c:pt idx="49">
                  <c:v>1</c:v>
                </c:pt>
                <c:pt idx="50">
                  <c:v>1</c:v>
                </c:pt>
                <c:pt idx="51">
                  <c:v>2</c:v>
                </c:pt>
                <c:pt idx="52">
                  <c:v>1</c:v>
                </c:pt>
                <c:pt idx="53">
                  <c:v>3</c:v>
                </c:pt>
                <c:pt idx="54">
                  <c:v>3</c:v>
                </c:pt>
                <c:pt idx="55">
                  <c:v>2</c:v>
                </c:pt>
                <c:pt idx="56">
                  <c:v>1</c:v>
                </c:pt>
                <c:pt idx="57">
                  <c:v>2</c:v>
                </c:pt>
                <c:pt idx="58">
                  <c:v>9</c:v>
                </c:pt>
                <c:pt idx="59">
                  <c:v>1</c:v>
                </c:pt>
                <c:pt idx="60">
                  <c:v>2</c:v>
                </c:pt>
                <c:pt idx="61">
                  <c:v>1</c:v>
                </c:pt>
                <c:pt idx="62">
                  <c:v>1</c:v>
                </c:pt>
                <c:pt idx="63">
                  <c:v>4</c:v>
                </c:pt>
                <c:pt idx="64">
                  <c:v>3</c:v>
                </c:pt>
                <c:pt idx="65">
                  <c:v>7</c:v>
                </c:pt>
                <c:pt idx="66">
                  <c:v>2</c:v>
                </c:pt>
                <c:pt idx="67">
                  <c:v>2</c:v>
                </c:pt>
                <c:pt idx="68">
                  <c:v>4</c:v>
                </c:pt>
                <c:pt idx="69">
                  <c:v>1</c:v>
                </c:pt>
                <c:pt idx="70">
                  <c:v>2</c:v>
                </c:pt>
                <c:pt idx="71">
                  <c:v>4</c:v>
                </c:pt>
                <c:pt idx="72">
                  <c:v>4</c:v>
                </c:pt>
                <c:pt idx="73">
                  <c:v>1</c:v>
                </c:pt>
                <c:pt idx="74">
                  <c:v>6</c:v>
                </c:pt>
                <c:pt idx="75">
                  <c:v>1</c:v>
                </c:pt>
                <c:pt idx="76">
                  <c:v>2</c:v>
                </c:pt>
                <c:pt idx="77">
                  <c:v>1</c:v>
                </c:pt>
                <c:pt idx="78">
                  <c:v>3</c:v>
                </c:pt>
                <c:pt idx="79">
                  <c:v>3</c:v>
                </c:pt>
                <c:pt idx="80">
                  <c:v>2</c:v>
                </c:pt>
                <c:pt idx="81">
                  <c:v>5</c:v>
                </c:pt>
                <c:pt idx="82">
                  <c:v>5</c:v>
                </c:pt>
                <c:pt idx="83">
                  <c:v>2</c:v>
                </c:pt>
                <c:pt idx="84">
                  <c:v>3</c:v>
                </c:pt>
                <c:pt idx="85">
                  <c:v>1</c:v>
                </c:pt>
                <c:pt idx="86">
                  <c:v>2</c:v>
                </c:pt>
                <c:pt idx="87">
                  <c:v>1</c:v>
                </c:pt>
                <c:pt idx="88">
                  <c:v>7</c:v>
                </c:pt>
                <c:pt idx="89">
                  <c:v>3</c:v>
                </c:pt>
                <c:pt idx="90">
                  <c:v>1</c:v>
                </c:pt>
                <c:pt idx="91">
                  <c:v>2</c:v>
                </c:pt>
                <c:pt idx="92">
                  <c:v>2</c:v>
                </c:pt>
                <c:pt idx="93">
                  <c:v>2</c:v>
                </c:pt>
                <c:pt idx="94">
                  <c:v>2</c:v>
                </c:pt>
                <c:pt idx="95">
                  <c:v>1</c:v>
                </c:pt>
                <c:pt idx="96">
                  <c:v>1</c:v>
                </c:pt>
                <c:pt idx="97">
                  <c:v>5</c:v>
                </c:pt>
                <c:pt idx="98">
                  <c:v>3</c:v>
                </c:pt>
                <c:pt idx="99">
                  <c:v>2</c:v>
                </c:pt>
                <c:pt idx="100">
                  <c:v>32</c:v>
                </c:pt>
                <c:pt idx="101">
                  <c:v>7</c:v>
                </c:pt>
                <c:pt idx="102">
                  <c:v>4</c:v>
                </c:pt>
                <c:pt idx="103">
                  <c:v>3</c:v>
                </c:pt>
                <c:pt idx="104">
                  <c:v>4</c:v>
                </c:pt>
                <c:pt idx="105">
                  <c:v>2</c:v>
                </c:pt>
                <c:pt idx="106">
                  <c:v>1</c:v>
                </c:pt>
              </c:numCache>
            </c:numRef>
          </c:val>
        </c:ser>
        <c:dLbls>
          <c:showLegendKey val="0"/>
          <c:showVal val="0"/>
          <c:showCatName val="0"/>
          <c:showSerName val="0"/>
          <c:showPercent val="0"/>
          <c:showBubbleSize val="0"/>
        </c:dLbls>
        <c:gapWidth val="150"/>
        <c:axId val="171117696"/>
        <c:axId val="171123856"/>
      </c:barChart>
      <c:catAx>
        <c:axId val="171117696"/>
        <c:scaling>
          <c:orientation val="minMax"/>
        </c:scaling>
        <c:delete val="0"/>
        <c:axPos val="b"/>
        <c:numFmt formatCode="General" sourceLinked="1"/>
        <c:majorTickMark val="out"/>
        <c:minorTickMark val="none"/>
        <c:tickLblPos val="nextTo"/>
        <c:crossAx val="171123856"/>
        <c:crosses val="autoZero"/>
        <c:auto val="1"/>
        <c:lblAlgn val="ctr"/>
        <c:lblOffset val="100"/>
        <c:noMultiLvlLbl val="0"/>
      </c:catAx>
      <c:valAx>
        <c:axId val="171123856"/>
        <c:scaling>
          <c:orientation val="minMax"/>
        </c:scaling>
        <c:delete val="0"/>
        <c:axPos val="l"/>
        <c:majorGridlines/>
        <c:numFmt formatCode="General" sourceLinked="1"/>
        <c:majorTickMark val="out"/>
        <c:minorTickMark val="none"/>
        <c:tickLblPos val="nextTo"/>
        <c:crossAx val="17111769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xdr:colOff>
      <xdr:row>57</xdr:row>
      <xdr:rowOff>38100</xdr:rowOff>
    </xdr:from>
    <xdr:to>
      <xdr:col>1</xdr:col>
      <xdr:colOff>918209</xdr:colOff>
      <xdr:row>64</xdr:row>
      <xdr:rowOff>180975</xdr:rowOff>
    </xdr:to>
    <xdr:graphicFrame macro="">
      <xdr:nvGraphicFramePr>
        <xdr:cNvPr id="2" name="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71</xdr:row>
      <xdr:rowOff>38100</xdr:rowOff>
    </xdr:from>
    <xdr:to>
      <xdr:col>1</xdr:col>
      <xdr:colOff>918209</xdr:colOff>
      <xdr:row>78</xdr:row>
      <xdr:rowOff>180975</xdr:rowOff>
    </xdr:to>
    <xdr:graphicFrame macro="">
      <xdr:nvGraphicFramePr>
        <xdr:cNvPr id="5" name="In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85</xdr:row>
      <xdr:rowOff>28575</xdr:rowOff>
    </xdr:from>
    <xdr:to>
      <xdr:col>1</xdr:col>
      <xdr:colOff>918209</xdr:colOff>
      <xdr:row>92</xdr:row>
      <xdr:rowOff>171450</xdr:rowOff>
    </xdr:to>
    <xdr:graphicFrame macro="">
      <xdr:nvGraphicFramePr>
        <xdr:cNvPr id="4" name="Out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99</xdr:row>
      <xdr:rowOff>9525</xdr:rowOff>
    </xdr:from>
    <xdr:to>
      <xdr:col>1</xdr:col>
      <xdr:colOff>918210</xdr:colOff>
      <xdr:row>106</xdr:row>
      <xdr:rowOff>152400</xdr:rowOff>
    </xdr:to>
    <xdr:graphicFrame macro="">
      <xdr:nvGraphicFramePr>
        <xdr:cNvPr id="6" name="Betweenness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113</xdr:row>
      <xdr:rowOff>19050</xdr:rowOff>
    </xdr:from>
    <xdr:to>
      <xdr:col>2</xdr:col>
      <xdr:colOff>0</xdr:colOff>
      <xdr:row>120</xdr:row>
      <xdr:rowOff>161925</xdr:rowOff>
    </xdr:to>
    <xdr:graphicFrame macro="">
      <xdr:nvGraphicFramePr>
        <xdr:cNvPr id="7" name="Closeness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127</xdr:row>
      <xdr:rowOff>19050</xdr:rowOff>
    </xdr:from>
    <xdr:to>
      <xdr:col>1</xdr:col>
      <xdr:colOff>918210</xdr:colOff>
      <xdr:row>134</xdr:row>
      <xdr:rowOff>161925</xdr:rowOff>
    </xdr:to>
    <xdr:graphicFrame macro="">
      <xdr:nvGraphicFramePr>
        <xdr:cNvPr id="8" name="Eigenvector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155</xdr:row>
      <xdr:rowOff>9525</xdr:rowOff>
    </xdr:from>
    <xdr:to>
      <xdr:col>1</xdr:col>
      <xdr:colOff>918210</xdr:colOff>
      <xdr:row>162</xdr:row>
      <xdr:rowOff>152400</xdr:rowOff>
    </xdr:to>
    <xdr:graphicFrame macro="">
      <xdr:nvGraphicFramePr>
        <xdr:cNvPr id="9" name="ClusteringCoefficient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141</xdr:row>
      <xdr:rowOff>0</xdr:rowOff>
    </xdr:from>
    <xdr:to>
      <xdr:col>1</xdr:col>
      <xdr:colOff>918210</xdr:colOff>
      <xdr:row>148</xdr:row>
      <xdr:rowOff>142875</xdr:rowOff>
    </xdr:to>
    <xdr:graphicFrame macro="">
      <xdr:nvGraphicFramePr>
        <xdr:cNvPr id="10" name="ClusteringCoefficient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127000</xdr:colOff>
      <xdr:row>0</xdr:row>
      <xdr:rowOff>127000</xdr:rowOff>
    </xdr:from>
    <xdr:to>
      <xdr:col>14</xdr:col>
      <xdr:colOff>381000</xdr:colOff>
      <xdr:row>20</xdr:row>
      <xdr:rowOff>127000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25400</xdr:colOff>
      <xdr:row>22</xdr:row>
      <xdr:rowOff>0</xdr:rowOff>
    </xdr:from>
    <xdr:to>
      <xdr:col>7</xdr:col>
      <xdr:colOff>76200</xdr:colOff>
      <xdr:row>28</xdr:row>
      <xdr:rowOff>127000</xdr:rowOff>
    </xdr:to>
    <mc:AlternateContent xmlns:mc="http://schemas.openxmlformats.org/markup-compatibility/2006">
      <mc:Choice xmlns:a14="http://schemas.microsoft.com/office/drawing/2010/main" Requires="a14">
        <xdr:graphicFrame macro="">
          <xdr:nvGraphicFramePr>
            <xdr:cNvPr id="3" name="Relationship"/>
            <xdr:cNvGraphicFramePr/>
          </xdr:nvGraphicFramePr>
          <xdr:xfrm>
            <a:off x="0" y="0"/>
            <a:ext cx="0" cy="0"/>
          </xdr:xfrm>
          <a:graphic>
            <a:graphicData uri="http://schemas.microsoft.com/office/drawing/2010/slicer">
              <sle:slicer xmlns:sle="http://schemas.microsoft.com/office/drawing/2010/slicer" name="Relationship"/>
            </a:graphicData>
          </a:graphic>
        </xdr:graphicFrame>
      </mc:Choice>
      <mc:Fallback>
        <xdr:sp macro="" textlink="">
          <xdr:nvSpPr>
            <xdr:cNvPr id="0" name=""/>
            <xdr:cNvSpPr>
              <a:spLocks noTextEdit="1"/>
            </xdr:cNvSpPr>
          </xdr:nvSpPr>
          <xdr:spPr>
            <a:xfrm>
              <a:off x="4445000" y="4191000"/>
              <a:ext cx="1270000" cy="127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arc Smith" refreshedDate="43853.395389351848" createdVersion="3" refreshedVersion="5" minRefreshableVersion="3" recordCount="314">
  <cacheSource type="worksheet">
    <worksheetSource ref="A2:BN316" sheet="Time Series Edges"/>
  </cacheSource>
  <cacheFields count="69">
    <cacheField name="Vertex 1" numFmtId="49">
      <sharedItems/>
    </cacheField>
    <cacheField name="Vertex 2" numFmtId="49">
      <sharedItems/>
    </cacheField>
    <cacheField name="Color" numFmtId="0">
      <sharedItems containsNonDate="0" containsString="0" containsBlank="1"/>
    </cacheField>
    <cacheField name="Width" numFmtId="164">
      <sharedItems containsNonDate="0" containsString="0" containsBlank="1"/>
    </cacheField>
    <cacheField name="Style" numFmtId="0">
      <sharedItems containsNonDate="0" containsString="0" containsBlank="1"/>
    </cacheField>
    <cacheField name="Opacity" numFmtId="1">
      <sharedItems containsNonDate="0" containsString="0" containsBlank="1"/>
    </cacheField>
    <cacheField name="Visibility" numFmtId="0">
      <sharedItems containsNonDate="0" containsString="0" containsBlank="1"/>
    </cacheField>
    <cacheField name="Label" numFmtId="49">
      <sharedItems containsNonDate="0" containsString="0" containsBlank="1"/>
    </cacheField>
    <cacheField name="Label Text Color" numFmtId="0">
      <sharedItems containsNonDate="0" containsString="0" containsBlank="1"/>
    </cacheField>
    <cacheField name="Label Font Size" numFmtId="0">
      <sharedItems containsNonDate="0" containsString="0" containsBlank="1"/>
    </cacheField>
    <cacheField name="Reciprocated?" numFmtId="0">
      <sharedItems/>
    </cacheField>
    <cacheField name="ID" numFmtId="0">
      <sharedItems containsSemiMixedTypes="0" containsString="0" containsNumber="1" containsInteger="1" minValue="3" maxValue="425"/>
    </cacheField>
    <cacheField name="Dynamic Filter" numFmtId="0">
      <sharedItems containsNonDate="0" containsString="0" containsBlank="1"/>
    </cacheField>
    <cacheField name="Add Your Own Columns Here" numFmtId="0">
      <sharedItems containsNonDate="0" containsString="0" containsBlank="1"/>
    </cacheField>
    <cacheField name="Relationship" numFmtId="0">
      <sharedItems count="5">
        <s v="Retweet"/>
        <s v="Mentions"/>
        <s v="Tweet"/>
        <s v="MentionsInRetweet"/>
        <s v="Replies to"/>
      </sharedItems>
    </cacheField>
    <cacheField name="Relationship Date (UTC)" numFmtId="22">
      <sharedItems containsSemiMixedTypes="0" containsNonDate="0" containsDate="1" containsString="0" minDate="2020-01-09T18:36:35" maxDate="2020-01-23T16:23:24"/>
    </cacheField>
    <cacheField name="Tweet" numFmtId="0">
      <sharedItems longText="1"/>
    </cacheField>
    <cacheField name="URLs in Tweet" numFmtId="0">
      <sharedItems containsBlank="1"/>
    </cacheField>
    <cacheField name="Domains in Tweet" numFmtId="0">
      <sharedItems containsBlank="1"/>
    </cacheField>
    <cacheField name="Hashtags in Tweet" numFmtId="0">
      <sharedItems containsBlank="1"/>
    </cacheField>
    <cacheField name="Media in Tweet" numFmtId="0">
      <sharedItems containsBlank="1"/>
    </cacheField>
    <cacheField name="Tweet Image File" numFmtId="0">
      <sharedItems/>
    </cacheField>
    <cacheField name="Tweet Date (UTC)" numFmtId="22">
      <sharedItems containsSemiMixedTypes="0" containsNonDate="0" containsDate="1" containsString="0" minDate="2020-01-09T18:36:35" maxDate="2020-01-23T16:23:24" count="314">
        <d v="2020-01-15T16:07:41"/>
        <d v="2020-01-15T21:05:05"/>
        <d v="2020-01-16T07:25:27"/>
        <d v="2020-01-16T08:50:21"/>
        <d v="2020-01-16T10:15:38"/>
        <d v="2020-01-16T12:55:46"/>
        <d v="2020-01-16T12:57:29"/>
        <d v="2020-01-16T15:25:34"/>
        <d v="2020-01-16T17:32:32"/>
        <d v="2020-01-16T18:39:23"/>
        <d v="2020-01-16T18:39:00"/>
        <d v="2020-01-16T18:40:25"/>
        <d v="2020-01-16T21:06:33"/>
        <d v="2020-01-16T21:08:41"/>
        <d v="2020-01-17T14:15:07"/>
        <d v="2020-01-16T09:30:26"/>
        <d v="2020-01-17T15:30:16"/>
        <d v="2020-01-17T16:10:45"/>
        <d v="2020-01-17T19:09:06"/>
        <d v="2020-01-18T09:00:15"/>
        <d v="2020-01-17T15:12:29"/>
        <d v="2020-01-18T17:09:52"/>
        <d v="2020-01-18T18:31:33"/>
        <d v="2020-01-18T19:09:37"/>
        <d v="2020-01-19T06:50:44"/>
        <d v="2020-01-19T08:55:54"/>
        <d v="2020-01-15T16:00:34"/>
        <d v="2020-01-19T10:15:06"/>
        <d v="2020-01-19T13:08:57"/>
        <d v="2020-01-15T22:42:01"/>
        <d v="2020-01-16T14:19:30"/>
        <d v="2020-01-18T09:44:14"/>
        <d v="2020-01-18T23:23:06"/>
        <d v="2020-01-19T14:44:35"/>
        <d v="2020-01-19T15:31:50"/>
        <d v="2020-01-19T19:17:51"/>
        <d v="2020-01-19T19:28:54"/>
        <d v="2020-01-19T19:58:27"/>
        <d v="2020-01-19T21:05:08"/>
        <d v="2020-01-20T13:31:40"/>
        <d v="2020-01-20T15:05:53"/>
        <d v="2020-01-20T16:15:48"/>
        <d v="2020-01-20T17:03:49"/>
        <d v="2020-01-20T18:16:13"/>
        <d v="2020-01-16T13:02:13"/>
        <d v="2020-01-16T17:32:18"/>
        <d v="2020-01-17T09:32:11"/>
        <d v="2020-01-17T15:24:13"/>
        <d v="2020-01-19T19:27:36"/>
        <d v="2020-01-20T19:50:53"/>
        <d v="2020-01-20T19:51:00"/>
        <d v="2020-01-21T07:14:24"/>
        <d v="2020-01-21T12:05:34"/>
        <d v="2020-01-21T13:05:20"/>
        <d v="2020-01-18T17:07:10"/>
        <d v="2020-01-16T10:57:42"/>
        <d v="2020-01-16T13:07:10"/>
        <d v="2020-01-16T17:07:10"/>
        <d v="2020-01-17T08:59:27"/>
        <d v="2020-01-17T13:07:09"/>
        <d v="2020-01-17T17:07:10"/>
        <d v="2020-01-18T09:47:02"/>
        <d v="2020-01-18T13:07:09"/>
        <d v="2020-01-19T17:07:10"/>
        <d v="2020-01-20T08:38:39"/>
        <d v="2020-01-20T10:39:49"/>
        <d v="2020-01-20T13:07:10"/>
        <d v="2020-01-20T17:07:10"/>
        <d v="2020-01-20T19:41:25"/>
        <d v="2020-01-21T11:39:43"/>
        <d v="2020-01-21T13:07:10"/>
        <d v="2020-01-21T15:40:45"/>
        <d v="2020-01-21T15:57:30"/>
        <d v="2020-01-21T18:17:23"/>
        <d v="2020-01-15T20:00:52"/>
        <d v="2020-01-21T18:27:03"/>
        <d v="2020-01-21T19:11:26"/>
        <d v="2020-01-21T21:36:05"/>
        <d v="2020-01-17T16:18:40"/>
        <d v="2020-01-22T08:16:51"/>
        <d v="2020-01-22T09:57:41"/>
        <d v="2020-01-22T11:54:26"/>
        <d v="2020-01-20T16:54:26"/>
        <d v="2020-01-22T13:43:15"/>
        <d v="2020-01-22T15:32:10"/>
        <d v="2020-01-20T17:05:05"/>
        <d v="2020-01-22T19:56:22"/>
        <d v="2020-01-18T19:07:24"/>
        <d v="2020-01-22T20:10:52"/>
        <d v="2020-01-22T23:17:50"/>
        <d v="2020-01-20T10:24:07"/>
        <d v="2020-01-22T09:44:09"/>
        <d v="2020-01-23T08:02:22"/>
        <d v="2020-01-23T08:03:21"/>
        <d v="2020-01-18T17:08:59"/>
        <d v="2020-01-16T11:38:06"/>
        <d v="2020-01-16T17:08:40"/>
        <d v="2020-01-17T00:13:23"/>
        <d v="2020-01-17T16:18:11"/>
        <d v="2020-01-18T12:27:07"/>
        <d v="2020-01-19T14:49:10"/>
        <d v="2020-01-20T10:49:11"/>
        <d v="2020-01-21T12:04:06"/>
        <d v="2020-01-22T19:47:11"/>
        <d v="2020-01-23T08:03:32"/>
        <d v="2020-01-20T16:36:44"/>
        <d v="2020-01-21T13:51:05"/>
        <d v="2020-01-23T08:03:49"/>
        <d v="2020-01-16T15:30:13"/>
        <d v="2020-01-19T13:30:08"/>
        <d v="2020-01-20T12:33:13"/>
        <d v="2020-01-21T20:30:43"/>
        <d v="2020-01-22T20:04:20"/>
        <d v="2020-01-20T12:42:38"/>
        <d v="2020-01-23T08:03:46"/>
        <d v="2020-01-23T08:03:55"/>
        <d v="2020-01-15T09:34:10"/>
        <d v="2020-01-16T20:57:42"/>
        <d v="2020-01-22T20:03:53"/>
        <d v="2020-01-23T08:02:15"/>
        <d v="2020-01-23T08:02:19"/>
        <d v="2020-01-23T08:02:29"/>
        <d v="2020-01-23T08:02:31"/>
        <d v="2020-01-23T08:02:34"/>
        <d v="2020-01-23T08:02:39"/>
        <d v="2020-01-23T08:02:46"/>
        <d v="2020-01-23T08:02:50"/>
        <d v="2020-01-23T08:02:55"/>
        <d v="2020-01-23T08:03:04"/>
        <d v="2020-01-23T08:03:08"/>
        <d v="2020-01-23T08:03:10"/>
        <d v="2020-01-23T08:03:18"/>
        <d v="2020-01-23T08:03:24"/>
        <d v="2020-01-23T08:03:27"/>
        <d v="2020-01-23T08:03:35"/>
        <d v="2020-01-23T08:03:38"/>
        <d v="2020-01-23T08:03:43"/>
        <d v="2020-01-23T08:03:52"/>
        <d v="2020-01-23T08:03:58"/>
        <d v="2020-01-23T08:04:00"/>
        <d v="2020-01-23T08:04:10"/>
        <d v="2020-01-23T08:04:13"/>
        <d v="2020-01-23T08:04:21"/>
        <d v="2020-01-16T08:49:11"/>
        <d v="2020-01-16T19:04:10"/>
        <d v="2020-01-17T08:49:11"/>
        <d v="2020-01-17T19:04:10"/>
        <d v="2020-01-18T08:49:10"/>
        <d v="2020-01-18T19:04:09"/>
        <d v="2020-01-19T08:49:11"/>
        <d v="2020-01-19T19:04:09"/>
        <d v="2020-01-20T06:52:33"/>
        <d v="2020-01-20T08:49:12"/>
        <d v="2020-01-20T19:04:10"/>
        <d v="2020-01-21T08:49:10"/>
        <d v="2020-01-21T19:04:09"/>
        <d v="2020-01-22T08:49:08"/>
        <d v="2020-01-22T19:04:08"/>
        <d v="2020-01-23T08:49:08"/>
        <d v="2020-01-21T10:57:20"/>
        <d v="2020-01-23T10:03:02"/>
        <d v="2020-01-19T19:11:20"/>
        <d v="2020-01-22T08:35:03"/>
        <d v="2020-01-23T10:51:00"/>
        <d v="2020-01-23T11:17:11"/>
        <d v="2020-01-16T19:32:01"/>
        <d v="2020-01-20T19:45:25"/>
        <d v="2020-01-21T15:31:31"/>
        <d v="2020-01-21T15:49:02"/>
        <d v="2020-01-22T12:09:01"/>
        <d v="2020-01-13T14:30:30"/>
        <d v="2020-01-19T00:18:08"/>
        <d v="2020-01-15T09:55:06"/>
        <d v="2020-01-09T18:36:35"/>
        <d v="2020-01-16T13:30:18"/>
        <d v="2020-01-16T12:43:21"/>
        <d v="2020-01-16T21:07:33"/>
        <d v="2020-01-17T10:01:20"/>
        <d v="2020-01-20T08:35:10"/>
        <d v="2020-01-20T08:10:06"/>
        <d v="2020-01-22T07:06:12"/>
        <d v="2020-01-22T08:49:12"/>
        <d v="2020-01-19T19:01:15"/>
        <d v="2020-01-15T18:01:38"/>
        <d v="2020-01-15T19:35:07"/>
        <d v="2020-01-16T09:30:41"/>
        <d v="2020-01-16T21:07:19"/>
        <d v="2020-01-16T21:07:37"/>
        <d v="2020-01-16T21:07:41"/>
        <d v="2020-01-17T13:01:52"/>
        <d v="2020-01-17T15:35:07"/>
        <d v="2020-01-19T10:30:13"/>
        <d v="2020-01-19T17:35:07"/>
        <d v="2020-01-19T20:01:29"/>
        <d v="2020-01-22T11:10:35"/>
        <d v="2020-01-22T14:13:28"/>
        <d v="2020-01-22T17:03:37"/>
        <d v="2020-01-23T09:03:10"/>
        <d v="2020-01-23T10:57:21"/>
        <d v="2020-01-23T10:58:10"/>
        <d v="2020-01-23T11:24:53"/>
        <d v="2020-01-23T13:04:46"/>
        <d v="2020-01-23T13:31:00"/>
        <d v="2020-01-15T08:36:11"/>
        <d v="2020-01-16T10:07:28"/>
        <d v="2020-01-20T10:10:36"/>
        <d v="2020-01-22T08:16:20"/>
        <d v="2020-01-23T13:33:20"/>
        <d v="2020-01-15T17:06:48"/>
        <d v="2020-01-15T17:22:15"/>
        <d v="2020-01-16T14:19:13"/>
        <d v="2020-01-16T09:27:35"/>
        <d v="2020-01-16T17:57:04"/>
        <d v="2020-01-16T18:04:00"/>
        <d v="2020-01-18T17:09:06"/>
        <d v="2020-01-17T21:55:03"/>
        <d v="2020-01-21T13:10:03"/>
        <d v="2020-01-16T07:25:04"/>
        <d v="2020-01-23T09:14:11"/>
        <d v="2020-01-16T09:04:15"/>
        <d v="2020-01-16T13:03:56"/>
        <d v="2020-01-16T14:05:50"/>
        <d v="2020-01-16T16:42:33"/>
        <d v="2020-01-16T19:09:24"/>
        <d v="2020-01-17T09:04:10"/>
        <d v="2020-01-17T13:04:16"/>
        <d v="2020-01-17T19:09:18"/>
        <d v="2020-01-18T09:04:08"/>
        <d v="2020-01-18T13:03:18"/>
        <d v="2020-01-18T19:09:14"/>
        <d v="2020-01-19T09:04:10"/>
        <d v="2020-01-19T13:03:20"/>
        <d v="2020-01-19T19:09:22"/>
        <d v="2020-01-20T09:04:09"/>
        <d v="2020-01-20T13:04:03"/>
        <d v="2020-01-20T19:09:51"/>
        <d v="2020-01-21T09:04:10"/>
        <d v="2020-01-21T13:03:45"/>
        <d v="2020-01-21T19:09:29"/>
        <d v="2020-01-22T13:03:44"/>
        <d v="2020-01-22T19:09:19"/>
        <d v="2020-01-23T09:04:08"/>
        <d v="2020-01-23T13:03:33"/>
        <d v="2020-01-16T09:35:14"/>
        <d v="2020-01-20T16:50:11"/>
        <d v="2020-01-20T11:50:10"/>
        <d v="2020-01-20T13:49:59"/>
        <d v="2020-01-16T09:23:16"/>
        <d v="2020-01-21T11:33:33"/>
        <d v="2020-01-21T11:45:20"/>
        <d v="2020-01-16T09:51:35"/>
        <d v="2020-01-16T18:58:04"/>
        <d v="2020-01-20T10:31:06"/>
        <d v="2020-01-20T10:32:17"/>
        <d v="2020-01-21T10:55:16"/>
        <d v="2020-01-22T09:56:30"/>
        <d v="2020-01-23T09:34:47"/>
        <d v="2020-01-21T15:59:02"/>
        <d v="2020-01-21T21:36:35"/>
        <d v="2020-01-15T18:32:07"/>
        <d v="2020-01-16T14:03:21"/>
        <d v="2020-01-16T16:42:02"/>
        <d v="2020-01-17T16:32:07"/>
        <d v="2020-01-18T13:02:36"/>
        <d v="2020-01-18T17:07:17"/>
        <d v="2020-01-18T09:43:21"/>
        <d v="2020-01-18T11:41:25"/>
        <d v="2020-01-16T14:14:41"/>
        <d v="2020-01-16T18:43:53"/>
        <d v="2020-01-18T15:34:34"/>
        <d v="2020-01-18T17:05:34"/>
        <d v="2020-01-18T17:08:51"/>
        <d v="2020-01-18T17:09:26"/>
        <d v="2020-01-15T15:37:59"/>
        <d v="2020-01-13T14:20:10"/>
        <d v="2020-01-16T17:29:27"/>
        <d v="2020-01-17T07:55:06"/>
        <d v="2020-01-17T09:49:49"/>
        <d v="2020-01-19T19:16:45"/>
        <d v="2020-01-20T09:10:05"/>
        <d v="2020-01-20T10:10:07"/>
        <d v="2020-01-20T14:50:09"/>
        <d v="2020-01-20T17:03:34"/>
        <d v="2020-01-21T08:04:19"/>
        <d v="2020-01-22T08:06:23"/>
        <d v="2020-01-22T10:06:08"/>
        <d v="2020-01-22T12:06:13"/>
        <d v="2020-01-22T19:06:32"/>
        <d v="2020-01-23T08:30:00"/>
        <d v="2020-01-23T09:50:03"/>
        <d v="2020-01-15T17:23:38"/>
        <d v="2020-01-16T14:00:03"/>
        <d v="2020-01-16T17:05:02"/>
        <d v="2020-01-16T21:28:53"/>
        <d v="2020-01-18T15:05:03"/>
        <d v="2020-01-19T10:40:04"/>
        <d v="2020-01-20T07:04:36"/>
        <d v="2020-01-20T11:28:39"/>
        <d v="2020-01-22T08:25:08"/>
        <d v="2020-01-22T14:09:33"/>
        <d v="2020-01-22T23:18:54"/>
        <d v="2020-01-23T09:06:44"/>
        <d v="2020-01-23T09:52:38"/>
        <d v="2020-01-16T09:02:42"/>
        <d v="2020-01-16T10:00:00"/>
        <d v="2020-01-16T12:00:17"/>
        <d v="2020-01-19T21:30:39"/>
        <d v="2020-01-20T09:46:44"/>
        <d v="2020-01-20T15:49:58"/>
        <d v="2020-01-21T10:51:34"/>
        <d v="2020-01-23T11:30:00"/>
        <d v="2020-01-23T14:00:00"/>
        <d v="2020-01-23T14:12:46"/>
        <d v="2020-01-23T16:23:24"/>
      </sharedItems>
      <fieldGroup par="68" base="22">
        <rangePr groupBy="hours" startDate="2020-01-09T18:36:35" endDate="2020-01-23T16:23:24"/>
        <groupItems count="26">
          <s v="&lt;1/9/2020"/>
          <s v="12 AM"/>
          <s v="1 AM"/>
          <s v="2 AM"/>
          <s v="3 AM"/>
          <s v="4 AM"/>
          <s v="5 AM"/>
          <s v="6 AM"/>
          <s v="7 AM"/>
          <s v="8 AM"/>
          <s v="9 AM"/>
          <s v="10 AM"/>
          <s v="11 AM"/>
          <s v="12 PM"/>
          <s v="1 PM"/>
          <s v="2 PM"/>
          <s v="3 PM"/>
          <s v="4 PM"/>
          <s v="5 PM"/>
          <s v="6 PM"/>
          <s v="7 PM"/>
          <s v="8 PM"/>
          <s v="9 PM"/>
          <s v="10 PM"/>
          <s v="11 PM"/>
          <s v="&gt;1/23/2020"/>
        </groupItems>
      </fieldGroup>
    </cacheField>
    <cacheField name="Date" numFmtId="14">
      <sharedItems containsSemiMixedTypes="0" containsNonDate="0" containsDate="1" containsString="0" minDate="2020-01-09T00:00:00" maxDate="2020-01-24T00:00:00"/>
    </cacheField>
    <cacheField name="Time" numFmtId="0">
      <sharedItems/>
    </cacheField>
    <cacheField name="Twitter Page for Tweet" numFmtId="0">
      <sharedItems/>
    </cacheField>
    <cacheField name="Latitude" numFmtId="0">
      <sharedItems containsNonDate="0" containsString="0" containsBlank="1"/>
    </cacheField>
    <cacheField name="Longitude" numFmtId="0">
      <sharedItems containsNonDate="0" containsString="0" containsBlank="1"/>
    </cacheField>
    <cacheField name="Imported ID" numFmtId="0">
      <sharedItems/>
    </cacheField>
    <cacheField name="In-Reply-To Tweet ID" numFmtId="0">
      <sharedItems containsNonDate="0" containsString="0" containsBlank="1"/>
    </cacheField>
    <cacheField name="Favorited" numFmtId="0">
      <sharedItems/>
    </cacheField>
    <cacheField name="Favorite Count" numFmtId="0">
      <sharedItems containsSemiMixedTypes="0" containsString="0" containsNumber="1" containsInteger="1" minValue="0" maxValue="15"/>
    </cacheField>
    <cacheField name="In-Reply-To User ID" numFmtId="0">
      <sharedItems/>
    </cacheField>
    <cacheField name="Is Quote Status" numFmtId="0">
      <sharedItems/>
    </cacheField>
    <cacheField name="Language" numFmtId="0">
      <sharedItems/>
    </cacheField>
    <cacheField name="Possibly Sensitive" numFmtId="0">
      <sharedItems containsNonDate="0" containsString="0" containsBlank="1"/>
    </cacheField>
    <cacheField name="Quoted Status ID" numFmtId="0">
      <sharedItems/>
    </cacheField>
    <cacheField name="Retweeted" numFmtId="0">
      <sharedItems/>
    </cacheField>
    <cacheField name="Retweet Count" numFmtId="0">
      <sharedItems containsSemiMixedTypes="0" containsString="0" containsNumber="1" containsInteger="1" minValue="0" maxValue="7"/>
    </cacheField>
    <cacheField name="Retweet ID" numFmtId="0">
      <sharedItems/>
    </cacheField>
    <cacheField name="Source" numFmtId="0">
      <sharedItems/>
    </cacheField>
    <cacheField name="Truncated" numFmtId="0">
      <sharedItems/>
    </cacheField>
    <cacheField name="Unified Twitter ID" numFmtId="0">
      <sharedItems/>
    </cacheField>
    <cacheField name="Imported Tweet Type" numFmtId="0">
      <sharedItems/>
    </cacheField>
    <cacheField name="Added By Extended Analysis" numFmtId="0">
      <sharedItems containsSemiMixedTypes="0" containsString="0" containsNumber="1" containsInteger="1" minValue="0" maxValue="0"/>
    </cacheField>
    <cacheField name="Corrected By Extended Analysis" numFmtId="0">
      <sharedItems containsSemiMixedTypes="0" containsString="0" containsNumber="1" containsInteger="1" minValue="0" maxValue="0"/>
    </cacheField>
    <cacheField name="Place Bounding Box" numFmtId="0">
      <sharedItems containsNonDate="0" containsString="0" containsBlank="1"/>
    </cacheField>
    <cacheField name="Place Country" numFmtId="0">
      <sharedItems containsNonDate="0" containsString="0" containsBlank="1"/>
    </cacheField>
    <cacheField name="Place Country Code" numFmtId="0">
      <sharedItems containsNonDate="0" containsString="0" containsBlank="1"/>
    </cacheField>
    <cacheField name="Place Full Name" numFmtId="0">
      <sharedItems containsNonDate="0" containsString="0" containsBlank="1"/>
    </cacheField>
    <cacheField name="Place ID" numFmtId="0">
      <sharedItems containsNonDate="0" containsString="0" containsBlank="1"/>
    </cacheField>
    <cacheField name="Place Name" numFmtId="0">
      <sharedItems containsNonDate="0" containsString="0" containsBlank="1"/>
    </cacheField>
    <cacheField name="Place Type" numFmtId="0">
      <sharedItems containsNonDate="0" containsString="0" containsBlank="1"/>
    </cacheField>
    <cacheField name="Place URL" numFmtId="0">
      <sharedItems containsNonDate="0" containsString="0" containsBlank="1"/>
    </cacheField>
    <cacheField name="Edge Weight" numFmtId="0">
      <sharedItems containsSemiMixedTypes="0" containsString="0" containsNumber="1" containsInteger="1" minValue="1" maxValue="22"/>
    </cacheField>
    <cacheField name="Vertex 1 Group" numFmtId="0">
      <sharedItems/>
    </cacheField>
    <cacheField name="Vertex 2 Group" numFmtId="0">
      <sharedItems/>
    </cacheField>
    <cacheField name="Sentiment List #1: Positive Word Count" numFmtId="1">
      <sharedItems containsString="0" containsBlank="1" containsNumber="1" containsInteger="1" minValue="0" maxValue="1"/>
    </cacheField>
    <cacheField name="Sentiment List #1: Positive Word Percentage (%)" numFmtId="167">
      <sharedItems containsString="0" containsBlank="1" containsNumber="1" minValue="0" maxValue="2.7027027027027026"/>
    </cacheField>
    <cacheField name="Sentiment List #2: Negative Word Count" numFmtId="1">
      <sharedItems containsString="0" containsBlank="1" containsNumber="1" containsInteger="1" minValue="0" maxValue="1"/>
    </cacheField>
    <cacheField name="Sentiment List #2: Negative Word Percentage (%)" numFmtId="167">
      <sharedItems containsString="0" containsBlank="1" containsNumber="1" minValue="0" maxValue="5.882352941176471"/>
    </cacheField>
    <cacheField name="Sentiment List #3: Angry/Violent Word Count" numFmtId="1">
      <sharedItems containsString="0" containsBlank="1" containsNumber="1" containsInteger="1" minValue="0" maxValue="0"/>
    </cacheField>
    <cacheField name="Sentiment List #3: Angry/Violent Word Percentage (%)" numFmtId="167">
      <sharedItems containsString="0" containsBlank="1" containsNumber="1" containsInteger="1" minValue="0" maxValue="0"/>
    </cacheField>
    <cacheField name="Non-categorized Word Count" numFmtId="1">
      <sharedItems containsString="0" containsBlank="1" containsNumber="1" containsInteger="1" minValue="5" maxValue="45"/>
    </cacheField>
    <cacheField name="Non-categorized Word Percentage (%)" numFmtId="167">
      <sharedItems containsString="0" containsBlank="1" containsNumber="1" minValue="94.117647058823536" maxValue="100"/>
    </cacheField>
    <cacheField name="Edge Content Word Count" numFmtId="1">
      <sharedItems containsString="0" containsBlank="1" containsNumber="1" containsInteger="1" minValue="5" maxValue="45"/>
    </cacheField>
    <cacheField name="Days" numFmtId="0" databaseField="0">
      <fieldGroup base="22">
        <rangePr groupBy="days" startDate="2020-01-09T18:36:35" endDate="2020-01-23T16:23:24"/>
        <groupItems count="368">
          <s v="&lt;1/9/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2020"/>
        </groupItems>
      </fieldGroup>
    </cacheField>
    <cacheField name="Months" numFmtId="0" databaseField="0">
      <fieldGroup base="22">
        <rangePr groupBy="months" startDate="2020-01-09T18:36:35" endDate="2020-01-23T16:23:24"/>
        <groupItems count="14">
          <s v="&lt;1/9/2020"/>
          <s v="Jan"/>
          <s v="Feb"/>
          <s v="Mar"/>
          <s v="Apr"/>
          <s v="May"/>
          <s v="Jun"/>
          <s v="Jul"/>
          <s v="Aug"/>
          <s v="Sep"/>
          <s v="Oct"/>
          <s v="Nov"/>
          <s v="Dec"/>
          <s v="&gt;1/23/2020"/>
        </groupItems>
      </fieldGroup>
    </cacheField>
    <cacheField name="Years" numFmtId="0" databaseField="0">
      <fieldGroup base="22">
        <rangePr groupBy="years" startDate="2020-01-09T18:36:35" endDate="2020-01-23T16:23:24"/>
        <groupItems count="3">
          <s v="&lt;1/9/2020"/>
          <s v="2020"/>
          <s v="&gt;1/23/2020"/>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14">
  <r>
    <s v="muypymes"/>
    <s v="camaradebadajoz"/>
    <m/>
    <m/>
    <m/>
    <m/>
    <m/>
    <m/>
    <m/>
    <m/>
    <s v="No"/>
    <n v="3"/>
    <m/>
    <m/>
    <x v="0"/>
    <d v="2020-01-15T16:07:41"/>
    <s v="😃 ¡No te pierdas la nueva edición del Congreso Extremeño de Marketing Digital! 🔝🔝_x000a_#MarketingDigital _x000a_#Ecommerce _x000a_#CEMD2020 _x000a_👉 https://t.co/b9iECmjzCS https://t.co/0WO5OVewJg"/>
    <m/>
    <m/>
    <s v="marketingdigital ecommerce"/>
    <m/>
    <s v="http://pbs.twimg.com/profile_images/790879410673033217/SisvRN7o_normal.jpg"/>
    <x v="0"/>
    <d v="2020-01-15T00:00:00"/>
    <s v="16:07:41"/>
    <s v="https://twitter.com/muypymes/status/1217478470827171840"/>
    <m/>
    <m/>
    <s v="1217478470827171840"/>
    <m/>
    <b v="0"/>
    <n v="0"/>
    <s v=""/>
    <b v="0"/>
    <s v="es"/>
    <m/>
    <s v=""/>
    <b v="0"/>
    <n v="3"/>
    <s v="1217476677426728960"/>
    <s v="Twitter Web App"/>
    <b v="0"/>
    <s v="1217476677426728960"/>
    <s v="Tweet"/>
    <n v="0"/>
    <n v="0"/>
    <m/>
    <m/>
    <m/>
    <m/>
    <m/>
    <m/>
    <m/>
    <m/>
    <n v="1"/>
    <s v="10"/>
    <s v="10"/>
    <n v="0"/>
    <n v="0"/>
    <n v="0"/>
    <n v="0"/>
    <n v="0"/>
    <n v="0"/>
    <n v="15"/>
    <n v="100"/>
    <n v="15"/>
  </r>
  <r>
    <s v="aatrenza"/>
    <s v="roberflores87"/>
    <m/>
    <m/>
    <m/>
    <m/>
    <m/>
    <m/>
    <m/>
    <m/>
    <s v="No"/>
    <n v="4"/>
    <m/>
    <m/>
    <x v="1"/>
    <d v="2020-01-15T21:05:05"/>
    <s v="CEMD 2020:_x000a_🔹Temáticas del Congreso Extremeño de Marketing Digital 2020_x000a_🔹Ponentes del CEMD 2020_x000a_🔹Programación CEMD2020_x000a_🔹Dónde se celebra el CEMD 2020_x000a_🔹Precio y dónde comprar las entradas del CEMD2020_x000a__x000a_https://t.co/2PphFIyTRo_x000a__x000a_#CEMD2020_x000a_Vía @roberflores87 https://t.co/FlU0TGAZvE"/>
    <s v="https://www.roberflores.com/congreso-extremeno-marketing-digital-2020/"/>
    <s v="roberflores.com"/>
    <s v="cemd2020"/>
    <s v="https://pbs.twimg.com/media/EOWeSXCWoAAOT6F.jpg"/>
    <s v="https://pbs.twimg.com/media/EOWeSXCWoAAOT6F.jpg"/>
    <x v="1"/>
    <d v="2020-01-15T00:00:00"/>
    <s v="21:05:05"/>
    <s v="https://twitter.com/aatrenza/status/1217553314742722562"/>
    <m/>
    <m/>
    <s v="1217553314742722562"/>
    <m/>
    <b v="0"/>
    <n v="1"/>
    <s v=""/>
    <b v="0"/>
    <s v="es"/>
    <m/>
    <s v=""/>
    <b v="0"/>
    <n v="1"/>
    <s v=""/>
    <s v="Buffer"/>
    <b v="0"/>
    <s v="1217553314742722562"/>
    <s v="Tweet"/>
    <n v="0"/>
    <n v="0"/>
    <m/>
    <m/>
    <m/>
    <m/>
    <m/>
    <m/>
    <m/>
    <m/>
    <n v="1"/>
    <s v="9"/>
    <s v="9"/>
    <n v="0"/>
    <n v="0"/>
    <n v="0"/>
    <n v="0"/>
    <n v="0"/>
    <n v="0"/>
    <n v="33"/>
    <n v="100"/>
    <n v="33"/>
  </r>
  <r>
    <s v="cidvegasbajas"/>
    <s v="camaradebadajoz"/>
    <m/>
    <m/>
    <m/>
    <m/>
    <m/>
    <m/>
    <m/>
    <m/>
    <s v="No"/>
    <n v="5"/>
    <m/>
    <m/>
    <x v="0"/>
    <d v="2020-01-16T07:25:27"/>
    <s v="😃 ¡No te pierdas la nueva edición del Congreso Extremeño de Marketing Digital! 🔝🔝_x000a_#MarketingDigital _x000a_#Ecommerce _x000a_#CEMD2020 _x000a_👉 https://t.co/b9iECmjzCS https://t.co/0WO5OVewJg"/>
    <m/>
    <m/>
    <s v="marketingdigital ecommerce"/>
    <m/>
    <s v="http://pbs.twimg.com/profile_images/651378219459805184/w3Jvf0hw_normal.jpg"/>
    <x v="2"/>
    <d v="2020-01-16T00:00:00"/>
    <s v="07:25:27"/>
    <s v="https://twitter.com/cidvegasbajas/status/1217709432559280128"/>
    <m/>
    <m/>
    <s v="1217709432559280128"/>
    <m/>
    <b v="0"/>
    <n v="0"/>
    <s v=""/>
    <b v="0"/>
    <s v="es"/>
    <m/>
    <s v=""/>
    <b v="0"/>
    <n v="3"/>
    <s v="1217476677426728960"/>
    <s v="Twitter Web App"/>
    <b v="0"/>
    <s v="1217476677426728960"/>
    <s v="Tweet"/>
    <n v="0"/>
    <n v="0"/>
    <m/>
    <m/>
    <m/>
    <m/>
    <m/>
    <m/>
    <m/>
    <m/>
    <n v="1"/>
    <s v="10"/>
    <s v="10"/>
    <n v="0"/>
    <n v="0"/>
    <n v="0"/>
    <n v="0"/>
    <n v="0"/>
    <n v="0"/>
    <n v="15"/>
    <n v="100"/>
    <n v="15"/>
  </r>
  <r>
    <s v="teseacomunicac1"/>
    <s v="vivianfrancos"/>
    <m/>
    <m/>
    <m/>
    <m/>
    <m/>
    <m/>
    <m/>
    <m/>
    <s v="No"/>
    <n v="6"/>
    <m/>
    <m/>
    <x v="0"/>
    <d v="2020-01-16T08:50:21"/>
    <s v="#CEMD2020 el 31 Enero el mayor evento de #MarketingDigital de #Extremadura !_x000a_No te lo puedes perder !!  #SEOhashtag te invita :) _x000a_Usa el Codigo: cemd20vf y obten 10% de descuento _x000a_https://t.co/o1Vg83INKq https://t.co/xRpRu5oEnr"/>
    <m/>
    <m/>
    <s v="cemd2020 marketingdigital extremadura seohashtag"/>
    <m/>
    <s v="http://pbs.twimg.com/profile_images/1035087624803962880/cfnm3VpO_normal.jpg"/>
    <x v="3"/>
    <d v="2020-01-16T00:00:00"/>
    <s v="08:50:21"/>
    <s v="https://twitter.com/teseacomunicac1/status/1217730799853867008"/>
    <m/>
    <m/>
    <s v="1217730799853867008"/>
    <m/>
    <b v="0"/>
    <n v="0"/>
    <s v=""/>
    <b v="0"/>
    <s v="es"/>
    <m/>
    <s v=""/>
    <b v="0"/>
    <n v="2"/>
    <s v="1217730504339918849"/>
    <s v="Twitter Web App"/>
    <b v="0"/>
    <s v="1217730504339918849"/>
    <s v="Tweet"/>
    <n v="0"/>
    <n v="0"/>
    <m/>
    <m/>
    <m/>
    <m/>
    <m/>
    <m/>
    <m/>
    <m/>
    <n v="1"/>
    <s v="6"/>
    <s v="6"/>
    <n v="0"/>
    <n v="0"/>
    <n v="0"/>
    <n v="0"/>
    <n v="0"/>
    <n v="0"/>
    <n v="28"/>
    <n v="100"/>
    <n v="28"/>
  </r>
  <r>
    <s v="ene3112"/>
    <s v="vivianfrancos"/>
    <m/>
    <m/>
    <m/>
    <m/>
    <m/>
    <m/>
    <m/>
    <m/>
    <s v="No"/>
    <n v="7"/>
    <m/>
    <m/>
    <x v="0"/>
    <d v="2020-01-16T10:15:38"/>
    <s v="#CEMD2020 el 31 Enero el mayor evento de #MarketingDigital de #Extremadura !_x000a_No te lo puedes perder !!  #SEOhashtag te invita :) _x000a_Usa el Codigo: cemd20vf y obten 10% de descuento _x000a_https://t.co/o1Vg83INKq https://t.co/xRpRu5oEnr"/>
    <m/>
    <m/>
    <s v="cemd2020 marketingdigital extremadura seohashtag"/>
    <m/>
    <s v="http://pbs.twimg.com/profile_images/1211763037830598658/SuCxoMbA_normal.jpg"/>
    <x v="4"/>
    <d v="2020-01-16T00:00:00"/>
    <s v="10:15:38"/>
    <s v="https://twitter.com/ene3112/status/1217752263080411137"/>
    <m/>
    <m/>
    <s v="1217752263080411137"/>
    <m/>
    <b v="0"/>
    <n v="0"/>
    <s v=""/>
    <b v="0"/>
    <s v="es"/>
    <m/>
    <s v=""/>
    <b v="0"/>
    <n v="2"/>
    <s v="1217730504339918849"/>
    <s v="Twitter for Android"/>
    <b v="0"/>
    <s v="1217730504339918849"/>
    <s v="Tweet"/>
    <n v="0"/>
    <n v="0"/>
    <m/>
    <m/>
    <m/>
    <m/>
    <m/>
    <m/>
    <m/>
    <m/>
    <n v="1"/>
    <s v="6"/>
    <s v="6"/>
    <n v="0"/>
    <n v="0"/>
    <n v="0"/>
    <n v="0"/>
    <n v="0"/>
    <n v="0"/>
    <n v="28"/>
    <n v="100"/>
    <n v="28"/>
  </r>
  <r>
    <s v="castro_valin"/>
    <s v="isasantiandreu"/>
    <m/>
    <m/>
    <m/>
    <m/>
    <m/>
    <m/>
    <m/>
    <m/>
    <s v="No"/>
    <n v="8"/>
    <m/>
    <m/>
    <x v="0"/>
    <d v="2020-01-16T12:55:46"/>
    <s v="📣¿Quieres saber todo sobre el #CEMD2020 ?_x000a__x000a_Te lo cuento en mi blog ➡https://t.co/Sf8qHLdguS_x000a_🎁DESCUENTO 10% CÓDIGO CEMD20ISABEL_x000a__x000a_🗯Ponentes y Talleres🔝_x000a_📍Badajoz_x000a_📅31 de enero_x000a_💻Presencial y Streaming_x000a_✅Entradas https://t.co/mawLKUaLSu_x000a_#Marketing #ecommerce #seo #socialmedia https://t.co/etCcymqbkA"/>
    <s v="https://isabelsantiandreu.com/cemd2020/"/>
    <s v="isabelsantiandreu.com"/>
    <s v="cemd2020"/>
    <m/>
    <s v="http://pbs.twimg.com/profile_images/1100784469022310402/NvQb-UvT_normal.png"/>
    <x v="5"/>
    <d v="2020-01-16T00:00:00"/>
    <s v="12:55:46"/>
    <s v="https://twitter.com/castro_valin/status/1217792559226990592"/>
    <m/>
    <m/>
    <s v="1217792559226990592"/>
    <m/>
    <b v="0"/>
    <n v="0"/>
    <s v=""/>
    <b v="0"/>
    <s v="es"/>
    <m/>
    <s v=""/>
    <b v="0"/>
    <n v="1"/>
    <s v="1217507147610820608"/>
    <s v="Twitter for iPhone"/>
    <b v="0"/>
    <s v="1217507147610820608"/>
    <s v="Tweet"/>
    <n v="0"/>
    <n v="0"/>
    <m/>
    <m/>
    <m/>
    <m/>
    <m/>
    <m/>
    <m/>
    <m/>
    <n v="1"/>
    <s v="3"/>
    <s v="2"/>
    <n v="0"/>
    <n v="0"/>
    <n v="0"/>
    <n v="0"/>
    <n v="0"/>
    <n v="0"/>
    <n v="35"/>
    <n v="100"/>
    <n v="35"/>
  </r>
  <r>
    <s v="castro_valin"/>
    <s v="tuwebdecero"/>
    <m/>
    <m/>
    <m/>
    <m/>
    <m/>
    <m/>
    <m/>
    <m/>
    <s v="No"/>
    <n v="9"/>
    <m/>
    <m/>
    <x v="0"/>
    <d v="2020-01-16T12:57:29"/>
    <s v="Alvaro Fontela estará de nuevo en Badajoz el 31 de Enero. - Estrategias de Marketing Digital para vender más con tu Ecommerce #cemd2020 _x000a_Ya no quedan entradas VIP pero puedes comprar la entrada normal o verlo en Streaming. 10% de dto: cemdjose_x000a_https://t.co/sA0tQUNZsK https://t.co/EZTbk5gT5y"/>
    <m/>
    <m/>
    <m/>
    <m/>
    <s v="http://pbs.twimg.com/profile_images/1100784469022310402/NvQb-UvT_normal.png"/>
    <x v="6"/>
    <d v="2020-01-16T00:00:00"/>
    <s v="12:57:29"/>
    <s v="https://twitter.com/castro_valin/status/1217792992909676545"/>
    <m/>
    <m/>
    <s v="1217792992909676545"/>
    <m/>
    <b v="0"/>
    <n v="0"/>
    <s v=""/>
    <b v="0"/>
    <s v="es"/>
    <m/>
    <s v=""/>
    <b v="0"/>
    <n v="5"/>
    <s v="1217733907996725249"/>
    <s v="Twitter for iPhone"/>
    <b v="0"/>
    <s v="1217733907996725249"/>
    <s v="Tweet"/>
    <n v="0"/>
    <n v="0"/>
    <m/>
    <m/>
    <m/>
    <m/>
    <m/>
    <m/>
    <m/>
    <m/>
    <n v="1"/>
    <s v="3"/>
    <s v="3"/>
    <n v="0"/>
    <n v="0"/>
    <n v="0"/>
    <n v="0"/>
    <n v="0"/>
    <n v="0"/>
    <n v="41"/>
    <n v="100"/>
    <n v="41"/>
  </r>
  <r>
    <s v="flormpecasique"/>
    <s v="tuwebdecero"/>
    <m/>
    <m/>
    <m/>
    <m/>
    <m/>
    <m/>
    <m/>
    <m/>
    <s v="No"/>
    <n v="10"/>
    <m/>
    <m/>
    <x v="0"/>
    <d v="2020-01-16T15:25:34"/>
    <s v="Alvaro Fontela estará de nuevo en Badajoz el 31 de Enero. - Estrategias de Marketing Digital para vender más con tu Ecommerce #cemd2020 _x000a_Ya no quedan entradas VIP pero puedes comprar la entrada normal o verlo en Streaming. 10% de dto: cemdjose_x000a_https://t.co/sA0tQUNZsK https://t.co/EZTbk5gT5y"/>
    <m/>
    <m/>
    <m/>
    <m/>
    <s v="http://pbs.twimg.com/profile_images/1014915989107040257/7GDqrasB_normal.jpg"/>
    <x v="7"/>
    <d v="2020-01-16T00:00:00"/>
    <s v="15:25:34"/>
    <s v="https://twitter.com/flormpecasique/status/1217830259980193794"/>
    <m/>
    <m/>
    <s v="1217830259980193794"/>
    <m/>
    <b v="0"/>
    <n v="0"/>
    <s v=""/>
    <b v="0"/>
    <s v="es"/>
    <m/>
    <s v=""/>
    <b v="0"/>
    <n v="5"/>
    <s v="1217733907996725249"/>
    <s v="Twitter for Android"/>
    <b v="0"/>
    <s v="1217733907996725249"/>
    <s v="Tweet"/>
    <n v="0"/>
    <n v="0"/>
    <m/>
    <m/>
    <m/>
    <m/>
    <m/>
    <m/>
    <m/>
    <m/>
    <n v="1"/>
    <s v="3"/>
    <s v="3"/>
    <n v="0"/>
    <n v="0"/>
    <n v="0"/>
    <n v="0"/>
    <n v="0"/>
    <n v="0"/>
    <n v="41"/>
    <n v="100"/>
    <n v="41"/>
  </r>
  <r>
    <s v="infotelbadajoz"/>
    <s v="cemktd"/>
    <m/>
    <m/>
    <m/>
    <m/>
    <m/>
    <m/>
    <m/>
    <m/>
    <s v="No"/>
    <n v="11"/>
    <m/>
    <m/>
    <x v="0"/>
    <d v="2020-01-16T17:32:32"/>
    <s v="¿Conoces la edición #Ecommerce del Congreso Extremeño de Marketing Digital? 🤘_x000a__x000a_⏰ 31 Enero de 2020_x000a_📍Edificio Ibercaja S.XXI (Badajoz)_x000a_🖥 Consigue tu entrada y síguelo en streaming 👇_x000a_ _x000a_https://t.co/Uwm3pzAiJ0_x000a_ _x000a_#CEMD2020"/>
    <m/>
    <m/>
    <s v="ecommerce"/>
    <m/>
    <s v="http://pbs.twimg.com/profile_images/478932128223084544/rA_ktAjp_normal.jpeg"/>
    <x v="8"/>
    <d v="2020-01-16T00:00:00"/>
    <s v="17:32:32"/>
    <s v="https://twitter.com/infotelbadajoz/status/1217862210711695360"/>
    <m/>
    <m/>
    <s v="1217862210711695360"/>
    <m/>
    <b v="0"/>
    <n v="0"/>
    <s v=""/>
    <b v="0"/>
    <s v="es"/>
    <m/>
    <s v=""/>
    <b v="0"/>
    <n v="7"/>
    <s v="1217861435042287617"/>
    <s v="Twitter for iPhone"/>
    <b v="0"/>
    <s v="1217861435042287617"/>
    <s v="Tweet"/>
    <n v="0"/>
    <n v="0"/>
    <m/>
    <m/>
    <m/>
    <m/>
    <m/>
    <m/>
    <m/>
    <m/>
    <n v="1"/>
    <s v="1"/>
    <s v="1"/>
    <n v="0"/>
    <n v="0"/>
    <n v="0"/>
    <n v="0"/>
    <n v="0"/>
    <n v="0"/>
    <n v="27"/>
    <n v="100"/>
    <n v="27"/>
  </r>
  <r>
    <s v="arrowwebgraphic"/>
    <s v="raiolanetworks"/>
    <m/>
    <m/>
    <m/>
    <m/>
    <m/>
    <m/>
    <m/>
    <m/>
    <s v="No"/>
    <n v="12"/>
    <m/>
    <m/>
    <x v="0"/>
    <d v="2020-01-16T18:39:23"/>
    <s v="¡Se acerca #CEMD2020! 😍_x000a_Este 31 de enero embárcate en un emocionante evento de aprendizaje 🙌🏽_x000a_¿Sabes cuál es el programa con el que vas a encontrarte allí? 😉¡Mira!👇🏽_x000a_https://t.co/p1AQ4Hsxps https://t.co/uQjKlR1Xxn"/>
    <m/>
    <m/>
    <s v="cemd2020"/>
    <m/>
    <s v="http://pbs.twimg.com/profile_images/1082030677116080128/PCichrqE_normal.jpg"/>
    <x v="9"/>
    <d v="2020-01-16T00:00:00"/>
    <s v="18:39:23"/>
    <s v="https://twitter.com/arrowwebgraphic/status/1217879033091969025"/>
    <m/>
    <m/>
    <s v="1217879033091969025"/>
    <m/>
    <b v="0"/>
    <n v="0"/>
    <s v=""/>
    <b v="0"/>
    <s v="es"/>
    <m/>
    <s v=""/>
    <b v="0"/>
    <n v="2"/>
    <s v="1217794614326894593"/>
    <s v="Twitter Web App"/>
    <b v="0"/>
    <s v="1217794614326894593"/>
    <s v="Tweet"/>
    <n v="0"/>
    <n v="0"/>
    <m/>
    <m/>
    <m/>
    <m/>
    <m/>
    <m/>
    <m/>
    <m/>
    <n v="1"/>
    <s v="5"/>
    <s v="5"/>
    <n v="0"/>
    <n v="0"/>
    <n v="0"/>
    <n v="0"/>
    <n v="0"/>
    <n v="0"/>
    <n v="27"/>
    <n v="100"/>
    <n v="27"/>
  </r>
  <r>
    <s v="rakel_almeria"/>
    <s v="josmkt"/>
    <m/>
    <m/>
    <m/>
    <m/>
    <m/>
    <m/>
    <m/>
    <m/>
    <s v="No"/>
    <n v="13"/>
    <m/>
    <m/>
    <x v="0"/>
    <d v="2020-01-16T18:39:00"/>
    <s v="Este año #CEMD2020 incorpora ponencias y talleres SEO, Facebook Ads, Instagram, estrategia… y mucho más _x000a_¡No te lo puedes perder!_x000a_Compra tu entrada 🌐https://t.co/PpqA66hk0r https://t.co/RPCuibFEsX"/>
    <m/>
    <m/>
    <s v="cemd2020"/>
    <m/>
    <s v="http://pbs.twimg.com/profile_images/974631757973770241/zs7-lQzr_normal.jpg"/>
    <x v="10"/>
    <d v="2020-01-16T00:00:00"/>
    <s v="18:39:00"/>
    <s v="https://twitter.com/rakel_almeria/status/1217878937398915077"/>
    <m/>
    <m/>
    <s v="1217878937398915077"/>
    <m/>
    <b v="0"/>
    <n v="0"/>
    <s v=""/>
    <b v="0"/>
    <s v="es"/>
    <m/>
    <s v=""/>
    <b v="0"/>
    <n v="1"/>
    <s v="1217750206449618944"/>
    <s v="Twitter Web App"/>
    <b v="0"/>
    <s v="1217750206449618944"/>
    <s v="Tweet"/>
    <n v="0"/>
    <n v="0"/>
    <m/>
    <m/>
    <m/>
    <m/>
    <m/>
    <m/>
    <m/>
    <m/>
    <n v="2"/>
    <s v="4"/>
    <s v="4"/>
    <n v="0"/>
    <n v="0"/>
    <n v="0"/>
    <n v="0"/>
    <n v="0"/>
    <n v="0"/>
    <n v="27"/>
    <n v="100"/>
    <n v="27"/>
  </r>
  <r>
    <s v="rakel_almeria"/>
    <s v="josmkt"/>
    <m/>
    <m/>
    <m/>
    <m/>
    <m/>
    <m/>
    <m/>
    <m/>
    <s v="No"/>
    <n v="14"/>
    <m/>
    <m/>
    <x v="0"/>
    <d v="2020-01-16T18:40:25"/>
    <s v="El 31 de enero 2020 llega el #cemd2020✅_x000a_⠀_x000a_Consigue tu entrada en 💥 https://t.co/DrH3yqFSeI 💥 _x000a_10% de DESCUENTO si la compras con el código _x000a_➡ cemd20jo_x000a_⠀"/>
    <s v="https://congresomarketingdigital.com/taquilla/"/>
    <s v="congresomarketingdigital.com"/>
    <s v="cemd2020"/>
    <m/>
    <s v="http://pbs.twimg.com/profile_images/974631757973770241/zs7-lQzr_normal.jpg"/>
    <x v="11"/>
    <d v="2020-01-16T00:00:00"/>
    <s v="18:40:25"/>
    <s v="https://twitter.com/rakel_almeria/status/1217879296225828866"/>
    <m/>
    <m/>
    <s v="1217879296225828866"/>
    <m/>
    <b v="0"/>
    <n v="0"/>
    <s v=""/>
    <b v="0"/>
    <s v="es"/>
    <m/>
    <s v=""/>
    <b v="0"/>
    <n v="2"/>
    <s v="1217364844820815873"/>
    <s v="Twitter Web App"/>
    <b v="0"/>
    <s v="1217364844820815873"/>
    <s v="Tweet"/>
    <n v="0"/>
    <n v="0"/>
    <m/>
    <m/>
    <m/>
    <m/>
    <m/>
    <m/>
    <m/>
    <m/>
    <n v="2"/>
    <s v="4"/>
    <s v="4"/>
    <n v="0"/>
    <n v="0"/>
    <n v="0"/>
    <n v="0"/>
    <n v="0"/>
    <n v="0"/>
    <n v="22"/>
    <n v="100"/>
    <n v="22"/>
  </r>
  <r>
    <s v="davidmorancacho"/>
    <s v="cemktd"/>
    <m/>
    <m/>
    <m/>
    <m/>
    <m/>
    <m/>
    <m/>
    <m/>
    <s v="No"/>
    <n v="15"/>
    <m/>
    <m/>
    <x v="0"/>
    <d v="2020-01-16T21:06:33"/>
    <s v="¿Conoces la edición #Ecommerce del Congreso Extremeño de Marketing Digital? 🤘_x000a__x000a_⏰ 31 Enero de 2020_x000a_📍Edificio Ibercaja S.XXI (Badajoz)_x000a_🖥 Consigue tu entrada y síguelo en streaming 👇_x000a_ _x000a_https://t.co/Uwm3pzAiJ0_x000a_ _x000a_#CEMD2020"/>
    <m/>
    <m/>
    <s v="ecommerce"/>
    <m/>
    <s v="http://pbs.twimg.com/profile_images/642363976924446721/D-x56oN3_normal.png"/>
    <x v="12"/>
    <d v="2020-01-16T00:00:00"/>
    <s v="21:06:33"/>
    <s v="https://twitter.com/davidmorancacho/status/1217916071342153729"/>
    <m/>
    <m/>
    <s v="1217916071342153729"/>
    <m/>
    <b v="0"/>
    <n v="0"/>
    <s v=""/>
    <b v="0"/>
    <s v="es"/>
    <m/>
    <s v=""/>
    <b v="0"/>
    <n v="7"/>
    <s v="1217861435042287617"/>
    <s v="Twitter for Android"/>
    <b v="0"/>
    <s v="1217861435042287617"/>
    <s v="Tweet"/>
    <n v="0"/>
    <n v="0"/>
    <m/>
    <m/>
    <m/>
    <m/>
    <m/>
    <m/>
    <m/>
    <m/>
    <n v="1"/>
    <s v="1"/>
    <s v="1"/>
    <n v="0"/>
    <n v="0"/>
    <n v="0"/>
    <n v="0"/>
    <n v="0"/>
    <n v="0"/>
    <n v="27"/>
    <n v="100"/>
    <n v="27"/>
  </r>
  <r>
    <s v="elenalalasm"/>
    <s v="tuwebdecero"/>
    <m/>
    <m/>
    <m/>
    <m/>
    <m/>
    <m/>
    <m/>
    <m/>
    <s v="No"/>
    <n v="16"/>
    <m/>
    <m/>
    <x v="0"/>
    <d v="2020-01-16T21:08:41"/>
    <s v="Alvaro Fontela estará de nuevo en Badajoz el 31 de Enero. - Estrategias de Marketing Digital para vender más con tu Ecommerce #cemd2020 _x000a_Ya no quedan entradas VIP pero puedes comprar la entrada normal o verlo en Streaming. 10% de dto: cemdjose_x000a_https://t.co/sA0tQUNZsK https://t.co/EZTbk5gT5y"/>
    <m/>
    <m/>
    <m/>
    <m/>
    <s v="http://pbs.twimg.com/profile_images/1103333240990040064/ILzBrVrg_normal.png"/>
    <x v="13"/>
    <d v="2020-01-16T00:00:00"/>
    <s v="21:08:41"/>
    <s v="https://twitter.com/elenalalasm/status/1217916607722336265"/>
    <m/>
    <m/>
    <s v="1217916607722336265"/>
    <m/>
    <b v="0"/>
    <n v="0"/>
    <s v=""/>
    <b v="0"/>
    <s v="es"/>
    <m/>
    <s v=""/>
    <b v="0"/>
    <n v="5"/>
    <s v="1217733907996725249"/>
    <s v="Twitter for Android"/>
    <b v="0"/>
    <s v="1217733907996725249"/>
    <s v="Tweet"/>
    <n v="0"/>
    <n v="0"/>
    <m/>
    <m/>
    <m/>
    <m/>
    <m/>
    <m/>
    <m/>
    <m/>
    <n v="1"/>
    <s v="3"/>
    <s v="3"/>
    <n v="0"/>
    <n v="0"/>
    <n v="0"/>
    <n v="0"/>
    <n v="0"/>
    <n v="0"/>
    <n v="41"/>
    <n v="100"/>
    <n v="41"/>
  </r>
  <r>
    <s v="jessicaquerom"/>
    <s v="roberflores87"/>
    <m/>
    <m/>
    <m/>
    <m/>
    <m/>
    <m/>
    <m/>
    <m/>
    <s v="No"/>
    <n v="17"/>
    <m/>
    <m/>
    <x v="1"/>
    <d v="2020-01-17T14:15:07"/>
    <s v="CEMD 2020:_x000a_🔹Temáticas del Congreso Extremeño de Marketing Digital 2020_x000a_🔹Ponentes del CEMD 2020_x000a_🔹Programación CEMD2020_x000a_🔹Dónde se celebra el CEMD 2020_x000a_🔹Precio y dónde comprar las entradas del CEMD2020_x000a__x000a_https://t.co/mLacSabLv7_x000a__x000a_#CEMD2020_x000a_Vía @roberflores87 https://t.co/HWvEWWxGHB"/>
    <s v="https://www.roberflores.com/congreso-extremeno-marketing-digital-2020/"/>
    <s v="roberflores.com"/>
    <s v="cemd2020"/>
    <s v="https://pbs.twimg.com/media/EOfToUYXkAMtxev.jpg"/>
    <s v="https://pbs.twimg.com/media/EOfToUYXkAMtxev.jpg"/>
    <x v="14"/>
    <d v="2020-01-17T00:00:00"/>
    <s v="14:15:07"/>
    <s v="https://twitter.com/jessicaquerom/status/1218174915268038658"/>
    <m/>
    <m/>
    <s v="1218174915268038658"/>
    <m/>
    <b v="0"/>
    <n v="1"/>
    <s v=""/>
    <b v="0"/>
    <s v="es"/>
    <m/>
    <s v=""/>
    <b v="0"/>
    <n v="1"/>
    <s v=""/>
    <s v="Buffer"/>
    <b v="0"/>
    <s v="1218174915268038658"/>
    <s v="Tweet"/>
    <n v="0"/>
    <n v="0"/>
    <m/>
    <m/>
    <m/>
    <m/>
    <m/>
    <m/>
    <m/>
    <m/>
    <n v="1"/>
    <s v="9"/>
    <s v="9"/>
    <n v="0"/>
    <n v="0"/>
    <n v="0"/>
    <n v="0"/>
    <n v="0"/>
    <n v="0"/>
    <n v="33"/>
    <n v="100"/>
    <n v="33"/>
  </r>
  <r>
    <s v="marketerosdehoy"/>
    <s v="marketerosdehoy"/>
    <m/>
    <m/>
    <m/>
    <m/>
    <m/>
    <m/>
    <m/>
    <m/>
    <s v="No"/>
    <n v="18"/>
    <m/>
    <m/>
    <x v="2"/>
    <d v="2020-01-16T09:30:26"/>
    <s v="Llega la 3ª edición #CEMD2020  _x000a__x000a_🗓 El próximo 31 de Enero_x000a__x000a_🗣17 ponentes 🔝 de #MarketingDigital e #Ecommerce_x000a__x000a_⭐Código descuento: cemd20mh_x000a_ _x000a_👉Apúntate aquí  https://t.co/H0FXrz12nP https://t.co/9XGeYbqBkZ"/>
    <s v="http://congresomarketingdigital.com"/>
    <s v="congresomarketingdigital.com"/>
    <s v="cemd2020 marketingdigital ecommerce"/>
    <s v="https://pbs.twimg.com/tweet_video_thumb/EOZI4iyXkAINJUw.jpg"/>
    <s v="https://pbs.twimg.com/tweet_video_thumb/EOZI4iyXkAINJUw.jpg"/>
    <x v="15"/>
    <d v="2020-01-16T00:00:00"/>
    <s v="09:30:26"/>
    <s v="https://twitter.com/marketerosdehoy/status/1217740887675080704"/>
    <m/>
    <m/>
    <s v="1217740887675080704"/>
    <m/>
    <b v="0"/>
    <n v="1"/>
    <s v=""/>
    <b v="0"/>
    <s v="es"/>
    <m/>
    <s v=""/>
    <b v="0"/>
    <n v="0"/>
    <s v=""/>
    <s v="Metricool"/>
    <b v="0"/>
    <s v="1217740887675080704"/>
    <s v="Tweet"/>
    <n v="0"/>
    <n v="0"/>
    <m/>
    <m/>
    <m/>
    <m/>
    <m/>
    <m/>
    <m/>
    <m/>
    <n v="2"/>
    <s v="11"/>
    <s v="11"/>
    <n v="0"/>
    <n v="0"/>
    <n v="0"/>
    <n v="0"/>
    <n v="0"/>
    <n v="0"/>
    <n v="21"/>
    <n v="100"/>
    <n v="21"/>
  </r>
  <r>
    <s v="marketerosdehoy"/>
    <s v="marketerosdehoy"/>
    <m/>
    <m/>
    <m/>
    <m/>
    <m/>
    <m/>
    <m/>
    <m/>
    <s v="No"/>
    <n v="19"/>
    <m/>
    <m/>
    <x v="2"/>
    <d v="2020-01-17T15:30:16"/>
    <s v="Llega la 3ª edición #CEMD2020  _x000a__x000a_🗓 El próximo 31 de Enero_x000a__x000a_🗣17 ponentes 🔝 de #MarketingDigital e #Ecommerce_x000a__x000a_⭐Código descuento: cemd20mh_x000a_ _x000a_👉Apúntate aquí  https://t.co/VGFeW7jnNK https://t.co/p9ubWItgdI"/>
    <s v="http://congresomarketingdigital.com"/>
    <s v="congresomarketingdigital.com"/>
    <s v="cemd2020 marketingdigital ecommerce"/>
    <s v="https://pbs.twimg.com/tweet_video_thumb/EOfk1KsXUAEB1gf.jpg"/>
    <s v="https://pbs.twimg.com/tweet_video_thumb/EOfk1KsXUAEB1gf.jpg"/>
    <x v="16"/>
    <d v="2020-01-17T00:00:00"/>
    <s v="15:30:16"/>
    <s v="https://twitter.com/marketerosdehoy/status/1218193829037211648"/>
    <m/>
    <m/>
    <s v="1218193829037211648"/>
    <m/>
    <b v="0"/>
    <n v="0"/>
    <s v=""/>
    <b v="0"/>
    <s v="es"/>
    <m/>
    <s v=""/>
    <b v="0"/>
    <n v="0"/>
    <s v=""/>
    <s v="Metricool"/>
    <b v="0"/>
    <s v="1218193829037211648"/>
    <s v="Tweet"/>
    <n v="0"/>
    <n v="0"/>
    <m/>
    <m/>
    <m/>
    <m/>
    <m/>
    <m/>
    <m/>
    <m/>
    <n v="2"/>
    <s v="11"/>
    <s v="11"/>
    <n v="0"/>
    <n v="0"/>
    <n v="0"/>
    <n v="0"/>
    <n v="0"/>
    <n v="0"/>
    <n v="21"/>
    <n v="100"/>
    <n v="21"/>
  </r>
  <r>
    <s v="belengg_"/>
    <s v="belenmarper"/>
    <m/>
    <m/>
    <m/>
    <m/>
    <m/>
    <m/>
    <m/>
    <m/>
    <s v="No"/>
    <n v="20"/>
    <m/>
    <m/>
    <x v="0"/>
    <d v="2020-01-17T16:10:45"/>
    <s v="🙌 Quedan 15 días para el #CEMD2020, el tercer Congreso Extremeño de #MarketingDigital, que un año más tengo el honor de presentar. Ponencias, talleres, networking, sorteos y mucho, mucho más. ¿Te lo vas a perder? Info y entradas 👇_x000a_https://t.co/5fDeL4U2RS https://t.co/NxohrqCn6S"/>
    <m/>
    <m/>
    <s v="cemd2020 marketingdigital"/>
    <m/>
    <s v="http://pbs.twimg.com/profile_images/2852985727/0b4bb314cf13031cc8bb7f48f6df238c_normal.jpeg"/>
    <x v="17"/>
    <d v="2020-01-17T00:00:00"/>
    <s v="16:10:45"/>
    <s v="https://twitter.com/belengg_/status/1218204016058019842"/>
    <m/>
    <m/>
    <s v="1218204016058019842"/>
    <m/>
    <b v="0"/>
    <n v="0"/>
    <s v=""/>
    <b v="0"/>
    <s v="es"/>
    <m/>
    <s v=""/>
    <b v="0"/>
    <n v="4"/>
    <s v="1218189355652657152"/>
    <s v="Twitter for iPhone"/>
    <b v="0"/>
    <s v="1218189355652657152"/>
    <s v="Tweet"/>
    <n v="0"/>
    <n v="0"/>
    <m/>
    <m/>
    <m/>
    <m/>
    <m/>
    <m/>
    <m/>
    <m/>
    <n v="1"/>
    <s v="7"/>
    <s v="7"/>
    <n v="1"/>
    <n v="2.7027027027027026"/>
    <n v="0"/>
    <n v="0"/>
    <n v="0"/>
    <n v="0"/>
    <n v="36"/>
    <n v="97.297297297297291"/>
    <n v="37"/>
  </r>
  <r>
    <s v="alvarobarrena"/>
    <s v="belenmarper"/>
    <m/>
    <m/>
    <m/>
    <m/>
    <m/>
    <m/>
    <m/>
    <m/>
    <s v="No"/>
    <n v="21"/>
    <m/>
    <m/>
    <x v="0"/>
    <d v="2020-01-17T19:09:06"/>
    <s v="🙌 Quedan 15 días para el #CEMD2020, el tercer Congreso Extremeño de #MarketingDigital, que un año más tengo el honor de presentar. Ponencias, talleres, networking, sorteos y mucho, mucho más. ¿Te lo vas a perder? Info y entradas 👇_x000a_https://t.co/5fDeL4U2RS https://t.co/NxohrqCn6S"/>
    <m/>
    <m/>
    <s v="cemd2020 marketingdigital"/>
    <m/>
    <s v="http://pbs.twimg.com/profile_images/1137392356859289600/QxZMUD4e_normal.jpg"/>
    <x v="18"/>
    <d v="2020-01-17T00:00:00"/>
    <s v="19:09:06"/>
    <s v="https://twitter.com/alvarobarrena/status/1218248901049962501"/>
    <m/>
    <m/>
    <s v="1218248901049962501"/>
    <m/>
    <b v="0"/>
    <n v="0"/>
    <s v=""/>
    <b v="0"/>
    <s v="es"/>
    <m/>
    <s v=""/>
    <b v="0"/>
    <n v="4"/>
    <s v="1218189355652657152"/>
    <s v="Twitter for iPhone"/>
    <b v="0"/>
    <s v="1218189355652657152"/>
    <s v="Tweet"/>
    <n v="0"/>
    <n v="0"/>
    <m/>
    <m/>
    <m/>
    <m/>
    <m/>
    <m/>
    <m/>
    <m/>
    <n v="1"/>
    <s v="7"/>
    <s v="7"/>
    <n v="1"/>
    <n v="2.7027027027027026"/>
    <n v="0"/>
    <n v="0"/>
    <n v="0"/>
    <n v="0"/>
    <n v="36"/>
    <n v="97.297297297297291"/>
    <n v="37"/>
  </r>
  <r>
    <s v="fqfontanes"/>
    <s v="belenmarper"/>
    <m/>
    <m/>
    <m/>
    <m/>
    <m/>
    <m/>
    <m/>
    <m/>
    <s v="No"/>
    <n v="22"/>
    <m/>
    <m/>
    <x v="0"/>
    <d v="2020-01-18T09:00:15"/>
    <s v="🙌 Quedan 15 días para el #CEMD2020, el tercer Congreso Extremeño de #MarketingDigital, que un año más tengo el honor de presentar. Ponencias, talleres, networking, sorteos y mucho, mucho más. ¿Te lo vas a perder? Info y entradas 👇_x000a_https://t.co/5fDeL4U2RS https://t.co/NxohrqCn6S"/>
    <m/>
    <m/>
    <s v="cemd2020 marketingdigital"/>
    <m/>
    <s v="http://pbs.twimg.com/profile_images/912243082741075968/1caXPxwv_normal.jpg"/>
    <x v="19"/>
    <d v="2020-01-18T00:00:00"/>
    <s v="09:00:15"/>
    <s v="https://twitter.com/fqfontanes/status/1218458066011787264"/>
    <m/>
    <m/>
    <s v="1218458066011787264"/>
    <m/>
    <b v="0"/>
    <n v="0"/>
    <s v=""/>
    <b v="0"/>
    <s v="es"/>
    <m/>
    <s v=""/>
    <b v="0"/>
    <n v="4"/>
    <s v="1218189355652657152"/>
    <s v="Twitter for Android"/>
    <b v="0"/>
    <s v="1218189355652657152"/>
    <s v="Tweet"/>
    <n v="0"/>
    <n v="0"/>
    <m/>
    <m/>
    <m/>
    <m/>
    <m/>
    <m/>
    <m/>
    <m/>
    <n v="1"/>
    <s v="7"/>
    <s v="7"/>
    <n v="1"/>
    <n v="2.7027027027027026"/>
    <n v="0"/>
    <n v="0"/>
    <n v="0"/>
    <n v="0"/>
    <n v="36"/>
    <n v="97.297297297297291"/>
    <n v="37"/>
  </r>
  <r>
    <s v="belenmarper"/>
    <s v="belenmarper"/>
    <m/>
    <m/>
    <m/>
    <m/>
    <m/>
    <m/>
    <m/>
    <m/>
    <s v="No"/>
    <n v="23"/>
    <m/>
    <m/>
    <x v="2"/>
    <d v="2020-01-17T15:12:29"/>
    <s v="🙌 Quedan 15 días para el #CEMD2020, el tercer Congreso Extremeño de #MarketingDigital, que un año más tengo el honor de presentar. Ponencias, talleres, networking, sorteos y mucho, mucho más. ¿Te lo vas a perder? Info y entradas 👇_x000a_https://t.co/5fDeL4U2RS https://t.co/NxohrqCn6S"/>
    <s v="https://congresomarketingdigital.com/"/>
    <s v="congresomarketingdigital.com"/>
    <s v="cemd2020 marketingdigital"/>
    <s v="https://pbs.twimg.com/media/EOfgwcXWAAAGdsk.jpg"/>
    <s v="https://pbs.twimg.com/media/EOfgwcXWAAAGdsk.jpg"/>
    <x v="20"/>
    <d v="2020-01-17T00:00:00"/>
    <s v="15:12:29"/>
    <s v="https://twitter.com/belenmarper/status/1218189355652657152"/>
    <m/>
    <m/>
    <s v="1218189355652657152"/>
    <m/>
    <b v="0"/>
    <n v="4"/>
    <s v=""/>
    <b v="0"/>
    <s v="es"/>
    <m/>
    <s v=""/>
    <b v="0"/>
    <n v="4"/>
    <s v=""/>
    <s v="Twitter for Android"/>
    <b v="0"/>
    <s v="1218189355652657152"/>
    <s v="Tweet"/>
    <n v="0"/>
    <n v="0"/>
    <m/>
    <m/>
    <m/>
    <m/>
    <m/>
    <m/>
    <m/>
    <m/>
    <n v="1"/>
    <s v="7"/>
    <s v="7"/>
    <n v="1"/>
    <n v="2.7027027027027026"/>
    <n v="0"/>
    <n v="0"/>
    <n v="0"/>
    <n v="0"/>
    <n v="36"/>
    <n v="97.297297297297291"/>
    <n v="37"/>
  </r>
  <r>
    <s v="paolasilvacm"/>
    <s v="belenmarper"/>
    <m/>
    <m/>
    <m/>
    <m/>
    <m/>
    <m/>
    <m/>
    <m/>
    <s v="No"/>
    <n v="24"/>
    <m/>
    <m/>
    <x v="0"/>
    <d v="2020-01-18T17:09:52"/>
    <s v="🙌 Quedan 15 días para el #CEMD2020, el tercer Congreso Extremeño de #MarketingDigital, que un año más tengo el honor de presentar. Ponencias, talleres, networking, sorteos y mucho, mucho más. ¿Te lo vas a perder? Info y entradas 👇_x000a_https://t.co/5fDeL4U2RS https://t.co/NxohrqCn6S"/>
    <m/>
    <m/>
    <s v="cemd2020 marketingdigital"/>
    <m/>
    <s v="http://pbs.twimg.com/profile_images/1067775469486047234/ZWTmU_z8_normal.jpg"/>
    <x v="21"/>
    <d v="2020-01-18T00:00:00"/>
    <s v="17:09:52"/>
    <s v="https://twitter.com/paolasilvacm/status/1218581283808346113"/>
    <m/>
    <m/>
    <s v="1218581283808346113"/>
    <m/>
    <b v="0"/>
    <n v="0"/>
    <s v=""/>
    <b v="0"/>
    <s v="es"/>
    <m/>
    <s v=""/>
    <b v="0"/>
    <n v="4"/>
    <s v="1218189355652657152"/>
    <s v="Twitter for Android"/>
    <b v="0"/>
    <s v="1218189355652657152"/>
    <s v="Tweet"/>
    <n v="0"/>
    <n v="0"/>
    <m/>
    <m/>
    <m/>
    <m/>
    <m/>
    <m/>
    <m/>
    <m/>
    <n v="1"/>
    <s v="7"/>
    <s v="7"/>
    <n v="1"/>
    <n v="2.7027027027027026"/>
    <n v="0"/>
    <n v="0"/>
    <n v="0"/>
    <n v="0"/>
    <n v="36"/>
    <n v="97.297297297297291"/>
    <n v="37"/>
  </r>
  <r>
    <s v="lovesmou"/>
    <s v="cemktd"/>
    <m/>
    <m/>
    <m/>
    <m/>
    <m/>
    <m/>
    <m/>
    <m/>
    <s v="No"/>
    <n v="25"/>
    <m/>
    <m/>
    <x v="0"/>
    <d v="2020-01-18T18:31:33"/>
    <s v="¿Conoces la edición #Ecommerce del Congreso Extremeño de Marketing Digital? 🤘_x000a__x000a_⏰ 31 Enero de 2020_x000a_📍Edificio Ibercaja S.XXI (Badajoz)_x000a_🖥 Consigue tu entrada y síguelo en streaming 👇_x000a_ _x000a_https://t.co/Uwm3pzAiJ0_x000a_ _x000a_#CEMD2020"/>
    <m/>
    <m/>
    <s v="ecommerce"/>
    <m/>
    <s v="http://pbs.twimg.com/profile_images/942319115041157121/8k89akPE_normal.jpg"/>
    <x v="22"/>
    <d v="2020-01-18T00:00:00"/>
    <s v="18:31:33"/>
    <s v="https://twitter.com/lovesmou/status/1218601837139582976"/>
    <m/>
    <m/>
    <s v="1218601837139582976"/>
    <m/>
    <b v="0"/>
    <n v="0"/>
    <s v=""/>
    <b v="0"/>
    <s v="es"/>
    <m/>
    <s v=""/>
    <b v="0"/>
    <n v="7"/>
    <s v="1217861435042287617"/>
    <s v="Twitter for Android"/>
    <b v="0"/>
    <s v="1217861435042287617"/>
    <s v="Tweet"/>
    <n v="0"/>
    <n v="0"/>
    <m/>
    <m/>
    <m/>
    <m/>
    <m/>
    <m/>
    <m/>
    <m/>
    <n v="1"/>
    <s v="1"/>
    <s v="1"/>
    <n v="0"/>
    <n v="0"/>
    <n v="0"/>
    <n v="0"/>
    <n v="0"/>
    <n v="0"/>
    <n v="27"/>
    <n v="100"/>
    <n v="27"/>
  </r>
  <r>
    <s v="dnoy_journalist"/>
    <s v="raiolanetworks"/>
    <m/>
    <m/>
    <m/>
    <m/>
    <m/>
    <m/>
    <m/>
    <m/>
    <s v="No"/>
    <n v="26"/>
    <m/>
    <m/>
    <x v="0"/>
    <d v="2020-01-18T19:09:37"/>
    <s v="Este año #CEMD2020 incorpora ponencias y talleres SEO, Facebook Ads, Instagram, estrategia… y mucho más 🙌🏽_x000a_¡No te lo puedes perder!_x000a_https://t.co/JnqzteDa2J https://t.co/JuLxM2Dlwy"/>
    <m/>
    <m/>
    <s v="cemd2020"/>
    <m/>
    <s v="http://pbs.twimg.com/profile_images/1133458416624635905/EPXYnDCI_normal.jpg"/>
    <x v="23"/>
    <d v="2020-01-18T00:00:00"/>
    <s v="19:09:37"/>
    <s v="https://twitter.com/dnoy_journalist/status/1218611417894588416"/>
    <m/>
    <m/>
    <s v="1218611417894588416"/>
    <m/>
    <b v="0"/>
    <n v="0"/>
    <s v=""/>
    <b v="0"/>
    <s v="es"/>
    <m/>
    <s v=""/>
    <b v="0"/>
    <n v="2"/>
    <s v="1218611322801283074"/>
    <s v="Twitter for Android"/>
    <b v="0"/>
    <s v="1218611322801283074"/>
    <s v="Tweet"/>
    <n v="0"/>
    <n v="0"/>
    <m/>
    <m/>
    <m/>
    <m/>
    <m/>
    <m/>
    <m/>
    <m/>
    <n v="1"/>
    <s v="5"/>
    <s v="5"/>
    <n v="0"/>
    <n v="0"/>
    <n v="0"/>
    <n v="0"/>
    <n v="0"/>
    <n v="0"/>
    <n v="20"/>
    <n v="100"/>
    <n v="20"/>
  </r>
  <r>
    <s v="argehdez"/>
    <s v="argehdez"/>
    <m/>
    <m/>
    <m/>
    <m/>
    <m/>
    <m/>
    <m/>
    <m/>
    <s v="No"/>
    <n v="27"/>
    <m/>
    <m/>
    <x v="2"/>
    <d v="2020-01-19T06:50:44"/>
    <s v="El primero del año #CEMD2020 👌👌 https://t.co/J19bhGBLvV"/>
    <s v="https://twitter.com/CEMKTD/status/1217861435042287617"/>
    <s v="twitter.com"/>
    <s v="cemd2020"/>
    <m/>
    <s v="http://pbs.twimg.com/profile_images/1208637968698658816/66lwRru4_normal.jpg"/>
    <x v="24"/>
    <d v="2020-01-19T00:00:00"/>
    <s v="06:50:44"/>
    <s v="https://twitter.com/argehdez/status/1218787858896453632"/>
    <m/>
    <m/>
    <s v="1218787858896453632"/>
    <m/>
    <b v="0"/>
    <n v="0"/>
    <s v=""/>
    <b v="1"/>
    <s v="es"/>
    <m/>
    <s v="1217861435042287617"/>
    <b v="0"/>
    <n v="0"/>
    <s v=""/>
    <s v="Twitter for Android"/>
    <b v="0"/>
    <s v="1218787858896453632"/>
    <s v="Tweet"/>
    <n v="0"/>
    <n v="0"/>
    <m/>
    <m/>
    <m/>
    <m/>
    <m/>
    <m/>
    <m/>
    <m/>
    <n v="1"/>
    <s v="11"/>
    <s v="11"/>
    <n v="0"/>
    <n v="0"/>
    <n v="0"/>
    <n v="0"/>
    <n v="0"/>
    <n v="0"/>
    <n v="5"/>
    <n v="100"/>
    <n v="5"/>
  </r>
  <r>
    <s v="metoscm"/>
    <s v="vivianfrancos"/>
    <m/>
    <m/>
    <m/>
    <m/>
    <m/>
    <m/>
    <m/>
    <m/>
    <s v="No"/>
    <n v="28"/>
    <m/>
    <m/>
    <x v="0"/>
    <d v="2020-01-19T08:55:54"/>
    <s v="#CEMD2020 el 31 Enero el mayor evento de #MarketingDigital de #Extremadura !_x000a_No te lo puedes perder !!  #SEOhashtag te invita :) _x000a_Usa el Codigo: cemd20vf y obten 10% de descuento _x000a_https://t.co/XwABSAbhx6 https://t.co/98nmDYnOpl"/>
    <m/>
    <m/>
    <s v="cemd2020 marketingdigital extremadura seohashtag"/>
    <m/>
    <s v="http://pbs.twimg.com/profile_images/558650482902573058/h9CkaT2R_normal.jpeg"/>
    <x v="25"/>
    <d v="2020-01-19T00:00:00"/>
    <s v="08:55:54"/>
    <s v="https://twitter.com/metoscm/status/1218819358375469057"/>
    <m/>
    <m/>
    <s v="1218819358375469057"/>
    <m/>
    <b v="0"/>
    <n v="0"/>
    <s v=""/>
    <b v="0"/>
    <s v="es"/>
    <m/>
    <s v=""/>
    <b v="0"/>
    <n v="1"/>
    <s v="1218817668813402114"/>
    <s v="Twitter for Android"/>
    <b v="0"/>
    <s v="1218817668813402114"/>
    <s v="Tweet"/>
    <n v="0"/>
    <n v="0"/>
    <m/>
    <m/>
    <m/>
    <m/>
    <m/>
    <m/>
    <m/>
    <m/>
    <n v="1"/>
    <s v="6"/>
    <s v="6"/>
    <n v="0"/>
    <n v="0"/>
    <n v="0"/>
    <n v="0"/>
    <n v="0"/>
    <n v="0"/>
    <n v="28"/>
    <n v="100"/>
    <n v="28"/>
  </r>
  <r>
    <s v="camaradebadajoz"/>
    <s v="camaradebadajoz"/>
    <m/>
    <m/>
    <m/>
    <m/>
    <m/>
    <m/>
    <m/>
    <m/>
    <s v="No"/>
    <n v="29"/>
    <m/>
    <m/>
    <x v="2"/>
    <d v="2020-01-15T16:00:34"/>
    <s v="😃 ¡No te pierdas la nueva edición del Congreso Extremeño de Marketing Digital! 🔝🔝_x000a_#MarketingDigital _x000a_#Ecommerce _x000a_#CEMD2020 _x000a_👉 https://t.co/b9iECmjzCS https://t.co/0WO5OVewJg"/>
    <s v="https://congresomarketingdigital.com/"/>
    <s v="congresomarketingdigital.com"/>
    <s v="marketingdigital ecommerce cemd2020"/>
    <s v="https://pbs.twimg.com/media/EOVYlfGWkAAMRCn.jpg"/>
    <s v="https://pbs.twimg.com/media/EOVYlfGWkAAMRCn.jpg"/>
    <x v="26"/>
    <d v="2020-01-15T00:00:00"/>
    <s v="16:00:34"/>
    <s v="https://twitter.com/camaradebadajoz/status/1217476677426728960"/>
    <m/>
    <m/>
    <s v="1217476677426728960"/>
    <m/>
    <b v="0"/>
    <n v="3"/>
    <s v=""/>
    <b v="0"/>
    <s v="es"/>
    <m/>
    <s v=""/>
    <b v="0"/>
    <n v="3"/>
    <s v=""/>
    <s v="Hootsuite Inc."/>
    <b v="0"/>
    <s v="1217476677426728960"/>
    <s v="Tweet"/>
    <n v="0"/>
    <n v="0"/>
    <m/>
    <m/>
    <m/>
    <m/>
    <m/>
    <m/>
    <m/>
    <m/>
    <n v="1"/>
    <s v="10"/>
    <s v="10"/>
    <n v="0"/>
    <n v="0"/>
    <n v="0"/>
    <n v="0"/>
    <n v="0"/>
    <n v="0"/>
    <n v="15"/>
    <n v="100"/>
    <n v="15"/>
  </r>
  <r>
    <s v="camaradebadajoz"/>
    <s v="cemktd"/>
    <m/>
    <m/>
    <m/>
    <m/>
    <m/>
    <m/>
    <m/>
    <m/>
    <s v="No"/>
    <n v="30"/>
    <m/>
    <m/>
    <x v="1"/>
    <d v="2020-01-19T10:15:06"/>
    <s v="📆 31 enero:_x000a_📌 Congreso Extremeño de Marketing Digital_x000a_#MarketingDigital _x000a_#Ecommerce _x000a_#CEMD2020 _x000a_👉 https://t.co/b9iECmjzCS_x000a_@CEMKTD https://t.co/BaakE9axV5"/>
    <s v="https://congresomarketingdigital.com/"/>
    <s v="congresomarketingdigital.com"/>
    <s v="marketingdigital ecommerce cemd2020"/>
    <s v="https://pbs.twimg.com/media/EOov4F0WkAAxvcr.png"/>
    <s v="https://pbs.twimg.com/media/EOov4F0WkAAxvcr.png"/>
    <x v="27"/>
    <d v="2020-01-19T00:00:00"/>
    <s v="10:15:06"/>
    <s v="https://twitter.com/camaradebadajoz/status/1218839291352272897"/>
    <m/>
    <m/>
    <s v="1218839291352272897"/>
    <m/>
    <b v="0"/>
    <n v="10"/>
    <s v=""/>
    <b v="0"/>
    <s v="es"/>
    <m/>
    <s v=""/>
    <b v="0"/>
    <n v="4"/>
    <s v=""/>
    <s v="Hootsuite Inc."/>
    <b v="0"/>
    <s v="1218839291352272897"/>
    <s v="Tweet"/>
    <n v="0"/>
    <n v="0"/>
    <m/>
    <m/>
    <m/>
    <m/>
    <m/>
    <m/>
    <m/>
    <m/>
    <n v="1"/>
    <s v="10"/>
    <s v="1"/>
    <n v="0"/>
    <n v="0"/>
    <n v="0"/>
    <n v="0"/>
    <n v="0"/>
    <n v="0"/>
    <n v="11"/>
    <n v="100"/>
    <n v="11"/>
  </r>
  <r>
    <s v="richartasanchez"/>
    <s v="raiolanetworks"/>
    <m/>
    <m/>
    <m/>
    <m/>
    <m/>
    <m/>
    <m/>
    <m/>
    <s v="No"/>
    <n v="31"/>
    <m/>
    <m/>
    <x v="0"/>
    <d v="2020-01-19T13:08:57"/>
    <s v="¡Se acerca #CEMD2020! 😍_x000a_Este 31 de enero embárcate en un emocionante evento de aprendizaje 🙌🏽_x000a_¿Sabes cuál es el programa con el que vas a encontrarte allí? 😉¡Mira!👇🏽_x000a_https://t.co/p1AQ4Hsxps https://t.co/aUcXylX49R"/>
    <m/>
    <m/>
    <s v="cemd2020"/>
    <m/>
    <s v="http://pbs.twimg.com/profile_images/1212648031868334081/LCuhITKl_normal.jpg"/>
    <x v="28"/>
    <d v="2020-01-19T00:00:00"/>
    <s v="13:08:57"/>
    <s v="https://twitter.com/richartasanchez/status/1218883043563311107"/>
    <m/>
    <m/>
    <s v="1218883043563311107"/>
    <m/>
    <b v="0"/>
    <n v="0"/>
    <s v=""/>
    <b v="0"/>
    <s v="es"/>
    <m/>
    <s v=""/>
    <b v="0"/>
    <n v="2"/>
    <s v="1218881627557965825"/>
    <s v="Twitter Web App"/>
    <b v="0"/>
    <s v="1218881627557965825"/>
    <s v="Tweet"/>
    <n v="0"/>
    <n v="0"/>
    <m/>
    <m/>
    <m/>
    <m/>
    <m/>
    <m/>
    <m/>
    <m/>
    <n v="1"/>
    <s v="5"/>
    <s v="5"/>
    <n v="0"/>
    <n v="0"/>
    <n v="0"/>
    <n v="0"/>
    <n v="0"/>
    <n v="0"/>
    <n v="27"/>
    <n v="100"/>
    <n v="27"/>
  </r>
  <r>
    <s v="isafirvida"/>
    <s v="cemktd"/>
    <m/>
    <m/>
    <m/>
    <m/>
    <m/>
    <m/>
    <m/>
    <m/>
    <s v="No"/>
    <n v="32"/>
    <m/>
    <m/>
    <x v="3"/>
    <d v="2020-01-15T22:42:01"/>
    <s v="El 31 de Enero estaré otro año mas en #Badajoz en #CEMD2020 @CEMKTD _x000a__x000a_¿Te vienes?_x000a__x000a_https://t.co/uXEIyWqDdB https://t.co/yA0Qb2fJRX"/>
    <s v="https://congresomarketingdigital.com/"/>
    <s v="congresomarketingdigital.com"/>
    <s v="badajoz cemd2020"/>
    <m/>
    <s v="http://pbs.twimg.com/profile_images/378800000386296985/e078b656ead5e87ddae249d3b1d4cdfb_normal.jpeg"/>
    <x v="29"/>
    <d v="2020-01-15T00:00:00"/>
    <s v="22:42:01"/>
    <s v="https://twitter.com/isafirvida/status/1217577705597820932"/>
    <m/>
    <m/>
    <s v="1217577705597820932"/>
    <m/>
    <b v="0"/>
    <n v="0"/>
    <s v=""/>
    <b v="0"/>
    <s v="es"/>
    <m/>
    <s v=""/>
    <b v="0"/>
    <n v="2"/>
    <s v="1217514818619559938"/>
    <s v="Twitter for Android"/>
    <b v="0"/>
    <s v="1217514818619559938"/>
    <s v="Tweet"/>
    <n v="0"/>
    <n v="0"/>
    <m/>
    <m/>
    <m/>
    <m/>
    <m/>
    <m/>
    <m/>
    <m/>
    <n v="1"/>
    <s v="5"/>
    <s v="1"/>
    <n v="0"/>
    <n v="0"/>
    <n v="0"/>
    <n v="0"/>
    <n v="0"/>
    <n v="0"/>
    <n v="15"/>
    <n v="100"/>
    <n v="15"/>
  </r>
  <r>
    <s v="isafirvida"/>
    <s v="raiolanetworks"/>
    <m/>
    <m/>
    <m/>
    <m/>
    <m/>
    <m/>
    <m/>
    <m/>
    <s v="No"/>
    <n v="33"/>
    <m/>
    <m/>
    <x v="0"/>
    <d v="2020-01-16T14:19:30"/>
    <s v="¡Se acerca #CEMD2020! 😍_x000a_Este 31 de enero embárcate en un emocionante evento de aprendizaje 🙌🏽_x000a_¿Sabes cuál es el programa con el que vas a encontrarte allí? 😉¡Mira!👇🏽_x000a_https://t.co/p1AQ4Hsxps https://t.co/uQjKlR1Xxn"/>
    <m/>
    <m/>
    <s v="cemd2020"/>
    <m/>
    <s v="http://pbs.twimg.com/profile_images/378800000386296985/e078b656ead5e87ddae249d3b1d4cdfb_normal.jpeg"/>
    <x v="30"/>
    <d v="2020-01-16T00:00:00"/>
    <s v="14:19:30"/>
    <s v="https://twitter.com/isafirvida/status/1217813633264246785"/>
    <m/>
    <m/>
    <s v="1217813633264246785"/>
    <m/>
    <b v="0"/>
    <n v="0"/>
    <s v=""/>
    <b v="0"/>
    <s v="es"/>
    <m/>
    <s v=""/>
    <b v="0"/>
    <n v="2"/>
    <s v="1217794614326894593"/>
    <s v="Twitter for Android"/>
    <b v="0"/>
    <s v="1217794614326894593"/>
    <s v="Tweet"/>
    <n v="0"/>
    <n v="0"/>
    <m/>
    <m/>
    <m/>
    <m/>
    <m/>
    <m/>
    <m/>
    <m/>
    <n v="5"/>
    <s v="5"/>
    <s v="5"/>
    <n v="0"/>
    <n v="0"/>
    <n v="0"/>
    <n v="0"/>
    <n v="0"/>
    <n v="0"/>
    <n v="27"/>
    <n v="100"/>
    <n v="27"/>
  </r>
  <r>
    <s v="isafirvida"/>
    <s v="raiolanetworks"/>
    <m/>
    <m/>
    <m/>
    <m/>
    <m/>
    <m/>
    <m/>
    <m/>
    <s v="No"/>
    <n v="34"/>
    <m/>
    <m/>
    <x v="0"/>
    <d v="2020-01-18T09:44:14"/>
    <s v="¡Congreso a la vista!🙌🏽_x000a_Patrocinamos un evento muy 🔝👉🏽 #CEMD2020 , en el que podrás ver ponencias de expertos reconocidos 😉_x000a_¿Te apuntas? 😎¡¡Recomendado!!🔥_x000a_https://t.co/p1AQ4Hsxps https://t.co/2IS9vSeuWc"/>
    <m/>
    <m/>
    <s v="cemd2020"/>
    <m/>
    <s v="http://pbs.twimg.com/profile_images/378800000386296985/e078b656ead5e87ddae249d3b1d4cdfb_normal.jpeg"/>
    <x v="31"/>
    <d v="2020-01-18T00:00:00"/>
    <s v="09:44:14"/>
    <s v="https://twitter.com/isafirvida/status/1218469134431858688"/>
    <m/>
    <m/>
    <s v="1218469134431858688"/>
    <m/>
    <b v="0"/>
    <n v="0"/>
    <s v=""/>
    <b v="0"/>
    <s v="es"/>
    <m/>
    <s v=""/>
    <b v="0"/>
    <n v="3"/>
    <s v="1218459043423051776"/>
    <s v="Twitter for Android"/>
    <b v="0"/>
    <s v="1218459043423051776"/>
    <s v="Tweet"/>
    <n v="0"/>
    <n v="0"/>
    <m/>
    <m/>
    <m/>
    <m/>
    <m/>
    <m/>
    <m/>
    <m/>
    <n v="5"/>
    <s v="5"/>
    <s v="5"/>
    <n v="0"/>
    <n v="0"/>
    <n v="0"/>
    <n v="0"/>
    <n v="0"/>
    <n v="0"/>
    <n v="21"/>
    <n v="100"/>
    <n v="21"/>
  </r>
  <r>
    <s v="isafirvida"/>
    <s v="raiolanetworks"/>
    <m/>
    <m/>
    <m/>
    <m/>
    <m/>
    <m/>
    <m/>
    <m/>
    <s v="No"/>
    <n v="35"/>
    <m/>
    <m/>
    <x v="0"/>
    <d v="2020-01-18T23:23:06"/>
    <s v="Este año #CEMD2020 incorpora ponencias y talleres SEO, Facebook Ads, Instagram, estrategia… y mucho más 🙌🏽_x000a_¡No te lo puedes perder!_x000a_https://t.co/JnqzteDa2J https://t.co/JuLxM2Dlwy"/>
    <m/>
    <m/>
    <s v="cemd2020"/>
    <m/>
    <s v="http://pbs.twimg.com/profile_images/378800000386296985/e078b656ead5e87ddae249d3b1d4cdfb_normal.jpeg"/>
    <x v="32"/>
    <d v="2020-01-18T00:00:00"/>
    <s v="23:23:06"/>
    <s v="https://twitter.com/isafirvida/status/1218675209475149824"/>
    <m/>
    <m/>
    <s v="1218675209475149824"/>
    <m/>
    <b v="0"/>
    <n v="0"/>
    <s v=""/>
    <b v="0"/>
    <s v="es"/>
    <m/>
    <s v=""/>
    <b v="0"/>
    <n v="2"/>
    <s v="1218611322801283074"/>
    <s v="Twitter for Android"/>
    <b v="0"/>
    <s v="1218611322801283074"/>
    <s v="Tweet"/>
    <n v="0"/>
    <n v="0"/>
    <m/>
    <m/>
    <m/>
    <m/>
    <m/>
    <m/>
    <m/>
    <m/>
    <n v="5"/>
    <s v="5"/>
    <s v="5"/>
    <n v="0"/>
    <n v="0"/>
    <n v="0"/>
    <n v="0"/>
    <n v="0"/>
    <n v="0"/>
    <n v="20"/>
    <n v="100"/>
    <n v="20"/>
  </r>
  <r>
    <s v="isafirvida"/>
    <s v="raiolanetworks"/>
    <m/>
    <m/>
    <m/>
    <m/>
    <m/>
    <m/>
    <m/>
    <m/>
    <s v="No"/>
    <n v="36"/>
    <m/>
    <m/>
    <x v="0"/>
    <d v="2020-01-19T14:44:35"/>
    <s v="¡Congreso a la vista!🙌🏽_x000a_Patrocinamos un evento muy 🔝👉🏽 #CEMD2020 , en el que podrás ver ponencias de expertos reconocidos 😉_x000a_¿Te apuntas? 😎¡¡Recomendado!!🔥_x000a_https://t.co/p1AQ4Hsxps https://t.co/8QEluNeEoX"/>
    <m/>
    <m/>
    <s v="cemd2020"/>
    <m/>
    <s v="http://pbs.twimg.com/profile_images/378800000386296985/e078b656ead5e87ddae249d3b1d4cdfb_normal.jpeg"/>
    <x v="33"/>
    <d v="2020-01-19T00:00:00"/>
    <s v="14:44:35"/>
    <s v="https://twitter.com/isafirvida/status/1218907106402881536"/>
    <m/>
    <m/>
    <s v="1218907106402881536"/>
    <m/>
    <b v="0"/>
    <n v="0"/>
    <s v=""/>
    <b v="0"/>
    <s v="es"/>
    <m/>
    <s v=""/>
    <b v="0"/>
    <n v="1"/>
    <s v="1218821437890465792"/>
    <s v="Twitter for Android"/>
    <b v="0"/>
    <s v="1218821437890465792"/>
    <s v="Tweet"/>
    <n v="0"/>
    <n v="0"/>
    <m/>
    <m/>
    <m/>
    <m/>
    <m/>
    <m/>
    <m/>
    <m/>
    <n v="5"/>
    <s v="5"/>
    <s v="5"/>
    <n v="0"/>
    <n v="0"/>
    <n v="0"/>
    <n v="0"/>
    <n v="0"/>
    <n v="0"/>
    <n v="21"/>
    <n v="100"/>
    <n v="21"/>
  </r>
  <r>
    <s v="isafirvida"/>
    <s v="raiolanetworks"/>
    <m/>
    <m/>
    <m/>
    <m/>
    <m/>
    <m/>
    <m/>
    <m/>
    <s v="No"/>
    <n v="37"/>
    <m/>
    <m/>
    <x v="0"/>
    <d v="2020-01-19T15:31:50"/>
    <s v="¡Se acerca #CEMD2020! 😍_x000a_Este 31 de enero embárcate en un emocionante evento de aprendizaje 🙌🏽_x000a_¿Sabes cuál es el programa con el que vas a encontrarte allí? 😉¡Mira!👇🏽_x000a_https://t.co/p1AQ4Hsxps https://t.co/aUcXylX49R"/>
    <m/>
    <m/>
    <s v="cemd2020"/>
    <m/>
    <s v="http://pbs.twimg.com/profile_images/378800000386296985/e078b656ead5e87ddae249d3b1d4cdfb_normal.jpeg"/>
    <x v="34"/>
    <d v="2020-01-19T00:00:00"/>
    <s v="15:31:50"/>
    <s v="https://twitter.com/isafirvida/status/1218918998391296003"/>
    <m/>
    <m/>
    <s v="1218918998391296003"/>
    <m/>
    <b v="0"/>
    <n v="0"/>
    <s v=""/>
    <b v="0"/>
    <s v="es"/>
    <m/>
    <s v=""/>
    <b v="0"/>
    <n v="2"/>
    <s v="1218881627557965825"/>
    <s v="Twitter for Android"/>
    <b v="0"/>
    <s v="1218881627557965825"/>
    <s v="Tweet"/>
    <n v="0"/>
    <n v="0"/>
    <m/>
    <m/>
    <m/>
    <m/>
    <m/>
    <m/>
    <m/>
    <m/>
    <n v="5"/>
    <s v="5"/>
    <s v="5"/>
    <n v="0"/>
    <n v="0"/>
    <n v="0"/>
    <n v="0"/>
    <n v="0"/>
    <n v="0"/>
    <n v="27"/>
    <n v="100"/>
    <n v="27"/>
  </r>
  <r>
    <s v="soyjorgealfaro"/>
    <s v="cemktd"/>
    <m/>
    <m/>
    <m/>
    <m/>
    <m/>
    <m/>
    <m/>
    <m/>
    <s v="No"/>
    <n v="38"/>
    <m/>
    <m/>
    <x v="0"/>
    <d v="2020-01-19T19:17:51"/>
    <s v="Finalizamos una semana intensa y terminando de cerrar cositas del #CEMD2020 🤘Pero antes de comenzar la penúltima semana previa tenemos algo que contaros 😉 https://t.co/bsnaC0jnHW"/>
    <m/>
    <m/>
    <s v="cemd2020"/>
    <m/>
    <s v="http://pbs.twimg.com/profile_images/1042435425720324096/dLu-Qm9N_normal.jpg"/>
    <x v="35"/>
    <d v="2020-01-19T00:00:00"/>
    <s v="19:17:51"/>
    <s v="https://twitter.com/soyjorgealfaro/status/1218975876349681666"/>
    <m/>
    <m/>
    <s v="1218975876349681666"/>
    <m/>
    <b v="0"/>
    <n v="0"/>
    <s v=""/>
    <b v="0"/>
    <s v="es"/>
    <m/>
    <s v=""/>
    <b v="0"/>
    <n v="3"/>
    <s v="1218975599483674637"/>
    <s v="Twitter for Android"/>
    <b v="0"/>
    <s v="1218975599483674637"/>
    <s v="Tweet"/>
    <n v="0"/>
    <n v="0"/>
    <m/>
    <m/>
    <m/>
    <m/>
    <m/>
    <m/>
    <m/>
    <m/>
    <n v="1"/>
    <s v="1"/>
    <s v="1"/>
    <n v="0"/>
    <n v="0"/>
    <n v="0"/>
    <n v="0"/>
    <n v="0"/>
    <n v="0"/>
    <n v="23"/>
    <n v="100"/>
    <n v="23"/>
  </r>
  <r>
    <s v="maylopezes"/>
    <s v="arantxasgg"/>
    <m/>
    <m/>
    <m/>
    <m/>
    <m/>
    <m/>
    <m/>
    <m/>
    <s v="No"/>
    <n v="39"/>
    <m/>
    <m/>
    <x v="0"/>
    <d v="2020-01-19T19:28:54"/>
    <s v="💥¡ No puedes perderte el #CEMD2020 ! 💥_x000a__x000a_👉31 de Enero en Badajoz _x000a__x000a_Compra tu entrada en 👉https://t.co/up37YhYMf9_x000a__x000a_Descuento 🎁 10% de descuento CEMD20AS_x000a__x000a_Ponentes de alto nivel y talleres especializados te esperan🔝_x000a__x000a_#MarketingDigital #Ecommerce #SEO https://t.co/lur5xrvskH"/>
    <s v="http://congresomarketingdigital.com"/>
    <s v="congresomarketingdigital.com"/>
    <s v="cemd2020"/>
    <m/>
    <s v="http://pbs.twimg.com/profile_images/1092481790504300544/Eags8ZFb_normal.jpg"/>
    <x v="36"/>
    <d v="2020-01-19T00:00:00"/>
    <s v="19:28:54"/>
    <s v="https://twitter.com/maylopezes/status/1218978657798184962"/>
    <m/>
    <m/>
    <s v="1218978657798184962"/>
    <m/>
    <b v="0"/>
    <n v="0"/>
    <s v=""/>
    <b v="0"/>
    <s v="es"/>
    <m/>
    <s v=""/>
    <b v="0"/>
    <n v="2"/>
    <s v="1218888372950851584"/>
    <s v="Twitter for Android"/>
    <b v="0"/>
    <s v="1218888372950851584"/>
    <s v="Tweet"/>
    <n v="0"/>
    <n v="0"/>
    <m/>
    <m/>
    <m/>
    <m/>
    <m/>
    <m/>
    <m/>
    <m/>
    <n v="1"/>
    <s v="8"/>
    <s v="8"/>
    <n v="0"/>
    <n v="0"/>
    <n v="0"/>
    <n v="0"/>
    <n v="0"/>
    <n v="0"/>
    <n v="35"/>
    <n v="100"/>
    <n v="35"/>
  </r>
  <r>
    <s v="belendelacruzdc"/>
    <s v="isasantiandreu"/>
    <m/>
    <m/>
    <m/>
    <m/>
    <m/>
    <m/>
    <m/>
    <m/>
    <s v="No"/>
    <n v="40"/>
    <m/>
    <m/>
    <x v="0"/>
    <d v="2020-01-19T19:58:27"/>
    <s v="Nuestros amigos de 𝘿𝙞𝙜𝙞𝙩𝙖𝙡 𝙍𝙚𝙙 vuelven a apostar por segundo año consecutivo por la familia CEMD 👏_x000a_Les estamos muy agradecidos porque sin ellos, el apoyo de Vodafone para el #CEMD2020 no hubiera sido posible 👌_x000a_Grandes profesionales y mejores personas https://t.co/45WOXwAQ5F"/>
    <m/>
    <m/>
    <m/>
    <m/>
    <s v="http://pbs.twimg.com/profile_images/1060225542266462208/NPyhAVy3_normal.jpg"/>
    <x v="37"/>
    <d v="2020-01-19T00:00:00"/>
    <s v="19:58:27"/>
    <s v="https://twitter.com/belendelacruzdc/status/1218986095058325504"/>
    <m/>
    <m/>
    <s v="1218986095058325504"/>
    <m/>
    <b v="0"/>
    <n v="0"/>
    <s v=""/>
    <b v="0"/>
    <s v="es"/>
    <m/>
    <s v=""/>
    <b v="0"/>
    <n v="2"/>
    <s v="1218843093136527360"/>
    <s v="Twitter Web App"/>
    <b v="0"/>
    <s v="1218843093136527360"/>
    <s v="Tweet"/>
    <n v="0"/>
    <n v="0"/>
    <m/>
    <m/>
    <m/>
    <m/>
    <m/>
    <m/>
    <m/>
    <m/>
    <n v="2"/>
    <s v="2"/>
    <s v="2"/>
    <n v="0"/>
    <n v="0"/>
    <n v="1"/>
    <n v="2.7027027027027026"/>
    <n v="0"/>
    <n v="0"/>
    <n v="36"/>
    <n v="97.297297297297291"/>
    <n v="37"/>
  </r>
  <r>
    <s v="belendelacruzdc"/>
    <s v="isasantiandreu"/>
    <m/>
    <m/>
    <m/>
    <m/>
    <m/>
    <m/>
    <m/>
    <m/>
    <s v="No"/>
    <n v="41"/>
    <m/>
    <m/>
    <x v="0"/>
    <d v="2020-01-19T21:05:08"/>
    <s v="📣¿Quieres saber todo sobre el #CEMD2020 ?_x000a__x000a_Te lo cuento en mi blog ➡https://t.co/zUfIDzbz6V_x000a_🎁DESCUENTO 10% CÓDIGO CEMD20ISABEL_x000a__x000a_🗯Ponentes y Talleres🔝_x000a_📍Badajoz_x000a_📅31 de enero_x000a_💻Presencial y Streaming_x000a_✅Entradas https://t.co/kEseRz8dnl_x000a_#Marketing #ecommerce #seo #socialmedia https://t.co/nyOBgQYaE2"/>
    <s v="https://isabelsantiandreu.com/cemd2020/"/>
    <s v="isabelsantiandreu.com"/>
    <s v="cemd2020"/>
    <m/>
    <s v="http://pbs.twimg.com/profile_images/1060225542266462208/NPyhAVy3_normal.jpg"/>
    <x v="38"/>
    <d v="2020-01-19T00:00:00"/>
    <s v="21:05:08"/>
    <s v="https://twitter.com/belendelacruzdc/status/1219002875906547714"/>
    <m/>
    <m/>
    <s v="1219002875906547714"/>
    <m/>
    <b v="0"/>
    <n v="0"/>
    <s v=""/>
    <b v="0"/>
    <s v="es"/>
    <m/>
    <s v=""/>
    <b v="0"/>
    <n v="4"/>
    <s v="1218986857628938242"/>
    <s v="Twitter for Android"/>
    <b v="0"/>
    <s v="1218986857628938242"/>
    <s v="Tweet"/>
    <n v="0"/>
    <n v="0"/>
    <m/>
    <m/>
    <m/>
    <m/>
    <m/>
    <m/>
    <m/>
    <m/>
    <n v="2"/>
    <s v="2"/>
    <s v="2"/>
    <n v="0"/>
    <n v="0"/>
    <n v="0"/>
    <n v="0"/>
    <n v="0"/>
    <n v="0"/>
    <n v="35"/>
    <n v="100"/>
    <n v="35"/>
  </r>
  <r>
    <s v="salonsoweb"/>
    <s v="arantxasgg"/>
    <m/>
    <m/>
    <m/>
    <m/>
    <m/>
    <m/>
    <m/>
    <m/>
    <s v="No"/>
    <n v="42"/>
    <m/>
    <m/>
    <x v="0"/>
    <d v="2020-01-20T13:31:40"/>
    <s v="🚨El 31 de enero llega el  3er Congreso Extremeño de Marketing Digital - CEMD20._x000a__x000a_🔝17 maravillosos ponentes._x000a__x000a_🤔¿Quieres asistir? compra tu entrada en:_x000a__x000a_https://t.co/jh8E5dsDnX_x000a__x000a_😀Utiliza mi Código🔸cemd20as 🔸 para obtener un 10% de descuento _x000a_#CEMD2020 #MarketindDigital https://t.co/whS5ECDPwt"/>
    <m/>
    <m/>
    <m/>
    <m/>
    <s v="http://pbs.twimg.com/profile_images/1179492332888084480/nCbC1sP7_normal.jpg"/>
    <x v="39"/>
    <d v="2020-01-20T00:00:00"/>
    <s v="13:31:40"/>
    <s v="https://twitter.com/salonsoweb/status/1219251147673874433"/>
    <m/>
    <m/>
    <s v="1219251147673874433"/>
    <m/>
    <b v="0"/>
    <n v="0"/>
    <s v=""/>
    <b v="0"/>
    <s v="es"/>
    <m/>
    <s v=""/>
    <b v="0"/>
    <n v="2"/>
    <s v="1219236435716452353"/>
    <s v="Twitter for iPhone"/>
    <b v="0"/>
    <s v="1219236435716452353"/>
    <s v="Tweet"/>
    <n v="0"/>
    <n v="0"/>
    <m/>
    <m/>
    <m/>
    <m/>
    <m/>
    <m/>
    <m/>
    <m/>
    <n v="1"/>
    <s v="8"/>
    <s v="8"/>
    <n v="0"/>
    <n v="0"/>
    <n v="0"/>
    <n v="0"/>
    <n v="0"/>
    <n v="0"/>
    <n v="34"/>
    <n v="100"/>
    <n v="34"/>
  </r>
  <r>
    <s v="oletna"/>
    <s v="cemktd"/>
    <m/>
    <m/>
    <m/>
    <m/>
    <m/>
    <m/>
    <m/>
    <m/>
    <s v="No"/>
    <n v="43"/>
    <m/>
    <m/>
    <x v="3"/>
    <d v="2020-01-20T15:05:53"/>
    <s v="¿El #Mindfullness es una tendencia pasajera o es algo que las empresas deberían implementar en sus organizaciones? _x000a__x000a_La respuesta de @PhilGonzalez la tendrás en #CEMD2020 (de @CEMKTD)._x000a__x000a_Obtén un 10 % de descuento en tu entrada con el código &quot;cemd20jl&quot; https://t.co/lSJSCvmNiN https://t.co/5CcgcRyLQg"/>
    <m/>
    <m/>
    <s v="mindfullness"/>
    <m/>
    <s v="http://pbs.twimg.com/profile_images/1220069682700595200/HLyUJOEw_normal.jpg"/>
    <x v="40"/>
    <d v="2020-01-20T00:00:00"/>
    <s v="15:05:53"/>
    <s v="https://twitter.com/oletna/status/1219274857814396929"/>
    <m/>
    <m/>
    <s v="1219274857814396929"/>
    <m/>
    <b v="0"/>
    <n v="0"/>
    <s v=""/>
    <b v="0"/>
    <s v="es"/>
    <m/>
    <s v=""/>
    <b v="0"/>
    <n v="2"/>
    <s v="1219244981262733313"/>
    <s v="Twitter for iPhone"/>
    <b v="0"/>
    <s v="1219244981262733313"/>
    <s v="Tweet"/>
    <n v="0"/>
    <n v="0"/>
    <m/>
    <m/>
    <m/>
    <m/>
    <m/>
    <m/>
    <m/>
    <m/>
    <n v="1"/>
    <s v="1"/>
    <s v="1"/>
    <m/>
    <m/>
    <m/>
    <m/>
    <m/>
    <m/>
    <m/>
    <m/>
    <m/>
  </r>
  <r>
    <s v="idimad360"/>
    <s v="am_camacho"/>
    <m/>
    <m/>
    <m/>
    <m/>
    <m/>
    <m/>
    <m/>
    <m/>
    <s v="No"/>
    <n v="45"/>
    <m/>
    <m/>
    <x v="1"/>
    <d v="2020-01-20T16:15:48"/>
    <s v="¡Fantástica presencia femenina en el Congreso Extremeño de #MarketingDigital #CEMD20 #CEMD2020!_x000a__x000a_Podremos disfrutar de ponencias como la de @AnaIvarsParcero, @mjchacon, @c_isabelromero, @geni_ramos y @am_camacho, entre otras._x000a__x000a_🗓️31 de Enero en #Badajoz _x000a__x000a_https://t.co/Blzbmg5eJQ https://t.co/hz0B0oeGIG"/>
    <s v="https://congresomarketingdigital.com"/>
    <s v="congresomarketingdigital.com"/>
    <s v="marketingdigital cemd20 cemd2020 badajoz"/>
    <s v="https://pbs.twimg.com/media/EOvMA80WAAUp7Op.jpg"/>
    <s v="https://pbs.twimg.com/media/EOvMA80WAAUp7Op.jpg"/>
    <x v="41"/>
    <d v="2020-01-20T00:00:00"/>
    <s v="16:15:48"/>
    <s v="https://twitter.com/idimad360/status/1219292451107676161"/>
    <m/>
    <m/>
    <s v="1219292451107676161"/>
    <m/>
    <b v="0"/>
    <n v="2"/>
    <s v=""/>
    <b v="0"/>
    <s v="es"/>
    <m/>
    <s v=""/>
    <b v="0"/>
    <n v="1"/>
    <s v=""/>
    <s v="Twitter Web App"/>
    <b v="0"/>
    <s v="1219292451107676161"/>
    <s v="Tweet"/>
    <n v="0"/>
    <n v="0"/>
    <m/>
    <m/>
    <m/>
    <m/>
    <m/>
    <m/>
    <m/>
    <m/>
    <n v="1"/>
    <s v="2"/>
    <s v="2"/>
    <m/>
    <m/>
    <m/>
    <m/>
    <m/>
    <m/>
    <m/>
    <m/>
    <m/>
  </r>
  <r>
    <s v="capitanapodcast"/>
    <s v="cemktd"/>
    <m/>
    <m/>
    <m/>
    <m/>
    <m/>
    <m/>
    <m/>
    <m/>
    <s v="No"/>
    <n v="50"/>
    <m/>
    <m/>
    <x v="3"/>
    <d v="2020-01-20T17:03:49"/>
    <s v="📢Ya faltan pocos días para la 3ª Edición del #CEMD_x000a__x000a_🚀Congreso de #MarketingDigital &amp;amp; #Ecommerce🚀_x000a__x000a_3⃣1⃣ Enero_x000a_📌Edificio Ibercaja S.XXI Paseo Fluvial, 15 #Badajoz_x000a__x000a_➡️@CEMKTD_x000a__x000a_➕Información➡️ https://t.co/8eKf2npTpR_x000a_⤵️Entradas⤵️_x000a_https://t.co/ObXuqPjZFs_x000a__x000a_#SEO #CEMD2020 https://t.co/gJosMmH1KZ"/>
    <m/>
    <m/>
    <s v="cemd marketingdigital ecommerce"/>
    <m/>
    <s v="http://pbs.twimg.com/profile_images/1213785026082607104/-BE5zFd-_normal.jpg"/>
    <x v="42"/>
    <d v="2020-01-20T00:00:00"/>
    <s v="17:03:49"/>
    <s v="https://twitter.com/capitanapodcast/status/1219304535627304963"/>
    <m/>
    <m/>
    <s v="1219304535627304963"/>
    <m/>
    <b v="0"/>
    <n v="0"/>
    <s v=""/>
    <b v="0"/>
    <s v="es"/>
    <m/>
    <s v=""/>
    <b v="0"/>
    <n v="7"/>
    <s v="1219302174120988674"/>
    <s v="Twitter for iPhone"/>
    <b v="0"/>
    <s v="1219302174120988674"/>
    <s v="Tweet"/>
    <n v="0"/>
    <n v="0"/>
    <m/>
    <m/>
    <m/>
    <m/>
    <m/>
    <m/>
    <m/>
    <m/>
    <n v="1"/>
    <s v="1"/>
    <s v="1"/>
    <n v="0"/>
    <n v="0"/>
    <n v="0"/>
    <n v="0"/>
    <n v="0"/>
    <n v="0"/>
    <n v="31"/>
    <n v="100"/>
    <n v="31"/>
  </r>
  <r>
    <s v="extrenetworks"/>
    <s v="cemktd"/>
    <m/>
    <m/>
    <m/>
    <m/>
    <m/>
    <m/>
    <m/>
    <m/>
    <s v="No"/>
    <n v="51"/>
    <m/>
    <m/>
    <x v="3"/>
    <d v="2020-01-20T18:16:13"/>
    <s v="📆 31 enero:_x000a_📌 Congreso Extremeño de Marketing Digital_x000a_#MarketingDigital _x000a_#Ecommerce _x000a_#CEMD2020 _x000a_👉 https://t.co/b9iECmjzCS_x000a_@CEMKTD https://t.co/BaakE9axV5"/>
    <m/>
    <m/>
    <s v="marketingdigital ecommerce cemd2020"/>
    <m/>
    <s v="http://pbs.twimg.com/profile_images/1169260816903933953/4RkRL2Ue_normal.jpg"/>
    <x v="43"/>
    <d v="2020-01-20T00:00:00"/>
    <s v="18:16:13"/>
    <s v="https://twitter.com/extrenetworks/status/1219322757021872128"/>
    <m/>
    <m/>
    <s v="1219322757021872128"/>
    <m/>
    <b v="0"/>
    <n v="0"/>
    <s v=""/>
    <b v="0"/>
    <s v="es"/>
    <m/>
    <s v=""/>
    <b v="0"/>
    <n v="4"/>
    <s v="1218839291352272897"/>
    <s v="Twitter for Android"/>
    <b v="0"/>
    <s v="1218839291352272897"/>
    <s v="Tweet"/>
    <n v="0"/>
    <n v="0"/>
    <m/>
    <m/>
    <m/>
    <m/>
    <m/>
    <m/>
    <m/>
    <m/>
    <n v="1"/>
    <s v="1"/>
    <s v="1"/>
    <n v="0"/>
    <n v="0"/>
    <n v="0"/>
    <n v="0"/>
    <n v="0"/>
    <n v="0"/>
    <n v="11"/>
    <n v="100"/>
    <n v="11"/>
  </r>
  <r>
    <s v="borjadelope"/>
    <s v="cope_badajoz"/>
    <m/>
    <m/>
    <m/>
    <m/>
    <m/>
    <m/>
    <m/>
    <m/>
    <s v="No"/>
    <n v="52"/>
    <m/>
    <m/>
    <x v="3"/>
    <d v="2020-01-16T13:02:13"/>
    <s v="Finalizada la entrevista en @cope_badajoz  sobre el #CEMD2020  🎙_x000a_Muchísimas gracias por el trato recibido y por vuestra ayuda 😘_x000a_En breve os la subimos completa 🤘 https://t.co/i0Cc7PfSP8"/>
    <m/>
    <m/>
    <s v="cemd2020"/>
    <m/>
    <s v="http://pbs.twimg.com/profile_images/1185884816396509185/TnktpfRh_normal.jpg"/>
    <x v="44"/>
    <d v="2020-01-16T00:00:00"/>
    <s v="13:02:13"/>
    <s v="https://twitter.com/borjadelope/status/1217794181638316032"/>
    <m/>
    <m/>
    <s v="1217794181638316032"/>
    <m/>
    <b v="0"/>
    <n v="0"/>
    <s v=""/>
    <b v="0"/>
    <s v="es"/>
    <m/>
    <s v=""/>
    <b v="0"/>
    <n v="2"/>
    <s v="1217789436307673094"/>
    <s v="Twitter for iPhone"/>
    <b v="0"/>
    <s v="1217789436307673094"/>
    <s v="Tweet"/>
    <n v="0"/>
    <n v="0"/>
    <m/>
    <m/>
    <m/>
    <m/>
    <m/>
    <m/>
    <m/>
    <m/>
    <n v="1"/>
    <s v="1"/>
    <s v="1"/>
    <n v="0"/>
    <n v="0"/>
    <n v="0"/>
    <n v="0"/>
    <n v="0"/>
    <n v="0"/>
    <n v="24"/>
    <n v="100"/>
    <n v="24"/>
  </r>
  <r>
    <s v="borjadelope"/>
    <s v="cemktd"/>
    <m/>
    <m/>
    <m/>
    <m/>
    <m/>
    <m/>
    <m/>
    <m/>
    <s v="No"/>
    <n v="53"/>
    <m/>
    <m/>
    <x v="0"/>
    <d v="2020-01-16T17:32:18"/>
    <s v="¿Conoces la edición #Ecommerce del Congreso Extremeño de Marketing Digital? 🤘_x000a__x000a_⏰ 31 Enero de 2020_x000a_📍Edificio Ibercaja S.XXI (Badajoz)_x000a_🖥 Consigue tu entrada y síguelo en streaming 👇_x000a_ _x000a_https://t.co/Uwm3pzAiJ0_x000a_ _x000a_#CEMD2020"/>
    <m/>
    <m/>
    <s v="ecommerce"/>
    <m/>
    <s v="http://pbs.twimg.com/profile_images/1185884816396509185/TnktpfRh_normal.jpg"/>
    <x v="45"/>
    <d v="2020-01-16T00:00:00"/>
    <s v="17:32:18"/>
    <s v="https://twitter.com/borjadelope/status/1217862153778212864"/>
    <m/>
    <m/>
    <s v="1217862153778212864"/>
    <m/>
    <b v="0"/>
    <n v="0"/>
    <s v=""/>
    <b v="0"/>
    <s v="es"/>
    <m/>
    <s v=""/>
    <b v="0"/>
    <n v="7"/>
    <s v="1217861435042287617"/>
    <s v="Twitter for iPhone"/>
    <b v="0"/>
    <s v="1217861435042287617"/>
    <s v="Tweet"/>
    <n v="0"/>
    <n v="0"/>
    <m/>
    <m/>
    <m/>
    <m/>
    <m/>
    <m/>
    <m/>
    <m/>
    <n v="4"/>
    <s v="1"/>
    <s v="1"/>
    <n v="0"/>
    <n v="0"/>
    <n v="0"/>
    <n v="0"/>
    <n v="0"/>
    <n v="0"/>
    <n v="27"/>
    <n v="100"/>
    <n v="27"/>
  </r>
  <r>
    <s v="borjadelope"/>
    <s v="vodafonebiz"/>
    <m/>
    <m/>
    <m/>
    <m/>
    <m/>
    <m/>
    <m/>
    <m/>
    <s v="No"/>
    <n v="54"/>
    <m/>
    <m/>
    <x v="3"/>
    <d v="2020-01-17T09:32:11"/>
    <s v="Ya está terminando el día, y no queremos marcharnos a casa sin contaros un par de cosillas sobre el #CEMD2020 🤘_x000a_CC: @ibercaja @PandaComunica @cytomic_ @RaiolaNetworks @VodafoneBiz https://t.co/5j9caEsrRH"/>
    <m/>
    <m/>
    <s v="cemd2020"/>
    <m/>
    <s v="http://pbs.twimg.com/profile_images/1185884816396509185/TnktpfRh_normal.jpg"/>
    <x v="46"/>
    <d v="2020-01-17T00:00:00"/>
    <s v="09:32:11"/>
    <s v="https://twitter.com/borjadelope/status/1218103715833569280"/>
    <m/>
    <m/>
    <s v="1218103715833569280"/>
    <m/>
    <b v="0"/>
    <n v="0"/>
    <s v=""/>
    <b v="0"/>
    <s v="es"/>
    <m/>
    <s v=""/>
    <b v="0"/>
    <n v="5"/>
    <s v="1217868385633144839"/>
    <s v="Twitter for iPad"/>
    <b v="0"/>
    <s v="1217868385633144839"/>
    <s v="Tweet"/>
    <n v="0"/>
    <n v="0"/>
    <m/>
    <m/>
    <m/>
    <m/>
    <m/>
    <m/>
    <m/>
    <m/>
    <n v="1"/>
    <s v="1"/>
    <s v="1"/>
    <m/>
    <m/>
    <m/>
    <m/>
    <m/>
    <m/>
    <m/>
    <m/>
    <m/>
  </r>
  <r>
    <s v="borjadelope"/>
    <s v="cemktd"/>
    <m/>
    <m/>
    <m/>
    <m/>
    <m/>
    <m/>
    <m/>
    <m/>
    <s v="No"/>
    <n v="59"/>
    <m/>
    <m/>
    <x v="0"/>
    <d v="2020-01-17T15:24:13"/>
    <s v="¿Te gustaría ser VOLUNTARIO y vivir el #CEMD2020 desde dentro? Ponte en contacto con nosotros y hablamos 😉 https://t.co/uKu3kQROSh"/>
    <m/>
    <m/>
    <s v="cemd2020"/>
    <m/>
    <s v="http://pbs.twimg.com/profile_images/1185884816396509185/TnktpfRh_normal.jpg"/>
    <x v="47"/>
    <d v="2020-01-17T00:00:00"/>
    <s v="15:24:13"/>
    <s v="https://twitter.com/borjadelope/status/1218192306433556483"/>
    <m/>
    <m/>
    <s v="1218192306433556483"/>
    <m/>
    <b v="0"/>
    <n v="0"/>
    <s v=""/>
    <b v="0"/>
    <s v="es"/>
    <m/>
    <s v=""/>
    <b v="0"/>
    <n v="2"/>
    <s v="1218108151104507904"/>
    <s v="Twitter for iPad"/>
    <b v="0"/>
    <s v="1218108151104507904"/>
    <s v="Tweet"/>
    <n v="0"/>
    <n v="0"/>
    <m/>
    <m/>
    <m/>
    <m/>
    <m/>
    <m/>
    <m/>
    <m/>
    <n v="4"/>
    <s v="1"/>
    <s v="1"/>
    <n v="0"/>
    <n v="0"/>
    <n v="0"/>
    <n v="0"/>
    <n v="0"/>
    <n v="0"/>
    <n v="17"/>
    <n v="100"/>
    <n v="17"/>
  </r>
  <r>
    <s v="borjadelope"/>
    <s v="cemktd"/>
    <m/>
    <m/>
    <m/>
    <m/>
    <m/>
    <m/>
    <m/>
    <m/>
    <s v="No"/>
    <n v="60"/>
    <m/>
    <m/>
    <x v="0"/>
    <d v="2020-01-19T19:27:36"/>
    <s v="Finalizamos una semana intensa y terminando de cerrar cositas del #CEMD2020 🤘Pero antes de comenzar la penúltima semana previa tenemos algo que contaros 😉 https://t.co/bsnaC0jnHW"/>
    <m/>
    <m/>
    <s v="cemd2020"/>
    <m/>
    <s v="http://pbs.twimg.com/profile_images/1185884816396509185/TnktpfRh_normal.jpg"/>
    <x v="48"/>
    <d v="2020-01-19T00:00:00"/>
    <s v="19:27:36"/>
    <s v="https://twitter.com/borjadelope/status/1218978333637169153"/>
    <m/>
    <m/>
    <s v="1218978333637169153"/>
    <m/>
    <b v="0"/>
    <n v="0"/>
    <s v=""/>
    <b v="0"/>
    <s v="es"/>
    <m/>
    <s v=""/>
    <b v="0"/>
    <n v="3"/>
    <s v="1218975599483674637"/>
    <s v="Twitter for iPhone"/>
    <b v="0"/>
    <s v="1218975599483674637"/>
    <s v="Tweet"/>
    <n v="0"/>
    <n v="0"/>
    <m/>
    <m/>
    <m/>
    <m/>
    <m/>
    <m/>
    <m/>
    <m/>
    <n v="4"/>
    <s v="1"/>
    <s v="1"/>
    <n v="0"/>
    <n v="0"/>
    <n v="0"/>
    <n v="0"/>
    <n v="0"/>
    <n v="0"/>
    <n v="23"/>
    <n v="100"/>
    <n v="23"/>
  </r>
  <r>
    <s v="borjadelope"/>
    <s v="tuwebdecero"/>
    <m/>
    <m/>
    <m/>
    <m/>
    <m/>
    <m/>
    <m/>
    <m/>
    <s v="No"/>
    <n v="61"/>
    <m/>
    <m/>
    <x v="3"/>
    <d v="2020-01-20T19:50:53"/>
    <s v="Nuestro compañero @tuwebdecero os deja un estupendo artículo en la web sobre el #CEMD2020 🤘_x000a_Si te gusta el #SEO , no puedes perdértelo, saca tu entrada aquí 👉 https://t.co/qBSaencSzt_x000a_https://t.co/LSZv5g2WNM"/>
    <m/>
    <m/>
    <s v="cemd2020 seo"/>
    <m/>
    <s v="http://pbs.twimg.com/profile_images/1185884816396509185/TnktpfRh_normal.jpg"/>
    <x v="49"/>
    <d v="2020-01-20T00:00:00"/>
    <s v="19:50:53"/>
    <s v="https://twitter.com/borjadelope/status/1219346579942973442"/>
    <m/>
    <m/>
    <s v="1219346579942973442"/>
    <m/>
    <b v="0"/>
    <n v="0"/>
    <s v=""/>
    <b v="0"/>
    <s v="es"/>
    <m/>
    <s v=""/>
    <b v="0"/>
    <n v="2"/>
    <s v="1219304471676801024"/>
    <s v="Twitter for iPhone"/>
    <b v="0"/>
    <s v="1219304471676801024"/>
    <s v="Tweet"/>
    <n v="0"/>
    <n v="0"/>
    <m/>
    <m/>
    <m/>
    <m/>
    <m/>
    <m/>
    <m/>
    <m/>
    <n v="1"/>
    <s v="1"/>
    <s v="3"/>
    <n v="0"/>
    <n v="0"/>
    <n v="0"/>
    <n v="0"/>
    <n v="0"/>
    <n v="0"/>
    <n v="26"/>
    <n v="100"/>
    <n v="26"/>
  </r>
  <r>
    <s v="borjadelope"/>
    <s v="nicolaschvs"/>
    <m/>
    <m/>
    <m/>
    <m/>
    <m/>
    <m/>
    <m/>
    <m/>
    <s v="No"/>
    <n v="62"/>
    <m/>
    <m/>
    <x v="3"/>
    <d v="2020-01-20T19:51:00"/>
    <s v="Como ya sabéis, este año tenemos el orgullo de contar como partner principal en el #CEMD2020 a @Pandacomunica 👏 Y no podíamos dejar pasar la oportunidad de grabar un pequeño vídeo a un pacense, que es el CMO de Panda 👉 @nicolaschvs_x000a_¡Play y atentos! 👇 https://t.co/17jK2eSxvu"/>
    <m/>
    <m/>
    <s v="cemd2020"/>
    <m/>
    <s v="http://pbs.twimg.com/profile_images/1185884816396509185/TnktpfRh_normal.jpg"/>
    <x v="50"/>
    <d v="2020-01-20T00:00:00"/>
    <s v="19:51:00"/>
    <s v="https://twitter.com/borjadelope/status/1219346606916538368"/>
    <m/>
    <m/>
    <s v="1219346606916538368"/>
    <m/>
    <b v="0"/>
    <n v="0"/>
    <s v=""/>
    <b v="0"/>
    <s v="es"/>
    <m/>
    <s v=""/>
    <b v="0"/>
    <n v="2"/>
    <s v="1219345202093215747"/>
    <s v="Twitter for iPhone"/>
    <b v="0"/>
    <s v="1219345202093215747"/>
    <s v="Tweet"/>
    <n v="0"/>
    <n v="0"/>
    <m/>
    <m/>
    <m/>
    <m/>
    <m/>
    <m/>
    <m/>
    <m/>
    <n v="1"/>
    <s v="1"/>
    <s v="1"/>
    <n v="0"/>
    <n v="0"/>
    <n v="0"/>
    <n v="0"/>
    <n v="0"/>
    <n v="0"/>
    <n v="43"/>
    <n v="100"/>
    <n v="43"/>
  </r>
  <r>
    <s v="borjadelope"/>
    <s v="cemktd"/>
    <m/>
    <m/>
    <m/>
    <m/>
    <m/>
    <m/>
    <m/>
    <m/>
    <s v="No"/>
    <n v="64"/>
    <m/>
    <m/>
    <x v="0"/>
    <d v="2020-01-21T07:14:24"/>
    <s v="¿Conoces la edición #Ecommerce del Congreso Extremeño de Marketing Digital? 🤘_x000a_⭕️ Descubre a los ponentes de 2020 👉🏻 https://t.co/e6F7I8JarP_x000a_✅Compra ya tu entrada _x000a_⏰ 31 Enero de 2020_x000a_📍Edificio Ibercaja S.XXI (Badajoz)_x000a_🖥 Streaming 👍🏻 _x000a_#CEMD2020 https://t.co/rMqHbpVjOW"/>
    <m/>
    <m/>
    <s v="ecommerce"/>
    <m/>
    <s v="http://pbs.twimg.com/profile_images/1185884816396509185/TnktpfRh_normal.jpg"/>
    <x v="51"/>
    <d v="2020-01-21T00:00:00"/>
    <s v="07:14:24"/>
    <s v="https://twitter.com/borjadelope/status/1219518593559416832"/>
    <m/>
    <m/>
    <s v="1219518593559416832"/>
    <m/>
    <b v="0"/>
    <n v="0"/>
    <s v=""/>
    <b v="0"/>
    <s v="es"/>
    <m/>
    <s v=""/>
    <b v="0"/>
    <n v="2"/>
    <s v="1219270898710208514"/>
    <s v="Twitter for iPad"/>
    <b v="0"/>
    <s v="1219270898710208514"/>
    <s v="Tweet"/>
    <n v="0"/>
    <n v="0"/>
    <m/>
    <m/>
    <m/>
    <m/>
    <m/>
    <m/>
    <m/>
    <m/>
    <n v="4"/>
    <s v="1"/>
    <s v="1"/>
    <n v="0"/>
    <n v="0"/>
    <n v="0"/>
    <n v="0"/>
    <n v="0"/>
    <n v="0"/>
    <n v="31"/>
    <n v="100"/>
    <n v="31"/>
  </r>
  <r>
    <s v="perbea123"/>
    <s v="bichadecampo"/>
    <m/>
    <m/>
    <m/>
    <m/>
    <m/>
    <m/>
    <m/>
    <m/>
    <s v="No"/>
    <n v="65"/>
    <m/>
    <m/>
    <x v="0"/>
    <d v="2020-01-21T12:05:34"/>
    <s v="💥#Evento presencial y online!!_x000a_👉Marketing Digital &amp;amp; #ecommerce _x000a_🔥Además con este código de descuento: 𝐜𝐞𝐦𝐝𝟐𝟎𝐦𝐯 tu entrada 10% menos!! _x000a__x000a_📅31 de Enero 2020!!_x000a_3º Edición #MarketingDigital,  comercio electrónico y #SEO._x000a_👇 https://t.co/JqYMrspbYC_x000a_#CEMD2020"/>
    <m/>
    <m/>
    <s v="evento ecommerce"/>
    <m/>
    <s v="http://pbs.twimg.com/profile_images/1088138110385487872/U7EOX_tL_normal.jpg"/>
    <x v="52"/>
    <d v="2020-01-21T00:00:00"/>
    <s v="12:05:34"/>
    <s v="https://twitter.com/perbea123/status/1219591867366506501"/>
    <m/>
    <m/>
    <s v="1219591867366506501"/>
    <m/>
    <b v="0"/>
    <n v="0"/>
    <s v=""/>
    <b v="0"/>
    <s v="es"/>
    <m/>
    <s v=""/>
    <b v="0"/>
    <n v="2"/>
    <s v="1219591497672265728"/>
    <s v="Twitter for Android"/>
    <b v="0"/>
    <s v="1219591497672265728"/>
    <s v="Tweet"/>
    <n v="0"/>
    <n v="0"/>
    <m/>
    <m/>
    <m/>
    <m/>
    <m/>
    <m/>
    <m/>
    <m/>
    <n v="1"/>
    <s v="4"/>
    <s v="4"/>
    <n v="0"/>
    <n v="0"/>
    <n v="0"/>
    <n v="0"/>
    <n v="0"/>
    <n v="0"/>
    <n v="30"/>
    <n v="100"/>
    <n v="30"/>
  </r>
  <r>
    <s v="logisticaglobal"/>
    <s v="cemktd"/>
    <m/>
    <m/>
    <m/>
    <m/>
    <m/>
    <m/>
    <m/>
    <m/>
    <s v="No"/>
    <n v="66"/>
    <m/>
    <m/>
    <x v="0"/>
    <d v="2020-01-21T13:05:20"/>
    <s v="Ponencias, Tracks, Networking, Sorpresas, Concursos, Regalos ¡y muchas ganas de #MarketingDigital y #Ecommerce 🤘! _x000a_Esto es lo que nos espera en el #CEMD2020 😁¿Te unes? 👉https://t.co/XpGXMsWbRE https://t.co/xoSfePdZ9z"/>
    <m/>
    <m/>
    <s v="marketingdigital ecommerce"/>
    <m/>
    <s v="http://pbs.twimg.com/profile_images/1378072555/twitter_normal.jpg"/>
    <x v="53"/>
    <d v="2020-01-21T00:00:00"/>
    <s v="13:05:20"/>
    <s v="https://twitter.com/logisticaglobal/status/1219606907171885056"/>
    <m/>
    <m/>
    <s v="1219606907171885056"/>
    <m/>
    <b v="0"/>
    <n v="0"/>
    <s v=""/>
    <b v="0"/>
    <s v="es"/>
    <m/>
    <s v=""/>
    <b v="0"/>
    <n v="6"/>
    <s v="1216726634893598720"/>
    <s v="Twitter for Android"/>
    <b v="0"/>
    <s v="1216726634893598720"/>
    <s v="Tweet"/>
    <n v="0"/>
    <n v="0"/>
    <m/>
    <m/>
    <m/>
    <m/>
    <m/>
    <m/>
    <m/>
    <m/>
    <n v="1"/>
    <s v="1"/>
    <s v="1"/>
    <n v="0"/>
    <n v="0"/>
    <n v="0"/>
    <n v="0"/>
    <n v="0"/>
    <n v="0"/>
    <n v="28"/>
    <n v="100"/>
    <n v="28"/>
  </r>
  <r>
    <s v="javilayunta"/>
    <s v="alvaromkn"/>
    <m/>
    <m/>
    <m/>
    <m/>
    <m/>
    <m/>
    <m/>
    <m/>
    <s v="No"/>
    <n v="67"/>
    <m/>
    <m/>
    <x v="4"/>
    <d v="2020-01-18T17:07:10"/>
    <s v="@AlvaroMKN (de @RaiolaNetworks) es especialista en optimizar la #WPO, la velocidad de carga de una web. _x000a__x000a_Te desvelará el futuro de esta especialidad el 31/1 en #CEMD2020 (de @CEMKTD)._x000a__x000a_Obtén un 10 % de descuento en tu entrada con el código &quot;cemd20jl&quot; https://t.co/tB8EihDyFg https://t.co/gpTHufsGm0"/>
    <s v="https://bit.ly/2tBMyen"/>
    <s v="bit.ly"/>
    <s v="wpo cemd2020"/>
    <s v="https://pbs.twimg.com/media/EOlEmOIX0AAr9VK.jpg"/>
    <s v="https://pbs.twimg.com/media/EOlEmOIX0AAr9VK.jpg"/>
    <x v="54"/>
    <d v="2020-01-18T00:00:00"/>
    <s v="17:07:10"/>
    <s v="https://twitter.com/javilayunta/status/1218580600862449670"/>
    <m/>
    <m/>
    <s v="1218580600862449670"/>
    <m/>
    <b v="0"/>
    <n v="0"/>
    <s v="1193858054"/>
    <b v="0"/>
    <s v="es"/>
    <m/>
    <s v=""/>
    <b v="0"/>
    <n v="0"/>
    <s v=""/>
    <s v="Metricool Twitter"/>
    <b v="0"/>
    <s v="1218580600862449670"/>
    <s v="Tweet"/>
    <n v="0"/>
    <n v="0"/>
    <m/>
    <m/>
    <m/>
    <m/>
    <m/>
    <m/>
    <m/>
    <m/>
    <n v="1"/>
    <s v="2"/>
    <s v="2"/>
    <n v="0"/>
    <n v="0"/>
    <n v="0"/>
    <n v="0"/>
    <n v="0"/>
    <n v="0"/>
    <n v="42"/>
    <n v="100"/>
    <n v="42"/>
  </r>
  <r>
    <s v="javilayunta"/>
    <s v="cemktd"/>
    <m/>
    <m/>
    <m/>
    <m/>
    <m/>
    <m/>
    <m/>
    <m/>
    <s v="No"/>
    <n v="68"/>
    <m/>
    <m/>
    <x v="0"/>
    <d v="2020-01-16T10:57:42"/>
    <s v="Os comunicamos que ya no quedan entradas VIP para el #CEMD2020 😱_x000a_Pero no os preocupéis, porque podéis asistir sin problema de forma presencial o visualizarlo por streaming 😉_x000a_Compra ya tu entrada en 👉https://t.co/XpGXMsWbRE https://t.co/EcvSxVpNrJ"/>
    <m/>
    <m/>
    <s v="cemd2020"/>
    <m/>
    <s v="http://pbs.twimg.com/profile_images/1071458731261640704/-l0-IagM_normal.jpg"/>
    <x v="55"/>
    <d v="2020-01-16T00:00:00"/>
    <s v="10:57:42"/>
    <s v="https://twitter.com/javilayunta/status/1217762846957875200"/>
    <m/>
    <m/>
    <s v="1217762846957875200"/>
    <m/>
    <b v="0"/>
    <n v="0"/>
    <s v=""/>
    <b v="0"/>
    <s v="es"/>
    <m/>
    <s v=""/>
    <b v="0"/>
    <n v="2"/>
    <s v="1217470994895556608"/>
    <s v="Twitter Web App"/>
    <b v="0"/>
    <s v="1217470994895556608"/>
    <s v="Tweet"/>
    <n v="0"/>
    <n v="0"/>
    <m/>
    <m/>
    <m/>
    <m/>
    <m/>
    <m/>
    <m/>
    <m/>
    <n v="2"/>
    <s v="2"/>
    <s v="1"/>
    <n v="0"/>
    <n v="0"/>
    <n v="1"/>
    <n v="2.7777777777777777"/>
    <n v="0"/>
    <n v="0"/>
    <n v="35"/>
    <n v="97.222222222222229"/>
    <n v="36"/>
  </r>
  <r>
    <s v="javilayunta"/>
    <s v="cemktd"/>
    <m/>
    <m/>
    <m/>
    <m/>
    <m/>
    <m/>
    <m/>
    <m/>
    <s v="No"/>
    <n v="69"/>
    <m/>
    <m/>
    <x v="1"/>
    <d v="2020-01-16T13:07:10"/>
    <s v="✅¿Quieres conocer qué estrategias utiliza @am_camacho para dar visibilidad a las marcas en #Instagram? _x000a__x000a_Puedes verlo de manera práctica en #CEMD2020 (de @CEMKTD). _x000a__x000a_Obtén un 10 % de descuento en tu entrada con el código &quot;cemd20jl&quot; https://t.co/EIpNgfJnW6 https://t.co/49tzXGvP3Z"/>
    <s v="https://bit.ly/2tBMyen"/>
    <s v="bit.ly"/>
    <s v="instagram cemd2020"/>
    <s v="https://pbs.twimg.com/media/EOZ6fIlWsAg6CKA.jpg"/>
    <s v="https://pbs.twimg.com/media/EOZ6fIlWsAg6CKA.jpg"/>
    <x v="56"/>
    <d v="2020-01-16T00:00:00"/>
    <s v="13:07:10"/>
    <s v="https://twitter.com/javilayunta/status/1217795427371835392"/>
    <m/>
    <m/>
    <s v="1217795427371835392"/>
    <m/>
    <b v="0"/>
    <n v="1"/>
    <s v=""/>
    <b v="0"/>
    <s v="es"/>
    <m/>
    <s v=""/>
    <b v="0"/>
    <n v="0"/>
    <s v=""/>
    <s v="Metricool Twitter"/>
    <b v="0"/>
    <s v="1217795427371835392"/>
    <s v="Tweet"/>
    <n v="0"/>
    <n v="0"/>
    <m/>
    <m/>
    <m/>
    <m/>
    <m/>
    <m/>
    <m/>
    <m/>
    <n v="10"/>
    <s v="2"/>
    <s v="1"/>
    <m/>
    <m/>
    <m/>
    <m/>
    <m/>
    <m/>
    <m/>
    <m/>
    <m/>
  </r>
  <r>
    <s v="javilayunta"/>
    <s v="cemktd"/>
    <m/>
    <m/>
    <m/>
    <m/>
    <m/>
    <m/>
    <m/>
    <m/>
    <s v="No"/>
    <n v="71"/>
    <m/>
    <m/>
    <x v="1"/>
    <d v="2020-01-16T17:07:10"/>
    <s v="✅@AnaIvarsParcero sabe cómo utilizar #FacebookAds. _x000a__x000a_Lo ha demostrado a lo largo de toda su trayectoria y tú serás testigo el 31/1  a #CEMD2020 (de @CEMKTD)._x000a__x000a_Obtén un 10 % de descuento en tu entrada con el código &quot;cemd20jl&quot; https://t.co/cZnpqA32Au https://t.co/mtRIJ9tseC"/>
    <s v="https://bit.ly/2tBMyen"/>
    <s v="bit.ly"/>
    <s v="facebookads cemd2020"/>
    <s v="https://pbs.twimg.com/media/EOaxaxwWoAIlLeP.jpg"/>
    <s v="https://pbs.twimg.com/media/EOaxaxwWoAIlLeP.jpg"/>
    <x v="57"/>
    <d v="2020-01-16T00:00:00"/>
    <s v="17:07:10"/>
    <s v="https://twitter.com/javilayunta/status/1217855825835896833"/>
    <m/>
    <m/>
    <s v="1217855825835896833"/>
    <m/>
    <b v="0"/>
    <n v="2"/>
    <s v=""/>
    <b v="0"/>
    <s v="es"/>
    <m/>
    <s v=""/>
    <b v="0"/>
    <n v="1"/>
    <s v=""/>
    <s v="Metricool Twitter"/>
    <b v="0"/>
    <s v="1217855825835896833"/>
    <s v="Tweet"/>
    <n v="0"/>
    <n v="0"/>
    <m/>
    <m/>
    <m/>
    <m/>
    <m/>
    <m/>
    <m/>
    <m/>
    <n v="10"/>
    <s v="2"/>
    <s v="1"/>
    <m/>
    <m/>
    <m/>
    <m/>
    <m/>
    <m/>
    <m/>
    <m/>
    <m/>
  </r>
  <r>
    <s v="javilayunta"/>
    <s v="mjcachon"/>
    <m/>
    <m/>
    <m/>
    <m/>
    <m/>
    <m/>
    <m/>
    <m/>
    <s v="No"/>
    <n v="73"/>
    <m/>
    <m/>
    <x v="3"/>
    <d v="2020-01-17T08:59:27"/>
    <s v="Este año vamos a poder disfrutar en el #CEMD2020 de una super consultora SEO como @mjcachon 🔝_x000a_Actualmente al mando de su empresa de SEO y Marketing Online y vinculada al equipo de Sistrix 🤓_x000a_SI quieres aprender de ella no dudes en comprar tu entrada en 👉 https://t.co/XpGXMsWbRE https://t.co/uSazly1toG"/>
    <m/>
    <m/>
    <s v="cemd2020"/>
    <m/>
    <s v="http://pbs.twimg.com/profile_images/1071458731261640704/-l0-IagM_normal.jpg"/>
    <x v="58"/>
    <d v="2020-01-17T00:00:00"/>
    <s v="08:59:27"/>
    <s v="https://twitter.com/javilayunta/status/1218095476135858176"/>
    <m/>
    <m/>
    <s v="1218095476135858176"/>
    <m/>
    <b v="0"/>
    <n v="0"/>
    <s v=""/>
    <b v="0"/>
    <s v="es"/>
    <m/>
    <s v=""/>
    <b v="0"/>
    <n v="2"/>
    <s v="1218079281471008768"/>
    <s v="Twitter for Android"/>
    <b v="0"/>
    <s v="1218079281471008768"/>
    <s v="Tweet"/>
    <n v="0"/>
    <n v="0"/>
    <m/>
    <m/>
    <m/>
    <m/>
    <m/>
    <m/>
    <m/>
    <m/>
    <n v="1"/>
    <s v="2"/>
    <s v="2"/>
    <n v="1"/>
    <n v="2.2222222222222223"/>
    <n v="0"/>
    <n v="0"/>
    <n v="0"/>
    <n v="0"/>
    <n v="44"/>
    <n v="97.777777777777771"/>
    <n v="45"/>
  </r>
  <r>
    <s v="javilayunta"/>
    <s v="cemktd"/>
    <m/>
    <m/>
    <m/>
    <m/>
    <m/>
    <m/>
    <m/>
    <m/>
    <s v="No"/>
    <n v="74"/>
    <m/>
    <m/>
    <x v="1"/>
    <d v="2020-01-17T13:07:09"/>
    <s v="✅El objetivo del evento  #CEMD2020 (de @CEMKTD) es acercar el #MarketingDigital y el comercrio electrónico a Extremadura. _x000a__x000a_El otro: que tú seas el espectador que lo hace posible. _x000a__x000a_Obtén un 10 % de descuento en tu entrada con el código &quot;cemd20jl&quot; https://t.co/CyQAMXdU7X https://t.co/5xJjIFU3yN"/>
    <s v="https://bit.ly/2tBMyen"/>
    <s v="bit.ly"/>
    <s v="cemd2020 marketingdigital"/>
    <s v="https://pbs.twimg.com/tweet_video_thumb/EOfEE3jWkAEGa5k.jpg"/>
    <s v="https://pbs.twimg.com/tweet_video_thumb/EOfEE3jWkAEGa5k.jpg"/>
    <x v="59"/>
    <d v="2020-01-17T00:00:00"/>
    <s v="13:07:09"/>
    <s v="https://twitter.com/javilayunta/status/1218157814704754692"/>
    <m/>
    <m/>
    <s v="1218157814704754692"/>
    <m/>
    <b v="0"/>
    <n v="1"/>
    <s v=""/>
    <b v="0"/>
    <s v="es"/>
    <m/>
    <s v=""/>
    <b v="0"/>
    <n v="0"/>
    <s v=""/>
    <s v="Metricool Twitter"/>
    <b v="0"/>
    <s v="1218157814704754692"/>
    <s v="Tweet"/>
    <n v="0"/>
    <n v="0"/>
    <m/>
    <m/>
    <m/>
    <m/>
    <m/>
    <m/>
    <m/>
    <m/>
    <n v="10"/>
    <s v="2"/>
    <s v="1"/>
    <n v="0"/>
    <n v="0"/>
    <n v="0"/>
    <n v="0"/>
    <n v="0"/>
    <n v="0"/>
    <n v="40"/>
    <n v="100"/>
    <n v="40"/>
  </r>
  <r>
    <s v="javilayunta"/>
    <s v="cemktd"/>
    <m/>
    <m/>
    <m/>
    <m/>
    <m/>
    <m/>
    <m/>
    <m/>
    <s v="No"/>
    <n v="75"/>
    <m/>
    <m/>
    <x v="1"/>
    <d v="2020-01-17T17:07:10"/>
    <s v="✅El #RevenueManager análiza y cruza datos para que puedas tomar decisiones para optimizar las ventas. _x000a__x000a_@FaresKameli te mostrará un caso práctico en #CEMD2020 (de @CEMKTD). _x000a__x000a_Obtén un 10 % de descuento en tu entrada con el código &quot;cemd20jl&quot; https://t.co/NyrPF4wRiP https://t.co/L9qxGZWyWf"/>
    <s v="https://bit.ly/2tBMyen"/>
    <s v="bit.ly"/>
    <s v="revenuemanager cemd2020"/>
    <s v="https://pbs.twimg.com/media/EOf7AheX4AErnUc.jpg"/>
    <s v="https://pbs.twimg.com/media/EOf7AheX4AErnUc.jpg"/>
    <x v="60"/>
    <d v="2020-01-17T00:00:00"/>
    <s v="17:07:10"/>
    <s v="https://twitter.com/javilayunta/status/1218218213789573123"/>
    <m/>
    <m/>
    <s v="1218218213789573123"/>
    <m/>
    <b v="0"/>
    <n v="1"/>
    <s v=""/>
    <b v="0"/>
    <s v="es"/>
    <m/>
    <s v=""/>
    <b v="0"/>
    <n v="0"/>
    <s v=""/>
    <s v="Metricool Twitter"/>
    <b v="0"/>
    <s v="1218218213789573123"/>
    <s v="Tweet"/>
    <n v="0"/>
    <n v="0"/>
    <m/>
    <m/>
    <m/>
    <m/>
    <m/>
    <m/>
    <m/>
    <m/>
    <n v="10"/>
    <s v="2"/>
    <s v="1"/>
    <m/>
    <m/>
    <m/>
    <m/>
    <m/>
    <m/>
    <m/>
    <m/>
    <m/>
  </r>
  <r>
    <s v="javilayunta"/>
    <s v="am_camacho"/>
    <m/>
    <m/>
    <m/>
    <m/>
    <m/>
    <m/>
    <m/>
    <m/>
    <s v="No"/>
    <n v="77"/>
    <m/>
    <m/>
    <x v="3"/>
    <d v="2020-01-18T09:47:02"/>
    <s v="ʜᴏʟᴀ ᴀɴᴀ ᴄᴀᴍᴀᴄʜᴏ_x000a_Este año en el #CEMD2020, @am_camacho  pasa de ser un asistente que disfrutó de la pasada edición, a dar un taller sobre estrategia en Instagram 👏_x000a_No te pierdas todos sus secretos y saca ya tu entrada en 👉https://t.co/XpGXMsWbRE https://t.co/InHpAQJM0l"/>
    <m/>
    <m/>
    <s v="cemd2020"/>
    <m/>
    <s v="http://pbs.twimg.com/profile_images/1071458731261640704/-l0-IagM_normal.jpg"/>
    <x v="61"/>
    <d v="2020-01-18T00:00:00"/>
    <s v="09:47:02"/>
    <s v="https://twitter.com/javilayunta/status/1218469837619519488"/>
    <m/>
    <m/>
    <s v="1218469837619519488"/>
    <m/>
    <b v="0"/>
    <n v="0"/>
    <s v=""/>
    <b v="0"/>
    <s v="es"/>
    <m/>
    <s v=""/>
    <b v="0"/>
    <n v="3"/>
    <s v="1218468910988693504"/>
    <s v="Twitter Web App"/>
    <b v="0"/>
    <s v="1218468910988693504"/>
    <s v="Tweet"/>
    <n v="0"/>
    <n v="0"/>
    <m/>
    <m/>
    <m/>
    <m/>
    <m/>
    <m/>
    <m/>
    <m/>
    <n v="1"/>
    <s v="2"/>
    <s v="2"/>
    <n v="0"/>
    <n v="0"/>
    <n v="0"/>
    <n v="0"/>
    <n v="0"/>
    <n v="0"/>
    <n v="44"/>
    <n v="100"/>
    <n v="44"/>
  </r>
  <r>
    <s v="javilayunta"/>
    <s v="cemktd"/>
    <m/>
    <m/>
    <m/>
    <m/>
    <m/>
    <m/>
    <m/>
    <m/>
    <s v="No"/>
    <n v="78"/>
    <m/>
    <m/>
    <x v="1"/>
    <d v="2020-01-18T13:07:09"/>
    <s v="✅@c_isabelromero será otra de las ponentes invitadas el 31/1 en #CEMD2020 (de @CEMKTD)._x000a__x000a_Te explicará cómo de una intención de búsqueda, el usuario decide quedarse contigo. _x000a__x000a_Obtén un 10 % de descuento en tu entrada con el código &quot;cemd20jl&quot; https://t.co/zrTQoSirWi https://t.co/z5bq2q9Aey"/>
    <s v="https://bit.ly/2tBMyen"/>
    <s v="bit.ly"/>
    <s v="cemd2020"/>
    <s v="https://pbs.twimg.com/media/EOkNqmZXUAIsUSi.jpg"/>
    <s v="https://pbs.twimg.com/media/EOkNqmZXUAIsUSi.jpg"/>
    <x v="62"/>
    <d v="2020-01-18T00:00:00"/>
    <s v="13:07:09"/>
    <s v="https://twitter.com/javilayunta/status/1218520202553499648"/>
    <m/>
    <m/>
    <s v="1218520202553499648"/>
    <m/>
    <b v="0"/>
    <n v="1"/>
    <s v=""/>
    <b v="0"/>
    <s v="es"/>
    <m/>
    <s v=""/>
    <b v="0"/>
    <n v="0"/>
    <s v=""/>
    <s v="Metricool Twitter"/>
    <b v="0"/>
    <s v="1218520202553499648"/>
    <s v="Tweet"/>
    <n v="0"/>
    <n v="0"/>
    <m/>
    <m/>
    <m/>
    <m/>
    <m/>
    <m/>
    <m/>
    <m/>
    <n v="10"/>
    <s v="2"/>
    <s v="1"/>
    <m/>
    <m/>
    <m/>
    <m/>
    <m/>
    <m/>
    <m/>
    <m/>
    <m/>
  </r>
  <r>
    <s v="javilayunta"/>
    <s v="cemktd"/>
    <m/>
    <m/>
    <m/>
    <m/>
    <m/>
    <m/>
    <m/>
    <m/>
    <s v="No"/>
    <n v="82"/>
    <m/>
    <m/>
    <x v="1"/>
    <d v="2020-01-19T17:07:10"/>
    <s v="@mjcachon es experta en estrategias #SEO que consiguen captar tráfico de alta calidad. _x000a__x000a_Y si llevas un #Ecommerce, te conviene escucharla el 31/1 en #CEMD2020 (de @CEMKTD). _x000a__x000a_Obtén un 10 % de descuento en tu entrada con el código &quot;cemd20jl&quot; https://t.co/8mNwdX2pQo https://t.co/OA0Aveiyu5"/>
    <s v="https://bit.ly/2tBMyen"/>
    <s v="bit.ly"/>
    <s v="seo ecommerce cemd2020"/>
    <s v="https://pbs.twimg.com/media/EOqOMA-X0AAt9W6.jpg"/>
    <s v="https://pbs.twimg.com/media/EOqOMA-X0AAt9W6.jpg"/>
    <x v="63"/>
    <d v="2020-01-19T00:00:00"/>
    <s v="17:07:10"/>
    <s v="https://twitter.com/javilayunta/status/1218942989801869312"/>
    <m/>
    <m/>
    <s v="1218942989801869312"/>
    <m/>
    <b v="0"/>
    <n v="1"/>
    <s v="14087496"/>
    <b v="0"/>
    <s v="es"/>
    <m/>
    <s v=""/>
    <b v="0"/>
    <n v="0"/>
    <s v=""/>
    <s v="Metricool Twitter"/>
    <b v="0"/>
    <s v="1218942989801869312"/>
    <s v="Tweet"/>
    <n v="0"/>
    <n v="0"/>
    <m/>
    <m/>
    <m/>
    <m/>
    <m/>
    <m/>
    <m/>
    <m/>
    <n v="10"/>
    <s v="2"/>
    <s v="1"/>
    <m/>
    <m/>
    <m/>
    <m/>
    <m/>
    <m/>
    <m/>
    <m/>
    <m/>
  </r>
  <r>
    <s v="javilayunta"/>
    <s v="metricool_es"/>
    <m/>
    <m/>
    <m/>
    <m/>
    <m/>
    <m/>
    <m/>
    <m/>
    <s v="No"/>
    <n v="84"/>
    <m/>
    <m/>
    <x v="3"/>
    <d v="2020-01-20T08:38:39"/>
    <s v="@jptejela es CEO de @Metricool_es e impartirá un taller en el #CEMD2020 sobre esta herramienta que te permite analizar, generar informes, planificar y gestionar tus #redessociales 🔝_x000a_Ya no queda nada, así que saca tu entrada en 👉https://t.co/XpGXMsWbRE https://t.co/3WsBaX5Ww3"/>
    <m/>
    <m/>
    <s v="cemd2020"/>
    <m/>
    <s v="http://pbs.twimg.com/profile_images/1071458731261640704/-l0-IagM_normal.jpg"/>
    <x v="64"/>
    <d v="2020-01-20T00:00:00"/>
    <s v="08:38:39"/>
    <s v="https://twitter.com/javilayunta/status/1219177407095148550"/>
    <m/>
    <m/>
    <s v="1219177407095148550"/>
    <m/>
    <b v="0"/>
    <n v="0"/>
    <s v=""/>
    <b v="0"/>
    <s v="es"/>
    <m/>
    <s v=""/>
    <b v="0"/>
    <n v="2"/>
    <s v="1219170223074529281"/>
    <s v="Twitter for Android"/>
    <b v="0"/>
    <s v="1219170223074529281"/>
    <s v="Tweet"/>
    <n v="0"/>
    <n v="0"/>
    <m/>
    <m/>
    <m/>
    <m/>
    <m/>
    <m/>
    <m/>
    <m/>
    <n v="1"/>
    <s v="2"/>
    <s v="4"/>
    <m/>
    <m/>
    <m/>
    <m/>
    <m/>
    <m/>
    <m/>
    <m/>
    <m/>
  </r>
  <r>
    <s v="javilayunta"/>
    <s v="cemktd"/>
    <m/>
    <m/>
    <m/>
    <m/>
    <m/>
    <m/>
    <m/>
    <m/>
    <s v="No"/>
    <n v="86"/>
    <m/>
    <m/>
    <x v="0"/>
    <d v="2020-01-20T10:39:49"/>
    <s v="¿No puedes venir a #Badajoz y asistir al #CEMD2020? No hay problema, puedes disfrutar e interactuar via streaming, ¡y a un precio alucinante! 🤘_x000a_¡Entra aquí mismo y saca tu entrada ya! 👇_x000a_https://t.co/CNcfEthitw"/>
    <m/>
    <m/>
    <s v="badajoz cemd2020"/>
    <m/>
    <s v="http://pbs.twimg.com/profile_images/1071458731261640704/-l0-IagM_normal.jpg"/>
    <x v="65"/>
    <d v="2020-01-20T00:00:00"/>
    <s v="10:39:49"/>
    <s v="https://twitter.com/javilayunta/status/1219207897932075009"/>
    <m/>
    <m/>
    <s v="1219207897932075009"/>
    <m/>
    <b v="0"/>
    <n v="0"/>
    <s v=""/>
    <b v="0"/>
    <s v="es"/>
    <m/>
    <s v=""/>
    <b v="0"/>
    <n v="4"/>
    <s v="1219200423363534848"/>
    <s v="Twitter Web App"/>
    <b v="0"/>
    <s v="1219200423363534848"/>
    <s v="Tweet"/>
    <n v="0"/>
    <n v="0"/>
    <m/>
    <m/>
    <m/>
    <m/>
    <m/>
    <m/>
    <m/>
    <m/>
    <n v="2"/>
    <s v="2"/>
    <s v="1"/>
    <n v="0"/>
    <n v="0"/>
    <n v="0"/>
    <n v="0"/>
    <n v="0"/>
    <n v="0"/>
    <n v="31"/>
    <n v="100"/>
    <n v="31"/>
  </r>
  <r>
    <s v="javilayunta"/>
    <s v="cemktd"/>
    <m/>
    <m/>
    <m/>
    <m/>
    <m/>
    <m/>
    <m/>
    <m/>
    <s v="No"/>
    <n v="87"/>
    <m/>
    <m/>
    <x v="1"/>
    <d v="2020-01-20T13:07:10"/>
    <s v="¿El #Mindfullness es una tendencia pasajera o es algo que las empresas deberían implementar en sus organizaciones? _x000a__x000a_La respuesta de @PhilGonzalez la tendrás en #CEMD2020 (de @CEMKTD)._x000a__x000a_Obtén un 10 % de descuento en tu entrada con el código &quot;cemd20jl&quot; https://t.co/lSJSCvmNiN https://t.co/5CcgcRyLQg"/>
    <s v="https://bit.ly/2tBMyen"/>
    <s v="bit.ly"/>
    <s v="mindfullness cemd2020"/>
    <s v="https://pbs.twimg.com/media/EOug2RMXsAESNCl.jpg"/>
    <s v="https://pbs.twimg.com/media/EOug2RMXsAESNCl.jpg"/>
    <x v="66"/>
    <d v="2020-01-20T00:00:00"/>
    <s v="13:07:10"/>
    <s v="https://twitter.com/javilayunta/status/1219244981262733313"/>
    <m/>
    <m/>
    <s v="1219244981262733313"/>
    <m/>
    <b v="0"/>
    <n v="4"/>
    <s v=""/>
    <b v="0"/>
    <s v="es"/>
    <m/>
    <s v=""/>
    <b v="0"/>
    <n v="2"/>
    <s v=""/>
    <s v="Metricool Twitter"/>
    <b v="0"/>
    <s v="1219244981262733313"/>
    <s v="Tweet"/>
    <n v="0"/>
    <n v="0"/>
    <m/>
    <m/>
    <m/>
    <m/>
    <m/>
    <m/>
    <m/>
    <m/>
    <n v="10"/>
    <s v="2"/>
    <s v="1"/>
    <m/>
    <m/>
    <m/>
    <m/>
    <m/>
    <m/>
    <m/>
    <m/>
    <m/>
  </r>
  <r>
    <s v="javilayunta"/>
    <s v="cemktd"/>
    <m/>
    <m/>
    <m/>
    <m/>
    <m/>
    <m/>
    <m/>
    <m/>
    <s v="No"/>
    <n v="89"/>
    <m/>
    <m/>
    <x v="1"/>
    <d v="2020-01-20T17:07:10"/>
    <s v="✅@AnaIvarsParcero sabe obtener un #ROI positivo con #FacebookAds._x000a__x000a_Lo ha demostrado a lo largo de toda su trayectoria y tú serás testigo el 31/1 en #CEMD2020 (de @CEMKTD)._x000a__x000a_Obtén un 10 % de descuento en tu entrada con el código &quot;cemd20jl&quot; https://t.co/TfQi1aZTma https://t.co/WkWTElS75A"/>
    <s v="https://bit.ly/2tBMyen"/>
    <s v="bit.ly"/>
    <s v="roi facebookads cemd2020"/>
    <s v="https://pbs.twimg.com/media/EOvXx7sWkAU6EX_.jpg"/>
    <s v="https://pbs.twimg.com/media/EOvXx7sWkAU6EX_.jpg"/>
    <x v="67"/>
    <d v="2020-01-20T00:00:00"/>
    <s v="17:07:10"/>
    <s v="https://twitter.com/javilayunta/status/1219305379852693505"/>
    <m/>
    <m/>
    <s v="1219305379852693505"/>
    <m/>
    <b v="0"/>
    <n v="2"/>
    <s v=""/>
    <b v="0"/>
    <s v="es"/>
    <m/>
    <s v=""/>
    <b v="0"/>
    <n v="0"/>
    <s v=""/>
    <s v="Metricool Twitter"/>
    <b v="0"/>
    <s v="1219305379852693505"/>
    <s v="Tweet"/>
    <n v="0"/>
    <n v="0"/>
    <m/>
    <m/>
    <m/>
    <m/>
    <m/>
    <m/>
    <m/>
    <m/>
    <n v="10"/>
    <s v="2"/>
    <s v="1"/>
    <m/>
    <m/>
    <m/>
    <m/>
    <m/>
    <m/>
    <m/>
    <m/>
    <m/>
  </r>
  <r>
    <s v="javilayunta"/>
    <s v="ac_hoteles"/>
    <m/>
    <m/>
    <m/>
    <m/>
    <m/>
    <m/>
    <m/>
    <m/>
    <s v="No"/>
    <n v="91"/>
    <m/>
    <m/>
    <x v="3"/>
    <d v="2020-01-20T19:41:25"/>
    <s v="¿Vienes de fuera de #Badajoz? El hotel _x000a_@AC_Hoteles_x000a_ Badajoz tiene una tarifa especial para asistentes. Las reservas se tramitarán directamente con el hotel, di que vas al #CEMD2020 y... ZAS Descuento! 🤘_x000a_Aquí tenéis más información &amp;gt; https://t.co/g8cvbunF8H_x000a__x000a_#CEMD2020 https://t.co/Ex0f201UQq"/>
    <m/>
    <m/>
    <s v="badajoz"/>
    <m/>
    <s v="http://pbs.twimg.com/profile_images/1071458731261640704/-l0-IagM_normal.jpg"/>
    <x v="68"/>
    <d v="2020-01-20T00:00:00"/>
    <s v="19:41:25"/>
    <s v="https://twitter.com/javilayunta/status/1219344198589087744"/>
    <m/>
    <m/>
    <s v="1219344198589087744"/>
    <m/>
    <b v="0"/>
    <n v="0"/>
    <s v=""/>
    <b v="0"/>
    <s v="es"/>
    <m/>
    <s v=""/>
    <b v="0"/>
    <n v="3"/>
    <s v="1219225602517098501"/>
    <s v="Twitter for Android"/>
    <b v="0"/>
    <s v="1219225602517098501"/>
    <s v="Tweet"/>
    <n v="0"/>
    <n v="0"/>
    <m/>
    <m/>
    <m/>
    <m/>
    <m/>
    <m/>
    <m/>
    <m/>
    <n v="1"/>
    <s v="2"/>
    <s v="3"/>
    <n v="0"/>
    <n v="0"/>
    <n v="0"/>
    <n v="0"/>
    <n v="0"/>
    <n v="0"/>
    <n v="37"/>
    <n v="100"/>
    <n v="37"/>
  </r>
  <r>
    <s v="javilayunta"/>
    <s v="ibercaja"/>
    <m/>
    <m/>
    <m/>
    <m/>
    <m/>
    <m/>
    <m/>
    <m/>
    <s v="No"/>
    <n v="92"/>
    <m/>
    <m/>
    <x v="3"/>
    <d v="2020-01-21T11:39:43"/>
    <s v="Presentado oficialmente la tercera edición del Congreso Extremeño de Marketing Digital. Gracias al Alcalde de #Badajoz, @fragoso_fran  y a Montse Casasola de @ibercaja por vuestra implicación y apoyo al #CEMD2020 😊 https://t.co/Xz28DUBGw6"/>
    <m/>
    <m/>
    <s v="badajoz"/>
    <m/>
    <s v="http://pbs.twimg.com/profile_images/1071458731261640704/-l0-IagM_normal.jpg"/>
    <x v="69"/>
    <d v="2020-01-21T00:00:00"/>
    <s v="11:39:43"/>
    <s v="https://twitter.com/javilayunta/status/1219585359786528768"/>
    <m/>
    <m/>
    <s v="1219585359786528768"/>
    <m/>
    <b v="0"/>
    <n v="0"/>
    <s v=""/>
    <b v="0"/>
    <s v="es"/>
    <m/>
    <s v=""/>
    <b v="0"/>
    <n v="2"/>
    <s v="1219583809269702656"/>
    <s v="Twitter Web App"/>
    <b v="0"/>
    <s v="1219583809269702656"/>
    <s v="Tweet"/>
    <n v="0"/>
    <n v="0"/>
    <m/>
    <m/>
    <m/>
    <m/>
    <m/>
    <m/>
    <m/>
    <m/>
    <n v="1"/>
    <s v="2"/>
    <s v="1"/>
    <m/>
    <m/>
    <m/>
    <m/>
    <m/>
    <m/>
    <m/>
    <m/>
    <m/>
  </r>
  <r>
    <s v="javilayunta"/>
    <s v="cemktd"/>
    <m/>
    <m/>
    <m/>
    <m/>
    <m/>
    <m/>
    <m/>
    <m/>
    <s v="No"/>
    <n v="94"/>
    <m/>
    <m/>
    <x v="1"/>
    <d v="2020-01-21T13:07:10"/>
    <s v="✅El #CEMD2020 (de @CEMKTD) reúne a los mejores profesionales del #MarketingDigital el próximo 31 de enero. _x000a__x000a_¿Quieres ser parte de esta tendencia?_x000a_  _x000a_Obtén un 10 % de descuento en tu entrada con el código &quot;cemd20jl&quot; https://t.co/5D8HxhrIHY https://t.co/CraaajTQxm"/>
    <s v="https://bit.ly/2tBMyen"/>
    <s v="bit.ly"/>
    <s v="cemd2020 marketingdigital"/>
    <s v="https://pbs.twimg.com/tweet_video_thumb/EOzqb-MX0AAcPZt.jpg"/>
    <s v="https://pbs.twimg.com/tweet_video_thumb/EOzqb-MX0AAcPZt.jpg"/>
    <x v="70"/>
    <d v="2020-01-21T00:00:00"/>
    <s v="13:07:10"/>
    <s v="https://twitter.com/javilayunta/status/1219607368004251649"/>
    <m/>
    <m/>
    <s v="1219607368004251649"/>
    <m/>
    <b v="0"/>
    <n v="2"/>
    <s v=""/>
    <b v="0"/>
    <s v="es"/>
    <m/>
    <s v=""/>
    <b v="0"/>
    <n v="2"/>
    <s v=""/>
    <s v="Metricool Twitter"/>
    <b v="0"/>
    <s v="1219607368004251649"/>
    <s v="Tweet"/>
    <n v="0"/>
    <n v="0"/>
    <m/>
    <m/>
    <m/>
    <m/>
    <m/>
    <m/>
    <m/>
    <m/>
    <n v="10"/>
    <s v="2"/>
    <s v="1"/>
    <n v="0"/>
    <n v="0"/>
    <n v="0"/>
    <n v="0"/>
    <n v="0"/>
    <n v="0"/>
    <n v="34"/>
    <n v="100"/>
    <n v="34"/>
  </r>
  <r>
    <s v="maurididonato"/>
    <s v="bichadecampo"/>
    <m/>
    <m/>
    <m/>
    <m/>
    <m/>
    <m/>
    <m/>
    <m/>
    <s v="No"/>
    <n v="95"/>
    <m/>
    <m/>
    <x v="0"/>
    <d v="2020-01-21T15:40:45"/>
    <s v="💥#Evento presencial y online!!_x000a_👉Marketing Digital &amp;amp; #ecommerce _x000a_🔥Además con este código de descuento: 𝐜𝐞𝐦𝐝𝟐𝟎𝐦𝐯 tu entrada 10% menos!! _x000a__x000a_📅31 de Enero 2020!!_x000a_3º Edición #MarketingDigital,  comercio electrónico y #SEO._x000a_👇 https://t.co/JqYMrspbYC_x000a_#CEMD2020"/>
    <m/>
    <m/>
    <s v="evento ecommerce"/>
    <m/>
    <s v="http://pbs.twimg.com/profile_images/1112681005121527808/5DQmhmlm_normal.png"/>
    <x v="71"/>
    <d v="2020-01-21T00:00:00"/>
    <s v="15:40:45"/>
    <s v="https://twitter.com/maurididonato/status/1219646018196836352"/>
    <m/>
    <m/>
    <s v="1219646018196836352"/>
    <m/>
    <b v="0"/>
    <n v="0"/>
    <s v=""/>
    <b v="0"/>
    <s v="es"/>
    <m/>
    <s v=""/>
    <b v="0"/>
    <n v="2"/>
    <s v="1219591497672265728"/>
    <s v="Twitter Web App"/>
    <b v="0"/>
    <s v="1219591497672265728"/>
    <s v="Tweet"/>
    <n v="0"/>
    <n v="0"/>
    <m/>
    <m/>
    <m/>
    <m/>
    <m/>
    <m/>
    <m/>
    <m/>
    <n v="1"/>
    <s v="4"/>
    <s v="4"/>
    <n v="0"/>
    <n v="0"/>
    <n v="0"/>
    <n v="0"/>
    <n v="0"/>
    <n v="0"/>
    <n v="30"/>
    <n v="100"/>
    <n v="30"/>
  </r>
  <r>
    <s v="vecte"/>
    <s v="cemktd"/>
    <m/>
    <m/>
    <m/>
    <m/>
    <m/>
    <m/>
    <m/>
    <m/>
    <s v="No"/>
    <n v="96"/>
    <m/>
    <m/>
    <x v="0"/>
    <d v="2020-01-21T15:57:30"/>
    <s v="Ponencias, Tracks, Networking, Sorpresas, Concursos, Regalos ¡y muchas ganas de #MarketingDigital y #Ecommerce 🤘! _x000a_Esto es lo que nos espera en el #CEMD2020 😁¿Te unes? 👉https://t.co/XpGXMsWbRE https://t.co/xoSfePdZ9z"/>
    <m/>
    <m/>
    <s v="marketingdigital ecommerce"/>
    <m/>
    <s v="http://pbs.twimg.com/profile_images/1180189804102897666/B0FPHzX__normal.jpg"/>
    <x v="72"/>
    <d v="2020-01-21T00:00:00"/>
    <s v="15:57:30"/>
    <s v="https://twitter.com/vecte/status/1219650233094868992"/>
    <m/>
    <m/>
    <s v="1219650233094868992"/>
    <m/>
    <b v="0"/>
    <n v="0"/>
    <s v=""/>
    <b v="0"/>
    <s v="es"/>
    <m/>
    <s v=""/>
    <b v="0"/>
    <n v="6"/>
    <s v="1216726634893598720"/>
    <s v="Twitter for Android"/>
    <b v="0"/>
    <s v="1216726634893598720"/>
    <s v="Tweet"/>
    <n v="0"/>
    <n v="0"/>
    <m/>
    <m/>
    <m/>
    <m/>
    <m/>
    <m/>
    <m/>
    <m/>
    <n v="1"/>
    <s v="1"/>
    <s v="1"/>
    <n v="0"/>
    <n v="0"/>
    <n v="0"/>
    <n v="0"/>
    <n v="0"/>
    <n v="0"/>
    <n v="28"/>
    <n v="100"/>
    <n v="28"/>
  </r>
  <r>
    <s v="tinosemseo"/>
    <s v="cemktd"/>
    <m/>
    <m/>
    <m/>
    <m/>
    <m/>
    <m/>
    <m/>
    <m/>
    <s v="No"/>
    <n v="97"/>
    <m/>
    <m/>
    <x v="3"/>
    <d v="2020-01-21T18:17:23"/>
    <s v="📢Ya faltan pocos días para la 3ª Edición del #CEMD_x000a__x000a_🚀Congreso de #MarketingDigital &amp;amp; #Ecommerce🚀_x000a__x000a_3⃣1⃣ Enero_x000a_📌Edificio Ibercaja S.XXI Paseo Fluvial, 15 #Badajoz_x000a__x000a_➡️@CEMKTD_x000a__x000a_➕Información➡️ https://t.co/8eKf2npTpR_x000a_⤵️Entradas⤵️_x000a_https://t.co/ObXuqPjZFs_x000a__x000a_#SEO #CEMD2020 https://t.co/gJosMmH1KZ"/>
    <m/>
    <m/>
    <s v="cemd marketingdigital ecommerce"/>
    <m/>
    <s v="http://pbs.twimg.com/profile_images/3242505090/008c44ee6bc8fd356da4a6022565ebb5_normal.jpeg"/>
    <x v="73"/>
    <d v="2020-01-21T00:00:00"/>
    <s v="18:17:23"/>
    <s v="https://twitter.com/tinosemseo/status/1219685435917656066"/>
    <m/>
    <m/>
    <s v="1219685435917656066"/>
    <m/>
    <b v="0"/>
    <n v="0"/>
    <s v=""/>
    <b v="0"/>
    <s v="es"/>
    <m/>
    <s v=""/>
    <b v="0"/>
    <n v="7"/>
    <s v="1219302174120988674"/>
    <s v="Tino SemSeo"/>
    <b v="0"/>
    <s v="1219302174120988674"/>
    <s v="Tweet"/>
    <n v="0"/>
    <n v="0"/>
    <m/>
    <m/>
    <m/>
    <m/>
    <m/>
    <m/>
    <m/>
    <m/>
    <n v="1"/>
    <s v="1"/>
    <s v="1"/>
    <n v="0"/>
    <n v="0"/>
    <n v="0"/>
    <n v="0"/>
    <n v="0"/>
    <n v="0"/>
    <n v="31"/>
    <n v="100"/>
    <n v="31"/>
  </r>
  <r>
    <s v="cristinahp_fr"/>
    <s v="isasantiandreu"/>
    <m/>
    <m/>
    <m/>
    <m/>
    <m/>
    <m/>
    <m/>
    <m/>
    <s v="No"/>
    <n v="98"/>
    <m/>
    <m/>
    <x v="0"/>
    <d v="2020-01-15T20:00:52"/>
    <s v="✅¿El mejor plan para Enero?_x000a__x000a_🔴Evento presencial y online!!_x000a_➡Marketing Digital &amp;amp; #ecommerce _x000a_🎁Código descuento 10% 🔰CEMD20ISABEL_x000a__x000a_📅31 de Enero 2020!_x000a__x000a_✅https://t.co/aaxMpQX6ZS_x000a__x000a_ #CEMD2020 #MarketingDigital #SEO https://t.co/xg37QQe9Kh"/>
    <m/>
    <m/>
    <s v="ecommerce"/>
    <m/>
    <s v="http://pbs.twimg.com/profile_images/1120683358995079168/xeDOZNXN_normal.png"/>
    <x v="74"/>
    <d v="2020-01-15T00:00:00"/>
    <s v="20:00:52"/>
    <s v="https://twitter.com/cristinahp_fr/status/1217537153279889418"/>
    <m/>
    <m/>
    <s v="1217537153279889418"/>
    <m/>
    <b v="0"/>
    <n v="0"/>
    <s v=""/>
    <b v="0"/>
    <s v="es"/>
    <m/>
    <s v=""/>
    <b v="0"/>
    <n v="1"/>
    <s v="1217530673294192641"/>
    <s v="Twitter Web App"/>
    <b v="0"/>
    <s v="1217530673294192641"/>
    <s v="Tweet"/>
    <n v="0"/>
    <n v="0"/>
    <m/>
    <m/>
    <m/>
    <m/>
    <m/>
    <m/>
    <m/>
    <m/>
    <n v="1"/>
    <s v="1"/>
    <s v="2"/>
    <n v="0"/>
    <n v="0"/>
    <n v="0"/>
    <n v="0"/>
    <n v="0"/>
    <n v="0"/>
    <n v="28"/>
    <n v="100"/>
    <n v="28"/>
  </r>
  <r>
    <s v="cristinahp_fr"/>
    <s v="cemktd"/>
    <m/>
    <m/>
    <m/>
    <m/>
    <m/>
    <m/>
    <m/>
    <m/>
    <s v="No"/>
    <n v="99"/>
    <m/>
    <m/>
    <x v="3"/>
    <d v="2020-01-21T18:27:03"/>
    <s v="📢Ya faltan pocos días para la 3ª Edición del #CEMD_x000a__x000a_🚀Congreso de #MarketingDigital &amp;amp; #Ecommerce🚀_x000a__x000a_3⃣1⃣ Enero_x000a_📌Edificio Ibercaja S.XXI Paseo Fluvial, 15 #Badajoz_x000a__x000a_➡️@CEMKTD_x000a__x000a_➕Información➡️ https://t.co/8eKf2npTpR_x000a_⤵️Entradas⤵️_x000a_https://t.co/ObXuqPjZFs_x000a__x000a_#SEO #CEMD2020 https://t.co/gJosMmH1KZ"/>
    <m/>
    <m/>
    <s v="cemd marketingdigital ecommerce"/>
    <m/>
    <s v="http://pbs.twimg.com/profile_images/1120683358995079168/xeDOZNXN_normal.png"/>
    <x v="75"/>
    <d v="2020-01-21T00:00:00"/>
    <s v="18:27:03"/>
    <s v="https://twitter.com/cristinahp_fr/status/1219687868479803393"/>
    <m/>
    <m/>
    <s v="1219687868479803393"/>
    <m/>
    <b v="0"/>
    <n v="0"/>
    <s v=""/>
    <b v="0"/>
    <s v="es"/>
    <m/>
    <s v=""/>
    <b v="0"/>
    <n v="7"/>
    <s v="1219302174120988674"/>
    <s v="Twitter Web App"/>
    <b v="0"/>
    <s v="1219302174120988674"/>
    <s v="Tweet"/>
    <n v="0"/>
    <n v="0"/>
    <m/>
    <m/>
    <m/>
    <m/>
    <m/>
    <m/>
    <m/>
    <m/>
    <n v="1"/>
    <s v="1"/>
    <s v="1"/>
    <n v="0"/>
    <n v="0"/>
    <n v="0"/>
    <n v="0"/>
    <n v="0"/>
    <n v="0"/>
    <n v="31"/>
    <n v="100"/>
    <n v="31"/>
  </r>
  <r>
    <s v="carlosd3freitas"/>
    <s v="raiolanetworks"/>
    <m/>
    <m/>
    <m/>
    <m/>
    <m/>
    <m/>
    <m/>
    <m/>
    <s v="No"/>
    <n v="100"/>
    <m/>
    <m/>
    <x v="0"/>
    <d v="2020-01-21T19:11:26"/>
    <s v="Este año #CEMD2020 incorpora ponencias y talleres SEO, Facebook Ads, Instagram, estrategia… y mucho más 🙌🏽_x000a_¡No te lo puedes perder!_x000a_https://t.co/JnqzteDa2J https://t.co/YHOXm97JUy"/>
    <m/>
    <m/>
    <s v="cemd2020"/>
    <m/>
    <s v="http://pbs.twimg.com/profile_images/1208579162400854016/g3t3VUmU_normal.jpg"/>
    <x v="76"/>
    <d v="2020-01-21T00:00:00"/>
    <s v="19:11:26"/>
    <s v="https://twitter.com/carlosd3freitas/status/1219699041111564288"/>
    <m/>
    <m/>
    <s v="1219699041111564288"/>
    <m/>
    <b v="0"/>
    <n v="0"/>
    <s v=""/>
    <b v="0"/>
    <s v="es"/>
    <m/>
    <s v=""/>
    <b v="0"/>
    <n v="1"/>
    <s v="1219698546800254977"/>
    <s v="Twitter Web App"/>
    <b v="0"/>
    <s v="1219698546800254977"/>
    <s v="Tweet"/>
    <n v="0"/>
    <n v="0"/>
    <m/>
    <m/>
    <m/>
    <m/>
    <m/>
    <m/>
    <m/>
    <m/>
    <n v="1"/>
    <s v="5"/>
    <s v="5"/>
    <n v="0"/>
    <n v="0"/>
    <n v="0"/>
    <n v="0"/>
    <n v="0"/>
    <n v="0"/>
    <n v="20"/>
    <n v="100"/>
    <n v="20"/>
  </r>
  <r>
    <s v="raulscc"/>
    <s v="arantxasgg"/>
    <m/>
    <m/>
    <m/>
    <m/>
    <m/>
    <m/>
    <m/>
    <m/>
    <s v="No"/>
    <n v="101"/>
    <m/>
    <m/>
    <x v="0"/>
    <d v="2020-01-21T21:36:05"/>
    <s v="💡La 3ra edición del CEMD20 viene calentita._x000a__x000a_📌 17 Ponencias de primer nivel_x000a__x000a_📌Masterclass_x000a__x000a_📌Networking_x000a__x000a_El 31 de Enero en Badajoz, ¡no te lo puedes perder!_x000a__x000a_🙂 Con mi código 🔸cemd20as🔸tendrás un 10% de descuento._x000a__x000a_#CEMD2020 #Ecommerce #MarketingDigital https://t.co/9CkENTWGVO"/>
    <m/>
    <m/>
    <m/>
    <m/>
    <s v="http://pbs.twimg.com/profile_images/1055033586821328896/TtfM2UBA_normal.jpg"/>
    <x v="77"/>
    <d v="2020-01-21T00:00:00"/>
    <s v="21:36:05"/>
    <s v="https://twitter.com/raulscc/status/1219735443543072768"/>
    <m/>
    <m/>
    <s v="1219735443543072768"/>
    <m/>
    <b v="0"/>
    <n v="0"/>
    <s v=""/>
    <b v="0"/>
    <s v="es"/>
    <m/>
    <s v=""/>
    <b v="0"/>
    <n v="2"/>
    <s v="1219718989418549255"/>
    <s v="Twitter Web App"/>
    <b v="0"/>
    <s v="1219718989418549255"/>
    <s v="Tweet"/>
    <n v="0"/>
    <n v="0"/>
    <m/>
    <m/>
    <m/>
    <m/>
    <m/>
    <m/>
    <m/>
    <m/>
    <n v="1"/>
    <s v="8"/>
    <s v="8"/>
    <n v="0"/>
    <n v="0"/>
    <n v="0"/>
    <n v="0"/>
    <n v="0"/>
    <n v="0"/>
    <n v="37"/>
    <n v="100"/>
    <n v="37"/>
  </r>
  <r>
    <s v="philippelele"/>
    <s v="bichadecampo"/>
    <m/>
    <m/>
    <m/>
    <m/>
    <m/>
    <m/>
    <m/>
    <m/>
    <s v="No"/>
    <n v="102"/>
    <m/>
    <m/>
    <x v="0"/>
    <d v="2020-01-17T16:18:40"/>
    <s v="💥#Evento presencial y online!!_x000a_👉Marketing Digital &amp;amp; #ecommerce _x000a_🔥Código de Descuento: 𝐜𝐞𝐦𝐝𝟐𝟎𝐦𝐯 _x000a__x000a_📅31 de Enero 2020!!_x000a_3º Edición #MarketingDigital,  comercio electrónico y #SEO._x000a_👇 https://t.co/JqYMrspbYC _x000a_#CEMD2020 https://t.co/Mm1Zv8Usrj"/>
    <m/>
    <m/>
    <s v="evento ecommerce"/>
    <m/>
    <s v="http://pbs.twimg.com/profile_images/1152642398201221126/BXsOBEif_normal.jpg"/>
    <x v="78"/>
    <d v="2020-01-17T00:00:00"/>
    <s v="16:18:40"/>
    <s v="https://twitter.com/philippelele/status/1218206009287757824"/>
    <m/>
    <m/>
    <s v="1218206009287757824"/>
    <m/>
    <b v="0"/>
    <n v="0"/>
    <s v=""/>
    <b v="0"/>
    <s v="es"/>
    <m/>
    <s v=""/>
    <b v="0"/>
    <n v="1"/>
    <s v="1218205886692364288"/>
    <s v="philippelele"/>
    <b v="0"/>
    <s v="1218205886692364288"/>
    <s v="Tweet"/>
    <n v="0"/>
    <n v="0"/>
    <m/>
    <m/>
    <m/>
    <m/>
    <m/>
    <m/>
    <m/>
    <m/>
    <n v="1"/>
    <s v="4"/>
    <s v="4"/>
    <n v="0"/>
    <n v="0"/>
    <n v="0"/>
    <n v="0"/>
    <n v="0"/>
    <n v="0"/>
    <n v="23"/>
    <n v="100"/>
    <n v="23"/>
  </r>
  <r>
    <s v="philippelele"/>
    <s v="josmkt"/>
    <m/>
    <m/>
    <m/>
    <m/>
    <m/>
    <m/>
    <m/>
    <m/>
    <s v="No"/>
    <n v="103"/>
    <m/>
    <m/>
    <x v="0"/>
    <d v="2020-01-22T08:16:51"/>
    <s v="Ya se acerca el mayor evento de Marketing Digital de Extremadura , el #CEMD2020 . No te lo puedes perder !! _x000a__x000a_ Compra tu entrada aqui 👇👇_x000a_🌐https://t.co/b6s3FOUrSI 10% DTO, con el código 👉 CEMD20jo https://t.co/xfOnMuIXX9"/>
    <m/>
    <m/>
    <s v="cemd2020"/>
    <m/>
    <s v="http://pbs.twimg.com/profile_images/1152642398201221126/BXsOBEif_normal.jpg"/>
    <x v="79"/>
    <d v="2020-01-22T00:00:00"/>
    <s v="08:16:51"/>
    <s v="https://twitter.com/philippelele/status/1219896695171043328"/>
    <m/>
    <m/>
    <s v="1219896695171043328"/>
    <m/>
    <b v="0"/>
    <n v="0"/>
    <s v=""/>
    <b v="0"/>
    <s v="es"/>
    <m/>
    <s v=""/>
    <b v="0"/>
    <n v="2"/>
    <s v="1219896567697723393"/>
    <s v="philippelele"/>
    <b v="0"/>
    <s v="1219896567697723393"/>
    <s v="Tweet"/>
    <n v="0"/>
    <n v="0"/>
    <m/>
    <m/>
    <m/>
    <m/>
    <m/>
    <m/>
    <m/>
    <m/>
    <n v="1"/>
    <s v="4"/>
    <s v="4"/>
    <n v="0"/>
    <n v="0"/>
    <n v="0"/>
    <n v="0"/>
    <n v="0"/>
    <n v="0"/>
    <n v="32"/>
    <n v="100"/>
    <n v="32"/>
  </r>
  <r>
    <s v="toninavarroyes"/>
    <s v="cemktd"/>
    <m/>
    <m/>
    <m/>
    <m/>
    <m/>
    <m/>
    <m/>
    <m/>
    <s v="No"/>
    <n v="104"/>
    <m/>
    <m/>
    <x v="0"/>
    <d v="2020-01-22T09:57:41"/>
    <s v="¿Te gustaría ser VOLUNTARIO y vivir el #CEMD2020 desde dentro? Ponte en contacto con nosotros y hablamos 😉 https://t.co/dhFmszhKfK"/>
    <m/>
    <m/>
    <s v="cemd2020"/>
    <m/>
    <s v="http://pbs.twimg.com/profile_images/1185180539424268291/4RStqRZ7_normal.jpg"/>
    <x v="80"/>
    <d v="2020-01-22T00:00:00"/>
    <s v="09:57:41"/>
    <s v="https://twitter.com/toninavarroyes/status/1219922070232096769"/>
    <m/>
    <m/>
    <s v="1219922070232096769"/>
    <m/>
    <b v="0"/>
    <n v="0"/>
    <s v=""/>
    <b v="0"/>
    <s v="es"/>
    <m/>
    <s v=""/>
    <b v="0"/>
    <n v="2"/>
    <s v="1219894063610187776"/>
    <s v="Twitter Web App"/>
    <b v="0"/>
    <s v="1219894063610187776"/>
    <s v="Tweet"/>
    <n v="0"/>
    <n v="0"/>
    <m/>
    <m/>
    <m/>
    <m/>
    <m/>
    <m/>
    <m/>
    <m/>
    <n v="1"/>
    <s v="1"/>
    <s v="1"/>
    <n v="0"/>
    <n v="0"/>
    <n v="0"/>
    <n v="0"/>
    <n v="0"/>
    <n v="0"/>
    <n v="17"/>
    <n v="100"/>
    <n v="17"/>
  </r>
  <r>
    <s v="marketingized"/>
    <s v="isasantiandreu"/>
    <m/>
    <m/>
    <m/>
    <m/>
    <m/>
    <m/>
    <m/>
    <m/>
    <s v="No"/>
    <n v="105"/>
    <m/>
    <m/>
    <x v="0"/>
    <d v="2020-01-22T11:54:26"/>
    <s v="📣¿Quieres saber todo sobre el #CEMD2020 ?_x000a__x000a_Te lo cuento en mi blog ➡https://t.co/zUfIDzbz6V_x000a_🎁DESCUENTO 10% CÓDIGO CEMD20ISABEL_x000a__x000a_🗯Ponentes y Talleres🔝_x000a_📍Badajoz_x000a_📅31 de enero_x000a_💻Presencial y Streaming_x000a_✅Entradas https://t.co/kEseRz8dnl_x000a_#Marketing #ecommerce #seo #socialmedia https://t.co/nyOBgQYaE2"/>
    <s v="https://isabelsantiandreu.com/cemd2020/"/>
    <s v="isabelsantiandreu.com"/>
    <s v="cemd2020"/>
    <m/>
    <s v="http://pbs.twimg.com/profile_images/667817904491098112/sH-nrL3m_normal.png"/>
    <x v="81"/>
    <d v="2020-01-22T00:00:00"/>
    <s v="11:54:26"/>
    <s v="https://twitter.com/marketingized/status/1219951454343004160"/>
    <m/>
    <m/>
    <s v="1219951454343004160"/>
    <m/>
    <b v="0"/>
    <n v="0"/>
    <s v=""/>
    <b v="0"/>
    <s v="es"/>
    <m/>
    <s v=""/>
    <b v="0"/>
    <n v="4"/>
    <s v="1218986857628938242"/>
    <s v="Twitter for iPhone"/>
    <b v="0"/>
    <s v="1218986857628938242"/>
    <s v="Tweet"/>
    <n v="0"/>
    <n v="0"/>
    <m/>
    <m/>
    <m/>
    <m/>
    <m/>
    <m/>
    <m/>
    <m/>
    <n v="1"/>
    <s v="2"/>
    <s v="2"/>
    <n v="0"/>
    <n v="0"/>
    <n v="0"/>
    <n v="0"/>
    <n v="0"/>
    <n v="0"/>
    <n v="35"/>
    <n v="100"/>
    <n v="35"/>
  </r>
  <r>
    <s v="seodecanarias"/>
    <s v="cemktd"/>
    <m/>
    <m/>
    <m/>
    <m/>
    <m/>
    <m/>
    <m/>
    <m/>
    <s v="No"/>
    <n v="106"/>
    <m/>
    <m/>
    <x v="1"/>
    <d v="2020-01-20T16:54:26"/>
    <s v="📢Ya faltan pocos días para la 3ª Edición del #CEMD_x000a__x000a_🚀Congreso de #MarketingDigital &amp;amp; #Ecommerce🚀_x000a__x000a_3⃣1⃣ Enero_x000a_📌Edificio Ibercaja S.XXI Paseo Fluvial, 15 #Badajoz_x000a__x000a_➡️@CEMKTD_x000a__x000a_➕Información➡️ https://t.co/8eKf2npTpR_x000a_⤵️Entradas⤵️_x000a_https://t.co/ObXuqPjZFs_x000a__x000a_#SEO #CEMD2020 https://t.co/gJosMmH1KZ"/>
    <s v="https://congresomarketingdigital.com/ https://congresomarketingdigital.com/taquilla-online"/>
    <s v="congresomarketingdigital.com congresomarketingdigital.com"/>
    <s v="cemd marketingdigital ecommerce badajoz seo cemd2020"/>
    <s v="https://pbs.twimg.com/media/EOvUyUhX4AUvV2i.jpg"/>
    <s v="https://pbs.twimg.com/media/EOvUyUhX4AUvV2i.jpg"/>
    <x v="82"/>
    <d v="2020-01-20T00:00:00"/>
    <s v="16:54:26"/>
    <s v="https://twitter.com/seodecanarias/status/1219302174120988674"/>
    <m/>
    <m/>
    <s v="1219302174120988674"/>
    <m/>
    <b v="0"/>
    <n v="10"/>
    <s v=""/>
    <b v="0"/>
    <s v="es"/>
    <m/>
    <s v=""/>
    <b v="0"/>
    <n v="7"/>
    <s v=""/>
    <s v="Twitter Web App"/>
    <b v="0"/>
    <s v="1219302174120988674"/>
    <s v="Tweet"/>
    <n v="0"/>
    <n v="0"/>
    <m/>
    <m/>
    <m/>
    <m/>
    <m/>
    <m/>
    <m/>
    <m/>
    <n v="1"/>
    <s v="1"/>
    <s v="1"/>
    <n v="0"/>
    <n v="0"/>
    <n v="0"/>
    <n v="0"/>
    <n v="0"/>
    <n v="0"/>
    <n v="31"/>
    <n v="100"/>
    <n v="31"/>
  </r>
  <r>
    <s v="seodecanarias"/>
    <s v="cemktd"/>
    <m/>
    <m/>
    <m/>
    <m/>
    <m/>
    <m/>
    <m/>
    <m/>
    <s v="No"/>
    <n v="107"/>
    <m/>
    <m/>
    <x v="3"/>
    <d v="2020-01-22T13:43:15"/>
    <s v="📢Ya faltan pocos días para la 3ª Edición del #CEMD_x000a__x000a_🚀Congreso de #MarketingDigital &amp;amp; #Ecommerce🚀_x000a__x000a_3⃣1⃣ Enero_x000a_📌Edificio Ibercaja S.XXI Paseo Fluvial, 15 #Badajoz_x000a__x000a_➡️@CEMKTD_x000a__x000a_➕Información➡️ https://t.co/8eKf2npTpR_x000a_⤵️Entradas⤵️_x000a_https://t.co/ObXuqPjZFs_x000a__x000a_#SEO #CEMD2020 https://t.co/gJosMmH1KZ"/>
    <m/>
    <m/>
    <s v="cemd marketingdigital ecommerce"/>
    <m/>
    <s v="http://pbs.twimg.com/profile_images/1212649356702232581/1916too8_normal.png"/>
    <x v="83"/>
    <d v="2020-01-22T00:00:00"/>
    <s v="13:43:15"/>
    <s v="https://twitter.com/seodecanarias/status/1219978835774537729"/>
    <m/>
    <m/>
    <s v="1219978835774537729"/>
    <m/>
    <b v="0"/>
    <n v="0"/>
    <s v=""/>
    <b v="0"/>
    <s v="es"/>
    <m/>
    <s v=""/>
    <b v="0"/>
    <n v="7"/>
    <s v="1219302174120988674"/>
    <s v="Twitter Web App"/>
    <b v="0"/>
    <s v="1219302174120988674"/>
    <s v="Tweet"/>
    <n v="0"/>
    <n v="0"/>
    <m/>
    <m/>
    <m/>
    <m/>
    <m/>
    <m/>
    <m/>
    <m/>
    <n v="1"/>
    <s v="1"/>
    <s v="1"/>
    <n v="0"/>
    <n v="0"/>
    <n v="0"/>
    <n v="0"/>
    <n v="0"/>
    <n v="0"/>
    <n v="31"/>
    <n v="100"/>
    <n v="31"/>
  </r>
  <r>
    <s v="_miriam_bustos"/>
    <s v="jnsaunier"/>
    <m/>
    <m/>
    <m/>
    <m/>
    <m/>
    <m/>
    <m/>
    <m/>
    <s v="No"/>
    <n v="108"/>
    <m/>
    <m/>
    <x v="3"/>
    <d v="2020-01-22T15:32:10"/>
    <s v="🗯¿Quieres conocer a los ponentes del #CEMD2020 ?_x000a__x000a_@geni_ramos @muroexe @Fareskameli @echaleku @PhilGonzalez @mjcachon @AnaIvarsParcero @alvarowpo @miguelfloro @c_isabelromero @oscaragugav @i_Republica @jptejela @am_camacho @jnsaunier _x000a__x000a_10% de DESCUENTO _x000a_CÓDIGO CEMD20ISABEL https://t.co/7uvLry9oMM"/>
    <m/>
    <m/>
    <s v="cemd2020"/>
    <m/>
    <s v="http://pbs.twimg.com/profile_images/1197467362162806785/D54q811q_normal.jpg"/>
    <x v="84"/>
    <d v="2020-01-22T00:00:00"/>
    <s v="15:32:10"/>
    <s v="https://twitter.com/_miriam_bustos/status/1220006246851497984"/>
    <m/>
    <m/>
    <s v="1220006246851497984"/>
    <m/>
    <b v="0"/>
    <n v="0"/>
    <s v=""/>
    <b v="0"/>
    <s v="es"/>
    <m/>
    <s v=""/>
    <b v="0"/>
    <n v="6"/>
    <s v="1216729236138086400"/>
    <s v="Twitter for Android"/>
    <b v="0"/>
    <s v="1216729236138086400"/>
    <s v="Tweet"/>
    <n v="0"/>
    <n v="0"/>
    <m/>
    <m/>
    <m/>
    <m/>
    <m/>
    <m/>
    <m/>
    <m/>
    <n v="1"/>
    <s v="2"/>
    <s v="2"/>
    <m/>
    <m/>
    <m/>
    <m/>
    <m/>
    <m/>
    <m/>
    <m/>
    <m/>
  </r>
  <r>
    <s v="hedwigkudo"/>
    <s v="cemktd"/>
    <m/>
    <m/>
    <m/>
    <m/>
    <m/>
    <m/>
    <m/>
    <m/>
    <s v="No"/>
    <n v="123"/>
    <m/>
    <m/>
    <x v="3"/>
    <d v="2020-01-20T17:05:05"/>
    <s v="📢Ya faltan pocos días para la 3ª Edición del #CEMD_x000a__x000a_🚀Congreso de #MarketingDigital &amp;amp; #Ecommerce🚀_x000a__x000a_3⃣1⃣ Enero_x000a_📌Edificio Ibercaja S.XXI Paseo Fluvial, 15 #Badajoz_x000a__x000a_➡️@CEMKTD_x000a__x000a_➕Información➡️ https://t.co/8eKf2npTpR_x000a_⤵️Entradas⤵️_x000a_https://t.co/ObXuqPjZFs_x000a__x000a_#SEO #CEMD2020 https://t.co/gJosMmH1KZ"/>
    <m/>
    <m/>
    <s v="cemd marketingdigital ecommerce"/>
    <m/>
    <s v="http://pbs.twimg.com/profile_images/1179330398834380800/3YXkvKw__normal.jpg"/>
    <x v="85"/>
    <d v="2020-01-20T00:00:00"/>
    <s v="17:05:05"/>
    <s v="https://twitter.com/hedwigkudo/status/1219304855950458880"/>
    <m/>
    <m/>
    <s v="1219304855950458880"/>
    <m/>
    <b v="0"/>
    <n v="0"/>
    <s v=""/>
    <b v="0"/>
    <s v="es"/>
    <m/>
    <s v=""/>
    <b v="0"/>
    <n v="7"/>
    <s v="1219302174120988674"/>
    <s v="Twitter for iPhone"/>
    <b v="0"/>
    <s v="1219302174120988674"/>
    <s v="Tweet"/>
    <n v="0"/>
    <n v="0"/>
    <m/>
    <m/>
    <m/>
    <m/>
    <m/>
    <m/>
    <m/>
    <m/>
    <n v="1"/>
    <s v="6"/>
    <s v="1"/>
    <n v="0"/>
    <n v="0"/>
    <n v="0"/>
    <n v="0"/>
    <n v="0"/>
    <n v="0"/>
    <n v="31"/>
    <n v="100"/>
    <n v="31"/>
  </r>
  <r>
    <s v="hedwigkudo"/>
    <s v="vivianfrancos"/>
    <m/>
    <m/>
    <m/>
    <m/>
    <m/>
    <m/>
    <m/>
    <m/>
    <s v="No"/>
    <n v="124"/>
    <m/>
    <m/>
    <x v="0"/>
    <d v="2020-01-22T19:56:22"/>
    <s v="#SEOHashtag te invita al mayor congreso de #Marketing en #Badajoz_x000a_#CEMD2020 el 31 Enero el mayor evento de #MarketingDigital de #Extremadura !_x000a_No te lo puedes perder !!  #SEOhashtag te invita :)_x000a_Usa el Codigo: cemd20vf y obten 10% de descuento_x000a_https://t.co/IjfUT6Lts5 https://t.co/hnKaffu0Hy"/>
    <m/>
    <m/>
    <s v="seohashtag marketing badajoz cemd2020"/>
    <m/>
    <s v="http://pbs.twimg.com/profile_images/1179330398834380800/3YXkvKw__normal.jpg"/>
    <x v="86"/>
    <d v="2020-01-22T00:00:00"/>
    <s v="19:56:22"/>
    <s v="https://twitter.com/hedwigkudo/status/1220072733943517186"/>
    <m/>
    <m/>
    <s v="1220072733943517186"/>
    <m/>
    <b v="0"/>
    <n v="0"/>
    <s v=""/>
    <b v="0"/>
    <s v="es"/>
    <m/>
    <s v=""/>
    <b v="0"/>
    <n v="3"/>
    <s v="1220059589724516353"/>
    <s v="Twitter for iPhone"/>
    <b v="0"/>
    <s v="1220059589724516353"/>
    <s v="Tweet"/>
    <n v="0"/>
    <n v="0"/>
    <m/>
    <m/>
    <m/>
    <m/>
    <m/>
    <m/>
    <m/>
    <m/>
    <n v="1"/>
    <s v="6"/>
    <s v="6"/>
    <n v="0"/>
    <n v="0"/>
    <n v="0"/>
    <n v="0"/>
    <n v="0"/>
    <n v="0"/>
    <n v="38"/>
    <n v="100"/>
    <n v="38"/>
  </r>
  <r>
    <s v="uitsteln"/>
    <s v="vivianfrancos"/>
    <m/>
    <m/>
    <m/>
    <m/>
    <m/>
    <m/>
    <m/>
    <m/>
    <s v="No"/>
    <n v="125"/>
    <m/>
    <m/>
    <x v="0"/>
    <d v="2020-01-18T19:07:24"/>
    <s v="#SEOHashtag te invita al mayor congreso de #Marketing en #Badajoz_x000a_#CEMD2020 el 31 Enero el mayor evento de #MarketingDigital de #Extremadura !_x000a_No te lo puedes perder !!  #SEOhashtag te invita :)_x000a_Usa el Codigo: cemd20vf y obten 10% de descuento_x000a_https://t.co/EUUqVR18wc https://t.co/Y1tPHJIF6D"/>
    <m/>
    <m/>
    <s v="seohashtag marketing badajoz cemd2020"/>
    <m/>
    <s v="http://pbs.twimg.com/profile_images/1204059046900387842/4jJ_jem5_normal.jpg"/>
    <x v="87"/>
    <d v="2020-01-18T00:00:00"/>
    <s v="19:07:24"/>
    <s v="https://twitter.com/uitsteln/status/1218610860261855233"/>
    <m/>
    <m/>
    <s v="1218610860261855233"/>
    <m/>
    <b v="0"/>
    <n v="0"/>
    <s v=""/>
    <b v="0"/>
    <s v="es"/>
    <m/>
    <s v=""/>
    <b v="0"/>
    <n v="1"/>
    <s v="1218610044360691714"/>
    <s v="Twitter for Android"/>
    <b v="0"/>
    <s v="1218610044360691714"/>
    <s v="Tweet"/>
    <n v="0"/>
    <n v="0"/>
    <m/>
    <m/>
    <m/>
    <m/>
    <m/>
    <m/>
    <m/>
    <m/>
    <n v="2"/>
    <s v="6"/>
    <s v="6"/>
    <n v="0"/>
    <n v="0"/>
    <n v="0"/>
    <n v="0"/>
    <n v="0"/>
    <n v="0"/>
    <n v="38"/>
    <n v="100"/>
    <n v="38"/>
  </r>
  <r>
    <s v="uitsteln"/>
    <s v="vivianfrancos"/>
    <m/>
    <m/>
    <m/>
    <m/>
    <m/>
    <m/>
    <m/>
    <m/>
    <s v="No"/>
    <n v="126"/>
    <m/>
    <m/>
    <x v="0"/>
    <d v="2020-01-22T20:10:52"/>
    <s v="#SEOHashtag te invita al mayor congreso de #Marketing en #Badajoz_x000a_#CEMD2020 el 31 Enero el mayor evento de #MarketingDigital de #Extremadura !_x000a_No te lo puedes perder !!  #SEOhashtag te invita :)_x000a_Usa el Codigo: cemd20vf y obten 10% de descuento_x000a_https://t.co/IjfUT6Lts5 https://t.co/hnKaffu0Hy"/>
    <m/>
    <m/>
    <s v="seohashtag marketing badajoz cemd2020"/>
    <m/>
    <s v="http://pbs.twimg.com/profile_images/1204059046900387842/4jJ_jem5_normal.jpg"/>
    <x v="88"/>
    <d v="2020-01-22T00:00:00"/>
    <s v="20:10:52"/>
    <s v="https://twitter.com/uitsteln/status/1220076383185010691"/>
    <m/>
    <m/>
    <s v="1220076383185010691"/>
    <m/>
    <b v="0"/>
    <n v="0"/>
    <s v=""/>
    <b v="0"/>
    <s v="es"/>
    <m/>
    <s v=""/>
    <b v="0"/>
    <n v="3"/>
    <s v="1220059589724516353"/>
    <s v="Twitter for Android"/>
    <b v="0"/>
    <s v="1220059589724516353"/>
    <s v="Tweet"/>
    <n v="0"/>
    <n v="0"/>
    <m/>
    <m/>
    <m/>
    <m/>
    <m/>
    <m/>
    <m/>
    <m/>
    <n v="2"/>
    <s v="6"/>
    <s v="6"/>
    <n v="0"/>
    <n v="0"/>
    <n v="0"/>
    <n v="0"/>
    <n v="0"/>
    <n v="0"/>
    <n v="38"/>
    <n v="100"/>
    <n v="38"/>
  </r>
  <r>
    <s v="to_navas"/>
    <s v="metricool_es"/>
    <m/>
    <m/>
    <m/>
    <m/>
    <m/>
    <m/>
    <m/>
    <m/>
    <s v="No"/>
    <n v="127"/>
    <m/>
    <m/>
    <x v="3"/>
    <d v="2020-01-22T23:17:50"/>
    <s v="Si quieres encontrar tu tono y lenguaje para tu marca, no deberías perderte la ponencia de @c_isabelromero  en el #CEMD2020 🤓_x000a_Cofundadora de ULab,  y #SEO content Manager en @Metricool_es  👏_x000a_Compra ya tu entrada en 👉 https://t.co/XpGXMsWbRE https://t.co/KoDAGFsySm"/>
    <m/>
    <m/>
    <s v="cemd2020"/>
    <m/>
    <s v="http://pbs.twimg.com/profile_images/1134504640656084993/UUtFjvqd_normal.jpg"/>
    <x v="89"/>
    <d v="2020-01-22T00:00:00"/>
    <s v="23:17:50"/>
    <s v="https://twitter.com/to_navas/status/1220123435268964353"/>
    <m/>
    <m/>
    <s v="1220123435268964353"/>
    <m/>
    <b v="0"/>
    <n v="0"/>
    <s v=""/>
    <b v="0"/>
    <s v="es"/>
    <m/>
    <s v=""/>
    <b v="0"/>
    <n v="2"/>
    <s v="1215341613930688515"/>
    <s v="Twitter for Android"/>
    <b v="0"/>
    <s v="1215341613930688515"/>
    <s v="Tweet"/>
    <n v="0"/>
    <n v="0"/>
    <m/>
    <m/>
    <m/>
    <m/>
    <m/>
    <m/>
    <m/>
    <m/>
    <n v="1"/>
    <s v="4"/>
    <s v="4"/>
    <m/>
    <m/>
    <m/>
    <m/>
    <m/>
    <m/>
    <m/>
    <m/>
    <m/>
  </r>
  <r>
    <s v="natalia_codina"/>
    <s v="natalia_codina"/>
    <m/>
    <m/>
    <m/>
    <m/>
    <m/>
    <m/>
    <m/>
    <m/>
    <s v="No"/>
    <n v="129"/>
    <m/>
    <m/>
    <x v="2"/>
    <d v="2020-01-20T10:24:07"/>
    <s v="AVISO!! Si no vas a poder asistir de forma presencial al 3r Congreso Extremeño de Marketing Digital,  utiliza este código de descuento para tu entrada en streaming 👉  cemd20nc https://t.co/xBjldD0cr9 #CEMD2020 https://t.co/NFkf12QnQX"/>
    <s v="https://congresomarketingdigital.com/"/>
    <s v="congresomarketingdigital.com"/>
    <s v="cemd2020"/>
    <s v="https://pbs.twimg.com/ext_tw_video_thumb/1219203921283047425/pu/img/bQtqaH5vzRyHfmIo.jpg"/>
    <s v="https://pbs.twimg.com/ext_tw_video_thumb/1219203921283047425/pu/img/bQtqaH5vzRyHfmIo.jpg"/>
    <x v="90"/>
    <d v="2020-01-20T00:00:00"/>
    <s v="10:24:07"/>
    <s v="https://twitter.com/natalia_codina/status/1219203949133287425"/>
    <m/>
    <m/>
    <s v="1219203949133287425"/>
    <m/>
    <b v="0"/>
    <n v="1"/>
    <s v=""/>
    <b v="0"/>
    <s v="es"/>
    <m/>
    <s v=""/>
    <b v="0"/>
    <n v="1"/>
    <s v=""/>
    <s v="Buffer"/>
    <b v="0"/>
    <s v="1219203949133287425"/>
    <s v="Tweet"/>
    <n v="0"/>
    <n v="0"/>
    <m/>
    <m/>
    <m/>
    <m/>
    <m/>
    <m/>
    <m/>
    <m/>
    <n v="2"/>
    <s v="4"/>
    <s v="4"/>
    <n v="0"/>
    <n v="0"/>
    <n v="0"/>
    <n v="0"/>
    <n v="0"/>
    <n v="0"/>
    <n v="29"/>
    <n v="100"/>
    <n v="29"/>
  </r>
  <r>
    <s v="natalia_codina"/>
    <s v="natalia_codina"/>
    <m/>
    <m/>
    <m/>
    <m/>
    <m/>
    <m/>
    <m/>
    <m/>
    <s v="No"/>
    <n v="130"/>
    <m/>
    <m/>
    <x v="2"/>
    <d v="2020-01-22T09:44:09"/>
    <s v="Se acerca el 3r Congreso Extremeño de Marketing Digital · #CEMD2020 si quieres aprender sobre Marketing digital, no te lo puedes perder el 31 ENERO en Badajoz. Si vas a verlo en streaming, aprovecha el DTO. del 10% en tu entrada con el código 👉 cemd20nc https://t.co/RcUaymz88d https://t.co/rqNXHDSHKs"/>
    <s v="http://bit.ly/2ZZE64Chttps://buff.ly/2q2D7zw"/>
    <s v="bit.ly"/>
    <s v="cemd2020"/>
    <s v="https://pbs.twimg.com/ext_tw_video_thumb/1219918634203611136/pu/img/x5S8aQjTj7pH4kGI.jpg"/>
    <s v="https://pbs.twimg.com/ext_tw_video_thumb/1219918634203611136/pu/img/x5S8aQjTj7pH4kGI.jpg"/>
    <x v="91"/>
    <d v="2020-01-22T00:00:00"/>
    <s v="09:44:09"/>
    <s v="https://twitter.com/natalia_codina/status/1219918666273259520"/>
    <m/>
    <m/>
    <s v="1219918666273259520"/>
    <m/>
    <b v="0"/>
    <n v="0"/>
    <s v=""/>
    <b v="0"/>
    <s v="es"/>
    <m/>
    <s v=""/>
    <b v="0"/>
    <n v="1"/>
    <s v=""/>
    <s v="Buffer"/>
    <b v="0"/>
    <s v="1219918666273259520"/>
    <s v="Tweet"/>
    <n v="0"/>
    <n v="0"/>
    <m/>
    <m/>
    <m/>
    <m/>
    <m/>
    <m/>
    <m/>
    <m/>
    <n v="2"/>
    <s v="4"/>
    <s v="4"/>
    <n v="0"/>
    <n v="0"/>
    <n v="0"/>
    <n v="0"/>
    <n v="0"/>
    <n v="0"/>
    <n v="44"/>
    <n v="100"/>
    <n v="44"/>
  </r>
  <r>
    <s v="luciayelseo"/>
    <s v="natalia_codina"/>
    <m/>
    <m/>
    <m/>
    <m/>
    <m/>
    <m/>
    <m/>
    <m/>
    <s v="No"/>
    <n v="131"/>
    <m/>
    <m/>
    <x v="0"/>
    <d v="2020-01-23T08:02:22"/>
    <s v="Se acerca el 3r Congreso Extremeño de Marketing Digital · #CEMD2020 si quieres aprender sobre Marketing digital, no te lo puedes perder el 31 ENERO en Badajoz. Si vas a verlo en streaming, aprovecha el DTO. del 10% en tu entrada con el código 👉 cemd20nc https://t.co/RcUaymz88d https://t.co/rqNXHDSHKs"/>
    <m/>
    <m/>
    <s v="cemd2020"/>
    <m/>
    <s v="http://pbs.twimg.com/profile_images/1218912554581397504/lpu0SAfa_normal.jpg"/>
    <x v="92"/>
    <d v="2020-01-23T00:00:00"/>
    <s v="08:02:22"/>
    <s v="https://twitter.com/luciayelseo/status/1220255439448834048"/>
    <m/>
    <m/>
    <s v="1220255439448834048"/>
    <m/>
    <b v="0"/>
    <n v="0"/>
    <s v=""/>
    <b v="0"/>
    <s v="es"/>
    <m/>
    <s v=""/>
    <b v="0"/>
    <n v="1"/>
    <s v="1219918666273259520"/>
    <s v="Twitter for Android"/>
    <b v="0"/>
    <s v="1219918666273259520"/>
    <s v="Tweet"/>
    <n v="0"/>
    <n v="0"/>
    <m/>
    <m/>
    <m/>
    <m/>
    <m/>
    <m/>
    <m/>
    <m/>
    <n v="2"/>
    <s v="4"/>
    <s v="4"/>
    <n v="0"/>
    <n v="0"/>
    <n v="0"/>
    <n v="0"/>
    <n v="0"/>
    <n v="0"/>
    <n v="44"/>
    <n v="100"/>
    <n v="44"/>
  </r>
  <r>
    <s v="luciayelseo"/>
    <s v="natalia_codina"/>
    <m/>
    <m/>
    <m/>
    <m/>
    <m/>
    <m/>
    <m/>
    <m/>
    <s v="No"/>
    <n v="132"/>
    <m/>
    <m/>
    <x v="0"/>
    <d v="2020-01-23T08:03:21"/>
    <s v="AVISO!! Si no vas a poder asistir de forma presencial al 3r Congreso Extremeño de Marketing Digital,  utiliza este código de descuento para tu entrada en streaming 👉  cemd20nc https://t.co/xBjldD0cr9 #CEMD2020 https://t.co/NFkf12QnQX"/>
    <m/>
    <m/>
    <m/>
    <m/>
    <s v="http://pbs.twimg.com/profile_images/1218912554581397504/lpu0SAfa_normal.jpg"/>
    <x v="93"/>
    <d v="2020-01-23T00:00:00"/>
    <s v="08:03:21"/>
    <s v="https://twitter.com/luciayelseo/status/1220255686677999616"/>
    <m/>
    <m/>
    <s v="1220255686677999616"/>
    <m/>
    <b v="0"/>
    <n v="0"/>
    <s v=""/>
    <b v="0"/>
    <s v="es"/>
    <m/>
    <s v=""/>
    <b v="0"/>
    <n v="1"/>
    <s v="1219203949133287425"/>
    <s v="Twitter for Android"/>
    <b v="0"/>
    <s v="1219203949133287425"/>
    <s v="Tweet"/>
    <n v="0"/>
    <n v="0"/>
    <m/>
    <m/>
    <m/>
    <m/>
    <m/>
    <m/>
    <m/>
    <m/>
    <n v="2"/>
    <s v="4"/>
    <s v="4"/>
    <n v="0"/>
    <n v="0"/>
    <n v="0"/>
    <n v="0"/>
    <n v="0"/>
    <n v="0"/>
    <n v="29"/>
    <n v="100"/>
    <n v="29"/>
  </r>
  <r>
    <s v="paolasilvacm"/>
    <s v="bichadecampo"/>
    <m/>
    <m/>
    <m/>
    <m/>
    <m/>
    <m/>
    <m/>
    <m/>
    <s v="No"/>
    <n v="133"/>
    <m/>
    <m/>
    <x v="0"/>
    <d v="2020-01-18T17:08:59"/>
    <s v="💥#Evento presencial y online!!_x000a_👉Marketing Digital &amp;amp; #ecommerce _x000a_🔥Además con este código de descuento: 𝐜𝐞𝐦𝐝𝟐𝟎𝐦𝐯 tu entrada 10% menos!! _x000a__x000a_📅31 de Enero 2020!!_x000a_3º Edición #MarketingDigital,  comercio electrónico y #SEO._x000a_👇 https://t.co/JqYMrspbYC_x000a_#CEMD2020"/>
    <m/>
    <m/>
    <s v="evento ecommerce"/>
    <m/>
    <s v="http://pbs.twimg.com/profile_images/1067775469486047234/ZWTmU_z8_normal.jpg"/>
    <x v="94"/>
    <d v="2020-01-18T00:00:00"/>
    <s v="17:08:59"/>
    <s v="https://twitter.com/paolasilvacm/status/1218581061363544066"/>
    <m/>
    <m/>
    <s v="1218581061363544066"/>
    <m/>
    <b v="0"/>
    <n v="0"/>
    <s v=""/>
    <b v="0"/>
    <s v="es"/>
    <m/>
    <s v=""/>
    <b v="0"/>
    <n v="1"/>
    <s v="1218510126161825793"/>
    <s v="Twitter for Android"/>
    <b v="0"/>
    <s v="1218510126161825793"/>
    <s v="Tweet"/>
    <n v="0"/>
    <n v="0"/>
    <m/>
    <m/>
    <m/>
    <m/>
    <m/>
    <m/>
    <m/>
    <m/>
    <n v="1"/>
    <s v="7"/>
    <s v="4"/>
    <n v="0"/>
    <n v="0"/>
    <n v="0"/>
    <n v="0"/>
    <n v="0"/>
    <n v="0"/>
    <n v="30"/>
    <n v="100"/>
    <n v="30"/>
  </r>
  <r>
    <s v="bichadecampo"/>
    <s v="bichadecampo"/>
    <m/>
    <m/>
    <m/>
    <m/>
    <m/>
    <m/>
    <m/>
    <m/>
    <s v="No"/>
    <n v="134"/>
    <m/>
    <m/>
    <x v="2"/>
    <d v="2020-01-16T11:38:06"/>
    <s v="💥#Evento presencial y online!!_x000a_👉Marketing Digital &amp;amp; #ecommerce _x000a_🔥Además con este código de descuento: 𝐜𝐞𝐦𝐝𝟐𝟎𝐦𝐯 tu entrada 10% menos!! _x000a__x000a_📅31 de Enero 2020!!_x000a_3º Edición #MarketingDigital,  comercio electrónico y #SEO._x000a_👇 https://t.co/JqYMrspbYC_x000a_#CEMD2020"/>
    <s v="https://congresomarketingdigital.com/"/>
    <s v="congresomarketingdigital.com"/>
    <s v="evento ecommerce marketingdigital seo cemd2020"/>
    <m/>
    <s v="http://pbs.twimg.com/profile_images/1051857286262661120/i5SpvGhW_normal.jpg"/>
    <x v="95"/>
    <d v="2020-01-16T00:00:00"/>
    <s v="11:38:06"/>
    <s v="https://twitter.com/bichadecampo/status/1217773016442077189"/>
    <m/>
    <m/>
    <s v="1217773016442077189"/>
    <m/>
    <b v="0"/>
    <n v="1"/>
    <s v=""/>
    <b v="0"/>
    <s v="es"/>
    <m/>
    <s v=""/>
    <b v="0"/>
    <n v="0"/>
    <s v=""/>
    <s v="Metricool Twitter"/>
    <b v="0"/>
    <s v="1217773016442077189"/>
    <s v="Tweet"/>
    <n v="0"/>
    <n v="0"/>
    <m/>
    <m/>
    <m/>
    <m/>
    <m/>
    <m/>
    <m/>
    <m/>
    <n v="9"/>
    <s v="4"/>
    <s v="4"/>
    <n v="0"/>
    <n v="0"/>
    <n v="0"/>
    <n v="0"/>
    <n v="0"/>
    <n v="0"/>
    <n v="30"/>
    <n v="100"/>
    <n v="30"/>
  </r>
  <r>
    <s v="bichadecampo"/>
    <s v="bichadecampo"/>
    <m/>
    <m/>
    <m/>
    <m/>
    <m/>
    <m/>
    <m/>
    <m/>
    <s v="No"/>
    <n v="135"/>
    <m/>
    <m/>
    <x v="2"/>
    <d v="2020-01-16T17:08:40"/>
    <s v="💥#Evento presencial y online!! 👉Marketing Digital &amp;amp; #ecommerce 🔥Además con este código de descuento: 𝐜𝐞𝐦𝐝𝟐𝟎𝐦𝐯 tu entrada 10% menos!! 📅31 de Enero 2020!! 3º Edición #MarketingDigital, comercio electrónico y #SEO. 👇 https://t.co/JqYMrspbYC _x000a_#CEMD2020"/>
    <s v="https://congresomarketingdigital.com/"/>
    <s v="congresomarketingdigital.com"/>
    <s v="evento ecommerce marketingdigital seo cemd2020"/>
    <m/>
    <s v="http://pbs.twimg.com/profile_images/1051857286262661120/i5SpvGhW_normal.jpg"/>
    <x v="96"/>
    <d v="2020-01-16T00:00:00"/>
    <s v="17:08:40"/>
    <s v="https://twitter.com/bichadecampo/status/1217856202983530496"/>
    <m/>
    <m/>
    <s v="1217856202983530496"/>
    <m/>
    <b v="0"/>
    <n v="0"/>
    <s v=""/>
    <b v="0"/>
    <s v="es"/>
    <m/>
    <s v=""/>
    <b v="0"/>
    <n v="0"/>
    <s v=""/>
    <s v="Twitter Web App"/>
    <b v="0"/>
    <s v="1217856202983530496"/>
    <s v="Tweet"/>
    <n v="0"/>
    <n v="0"/>
    <m/>
    <m/>
    <m/>
    <m/>
    <m/>
    <m/>
    <m/>
    <m/>
    <n v="9"/>
    <s v="4"/>
    <s v="4"/>
    <n v="0"/>
    <n v="0"/>
    <n v="0"/>
    <n v="0"/>
    <n v="0"/>
    <n v="0"/>
    <n v="30"/>
    <n v="100"/>
    <n v="30"/>
  </r>
  <r>
    <s v="bichadecampo"/>
    <s v="bichadecampo"/>
    <m/>
    <m/>
    <m/>
    <m/>
    <m/>
    <m/>
    <m/>
    <m/>
    <s v="No"/>
    <n v="136"/>
    <m/>
    <m/>
    <x v="2"/>
    <d v="2020-01-17T00:13:23"/>
    <s v="💥#Evento presencial y online!! 👉Marketing Digital &amp;amp; #ecommerce _x000a_🔥Además con este código de descuento: 𝐜𝐞𝐦𝐝𝟐𝟎𝐦𝐯 tu entrada 10% menos!! _x000a_📅31 de Enero 2020!! 3º Edición #MarketingDigital, comercio electrónico y #SEO. _x000a_👇 https://t.co/JqYMrspbYC _x000a_#CEMD2020"/>
    <s v="https://congresomarketingdigital.com/"/>
    <s v="congresomarketingdigital.com"/>
    <s v="evento ecommerce marketingdigital seo cemd2020"/>
    <m/>
    <s v="http://pbs.twimg.com/profile_images/1051857286262661120/i5SpvGhW_normal.jpg"/>
    <x v="97"/>
    <d v="2020-01-17T00:00:00"/>
    <s v="00:13:23"/>
    <s v="https://twitter.com/bichadecampo/status/1217963087497699330"/>
    <m/>
    <m/>
    <s v="1217963087497699330"/>
    <m/>
    <b v="0"/>
    <n v="0"/>
    <s v=""/>
    <b v="0"/>
    <s v="es"/>
    <m/>
    <s v=""/>
    <b v="0"/>
    <n v="0"/>
    <s v=""/>
    <s v="Twitter Web App"/>
    <b v="0"/>
    <s v="1217963087497699330"/>
    <s v="Tweet"/>
    <n v="0"/>
    <n v="0"/>
    <m/>
    <m/>
    <m/>
    <m/>
    <m/>
    <m/>
    <m/>
    <m/>
    <n v="9"/>
    <s v="4"/>
    <s v="4"/>
    <n v="0"/>
    <n v="0"/>
    <n v="0"/>
    <n v="0"/>
    <n v="0"/>
    <n v="0"/>
    <n v="30"/>
    <n v="100"/>
    <n v="30"/>
  </r>
  <r>
    <s v="bichadecampo"/>
    <s v="bichadecampo"/>
    <m/>
    <m/>
    <m/>
    <m/>
    <m/>
    <m/>
    <m/>
    <m/>
    <s v="No"/>
    <n v="137"/>
    <m/>
    <m/>
    <x v="2"/>
    <d v="2020-01-17T16:18:11"/>
    <s v="💥#Evento presencial y online!!_x000a_👉Marketing Digital &amp;amp; #ecommerce _x000a_🔥Código de Descuento: 𝐜𝐞𝐦𝐝𝟐𝟎𝐦𝐯 _x000a__x000a_📅31 de Enero 2020!!_x000a_3º Edición #MarketingDigital,  comercio electrónico y #SEO._x000a_👇 https://t.co/JqYMrspbYC _x000a_#CEMD2020 https://t.co/Mm1Zv8Usrj"/>
    <s v="https://congresomarketingdigital.com/"/>
    <s v="congresomarketingdigital.com"/>
    <s v="evento ecommerce marketingdigital seo cemd2020"/>
    <s v="https://pbs.twimg.com/media/EOfvyVdW4AAkkYm.jpg"/>
    <s v="https://pbs.twimg.com/media/EOfvyVdW4AAkkYm.jpg"/>
    <x v="98"/>
    <d v="2020-01-17T00:00:00"/>
    <s v="16:18:11"/>
    <s v="https://twitter.com/bichadecampo/status/1218205886692364288"/>
    <m/>
    <m/>
    <s v="1218205886692364288"/>
    <m/>
    <b v="0"/>
    <n v="1"/>
    <s v=""/>
    <b v="0"/>
    <s v="es"/>
    <m/>
    <s v=""/>
    <b v="0"/>
    <n v="1"/>
    <s v=""/>
    <s v="Metricool Twitter"/>
    <b v="0"/>
    <s v="1218205886692364288"/>
    <s v="Tweet"/>
    <n v="0"/>
    <n v="0"/>
    <m/>
    <m/>
    <m/>
    <m/>
    <m/>
    <m/>
    <m/>
    <m/>
    <n v="9"/>
    <s v="4"/>
    <s v="4"/>
    <n v="0"/>
    <n v="0"/>
    <n v="0"/>
    <n v="0"/>
    <n v="0"/>
    <n v="0"/>
    <n v="23"/>
    <n v="100"/>
    <n v="23"/>
  </r>
  <r>
    <s v="bichadecampo"/>
    <s v="bichadecampo"/>
    <m/>
    <m/>
    <m/>
    <m/>
    <m/>
    <m/>
    <m/>
    <m/>
    <s v="No"/>
    <n v="138"/>
    <m/>
    <m/>
    <x v="2"/>
    <d v="2020-01-18T12:27:07"/>
    <s v="💥#Evento presencial y online!!_x000a_👉Marketing Digital &amp;amp; #ecommerce _x000a_🔥Además con este código de descuento: 𝐜𝐞𝐦𝐝𝟐𝟎𝐦𝐯 tu entrada 10% menos!! _x000a__x000a_📅31 de Enero 2020!!_x000a_3º Edición #MarketingDigital,  comercio electrónico y #SEO._x000a_👇 https://t.co/JqYMrspbYC_x000a_#CEMD2020"/>
    <s v="https://congresomarketingdigital.com/"/>
    <s v="congresomarketingdigital.com"/>
    <s v="evento ecommerce marketingdigital seo cemd2020"/>
    <m/>
    <s v="http://pbs.twimg.com/profile_images/1051857286262661120/i5SpvGhW_normal.jpg"/>
    <x v="99"/>
    <d v="2020-01-18T00:00:00"/>
    <s v="12:27:07"/>
    <s v="https://twitter.com/bichadecampo/status/1218510126161825793"/>
    <m/>
    <m/>
    <s v="1218510126161825793"/>
    <m/>
    <b v="0"/>
    <n v="0"/>
    <s v=""/>
    <b v="0"/>
    <s v="es"/>
    <m/>
    <s v=""/>
    <b v="0"/>
    <n v="1"/>
    <s v=""/>
    <s v="Metricool Twitter"/>
    <b v="0"/>
    <s v="1218510126161825793"/>
    <s v="Tweet"/>
    <n v="0"/>
    <n v="0"/>
    <m/>
    <m/>
    <m/>
    <m/>
    <m/>
    <m/>
    <m/>
    <m/>
    <n v="9"/>
    <s v="4"/>
    <s v="4"/>
    <n v="0"/>
    <n v="0"/>
    <n v="0"/>
    <n v="0"/>
    <n v="0"/>
    <n v="0"/>
    <n v="30"/>
    <n v="100"/>
    <n v="30"/>
  </r>
  <r>
    <s v="bichadecampo"/>
    <s v="bichadecampo"/>
    <m/>
    <m/>
    <m/>
    <m/>
    <m/>
    <m/>
    <m/>
    <m/>
    <s v="No"/>
    <n v="139"/>
    <m/>
    <m/>
    <x v="2"/>
    <d v="2020-01-19T14:49:10"/>
    <s v="💥#Evento presencial y online!!_x000a_👉Marketing Digital &amp;amp; #ecommerce _x000a_🔥Código de Descuento: 𝐜𝐞𝐦𝐝𝟐𝟎𝐦𝐯 _x000a__x000a_📅31 de Enero 2020!!_x000a_3º Edición #MarketingDigital,  comercio electrónico y #SEO._x000a_👇 https://t.co/JqYMrspbYC_x000a_#CEMD2020 https://t.co/Ylm8jHcya8"/>
    <s v="https://congresomarketingdigital.com/"/>
    <s v="congresomarketingdigital.com"/>
    <s v="evento ecommerce marketingdigital seo cemd2020"/>
    <s v="https://pbs.twimg.com/media/EOpul-aXUAA1t4B.jpg"/>
    <s v="https://pbs.twimg.com/media/EOpul-aXUAA1t4B.jpg"/>
    <x v="100"/>
    <d v="2020-01-19T00:00:00"/>
    <s v="14:49:10"/>
    <s v="https://twitter.com/bichadecampo/status/1218908263204491264"/>
    <m/>
    <m/>
    <s v="1218908263204491264"/>
    <m/>
    <b v="0"/>
    <n v="0"/>
    <s v=""/>
    <b v="0"/>
    <s v="es"/>
    <m/>
    <s v=""/>
    <b v="0"/>
    <n v="0"/>
    <s v=""/>
    <s v="Metricool Twitter"/>
    <b v="0"/>
    <s v="1218908263204491264"/>
    <s v="Tweet"/>
    <n v="0"/>
    <n v="0"/>
    <m/>
    <m/>
    <m/>
    <m/>
    <m/>
    <m/>
    <m/>
    <m/>
    <n v="9"/>
    <s v="4"/>
    <s v="4"/>
    <n v="0"/>
    <n v="0"/>
    <n v="0"/>
    <n v="0"/>
    <n v="0"/>
    <n v="0"/>
    <n v="23"/>
    <n v="100"/>
    <n v="23"/>
  </r>
  <r>
    <s v="bichadecampo"/>
    <s v="bichadecampo"/>
    <m/>
    <m/>
    <m/>
    <m/>
    <m/>
    <m/>
    <m/>
    <m/>
    <s v="No"/>
    <n v="140"/>
    <m/>
    <m/>
    <x v="2"/>
    <d v="2020-01-20T10:49:11"/>
    <s v="💥#Evento presencial y online!!_x000a_👉Marketing Digital &amp;amp; #ecommerce _x000a_🔥Código de Descuento: 𝐜𝐞𝐦𝐝𝟐𝟎𝐦𝐯 _x000a__x000a_📅31 de Enero 2020!!_x000a_3º Edición #MarketingDigital,  comercio electrónico y #SEO._x000a_👇 https://t.co/JqYMrspbYC_x000a_#CEMD2020 https://t.co/ytZKG7jKaO"/>
    <s v="https://congresomarketingdigital.com/"/>
    <s v="congresomarketingdigital.com"/>
    <s v="evento ecommerce marketingdigital seo cemd2020"/>
    <s v="https://pbs.twimg.com/media/EOuBQSoXsAANUo8.jpg"/>
    <s v="https://pbs.twimg.com/media/EOuBQSoXsAANUo8.jpg"/>
    <x v="101"/>
    <d v="2020-01-20T00:00:00"/>
    <s v="10:49:11"/>
    <s v="https://twitter.com/bichadecampo/status/1219210256628310016"/>
    <m/>
    <m/>
    <s v="1219210256628310016"/>
    <m/>
    <b v="0"/>
    <n v="0"/>
    <s v=""/>
    <b v="0"/>
    <s v="es"/>
    <m/>
    <s v=""/>
    <b v="0"/>
    <n v="0"/>
    <s v=""/>
    <s v="Metricool Twitter"/>
    <b v="0"/>
    <s v="1219210256628310016"/>
    <s v="Tweet"/>
    <n v="0"/>
    <n v="0"/>
    <m/>
    <m/>
    <m/>
    <m/>
    <m/>
    <m/>
    <m/>
    <m/>
    <n v="9"/>
    <s v="4"/>
    <s v="4"/>
    <n v="0"/>
    <n v="0"/>
    <n v="0"/>
    <n v="0"/>
    <n v="0"/>
    <n v="0"/>
    <n v="23"/>
    <n v="100"/>
    <n v="23"/>
  </r>
  <r>
    <s v="bichadecampo"/>
    <s v="bichadecampo"/>
    <m/>
    <m/>
    <m/>
    <m/>
    <m/>
    <m/>
    <m/>
    <m/>
    <s v="No"/>
    <n v="141"/>
    <m/>
    <m/>
    <x v="2"/>
    <d v="2020-01-21T12:04:06"/>
    <s v="💥#Evento presencial y online!!_x000a_👉Marketing Digital &amp;amp; #ecommerce _x000a_🔥Además con este código de descuento: 𝐜𝐞𝐦𝐝𝟐𝟎𝐦𝐯 tu entrada 10% menos!! _x000a__x000a_📅31 de Enero 2020!!_x000a_3º Edición #MarketingDigital,  comercio electrónico y #SEO._x000a_👇 https://t.co/JqYMrspbYC_x000a_#CEMD2020"/>
    <s v="https://congresomarketingdigital.com/"/>
    <s v="congresomarketingdigital.com"/>
    <s v="evento ecommerce marketingdigital seo cemd2020"/>
    <m/>
    <s v="http://pbs.twimg.com/profile_images/1051857286262661120/i5SpvGhW_normal.jpg"/>
    <x v="102"/>
    <d v="2020-01-21T00:00:00"/>
    <s v="12:04:06"/>
    <s v="https://twitter.com/bichadecampo/status/1219591497672265728"/>
    <m/>
    <m/>
    <s v="1219591497672265728"/>
    <m/>
    <b v="0"/>
    <n v="2"/>
    <s v=""/>
    <b v="0"/>
    <s v="es"/>
    <m/>
    <s v=""/>
    <b v="0"/>
    <n v="2"/>
    <s v=""/>
    <s v="Metricool Twitter"/>
    <b v="0"/>
    <s v="1219591497672265728"/>
    <s v="Tweet"/>
    <n v="0"/>
    <n v="0"/>
    <m/>
    <m/>
    <m/>
    <m/>
    <m/>
    <m/>
    <m/>
    <m/>
    <n v="9"/>
    <s v="4"/>
    <s v="4"/>
    <n v="0"/>
    <n v="0"/>
    <n v="0"/>
    <n v="0"/>
    <n v="0"/>
    <n v="0"/>
    <n v="30"/>
    <n v="100"/>
    <n v="30"/>
  </r>
  <r>
    <s v="bichadecampo"/>
    <s v="bichadecampo"/>
    <m/>
    <m/>
    <m/>
    <m/>
    <m/>
    <m/>
    <m/>
    <m/>
    <s v="No"/>
    <n v="142"/>
    <m/>
    <m/>
    <x v="2"/>
    <d v="2020-01-22T19:47:11"/>
    <s v="💥#Evento presencial y online!!_x000a_👉Marketing Digital &amp;amp; #ecommerce _x000a_🔥Además con este código de descuento: 𝐜𝐞𝐦𝐝𝟐𝟎𝐦𝐯 tu entrada 10% menos!! _x000a__x000a_📅31 de Enero 2020!!_x000a_3º Edición #MarketingDigital,  comercio electrónico y #SEO._x000a_👇 https://t.co/JqYMrspbYC_x000a_#CEMD2020 https://t.co/10ul5NJLRj"/>
    <s v="https://congresomarketingdigital.com/"/>
    <s v="congresomarketingdigital.com"/>
    <s v="evento ecommerce marketingdigital seo cemd2020"/>
    <s v="https://pbs.twimg.com/media/EO6Pkn1X0AEQVSB.jpg"/>
    <s v="https://pbs.twimg.com/media/EO6Pkn1X0AEQVSB.jpg"/>
    <x v="103"/>
    <d v="2020-01-22T00:00:00"/>
    <s v="19:47:11"/>
    <s v="https://twitter.com/bichadecampo/status/1220070423456636929"/>
    <m/>
    <m/>
    <s v="1220070423456636929"/>
    <m/>
    <b v="0"/>
    <n v="0"/>
    <s v=""/>
    <b v="0"/>
    <s v="es"/>
    <m/>
    <s v=""/>
    <b v="0"/>
    <n v="1"/>
    <s v=""/>
    <s v="Metricool Twitter"/>
    <b v="0"/>
    <s v="1220070423456636929"/>
    <s v="Tweet"/>
    <n v="0"/>
    <n v="0"/>
    <m/>
    <m/>
    <m/>
    <m/>
    <m/>
    <m/>
    <m/>
    <m/>
    <n v="9"/>
    <s v="4"/>
    <s v="4"/>
    <n v="0"/>
    <n v="0"/>
    <n v="0"/>
    <n v="0"/>
    <n v="0"/>
    <n v="0"/>
    <n v="30"/>
    <n v="100"/>
    <n v="30"/>
  </r>
  <r>
    <s v="luciayelseo"/>
    <s v="bichadecampo"/>
    <m/>
    <m/>
    <m/>
    <m/>
    <m/>
    <m/>
    <m/>
    <m/>
    <s v="No"/>
    <n v="143"/>
    <m/>
    <m/>
    <x v="0"/>
    <d v="2020-01-23T08:03:32"/>
    <s v="💥#Evento presencial y online!!_x000a_👉Marketing Digital &amp;amp; #ecommerce _x000a_🔥Además con este código de descuento: 𝐜𝐞𝐦𝐝𝟐𝟎𝐦𝐯 tu entrada 10% menos!! _x000a__x000a_📅31 de Enero 2020!!_x000a_3º Edición #MarketingDigital,  comercio electrónico y #SEO._x000a_👇 https://t.co/JqYMrspbYC_x000a_#CEMD2020 https://t.co/10ul5NJLRj"/>
    <m/>
    <m/>
    <s v="evento ecommerce"/>
    <m/>
    <s v="http://pbs.twimg.com/profile_images/1218912554581397504/lpu0SAfa_normal.jpg"/>
    <x v="104"/>
    <d v="2020-01-23T00:00:00"/>
    <s v="08:03:32"/>
    <s v="https://twitter.com/luciayelseo/status/1220255734048477185"/>
    <m/>
    <m/>
    <s v="1220255734048477185"/>
    <m/>
    <b v="0"/>
    <n v="0"/>
    <s v=""/>
    <b v="0"/>
    <s v="es"/>
    <m/>
    <s v=""/>
    <b v="0"/>
    <n v="1"/>
    <s v="1220070423456636929"/>
    <s v="Twitter for Android"/>
    <b v="0"/>
    <s v="1220070423456636929"/>
    <s v="Tweet"/>
    <n v="0"/>
    <n v="0"/>
    <m/>
    <m/>
    <m/>
    <m/>
    <m/>
    <m/>
    <m/>
    <m/>
    <n v="1"/>
    <s v="4"/>
    <s v="4"/>
    <n v="0"/>
    <n v="0"/>
    <n v="0"/>
    <n v="0"/>
    <n v="0"/>
    <n v="0"/>
    <n v="30"/>
    <n v="100"/>
    <n v="30"/>
  </r>
  <r>
    <s v="carlotagalvan"/>
    <s v="carlotagalvan"/>
    <m/>
    <m/>
    <m/>
    <m/>
    <m/>
    <m/>
    <m/>
    <m/>
    <s v="No"/>
    <n v="144"/>
    <m/>
    <m/>
    <x v="2"/>
    <d v="2020-01-20T16:36:44"/>
    <s v="🙂Te dejo un descuento del 10% en las entradas de #CEMD2020 tecleando al comprar el código cemd20cg...no te lo pierdas, y si tienes cualquier duda revisa la web para informarte de la ponencias 😉_x000a__x000a_👉https://t.co/MvadETxG4t_x000a_#MarketingDigital_x000a_#Extremadura_x000a_#Congresos https://t.co/rFFyxGEdij"/>
    <s v="https://congresomarketingdigital.com/ponentes2020/"/>
    <s v="congresomarketingdigital.com"/>
    <s v="cemd2020 marketingdigital extremadura congresos"/>
    <s v="https://pbs.twimg.com/media/EOvQz1jXkAAubQi.jpg"/>
    <s v="https://pbs.twimg.com/media/EOvQz1jXkAAubQi.jpg"/>
    <x v="105"/>
    <d v="2020-01-20T00:00:00"/>
    <s v="16:36:44"/>
    <s v="https://twitter.com/carlotagalvan/status/1219297720202035200"/>
    <m/>
    <m/>
    <s v="1219297720202035200"/>
    <m/>
    <b v="0"/>
    <n v="0"/>
    <s v=""/>
    <b v="0"/>
    <s v="es"/>
    <m/>
    <s v=""/>
    <b v="0"/>
    <n v="1"/>
    <s v=""/>
    <s v="Twitter Web App"/>
    <b v="0"/>
    <s v="1219297720202035200"/>
    <s v="Tweet"/>
    <n v="0"/>
    <n v="0"/>
    <m/>
    <m/>
    <m/>
    <m/>
    <m/>
    <m/>
    <m/>
    <m/>
    <n v="1"/>
    <s v="4"/>
    <s v="4"/>
    <n v="0"/>
    <n v="0"/>
    <n v="0"/>
    <n v="0"/>
    <n v="0"/>
    <n v="0"/>
    <n v="41"/>
    <n v="100"/>
    <n v="41"/>
  </r>
  <r>
    <s v="carlotagalvan"/>
    <s v="cemktd"/>
    <m/>
    <m/>
    <m/>
    <m/>
    <m/>
    <m/>
    <m/>
    <m/>
    <s v="No"/>
    <n v="145"/>
    <m/>
    <m/>
    <x v="3"/>
    <d v="2020-01-21T13:51:05"/>
    <s v="✅El #CEMD2020 (de @CEMKTD) reúne a los mejores profesionales del #MarketingDigital el próximo 31 de enero. _x000a__x000a_¿Quieres ser parte de esta tendencia?_x000a_  _x000a_Obtén un 10 % de descuento en tu entrada con el código &quot;cemd20jl&quot; https://t.co/5D8HxhrIHY https://t.co/CraaajTQxm"/>
    <m/>
    <m/>
    <s v="cemd2020 marketingdigital"/>
    <m/>
    <s v="http://pbs.twimg.com/profile_images/1216331414716715008/qVbW52wO_normal.jpg"/>
    <x v="106"/>
    <d v="2020-01-21T00:00:00"/>
    <s v="13:51:05"/>
    <s v="https://twitter.com/carlotagalvan/status/1219618419907141632"/>
    <m/>
    <m/>
    <s v="1219618419907141632"/>
    <m/>
    <b v="0"/>
    <n v="0"/>
    <s v=""/>
    <b v="0"/>
    <s v="es"/>
    <m/>
    <s v=""/>
    <b v="0"/>
    <n v="2"/>
    <s v="1219607368004251649"/>
    <s v="Twitter for Android"/>
    <b v="0"/>
    <s v="1219607368004251649"/>
    <s v="Tweet"/>
    <n v="0"/>
    <n v="0"/>
    <m/>
    <m/>
    <m/>
    <m/>
    <m/>
    <m/>
    <m/>
    <m/>
    <n v="1"/>
    <s v="4"/>
    <s v="1"/>
    <n v="0"/>
    <n v="0"/>
    <n v="0"/>
    <n v="0"/>
    <n v="0"/>
    <n v="0"/>
    <n v="34"/>
    <n v="100"/>
    <n v="34"/>
  </r>
  <r>
    <s v="luciayelseo"/>
    <s v="carlotagalvan"/>
    <m/>
    <m/>
    <m/>
    <m/>
    <m/>
    <m/>
    <m/>
    <m/>
    <s v="No"/>
    <n v="146"/>
    <m/>
    <m/>
    <x v="0"/>
    <d v="2020-01-23T08:03:49"/>
    <s v="🙂Te dejo un descuento del 10% en las entradas de #CEMD2020 tecleando al comprar el código cemd20cg...no te lo pierdas, y si tienes cualquier duda revisa la web para informarte de la ponencias 😉_x000a__x000a_👉https://t.co/MvadETxG4t_x000a_#MarketingDigital_x000a_#Extremadura_x000a_#Congresos https://t.co/rFFyxGEdij"/>
    <m/>
    <m/>
    <s v="cemd2020"/>
    <m/>
    <s v="http://pbs.twimg.com/profile_images/1218912554581397504/lpu0SAfa_normal.jpg"/>
    <x v="107"/>
    <d v="2020-01-23T00:00:00"/>
    <s v="08:03:49"/>
    <s v="https://twitter.com/luciayelseo/status/1220255805372600320"/>
    <m/>
    <m/>
    <s v="1220255805372600320"/>
    <m/>
    <b v="0"/>
    <n v="0"/>
    <s v=""/>
    <b v="0"/>
    <s v="es"/>
    <m/>
    <s v=""/>
    <b v="0"/>
    <n v="1"/>
    <s v="1219297720202035200"/>
    <s v="Twitter for Android"/>
    <b v="0"/>
    <s v="1219297720202035200"/>
    <s v="Tweet"/>
    <n v="0"/>
    <n v="0"/>
    <m/>
    <m/>
    <m/>
    <m/>
    <m/>
    <m/>
    <m/>
    <m/>
    <n v="1"/>
    <s v="4"/>
    <s v="4"/>
    <n v="0"/>
    <n v="0"/>
    <n v="0"/>
    <n v="0"/>
    <n v="0"/>
    <n v="0"/>
    <n v="41"/>
    <n v="100"/>
    <n v="41"/>
  </r>
  <r>
    <s v="arantxasgg"/>
    <s v="arantxasgg"/>
    <m/>
    <m/>
    <m/>
    <m/>
    <m/>
    <m/>
    <m/>
    <m/>
    <s v="No"/>
    <n v="147"/>
    <m/>
    <m/>
    <x v="2"/>
    <d v="2020-01-16T15:30:13"/>
    <s v="💥¡ No puedes perderte el #CEMD2020 ! 💥_x000a__x000a_👉31 de Enero en Badajoz _x000a__x000a_Compra tu entrada en 👉https://t.co/lubS8BZ4tu_x000a__x000a_🔸 cemd20as🔸 10% de descuento con mi código_x000a__x000a_Ponentes de alto nivel y talleres especializados te esperan🔝_x000a__x000a_#MarketingDigital #Ecommerce #SEO https://t.co/Y4TE26gFdW"/>
    <s v="http://congresomarketingdigital.com"/>
    <s v="congresomarketingdigital.com"/>
    <s v="cemd2020 marketingdigital ecommerce seo"/>
    <s v="https://pbs.twimg.com/tweet_video_thumb/EOabOx3XsAADHtp.jpg"/>
    <s v="https://pbs.twimg.com/tweet_video_thumb/EOabOx3XsAADHtp.jpg"/>
    <x v="108"/>
    <d v="2020-01-16T00:00:00"/>
    <s v="15:30:13"/>
    <s v="https://twitter.com/arantxasgg/status/1217831429788393475"/>
    <m/>
    <m/>
    <s v="1217831429788393475"/>
    <m/>
    <b v="0"/>
    <n v="1"/>
    <s v=""/>
    <b v="0"/>
    <s v="es"/>
    <m/>
    <s v=""/>
    <b v="0"/>
    <n v="0"/>
    <s v=""/>
    <s v="Metricool"/>
    <b v="0"/>
    <s v="1217831429788393475"/>
    <s v="Tweet"/>
    <n v="0"/>
    <n v="0"/>
    <m/>
    <m/>
    <m/>
    <m/>
    <m/>
    <m/>
    <m/>
    <m/>
    <n v="4"/>
    <s v="8"/>
    <s v="8"/>
    <n v="0"/>
    <n v="0"/>
    <n v="0"/>
    <n v="0"/>
    <n v="0"/>
    <n v="0"/>
    <n v="37"/>
    <n v="100"/>
    <n v="37"/>
  </r>
  <r>
    <s v="arantxasgg"/>
    <s v="arantxasgg"/>
    <m/>
    <m/>
    <m/>
    <m/>
    <m/>
    <m/>
    <m/>
    <m/>
    <s v="No"/>
    <n v="148"/>
    <m/>
    <m/>
    <x v="2"/>
    <d v="2020-01-19T13:30:08"/>
    <s v="💥¡ No puedes perderte el #CEMD2020 ! 💥_x000a__x000a_👉31 de Enero en Badajoz _x000a__x000a_Compra tu entrada en 👉https://t.co/up37YhYMf9_x000a__x000a_Descuento 🎁 10% de descuento CEMD20AS_x000a__x000a_Ponentes de alto nivel y talleres especializados te esperan🔝_x000a__x000a_#MarketingDigital #Ecommerce #SEO https://t.co/lur5xrvskH"/>
    <s v="http://congresomarketingdigital.com"/>
    <s v="congresomarketingdigital.com"/>
    <s v="cemd2020 marketingdigital ecommerce seo"/>
    <s v="https://pbs.twimg.com/tweet_video_thumb/EOpcg8yWsAY2xNB.jpg"/>
    <s v="https://pbs.twimg.com/tweet_video_thumb/EOpcg8yWsAY2xNB.jpg"/>
    <x v="109"/>
    <d v="2020-01-19T00:00:00"/>
    <s v="13:30:08"/>
    <s v="https://twitter.com/arantxasgg/status/1218888372950851584"/>
    <m/>
    <m/>
    <s v="1218888372950851584"/>
    <m/>
    <b v="0"/>
    <n v="4"/>
    <s v=""/>
    <b v="0"/>
    <s v="es"/>
    <m/>
    <s v=""/>
    <b v="0"/>
    <n v="2"/>
    <s v=""/>
    <s v="Metricool"/>
    <b v="0"/>
    <s v="1218888372950851584"/>
    <s v="Tweet"/>
    <n v="0"/>
    <n v="0"/>
    <m/>
    <m/>
    <m/>
    <m/>
    <m/>
    <m/>
    <m/>
    <m/>
    <n v="4"/>
    <s v="8"/>
    <s v="8"/>
    <n v="0"/>
    <n v="0"/>
    <n v="0"/>
    <n v="0"/>
    <n v="0"/>
    <n v="0"/>
    <n v="35"/>
    <n v="100"/>
    <n v="35"/>
  </r>
  <r>
    <s v="arantxasgg"/>
    <s v="arantxasgg"/>
    <m/>
    <m/>
    <m/>
    <m/>
    <m/>
    <m/>
    <m/>
    <m/>
    <s v="No"/>
    <n v="149"/>
    <m/>
    <m/>
    <x v="2"/>
    <d v="2020-01-20T12:33:13"/>
    <s v="🚨El 31 de enero llega el  3er Congreso Extremeño de Marketing Digital - CEMD20._x000a__x000a_🔝17 maravillosos ponentes._x000a__x000a_🤔¿Quieres asistir? compra tu entrada en:_x000a__x000a_https://t.co/jh8E5dsDnX_x000a__x000a_😀Utiliza mi Código🔸cemd20as 🔸 para obtener un 10% de descuento _x000a_#CEMD2020 #MarketindDigital https://t.co/whS5ECDPwt"/>
    <s v="https://congresomarketingdigital.com/taquilla-online/"/>
    <s v="congresomarketingdigital.com"/>
    <s v="cemd2020 marketinddigital"/>
    <s v="https://pbs.twimg.com/ext_tw_video_thumb/1219236414111518720/pu/img/1Qwhs1bYzJSQwgb7.jpg"/>
    <s v="https://pbs.twimg.com/ext_tw_video_thumb/1219236414111518720/pu/img/1Qwhs1bYzJSQwgb7.jpg"/>
    <x v="110"/>
    <d v="2020-01-20T00:00:00"/>
    <s v="12:33:13"/>
    <s v="https://twitter.com/arantxasgg/status/1219236435716452353"/>
    <m/>
    <m/>
    <s v="1219236435716452353"/>
    <m/>
    <b v="0"/>
    <n v="5"/>
    <s v=""/>
    <b v="0"/>
    <s v="es"/>
    <m/>
    <s v=""/>
    <b v="0"/>
    <n v="2"/>
    <s v=""/>
    <s v="Metricool"/>
    <b v="0"/>
    <s v="1219236435716452353"/>
    <s v="Tweet"/>
    <n v="0"/>
    <n v="0"/>
    <m/>
    <m/>
    <m/>
    <m/>
    <m/>
    <m/>
    <m/>
    <m/>
    <n v="4"/>
    <s v="8"/>
    <s v="8"/>
    <n v="0"/>
    <n v="0"/>
    <n v="0"/>
    <n v="0"/>
    <n v="0"/>
    <n v="0"/>
    <n v="34"/>
    <n v="100"/>
    <n v="34"/>
  </r>
  <r>
    <s v="arantxasgg"/>
    <s v="arantxasgg"/>
    <m/>
    <m/>
    <m/>
    <m/>
    <m/>
    <m/>
    <m/>
    <m/>
    <s v="No"/>
    <n v="150"/>
    <m/>
    <m/>
    <x v="2"/>
    <d v="2020-01-21T20:30:43"/>
    <s v="💡La 3ra edición del CEMD20 viene calentita._x000a__x000a_📌 17 Ponencias de primer nivel_x000a__x000a_📌Masterclass_x000a__x000a_📌Networking_x000a__x000a_El 31 de Enero en Badajoz, ¡no te lo puedes perder!_x000a__x000a_🙂 Con mi código 🔸cemd20as🔸tendrás un 10% de descuento._x000a__x000a_#CEMD2020 #Ecommerce #MarketingDigital https://t.co/9CkENTWGVO"/>
    <m/>
    <m/>
    <s v="cemd2020 ecommerce marketingdigital"/>
    <s v="https://pbs.twimg.com/ext_tw_video_thumb/1219718859307016192/pu/img/WLZ7SCEvSyvjPomQ.jpg"/>
    <s v="https://pbs.twimg.com/ext_tw_video_thumb/1219718859307016192/pu/img/WLZ7SCEvSyvjPomQ.jpg"/>
    <x v="111"/>
    <d v="2020-01-21T00:00:00"/>
    <s v="20:30:43"/>
    <s v="https://twitter.com/arantxasgg/status/1219718989418549255"/>
    <m/>
    <m/>
    <s v="1219718989418549255"/>
    <m/>
    <b v="0"/>
    <n v="4"/>
    <s v=""/>
    <b v="0"/>
    <s v="es"/>
    <m/>
    <s v=""/>
    <b v="0"/>
    <n v="2"/>
    <s v=""/>
    <s v="Metricool"/>
    <b v="0"/>
    <s v="1219718989418549255"/>
    <s v="Tweet"/>
    <n v="0"/>
    <n v="0"/>
    <m/>
    <m/>
    <m/>
    <m/>
    <m/>
    <m/>
    <m/>
    <m/>
    <n v="4"/>
    <s v="8"/>
    <s v="8"/>
    <n v="0"/>
    <n v="0"/>
    <n v="0"/>
    <n v="0"/>
    <n v="0"/>
    <n v="0"/>
    <n v="37"/>
    <n v="100"/>
    <n v="37"/>
  </r>
  <r>
    <s v="arantxasgg"/>
    <s v="cemktd"/>
    <m/>
    <m/>
    <m/>
    <m/>
    <m/>
    <m/>
    <m/>
    <m/>
    <s v="No"/>
    <n v="151"/>
    <m/>
    <m/>
    <x v="3"/>
    <d v="2020-01-22T20:04:20"/>
    <s v="ʙɪᴇɴᴠᴇɴɪᴅᴀ ᴀɴᴀ ɪᴠᴀʀs_x000a__x000a_Si quieres hacer BIEN publicidad en faceboook tienes que a ver a @AnaIvarsParcero en acción en el  #CEMD2020 🔝_x000a_Además de charla imparte un taller práctico 🎯_x000a_Te esperamos en el @CEMKTD _x000a__x000a_Pilla tu entrada 👉 https://t.co/lwuacRKsvr https://t.co/8A5kNtiXds"/>
    <m/>
    <m/>
    <m/>
    <m/>
    <s v="http://pbs.twimg.com/profile_images/1054609031308984320/YnaaNNx6_normal.jpg"/>
    <x v="112"/>
    <d v="2020-01-22T00:00:00"/>
    <s v="20:04:20"/>
    <s v="https://twitter.com/arantxasgg/status/1220074738682355713"/>
    <m/>
    <m/>
    <s v="1220074738682355713"/>
    <m/>
    <b v="0"/>
    <n v="0"/>
    <s v=""/>
    <b v="0"/>
    <s v="es"/>
    <m/>
    <s v=""/>
    <b v="0"/>
    <n v="2"/>
    <s v="1220074628149805057"/>
    <s v="Twitter for iPhone"/>
    <b v="0"/>
    <s v="1220074628149805057"/>
    <s v="Tweet"/>
    <n v="0"/>
    <n v="0"/>
    <m/>
    <m/>
    <m/>
    <m/>
    <m/>
    <m/>
    <m/>
    <m/>
    <n v="1"/>
    <s v="8"/>
    <s v="1"/>
    <m/>
    <m/>
    <m/>
    <m/>
    <m/>
    <m/>
    <m/>
    <m/>
    <m/>
  </r>
  <r>
    <s v="luciayelseo"/>
    <s v="arantxasgg"/>
    <m/>
    <m/>
    <m/>
    <m/>
    <m/>
    <m/>
    <m/>
    <m/>
    <s v="No"/>
    <n v="153"/>
    <m/>
    <m/>
    <x v="0"/>
    <d v="2020-01-20T12:42:38"/>
    <s v="🚨El 31 de enero llega el  3er Congreso Extremeño de Marketing Digital - CEMD20._x000a__x000a_🔝17 maravillosos ponentes._x000a__x000a_🤔¿Quieres asistir? compra tu entrada en:_x000a__x000a_https://t.co/jh8E5dsDnX_x000a__x000a_😀Utiliza mi Código🔸cemd20as 🔸 para obtener un 10% de descuento _x000a_#CEMD2020 #MarketindDigital https://t.co/whS5ECDPwt"/>
    <m/>
    <m/>
    <m/>
    <m/>
    <s v="http://pbs.twimg.com/profile_images/1218912554581397504/lpu0SAfa_normal.jpg"/>
    <x v="113"/>
    <d v="2020-01-20T00:00:00"/>
    <s v="12:42:38"/>
    <s v="https://twitter.com/luciayelseo/status/1219238804999016448"/>
    <m/>
    <m/>
    <s v="1219238804999016448"/>
    <m/>
    <b v="0"/>
    <n v="0"/>
    <s v=""/>
    <b v="0"/>
    <s v="es"/>
    <m/>
    <s v=""/>
    <b v="0"/>
    <n v="2"/>
    <s v="1219236435716452353"/>
    <s v="Twitter for Android"/>
    <b v="0"/>
    <s v="1219236435716452353"/>
    <s v="Tweet"/>
    <n v="0"/>
    <n v="0"/>
    <m/>
    <m/>
    <m/>
    <m/>
    <m/>
    <m/>
    <m/>
    <m/>
    <n v="3"/>
    <s v="4"/>
    <s v="8"/>
    <n v="0"/>
    <n v="0"/>
    <n v="0"/>
    <n v="0"/>
    <n v="0"/>
    <n v="0"/>
    <n v="34"/>
    <n v="100"/>
    <n v="34"/>
  </r>
  <r>
    <s v="luciayelseo"/>
    <s v="arantxasgg"/>
    <m/>
    <m/>
    <m/>
    <m/>
    <m/>
    <m/>
    <m/>
    <m/>
    <s v="No"/>
    <n v="154"/>
    <m/>
    <m/>
    <x v="0"/>
    <d v="2020-01-23T08:03:46"/>
    <s v="💡La 3ra edición del CEMD20 viene calentita._x000a__x000a_📌 17 Ponencias de primer nivel_x000a__x000a_📌Masterclass_x000a__x000a_📌Networking_x000a__x000a_El 31 de Enero en Badajoz, ¡no te lo puedes perder!_x000a__x000a_🙂 Con mi código 🔸cemd20as🔸tendrás un 10% de descuento._x000a__x000a_#CEMD2020 #Ecommerce #MarketingDigital https://t.co/9CkENTWGVO"/>
    <m/>
    <m/>
    <m/>
    <m/>
    <s v="http://pbs.twimg.com/profile_images/1218912554581397504/lpu0SAfa_normal.jpg"/>
    <x v="114"/>
    <d v="2020-01-23T00:00:00"/>
    <s v="08:03:46"/>
    <s v="https://twitter.com/luciayelseo/status/1220255793108439042"/>
    <m/>
    <m/>
    <s v="1220255793108439042"/>
    <m/>
    <b v="0"/>
    <n v="0"/>
    <s v=""/>
    <b v="0"/>
    <s v="es"/>
    <m/>
    <s v=""/>
    <b v="0"/>
    <n v="2"/>
    <s v="1219718989418549255"/>
    <s v="Twitter for Android"/>
    <b v="0"/>
    <s v="1219718989418549255"/>
    <s v="Tweet"/>
    <n v="0"/>
    <n v="0"/>
    <m/>
    <m/>
    <m/>
    <m/>
    <m/>
    <m/>
    <m/>
    <m/>
    <n v="3"/>
    <s v="4"/>
    <s v="8"/>
    <n v="0"/>
    <n v="0"/>
    <n v="0"/>
    <n v="0"/>
    <n v="0"/>
    <n v="0"/>
    <n v="37"/>
    <n v="100"/>
    <n v="37"/>
  </r>
  <r>
    <s v="luciayelseo"/>
    <s v="arantxasgg"/>
    <m/>
    <m/>
    <m/>
    <m/>
    <m/>
    <m/>
    <m/>
    <m/>
    <s v="No"/>
    <n v="155"/>
    <m/>
    <m/>
    <x v="0"/>
    <d v="2020-01-23T08:03:55"/>
    <s v="💥¡ No puedes perderte el #CEMD2020 ! 💥_x000a__x000a_👉31 de Enero en Badajoz _x000a__x000a_Compra tu entrada en 👉https://t.co/up37YhYMf9_x000a__x000a_Descuento 🎁 10% de descuento CEMD20AS_x000a__x000a_Ponentes de alto nivel y talleres especializados te esperan🔝_x000a__x000a_#MarketingDigital #Ecommerce #SEO https://t.co/lur5xrvskH"/>
    <s v="http://congresomarketingdigital.com"/>
    <s v="congresomarketingdigital.com"/>
    <s v="cemd2020"/>
    <m/>
    <s v="http://pbs.twimg.com/profile_images/1218912554581397504/lpu0SAfa_normal.jpg"/>
    <x v="115"/>
    <d v="2020-01-23T00:00:00"/>
    <s v="08:03:55"/>
    <s v="https://twitter.com/luciayelseo/status/1220255826797039616"/>
    <m/>
    <m/>
    <s v="1220255826797039616"/>
    <m/>
    <b v="0"/>
    <n v="0"/>
    <s v=""/>
    <b v="0"/>
    <s v="es"/>
    <m/>
    <s v=""/>
    <b v="0"/>
    <n v="2"/>
    <s v="1218888372950851584"/>
    <s v="Twitter for Android"/>
    <b v="0"/>
    <s v="1218888372950851584"/>
    <s v="Tweet"/>
    <n v="0"/>
    <n v="0"/>
    <m/>
    <m/>
    <m/>
    <m/>
    <m/>
    <m/>
    <m/>
    <m/>
    <n v="3"/>
    <s v="4"/>
    <s v="8"/>
    <n v="0"/>
    <n v="0"/>
    <n v="0"/>
    <n v="0"/>
    <n v="0"/>
    <n v="0"/>
    <n v="35"/>
    <n v="100"/>
    <n v="35"/>
  </r>
  <r>
    <s v="luciayelseo"/>
    <s v="cemktd"/>
    <m/>
    <m/>
    <m/>
    <m/>
    <m/>
    <m/>
    <m/>
    <m/>
    <s v="No"/>
    <n v="156"/>
    <m/>
    <m/>
    <x v="1"/>
    <d v="2020-01-15T09:34:10"/>
    <s v="ʙɪᴇɴᴠᴇɴɪᴅᴀ ᴀɴᴀ ɪᴠᴀʀs_x000a__x000a_Si quieres hacer BIEN publicidad en faceboook tienes que a ver a @AnaIvarsParcero en acción en el  #CEMD2020 🔝_x000a_Además de charla imparte un taller práctico 🎯_x000a_Te esperamos en el @CEMKTD _x000a__x000a_Pilla tu entrada 👉 https://t.co/UgEuDnNjRv https://t.co/KOF8qK6WgI"/>
    <s v="http://www.congresomarketingdigital.com"/>
    <s v="congresomarketingdigital.com"/>
    <s v="cemd2020"/>
    <s v="https://pbs.twimg.com/media/EOUAJR2XsAIKBt1.jpg"/>
    <s v="https://pbs.twimg.com/media/EOUAJR2XsAIKBt1.jpg"/>
    <x v="116"/>
    <d v="2020-01-15T00:00:00"/>
    <s v="09:34:10"/>
    <s v="https://twitter.com/luciayelseo/status/1217379436720525313"/>
    <m/>
    <m/>
    <s v="1217379436720525313"/>
    <m/>
    <b v="0"/>
    <n v="2"/>
    <s v=""/>
    <b v="0"/>
    <s v="es"/>
    <m/>
    <s v=""/>
    <b v="0"/>
    <n v="1"/>
    <s v=""/>
    <s v="Metricool"/>
    <b v="0"/>
    <s v="1217379436720525313"/>
    <s v="Retweet"/>
    <n v="0"/>
    <n v="0"/>
    <m/>
    <m/>
    <m/>
    <m/>
    <m/>
    <m/>
    <m/>
    <m/>
    <n v="2"/>
    <s v="4"/>
    <s v="1"/>
    <m/>
    <m/>
    <m/>
    <m/>
    <m/>
    <m/>
    <m/>
    <m/>
    <m/>
  </r>
  <r>
    <s v="luciayelseo"/>
    <s v="cemktd"/>
    <m/>
    <m/>
    <m/>
    <m/>
    <m/>
    <m/>
    <m/>
    <m/>
    <s v="No"/>
    <n v="158"/>
    <m/>
    <m/>
    <x v="0"/>
    <d v="2020-01-16T20:57:42"/>
    <s v="¿Conoces la edición #Ecommerce del Congreso Extremeño de Marketing Digital? 🤘_x000a__x000a_⏰ 31 Enero de 2020_x000a_📍Edificio Ibercaja S.XXI (Badajoz)_x000a_🖥 Consigue tu entrada y síguelo en streaming 👇_x000a_ _x000a_https://t.co/Uwm3pzAiJ0_x000a_ _x000a_#CEMD2020"/>
    <m/>
    <m/>
    <s v="ecommerce"/>
    <m/>
    <s v="http://pbs.twimg.com/profile_images/1218912554581397504/lpu0SAfa_normal.jpg"/>
    <x v="117"/>
    <d v="2020-01-16T00:00:00"/>
    <s v="20:57:42"/>
    <s v="https://twitter.com/luciayelseo/status/1217913842346479618"/>
    <m/>
    <m/>
    <s v="1217913842346479618"/>
    <m/>
    <b v="0"/>
    <n v="0"/>
    <s v=""/>
    <b v="0"/>
    <s v="es"/>
    <m/>
    <s v=""/>
    <b v="0"/>
    <n v="7"/>
    <s v="1217861435042287617"/>
    <s v="Twitter for Android"/>
    <b v="0"/>
    <s v="1217861435042287617"/>
    <s v="Tweet"/>
    <n v="0"/>
    <n v="0"/>
    <m/>
    <m/>
    <m/>
    <m/>
    <m/>
    <m/>
    <m/>
    <m/>
    <n v="3"/>
    <s v="4"/>
    <s v="1"/>
    <n v="0"/>
    <n v="0"/>
    <n v="0"/>
    <n v="0"/>
    <n v="0"/>
    <n v="0"/>
    <n v="27"/>
    <n v="100"/>
    <n v="27"/>
  </r>
  <r>
    <s v="luciayelseo"/>
    <s v="cemktd"/>
    <m/>
    <m/>
    <m/>
    <m/>
    <m/>
    <m/>
    <m/>
    <m/>
    <s v="No"/>
    <n v="159"/>
    <m/>
    <m/>
    <x v="1"/>
    <d v="2020-01-22T20:03:53"/>
    <s v="ʙɪᴇɴᴠᴇɴɪᴅᴀ ᴀɴᴀ ɪᴠᴀʀs_x000a__x000a_Si quieres hacer BIEN publicidad en faceboook tienes que a ver a @AnaIvarsParcero en acción en el  #CEMD2020 🔝_x000a_Además de charla imparte un taller práctico 🎯_x000a_Te esperamos en el @CEMKTD _x000a__x000a_Pilla tu entrada 👉 https://t.co/lwuacRKsvr https://t.co/8A5kNtiXds"/>
    <s v="http://www.congresomarketingdigital.com"/>
    <s v="congresomarketingdigital.com"/>
    <s v="cemd2020"/>
    <s v="https://pbs.twimg.com/media/EO6TaE-X4AAIW-d.jpg"/>
    <s v="https://pbs.twimg.com/media/EO6TaE-X4AAIW-d.jpg"/>
    <x v="118"/>
    <d v="2020-01-22T00:00:00"/>
    <s v="20:03:53"/>
    <s v="https://twitter.com/luciayelseo/status/1220074628149805057"/>
    <m/>
    <m/>
    <s v="1220074628149805057"/>
    <m/>
    <b v="0"/>
    <n v="2"/>
    <s v=""/>
    <b v="0"/>
    <s v="es"/>
    <m/>
    <s v=""/>
    <b v="0"/>
    <n v="2"/>
    <s v=""/>
    <s v="Metricool"/>
    <b v="0"/>
    <s v="1220074628149805057"/>
    <s v="Tweet"/>
    <n v="0"/>
    <n v="0"/>
    <m/>
    <m/>
    <m/>
    <m/>
    <m/>
    <m/>
    <m/>
    <m/>
    <n v="2"/>
    <s v="4"/>
    <s v="1"/>
    <m/>
    <m/>
    <m/>
    <m/>
    <m/>
    <m/>
    <m/>
    <m/>
    <m/>
  </r>
  <r>
    <s v="luciayelseo"/>
    <s v="cemktd"/>
    <m/>
    <m/>
    <m/>
    <m/>
    <m/>
    <m/>
    <m/>
    <m/>
    <s v="No"/>
    <n v="161"/>
    <m/>
    <m/>
    <x v="0"/>
    <d v="2020-01-23T08:02:15"/>
    <s v="¿Estás preparados para los sorteos del #CEMD2020 ? No te lo puedes perder, habrá muchas sorpresas durante el evento 🤘_x000a_Si aún no tienes tu entrada, ¡no sabemos a que esperas! _x000a_👉 https://t.co/02j768AXO5 https://t.co/nY7EN5Ga83"/>
    <m/>
    <m/>
    <s v="cemd2020"/>
    <m/>
    <s v="http://pbs.twimg.com/profile_images/1218912554581397504/lpu0SAfa_normal.jpg"/>
    <x v="119"/>
    <d v="2020-01-23T00:00:00"/>
    <s v="08:02:15"/>
    <s v="https://twitter.com/luciayelseo/status/1220255407467384833"/>
    <m/>
    <m/>
    <s v="1220255407467384833"/>
    <m/>
    <b v="0"/>
    <n v="0"/>
    <s v=""/>
    <b v="0"/>
    <s v="es"/>
    <m/>
    <s v=""/>
    <b v="0"/>
    <n v="3"/>
    <s v="1219954417258192898"/>
    <s v="Twitter for Android"/>
    <b v="0"/>
    <s v="1219954417258192898"/>
    <s v="Tweet"/>
    <n v="0"/>
    <n v="0"/>
    <m/>
    <m/>
    <m/>
    <m/>
    <m/>
    <m/>
    <m/>
    <m/>
    <n v="3"/>
    <s v="4"/>
    <s v="1"/>
    <n v="0"/>
    <n v="0"/>
    <n v="0"/>
    <n v="0"/>
    <n v="0"/>
    <n v="0"/>
    <n v="29"/>
    <n v="100"/>
    <n v="29"/>
  </r>
  <r>
    <s v="luciayelseo"/>
    <s v="i_republica"/>
    <m/>
    <m/>
    <m/>
    <m/>
    <m/>
    <m/>
    <m/>
    <m/>
    <s v="No"/>
    <n v="162"/>
    <m/>
    <m/>
    <x v="3"/>
    <d v="2020-01-23T08:02:19"/>
    <s v="8 días para el #CEMD2020, 8 días para poder aprender de 𝙇𝙤𝙡𝙖 𝙂𝙖𝙡𝙡𝙚𝙣𝙩 de @i_Republica 🤘 Nos ha dejado un mensajito para ir abriendo boca, y te recuerda que no puedes faltar, saca tu entrada ya 👉 https://t.co/gIJc2ki3fx https://t.co/QTap7Rw5L0"/>
    <m/>
    <m/>
    <s v="cemd2020"/>
    <m/>
    <s v="http://pbs.twimg.com/profile_images/1218912554581397504/lpu0SAfa_normal.jpg"/>
    <x v="120"/>
    <d v="2020-01-23T00:00:00"/>
    <s v="08:02:19"/>
    <s v="https://twitter.com/luciayelseo/status/1220255425859411969"/>
    <m/>
    <m/>
    <s v="1220255425859411969"/>
    <m/>
    <b v="0"/>
    <n v="0"/>
    <s v=""/>
    <b v="0"/>
    <s v="es"/>
    <m/>
    <s v=""/>
    <b v="0"/>
    <n v="4"/>
    <s v="1220060195063324677"/>
    <s v="Twitter for Android"/>
    <b v="0"/>
    <s v="1220060195063324677"/>
    <s v="Tweet"/>
    <n v="0"/>
    <n v="0"/>
    <m/>
    <m/>
    <m/>
    <m/>
    <m/>
    <m/>
    <m/>
    <m/>
    <n v="1"/>
    <s v="4"/>
    <s v="3"/>
    <n v="0"/>
    <n v="0"/>
    <n v="0"/>
    <n v="0"/>
    <n v="0"/>
    <n v="0"/>
    <n v="33"/>
    <n v="100"/>
    <n v="33"/>
  </r>
  <r>
    <s v="luciayelseo"/>
    <s v="jptejela"/>
    <m/>
    <m/>
    <m/>
    <m/>
    <m/>
    <m/>
    <m/>
    <m/>
    <s v="No"/>
    <n v="163"/>
    <m/>
    <m/>
    <x v="3"/>
    <d v="2020-01-23T08:02:29"/>
    <s v="De nuevo este año, en el #CEMD2020 contaremos con el apoyo y participación de @Metricool_es , que con @jptejela  a la cabeza, impartirán un interesante taller sobre esta potente y eficaz herramienta. Sorpresa en el evento 😉_x000a_Corre a sacar tu entrada en https://t.co/FpQT27yZA1 https://t.co/u5USGIgs8H"/>
    <m/>
    <m/>
    <s v="cemd2020"/>
    <m/>
    <s v="http://pbs.twimg.com/profile_images/1218912554581397504/lpu0SAfa_normal.jpg"/>
    <x v="121"/>
    <d v="2020-01-23T00:00:00"/>
    <s v="08:02:29"/>
    <s v="https://twitter.com/luciayelseo/status/1220255466032451586"/>
    <m/>
    <m/>
    <s v="1220255466032451586"/>
    <m/>
    <b v="0"/>
    <n v="0"/>
    <s v=""/>
    <b v="0"/>
    <s v="es"/>
    <m/>
    <s v=""/>
    <b v="0"/>
    <n v="2"/>
    <s v="1219878916418080768"/>
    <s v="Twitter for Android"/>
    <b v="0"/>
    <s v="1219878916418080768"/>
    <s v="Tweet"/>
    <n v="0"/>
    <n v="0"/>
    <m/>
    <m/>
    <m/>
    <m/>
    <m/>
    <m/>
    <m/>
    <m/>
    <n v="1"/>
    <s v="4"/>
    <s v="4"/>
    <m/>
    <m/>
    <m/>
    <m/>
    <m/>
    <m/>
    <m/>
    <m/>
    <m/>
  </r>
  <r>
    <s v="luciayelseo"/>
    <s v="josmkt"/>
    <m/>
    <m/>
    <m/>
    <m/>
    <m/>
    <m/>
    <m/>
    <m/>
    <s v="No"/>
    <n v="165"/>
    <m/>
    <m/>
    <x v="0"/>
    <d v="2020-01-23T08:02:31"/>
    <s v="Ya se acerca el mayor evento de Marketing Digital de Extremadura , el #CEMD2020 . No te lo puedes perder !! _x000a__x000a_ Compra tu entrada aqui 👇👇_x000a_🌐https://t.co/b6s3FOUrSI 10% DTO, con el código 👉 CEMD20jo https://t.co/xfOnMuIXX9"/>
    <m/>
    <m/>
    <s v="cemd2020"/>
    <m/>
    <s v="http://pbs.twimg.com/profile_images/1218912554581397504/lpu0SAfa_normal.jpg"/>
    <x v="122"/>
    <d v="2020-01-23T00:00:00"/>
    <s v="08:02:31"/>
    <s v="https://twitter.com/luciayelseo/status/1220255477029797888"/>
    <m/>
    <m/>
    <s v="1220255477029797888"/>
    <m/>
    <b v="0"/>
    <n v="0"/>
    <s v=""/>
    <b v="0"/>
    <s v="es"/>
    <m/>
    <s v=""/>
    <b v="0"/>
    <n v="2"/>
    <s v="1219896567697723393"/>
    <s v="Twitter for Android"/>
    <b v="0"/>
    <s v="1219896567697723393"/>
    <s v="Tweet"/>
    <n v="0"/>
    <n v="0"/>
    <m/>
    <m/>
    <m/>
    <m/>
    <m/>
    <m/>
    <m/>
    <m/>
    <n v="1"/>
    <s v="4"/>
    <s v="4"/>
    <n v="0"/>
    <n v="0"/>
    <n v="0"/>
    <n v="0"/>
    <n v="0"/>
    <n v="0"/>
    <n v="32"/>
    <n v="100"/>
    <n v="32"/>
  </r>
  <r>
    <s v="luciayelseo"/>
    <s v="cemktd"/>
    <m/>
    <m/>
    <m/>
    <m/>
    <m/>
    <m/>
    <m/>
    <m/>
    <s v="No"/>
    <n v="166"/>
    <m/>
    <m/>
    <x v="0"/>
    <d v="2020-01-23T08:02:34"/>
    <s v="Uno de los propósitos de los congresos es el #Networking , y de eso en el #CEMD2020 lo tendremos a raudales 🤘_x000a_¿Vas a perdértelo? ¡Saca ya tu entrada! 👇👇_x000a_https://t.co/ZcO2n8Tnuv"/>
    <m/>
    <m/>
    <s v="networking cemd2020"/>
    <m/>
    <s v="http://pbs.twimg.com/profile_images/1218912554581397504/lpu0SAfa_normal.jpg"/>
    <x v="123"/>
    <d v="2020-01-23T00:00:00"/>
    <s v="08:02:34"/>
    <s v="https://twitter.com/luciayelseo/status/1220255487209492480"/>
    <m/>
    <m/>
    <s v="1220255487209492480"/>
    <m/>
    <b v="0"/>
    <n v="0"/>
    <s v=""/>
    <b v="0"/>
    <s v="es"/>
    <m/>
    <s v=""/>
    <b v="0"/>
    <n v="2"/>
    <s v="1219185316801720320"/>
    <s v="Twitter for Android"/>
    <b v="0"/>
    <s v="1219185316801720320"/>
    <s v="Tweet"/>
    <n v="0"/>
    <n v="0"/>
    <m/>
    <m/>
    <m/>
    <m/>
    <m/>
    <m/>
    <m/>
    <m/>
    <n v="3"/>
    <s v="4"/>
    <s v="1"/>
    <n v="0"/>
    <n v="0"/>
    <n v="0"/>
    <n v="0"/>
    <n v="0"/>
    <n v="0"/>
    <n v="27"/>
    <n v="100"/>
    <n v="27"/>
  </r>
  <r>
    <s v="luciayelseo"/>
    <s v="cemktd"/>
    <m/>
    <m/>
    <m/>
    <m/>
    <m/>
    <m/>
    <m/>
    <m/>
    <s v="No"/>
    <n v="167"/>
    <m/>
    <m/>
    <x v="3"/>
    <d v="2020-01-23T08:02:39"/>
    <s v="✅El #CEMD2020 (de @CEMKTD) reúne a los mejores profesionales del #MarketingDigital el próximo 31 de enero. _x000a__x000a_¿Quieres ser parte de esta tendencia?_x000a_  _x000a_Obtén un 10 % de descuento en tu entrada con el código &quot;cemd20jl&quot; https://t.co/5D8HxhrIHY https://t.co/CraaajTQxm"/>
    <m/>
    <m/>
    <s v="cemd2020 marketingdigital"/>
    <m/>
    <s v="http://pbs.twimg.com/profile_images/1218912554581397504/lpu0SAfa_normal.jpg"/>
    <x v="124"/>
    <d v="2020-01-23T00:00:00"/>
    <s v="08:02:39"/>
    <s v="https://twitter.com/luciayelseo/status/1220255507983761408"/>
    <m/>
    <m/>
    <s v="1220255507983761408"/>
    <m/>
    <b v="0"/>
    <n v="0"/>
    <s v=""/>
    <b v="0"/>
    <s v="es"/>
    <m/>
    <s v=""/>
    <b v="0"/>
    <n v="2"/>
    <s v="1219607368004251649"/>
    <s v="Twitter for Android"/>
    <b v="0"/>
    <s v="1219607368004251649"/>
    <s v="Tweet"/>
    <n v="0"/>
    <n v="0"/>
    <m/>
    <m/>
    <m/>
    <m/>
    <m/>
    <m/>
    <m/>
    <m/>
    <n v="3"/>
    <s v="4"/>
    <s v="1"/>
    <n v="0"/>
    <n v="0"/>
    <n v="0"/>
    <n v="0"/>
    <n v="0"/>
    <n v="0"/>
    <n v="34"/>
    <n v="100"/>
    <n v="34"/>
  </r>
  <r>
    <s v="luciayelseo"/>
    <s v="isasantiandreu"/>
    <m/>
    <m/>
    <m/>
    <m/>
    <m/>
    <m/>
    <m/>
    <m/>
    <s v="No"/>
    <n v="168"/>
    <m/>
    <m/>
    <x v="0"/>
    <d v="2020-01-23T08:02:46"/>
    <s v="📣¿Quieres saber todo sobre el #CEMD2020 ?_x000a__x000a_Te lo cuento en mi blog ➡https://t.co/zUfIDzbz6V_x000a_🎁DESCUENTO 10% CÓDIGO CEMD20ISABEL_x000a__x000a_🗯Ponentes y Talleres🔝_x000a_📍Badajoz_x000a_📅31 de enero_x000a_💻Presencial y Streaming_x000a_✅Entradas https://t.co/kEseRz8dnl_x000a_#Marketing #ecommerce #seo #socialmedia https://t.co/nyOBgQYaE2"/>
    <s v="https://isabelsantiandreu.com/cemd2020/"/>
    <s v="isabelsantiandreu.com"/>
    <s v="cemd2020"/>
    <m/>
    <s v="http://pbs.twimg.com/profile_images/1218912554581397504/lpu0SAfa_normal.jpg"/>
    <x v="125"/>
    <d v="2020-01-23T00:00:00"/>
    <s v="08:02:46"/>
    <s v="https://twitter.com/luciayelseo/status/1220255540619698181"/>
    <m/>
    <m/>
    <s v="1220255540619698181"/>
    <m/>
    <b v="0"/>
    <n v="0"/>
    <s v=""/>
    <b v="0"/>
    <s v="es"/>
    <m/>
    <s v=""/>
    <b v="0"/>
    <n v="4"/>
    <s v="1218986857628938242"/>
    <s v="Twitter for Android"/>
    <b v="0"/>
    <s v="1218986857628938242"/>
    <s v="Tweet"/>
    <n v="0"/>
    <n v="0"/>
    <m/>
    <m/>
    <m/>
    <m/>
    <m/>
    <m/>
    <m/>
    <m/>
    <n v="2"/>
    <s v="4"/>
    <s v="2"/>
    <n v="0"/>
    <n v="0"/>
    <n v="0"/>
    <n v="0"/>
    <n v="0"/>
    <n v="0"/>
    <n v="35"/>
    <n v="100"/>
    <n v="35"/>
  </r>
  <r>
    <s v="luciayelseo"/>
    <s v="nicolaschvs"/>
    <m/>
    <m/>
    <m/>
    <m/>
    <m/>
    <m/>
    <m/>
    <m/>
    <s v="No"/>
    <n v="169"/>
    <m/>
    <m/>
    <x v="3"/>
    <d v="2020-01-23T08:02:50"/>
    <s v="Como ya sabéis, este año tenemos el orgullo de contar como partner principal en el #CEMD2020 a @Pandacomunica 👏 Y no podíamos dejar pasar la oportunidad de grabar un pequeño vídeo a un pacense, que es el CMO de Panda 👉 @nicolaschvs_x000a_¡Play y atentos! 👇 https://t.co/17jK2eSxvu"/>
    <m/>
    <m/>
    <s v="cemd2020"/>
    <m/>
    <s v="http://pbs.twimg.com/profile_images/1218912554581397504/lpu0SAfa_normal.jpg"/>
    <x v="126"/>
    <d v="2020-01-23T00:00:00"/>
    <s v="08:02:50"/>
    <s v="https://twitter.com/luciayelseo/status/1220255556696510466"/>
    <m/>
    <m/>
    <s v="1220255556696510466"/>
    <m/>
    <b v="0"/>
    <n v="0"/>
    <s v=""/>
    <b v="0"/>
    <s v="es"/>
    <m/>
    <s v=""/>
    <b v="0"/>
    <n v="2"/>
    <s v="1219345202093215747"/>
    <s v="Twitter for Android"/>
    <b v="0"/>
    <s v="1219345202093215747"/>
    <s v="Tweet"/>
    <n v="0"/>
    <n v="0"/>
    <m/>
    <m/>
    <m/>
    <m/>
    <m/>
    <m/>
    <m/>
    <m/>
    <n v="1"/>
    <s v="4"/>
    <s v="1"/>
    <m/>
    <m/>
    <m/>
    <m/>
    <m/>
    <m/>
    <m/>
    <m/>
    <m/>
  </r>
  <r>
    <s v="luciayelseo"/>
    <s v="interactiv_a"/>
    <m/>
    <m/>
    <m/>
    <m/>
    <m/>
    <m/>
    <m/>
    <m/>
    <s v="No"/>
    <n v="171"/>
    <m/>
    <m/>
    <x v="3"/>
    <d v="2020-01-23T08:02:55"/>
    <s v="Vuelve el Congreso Extremeño de #MarketingDigital y #ECommerce, Formación y estudios  _x000a_https://t.co/yplFyWfAFu via @Interactiv_a_x000a_#CEMD2020"/>
    <s v="https://interactivadigital.com/formacion-y-estudios-marketing-digital/vuelve-a-el-congreso-extremeno-de-marketing-digital-e-ecommerce/"/>
    <s v="interactivadigital.com"/>
    <s v="marketingdigital ecommerce"/>
    <m/>
    <s v="http://pbs.twimg.com/profile_images/1218912554581397504/lpu0SAfa_normal.jpg"/>
    <x v="127"/>
    <d v="2020-01-23T00:00:00"/>
    <s v="08:02:55"/>
    <s v="https://twitter.com/luciayelseo/status/1220255576120352768"/>
    <m/>
    <m/>
    <s v="1220255576120352768"/>
    <m/>
    <b v="0"/>
    <n v="0"/>
    <s v=""/>
    <b v="0"/>
    <s v="es"/>
    <m/>
    <s v=""/>
    <b v="0"/>
    <n v="1"/>
    <s v="1219955122073145346"/>
    <s v="Twitter for Android"/>
    <b v="0"/>
    <s v="1219955122073145346"/>
    <s v="Tweet"/>
    <n v="0"/>
    <n v="0"/>
    <m/>
    <m/>
    <m/>
    <m/>
    <m/>
    <m/>
    <m/>
    <m/>
    <n v="1"/>
    <s v="4"/>
    <s v="2"/>
    <n v="0"/>
    <n v="0"/>
    <n v="0"/>
    <n v="0"/>
    <n v="0"/>
    <n v="0"/>
    <n v="14"/>
    <n v="100"/>
    <n v="14"/>
  </r>
  <r>
    <s v="luciayelseo"/>
    <s v="tuwebdecero"/>
    <m/>
    <m/>
    <m/>
    <m/>
    <m/>
    <m/>
    <m/>
    <m/>
    <s v="No"/>
    <n v="172"/>
    <m/>
    <m/>
    <x v="0"/>
    <d v="2020-01-23T08:03:04"/>
    <s v="El SEO será uno de los protagonistas del Congreso del día 31 de Enero - Congreso de Marketing Digital https://t.co/q9JDo4hxjo #cemd2020 https://t.co/Prw78Z965I"/>
    <m/>
    <m/>
    <m/>
    <m/>
    <s v="http://pbs.twimg.com/profile_images/1218912554581397504/lpu0SAfa_normal.jpg"/>
    <x v="128"/>
    <d v="2020-01-23T00:00:00"/>
    <s v="08:03:04"/>
    <s v="https://twitter.com/luciayelseo/status/1220255615056076800"/>
    <m/>
    <m/>
    <s v="1220255615056076800"/>
    <m/>
    <b v="0"/>
    <n v="0"/>
    <s v=""/>
    <b v="0"/>
    <s v="es"/>
    <m/>
    <s v=""/>
    <b v="0"/>
    <n v="1"/>
    <s v="1219285949475106816"/>
    <s v="Twitter for Android"/>
    <b v="0"/>
    <s v="1219285949475106816"/>
    <s v="Tweet"/>
    <n v="0"/>
    <n v="0"/>
    <m/>
    <m/>
    <m/>
    <m/>
    <m/>
    <m/>
    <m/>
    <m/>
    <n v="3"/>
    <s v="4"/>
    <s v="3"/>
    <n v="0"/>
    <n v="0"/>
    <n v="0"/>
    <n v="0"/>
    <n v="0"/>
    <n v="0"/>
    <n v="19"/>
    <n v="100"/>
    <n v="19"/>
  </r>
  <r>
    <s v="luciayelseo"/>
    <s v="ibercaja"/>
    <m/>
    <m/>
    <m/>
    <m/>
    <m/>
    <m/>
    <m/>
    <m/>
    <s v="No"/>
    <n v="173"/>
    <m/>
    <m/>
    <x v="3"/>
    <d v="2020-01-23T08:03:08"/>
    <s v="Por 3ª edición consecutiva, @ibercaja vuelve a apoyarnos cediéndonos sus instalaciones 👏_x000a_Nuestra gratitud por haber confiado en este proyecto desde el primer instante de manera totalmente incondicional 🙏_x000a_Gracias de parte de todos los que formamos parte del #CEMD2020 🤗 https://t.co/cw2XD6SiLJ"/>
    <m/>
    <m/>
    <m/>
    <m/>
    <s v="http://pbs.twimg.com/profile_images/1218912554581397504/lpu0SAfa_normal.jpg"/>
    <x v="129"/>
    <d v="2020-01-23T00:00:00"/>
    <s v="08:03:08"/>
    <s v="https://twitter.com/luciayelseo/status/1220255631342436353"/>
    <m/>
    <m/>
    <s v="1220255631342436353"/>
    <m/>
    <b v="0"/>
    <n v="0"/>
    <s v=""/>
    <b v="0"/>
    <s v="es"/>
    <m/>
    <s v=""/>
    <b v="0"/>
    <n v="3"/>
    <s v="1217739084149547008"/>
    <s v="Twitter for Android"/>
    <b v="0"/>
    <s v="1217739084149547008"/>
    <s v="Tweet"/>
    <n v="0"/>
    <n v="0"/>
    <m/>
    <m/>
    <m/>
    <m/>
    <m/>
    <m/>
    <m/>
    <m/>
    <n v="1"/>
    <s v="4"/>
    <s v="1"/>
    <n v="0"/>
    <n v="0"/>
    <n v="0"/>
    <n v="0"/>
    <n v="0"/>
    <n v="0"/>
    <n v="38"/>
    <n v="100"/>
    <n v="38"/>
  </r>
  <r>
    <s v="luciayelseo"/>
    <s v="cytomic_"/>
    <m/>
    <m/>
    <m/>
    <m/>
    <m/>
    <m/>
    <m/>
    <m/>
    <s v="No"/>
    <n v="174"/>
    <m/>
    <m/>
    <x v="3"/>
    <d v="2020-01-23T08:03:10"/>
    <s v="Recordaros que este año tenemos el super apoyo nada menos que de @PandaComunica, y viene acompañado de su hermano @cytomic_ 👏_x000a_¡Estamos encantados de tenerlos con nosotros! 👌_x000a_Ya puedes sacar tu entrada para el #CEMD2020! 👉 https://t.co/Bxaz3ezJFo https://t.co/JiTaKq2ctg"/>
    <m/>
    <m/>
    <m/>
    <m/>
    <s v="http://pbs.twimg.com/profile_images/1218912554581397504/lpu0SAfa_normal.jpg"/>
    <x v="130"/>
    <d v="2020-01-23T00:00:00"/>
    <s v="08:03:10"/>
    <s v="https://twitter.com/luciayelseo/status/1220255641832431618"/>
    <m/>
    <m/>
    <s v="1220255641832431618"/>
    <m/>
    <b v="0"/>
    <n v="0"/>
    <s v=""/>
    <b v="0"/>
    <s v="es"/>
    <m/>
    <s v=""/>
    <b v="0"/>
    <n v="2"/>
    <s v="1219301104917319682"/>
    <s v="Twitter for Android"/>
    <b v="0"/>
    <s v="1219301104917319682"/>
    <s v="Tweet"/>
    <n v="0"/>
    <n v="0"/>
    <m/>
    <m/>
    <m/>
    <m/>
    <m/>
    <m/>
    <m/>
    <m/>
    <n v="1"/>
    <s v="4"/>
    <s v="1"/>
    <m/>
    <m/>
    <m/>
    <m/>
    <m/>
    <m/>
    <m/>
    <m/>
    <m/>
  </r>
  <r>
    <s v="luciayelseo"/>
    <s v="cemktd"/>
    <m/>
    <m/>
    <m/>
    <m/>
    <m/>
    <m/>
    <m/>
    <m/>
    <s v="No"/>
    <n v="176"/>
    <m/>
    <m/>
    <x v="3"/>
    <d v="2020-01-23T08:03:18"/>
    <s v="¿El #Mindfullness es una tendencia pasajera o es algo que las empresas deberían implementar en sus organizaciones? _x000a__x000a_La respuesta de @PhilGonzalez la tendrás en #CEMD2020 (de @CEMKTD)._x000a__x000a_Obtén un 10 % de descuento en tu entrada con el código &quot;cemd20jl&quot; https://t.co/lSJSCvmNiN https://t.co/5CcgcRyLQg"/>
    <m/>
    <m/>
    <s v="mindfullness"/>
    <m/>
    <s v="http://pbs.twimg.com/profile_images/1218912554581397504/lpu0SAfa_normal.jpg"/>
    <x v="131"/>
    <d v="2020-01-23T00:00:00"/>
    <s v="08:03:18"/>
    <s v="https://twitter.com/luciayelseo/status/1220255673856004097"/>
    <m/>
    <m/>
    <s v="1220255673856004097"/>
    <m/>
    <b v="0"/>
    <n v="0"/>
    <s v=""/>
    <b v="0"/>
    <s v="es"/>
    <m/>
    <s v=""/>
    <b v="0"/>
    <n v="2"/>
    <s v="1219244981262733313"/>
    <s v="Twitter for Android"/>
    <b v="0"/>
    <s v="1219244981262733313"/>
    <s v="Tweet"/>
    <n v="0"/>
    <n v="0"/>
    <m/>
    <m/>
    <m/>
    <m/>
    <m/>
    <m/>
    <m/>
    <m/>
    <n v="3"/>
    <s v="4"/>
    <s v="1"/>
    <m/>
    <m/>
    <m/>
    <m/>
    <m/>
    <m/>
    <m/>
    <m/>
    <m/>
  </r>
  <r>
    <s v="luciayelseo"/>
    <s v="raiolanetworks"/>
    <m/>
    <m/>
    <m/>
    <m/>
    <m/>
    <m/>
    <m/>
    <m/>
    <s v="No"/>
    <n v="178"/>
    <m/>
    <m/>
    <x v="0"/>
    <d v="2020-01-23T08:03:24"/>
    <s v="¡Se acerca #CEMD2020! 😍_x000a_Este 31 de enero embárcate en un emocionante evento de aprendizaje 🙌🏽_x000a_¿Sabes cuál es el programa con el que vas a encontrarte allí? 😉¡Mira!👇🏽_x000a_https://t.co/p1AQ4Hsxps https://t.co/GkSbObQh8L"/>
    <m/>
    <m/>
    <s v="cemd2020"/>
    <m/>
    <s v="http://pbs.twimg.com/profile_images/1218912554581397504/lpu0SAfa_normal.jpg"/>
    <x v="132"/>
    <d v="2020-01-23T00:00:00"/>
    <s v="08:03:24"/>
    <s v="https://twitter.com/luciayelseo/status/1220255700170964992"/>
    <m/>
    <m/>
    <s v="1220255700170964992"/>
    <m/>
    <b v="0"/>
    <n v="0"/>
    <s v=""/>
    <b v="0"/>
    <s v="es"/>
    <m/>
    <s v=""/>
    <b v="0"/>
    <n v="1"/>
    <s v="1219968893353111554"/>
    <s v="Twitter for Android"/>
    <b v="0"/>
    <s v="1219968893353111554"/>
    <s v="Tweet"/>
    <n v="0"/>
    <n v="0"/>
    <m/>
    <m/>
    <m/>
    <m/>
    <m/>
    <m/>
    <m/>
    <m/>
    <n v="4"/>
    <s v="4"/>
    <s v="5"/>
    <n v="0"/>
    <n v="0"/>
    <n v="0"/>
    <n v="0"/>
    <n v="0"/>
    <n v="0"/>
    <n v="27"/>
    <n v="100"/>
    <n v="27"/>
  </r>
  <r>
    <s v="luciayelseo"/>
    <s v="tuwebdecero"/>
    <m/>
    <m/>
    <m/>
    <m/>
    <m/>
    <m/>
    <m/>
    <m/>
    <s v="No"/>
    <n v="179"/>
    <m/>
    <m/>
    <x v="0"/>
    <d v="2020-01-23T08:03:27"/>
    <s v="Juan Pablo Tejera estará en Badajoz el próximo 31 de Enero parra hablar sobre la herramienta Metricool.  _x000a_No te lo pierdas y compra  tu entrada - Congreso Extremeño de Marketing Digital #cemd2020 _x000a_10% de descuento con el código: cemd20jose _x000a_ℹ️ https://t.co/sA0tQUNZsK https://t.co/5PkzOz9SJq"/>
    <m/>
    <m/>
    <m/>
    <m/>
    <s v="http://pbs.twimg.com/profile_images/1218912554581397504/lpu0SAfa_normal.jpg"/>
    <x v="133"/>
    <d v="2020-01-23T00:00:00"/>
    <s v="08:03:27"/>
    <s v="https://twitter.com/luciayelseo/status/1220255711109828608"/>
    <m/>
    <m/>
    <s v="1220255711109828608"/>
    <m/>
    <b v="0"/>
    <n v="0"/>
    <s v=""/>
    <b v="0"/>
    <s v="es"/>
    <m/>
    <s v=""/>
    <b v="0"/>
    <n v="1"/>
    <s v="1219194539858104320"/>
    <s v="Twitter for Android"/>
    <b v="0"/>
    <s v="1219194539858104320"/>
    <s v="Tweet"/>
    <n v="0"/>
    <n v="0"/>
    <m/>
    <m/>
    <m/>
    <m/>
    <m/>
    <m/>
    <m/>
    <m/>
    <n v="3"/>
    <s v="4"/>
    <s v="3"/>
    <n v="0"/>
    <n v="0"/>
    <n v="0"/>
    <n v="0"/>
    <n v="0"/>
    <n v="0"/>
    <n v="39"/>
    <n v="100"/>
    <n v="39"/>
  </r>
  <r>
    <s v="luciayelseo"/>
    <s v="raiolanetworks"/>
    <m/>
    <m/>
    <m/>
    <m/>
    <m/>
    <m/>
    <m/>
    <m/>
    <s v="No"/>
    <n v="180"/>
    <m/>
    <m/>
    <x v="0"/>
    <d v="2020-01-23T08:03:35"/>
    <s v="Este año #CEMD2020 incorpora ponencias y talleres SEO, Facebook Ads, Instagram, estrategia… y mucho más 🙌🏽_x000a_¡No te lo puedes perder!_x000a_https://t.co/JnqzteDa2J https://t.co/NKC84hJ2qx"/>
    <m/>
    <m/>
    <s v="cemd2020"/>
    <m/>
    <s v="http://pbs.twimg.com/profile_images/1218912554581397504/lpu0SAfa_normal.jpg"/>
    <x v="134"/>
    <d v="2020-01-23T00:00:00"/>
    <s v="08:03:35"/>
    <s v="https://twitter.com/luciayelseo/status/1220255745452781568"/>
    <m/>
    <m/>
    <s v="1220255745452781568"/>
    <m/>
    <b v="0"/>
    <n v="0"/>
    <s v=""/>
    <b v="0"/>
    <s v="es"/>
    <m/>
    <s v=""/>
    <b v="0"/>
    <n v="1"/>
    <s v="1220060894283038721"/>
    <s v="Twitter for Android"/>
    <b v="0"/>
    <s v="1220060894283038721"/>
    <s v="Tweet"/>
    <n v="0"/>
    <n v="0"/>
    <m/>
    <m/>
    <m/>
    <m/>
    <m/>
    <m/>
    <m/>
    <m/>
    <n v="4"/>
    <s v="4"/>
    <s v="5"/>
    <n v="0"/>
    <n v="0"/>
    <n v="0"/>
    <n v="0"/>
    <n v="0"/>
    <n v="0"/>
    <n v="20"/>
    <n v="100"/>
    <n v="20"/>
  </r>
  <r>
    <s v="luciayelseo"/>
    <s v="vivianfrancos"/>
    <m/>
    <m/>
    <m/>
    <m/>
    <m/>
    <m/>
    <m/>
    <m/>
    <s v="No"/>
    <n v="181"/>
    <m/>
    <m/>
    <x v="0"/>
    <d v="2020-01-23T08:03:38"/>
    <s v="#SEOHashtag te invita al mayor congreso de #Marketing en #Badajoz_x000a_#CEMD2020 el 31 Enero el mayor evento de #MarketingDigital de #Extremadura !_x000a_No te lo puedes perder !!  #SEOhashtag te invita :)_x000a_Usa el Codigo: cemd20vf y obten 10% de descuento_x000a_https://t.co/IjfUT6Lts5 https://t.co/hnKaffu0Hy"/>
    <m/>
    <m/>
    <s v="seohashtag marketing badajoz cemd2020"/>
    <m/>
    <s v="http://pbs.twimg.com/profile_images/1218912554581397504/lpu0SAfa_normal.jpg"/>
    <x v="135"/>
    <d v="2020-01-23T00:00:00"/>
    <s v="08:03:38"/>
    <s v="https://twitter.com/luciayelseo/status/1220255756064382976"/>
    <m/>
    <m/>
    <s v="1220255756064382976"/>
    <m/>
    <b v="0"/>
    <n v="0"/>
    <s v=""/>
    <b v="0"/>
    <s v="es"/>
    <m/>
    <s v=""/>
    <b v="0"/>
    <n v="3"/>
    <s v="1220059589724516353"/>
    <s v="Twitter for Android"/>
    <b v="0"/>
    <s v="1220059589724516353"/>
    <s v="Tweet"/>
    <n v="0"/>
    <n v="0"/>
    <m/>
    <m/>
    <m/>
    <m/>
    <m/>
    <m/>
    <m/>
    <m/>
    <n v="1"/>
    <s v="4"/>
    <s v="6"/>
    <n v="0"/>
    <n v="0"/>
    <n v="0"/>
    <n v="0"/>
    <n v="0"/>
    <n v="0"/>
    <n v="38"/>
    <n v="100"/>
    <n v="38"/>
  </r>
  <r>
    <s v="luciayelseo"/>
    <s v="philgonzalez"/>
    <m/>
    <m/>
    <m/>
    <m/>
    <m/>
    <m/>
    <m/>
    <m/>
    <s v="No"/>
    <n v="182"/>
    <m/>
    <m/>
    <x v="3"/>
    <d v="2020-01-23T08:03:43"/>
    <s v="Es un lujo contar con @PhilGonzalez en el #CEMD2020 creador de la mayor comunidad de fans de Instagram en el mundo👏._x000a__x000a_🔝Quiere enseñarnos a integrar mejor lo digital con la vida diaria._x000a__x000a_➡Compra tu entrada en👉 https://t.co/7wcM7vInh0_x000a_🎁DESCUENTO 10% CÓDIGO cemd20isabel https://t.co/xf3TSrTiG2"/>
    <m/>
    <m/>
    <s v="cemd2020"/>
    <m/>
    <s v="http://pbs.twimg.com/profile_images/1218912554581397504/lpu0SAfa_normal.jpg"/>
    <x v="136"/>
    <d v="2020-01-23T00:00:00"/>
    <s v="08:03:43"/>
    <s v="https://twitter.com/luciayelseo/status/1220255780311588866"/>
    <m/>
    <m/>
    <s v="1220255780311588866"/>
    <m/>
    <b v="0"/>
    <n v="0"/>
    <s v=""/>
    <b v="0"/>
    <s v="es"/>
    <m/>
    <s v=""/>
    <b v="0"/>
    <n v="1"/>
    <s v="1219986440299384832"/>
    <s v="Twitter for Android"/>
    <b v="0"/>
    <s v="1219986440299384832"/>
    <s v="Tweet"/>
    <n v="0"/>
    <n v="0"/>
    <m/>
    <m/>
    <m/>
    <m/>
    <m/>
    <m/>
    <m/>
    <m/>
    <n v="2"/>
    <s v="4"/>
    <s v="2"/>
    <n v="1"/>
    <n v="2.5"/>
    <n v="0"/>
    <n v="0"/>
    <n v="0"/>
    <n v="0"/>
    <n v="39"/>
    <n v="97.5"/>
    <n v="40"/>
  </r>
  <r>
    <s v="luciayelseo"/>
    <s v="tuwebdecero"/>
    <m/>
    <m/>
    <m/>
    <m/>
    <m/>
    <m/>
    <m/>
    <m/>
    <s v="No"/>
    <n v="183"/>
    <m/>
    <m/>
    <x v="0"/>
    <d v="2020-01-23T08:03:52"/>
    <s v="Congreso extremeño de marketing digital 2020 #cemd2020_x000a_” https://t.co/sdmVWKujMd https://t.co/8BMyWafM9M"/>
    <s v="https://www.marketingandweb.es/marketing/mejor-congreso-de-marketing-digital-ecommerce-en-badajoz-cemd/"/>
    <s v="marketingandweb.es"/>
    <s v="cemd2020"/>
    <s v="https://pbs.twimg.com/media/EOrKftEWsAEX7qz.png"/>
    <s v="https://pbs.twimg.com/media/EOrKftEWsAEX7qz.png"/>
    <x v="137"/>
    <d v="2020-01-23T00:00:00"/>
    <s v="08:03:52"/>
    <s v="https://twitter.com/luciayelseo/status/1220255815971614722"/>
    <m/>
    <m/>
    <s v="1220255815971614722"/>
    <m/>
    <b v="0"/>
    <n v="0"/>
    <s v=""/>
    <b v="0"/>
    <s v="es"/>
    <m/>
    <s v=""/>
    <b v="0"/>
    <n v="1"/>
    <s v="1219009297230782464"/>
    <s v="Twitter for Android"/>
    <b v="0"/>
    <s v="1219009297230782464"/>
    <s v="Tweet"/>
    <n v="0"/>
    <n v="0"/>
    <m/>
    <m/>
    <m/>
    <m/>
    <m/>
    <m/>
    <m/>
    <m/>
    <n v="3"/>
    <s v="4"/>
    <s v="3"/>
    <n v="0"/>
    <n v="0"/>
    <n v="0"/>
    <n v="0"/>
    <n v="0"/>
    <n v="0"/>
    <n v="7"/>
    <n v="100"/>
    <n v="7"/>
  </r>
  <r>
    <s v="luciayelseo"/>
    <s v="isasantiandreu"/>
    <m/>
    <m/>
    <m/>
    <m/>
    <m/>
    <m/>
    <m/>
    <m/>
    <s v="No"/>
    <n v="184"/>
    <m/>
    <m/>
    <x v="0"/>
    <d v="2020-01-23T08:03:58"/>
    <s v="Nuestros amigos de 𝘿𝙞𝙜𝙞𝙩𝙖𝙡 𝙍𝙚𝙙 vuelven a apostar por segundo año consecutivo por la familia CEMD 👏_x000a_Les estamos muy agradecidos porque sin ellos, el apoyo de Vodafone para el #CEMD2020 no hubiera sido posible 👌_x000a_Grandes profesionales y mejores personas https://t.co/45WOXwAQ5F"/>
    <m/>
    <m/>
    <m/>
    <m/>
    <s v="http://pbs.twimg.com/profile_images/1218912554581397504/lpu0SAfa_normal.jpg"/>
    <x v="138"/>
    <d v="2020-01-23T00:00:00"/>
    <s v="08:03:58"/>
    <s v="https://twitter.com/luciayelseo/status/1220255839858110464"/>
    <m/>
    <m/>
    <s v="1220255839858110464"/>
    <m/>
    <b v="0"/>
    <n v="0"/>
    <s v=""/>
    <b v="0"/>
    <s v="es"/>
    <m/>
    <s v=""/>
    <b v="0"/>
    <n v="2"/>
    <s v="1218843093136527360"/>
    <s v="Twitter for Android"/>
    <b v="0"/>
    <s v="1218843093136527360"/>
    <s v="Tweet"/>
    <n v="0"/>
    <n v="0"/>
    <m/>
    <m/>
    <m/>
    <m/>
    <m/>
    <m/>
    <m/>
    <m/>
    <n v="2"/>
    <s v="4"/>
    <s v="2"/>
    <n v="0"/>
    <n v="0"/>
    <n v="1"/>
    <n v="2.7027027027027026"/>
    <n v="0"/>
    <n v="0"/>
    <n v="36"/>
    <n v="97.297297297297291"/>
    <n v="37"/>
  </r>
  <r>
    <s v="luciayelseo"/>
    <s v="cemktd"/>
    <m/>
    <m/>
    <m/>
    <m/>
    <m/>
    <m/>
    <m/>
    <m/>
    <s v="No"/>
    <n v="185"/>
    <m/>
    <m/>
    <x v="3"/>
    <d v="2020-01-23T08:04:00"/>
    <s v="📆 31 enero:_x000a_📌 Congreso Extremeño de Marketing Digital_x000a_#MarketingDigital _x000a_#Ecommerce _x000a_#CEMD2020 _x000a_👉 https://t.co/b9iECmjzCS_x000a_@CEMKTD https://t.co/BaakE9axV5"/>
    <m/>
    <m/>
    <s v="marketingdigital ecommerce cemd2020"/>
    <m/>
    <s v="http://pbs.twimg.com/profile_images/1218912554581397504/lpu0SAfa_normal.jpg"/>
    <x v="139"/>
    <d v="2020-01-23T00:00:00"/>
    <s v="08:04:00"/>
    <s v="https://twitter.com/luciayelseo/status/1220255851061137408"/>
    <m/>
    <m/>
    <s v="1220255851061137408"/>
    <m/>
    <b v="0"/>
    <n v="0"/>
    <s v=""/>
    <b v="0"/>
    <s v="es"/>
    <m/>
    <s v=""/>
    <b v="0"/>
    <n v="4"/>
    <s v="1218839291352272897"/>
    <s v="Twitter for Android"/>
    <b v="0"/>
    <s v="1218839291352272897"/>
    <s v="Tweet"/>
    <n v="0"/>
    <n v="0"/>
    <m/>
    <m/>
    <m/>
    <m/>
    <m/>
    <m/>
    <m/>
    <m/>
    <n v="3"/>
    <s v="4"/>
    <s v="1"/>
    <n v="0"/>
    <n v="0"/>
    <n v="0"/>
    <n v="0"/>
    <n v="0"/>
    <n v="0"/>
    <n v="11"/>
    <n v="100"/>
    <n v="11"/>
  </r>
  <r>
    <s v="luciayelseo"/>
    <s v="raiolanetworks"/>
    <m/>
    <m/>
    <m/>
    <m/>
    <m/>
    <m/>
    <m/>
    <m/>
    <s v="No"/>
    <n v="186"/>
    <m/>
    <m/>
    <x v="0"/>
    <d v="2020-01-23T08:04:10"/>
    <s v="¡Congreso a la vista!🙌🏽_x000a_Patrocinamos un evento muy 🔝👉🏽 #CEMD2020 , en el que podrás ver ponencias de expertos reconocidos 😉_x000a_¿Te apuntas? 😎¡¡Recomendado!!🔥_x000a_https://t.co/p1AQ4Hsxps https://t.co/2IS9vSeuWc"/>
    <m/>
    <m/>
    <s v="cemd2020"/>
    <m/>
    <s v="http://pbs.twimg.com/profile_images/1218912554581397504/lpu0SAfa_normal.jpg"/>
    <x v="140"/>
    <d v="2020-01-23T00:00:00"/>
    <s v="08:04:10"/>
    <s v="https://twitter.com/luciayelseo/status/1220255892433666049"/>
    <m/>
    <m/>
    <s v="1220255892433666049"/>
    <m/>
    <b v="0"/>
    <n v="0"/>
    <s v=""/>
    <b v="0"/>
    <s v="es"/>
    <m/>
    <s v=""/>
    <b v="0"/>
    <n v="3"/>
    <s v="1218459043423051776"/>
    <s v="Twitter for Android"/>
    <b v="0"/>
    <s v="1218459043423051776"/>
    <s v="Tweet"/>
    <n v="0"/>
    <n v="0"/>
    <m/>
    <m/>
    <m/>
    <m/>
    <m/>
    <m/>
    <m/>
    <m/>
    <n v="4"/>
    <s v="4"/>
    <s v="5"/>
    <n v="0"/>
    <n v="0"/>
    <n v="0"/>
    <n v="0"/>
    <n v="0"/>
    <n v="0"/>
    <n v="21"/>
    <n v="100"/>
    <n v="21"/>
  </r>
  <r>
    <s v="luciayelseo"/>
    <s v="raiolanetworks"/>
    <m/>
    <m/>
    <m/>
    <m/>
    <m/>
    <m/>
    <m/>
    <m/>
    <s v="No"/>
    <n v="187"/>
    <m/>
    <m/>
    <x v="0"/>
    <d v="2020-01-23T08:04:13"/>
    <s v="¡Se acerca #CEMD2020! 😍_x000a_Este 31 de enero embárcate en un emocionante evento de aprendizaje 🙌🏽_x000a_¿Sabes cuál es el programa con el que vas a encontrarte allí? 😉¡Mira!👇🏽_x000a_https://t.co/p1AQ4Hsxps https://t.co/Jy6AbFqjDG"/>
    <m/>
    <m/>
    <s v="cemd2020"/>
    <m/>
    <s v="http://pbs.twimg.com/profile_images/1218912554581397504/lpu0SAfa_normal.jpg"/>
    <x v="141"/>
    <d v="2020-01-23T00:00:00"/>
    <s v="08:04:13"/>
    <s v="https://twitter.com/luciayelseo/status/1220255904244871168"/>
    <m/>
    <m/>
    <s v="1220255904244871168"/>
    <m/>
    <b v="0"/>
    <n v="0"/>
    <s v=""/>
    <b v="0"/>
    <s v="es"/>
    <m/>
    <s v=""/>
    <b v="0"/>
    <n v="1"/>
    <s v="1218157088154800128"/>
    <s v="Twitter for Android"/>
    <b v="0"/>
    <s v="1218157088154800128"/>
    <s v="Tweet"/>
    <n v="0"/>
    <n v="0"/>
    <m/>
    <m/>
    <m/>
    <m/>
    <m/>
    <m/>
    <m/>
    <m/>
    <n v="4"/>
    <s v="4"/>
    <s v="5"/>
    <n v="0"/>
    <n v="0"/>
    <n v="0"/>
    <n v="0"/>
    <n v="0"/>
    <n v="0"/>
    <n v="27"/>
    <n v="100"/>
    <n v="27"/>
  </r>
  <r>
    <s v="luciayelseo"/>
    <s v="oscaragugav"/>
    <m/>
    <m/>
    <m/>
    <m/>
    <m/>
    <m/>
    <m/>
    <m/>
    <s v="No"/>
    <n v="188"/>
    <m/>
    <m/>
    <x v="3"/>
    <d v="2020-01-23T08:04:21"/>
    <s v="Finalizamos el día con nuestro amigo y partner @oscaragugav de Startgo Connection , quien nos cuenta unas cositas interesantes del #CEMD2020👇👇 https://t.co/vw0TlSWiYr"/>
    <m/>
    <m/>
    <m/>
    <m/>
    <s v="http://pbs.twimg.com/profile_images/1218912554581397504/lpu0SAfa_normal.jpg"/>
    <x v="142"/>
    <d v="2020-01-23T00:00:00"/>
    <s v="08:04:21"/>
    <s v="https://twitter.com/luciayelseo/status/1220255938596233216"/>
    <m/>
    <m/>
    <s v="1220255938596233216"/>
    <m/>
    <b v="0"/>
    <n v="0"/>
    <s v=""/>
    <b v="0"/>
    <s v="es"/>
    <m/>
    <s v=""/>
    <b v="0"/>
    <n v="5"/>
    <s v="1217493347880837122"/>
    <s v="Twitter for Android"/>
    <b v="0"/>
    <s v="1217493347880837122"/>
    <s v="Tweet"/>
    <n v="0"/>
    <n v="0"/>
    <m/>
    <m/>
    <m/>
    <m/>
    <m/>
    <m/>
    <m/>
    <m/>
    <n v="1"/>
    <s v="4"/>
    <s v="3"/>
    <n v="0"/>
    <n v="0"/>
    <n v="0"/>
    <n v="0"/>
    <n v="0"/>
    <n v="0"/>
    <n v="20"/>
    <n v="100"/>
    <n v="20"/>
  </r>
  <r>
    <s v="vivianfrancos"/>
    <s v="vivianfrancos"/>
    <m/>
    <m/>
    <m/>
    <m/>
    <m/>
    <m/>
    <m/>
    <m/>
    <s v="No"/>
    <n v="189"/>
    <m/>
    <m/>
    <x v="2"/>
    <d v="2020-01-16T08:49:11"/>
    <s v="#CEMD2020 el 31 Enero el mayor evento de #MarketingDigital de #Extremadura !_x000a_No te lo puedes perder !!  #SEOhashtag te invita :) _x000a_Usa el Codigo: cemd20vf y obten 10% de descuento _x000a_https://t.co/o1Vg83INKq https://t.co/xRpRu5oEnr"/>
    <s v="https://congresomarketingdigital.com/"/>
    <s v="congresomarketingdigital.com"/>
    <s v="cemd2020 marketingdigital extremadura seohashtag"/>
    <s v="https://pbs.twimg.com/media/EOY_cIgWkAE-H4D.png"/>
    <s v="https://pbs.twimg.com/media/EOY_cIgWkAE-H4D.png"/>
    <x v="143"/>
    <d v="2020-01-16T00:00:00"/>
    <s v="08:49:11"/>
    <s v="https://twitter.com/vivianfrancos/status/1217730504339918849"/>
    <m/>
    <m/>
    <s v="1217730504339918849"/>
    <m/>
    <b v="0"/>
    <n v="1"/>
    <s v=""/>
    <b v="0"/>
    <s v="es"/>
    <m/>
    <s v=""/>
    <b v="0"/>
    <n v="2"/>
    <s v=""/>
    <s v="Metricool Twitter"/>
    <b v="0"/>
    <s v="1217730504339918849"/>
    <s v="Tweet"/>
    <n v="0"/>
    <n v="0"/>
    <m/>
    <m/>
    <m/>
    <m/>
    <m/>
    <m/>
    <m/>
    <m/>
    <n v="16"/>
    <s v="6"/>
    <s v="6"/>
    <n v="0"/>
    <n v="0"/>
    <n v="0"/>
    <n v="0"/>
    <n v="0"/>
    <n v="0"/>
    <n v="28"/>
    <n v="100"/>
    <n v="28"/>
  </r>
  <r>
    <s v="vivianfrancos"/>
    <s v="vivianfrancos"/>
    <m/>
    <m/>
    <m/>
    <m/>
    <m/>
    <m/>
    <m/>
    <m/>
    <s v="No"/>
    <n v="190"/>
    <m/>
    <m/>
    <x v="2"/>
    <d v="2020-01-16T19:04:10"/>
    <s v="#SEOHashtag te invita al mayor congreso de #Marketing en #Badajoz_x000a_#CEMD2020 el 31 Enero el mayor evento de #MarketingDigital de #Extremadura !_x000a_No te lo puedes perder !!  #SEOhashtag te invita :)_x000a_Usa el Codigo: cemd20vf y obten 10% de descuento_x000a_https://t.co/4f5XXfonR0 https://t.co/51EfQx1Nuw"/>
    <s v="https://congresomarketingdigital.com/"/>
    <s v="congresomarketingdigital.com"/>
    <s v="seohashtag marketing badajoz cemd2020 marketingdigital extremadura seohashtag"/>
    <s v="https://pbs.twimg.com/media/EObMMpyX4AQA2h0.png"/>
    <s v="https://pbs.twimg.com/media/EObMMpyX4AQA2h0.png"/>
    <x v="144"/>
    <d v="2020-01-16T00:00:00"/>
    <s v="19:04:10"/>
    <s v="https://twitter.com/vivianfrancos/status/1217885269740998656"/>
    <m/>
    <m/>
    <s v="1217885269740998656"/>
    <m/>
    <b v="0"/>
    <n v="0"/>
    <s v=""/>
    <b v="0"/>
    <s v="es"/>
    <m/>
    <s v=""/>
    <b v="0"/>
    <n v="0"/>
    <s v=""/>
    <s v="Metricool Twitter"/>
    <b v="0"/>
    <s v="1217885269740998656"/>
    <s v="Tweet"/>
    <n v="0"/>
    <n v="0"/>
    <m/>
    <m/>
    <m/>
    <m/>
    <m/>
    <m/>
    <m/>
    <m/>
    <n v="16"/>
    <s v="6"/>
    <s v="6"/>
    <n v="0"/>
    <n v="0"/>
    <n v="0"/>
    <n v="0"/>
    <n v="0"/>
    <n v="0"/>
    <n v="38"/>
    <n v="100"/>
    <n v="38"/>
  </r>
  <r>
    <s v="vivianfrancos"/>
    <s v="vivianfrancos"/>
    <m/>
    <m/>
    <m/>
    <m/>
    <m/>
    <m/>
    <m/>
    <m/>
    <s v="No"/>
    <n v="191"/>
    <m/>
    <m/>
    <x v="2"/>
    <d v="2020-01-17T08:49:11"/>
    <s v="#CEMD2020 el 31 Enero el mayor evento de #MarketingDigital de #Extremadura !_x000a_No te lo puedes perder !!  #SEOhashtag te invita :) _x000a_Usa el Codigo: cemd20vf y obten 10% de descuento _x000a_https://t.co/0DzgE7FN2l https://t.co/zIAi4yIkm2"/>
    <s v="https://congresomarketingdigital.com/"/>
    <s v="congresomarketingdigital.com"/>
    <s v="cemd2020 marketingdigital extremadura seohashtag"/>
    <s v="https://pbs.twimg.com/media/EOeJB_TXkAIhjDY.png"/>
    <s v="https://pbs.twimg.com/media/EOeJB_TXkAIhjDY.png"/>
    <x v="145"/>
    <d v="2020-01-17T00:00:00"/>
    <s v="08:49:11"/>
    <s v="https://twitter.com/vivianfrancos/status/1218092894155874304"/>
    <m/>
    <m/>
    <s v="1218092894155874304"/>
    <m/>
    <b v="0"/>
    <n v="0"/>
    <s v=""/>
    <b v="0"/>
    <s v="es"/>
    <m/>
    <s v=""/>
    <b v="0"/>
    <n v="0"/>
    <s v=""/>
    <s v="Metricool Twitter"/>
    <b v="0"/>
    <s v="1218092894155874304"/>
    <s v="Tweet"/>
    <n v="0"/>
    <n v="0"/>
    <m/>
    <m/>
    <m/>
    <m/>
    <m/>
    <m/>
    <m/>
    <m/>
    <n v="16"/>
    <s v="6"/>
    <s v="6"/>
    <n v="0"/>
    <n v="0"/>
    <n v="0"/>
    <n v="0"/>
    <n v="0"/>
    <n v="0"/>
    <n v="28"/>
    <n v="100"/>
    <n v="28"/>
  </r>
  <r>
    <s v="vivianfrancos"/>
    <s v="vivianfrancos"/>
    <m/>
    <m/>
    <m/>
    <m/>
    <m/>
    <m/>
    <m/>
    <m/>
    <s v="No"/>
    <n v="192"/>
    <m/>
    <m/>
    <x v="2"/>
    <d v="2020-01-17T19:04:10"/>
    <s v="#SEOHashtag te invita al mayor congreso de #Marketing en #Badajoz_x000a_#CEMD2020 el 31 Enero el mayor evento de #MarketingDigital de #Extremadura !_x000a_No te lo puedes perder !!  #SEOhashtag te invita :)_x000a_Usa el Codigo: cemd20vf y obten 10% de descuento_x000a_https://t.co/J1vWG9lQvn https://t.co/mbtoZ22sDp"/>
    <s v="https://congresomarketingdigital.com/"/>
    <s v="congresomarketingdigital.com"/>
    <s v="seohashtag marketing badajoz cemd2020 marketingdigital extremadura seohashtag"/>
    <s v="https://pbs.twimg.com/media/EOgVyXNWsAAGGHW.png"/>
    <s v="https://pbs.twimg.com/media/EOgVyXNWsAAGGHW.png"/>
    <x v="146"/>
    <d v="2020-01-17T00:00:00"/>
    <s v="19:04:10"/>
    <s v="https://twitter.com/vivianfrancos/status/1218247657497485313"/>
    <m/>
    <m/>
    <s v="1218247657497485313"/>
    <m/>
    <b v="0"/>
    <n v="0"/>
    <s v=""/>
    <b v="0"/>
    <s v="es"/>
    <m/>
    <s v=""/>
    <b v="0"/>
    <n v="0"/>
    <s v=""/>
    <s v="Metricool Twitter"/>
    <b v="0"/>
    <s v="1218247657497485313"/>
    <s v="Tweet"/>
    <n v="0"/>
    <n v="0"/>
    <m/>
    <m/>
    <m/>
    <m/>
    <m/>
    <m/>
    <m/>
    <m/>
    <n v="16"/>
    <s v="6"/>
    <s v="6"/>
    <n v="0"/>
    <n v="0"/>
    <n v="0"/>
    <n v="0"/>
    <n v="0"/>
    <n v="0"/>
    <n v="38"/>
    <n v="100"/>
    <n v="38"/>
  </r>
  <r>
    <s v="vivianfrancos"/>
    <s v="vivianfrancos"/>
    <m/>
    <m/>
    <m/>
    <m/>
    <m/>
    <m/>
    <m/>
    <m/>
    <s v="No"/>
    <n v="193"/>
    <m/>
    <m/>
    <x v="2"/>
    <d v="2020-01-18T08:49:10"/>
    <s v="#CEMD2020 el 31 Enero el mayor evento de #MarketingDigital de #Extremadura !_x000a_No te lo puedes perder !!  #SEOhashtag te invita :) _x000a_Usa el Codigo: cemd20vf y obten 10% de descuento _x000a_https://t.co/0sJ4SJkNDY https://t.co/YegCNVZpxt"/>
    <s v="https://congresomarketingdigital.com/"/>
    <s v="congresomarketingdigital.com"/>
    <s v="cemd2020 marketingdigital extremadura seohashtag"/>
    <s v="https://pbs.twimg.com/media/EOjSnjGX0AAB_qb.png"/>
    <s v="https://pbs.twimg.com/media/EOjSnjGX0AAB_qb.png"/>
    <x v="147"/>
    <d v="2020-01-18T00:00:00"/>
    <s v="08:49:10"/>
    <s v="https://twitter.com/vivianfrancos/status/1218455278636748800"/>
    <m/>
    <m/>
    <s v="1218455278636748800"/>
    <m/>
    <b v="0"/>
    <n v="0"/>
    <s v=""/>
    <b v="0"/>
    <s v="es"/>
    <m/>
    <s v=""/>
    <b v="0"/>
    <n v="0"/>
    <s v=""/>
    <s v="Metricool Twitter"/>
    <b v="0"/>
    <s v="1218455278636748800"/>
    <s v="Tweet"/>
    <n v="0"/>
    <n v="0"/>
    <m/>
    <m/>
    <m/>
    <m/>
    <m/>
    <m/>
    <m/>
    <m/>
    <n v="16"/>
    <s v="6"/>
    <s v="6"/>
    <n v="0"/>
    <n v="0"/>
    <n v="0"/>
    <n v="0"/>
    <n v="0"/>
    <n v="0"/>
    <n v="28"/>
    <n v="100"/>
    <n v="28"/>
  </r>
  <r>
    <s v="vivianfrancos"/>
    <s v="vivianfrancos"/>
    <m/>
    <m/>
    <m/>
    <m/>
    <m/>
    <m/>
    <m/>
    <m/>
    <s v="No"/>
    <n v="194"/>
    <m/>
    <m/>
    <x v="2"/>
    <d v="2020-01-18T19:04:09"/>
    <s v="#SEOHashtag te invita al mayor congreso de #Marketing en #Badajoz_x000a_#CEMD2020 el 31 Enero el mayor evento de #MarketingDigital de #Extremadura !_x000a_No te lo puedes perder !!  #SEOhashtag te invita :)_x000a_Usa el Codigo: cemd20vf y obten 10% de descuento_x000a_https://t.co/EUUqVR18wc https://t.co/Y1tPHJIF6D"/>
    <s v="https://congresomarketingdigital.com/"/>
    <s v="congresomarketingdigital.com"/>
    <s v="seohashtag marketing badajoz cemd2020 marketingdigital extremadura seohashtag"/>
    <s v="https://pbs.twimg.com/media/EOlfYGGW4AInIxY.png"/>
    <s v="https://pbs.twimg.com/media/EOlfYGGW4AInIxY.png"/>
    <x v="148"/>
    <d v="2020-01-18T00:00:00"/>
    <s v="19:04:09"/>
    <s v="https://twitter.com/vivianfrancos/status/1218610044360691714"/>
    <m/>
    <m/>
    <s v="1218610044360691714"/>
    <m/>
    <b v="0"/>
    <n v="1"/>
    <s v=""/>
    <b v="0"/>
    <s v="es"/>
    <m/>
    <s v=""/>
    <b v="0"/>
    <n v="1"/>
    <s v=""/>
    <s v="Metricool Twitter"/>
    <b v="0"/>
    <s v="1218610044360691714"/>
    <s v="Tweet"/>
    <n v="0"/>
    <n v="0"/>
    <m/>
    <m/>
    <m/>
    <m/>
    <m/>
    <m/>
    <m/>
    <m/>
    <n v="16"/>
    <s v="6"/>
    <s v="6"/>
    <n v="0"/>
    <n v="0"/>
    <n v="0"/>
    <n v="0"/>
    <n v="0"/>
    <n v="0"/>
    <n v="38"/>
    <n v="100"/>
    <n v="38"/>
  </r>
  <r>
    <s v="vivianfrancos"/>
    <s v="vivianfrancos"/>
    <m/>
    <m/>
    <m/>
    <m/>
    <m/>
    <m/>
    <m/>
    <m/>
    <s v="No"/>
    <n v="195"/>
    <m/>
    <m/>
    <x v="2"/>
    <d v="2020-01-19T08:49:11"/>
    <s v="#CEMD2020 el 31 Enero el mayor evento de #MarketingDigital de #Extremadura !_x000a_No te lo puedes perder !!  #SEOhashtag te invita :) _x000a_Usa el Codigo: cemd20vf y obten 10% de descuento _x000a_https://t.co/XwABSAbhx6 https://t.co/98nmDYnOpl"/>
    <s v="https://congresomarketingdigital.com/"/>
    <s v="congresomarketingdigital.com"/>
    <s v="cemd2020 marketingdigital extremadura seohashtag"/>
    <s v="https://pbs.twimg.com/media/EOocNbyW4AEvLzq.png"/>
    <s v="https://pbs.twimg.com/media/EOocNbyW4AEvLzq.png"/>
    <x v="149"/>
    <d v="2020-01-19T00:00:00"/>
    <s v="08:49:11"/>
    <s v="https://twitter.com/vivianfrancos/status/1218817668813402114"/>
    <m/>
    <m/>
    <s v="1218817668813402114"/>
    <m/>
    <b v="0"/>
    <n v="0"/>
    <s v=""/>
    <b v="0"/>
    <s v="es"/>
    <m/>
    <s v=""/>
    <b v="0"/>
    <n v="1"/>
    <s v=""/>
    <s v="Metricool Twitter"/>
    <b v="0"/>
    <s v="1218817668813402114"/>
    <s v="Tweet"/>
    <n v="0"/>
    <n v="0"/>
    <m/>
    <m/>
    <m/>
    <m/>
    <m/>
    <m/>
    <m/>
    <m/>
    <n v="16"/>
    <s v="6"/>
    <s v="6"/>
    <n v="0"/>
    <n v="0"/>
    <n v="0"/>
    <n v="0"/>
    <n v="0"/>
    <n v="0"/>
    <n v="28"/>
    <n v="100"/>
    <n v="28"/>
  </r>
  <r>
    <s v="vivianfrancos"/>
    <s v="vivianfrancos"/>
    <m/>
    <m/>
    <m/>
    <m/>
    <m/>
    <m/>
    <m/>
    <m/>
    <s v="No"/>
    <n v="196"/>
    <m/>
    <m/>
    <x v="2"/>
    <d v="2020-01-19T19:04:09"/>
    <s v="#SEOHashtag te invita al mayor congreso de #Marketing en #Badajoz_x000a_#CEMD2020 el 31 Enero el mayor evento de #MarketingDigital de #Extremadura !_x000a_No te lo puedes perder !!  #SEOhashtag te invita :)_x000a_Usa el Codigo: cemd20vf y obten 10% de descuento_x000a_https://t.co/Fnl8oVngXt https://t.co/IMf14qHPTE"/>
    <s v="https://congresomarketingdigital.com/"/>
    <s v="congresomarketingdigital.com"/>
    <s v="seohashtag marketing badajoz cemd2020 marketingdigital extremadura seohashtag"/>
    <s v="https://pbs.twimg.com/media/EOqo90WW4AIvqGY.png"/>
    <s v="https://pbs.twimg.com/media/EOqo90WW4AIvqGY.png"/>
    <x v="150"/>
    <d v="2020-01-19T00:00:00"/>
    <s v="19:04:09"/>
    <s v="https://twitter.com/vivianfrancos/status/1218972431370596358"/>
    <m/>
    <m/>
    <s v="1218972431370596358"/>
    <m/>
    <b v="0"/>
    <n v="1"/>
    <s v=""/>
    <b v="0"/>
    <s v="es"/>
    <m/>
    <s v=""/>
    <b v="0"/>
    <n v="0"/>
    <s v=""/>
    <s v="Metricool Twitter"/>
    <b v="0"/>
    <s v="1218972431370596358"/>
    <s v="Tweet"/>
    <n v="0"/>
    <n v="0"/>
    <m/>
    <m/>
    <m/>
    <m/>
    <m/>
    <m/>
    <m/>
    <m/>
    <n v="16"/>
    <s v="6"/>
    <s v="6"/>
    <n v="0"/>
    <n v="0"/>
    <n v="0"/>
    <n v="0"/>
    <n v="0"/>
    <n v="0"/>
    <n v="38"/>
    <n v="100"/>
    <n v="38"/>
  </r>
  <r>
    <s v="vivianfrancos"/>
    <s v="vivianfrancos"/>
    <m/>
    <m/>
    <m/>
    <m/>
    <m/>
    <m/>
    <m/>
    <m/>
    <s v="No"/>
    <n v="197"/>
    <m/>
    <m/>
    <x v="2"/>
    <d v="2020-01-20T06:52:33"/>
    <s v="#CEMD2020 el 31 Enero el mayor evento de #MarketingDigital de #Extremadura !_x000a_No te lo puedes perder !!  #SEOhashtag te invita :) _x000a_Usa el Codigo: cemd20vf y obten 10% de descuento _x000a_https://t.co/0sJ4SJkNDY https://t.co/vDvUVh3noh"/>
    <s v="https://congresomarketingdigital.com/ https://www.linkedin.com/slink?code=du35s2K"/>
    <s v="congresomarketingdigital.com linkedin.com"/>
    <s v="cemd2020 marketingdigital extremadura seohashtag"/>
    <m/>
    <s v="http://pbs.twimg.com/profile_images/1184702192336490499/xiuYhert_normal.jpg"/>
    <x v="151"/>
    <d v="2020-01-20T00:00:00"/>
    <s v="06:52:33"/>
    <s v="https://twitter.com/vivianfrancos/status/1219150704922767362"/>
    <m/>
    <m/>
    <s v="1219150704922767362"/>
    <m/>
    <b v="0"/>
    <n v="0"/>
    <s v=""/>
    <b v="0"/>
    <s v="es"/>
    <m/>
    <s v=""/>
    <b v="0"/>
    <n v="0"/>
    <s v=""/>
    <s v="LinkedIn"/>
    <b v="0"/>
    <s v="1219150704922767362"/>
    <s v="Tweet"/>
    <n v="0"/>
    <n v="0"/>
    <m/>
    <m/>
    <m/>
    <m/>
    <m/>
    <m/>
    <m/>
    <m/>
    <n v="16"/>
    <s v="6"/>
    <s v="6"/>
    <n v="0"/>
    <n v="0"/>
    <n v="0"/>
    <n v="0"/>
    <n v="0"/>
    <n v="0"/>
    <n v="28"/>
    <n v="100"/>
    <n v="28"/>
  </r>
  <r>
    <s v="vivianfrancos"/>
    <s v="vivianfrancos"/>
    <m/>
    <m/>
    <m/>
    <m/>
    <m/>
    <m/>
    <m/>
    <m/>
    <s v="No"/>
    <n v="198"/>
    <m/>
    <m/>
    <x v="2"/>
    <d v="2020-01-20T08:49:12"/>
    <s v="#CEMD2020 el 31 Enero el mayor evento de #MarketingDigital de #Extremadura !_x000a_No te lo puedes perder !!  #SEOhashtag te invita :) _x000a_Usa el Codigo: cemd20vf y obten 10% de descuento _x000a_https://t.co/judHSbpvoZ https://t.co/NIuR1OaVJw"/>
    <s v="https://congresomarketingdigital.com/"/>
    <s v="congresomarketingdigital.com"/>
    <s v="cemd2020 marketingdigital extremadura seohashtag"/>
    <s v="https://pbs.twimg.com/media/EOtlzVwX0AIkQG3.png"/>
    <s v="https://pbs.twimg.com/media/EOtlzVwX0AIkQG3.png"/>
    <x v="152"/>
    <d v="2020-01-20T00:00:00"/>
    <s v="08:49:12"/>
    <s v="https://twitter.com/vivianfrancos/status/1219180059791187969"/>
    <m/>
    <m/>
    <s v="1219180059791187969"/>
    <m/>
    <b v="0"/>
    <n v="0"/>
    <s v=""/>
    <b v="0"/>
    <s v="es"/>
    <m/>
    <s v=""/>
    <b v="0"/>
    <n v="0"/>
    <s v=""/>
    <s v="Metricool Twitter"/>
    <b v="0"/>
    <s v="1219180059791187969"/>
    <s v="Tweet"/>
    <n v="0"/>
    <n v="0"/>
    <m/>
    <m/>
    <m/>
    <m/>
    <m/>
    <m/>
    <m/>
    <m/>
    <n v="16"/>
    <s v="6"/>
    <s v="6"/>
    <n v="0"/>
    <n v="0"/>
    <n v="0"/>
    <n v="0"/>
    <n v="0"/>
    <n v="0"/>
    <n v="28"/>
    <n v="100"/>
    <n v="28"/>
  </r>
  <r>
    <s v="vivianfrancos"/>
    <s v="vivianfrancos"/>
    <m/>
    <m/>
    <m/>
    <m/>
    <m/>
    <m/>
    <m/>
    <m/>
    <s v="No"/>
    <n v="199"/>
    <m/>
    <m/>
    <x v="2"/>
    <d v="2020-01-20T19:04:10"/>
    <s v="#SEOHashtag te invita al mayor congreso de #Marketing en #Badajoz_x000a_#CEMD2020 el 31 Enero el mayor evento de #MarketingDigital de #Extremadura !_x000a_No te lo puedes perder !!  #SEOhashtag te invita :)_x000a_Usa el Codigo: cemd20vf y obten 10% de descuento_x000a_https://t.co/mU6InHtmpj https://t.co/ieNJp4Tizb"/>
    <s v="https://congresomarketingdigital.com/"/>
    <s v="congresomarketingdigital.com"/>
    <s v="seohashtag marketing badajoz cemd2020 marketingdigital extremadura seohashtag"/>
    <s v="https://pbs.twimg.com/media/EOvyjrxVAAA-yqJ.png"/>
    <s v="https://pbs.twimg.com/media/EOvyjrxVAAA-yqJ.png"/>
    <x v="153"/>
    <d v="2020-01-20T00:00:00"/>
    <s v="19:04:10"/>
    <s v="https://twitter.com/vivianfrancos/status/1219334821819887618"/>
    <m/>
    <m/>
    <s v="1219334821819887618"/>
    <m/>
    <b v="0"/>
    <n v="0"/>
    <s v=""/>
    <b v="0"/>
    <s v="es"/>
    <m/>
    <s v=""/>
    <b v="0"/>
    <n v="0"/>
    <s v=""/>
    <s v="Metricool Twitter"/>
    <b v="0"/>
    <s v="1219334821819887618"/>
    <s v="Tweet"/>
    <n v="0"/>
    <n v="0"/>
    <m/>
    <m/>
    <m/>
    <m/>
    <m/>
    <m/>
    <m/>
    <m/>
    <n v="16"/>
    <s v="6"/>
    <s v="6"/>
    <n v="0"/>
    <n v="0"/>
    <n v="0"/>
    <n v="0"/>
    <n v="0"/>
    <n v="0"/>
    <n v="38"/>
    <n v="100"/>
    <n v="38"/>
  </r>
  <r>
    <s v="vivianfrancos"/>
    <s v="vivianfrancos"/>
    <m/>
    <m/>
    <m/>
    <m/>
    <m/>
    <m/>
    <m/>
    <m/>
    <s v="No"/>
    <n v="200"/>
    <m/>
    <m/>
    <x v="2"/>
    <d v="2020-01-21T08:49:10"/>
    <s v="#CEMD2020 el 31 Enero el mayor evento de #MarketingDigital de #Extremadura !_x000a_No te lo puedes perder !!  #SEOhashtag te invita :) _x000a_Usa el Codigo: cemd20vf y obten 10% de descuento _x000a_https://t.co/vxFQoHgK7k https://t.co/qkWAlwy3mh"/>
    <s v="https://congresomarketingdigital.com/"/>
    <s v="congresomarketingdigital.com"/>
    <s v="cemd2020 marketingdigital extremadura seohashtag"/>
    <s v="https://pbs.twimg.com/media/EOyvYlWXsAUawTw.png"/>
    <s v="https://pbs.twimg.com/media/EOyvYlWXsAUawTw.png"/>
    <x v="154"/>
    <d v="2020-01-21T00:00:00"/>
    <s v="08:49:10"/>
    <s v="https://twitter.com/vivianfrancos/status/1219542438525775874"/>
    <m/>
    <m/>
    <s v="1219542438525775874"/>
    <m/>
    <b v="0"/>
    <n v="1"/>
    <s v=""/>
    <b v="0"/>
    <s v="es"/>
    <m/>
    <s v=""/>
    <b v="0"/>
    <n v="0"/>
    <s v=""/>
    <s v="Metricool Twitter"/>
    <b v="0"/>
    <s v="1219542438525775874"/>
    <s v="Tweet"/>
    <n v="0"/>
    <n v="0"/>
    <m/>
    <m/>
    <m/>
    <m/>
    <m/>
    <m/>
    <m/>
    <m/>
    <n v="16"/>
    <s v="6"/>
    <s v="6"/>
    <n v="0"/>
    <n v="0"/>
    <n v="0"/>
    <n v="0"/>
    <n v="0"/>
    <n v="0"/>
    <n v="28"/>
    <n v="100"/>
    <n v="28"/>
  </r>
  <r>
    <s v="vivianfrancos"/>
    <s v="vivianfrancos"/>
    <m/>
    <m/>
    <m/>
    <m/>
    <m/>
    <m/>
    <m/>
    <m/>
    <s v="No"/>
    <n v="201"/>
    <m/>
    <m/>
    <x v="2"/>
    <d v="2020-01-21T19:04:09"/>
    <s v="#SEOHashtag te invita al mayor congreso de #Marketing en #Badajoz_x000a_#CEMD2020 el 31 Enero el mayor evento de #MarketingDigital de #Extremadura !_x000a_No te lo puedes perder !!  #SEOhashtag te invita :)_x000a_Usa el Codigo: cemd20vf y obten 10% de descuento_x000a_https://t.co/qyTJl5d13z https://t.co/kOq5Mwwe2j"/>
    <s v="https://congresomarketingdigital.com/"/>
    <s v="congresomarketingdigital.com"/>
    <s v="seohashtag marketing badajoz cemd2020 marketingdigital extremadura seohashtag"/>
    <s v="https://pbs.twimg.com/media/EO08JVKX0AEqxRO.png"/>
    <s v="https://pbs.twimg.com/media/EO08JVKX0AEqxRO.png"/>
    <x v="155"/>
    <d v="2020-01-21T00:00:00"/>
    <s v="19:04:09"/>
    <s v="https://twitter.com/vivianfrancos/status/1219697208120967169"/>
    <m/>
    <m/>
    <s v="1219697208120967169"/>
    <m/>
    <b v="0"/>
    <n v="0"/>
    <s v=""/>
    <b v="0"/>
    <s v="es"/>
    <m/>
    <s v=""/>
    <b v="0"/>
    <n v="0"/>
    <s v=""/>
    <s v="Metricool Twitter"/>
    <b v="0"/>
    <s v="1219697208120967169"/>
    <s v="Tweet"/>
    <n v="0"/>
    <n v="0"/>
    <m/>
    <m/>
    <m/>
    <m/>
    <m/>
    <m/>
    <m/>
    <m/>
    <n v="16"/>
    <s v="6"/>
    <s v="6"/>
    <n v="0"/>
    <n v="0"/>
    <n v="0"/>
    <n v="0"/>
    <n v="0"/>
    <n v="0"/>
    <n v="38"/>
    <n v="100"/>
    <n v="38"/>
  </r>
  <r>
    <s v="vivianfrancos"/>
    <s v="vivianfrancos"/>
    <m/>
    <m/>
    <m/>
    <m/>
    <m/>
    <m/>
    <m/>
    <m/>
    <s v="No"/>
    <n v="202"/>
    <m/>
    <m/>
    <x v="2"/>
    <d v="2020-01-22T08:49:08"/>
    <s v="#CEMD2020 el 31 Enero el mayor evento de #MarketingDigital de #Extremadura !_x000a_No te lo puedes perder !!  #SEOhashtag te invita :) _x000a_Usa el Codigo: cemd20vf y obten 10% de descuento _x000a_https://t.co/udlagXPiSx https://t.co/EKooRycCYd"/>
    <s v="https://congresomarketingdigital.com/"/>
    <s v="congresomarketingdigital.com"/>
    <s v="cemd2020 marketingdigital extremadura seohashtag"/>
    <s v="https://pbs.twimg.com/media/EO3495YXsAEUhQc.png"/>
    <s v="https://pbs.twimg.com/media/EO3495YXsAEUhQc.png"/>
    <x v="156"/>
    <d v="2020-01-22T00:00:00"/>
    <s v="08:49:08"/>
    <s v="https://twitter.com/vivianfrancos/status/1219904819034497025"/>
    <m/>
    <m/>
    <s v="1219904819034497025"/>
    <m/>
    <b v="0"/>
    <n v="0"/>
    <s v=""/>
    <b v="0"/>
    <s v="es"/>
    <m/>
    <s v=""/>
    <b v="0"/>
    <n v="0"/>
    <s v=""/>
    <s v="Metricool Twitter"/>
    <b v="0"/>
    <s v="1219904819034497025"/>
    <s v="Tweet"/>
    <n v="0"/>
    <n v="0"/>
    <m/>
    <m/>
    <m/>
    <m/>
    <m/>
    <m/>
    <m/>
    <m/>
    <n v="16"/>
    <s v="6"/>
    <s v="6"/>
    <n v="0"/>
    <n v="0"/>
    <n v="0"/>
    <n v="0"/>
    <n v="0"/>
    <n v="0"/>
    <n v="28"/>
    <n v="100"/>
    <n v="28"/>
  </r>
  <r>
    <s v="vivianfrancos"/>
    <s v="vivianfrancos"/>
    <m/>
    <m/>
    <m/>
    <m/>
    <m/>
    <m/>
    <m/>
    <m/>
    <s v="No"/>
    <n v="203"/>
    <m/>
    <m/>
    <x v="2"/>
    <d v="2020-01-22T19:04:08"/>
    <s v="#SEOHashtag te invita al mayor congreso de #Marketing en #Badajoz_x000a_#CEMD2020 el 31 Enero el mayor evento de #MarketingDigital de #Extremadura !_x000a_No te lo puedes perder !!  #SEOhashtag te invita :)_x000a_Usa el Codigo: cemd20vf y obten 10% de descuento_x000a_https://t.co/IjfUT6Lts5 https://t.co/hnKaffu0Hy"/>
    <s v="https://congresomarketingdigital.com/"/>
    <s v="congresomarketingdigital.com"/>
    <s v="seohashtag marketing badajoz cemd2020 marketingdigital extremadura seohashtag"/>
    <s v="https://pbs.twimg.com/media/EO6FutKWoAAuw4m.png"/>
    <s v="https://pbs.twimg.com/media/EO6FutKWoAAuw4m.png"/>
    <x v="157"/>
    <d v="2020-01-22T00:00:00"/>
    <s v="19:04:08"/>
    <s v="https://twitter.com/vivianfrancos/status/1220059589724516353"/>
    <m/>
    <m/>
    <s v="1220059589724516353"/>
    <m/>
    <b v="0"/>
    <n v="1"/>
    <s v=""/>
    <b v="0"/>
    <s v="es"/>
    <m/>
    <s v=""/>
    <b v="0"/>
    <n v="3"/>
    <s v=""/>
    <s v="Metricool Twitter"/>
    <b v="0"/>
    <s v="1220059589724516353"/>
    <s v="Tweet"/>
    <n v="0"/>
    <n v="0"/>
    <m/>
    <m/>
    <m/>
    <m/>
    <m/>
    <m/>
    <m/>
    <m/>
    <n v="16"/>
    <s v="6"/>
    <s v="6"/>
    <n v="0"/>
    <n v="0"/>
    <n v="0"/>
    <n v="0"/>
    <n v="0"/>
    <n v="0"/>
    <n v="38"/>
    <n v="100"/>
    <n v="38"/>
  </r>
  <r>
    <s v="vivianfrancos"/>
    <s v="vivianfrancos"/>
    <m/>
    <m/>
    <m/>
    <m/>
    <m/>
    <m/>
    <m/>
    <m/>
    <s v="No"/>
    <n v="204"/>
    <m/>
    <m/>
    <x v="2"/>
    <d v="2020-01-23T08:49:08"/>
    <s v="#CEMD2020 el 31 Enero el mayor evento de #MarketingDigital de #Extremadura !_x000a_No te lo puedes perder !!  #SEOhashtag te invita :) _x000a_Usa el Codigo: cemd20vf y obten 10% de descuento _x000a_https://t.co/U2oPnVnjrL https://t.co/4YV9pDF3Eb"/>
    <s v="https://congresomarketingdigital.com/"/>
    <s v="congresomarketingdigital.com"/>
    <s v="cemd2020 marketingdigital extremadura seohashtag"/>
    <s v="https://pbs.twimg.com/media/EO9CjsKX0AAuUIZ.png"/>
    <s v="https://pbs.twimg.com/media/EO9CjsKX0AAuUIZ.png"/>
    <x v="158"/>
    <d v="2020-01-23T00:00:00"/>
    <s v="08:49:08"/>
    <s v="https://twitter.com/vivianfrancos/status/1220267207529238529"/>
    <m/>
    <m/>
    <s v="1220267207529238529"/>
    <m/>
    <b v="0"/>
    <n v="3"/>
    <s v=""/>
    <b v="0"/>
    <s v="es"/>
    <m/>
    <s v=""/>
    <b v="0"/>
    <n v="0"/>
    <s v=""/>
    <s v="Metricool Twitter"/>
    <b v="0"/>
    <s v="1220267207529238529"/>
    <s v="Tweet"/>
    <n v="0"/>
    <n v="0"/>
    <m/>
    <m/>
    <m/>
    <m/>
    <m/>
    <m/>
    <m/>
    <m/>
    <n v="16"/>
    <s v="6"/>
    <s v="6"/>
    <n v="0"/>
    <n v="0"/>
    <n v="0"/>
    <n v="0"/>
    <n v="0"/>
    <n v="0"/>
    <n v="28"/>
    <n v="100"/>
    <n v="28"/>
  </r>
  <r>
    <s v="anaivarsparcero"/>
    <s v="mjchacon"/>
    <m/>
    <m/>
    <m/>
    <m/>
    <m/>
    <m/>
    <m/>
    <m/>
    <s v="No"/>
    <n v="205"/>
    <m/>
    <m/>
    <x v="3"/>
    <d v="2020-01-21T10:57:20"/>
    <s v="¡Fantástica presencia femenina en el Congreso Extremeño de #MarketingDigital #CEMD20 #CEMD2020!_x000a__x000a_Podremos disfrutar de ponencias como la de @AnaIvarsParcero, @mjchacon, @c_isabelromero, @geni_ramos y @am_camacho, entre otras._x000a__x000a_🗓️31 de Enero en #Badajoz _x000a__x000a_https://t.co/Blzbmg5eJQ https://t.co/hz0B0oeGIG"/>
    <m/>
    <m/>
    <s v="marketingdigital cemd20 cemd2020"/>
    <m/>
    <s v="http://pbs.twimg.com/profile_images/1194242784615641089/2PmcYCXQ_normal.jpg"/>
    <x v="159"/>
    <d v="2020-01-21T00:00:00"/>
    <s v="10:57:20"/>
    <s v="https://twitter.com/anaivarsparcero/status/1219574696179589120"/>
    <m/>
    <m/>
    <s v="1219574696179589120"/>
    <m/>
    <b v="0"/>
    <n v="0"/>
    <s v=""/>
    <b v="0"/>
    <s v="es"/>
    <m/>
    <s v=""/>
    <b v="0"/>
    <n v="1"/>
    <s v="1219292451107676161"/>
    <s v="Twitter Web App"/>
    <b v="0"/>
    <s v="1219292451107676161"/>
    <s v="Tweet"/>
    <n v="0"/>
    <n v="0"/>
    <m/>
    <m/>
    <m/>
    <m/>
    <m/>
    <m/>
    <m/>
    <m/>
    <n v="1"/>
    <s v="2"/>
    <s v="2"/>
    <m/>
    <m/>
    <m/>
    <m/>
    <m/>
    <m/>
    <m/>
    <m/>
    <m/>
  </r>
  <r>
    <s v="daviidviejo"/>
    <s v="oscaragugav"/>
    <m/>
    <m/>
    <m/>
    <m/>
    <m/>
    <m/>
    <m/>
    <m/>
    <s v="No"/>
    <n v="206"/>
    <m/>
    <m/>
    <x v="3"/>
    <d v="2020-01-23T10:03:02"/>
    <s v="Finalizamos el día con nuestro amigo y partner @oscaragugav de Startgo Connection , quien nos cuenta unas cositas interesantes del #CEMD2020👇👇 https://t.co/vw0TlSWiYr"/>
    <m/>
    <m/>
    <m/>
    <m/>
    <s v="http://pbs.twimg.com/profile_images/1218977537445040128/GQhUKMa0_normal.jpg"/>
    <x v="160"/>
    <d v="2020-01-23T00:00:00"/>
    <s v="10:03:02"/>
    <s v="https://twitter.com/daviidviejo/status/1220285807304507393"/>
    <m/>
    <m/>
    <s v="1220285807304507393"/>
    <m/>
    <b v="0"/>
    <n v="0"/>
    <s v=""/>
    <b v="0"/>
    <s v="es"/>
    <m/>
    <s v=""/>
    <b v="0"/>
    <n v="5"/>
    <s v="1217493347880837122"/>
    <s v="Twitter for Android"/>
    <b v="0"/>
    <s v="1217493347880837122"/>
    <s v="Tweet"/>
    <n v="0"/>
    <n v="0"/>
    <m/>
    <m/>
    <m/>
    <m/>
    <m/>
    <m/>
    <m/>
    <m/>
    <n v="1"/>
    <s v="3"/>
    <s v="3"/>
    <n v="0"/>
    <n v="0"/>
    <n v="0"/>
    <n v="0"/>
    <n v="0"/>
    <n v="0"/>
    <n v="20"/>
    <n v="100"/>
    <n v="20"/>
  </r>
  <r>
    <s v="labicicletanet"/>
    <s v="cemktd"/>
    <m/>
    <m/>
    <m/>
    <m/>
    <m/>
    <m/>
    <m/>
    <m/>
    <s v="No"/>
    <n v="207"/>
    <m/>
    <m/>
    <x v="3"/>
    <d v="2020-01-19T19:11:20"/>
    <s v="📆 31 enero:_x000a_📌 Congreso Extremeño de Marketing Digital_x000a_#MarketingDigital _x000a_#Ecommerce _x000a_#CEMD2020 _x000a_👉 https://t.co/b9iECmjzCS_x000a_@CEMKTD https://t.co/BaakE9axV5"/>
    <m/>
    <m/>
    <s v="marketingdigital ecommerce cemd2020"/>
    <m/>
    <s v="http://pbs.twimg.com/profile_images/815675946317516800/XPvvf0b4_normal.jpg"/>
    <x v="161"/>
    <d v="2020-01-19T00:00:00"/>
    <s v="19:11:20"/>
    <s v="https://twitter.com/labicicletanet/status/1218974237458870272"/>
    <m/>
    <m/>
    <s v="1218974237458870272"/>
    <m/>
    <b v="0"/>
    <n v="0"/>
    <s v=""/>
    <b v="0"/>
    <s v="es"/>
    <m/>
    <s v=""/>
    <b v="0"/>
    <n v="4"/>
    <s v="1218839291352272897"/>
    <s v="Twitter Web App"/>
    <b v="0"/>
    <s v="1218839291352272897"/>
    <s v="Tweet"/>
    <n v="0"/>
    <n v="0"/>
    <m/>
    <m/>
    <m/>
    <m/>
    <m/>
    <m/>
    <m/>
    <m/>
    <n v="1"/>
    <s v="1"/>
    <s v="1"/>
    <n v="0"/>
    <n v="0"/>
    <n v="0"/>
    <n v="0"/>
    <n v="0"/>
    <n v="0"/>
    <n v="11"/>
    <n v="100"/>
    <n v="11"/>
  </r>
  <r>
    <s v="labicicletanet"/>
    <s v="cemktd"/>
    <m/>
    <m/>
    <m/>
    <m/>
    <m/>
    <m/>
    <m/>
    <m/>
    <s v="No"/>
    <n v="208"/>
    <m/>
    <m/>
    <x v="1"/>
    <d v="2020-01-22T08:35:03"/>
    <s v="¿Un  Congreso de #MarketingDigital &amp;amp; #Ecommerce, sin viajar a las antípodas? 🙄_x000a_Hecho ☑️_x000a__x000a_¡ Gracias @CEMKTD ! _x000a__x000a_#BADAJOZ_x000a_#Badayork_x000a_#CEMD2020 https://t.co/Ob2ybsXecD"/>
    <m/>
    <m/>
    <s v="marketingdigital ecommerce badajoz badayork cemd2020"/>
    <s v="https://pbs.twimg.com/media/EO31vUOX4AAoZsh.jpg"/>
    <s v="https://pbs.twimg.com/media/EO31vUOX4AAoZsh.jpg"/>
    <x v="162"/>
    <d v="2020-01-22T00:00:00"/>
    <s v="08:35:03"/>
    <s v="https://twitter.com/labicicletanet/status/1219901274348511232"/>
    <m/>
    <m/>
    <s v="1219901274348511232"/>
    <m/>
    <b v="0"/>
    <n v="2"/>
    <s v=""/>
    <b v="0"/>
    <s v="es"/>
    <m/>
    <s v=""/>
    <b v="0"/>
    <n v="1"/>
    <s v=""/>
    <s v="Twitter for Android"/>
    <b v="0"/>
    <s v="1219901274348511232"/>
    <s v="Tweet"/>
    <n v="0"/>
    <n v="0"/>
    <m/>
    <m/>
    <m/>
    <m/>
    <m/>
    <m/>
    <m/>
    <m/>
    <n v="2"/>
    <s v="1"/>
    <s v="1"/>
    <n v="0"/>
    <n v="0"/>
    <n v="1"/>
    <n v="5.882352941176471"/>
    <n v="0"/>
    <n v="0"/>
    <n v="16"/>
    <n v="94.117647058823536"/>
    <n v="17"/>
  </r>
  <r>
    <s v="labicicletanet"/>
    <s v="cemktd"/>
    <m/>
    <m/>
    <m/>
    <m/>
    <m/>
    <m/>
    <m/>
    <m/>
    <s v="No"/>
    <n v="209"/>
    <m/>
    <m/>
    <x v="1"/>
    <d v="2020-01-23T10:51:00"/>
    <s v="De la calidad de las cervezas🍺 no os podemos decir nada, pero os aseguramos que los ponentes en el Congreso de #MarketingDigital &amp;amp; #Ecommerce son 🔝 🔝 🔝_x000a__x000a_Gentileza de @CEMKTD 🙌_x000a__x000a_#BADAJOZ_x000a_#Badayork_x000a_#CEMD2020 https://t.co/f810rXULep"/>
    <m/>
    <m/>
    <s v="marketingdigital ecommerce badajoz badayork cemd2020"/>
    <s v="https://pbs.twimg.com/media/EO8hzrSUYAAbfn1.jpg"/>
    <s v="https://pbs.twimg.com/media/EO8hzrSUYAAbfn1.jpg"/>
    <x v="163"/>
    <d v="2020-01-23T00:00:00"/>
    <s v="10:51:00"/>
    <s v="https://twitter.com/labicicletanet/status/1220297875583725568"/>
    <m/>
    <m/>
    <s v="1220297875583725568"/>
    <m/>
    <b v="0"/>
    <n v="2"/>
    <s v=""/>
    <b v="0"/>
    <s v="es"/>
    <m/>
    <s v=""/>
    <b v="0"/>
    <n v="2"/>
    <s v=""/>
    <s v="TweetDeck"/>
    <b v="0"/>
    <s v="1220297875583725568"/>
    <s v="Tweet"/>
    <n v="0"/>
    <n v="0"/>
    <m/>
    <m/>
    <m/>
    <m/>
    <m/>
    <m/>
    <m/>
    <m/>
    <n v="2"/>
    <s v="1"/>
    <s v="1"/>
    <n v="0"/>
    <n v="0"/>
    <n v="0"/>
    <n v="0"/>
    <n v="0"/>
    <n v="0"/>
    <n v="31"/>
    <n v="100"/>
    <n v="31"/>
  </r>
  <r>
    <s v="juanjosantana"/>
    <s v="mjcachon"/>
    <m/>
    <m/>
    <m/>
    <m/>
    <m/>
    <m/>
    <m/>
    <m/>
    <s v="No"/>
    <n v="210"/>
    <m/>
    <m/>
    <x v="3"/>
    <d v="2020-01-23T11:17:11"/>
    <s v="📣Lo mejor del #SEO llega al #CEMD2020 de la mano de @mjcachon_x000a__x000a_Al mando de su empresa de SEO y Marketing Online y vinculada al equipo de #SISTRIX_x000a__x000a_¿Te lo vas a perder? 🤘_x000a__x000a_➡Compra ya tu entrada en 👉 https://t.co/MrAEryp0Vz_x000a_10 % DCTO CEMD20ISABEL https://t.co/cAVGN8axta"/>
    <m/>
    <m/>
    <s v="seo cemd2020"/>
    <m/>
    <s v="http://pbs.twimg.com/profile_images/1054480068049801216/iVvfXr4D_normal.jpg"/>
    <x v="164"/>
    <d v="2020-01-23T00:00:00"/>
    <s v="11:17:11"/>
    <s v="https://twitter.com/juanjosantana/status/1220304466253090816"/>
    <m/>
    <m/>
    <s v="1220304466253090816"/>
    <m/>
    <b v="0"/>
    <n v="0"/>
    <s v=""/>
    <b v="0"/>
    <s v="es"/>
    <m/>
    <s v=""/>
    <b v="0"/>
    <n v="2"/>
    <s v="1220270741234573312"/>
    <s v="Twitter for Android"/>
    <b v="0"/>
    <s v="1220270741234573312"/>
    <s v="Tweet"/>
    <n v="0"/>
    <n v="0"/>
    <m/>
    <m/>
    <m/>
    <m/>
    <m/>
    <m/>
    <m/>
    <m/>
    <n v="1"/>
    <s v="2"/>
    <s v="2"/>
    <n v="0"/>
    <n v="0"/>
    <n v="0"/>
    <n v="0"/>
    <n v="0"/>
    <n v="0"/>
    <n v="41"/>
    <n v="100"/>
    <n v="41"/>
  </r>
  <r>
    <s v="nicolaschvs"/>
    <s v="vodafonebiz"/>
    <m/>
    <m/>
    <m/>
    <m/>
    <m/>
    <m/>
    <m/>
    <m/>
    <s v="No"/>
    <n v="211"/>
    <m/>
    <m/>
    <x v="3"/>
    <d v="2020-01-16T19:32:01"/>
    <s v="Ya está terminando el día, y no queremos marcharnos a casa sin contaros un par de cosillas sobre el #CEMD2020 🤘_x000a_CC: @ibercaja @PandaComunica @cytomic_ @RaiolaNetworks @VodafoneBiz https://t.co/5j9caEsrRH"/>
    <m/>
    <m/>
    <s v="cemd2020"/>
    <m/>
    <s v="http://pbs.twimg.com/profile_images/845710953077489665/3a8KmIcc_normal.jpg"/>
    <x v="165"/>
    <d v="2020-01-16T00:00:00"/>
    <s v="19:32:01"/>
    <s v="https://twitter.com/nicolaschvs/status/1217892281535148033"/>
    <m/>
    <m/>
    <s v="1217892281535148033"/>
    <m/>
    <b v="0"/>
    <n v="0"/>
    <s v=""/>
    <b v="0"/>
    <s v="es"/>
    <m/>
    <s v=""/>
    <b v="0"/>
    <n v="5"/>
    <s v="1217868385633144839"/>
    <s v="Twitter for iPhone"/>
    <b v="0"/>
    <s v="1217868385633144839"/>
    <s v="Tweet"/>
    <n v="0"/>
    <n v="0"/>
    <m/>
    <m/>
    <m/>
    <m/>
    <m/>
    <m/>
    <m/>
    <m/>
    <n v="1"/>
    <s v="1"/>
    <s v="1"/>
    <m/>
    <m/>
    <m/>
    <m/>
    <m/>
    <m/>
    <m/>
    <m/>
    <m/>
  </r>
  <r>
    <s v="cemktd"/>
    <s v="nicolaschvs"/>
    <m/>
    <m/>
    <m/>
    <m/>
    <m/>
    <m/>
    <m/>
    <m/>
    <s v="No"/>
    <n v="216"/>
    <m/>
    <m/>
    <x v="1"/>
    <d v="2020-01-20T19:45:25"/>
    <s v="Como ya sabéis, este año tenemos el orgullo de contar como partner principal en el #CEMD2020 a @Pandacomunica 👏 Y no podíamos dejar pasar la oportunidad de grabar un pequeño vídeo a un pacense, que es el CMO de Panda 👉 @nicolaschvs_x000a_¡Play y atentos! 👇 https://t.co/17jK2eSxvu"/>
    <m/>
    <m/>
    <s v="cemd2020"/>
    <s v="https://pbs.twimg.com/ext_tw_video_thumb/1219345135772659712/pu/img/kV1w2D15twj3fpKC.jpg"/>
    <s v="https://pbs.twimg.com/ext_tw_video_thumb/1219345135772659712/pu/img/kV1w2D15twj3fpKC.jpg"/>
    <x v="166"/>
    <d v="2020-01-20T00:00:00"/>
    <s v="19:45:25"/>
    <s v="https://twitter.com/cemktd/status/1219345202093215747"/>
    <m/>
    <m/>
    <s v="1219345202093215747"/>
    <m/>
    <b v="0"/>
    <n v="5"/>
    <s v=""/>
    <b v="0"/>
    <s v="es"/>
    <m/>
    <s v=""/>
    <b v="0"/>
    <n v="2"/>
    <s v=""/>
    <s v="Metricool"/>
    <b v="0"/>
    <s v="1219345202093215747"/>
    <s v="Tweet"/>
    <n v="0"/>
    <n v="0"/>
    <m/>
    <m/>
    <m/>
    <m/>
    <m/>
    <m/>
    <m/>
    <m/>
    <n v="1"/>
    <s v="1"/>
    <s v="1"/>
    <n v="0"/>
    <n v="0"/>
    <n v="0"/>
    <n v="0"/>
    <n v="0"/>
    <n v="0"/>
    <n v="43"/>
    <n v="100"/>
    <n v="43"/>
  </r>
  <r>
    <s v="cemktd"/>
    <s v="badajozonlinetv"/>
    <m/>
    <m/>
    <m/>
    <m/>
    <m/>
    <m/>
    <m/>
    <m/>
    <s v="No"/>
    <n v="217"/>
    <m/>
    <m/>
    <x v="1"/>
    <d v="2020-01-21T15:31:31"/>
    <s v="Rueda de prensa Alcalde y organizadores del #CEMD2020 _x000a_https://t.co/Bru1MozxGk via @BadajozOnlineTv"/>
    <s v="http://www.badajozonline.tv/2020/01/21/rueda-de-prensa-alcalde-21-01-20-congreso-extremeno-de-marketing-digital/"/>
    <s v="badajozonline.tv"/>
    <s v="cemd2020"/>
    <m/>
    <s v="http://pbs.twimg.com/profile_images/1200169512542314497/UXW9ZiUJ_normal.png"/>
    <x v="167"/>
    <d v="2020-01-21T00:00:00"/>
    <s v="15:31:31"/>
    <s v="https://twitter.com/cemktd/status/1219643695856746497"/>
    <m/>
    <m/>
    <s v="1219643695856746497"/>
    <m/>
    <b v="0"/>
    <n v="0"/>
    <s v=""/>
    <b v="0"/>
    <s v="es"/>
    <m/>
    <s v=""/>
    <b v="0"/>
    <n v="0"/>
    <s v=""/>
    <s v="Hootsuite Inc."/>
    <b v="0"/>
    <s v="1219643695856746497"/>
    <s v="Tweet"/>
    <n v="0"/>
    <n v="0"/>
    <m/>
    <m/>
    <m/>
    <m/>
    <m/>
    <m/>
    <m/>
    <m/>
    <n v="1"/>
    <s v="1"/>
    <s v="1"/>
    <n v="0"/>
    <n v="0"/>
    <n v="0"/>
    <n v="0"/>
    <n v="0"/>
    <n v="0"/>
    <n v="10"/>
    <n v="100"/>
    <n v="10"/>
  </r>
  <r>
    <s v="interactiv_a"/>
    <s v="anaivarsparcero"/>
    <m/>
    <m/>
    <m/>
    <m/>
    <m/>
    <m/>
    <m/>
    <m/>
    <s v="No"/>
    <n v="218"/>
    <m/>
    <m/>
    <x v="1"/>
    <d v="2020-01-21T15:49:02"/>
    <s v="Novedades del Congreso Extremeño de Marketing Digital, que se celebrará el 31 de enero en Badajoz https://t.co/4RGE1iydtW @CEMKTD #CEMD2020 @PhilGonzalez @am_camacho @alvarowpo  _x000a_@mjcachon @AnaIvarsParcero _x000a_ #MarketingDigital #ecommerce #RedesSociales https://t.co/PaaH210OUb"/>
    <s v="https://interactivadigital.com/formacion-y-estudios-marketing-digital/vuelve-a-el-congreso-extremeno-de-marketing-digital-e-ecommerce/"/>
    <s v="interactivadigital.com"/>
    <s v="cemd2020 marketingdigital ecommerce redessociales"/>
    <s v="https://pbs.twimg.com/media/EO0PfD_WAAEi-pW.jpg"/>
    <s v="https://pbs.twimg.com/media/EO0PfD_WAAEi-pW.jpg"/>
    <x v="168"/>
    <d v="2020-01-21T00:00:00"/>
    <s v="15:49:02"/>
    <s v="https://twitter.com/interactiv_a/status/1219648105194426368"/>
    <m/>
    <m/>
    <s v="1219648105194426368"/>
    <m/>
    <b v="0"/>
    <n v="4"/>
    <s v=""/>
    <b v="0"/>
    <s v="es"/>
    <m/>
    <s v=""/>
    <b v="0"/>
    <n v="3"/>
    <s v=""/>
    <s v="Twitter Web App"/>
    <b v="0"/>
    <s v="1219648105194426368"/>
    <s v="Tweet"/>
    <n v="0"/>
    <n v="0"/>
    <m/>
    <m/>
    <m/>
    <m/>
    <m/>
    <m/>
    <m/>
    <m/>
    <n v="1"/>
    <s v="2"/>
    <s v="2"/>
    <m/>
    <m/>
    <m/>
    <m/>
    <m/>
    <m/>
    <m/>
    <m/>
    <m/>
  </r>
  <r>
    <s v="cemktd"/>
    <s v="interactiv_a"/>
    <m/>
    <m/>
    <m/>
    <m/>
    <m/>
    <m/>
    <m/>
    <m/>
    <s v="Yes"/>
    <n v="224"/>
    <m/>
    <m/>
    <x v="1"/>
    <d v="2020-01-22T12:09:01"/>
    <s v="Vuelve el Congreso Extremeño de #MarketingDigital y #ECommerce, Formación y estudios  _x000a_https://t.co/yplFyWfAFu via @Interactiv_a_x000a_#CEMD2020"/>
    <s v="https://interactivadigital.com/formacion-y-estudios-marketing-digital/vuelve-a-el-congreso-extremeno-de-marketing-digital-e-ecommerce/"/>
    <s v="interactivadigital.com"/>
    <s v="marketingdigital ecommerce cemd2020"/>
    <m/>
    <s v="http://pbs.twimg.com/profile_images/1200169512542314497/UXW9ZiUJ_normal.png"/>
    <x v="169"/>
    <d v="2020-01-22T00:00:00"/>
    <s v="12:09:01"/>
    <s v="https://twitter.com/cemktd/status/1219955122073145346"/>
    <m/>
    <m/>
    <s v="1219955122073145346"/>
    <m/>
    <b v="0"/>
    <n v="1"/>
    <s v=""/>
    <b v="0"/>
    <s v="es"/>
    <m/>
    <s v=""/>
    <b v="0"/>
    <n v="1"/>
    <s v=""/>
    <s v="Hootsuite Inc."/>
    <b v="0"/>
    <s v="1219955122073145346"/>
    <s v="Tweet"/>
    <n v="0"/>
    <n v="0"/>
    <m/>
    <m/>
    <m/>
    <m/>
    <m/>
    <m/>
    <m/>
    <m/>
    <n v="1"/>
    <s v="1"/>
    <s v="2"/>
    <n v="0"/>
    <n v="0"/>
    <n v="0"/>
    <n v="0"/>
    <n v="0"/>
    <n v="0"/>
    <n v="14"/>
    <n v="100"/>
    <n v="14"/>
  </r>
  <r>
    <s v="isasantiandreu"/>
    <s v="jnsaunier"/>
    <m/>
    <m/>
    <m/>
    <m/>
    <m/>
    <m/>
    <m/>
    <m/>
    <s v="No"/>
    <n v="225"/>
    <m/>
    <m/>
    <x v="1"/>
    <d v="2020-01-13T14:30:30"/>
    <s v="🗯¿Quieres conocer a los ponentes del #CEMD2020 ?_x000a__x000a_@geni_ramos @muroexe @Fareskameli @echaleku @PhilGonzalez @mjcachon @AnaIvarsParcero @alvarowpo @miguelfloro @c_isabelromero @oscaragugav @i_Republica @jptejela @am_camacho @jnsaunier _x000a__x000a_10% de DESCUENTO _x000a_CÓDIGO CEMD20ISABEL https://t.co/7uvLry9oMM"/>
    <m/>
    <m/>
    <s v="cemd2020"/>
    <s v="https://pbs.twimg.com/ext_tw_video_thumb/1216729193297432578/pu/img/_hrY0NvqAg2jkjp4.jpg"/>
    <s v="https://pbs.twimg.com/ext_tw_video_thumb/1216729193297432578/pu/img/_hrY0NvqAg2jkjp4.jpg"/>
    <x v="170"/>
    <d v="2020-01-13T00:00:00"/>
    <s v="14:30:30"/>
    <s v="https://twitter.com/isasantiandreu/status/1216729236138086400"/>
    <m/>
    <m/>
    <s v="1216729236138086400"/>
    <m/>
    <b v="0"/>
    <n v="9"/>
    <s v=""/>
    <b v="0"/>
    <s v="es"/>
    <m/>
    <s v=""/>
    <b v="0"/>
    <n v="6"/>
    <s v=""/>
    <s v="Metricool Twitter"/>
    <b v="0"/>
    <s v="1216729236138086400"/>
    <s v="Retweet"/>
    <n v="0"/>
    <n v="0"/>
    <m/>
    <m/>
    <m/>
    <m/>
    <m/>
    <m/>
    <m/>
    <m/>
    <n v="1"/>
    <s v="2"/>
    <s v="2"/>
    <m/>
    <m/>
    <m/>
    <m/>
    <m/>
    <m/>
    <m/>
    <m/>
    <m/>
  </r>
  <r>
    <s v="geni_ramos"/>
    <s v="ibercaja"/>
    <m/>
    <m/>
    <m/>
    <m/>
    <m/>
    <m/>
    <m/>
    <m/>
    <s v="No"/>
    <n v="228"/>
    <m/>
    <m/>
    <x v="3"/>
    <d v="2020-01-19T00:18:08"/>
    <s v="Por 3ª edición consecutiva, @ibercaja vuelve a apoyarnos cediéndonos sus instalaciones 👏_x000a_Nuestra gratitud por haber confiado en este proyecto desde el primer instante de manera totalmente incondicional 🙏_x000a_Gracias de parte de todos los que formamos parte del #CEMD2020 🤗 https://t.co/cw2XD6SiLJ"/>
    <m/>
    <m/>
    <m/>
    <m/>
    <s v="http://pbs.twimg.com/profile_images/969843043061952512/A3Y_Ts4v_normal.jpg"/>
    <x v="171"/>
    <d v="2020-01-19T00:00:00"/>
    <s v="00:18:08"/>
    <s v="https://twitter.com/geni_ramos/status/1218689058156826624"/>
    <m/>
    <m/>
    <s v="1218689058156826624"/>
    <m/>
    <b v="0"/>
    <n v="0"/>
    <s v=""/>
    <b v="0"/>
    <s v="es"/>
    <m/>
    <s v=""/>
    <b v="0"/>
    <n v="3"/>
    <s v="1217739084149547008"/>
    <s v="Twitter for iPhone"/>
    <b v="0"/>
    <s v="1217739084149547008"/>
    <s v="Tweet"/>
    <n v="0"/>
    <n v="0"/>
    <m/>
    <m/>
    <m/>
    <m/>
    <m/>
    <m/>
    <m/>
    <m/>
    <n v="1"/>
    <s v="2"/>
    <s v="1"/>
    <n v="0"/>
    <n v="0"/>
    <n v="0"/>
    <n v="0"/>
    <n v="0"/>
    <n v="0"/>
    <n v="38"/>
    <n v="100"/>
    <n v="38"/>
  </r>
  <r>
    <s v="cemktd"/>
    <s v="geni_ramos"/>
    <m/>
    <m/>
    <m/>
    <m/>
    <m/>
    <m/>
    <m/>
    <m/>
    <s v="No"/>
    <n v="230"/>
    <m/>
    <m/>
    <x v="1"/>
    <d v="2020-01-15T09:55:06"/>
    <s v="Nuestra &quot;Automatizadora&quot; favorita @geni_ramos  tiene algo que contaros esta mañana del #CEMD2020 🤘_x000a_Si quieres aprender de todo lo que nos tiene que contar y conocerla, no olvides sacar tu entrada en 👉 https://t.co/XpGXMsWbRE https://t.co/Jpd1H6ZPeX"/>
    <s v="https://congresomarketingdigital.com/"/>
    <s v="congresomarketingdigital.com"/>
    <s v="cemd2020"/>
    <s v="https://pbs.twimg.com/ext_tw_video_thumb/1217384571542568961/pu/img/HrXRNO_1jiRf_gQJ.jpg"/>
    <s v="https://pbs.twimg.com/ext_tw_video_thumb/1217384571542568961/pu/img/HrXRNO_1jiRf_gQJ.jpg"/>
    <x v="172"/>
    <d v="2020-01-15T00:00:00"/>
    <s v="09:55:06"/>
    <s v="https://twitter.com/cemktd/status/1217384705928192000"/>
    <m/>
    <m/>
    <s v="1217384705928192000"/>
    <m/>
    <b v="0"/>
    <n v="3"/>
    <s v=""/>
    <b v="0"/>
    <s v="es"/>
    <m/>
    <s v=""/>
    <b v="0"/>
    <n v="1"/>
    <s v=""/>
    <s v="Twitter Web App"/>
    <b v="0"/>
    <s v="1217384705928192000"/>
    <s v="Retweet"/>
    <n v="0"/>
    <n v="0"/>
    <m/>
    <m/>
    <m/>
    <m/>
    <m/>
    <m/>
    <m/>
    <m/>
    <n v="1"/>
    <s v="1"/>
    <s v="2"/>
    <n v="0"/>
    <n v="0"/>
    <n v="0"/>
    <n v="0"/>
    <n v="0"/>
    <n v="0"/>
    <n v="31"/>
    <n v="100"/>
    <n v="31"/>
  </r>
  <r>
    <s v="cemktd"/>
    <s v="c_isabelromero"/>
    <m/>
    <m/>
    <m/>
    <m/>
    <m/>
    <m/>
    <m/>
    <m/>
    <s v="No"/>
    <n v="233"/>
    <m/>
    <m/>
    <x v="1"/>
    <d v="2020-01-09T18:36:35"/>
    <s v="Si quieres encontrar tu tono y lenguaje para tu marca, no deberías perderte la ponencia de @c_isabelromero  en el #CEMD2020 🤓_x000a_Cofundadora de ULab,  y #SEO content Manager en @Metricool_es  👏_x000a_Compra ya tu entrada en 👉 https://t.co/XpGXMsWbRE https://t.co/KoDAGFsySm"/>
    <s v="https://congresomarketingdigital.com/"/>
    <s v="congresomarketingdigital.com"/>
    <s v="cemd2020 seo"/>
    <s v="https://pbs.twimg.com/media/EN3CwEYX4AAtFJw.jpg"/>
    <s v="https://pbs.twimg.com/media/EN3CwEYX4AAtFJw.jpg"/>
    <x v="173"/>
    <d v="2020-01-09T00:00:00"/>
    <s v="18:36:35"/>
    <s v="https://twitter.com/cemktd/status/1215341613930688515"/>
    <m/>
    <m/>
    <s v="1215341613930688515"/>
    <m/>
    <b v="0"/>
    <n v="6"/>
    <s v=""/>
    <b v="0"/>
    <s v="es"/>
    <m/>
    <s v=""/>
    <b v="0"/>
    <n v="2"/>
    <s v=""/>
    <s v="Twitter Web App"/>
    <b v="0"/>
    <s v="1215341613930688515"/>
    <s v="Retweet"/>
    <n v="0"/>
    <n v="0"/>
    <m/>
    <m/>
    <m/>
    <m/>
    <m/>
    <m/>
    <m/>
    <m/>
    <n v="1"/>
    <s v="1"/>
    <s v="2"/>
    <m/>
    <m/>
    <m/>
    <m/>
    <m/>
    <m/>
    <m/>
    <m/>
    <m/>
  </r>
  <r>
    <s v="isasantiandreu"/>
    <s v="c_isabelromero"/>
    <m/>
    <m/>
    <m/>
    <m/>
    <m/>
    <m/>
    <m/>
    <m/>
    <s v="No"/>
    <n v="235"/>
    <m/>
    <m/>
    <x v="1"/>
    <d v="2020-01-16T13:30:18"/>
    <s v="Si quieres encontrar tu tono y lenguaje para tu marca, no deberías perderte la ponencia de @c_isabelromero_x000a_en el #CEMD2020 🤓_x000a_Cofundadora de ULab,  y #SEO content Manager en @Metricool_es_x000a_  _x000a_Compra ya tu entrada en 👉 https://t.co/OtobWo2F0W_x000a_CÓDIGO DESCUENTO CEMD20ISABEL https://t.co/GkxOkYggbN"/>
    <s v="http://congresomarketingdigital.com"/>
    <s v="congresomarketingdigital.com"/>
    <s v="cemd2020 seo"/>
    <s v="https://pbs.twimg.com/media/EOZ_yIhXkAIZCup.jpg"/>
    <s v="https://pbs.twimg.com/media/EOZ_yIhXkAIZCup.jpg"/>
    <x v="174"/>
    <d v="2020-01-16T00:00:00"/>
    <s v="13:30:18"/>
    <s v="https://twitter.com/isasantiandreu/status/1217801251586543619"/>
    <m/>
    <m/>
    <s v="1217801251586543619"/>
    <m/>
    <b v="0"/>
    <n v="3"/>
    <s v=""/>
    <b v="0"/>
    <s v="es"/>
    <m/>
    <s v=""/>
    <b v="0"/>
    <n v="0"/>
    <s v=""/>
    <s v="Metricool Twitter"/>
    <b v="0"/>
    <s v="1217801251586543619"/>
    <s v="Tweet"/>
    <n v="0"/>
    <n v="0"/>
    <m/>
    <m/>
    <m/>
    <m/>
    <m/>
    <m/>
    <m/>
    <m/>
    <n v="2"/>
    <s v="2"/>
    <s v="2"/>
    <m/>
    <m/>
    <m/>
    <m/>
    <m/>
    <m/>
    <m/>
    <m/>
    <m/>
  </r>
  <r>
    <s v="cemktd"/>
    <s v="cope_badajoz"/>
    <m/>
    <m/>
    <m/>
    <m/>
    <m/>
    <m/>
    <m/>
    <m/>
    <s v="No"/>
    <n v="236"/>
    <m/>
    <m/>
    <x v="1"/>
    <d v="2020-01-16T12:43:21"/>
    <s v="Finalizada la entrevista en @cope_badajoz  sobre el #CEMD2020  🎙_x000a_Muchísimas gracias por el trato recibido y por vuestra ayuda 😘_x000a_En breve os la subimos completa 🤘 https://t.co/i0Cc7PfSP8"/>
    <m/>
    <m/>
    <s v="cemd2020"/>
    <s v="https://pbs.twimg.com/media/EOZ1CN6XsAI0c37.jpg"/>
    <s v="https://pbs.twimg.com/media/EOZ1CN6XsAI0c37.jpg"/>
    <x v="175"/>
    <d v="2020-01-16T00:00:00"/>
    <s v="12:43:21"/>
    <s v="https://twitter.com/cemktd/status/1217789436307673094"/>
    <m/>
    <m/>
    <s v="1217789436307673094"/>
    <m/>
    <b v="0"/>
    <n v="3"/>
    <s v=""/>
    <b v="0"/>
    <s v="es"/>
    <m/>
    <s v=""/>
    <b v="0"/>
    <n v="2"/>
    <s v=""/>
    <s v="Twitter Web App"/>
    <b v="0"/>
    <s v="1217789436307673094"/>
    <s v="Tweet"/>
    <n v="0"/>
    <n v="0"/>
    <m/>
    <m/>
    <m/>
    <m/>
    <m/>
    <m/>
    <m/>
    <m/>
    <n v="1"/>
    <s v="1"/>
    <s v="1"/>
    <n v="0"/>
    <n v="0"/>
    <n v="0"/>
    <n v="0"/>
    <n v="0"/>
    <n v="0"/>
    <n v="24"/>
    <n v="100"/>
    <n v="24"/>
  </r>
  <r>
    <s v="isasantiandreu"/>
    <s v="cope_badajoz"/>
    <m/>
    <m/>
    <m/>
    <m/>
    <m/>
    <m/>
    <m/>
    <m/>
    <s v="No"/>
    <n v="237"/>
    <m/>
    <m/>
    <x v="3"/>
    <d v="2020-01-16T21:07:33"/>
    <s v="Finalizada la entrevista en @cope_badajoz  sobre el #CEMD2020  🎙_x000a_Muchísimas gracias por el trato recibido y por vuestra ayuda 😘_x000a_En breve os la subimos completa 🤘 https://t.co/i0Cc7PfSP8"/>
    <m/>
    <m/>
    <s v="cemd2020"/>
    <m/>
    <s v="http://pbs.twimg.com/profile_images/1115176907065176065/oMzO-XQ1_normal.png"/>
    <x v="176"/>
    <d v="2020-01-16T00:00:00"/>
    <s v="21:07:33"/>
    <s v="https://twitter.com/isasantiandreu/status/1217916322484453376"/>
    <m/>
    <m/>
    <s v="1217916322484453376"/>
    <m/>
    <b v="0"/>
    <n v="0"/>
    <s v=""/>
    <b v="0"/>
    <s v="es"/>
    <m/>
    <s v=""/>
    <b v="0"/>
    <n v="2"/>
    <s v="1217789436307673094"/>
    <s v="Twitter for iPhone"/>
    <b v="0"/>
    <s v="1217789436307673094"/>
    <s v="Tweet"/>
    <n v="0"/>
    <n v="0"/>
    <m/>
    <m/>
    <m/>
    <m/>
    <m/>
    <m/>
    <m/>
    <m/>
    <n v="1"/>
    <s v="2"/>
    <s v="1"/>
    <n v="0"/>
    <n v="0"/>
    <n v="0"/>
    <n v="0"/>
    <n v="0"/>
    <n v="0"/>
    <n v="24"/>
    <n v="100"/>
    <n v="24"/>
  </r>
  <r>
    <s v="isasantiandreu"/>
    <s v="echaleku"/>
    <m/>
    <m/>
    <m/>
    <m/>
    <m/>
    <m/>
    <m/>
    <m/>
    <s v="No"/>
    <n v="239"/>
    <m/>
    <m/>
    <x v="1"/>
    <d v="2020-01-17T10:01:20"/>
    <s v="Deseando escuchar a @echaleku en el #CEMD2020_x000a_25 años de experiencia en Marketing, ha desarrollado 𝕊𝕒𝕝𝕖𝕤 𝔽𝕦𝕟𝕟𝕖𝕝 ℂ𝕒𝕟𝕧𝕒𝕤 una nueva metodología de trabajo y una nueva forma de hacer marketing 🔝_x000a_¿Te lo vas a perder? 🤘_x000a_https://t.co/ToRDUjLQ94_x000a__x000a_10 % DCTO CEMD20ISABEL https://t.co/PusfbYLbBp"/>
    <s v="https://congresomarketingdigital.com/taquilla-online/"/>
    <s v="congresomarketingdigital.com"/>
    <s v="cemd2020"/>
    <s v="https://pbs.twimg.com/media/EOeZi20WsAAeu86.jpg"/>
    <s v="https://pbs.twimg.com/media/EOeZi20WsAAeu86.jpg"/>
    <x v="177"/>
    <d v="2020-01-17T00:00:00"/>
    <s v="10:01:20"/>
    <s v="https://twitter.com/isasantiandreu/status/1218111050513637377"/>
    <m/>
    <m/>
    <s v="1218111050513637377"/>
    <m/>
    <b v="0"/>
    <n v="1"/>
    <s v=""/>
    <b v="0"/>
    <s v="es"/>
    <m/>
    <s v=""/>
    <b v="0"/>
    <n v="0"/>
    <s v=""/>
    <s v="Metricool Twitter"/>
    <b v="0"/>
    <s v="1218111050513637377"/>
    <s v="Tweet"/>
    <n v="0"/>
    <n v="0"/>
    <m/>
    <m/>
    <m/>
    <m/>
    <m/>
    <m/>
    <m/>
    <m/>
    <n v="2"/>
    <s v="2"/>
    <s v="2"/>
    <n v="0"/>
    <n v="0"/>
    <n v="0"/>
    <n v="0"/>
    <n v="0"/>
    <n v="0"/>
    <n v="36"/>
    <n v="100"/>
    <n v="36"/>
  </r>
  <r>
    <s v="jptejela"/>
    <s v="metricool_es"/>
    <m/>
    <m/>
    <m/>
    <m/>
    <m/>
    <m/>
    <m/>
    <m/>
    <s v="No"/>
    <n v="240"/>
    <m/>
    <m/>
    <x v="3"/>
    <d v="2020-01-20T08:35:10"/>
    <s v="@jptejela es CEO de @Metricool_es e impartirá un taller en el #CEMD2020 sobre esta herramienta que te permite analizar, generar informes, planificar y gestionar tus #redessociales 🔝_x000a_Ya no queda nada, así que saca tu entrada en 👉https://t.co/XpGXMsWbRE https://t.co/3WsBaX5Ww3"/>
    <m/>
    <m/>
    <s v="cemd2020"/>
    <m/>
    <s v="http://pbs.twimg.com/profile_images/1110824381901651969/6JiVJVsJ_normal.png"/>
    <x v="178"/>
    <d v="2020-01-20T00:00:00"/>
    <s v="08:35:10"/>
    <s v="https://twitter.com/jptejela/status/1219176530791804928"/>
    <m/>
    <m/>
    <s v="1219176530791804928"/>
    <m/>
    <b v="0"/>
    <n v="0"/>
    <s v=""/>
    <b v="0"/>
    <s v="es"/>
    <m/>
    <s v=""/>
    <b v="0"/>
    <n v="2"/>
    <s v="1219170223074529281"/>
    <s v="Twitter Web App"/>
    <b v="0"/>
    <s v="1219170223074529281"/>
    <s v="Tweet"/>
    <n v="0"/>
    <n v="0"/>
    <m/>
    <m/>
    <m/>
    <m/>
    <m/>
    <m/>
    <m/>
    <m/>
    <n v="1"/>
    <s v="4"/>
    <s v="4"/>
    <n v="0"/>
    <n v="0"/>
    <n v="0"/>
    <n v="0"/>
    <n v="0"/>
    <n v="0"/>
    <n v="40"/>
    <n v="100"/>
    <n v="40"/>
  </r>
  <r>
    <s v="cemktd"/>
    <s v="jptejela"/>
    <m/>
    <m/>
    <m/>
    <m/>
    <m/>
    <m/>
    <m/>
    <m/>
    <s v="No"/>
    <n v="241"/>
    <m/>
    <m/>
    <x v="4"/>
    <d v="2020-01-20T08:10:06"/>
    <s v="@jptejela es CEO de @Metricool_es e impartirá un taller en el #CEMD2020 sobre esta herramienta que te permite analizar, generar informes, planificar y gestionar tus #redessociales 🔝_x000a_Ya no queda nada, así que saca tu entrada en 👉https://t.co/XpGXMsWbRE https://t.co/3WsBaX5Ww3"/>
    <s v="https://congresomarketingdigital.com/"/>
    <s v="congresomarketingdigital.com"/>
    <s v="cemd2020 redessociales"/>
    <s v="https://pbs.twimg.com/media/EOtc20uX4AYcUUN.jpg"/>
    <s v="https://pbs.twimg.com/media/EOtc20uX4AYcUUN.jpg"/>
    <x v="179"/>
    <d v="2020-01-20T00:00:00"/>
    <s v="08:10:06"/>
    <s v="https://twitter.com/cemktd/status/1219170223074529281"/>
    <m/>
    <m/>
    <s v="1219170223074529281"/>
    <m/>
    <b v="0"/>
    <n v="2"/>
    <s v="255710397"/>
    <b v="0"/>
    <s v="es"/>
    <m/>
    <s v=""/>
    <b v="0"/>
    <n v="2"/>
    <s v=""/>
    <s v="Hootsuite Inc."/>
    <b v="0"/>
    <s v="1219170223074529281"/>
    <s v="Tweet"/>
    <n v="0"/>
    <n v="0"/>
    <m/>
    <m/>
    <m/>
    <m/>
    <m/>
    <m/>
    <m/>
    <m/>
    <n v="1"/>
    <s v="1"/>
    <s v="4"/>
    <n v="0"/>
    <n v="0"/>
    <n v="0"/>
    <n v="0"/>
    <n v="0"/>
    <n v="0"/>
    <n v="40"/>
    <n v="100"/>
    <n v="40"/>
  </r>
  <r>
    <s v="cemktd"/>
    <s v="jptejela"/>
    <m/>
    <m/>
    <m/>
    <m/>
    <m/>
    <m/>
    <m/>
    <m/>
    <s v="No"/>
    <n v="242"/>
    <m/>
    <m/>
    <x v="1"/>
    <d v="2020-01-22T07:06:12"/>
    <s v="De nuevo este año, en el #CEMD2020 contaremos con el apoyo y participación de @Metricool_es , que con @jptejela  a la cabeza, impartirán un interesante taller sobre esta potente y eficaz herramienta. Sorpresa en el evento 😉_x000a_Corre a sacar tu entrada en https://t.co/FpQT27yZA1 https://t.co/u5USGIgs8H"/>
    <s v="http://mtr.cool/taiwqcowsb"/>
    <s v="mtr.cool"/>
    <s v="cemd2020"/>
    <s v="https://pbs.twimg.com/media/EO3haJAX0AAEeZi.jpg"/>
    <s v="https://pbs.twimg.com/media/EO3haJAX0AAEeZi.jpg"/>
    <x v="180"/>
    <d v="2020-01-22T00:00:00"/>
    <s v="07:06:12"/>
    <s v="https://twitter.com/cemktd/status/1219878916418080768"/>
    <m/>
    <m/>
    <s v="1219878916418080768"/>
    <m/>
    <b v="0"/>
    <n v="0"/>
    <s v=""/>
    <b v="0"/>
    <s v="es"/>
    <m/>
    <s v=""/>
    <b v="0"/>
    <n v="2"/>
    <s v=""/>
    <s v="Metricool"/>
    <b v="0"/>
    <s v="1219878916418080768"/>
    <s v="Tweet"/>
    <n v="0"/>
    <n v="0"/>
    <m/>
    <m/>
    <m/>
    <m/>
    <m/>
    <m/>
    <m/>
    <m/>
    <n v="1"/>
    <s v="1"/>
    <s v="4"/>
    <n v="0"/>
    <n v="0"/>
    <n v="0"/>
    <n v="0"/>
    <n v="0"/>
    <n v="0"/>
    <n v="41"/>
    <n v="100"/>
    <n v="41"/>
  </r>
  <r>
    <s v="isasantiandreu"/>
    <s v="jptejela"/>
    <m/>
    <m/>
    <m/>
    <m/>
    <m/>
    <m/>
    <m/>
    <m/>
    <s v="No"/>
    <n v="244"/>
    <m/>
    <m/>
    <x v="3"/>
    <d v="2020-01-22T08:49:12"/>
    <s v="De nuevo este año, en el #CEMD2020 contaremos con el apoyo y participación de @Metricool_es , que con @jptejela  a la cabeza, impartirán un interesante taller sobre esta potente y eficaz herramienta. Sorpresa en el evento 😉_x000a_Corre a sacar tu entrada en https://t.co/FpQT27yZA1 https://t.co/u5USGIgs8H"/>
    <m/>
    <m/>
    <s v="cemd2020"/>
    <m/>
    <s v="http://pbs.twimg.com/profile_images/1115176907065176065/oMzO-XQ1_normal.png"/>
    <x v="181"/>
    <d v="2020-01-22T00:00:00"/>
    <s v="08:49:12"/>
    <s v="https://twitter.com/isasantiandreu/status/1219904838470860800"/>
    <m/>
    <m/>
    <s v="1219904838470860800"/>
    <m/>
    <b v="0"/>
    <n v="0"/>
    <s v=""/>
    <b v="0"/>
    <s v="es"/>
    <m/>
    <s v=""/>
    <b v="0"/>
    <n v="2"/>
    <s v="1219878916418080768"/>
    <s v="Twitter Web App"/>
    <b v="0"/>
    <s v="1219878916418080768"/>
    <s v="Tweet"/>
    <n v="0"/>
    <n v="0"/>
    <m/>
    <m/>
    <m/>
    <m/>
    <m/>
    <m/>
    <m/>
    <m/>
    <n v="1"/>
    <s v="2"/>
    <s v="4"/>
    <n v="0"/>
    <n v="0"/>
    <n v="0"/>
    <n v="0"/>
    <n v="0"/>
    <n v="0"/>
    <n v="41"/>
    <n v="100"/>
    <n v="41"/>
  </r>
  <r>
    <s v="oscaragugav"/>
    <s v="isasantiandreu"/>
    <m/>
    <m/>
    <m/>
    <m/>
    <m/>
    <m/>
    <m/>
    <m/>
    <s v="Yes"/>
    <n v="250"/>
    <m/>
    <m/>
    <x v="0"/>
    <d v="2020-01-19T19:01:15"/>
    <s v="✅¿El mejor plan para Enero?_x000a__x000a_🔴Evento presencial y online!!_x000a_➡Marketing Digital &amp;amp; #ecommerce _x000a_🎁Código descuento 10% 🔰CEMD20ISABEL_x000a__x000a_📅31 de Enero 2020!_x000a__x000a_✅https://t.co/YisYqFN7Hy_x000a__x000a_ #CEMD2020 #MarketingDigital #SEO https://t.co/Tr8NafVLtQ"/>
    <m/>
    <m/>
    <s v="ecommerce"/>
    <m/>
    <s v="http://pbs.twimg.com/profile_images/1100065856313348096/dnLzf976_normal.png"/>
    <x v="182"/>
    <d v="2020-01-19T00:00:00"/>
    <s v="19:01:15"/>
    <s v="https://twitter.com/oscaragugav/status/1218971700769034240"/>
    <m/>
    <m/>
    <s v="1218971700769034240"/>
    <m/>
    <b v="0"/>
    <n v="0"/>
    <s v=""/>
    <b v="0"/>
    <s v="es"/>
    <m/>
    <s v=""/>
    <b v="0"/>
    <n v="1"/>
    <s v="1218950024694059008"/>
    <s v="Twitter for Android"/>
    <b v="0"/>
    <s v="1218950024694059008"/>
    <s v="Tweet"/>
    <n v="0"/>
    <n v="0"/>
    <m/>
    <m/>
    <m/>
    <m/>
    <m/>
    <m/>
    <m/>
    <m/>
    <n v="1"/>
    <s v="3"/>
    <s v="2"/>
    <n v="0"/>
    <n v="0"/>
    <n v="0"/>
    <n v="0"/>
    <n v="0"/>
    <n v="0"/>
    <n v="28"/>
    <n v="100"/>
    <n v="28"/>
  </r>
  <r>
    <s v="isasantiandreu"/>
    <s v="isasantiandreu"/>
    <m/>
    <m/>
    <m/>
    <m/>
    <m/>
    <m/>
    <m/>
    <m/>
    <s v="No"/>
    <n v="251"/>
    <m/>
    <m/>
    <x v="2"/>
    <d v="2020-01-15T18:01:38"/>
    <s v="📣¿Quieres saber todo sobre el #CEMD2020 ?_x000a__x000a_Te lo cuento en mi blog ➡https://t.co/Sf8qHLdguS_x000a_🎁DESCUENTO 10% CÓDIGO CEMD20ISABEL_x000a__x000a_🗯Ponentes y Talleres🔝_x000a_📍Badajoz_x000a_📅31 de enero_x000a_💻Presencial y Streaming_x000a_✅Entradas https://t.co/mawLKUaLSu_x000a_#Marketing #ecommerce #seo #socialmedia https://t.co/etCcymqbkA"/>
    <s v="https://isabelsantiandreu.com/cemd2020/ http://mtr.cool/jzgjgcpkgo"/>
    <s v="isabelsantiandreu.com mtr.cool"/>
    <s v="cemd2020 marketing ecommerce seo socialmedia"/>
    <s v="https://pbs.twimg.com/media/EOV0TGOWoAA19ko.jpg"/>
    <s v="https://pbs.twimg.com/media/EOV0TGOWoAA19ko.jpg"/>
    <x v="183"/>
    <d v="2020-01-15T00:00:00"/>
    <s v="18:01:38"/>
    <s v="https://twitter.com/isasantiandreu/status/1217507147610820608"/>
    <m/>
    <m/>
    <s v="1217507147610820608"/>
    <m/>
    <b v="0"/>
    <n v="1"/>
    <s v=""/>
    <b v="0"/>
    <s v="es"/>
    <m/>
    <s v=""/>
    <b v="0"/>
    <n v="1"/>
    <s v=""/>
    <s v="Metricool Twitter"/>
    <b v="0"/>
    <s v="1217507147610820608"/>
    <s v="Retweet"/>
    <n v="0"/>
    <n v="0"/>
    <m/>
    <m/>
    <m/>
    <m/>
    <m/>
    <m/>
    <m/>
    <m/>
    <n v="7"/>
    <s v="2"/>
    <s v="2"/>
    <n v="0"/>
    <n v="0"/>
    <n v="0"/>
    <n v="0"/>
    <n v="0"/>
    <n v="0"/>
    <n v="35"/>
    <n v="100"/>
    <n v="35"/>
  </r>
  <r>
    <s v="isasantiandreu"/>
    <s v="isasantiandreu"/>
    <m/>
    <m/>
    <m/>
    <m/>
    <m/>
    <m/>
    <m/>
    <m/>
    <s v="No"/>
    <n v="260"/>
    <m/>
    <m/>
    <x v="2"/>
    <d v="2020-01-15T19:35:07"/>
    <s v="✅¿El mejor plan para Enero?_x000a__x000a_🔴Evento presencial y online!!_x000a_➡Marketing Digital &amp;amp; #ecommerce _x000a_🎁Código descuento 10% 🔰CEMD20ISABEL_x000a__x000a_📅31 de Enero 2020!_x000a__x000a_✅https://t.co/aaxMpQX6ZS_x000a__x000a_ #CEMD2020 #MarketingDigital #SEO https://t.co/xg37QQe9Kh"/>
    <s v="http://mtr.cool/mbhgvrqcvg"/>
    <s v="mtr.cool"/>
    <s v="ecommerce cemd2020 marketingdigital seo"/>
    <s v="https://pbs.twimg.com/media/EOWJsbFXsAYm0Ps.jpg"/>
    <s v="https://pbs.twimg.com/media/EOWJsbFXsAYm0Ps.jpg"/>
    <x v="184"/>
    <d v="2020-01-15T00:00:00"/>
    <s v="19:35:07"/>
    <s v="https://twitter.com/isasantiandreu/status/1217530673294192641"/>
    <m/>
    <m/>
    <s v="1217530673294192641"/>
    <m/>
    <b v="0"/>
    <n v="3"/>
    <s v=""/>
    <b v="0"/>
    <s v="es"/>
    <m/>
    <s v=""/>
    <b v="0"/>
    <n v="1"/>
    <s v=""/>
    <s v="Metricool Twitter"/>
    <b v="0"/>
    <s v="1217530673294192641"/>
    <s v="Tweet"/>
    <n v="0"/>
    <n v="0"/>
    <m/>
    <m/>
    <m/>
    <m/>
    <m/>
    <m/>
    <m/>
    <m/>
    <n v="7"/>
    <s v="2"/>
    <s v="2"/>
    <n v="0"/>
    <n v="0"/>
    <n v="0"/>
    <n v="0"/>
    <n v="0"/>
    <n v="0"/>
    <n v="28"/>
    <n v="100"/>
    <n v="28"/>
  </r>
  <r>
    <s v="isasantiandreu"/>
    <s v="pandacomunica"/>
    <m/>
    <m/>
    <m/>
    <m/>
    <m/>
    <m/>
    <m/>
    <m/>
    <s v="No"/>
    <n v="261"/>
    <m/>
    <m/>
    <x v="1"/>
    <d v="2020-01-16T09:30:41"/>
    <s v="Cada vez queda menos para el #CEMD2020 👏_x000a_Hoy  Marta Zapata, responsable de comunicación de _x000a_@PandaComunica tiene un mensajito importante para vosotr@s 👇👇_x000a_Recuerda que puedes comprar tu entrada en 👉https://t.co/RPjXrCrOtU_x000a_🎁CÓDIGO DESCUENTO CEMD20ISABEL https://t.co/UFBFngpi9u"/>
    <s v="http://congresomarketingdigital.com"/>
    <s v="congresomarketingdigital.com"/>
    <s v="cemd2020"/>
    <s v="https://pbs.twimg.com/ext_tw_video_thumb/1217740885632352256/pu/img/InfxvKMA7OOAU1b6.jpg"/>
    <s v="https://pbs.twimg.com/ext_tw_video_thumb/1217740885632352256/pu/img/InfxvKMA7OOAU1b6.jpg"/>
    <x v="185"/>
    <d v="2020-01-16T00:00:00"/>
    <s v="09:30:41"/>
    <s v="https://twitter.com/isasantiandreu/status/1217740950774190080"/>
    <m/>
    <m/>
    <s v="1217740950774190080"/>
    <m/>
    <b v="0"/>
    <n v="1"/>
    <s v=""/>
    <b v="0"/>
    <s v="es"/>
    <m/>
    <s v=""/>
    <b v="0"/>
    <n v="0"/>
    <s v=""/>
    <s v="Metricool Twitter"/>
    <b v="0"/>
    <s v="1217740950774190080"/>
    <s v="Tweet"/>
    <n v="0"/>
    <n v="0"/>
    <m/>
    <m/>
    <m/>
    <m/>
    <m/>
    <m/>
    <m/>
    <m/>
    <n v="1"/>
    <s v="2"/>
    <s v="1"/>
    <n v="0"/>
    <n v="0"/>
    <n v="0"/>
    <n v="0"/>
    <n v="0"/>
    <n v="0"/>
    <n v="36"/>
    <n v="100"/>
    <n v="36"/>
  </r>
  <r>
    <s v="isasantiandreu"/>
    <s v="vodafonebiz"/>
    <m/>
    <m/>
    <m/>
    <m/>
    <m/>
    <m/>
    <m/>
    <m/>
    <s v="No"/>
    <n v="262"/>
    <m/>
    <m/>
    <x v="3"/>
    <d v="2020-01-16T21:07:19"/>
    <s v="Ya está terminando el día, y no queremos marcharnos a casa sin contaros un par de cosillas sobre el #CEMD2020 🤘_x000a_CC: @ibercaja @PandaComunica @cytomic_ @RaiolaNetworks @VodafoneBiz https://t.co/5j9caEsrRH"/>
    <m/>
    <m/>
    <s v="cemd2020"/>
    <m/>
    <s v="http://pbs.twimg.com/profile_images/1115176907065176065/oMzO-XQ1_normal.png"/>
    <x v="186"/>
    <d v="2020-01-16T00:00:00"/>
    <s v="21:07:19"/>
    <s v="https://twitter.com/isasantiandreu/status/1217916263856517126"/>
    <m/>
    <m/>
    <s v="1217916263856517126"/>
    <m/>
    <b v="0"/>
    <n v="0"/>
    <s v=""/>
    <b v="0"/>
    <s v="es"/>
    <m/>
    <s v=""/>
    <b v="0"/>
    <n v="5"/>
    <s v="1217868385633144839"/>
    <s v="Twitter for iPhone"/>
    <b v="0"/>
    <s v="1217868385633144839"/>
    <s v="Tweet"/>
    <n v="0"/>
    <n v="0"/>
    <m/>
    <m/>
    <m/>
    <m/>
    <m/>
    <m/>
    <m/>
    <m/>
    <n v="1"/>
    <s v="2"/>
    <s v="1"/>
    <m/>
    <m/>
    <m/>
    <m/>
    <m/>
    <m/>
    <m/>
    <m/>
    <m/>
  </r>
  <r>
    <s v="isasantiandreu"/>
    <s v="ibercaja"/>
    <m/>
    <m/>
    <m/>
    <m/>
    <m/>
    <m/>
    <m/>
    <m/>
    <s v="No"/>
    <n v="267"/>
    <m/>
    <m/>
    <x v="3"/>
    <d v="2020-01-16T21:07:37"/>
    <s v="Por 3ª edición consecutiva, @ibercaja vuelve a apoyarnos cediéndonos sus instalaciones 👏_x000a_Nuestra gratitud por haber confiado en este proyecto desde el primer instante de manera totalmente incondicional 🙏_x000a_Gracias de parte de todos los que formamos parte del #CEMD2020 🤗 https://t.co/cw2XD6SiLJ"/>
    <m/>
    <m/>
    <m/>
    <m/>
    <s v="http://pbs.twimg.com/profile_images/1115176907065176065/oMzO-XQ1_normal.png"/>
    <x v="187"/>
    <d v="2020-01-16T00:00:00"/>
    <s v="21:07:37"/>
    <s v="https://twitter.com/isasantiandreu/status/1217916336308924423"/>
    <m/>
    <m/>
    <s v="1217916336308924423"/>
    <m/>
    <b v="0"/>
    <n v="0"/>
    <s v=""/>
    <b v="0"/>
    <s v="es"/>
    <m/>
    <s v=""/>
    <b v="0"/>
    <n v="3"/>
    <s v="1217739084149547008"/>
    <s v="Twitter for iPhone"/>
    <b v="0"/>
    <s v="1217739084149547008"/>
    <s v="Tweet"/>
    <n v="0"/>
    <n v="0"/>
    <m/>
    <m/>
    <m/>
    <m/>
    <m/>
    <m/>
    <m/>
    <m/>
    <n v="2"/>
    <s v="2"/>
    <s v="1"/>
    <n v="0"/>
    <n v="0"/>
    <n v="0"/>
    <n v="0"/>
    <n v="0"/>
    <n v="0"/>
    <n v="38"/>
    <n v="100"/>
    <n v="38"/>
  </r>
  <r>
    <s v="isasantiandreu"/>
    <s v="raiolanetworks"/>
    <m/>
    <m/>
    <m/>
    <m/>
    <m/>
    <m/>
    <m/>
    <m/>
    <s v="No"/>
    <n v="268"/>
    <m/>
    <m/>
    <x v="3"/>
    <d v="2020-01-16T21:07:41"/>
    <s v="Este gallego que parece que nunca sonríe, pero que es un &quot;cacho pan&quot;, es nuestro amigo @alvarofontela de @RaiolaNetworks 😉_x000a_Pilla libreta y boli que contará cosas realmente interesantes en el #CEMD2020 🤘_x000a_No olvides comprar tu entrada en 👉https://t.co/XpGXMsWbRE https://t.co/7ZUYW3jbWa"/>
    <m/>
    <m/>
    <m/>
    <m/>
    <s v="http://pbs.twimg.com/profile_images/1115176907065176065/oMzO-XQ1_normal.png"/>
    <x v="188"/>
    <d v="2020-01-16T00:00:00"/>
    <s v="21:07:41"/>
    <s v="https://twitter.com/isasantiandreu/status/1217916355753717760"/>
    <m/>
    <m/>
    <s v="1217916355753717760"/>
    <m/>
    <b v="0"/>
    <n v="0"/>
    <s v=""/>
    <b v="0"/>
    <s v="es"/>
    <m/>
    <s v=""/>
    <b v="0"/>
    <n v="3"/>
    <s v="1217709338187522049"/>
    <s v="Twitter for iPhone"/>
    <b v="0"/>
    <s v="1217709338187522049"/>
    <s v="Tweet"/>
    <n v="0"/>
    <n v="0"/>
    <m/>
    <m/>
    <m/>
    <m/>
    <m/>
    <m/>
    <m/>
    <m/>
    <n v="2"/>
    <s v="2"/>
    <s v="5"/>
    <n v="0"/>
    <n v="0"/>
    <n v="1"/>
    <n v="2.4390243902439024"/>
    <n v="0"/>
    <n v="0"/>
    <n v="40"/>
    <n v="97.560975609756099"/>
    <n v="41"/>
  </r>
  <r>
    <s v="isasantiandreu"/>
    <s v="isasantiandreu"/>
    <m/>
    <m/>
    <m/>
    <m/>
    <m/>
    <m/>
    <m/>
    <m/>
    <s v="No"/>
    <n v="269"/>
    <m/>
    <m/>
    <x v="2"/>
    <d v="2020-01-17T13:01:52"/>
    <s v="📣¿Quieres saber todo sobre el #CEMD2020 ?_x000a__x000a_Te lo cuento en mi blog ➡https://t.co/8pJDQxRMEz_x000a_🎁DESCUENTO 10% CÓDIGO CEMD20ISABEL_x000a__x000a_🗯Ponentes y Talleres🔝_x000a_📍Badajoz_x000a_📅31 de enero_x000a_💻Presencial y Streaming_x000a_✅Entradas https://t.co/WGguF9JssG_x000a_#Marketing #ecommerce #seo #socialmedia https://t.co/TnXU5qP4Qr"/>
    <s v="https://isabelsantiandreu.com/cemd2020/ http://mtr.cool/jzgjgcpkgo"/>
    <s v="isabelsantiandreu.com mtr.cool"/>
    <s v="cemd2020 marketing ecommerce seo socialmedia"/>
    <s v="https://pbs.twimg.com/media/EOfC3Q3XUAEHm8n.jpg"/>
    <s v="https://pbs.twimg.com/media/EOfC3Q3XUAEHm8n.jpg"/>
    <x v="189"/>
    <d v="2020-01-17T00:00:00"/>
    <s v="13:01:52"/>
    <s v="https://twitter.com/isasantiandreu/status/1218156481289302028"/>
    <m/>
    <m/>
    <s v="1218156481289302028"/>
    <m/>
    <b v="0"/>
    <n v="0"/>
    <s v=""/>
    <b v="0"/>
    <s v="es"/>
    <m/>
    <s v=""/>
    <b v="0"/>
    <n v="0"/>
    <s v=""/>
    <s v="Metricool Twitter"/>
    <b v="0"/>
    <s v="1218156481289302028"/>
    <s v="Tweet"/>
    <n v="0"/>
    <n v="0"/>
    <m/>
    <m/>
    <m/>
    <m/>
    <m/>
    <m/>
    <m/>
    <m/>
    <n v="7"/>
    <s v="2"/>
    <s v="2"/>
    <n v="0"/>
    <n v="0"/>
    <n v="0"/>
    <n v="0"/>
    <n v="0"/>
    <n v="0"/>
    <n v="35"/>
    <n v="100"/>
    <n v="35"/>
  </r>
  <r>
    <s v="isasantiandreu"/>
    <s v="isasantiandreu"/>
    <m/>
    <m/>
    <m/>
    <m/>
    <m/>
    <m/>
    <m/>
    <m/>
    <s v="No"/>
    <n v="270"/>
    <m/>
    <m/>
    <x v="2"/>
    <d v="2020-01-17T15:35:07"/>
    <s v="✅¿El mejor plan para Enero?_x000a__x000a_🔴Evento presencial y online!!_x000a_➡Marketing Digital &amp;amp; #ecommerce _x000a_🎁Código descuento 10% 🔰CEMD20ISABEL_x000a__x000a_📅31 de Enero 2020!_x000a__x000a_✅https://t.co/xTNmJerMe8_x000a__x000a_ #CEMD2020 #MarketingDigital #SEO https://t.co/Asr8QYW6eM"/>
    <s v="http://mtr.cool/mbhgvrqcvg"/>
    <s v="mtr.cool"/>
    <s v="ecommerce cemd2020 marketingdigital seo"/>
    <s v="https://pbs.twimg.com/media/EOfl8TdWsAMWjXH.jpg"/>
    <s v="https://pbs.twimg.com/media/EOfl8TdWsAMWjXH.jpg"/>
    <x v="190"/>
    <d v="2020-01-17T00:00:00"/>
    <s v="15:35:07"/>
    <s v="https://twitter.com/isasantiandreu/status/1218195050535976960"/>
    <m/>
    <m/>
    <s v="1218195050535976960"/>
    <m/>
    <b v="0"/>
    <n v="1"/>
    <s v=""/>
    <b v="0"/>
    <s v="es"/>
    <m/>
    <s v=""/>
    <b v="0"/>
    <n v="0"/>
    <s v=""/>
    <s v="Metricool Twitter"/>
    <b v="0"/>
    <s v="1218195050535976960"/>
    <s v="Tweet"/>
    <n v="0"/>
    <n v="0"/>
    <m/>
    <m/>
    <m/>
    <m/>
    <m/>
    <m/>
    <m/>
    <m/>
    <n v="7"/>
    <s v="2"/>
    <s v="2"/>
    <n v="0"/>
    <n v="0"/>
    <n v="0"/>
    <n v="0"/>
    <n v="0"/>
    <n v="0"/>
    <n v="28"/>
    <n v="100"/>
    <n v="28"/>
  </r>
  <r>
    <s v="isasantiandreu"/>
    <s v="isasantiandreu"/>
    <m/>
    <m/>
    <m/>
    <m/>
    <m/>
    <m/>
    <m/>
    <m/>
    <s v="No"/>
    <n v="271"/>
    <m/>
    <m/>
    <x v="2"/>
    <d v="2020-01-19T10:30:13"/>
    <s v="Nuestros amigos de 𝘿𝙞𝙜𝙞𝙩𝙖𝙡 𝙍𝙚𝙙 vuelven a apostar por segundo año consecutivo por la familia CEMD 👏_x000a_Les estamos muy agradecidos porque sin ellos, el apoyo de Vodafone para el #CEMD2020 no hubiera sido posible 👌_x000a_Grandes profesionales y mejores personas https://t.co/45WOXwAQ5F"/>
    <m/>
    <m/>
    <s v="cemd2020"/>
    <s v="https://pbs.twimg.com/media/EOozVQcXsAAfpxc.jpg"/>
    <s v="https://pbs.twimg.com/media/EOozVQcXsAAfpxc.jpg"/>
    <x v="191"/>
    <d v="2020-01-19T00:00:00"/>
    <s v="10:30:13"/>
    <s v="https://twitter.com/isasantiandreu/status/1218843093136527360"/>
    <m/>
    <m/>
    <s v="1218843093136527360"/>
    <m/>
    <b v="0"/>
    <n v="1"/>
    <s v=""/>
    <b v="0"/>
    <s v="es"/>
    <m/>
    <s v=""/>
    <b v="0"/>
    <n v="2"/>
    <s v=""/>
    <s v="Metricool Twitter"/>
    <b v="0"/>
    <s v="1218843093136527360"/>
    <s v="Tweet"/>
    <n v="0"/>
    <n v="0"/>
    <m/>
    <m/>
    <m/>
    <m/>
    <m/>
    <m/>
    <m/>
    <m/>
    <n v="7"/>
    <s v="2"/>
    <s v="2"/>
    <n v="0"/>
    <n v="0"/>
    <n v="1"/>
    <n v="2.7027027027027026"/>
    <n v="0"/>
    <n v="0"/>
    <n v="36"/>
    <n v="97.297297297297291"/>
    <n v="37"/>
  </r>
  <r>
    <s v="isasantiandreu"/>
    <s v="isasantiandreu"/>
    <m/>
    <m/>
    <m/>
    <m/>
    <m/>
    <m/>
    <m/>
    <m/>
    <s v="No"/>
    <n v="272"/>
    <m/>
    <m/>
    <x v="2"/>
    <d v="2020-01-19T17:35:07"/>
    <s v="✅¿El mejor plan para Enero?_x000a__x000a_🔴Evento presencial y online!!_x000a_➡Marketing Digital &amp;amp; #ecommerce _x000a_🎁Código descuento 10% 🔰CEMD20ISABEL_x000a__x000a_📅31 de Enero 2020!_x000a__x000a_✅https://t.co/YisYqFN7Hy_x000a__x000a_ #CEMD2020 #MarketingDigital #SEO https://t.co/Tr8NafVLtQ"/>
    <s v="http://mtr.cool/mbhgvrqcvg"/>
    <s v="mtr.cool"/>
    <s v="ecommerce cemd2020 marketingdigital seo"/>
    <s v="https://pbs.twimg.com/media/EOqUllNXsAANwNf.jpg"/>
    <s v="https://pbs.twimg.com/media/EOqUllNXsAANwNf.jpg"/>
    <x v="192"/>
    <d v="2020-01-19T00:00:00"/>
    <s v="17:35:07"/>
    <s v="https://twitter.com/isasantiandreu/status/1218950024694059008"/>
    <m/>
    <m/>
    <s v="1218950024694059008"/>
    <m/>
    <b v="0"/>
    <n v="3"/>
    <s v=""/>
    <b v="0"/>
    <s v="es"/>
    <m/>
    <s v=""/>
    <b v="0"/>
    <n v="1"/>
    <s v=""/>
    <s v="Metricool Twitter"/>
    <b v="0"/>
    <s v="1218950024694059008"/>
    <s v="Tweet"/>
    <n v="0"/>
    <n v="0"/>
    <m/>
    <m/>
    <m/>
    <m/>
    <m/>
    <m/>
    <m/>
    <m/>
    <n v="7"/>
    <s v="2"/>
    <s v="2"/>
    <n v="0"/>
    <n v="0"/>
    <n v="0"/>
    <n v="0"/>
    <n v="0"/>
    <n v="0"/>
    <n v="28"/>
    <n v="100"/>
    <n v="28"/>
  </r>
  <r>
    <s v="isasantiandreu"/>
    <s v="isasantiandreu"/>
    <m/>
    <m/>
    <m/>
    <m/>
    <m/>
    <m/>
    <m/>
    <m/>
    <s v="No"/>
    <n v="273"/>
    <m/>
    <m/>
    <x v="2"/>
    <d v="2020-01-19T20:01:29"/>
    <s v="📣¿Quieres saber todo sobre el #CEMD2020 ?_x000a__x000a_Te lo cuento en mi blog ➡https://t.co/zUfIDzbz6V_x000a_🎁DESCUENTO 10% CÓDIGO CEMD20ISABEL_x000a__x000a_🗯Ponentes y Talleres🔝_x000a_📍Badajoz_x000a_📅31 de enero_x000a_💻Presencial y Streaming_x000a_✅Entradas https://t.co/kEseRz8dnl_x000a_#Marketing #ecommerce #seo #socialmedia https://t.co/nyOBgQYaE2"/>
    <s v="https://isabelsantiandreu.com/cemd2020/ http://mtr.cool/jzgjgcpkgo"/>
    <s v="isabelsantiandreu.com mtr.cool"/>
    <s v="cemd2020 marketing ecommerce seo socialmedia"/>
    <s v="https://pbs.twimg.com/media/EOq2Fh1WkAYciam.jpg"/>
    <s v="https://pbs.twimg.com/media/EOq2Fh1WkAYciam.jpg"/>
    <x v="193"/>
    <d v="2020-01-19T00:00:00"/>
    <s v="20:01:29"/>
    <s v="https://twitter.com/isasantiandreu/status/1218986857628938242"/>
    <m/>
    <m/>
    <s v="1218986857628938242"/>
    <m/>
    <b v="0"/>
    <n v="3"/>
    <s v=""/>
    <b v="0"/>
    <s v="es"/>
    <m/>
    <s v=""/>
    <b v="0"/>
    <n v="4"/>
    <s v=""/>
    <s v="Metricool Twitter"/>
    <b v="0"/>
    <s v="1218986857628938242"/>
    <s v="Tweet"/>
    <n v="0"/>
    <n v="0"/>
    <m/>
    <m/>
    <m/>
    <m/>
    <m/>
    <m/>
    <m/>
    <m/>
    <n v="7"/>
    <s v="2"/>
    <s v="2"/>
    <n v="0"/>
    <n v="0"/>
    <n v="0"/>
    <n v="0"/>
    <n v="0"/>
    <n v="0"/>
    <n v="35"/>
    <n v="100"/>
    <n v="35"/>
  </r>
  <r>
    <s v="isasantiandreu"/>
    <s v="isasantiandreu"/>
    <m/>
    <m/>
    <m/>
    <m/>
    <m/>
    <m/>
    <m/>
    <m/>
    <s v="No"/>
    <n v="274"/>
    <m/>
    <m/>
    <x v="0"/>
    <d v="2020-01-22T11:10:35"/>
    <s v="📣¿Quieres saber todo sobre el #CEMD2020 ?_x000a__x000a_Te lo cuento en mi blog ➡https://t.co/zUfIDzbz6V_x000a_🎁DESCUENTO 10% CÓDIGO CEMD20ISABEL_x000a__x000a_🗯Ponentes y Talleres🔝_x000a_📍Badajoz_x000a_📅31 de enero_x000a_💻Presencial y Streaming_x000a_✅Entradas https://t.co/kEseRz8dnl_x000a_#Marketing #ecommerce #seo #socialmedia https://t.co/nyOBgQYaE2"/>
    <s v="https://isabelsantiandreu.com/cemd2020/"/>
    <s v="isabelsantiandreu.com"/>
    <s v="cemd2020"/>
    <m/>
    <s v="http://pbs.twimg.com/profile_images/1115176907065176065/oMzO-XQ1_normal.png"/>
    <x v="194"/>
    <d v="2020-01-22T00:00:00"/>
    <s v="11:10:35"/>
    <s v="https://twitter.com/isasantiandreu/status/1219940415962521602"/>
    <m/>
    <m/>
    <s v="1219940415962521602"/>
    <m/>
    <b v="0"/>
    <n v="0"/>
    <s v=""/>
    <b v="0"/>
    <s v="es"/>
    <m/>
    <s v=""/>
    <b v="0"/>
    <n v="4"/>
    <s v="1218986857628938242"/>
    <s v="Twitter for iPhone"/>
    <b v="0"/>
    <s v="1218986857628938242"/>
    <s v="Tweet"/>
    <n v="0"/>
    <n v="0"/>
    <m/>
    <m/>
    <m/>
    <m/>
    <m/>
    <m/>
    <m/>
    <m/>
    <n v="1"/>
    <s v="2"/>
    <s v="2"/>
    <n v="0"/>
    <n v="0"/>
    <n v="0"/>
    <n v="0"/>
    <n v="0"/>
    <n v="0"/>
    <n v="35"/>
    <n v="100"/>
    <n v="35"/>
  </r>
  <r>
    <s v="isasantiandreu"/>
    <s v="philgonzalez"/>
    <m/>
    <m/>
    <m/>
    <m/>
    <m/>
    <m/>
    <m/>
    <m/>
    <s v="No"/>
    <n v="275"/>
    <m/>
    <m/>
    <x v="1"/>
    <d v="2020-01-22T14:13:28"/>
    <s v="Es un lujo contar con @PhilGonzalez en el #CEMD2020 creador de la mayor comunidad de fans de Instagram en el mundo👏._x000a__x000a_🔝Quiere enseñarnos a integrar mejor lo digital con la vida diaria._x000a__x000a_➡Compra tu entrada en👉 https://t.co/7wcM7vInh0_x000a_🎁DESCUENTO 10% CÓDIGO cemd20isabel https://t.co/xf3TSrTiG2"/>
    <s v="http://congresomarketingdigital.com"/>
    <s v="congresomarketingdigital.com"/>
    <s v="cemd2020"/>
    <s v="https://pbs.twimg.com/media/EO5DMHLWkAIXlO6.jpg"/>
    <s v="https://pbs.twimg.com/media/EO5DMHLWkAIXlO6.jpg"/>
    <x v="195"/>
    <d v="2020-01-22T00:00:00"/>
    <s v="14:13:28"/>
    <s v="https://twitter.com/isasantiandreu/status/1219986440299384832"/>
    <m/>
    <m/>
    <s v="1219986440299384832"/>
    <m/>
    <b v="0"/>
    <n v="1"/>
    <s v=""/>
    <b v="0"/>
    <s v="es"/>
    <m/>
    <s v=""/>
    <b v="0"/>
    <n v="1"/>
    <s v=""/>
    <s v="Twitter Web App"/>
    <b v="0"/>
    <s v="1219986440299384832"/>
    <s v="Tweet"/>
    <n v="0"/>
    <n v="0"/>
    <m/>
    <m/>
    <m/>
    <m/>
    <m/>
    <m/>
    <m/>
    <m/>
    <n v="2"/>
    <s v="2"/>
    <s v="2"/>
    <n v="1"/>
    <n v="2.5"/>
    <n v="0"/>
    <n v="0"/>
    <n v="0"/>
    <n v="0"/>
    <n v="39"/>
    <n v="97.5"/>
    <n v="40"/>
  </r>
  <r>
    <s v="isasantiandreu"/>
    <s v="am_camacho"/>
    <m/>
    <m/>
    <m/>
    <m/>
    <m/>
    <m/>
    <m/>
    <m/>
    <s v="No"/>
    <n v="276"/>
    <m/>
    <m/>
    <x v="1"/>
    <d v="2020-01-22T17:03:37"/>
    <s v="🗯PONENTE #CEMD20_x000a__x000a_@am_camacho se estrena en el #CEMD2020 con su taller sobre estrategias en Instagram._x000a__x000a_Compra ya tu entrada en https://t.co/jfS8BVfPBv_x000a_✅10% DESCUENTO CÓDIGO CEDM20ISABEL https://t.co/nVVlZLJRCE"/>
    <s v="http://mtr.cool/bnvplifidc"/>
    <s v="mtr.cool"/>
    <s v="cemd20 cemd2020"/>
    <s v="https://pbs.twimg.com/media/EO5qJVXU0AAlr6d.jpg"/>
    <s v="https://pbs.twimg.com/media/EO5qJVXU0AAlr6d.jpg"/>
    <x v="196"/>
    <d v="2020-01-22T00:00:00"/>
    <s v="17:03:37"/>
    <s v="https://twitter.com/isasantiandreu/status/1220029260297121793"/>
    <m/>
    <m/>
    <s v="1220029260297121793"/>
    <m/>
    <b v="0"/>
    <n v="0"/>
    <s v=""/>
    <b v="0"/>
    <s v="es"/>
    <m/>
    <s v=""/>
    <b v="0"/>
    <n v="0"/>
    <s v=""/>
    <s v="Metricool"/>
    <b v="0"/>
    <s v="1220029260297121793"/>
    <s v="Tweet"/>
    <n v="0"/>
    <n v="0"/>
    <m/>
    <m/>
    <m/>
    <m/>
    <m/>
    <m/>
    <m/>
    <m/>
    <n v="2"/>
    <s v="2"/>
    <s v="2"/>
    <n v="0"/>
    <n v="0"/>
    <n v="0"/>
    <n v="0"/>
    <n v="0"/>
    <n v="0"/>
    <n v="24"/>
    <n v="100"/>
    <n v="24"/>
  </r>
  <r>
    <s v="isasantiandreu"/>
    <s v="mjcachon"/>
    <m/>
    <m/>
    <m/>
    <m/>
    <m/>
    <m/>
    <m/>
    <m/>
    <s v="No"/>
    <n v="277"/>
    <m/>
    <m/>
    <x v="1"/>
    <d v="2020-01-23T09:03:10"/>
    <s v="📣Lo mejor del #SEO llega al #CEMD2020 de la mano de @mjcachon_x000a__x000a_Al mando de su empresa de SEO y Marketing Online y vinculada al equipo de #SISTRIX_x000a__x000a_¿Te lo vas a perder? 🤘_x000a__x000a_➡Compra ya tu entrada en 👉 https://t.co/MrAEryp0Vz_x000a_10 % DCTO CEMD20ISABEL https://t.co/cAVGN8axta"/>
    <s v="http://mtr.cool/qrafwtyvcb"/>
    <s v="mtr.cool"/>
    <s v="seo cemd2020 sistrix"/>
    <s v="https://pbs.twimg.com/media/EO9FxXAX0AAMVAx.jpg"/>
    <s v="https://pbs.twimg.com/media/EO9FxXAX0AAMVAx.jpg"/>
    <x v="197"/>
    <d v="2020-01-23T00:00:00"/>
    <s v="09:03:10"/>
    <s v="https://twitter.com/isasantiandreu/status/1220270741234573312"/>
    <m/>
    <m/>
    <s v="1220270741234573312"/>
    <m/>
    <b v="0"/>
    <n v="4"/>
    <s v=""/>
    <b v="0"/>
    <s v="es"/>
    <m/>
    <s v=""/>
    <b v="0"/>
    <n v="2"/>
    <s v=""/>
    <s v="Metricool"/>
    <b v="0"/>
    <s v="1220270741234573312"/>
    <s v="Tweet"/>
    <n v="0"/>
    <n v="0"/>
    <m/>
    <m/>
    <m/>
    <m/>
    <m/>
    <m/>
    <m/>
    <m/>
    <n v="2"/>
    <s v="2"/>
    <s v="2"/>
    <n v="0"/>
    <n v="0"/>
    <n v="0"/>
    <n v="0"/>
    <n v="0"/>
    <n v="0"/>
    <n v="41"/>
    <n v="100"/>
    <n v="41"/>
  </r>
  <r>
    <s v="isasantiandreu"/>
    <s v="cemktd"/>
    <m/>
    <m/>
    <m/>
    <m/>
    <m/>
    <m/>
    <m/>
    <m/>
    <s v="No"/>
    <n v="278"/>
    <m/>
    <m/>
    <x v="0"/>
    <d v="2020-01-23T10:57:21"/>
    <s v="ʜᴏʟᴀ ᴀᴢᴜᴀɴᴇᴛ_x000a_---------------_x000a_Nuestros amigos de mediana estatura de azuanet volverán a estar con nosotros en el #CEMD2020, y este año traen sorpresa 😉_x000a_No te lo pierdas y saca tu entrada ya que quedan poquitas 👉 https://t.co/XpGXMsWbRE https://t.co/rAsUthqox4"/>
    <m/>
    <m/>
    <s v="cemd2020"/>
    <m/>
    <s v="http://pbs.twimg.com/profile_images/1115176907065176065/oMzO-XQ1_normal.png"/>
    <x v="198"/>
    <d v="2020-01-23T00:00:00"/>
    <s v="10:57:21"/>
    <s v="https://twitter.com/isasantiandreu/status/1220299474528018433"/>
    <m/>
    <m/>
    <s v="1220299474528018433"/>
    <m/>
    <b v="0"/>
    <n v="0"/>
    <s v=""/>
    <b v="0"/>
    <s v="es"/>
    <m/>
    <s v=""/>
    <b v="0"/>
    <n v="1"/>
    <s v="1220262393382608896"/>
    <s v="Twitter Web App"/>
    <b v="0"/>
    <s v="1220262393382608896"/>
    <s v="Tweet"/>
    <n v="0"/>
    <n v="0"/>
    <m/>
    <m/>
    <m/>
    <m/>
    <m/>
    <m/>
    <m/>
    <m/>
    <n v="1"/>
    <s v="2"/>
    <s v="1"/>
    <n v="0"/>
    <n v="0"/>
    <n v="0"/>
    <n v="0"/>
    <n v="0"/>
    <n v="0"/>
    <n v="34"/>
    <n v="100"/>
    <n v="34"/>
  </r>
  <r>
    <s v="isasantiandreu"/>
    <s v="i_republica"/>
    <m/>
    <m/>
    <m/>
    <m/>
    <m/>
    <m/>
    <m/>
    <m/>
    <s v="No"/>
    <n v="279"/>
    <m/>
    <m/>
    <x v="3"/>
    <d v="2020-01-23T10:58:10"/>
    <s v="8 días para el #CEMD2020, 8 días para poder aprender de 𝙇𝙤𝙡𝙖 𝙂𝙖𝙡𝙡𝙚𝙣𝙩 de @i_Republica 🤘 Nos ha dejado un mensajito para ir abriendo boca, y te recuerda que no puedes faltar, saca tu entrada ya 👉 https://t.co/gIJc2ki3fx https://t.co/QTap7Rw5L0"/>
    <m/>
    <m/>
    <s v="cemd2020"/>
    <m/>
    <s v="http://pbs.twimg.com/profile_images/1115176907065176065/oMzO-XQ1_normal.png"/>
    <x v="199"/>
    <d v="2020-01-23T00:00:00"/>
    <s v="10:58:10"/>
    <s v="https://twitter.com/isasantiandreu/status/1220299679243689984"/>
    <m/>
    <m/>
    <s v="1220299679243689984"/>
    <m/>
    <b v="0"/>
    <n v="0"/>
    <s v=""/>
    <b v="0"/>
    <s v="es"/>
    <m/>
    <s v=""/>
    <b v="0"/>
    <n v="4"/>
    <s v="1220060195063324677"/>
    <s v="Twitter Web App"/>
    <b v="0"/>
    <s v="1220060195063324677"/>
    <s v="Tweet"/>
    <n v="0"/>
    <n v="0"/>
    <m/>
    <m/>
    <m/>
    <m/>
    <m/>
    <m/>
    <m/>
    <m/>
    <n v="1"/>
    <s v="2"/>
    <s v="3"/>
    <n v="0"/>
    <n v="0"/>
    <n v="0"/>
    <n v="0"/>
    <n v="0"/>
    <n v="0"/>
    <n v="33"/>
    <n v="100"/>
    <n v="33"/>
  </r>
  <r>
    <s v="isasantiandreu"/>
    <s v="cemktd"/>
    <m/>
    <m/>
    <m/>
    <m/>
    <m/>
    <m/>
    <m/>
    <m/>
    <s v="No"/>
    <n v="280"/>
    <m/>
    <m/>
    <x v="3"/>
    <d v="2020-01-23T11:24:53"/>
    <s v="De la calidad de las cervezas🍺 no os podemos decir nada, pero os aseguramos que los ponentes en el Congreso de #MarketingDigital &amp;amp; #Ecommerce son 🔝 🔝 🔝_x000a__x000a_Gentileza de @CEMKTD 🙌_x000a__x000a_#BADAJOZ_x000a_#Badayork_x000a_#CEMD2020 https://t.co/f810rXULep"/>
    <m/>
    <m/>
    <m/>
    <m/>
    <s v="http://pbs.twimg.com/profile_images/1115176907065176065/oMzO-XQ1_normal.png"/>
    <x v="200"/>
    <d v="2020-01-23T00:00:00"/>
    <s v="11:24:53"/>
    <s v="https://twitter.com/isasantiandreu/status/1220306402046095361"/>
    <m/>
    <m/>
    <s v="1220306402046095361"/>
    <m/>
    <b v="0"/>
    <n v="0"/>
    <s v=""/>
    <b v="0"/>
    <s v="es"/>
    <m/>
    <s v=""/>
    <b v="0"/>
    <n v="2"/>
    <s v="1220297875583725568"/>
    <s v="Twitter for iPhone"/>
    <b v="0"/>
    <s v="1220297875583725568"/>
    <s v="Tweet"/>
    <n v="0"/>
    <n v="0"/>
    <m/>
    <m/>
    <m/>
    <m/>
    <m/>
    <m/>
    <m/>
    <m/>
    <n v="1"/>
    <s v="2"/>
    <s v="1"/>
    <n v="0"/>
    <n v="0"/>
    <n v="0"/>
    <n v="0"/>
    <n v="0"/>
    <n v="0"/>
    <n v="31"/>
    <n v="100"/>
    <n v="31"/>
  </r>
  <r>
    <s v="mirenperez"/>
    <s v="raiolanetworks"/>
    <m/>
    <m/>
    <m/>
    <m/>
    <m/>
    <m/>
    <m/>
    <m/>
    <s v="No"/>
    <n v="281"/>
    <m/>
    <m/>
    <x v="0"/>
    <d v="2020-01-23T13:04:46"/>
    <s v="¡Se acerca #CEMD2020! 😍_x000a_Este 31 de enero embárcate en un emocionante evento de aprendizaje 🙌🏽_x000a_¿Sabes cuál es el programa con el que vas a encontrarte allí? 😉¡Mira!👇🏽_x000a_https://t.co/p1AQ4Hsxps https://t.co/uXmmWS0OHR"/>
    <m/>
    <m/>
    <s v="cemd2020"/>
    <m/>
    <s v="http://pbs.twimg.com/profile_images/1386890616/45454_1479407357061_1590095392_31114469_3587940_n_normal.jpg"/>
    <x v="201"/>
    <d v="2020-01-23T00:00:00"/>
    <s v="13:04:46"/>
    <s v="https://twitter.com/mirenperez/status/1220331539009101824"/>
    <m/>
    <m/>
    <s v="1220331539009101824"/>
    <m/>
    <b v="0"/>
    <n v="0"/>
    <s v=""/>
    <b v="0"/>
    <s v="es"/>
    <m/>
    <s v=""/>
    <b v="0"/>
    <n v="4"/>
    <s v="1220331232799621120"/>
    <s v="Twitter for iPhone"/>
    <b v="0"/>
    <s v="1220331232799621120"/>
    <s v="Tweet"/>
    <n v="0"/>
    <n v="0"/>
    <m/>
    <m/>
    <m/>
    <m/>
    <m/>
    <m/>
    <m/>
    <m/>
    <n v="1"/>
    <s v="5"/>
    <s v="5"/>
    <n v="0"/>
    <n v="0"/>
    <n v="0"/>
    <n v="0"/>
    <n v="0"/>
    <n v="0"/>
    <n v="27"/>
    <n v="100"/>
    <n v="27"/>
  </r>
  <r>
    <s v="vkflores"/>
    <s v="raiolanetworks"/>
    <m/>
    <m/>
    <m/>
    <m/>
    <m/>
    <m/>
    <m/>
    <m/>
    <s v="No"/>
    <n v="282"/>
    <m/>
    <m/>
    <x v="0"/>
    <d v="2020-01-23T13:31:00"/>
    <s v="¡Se acerca #CEMD2020! 😍_x000a_Este 31 de enero embárcate en un emocionante evento de aprendizaje 🙌🏽_x000a_¿Sabes cuál es el programa con el que vas a encontrarte allí? 😉¡Mira!👇🏽_x000a_https://t.co/p1AQ4Hsxps https://t.co/uXmmWS0OHR"/>
    <m/>
    <m/>
    <s v="cemd2020"/>
    <m/>
    <s v="http://pbs.twimg.com/profile_images/1219465490164256768/uLZkS9jF_normal.jpg"/>
    <x v="202"/>
    <d v="2020-01-23T00:00:00"/>
    <s v="13:31:00"/>
    <s v="https://twitter.com/vkflores/status/1220338140629622786"/>
    <m/>
    <m/>
    <s v="1220338140629622786"/>
    <m/>
    <b v="0"/>
    <n v="0"/>
    <s v=""/>
    <b v="0"/>
    <s v="es"/>
    <m/>
    <s v=""/>
    <b v="0"/>
    <n v="4"/>
    <s v="1220331232799621120"/>
    <s v="Twitter Web App"/>
    <b v="0"/>
    <s v="1220331232799621120"/>
    <s v="Tweet"/>
    <n v="0"/>
    <n v="0"/>
    <m/>
    <m/>
    <m/>
    <m/>
    <m/>
    <m/>
    <m/>
    <m/>
    <n v="1"/>
    <s v="5"/>
    <s v="5"/>
    <n v="0"/>
    <n v="0"/>
    <n v="0"/>
    <n v="0"/>
    <n v="0"/>
    <n v="0"/>
    <n v="27"/>
    <n v="100"/>
    <n v="27"/>
  </r>
  <r>
    <s v="josmkt"/>
    <s v="josmkt"/>
    <m/>
    <m/>
    <m/>
    <m/>
    <m/>
    <m/>
    <m/>
    <m/>
    <s v="No"/>
    <n v="283"/>
    <m/>
    <m/>
    <x v="2"/>
    <d v="2020-01-15T08:36:11"/>
    <s v="El 31 de enero 2020 llega el #cemd2020✅_x000a_⠀_x000a_Consigue tu entrada en 💥 https://t.co/DrH3yqFSeI 💥 _x000a_10% de DESCUENTO si la compras con el código _x000a_➡ cemd20jo_x000a_⠀"/>
    <s v="https://congresomarketingdigital.com/taquilla/"/>
    <s v="congresomarketingdigital.com"/>
    <s v="cemd2020"/>
    <m/>
    <s v="http://pbs.twimg.com/profile_images/1112264369436610560/fbTwoGD9_normal.png"/>
    <x v="203"/>
    <d v="2020-01-15T00:00:00"/>
    <s v="08:36:11"/>
    <s v="https://twitter.com/josmkt/status/1217364844820815873"/>
    <m/>
    <m/>
    <s v="1217364844820815873"/>
    <m/>
    <b v="0"/>
    <n v="9"/>
    <s v=""/>
    <b v="0"/>
    <s v="es"/>
    <m/>
    <s v=""/>
    <b v="0"/>
    <n v="2"/>
    <s v=""/>
    <s v="Twitter Web App"/>
    <b v="0"/>
    <s v="1217364844820815873"/>
    <s v="Retweet"/>
    <n v="0"/>
    <n v="0"/>
    <m/>
    <m/>
    <m/>
    <m/>
    <m/>
    <m/>
    <m/>
    <m/>
    <n v="3"/>
    <s v="4"/>
    <s v="4"/>
    <n v="0"/>
    <n v="0"/>
    <n v="0"/>
    <n v="0"/>
    <n v="0"/>
    <n v="0"/>
    <n v="22"/>
    <n v="100"/>
    <n v="22"/>
  </r>
  <r>
    <s v="josmkt"/>
    <s v="josmkt"/>
    <m/>
    <m/>
    <m/>
    <m/>
    <m/>
    <m/>
    <m/>
    <m/>
    <s v="No"/>
    <n v="284"/>
    <m/>
    <m/>
    <x v="2"/>
    <d v="2020-01-16T10:07:28"/>
    <s v="Este año #CEMD2020 incorpora ponencias y talleres SEO, Facebook Ads, Instagram, estrategia… y mucho más _x000a_¡No te lo puedes perder!_x000a_Compra tu entrada 🌐https://t.co/PpqA66hk0r https://t.co/RPCuibFEsX"/>
    <s v="https://congresomarketingdigital.com/"/>
    <s v="congresomarketingdigital.com"/>
    <s v="cemd2020"/>
    <s v="https://pbs.twimg.com/media/EOZRW0EXkAYLt9I.jpg"/>
    <s v="https://pbs.twimg.com/media/EOZRW0EXkAYLt9I.jpg"/>
    <x v="204"/>
    <d v="2020-01-16T00:00:00"/>
    <s v="10:07:28"/>
    <s v="https://twitter.com/josmkt/status/1217750206449618944"/>
    <m/>
    <m/>
    <s v="1217750206449618944"/>
    <m/>
    <b v="0"/>
    <n v="8"/>
    <s v=""/>
    <b v="0"/>
    <s v="es"/>
    <m/>
    <s v=""/>
    <b v="0"/>
    <n v="1"/>
    <s v=""/>
    <s v="Twitter Web App"/>
    <b v="0"/>
    <s v="1217750206449618944"/>
    <s v="Tweet"/>
    <n v="0"/>
    <n v="0"/>
    <m/>
    <m/>
    <m/>
    <m/>
    <m/>
    <m/>
    <m/>
    <m/>
    <n v="3"/>
    <s v="4"/>
    <s v="4"/>
    <n v="0"/>
    <n v="0"/>
    <n v="0"/>
    <n v="0"/>
    <n v="0"/>
    <n v="0"/>
    <n v="27"/>
    <n v="100"/>
    <n v="27"/>
  </r>
  <r>
    <s v="josmkt"/>
    <s v="cemktd"/>
    <m/>
    <m/>
    <m/>
    <m/>
    <m/>
    <m/>
    <m/>
    <m/>
    <s v="No"/>
    <n v="285"/>
    <m/>
    <m/>
    <x v="0"/>
    <d v="2020-01-20T10:10:36"/>
    <s v="¿No puedes venir a #Badajoz y asistir al #CEMD2020? No hay problema, puedes disfrutar e interactuar via streaming, ¡y a un precio alucinante! 🤘_x000a_¡Entra aquí mismo y saca tu entrada ya! 👇_x000a_https://t.co/CNcfEthitw"/>
    <m/>
    <m/>
    <s v="badajoz cemd2020"/>
    <m/>
    <s v="http://pbs.twimg.com/profile_images/1112264369436610560/fbTwoGD9_normal.png"/>
    <x v="205"/>
    <d v="2020-01-20T00:00:00"/>
    <s v="10:10:36"/>
    <s v="https://twitter.com/josmkt/status/1219200545853972480"/>
    <m/>
    <m/>
    <s v="1219200545853972480"/>
    <m/>
    <b v="0"/>
    <n v="0"/>
    <s v=""/>
    <b v="0"/>
    <s v="es"/>
    <m/>
    <s v=""/>
    <b v="0"/>
    <n v="4"/>
    <s v="1219200423363534848"/>
    <s v="Twitter Web App"/>
    <b v="0"/>
    <s v="1219200423363534848"/>
    <s v="Tweet"/>
    <n v="0"/>
    <n v="0"/>
    <m/>
    <m/>
    <m/>
    <m/>
    <m/>
    <m/>
    <m/>
    <m/>
    <n v="1"/>
    <s v="4"/>
    <s v="1"/>
    <n v="0"/>
    <n v="0"/>
    <n v="0"/>
    <n v="0"/>
    <n v="0"/>
    <n v="0"/>
    <n v="31"/>
    <n v="100"/>
    <n v="31"/>
  </r>
  <r>
    <s v="josmkt"/>
    <s v="josmkt"/>
    <m/>
    <m/>
    <m/>
    <m/>
    <m/>
    <m/>
    <m/>
    <m/>
    <s v="No"/>
    <n v="286"/>
    <m/>
    <m/>
    <x v="2"/>
    <d v="2020-01-22T08:16:20"/>
    <s v="Ya se acerca el mayor evento de Marketing Digital de Extremadura , el #CEMD2020 . No te lo puedes perder !! _x000a__x000a_ Compra tu entrada aqui 👇👇_x000a_🌐https://t.co/b6s3FOUrSI 10% DTO, con el código 👉 CEMD20jo https://t.co/xfOnMuIXX9"/>
    <s v="https://congresomarketingdigital.com"/>
    <s v="congresomarketingdigital.com"/>
    <s v="cemd2020"/>
    <s v="https://pbs.twimg.com/media/EO3xdeaWoAUiCqP.jpg"/>
    <s v="https://pbs.twimg.com/media/EO3xdeaWoAUiCqP.jpg"/>
    <x v="206"/>
    <d v="2020-01-22T00:00:00"/>
    <s v="08:16:20"/>
    <s v="https://twitter.com/josmkt/status/1219896567697723393"/>
    <m/>
    <m/>
    <s v="1219896567697723393"/>
    <m/>
    <b v="0"/>
    <n v="1"/>
    <s v=""/>
    <b v="0"/>
    <s v="es"/>
    <m/>
    <s v=""/>
    <b v="0"/>
    <n v="2"/>
    <s v=""/>
    <s v="Twitter Web App"/>
    <b v="0"/>
    <s v="1219896567697723393"/>
    <s v="Tweet"/>
    <n v="0"/>
    <n v="0"/>
    <m/>
    <m/>
    <m/>
    <m/>
    <m/>
    <m/>
    <m/>
    <m/>
    <n v="3"/>
    <s v="4"/>
    <s v="4"/>
    <n v="0"/>
    <n v="0"/>
    <n v="0"/>
    <n v="0"/>
    <n v="0"/>
    <n v="0"/>
    <n v="32"/>
    <n v="100"/>
    <n v="32"/>
  </r>
  <r>
    <s v="josmkt"/>
    <s v="raiolanetworks"/>
    <m/>
    <m/>
    <m/>
    <m/>
    <m/>
    <m/>
    <m/>
    <m/>
    <s v="No"/>
    <n v="287"/>
    <m/>
    <m/>
    <x v="0"/>
    <d v="2020-01-23T13:33:20"/>
    <s v="¡Se acerca #CEMD2020! 😍_x000a_Este 31 de enero embárcate en un emocionante evento de aprendizaje 🙌🏽_x000a_¿Sabes cuál es el programa con el que vas a encontrarte allí? 😉¡Mira!👇🏽_x000a_https://t.co/p1AQ4Hsxps https://t.co/uXmmWS0OHR"/>
    <m/>
    <m/>
    <s v="cemd2020"/>
    <m/>
    <s v="http://pbs.twimg.com/profile_images/1112264369436610560/fbTwoGD9_normal.png"/>
    <x v="207"/>
    <d v="2020-01-23T00:00:00"/>
    <s v="13:33:20"/>
    <s v="https://twitter.com/josmkt/status/1220338729266577408"/>
    <m/>
    <m/>
    <s v="1220338729266577408"/>
    <m/>
    <b v="0"/>
    <n v="0"/>
    <s v=""/>
    <b v="0"/>
    <s v="es"/>
    <m/>
    <s v=""/>
    <b v="0"/>
    <n v="4"/>
    <s v="1220331232799621120"/>
    <s v="Twitter for iPhone"/>
    <b v="0"/>
    <s v="1220331232799621120"/>
    <s v="Tweet"/>
    <n v="0"/>
    <n v="0"/>
    <m/>
    <m/>
    <m/>
    <m/>
    <m/>
    <m/>
    <m/>
    <m/>
    <n v="1"/>
    <s v="4"/>
    <s v="5"/>
    <n v="0"/>
    <n v="0"/>
    <n v="0"/>
    <n v="0"/>
    <n v="0"/>
    <n v="0"/>
    <n v="27"/>
    <n v="100"/>
    <n v="27"/>
  </r>
  <r>
    <s v="cemktd"/>
    <s v="oscaragugav"/>
    <m/>
    <m/>
    <m/>
    <m/>
    <m/>
    <m/>
    <m/>
    <m/>
    <s v="No"/>
    <n v="288"/>
    <m/>
    <m/>
    <x v="1"/>
    <d v="2020-01-15T17:06:48"/>
    <s v="Finalizamos el día con nuestro amigo y partner @oscaragugav de Startgo Connection , quien nos cuenta unas cositas interesantes del #CEMD2020👇👇 https://t.co/vw0TlSWiYr"/>
    <m/>
    <m/>
    <s v="cemd2020"/>
    <s v="https://pbs.twimg.com/ext_tw_video_thumb/1217493191601070080/pu/img/_Ych-N4ATxFVtD8z.jpg"/>
    <s v="https://pbs.twimg.com/ext_tw_video_thumb/1217493191601070080/pu/img/_Ych-N4ATxFVtD8z.jpg"/>
    <x v="208"/>
    <d v="2020-01-15T00:00:00"/>
    <s v="17:06:48"/>
    <s v="https://twitter.com/cemktd/status/1217493347880837122"/>
    <m/>
    <m/>
    <s v="1217493347880837122"/>
    <m/>
    <b v="0"/>
    <n v="4"/>
    <s v=""/>
    <b v="0"/>
    <s v="es"/>
    <m/>
    <s v=""/>
    <b v="0"/>
    <n v="5"/>
    <s v=""/>
    <s v="Twitter Web App"/>
    <b v="0"/>
    <s v="1217493347880837122"/>
    <s v="Tweet"/>
    <n v="0"/>
    <n v="0"/>
    <m/>
    <m/>
    <m/>
    <m/>
    <m/>
    <m/>
    <m/>
    <m/>
    <n v="1"/>
    <s v="1"/>
    <s v="3"/>
    <n v="0"/>
    <n v="0"/>
    <n v="0"/>
    <n v="0"/>
    <n v="0"/>
    <n v="0"/>
    <n v="20"/>
    <n v="100"/>
    <n v="20"/>
  </r>
  <r>
    <s v="tuwebdecero"/>
    <s v="oscaragugav"/>
    <m/>
    <m/>
    <m/>
    <m/>
    <m/>
    <m/>
    <m/>
    <m/>
    <s v="No"/>
    <n v="289"/>
    <m/>
    <m/>
    <x v="3"/>
    <d v="2020-01-15T17:22:15"/>
    <s v="Finalizamos el día con nuestro amigo y partner @oscaragugav de Startgo Connection , quien nos cuenta unas cositas interesantes del #CEMD2020👇👇 https://t.co/vw0TlSWiYr"/>
    <m/>
    <m/>
    <m/>
    <m/>
    <s v="http://pbs.twimg.com/profile_images/1015263694715047938/4pWWxecr_normal.jpg"/>
    <x v="209"/>
    <d v="2020-01-15T00:00:00"/>
    <s v="17:22:15"/>
    <s v="https://twitter.com/tuwebdecero/status/1217497236638261254"/>
    <m/>
    <m/>
    <s v="1217497236638261254"/>
    <m/>
    <b v="0"/>
    <n v="0"/>
    <s v=""/>
    <b v="0"/>
    <s v="es"/>
    <m/>
    <s v=""/>
    <b v="0"/>
    <n v="5"/>
    <s v="1217493347880837122"/>
    <s v="Twitter for Android"/>
    <b v="0"/>
    <s v="1217493347880837122"/>
    <s v="Tweet"/>
    <n v="0"/>
    <n v="0"/>
    <m/>
    <m/>
    <m/>
    <m/>
    <m/>
    <m/>
    <m/>
    <m/>
    <n v="1"/>
    <s v="3"/>
    <s v="3"/>
    <n v="0"/>
    <n v="0"/>
    <n v="0"/>
    <n v="0"/>
    <n v="0"/>
    <n v="0"/>
    <n v="20"/>
    <n v="100"/>
    <n v="20"/>
  </r>
  <r>
    <s v="miguelfloro"/>
    <s v="cemktd"/>
    <m/>
    <m/>
    <m/>
    <m/>
    <m/>
    <m/>
    <m/>
    <m/>
    <s v="No"/>
    <n v="290"/>
    <m/>
    <m/>
    <x v="3"/>
    <d v="2020-01-16T14:19:13"/>
    <s v="@miguelfloro estará en Badajoz el 31 de Enero  #cemd2020 @CEMKTD _x000a_Compra ya tu entrada. Quedan pocas. Regalo exclusivo de un 10% código: cemdjose https://t.co/Nk8Hk0oldN https://t.co/9hj9wKSWFh"/>
    <m/>
    <m/>
    <s v="cemd2020"/>
    <m/>
    <s v="http://pbs.twimg.com/profile_images/1071436375076032515/0ScKiarO_normal.jpg"/>
    <x v="210"/>
    <d v="2020-01-16T00:00:00"/>
    <s v="14:19:13"/>
    <s v="https://twitter.com/miguelfloro/status/1217813563169034240"/>
    <m/>
    <m/>
    <s v="1217813563169034240"/>
    <m/>
    <b v="0"/>
    <n v="0"/>
    <s v=""/>
    <b v="0"/>
    <s v="es"/>
    <m/>
    <s v=""/>
    <b v="0"/>
    <n v="1"/>
    <s v="1217740167240474624"/>
    <s v="Twitter for iPhone"/>
    <b v="0"/>
    <s v="1217740167240474624"/>
    <s v="Tweet"/>
    <n v="0"/>
    <n v="0"/>
    <m/>
    <m/>
    <m/>
    <m/>
    <m/>
    <m/>
    <m/>
    <m/>
    <n v="1"/>
    <s v="3"/>
    <s v="1"/>
    <n v="0"/>
    <n v="0"/>
    <n v="0"/>
    <n v="0"/>
    <n v="0"/>
    <n v="0"/>
    <n v="23"/>
    <n v="100"/>
    <n v="23"/>
  </r>
  <r>
    <s v="tuwebdecero"/>
    <s v="miguelfloro"/>
    <m/>
    <m/>
    <m/>
    <m/>
    <m/>
    <m/>
    <m/>
    <m/>
    <s v="No"/>
    <n v="291"/>
    <m/>
    <m/>
    <x v="4"/>
    <d v="2020-01-16T09:27:35"/>
    <s v="@miguelfloro estará en Badajoz el 31 de Enero  #cemd2020 @CEMKTD _x000a_Compra ya tu entrada. Quedan pocas. Regalo exclusivo de un 10% código: cemdjose https://t.co/Nk8Hk0oldN https://t.co/9hj9wKSWFh"/>
    <s v="https://congresomarketingdigital.com/?utm_source=blogsterapp&amp;utm_medium=twitter&amp;utm_term=tuwebdecero&amp;utm_content=8671686"/>
    <s v="congresomarketingdigital.com"/>
    <s v="cemd2020"/>
    <s v="https://pbs.twimg.com/media/EOZIOnaWAAAHAEE.jpg"/>
    <s v="https://pbs.twimg.com/media/EOZIOnaWAAAHAEE.jpg"/>
    <x v="211"/>
    <d v="2020-01-16T00:00:00"/>
    <s v="09:27:35"/>
    <s v="https://twitter.com/tuwebdecero/status/1217740167240474624"/>
    <m/>
    <m/>
    <s v="1217740167240474624"/>
    <m/>
    <b v="0"/>
    <n v="6"/>
    <s v="404462923"/>
    <b v="0"/>
    <s v="es"/>
    <m/>
    <s v=""/>
    <b v="0"/>
    <n v="1"/>
    <s v=""/>
    <s v="BlogsterApp"/>
    <b v="0"/>
    <s v="1217740167240474624"/>
    <s v="Tweet"/>
    <n v="0"/>
    <n v="0"/>
    <m/>
    <m/>
    <m/>
    <m/>
    <m/>
    <m/>
    <m/>
    <m/>
    <n v="1"/>
    <s v="3"/>
    <s v="3"/>
    <n v="0"/>
    <n v="0"/>
    <n v="0"/>
    <n v="0"/>
    <n v="0"/>
    <n v="0"/>
    <n v="23"/>
    <n v="100"/>
    <n v="23"/>
  </r>
  <r>
    <s v="cemktd"/>
    <s v="vodafonebiz"/>
    <m/>
    <m/>
    <m/>
    <m/>
    <m/>
    <m/>
    <m/>
    <m/>
    <s v="No"/>
    <n v="292"/>
    <m/>
    <m/>
    <x v="1"/>
    <d v="2020-01-16T17:57:04"/>
    <s v="Ya está terminando el día, y no queremos marcharnos a casa sin contaros un par de cosillas sobre el #CEMD2020 🤘_x000a_CC: @ibercaja @PandaComunica @cytomic_ @RaiolaNetworks @VodafoneBiz https://t.co/5j9caEsrRH"/>
    <m/>
    <m/>
    <s v="cemd2020"/>
    <s v="https://pbs.twimg.com/ext_tw_video_thumb/1217868196931350529/pu/img/1yy8Y0W0LUp5OmpB.jpg"/>
    <s v="https://pbs.twimg.com/ext_tw_video_thumb/1217868196931350529/pu/img/1yy8Y0W0LUp5OmpB.jpg"/>
    <x v="212"/>
    <d v="2020-01-16T00:00:00"/>
    <s v="17:57:04"/>
    <s v="https://twitter.com/cemktd/status/1217868385633144839"/>
    <m/>
    <m/>
    <s v="1217868385633144839"/>
    <m/>
    <b v="0"/>
    <n v="7"/>
    <s v=""/>
    <b v="0"/>
    <s v="es"/>
    <m/>
    <s v=""/>
    <b v="0"/>
    <n v="5"/>
    <s v=""/>
    <s v="Twitter Web App"/>
    <b v="0"/>
    <s v="1217868385633144839"/>
    <s v="Tweet"/>
    <n v="0"/>
    <n v="0"/>
    <m/>
    <m/>
    <m/>
    <m/>
    <m/>
    <m/>
    <m/>
    <m/>
    <n v="1"/>
    <s v="1"/>
    <s v="1"/>
    <m/>
    <m/>
    <m/>
    <m/>
    <m/>
    <m/>
    <m/>
    <m/>
    <m/>
  </r>
  <r>
    <s v="tuwebdecero"/>
    <s v="vodafonebiz"/>
    <m/>
    <m/>
    <m/>
    <m/>
    <m/>
    <m/>
    <m/>
    <m/>
    <s v="No"/>
    <n v="293"/>
    <m/>
    <m/>
    <x v="3"/>
    <d v="2020-01-16T18:04:00"/>
    <s v="Ya está terminando el día, y no queremos marcharnos a casa sin contaros un par de cosillas sobre el #CEMD2020 🤘_x000a_CC: @ibercaja @PandaComunica @cytomic_ @RaiolaNetworks @VodafoneBiz https://t.co/5j9caEsrRH"/>
    <m/>
    <m/>
    <s v="cemd2020"/>
    <m/>
    <s v="http://pbs.twimg.com/profile_images/1015263694715047938/4pWWxecr_normal.jpg"/>
    <x v="213"/>
    <d v="2020-01-16T00:00:00"/>
    <s v="18:04:00"/>
    <s v="https://twitter.com/tuwebdecero/status/1217870129742123010"/>
    <m/>
    <m/>
    <s v="1217870129742123010"/>
    <m/>
    <b v="0"/>
    <n v="0"/>
    <s v=""/>
    <b v="0"/>
    <s v="es"/>
    <m/>
    <s v=""/>
    <b v="0"/>
    <n v="5"/>
    <s v="1217868385633144839"/>
    <s v="Twitter Web App"/>
    <b v="0"/>
    <s v="1217868385633144839"/>
    <s v="Tweet"/>
    <n v="0"/>
    <n v="0"/>
    <m/>
    <m/>
    <m/>
    <m/>
    <m/>
    <m/>
    <m/>
    <m/>
    <n v="1"/>
    <s v="3"/>
    <s v="1"/>
    <m/>
    <m/>
    <m/>
    <m/>
    <m/>
    <m/>
    <m/>
    <m/>
    <m/>
  </r>
  <r>
    <s v="paolasilvacm"/>
    <s v="raiolanetworks"/>
    <m/>
    <m/>
    <m/>
    <m/>
    <m/>
    <m/>
    <m/>
    <m/>
    <s v="No"/>
    <n v="294"/>
    <m/>
    <m/>
    <x v="0"/>
    <d v="2020-01-18T17:09:06"/>
    <s v="¡Congreso a la vista!🙌🏽_x000a_Patrocinamos un evento muy 🔝👉🏽 #CEMD2020 , en el que podrás ver ponencias de expertos reconocidos 😉_x000a_¿Te apuntas? 😎¡¡Recomendado!!🔥_x000a_https://t.co/p1AQ4Hsxps https://t.co/2IS9vSeuWc"/>
    <m/>
    <m/>
    <s v="cemd2020"/>
    <m/>
    <s v="http://pbs.twimg.com/profile_images/1067775469486047234/ZWTmU_z8_normal.jpg"/>
    <x v="214"/>
    <d v="2020-01-18T00:00:00"/>
    <s v="17:09:06"/>
    <s v="https://twitter.com/paolasilvacm/status/1218581088005771264"/>
    <m/>
    <m/>
    <s v="1218581088005771264"/>
    <m/>
    <b v="0"/>
    <n v="0"/>
    <s v=""/>
    <b v="0"/>
    <s v="es"/>
    <m/>
    <s v=""/>
    <b v="0"/>
    <n v="3"/>
    <s v="1218459043423051776"/>
    <s v="Twitter for Android"/>
    <b v="0"/>
    <s v="1218459043423051776"/>
    <s v="Tweet"/>
    <n v="0"/>
    <n v="0"/>
    <m/>
    <m/>
    <m/>
    <m/>
    <m/>
    <m/>
    <m/>
    <m/>
    <n v="1"/>
    <s v="7"/>
    <s v="5"/>
    <n v="0"/>
    <n v="0"/>
    <n v="0"/>
    <n v="0"/>
    <n v="0"/>
    <n v="0"/>
    <n v="21"/>
    <n v="100"/>
    <n v="21"/>
  </r>
  <r>
    <s v="alvarowpo"/>
    <s v="raiolanetworks"/>
    <m/>
    <m/>
    <m/>
    <m/>
    <m/>
    <m/>
    <m/>
    <m/>
    <s v="No"/>
    <n v="295"/>
    <m/>
    <m/>
    <x v="0"/>
    <d v="2020-01-17T21:55:03"/>
    <s v="Este año #CEMD2020 incorpora ponencias y talleres SEO, Facebook Ads, Instagram, estrategia… y mucho más 🙌🏽_x000a_¡No te lo puedes perder!_x000a_https://t.co/JnqzteDa2J https://t.co/NJCAR1gTQ1"/>
    <m/>
    <m/>
    <s v="cemd2020"/>
    <m/>
    <s v="http://pbs.twimg.com/profile_images/1209519847912157184/D9vHmCnC_normal.jpg"/>
    <x v="215"/>
    <d v="2020-01-17T00:00:00"/>
    <s v="21:55:03"/>
    <s v="https://twitter.com/alvarowpo/status/1218290664628244480"/>
    <m/>
    <m/>
    <s v="1218290664628244480"/>
    <m/>
    <b v="0"/>
    <n v="0"/>
    <s v=""/>
    <b v="0"/>
    <s v="es"/>
    <m/>
    <s v=""/>
    <b v="0"/>
    <n v="1"/>
    <s v="1218248948982390789"/>
    <s v="Twitter for Android"/>
    <b v="0"/>
    <s v="1218248948982390789"/>
    <s v="Tweet"/>
    <n v="0"/>
    <n v="0"/>
    <m/>
    <m/>
    <m/>
    <m/>
    <m/>
    <m/>
    <m/>
    <m/>
    <n v="2"/>
    <s v="2"/>
    <s v="5"/>
    <n v="0"/>
    <n v="0"/>
    <n v="0"/>
    <n v="0"/>
    <n v="0"/>
    <n v="0"/>
    <n v="20"/>
    <n v="100"/>
    <n v="20"/>
  </r>
  <r>
    <s v="alvarowpo"/>
    <s v="raiolanetworks"/>
    <m/>
    <m/>
    <m/>
    <m/>
    <m/>
    <m/>
    <m/>
    <m/>
    <s v="No"/>
    <n v="296"/>
    <m/>
    <m/>
    <x v="0"/>
    <d v="2020-01-21T13:10:03"/>
    <s v="¡Se acerca #CEMD2020! 😍_x000a_Este 31 de enero embárcate en un emocionante evento de aprendizaje 🙌🏽_x000a_¿Sabes cuál es el programa con el que vas a encontrarte allí? 😉¡Mira!👇🏽_x000a_https://t.co/p1AQ4Hsxps https://t.co/AKycQmMDMp"/>
    <m/>
    <m/>
    <s v="cemd2020"/>
    <m/>
    <s v="http://pbs.twimg.com/profile_images/1209519847912157184/D9vHmCnC_normal.jpg"/>
    <x v="216"/>
    <d v="2020-01-21T00:00:00"/>
    <s v="13:10:03"/>
    <s v="https://twitter.com/alvarowpo/status/1219608093371269120"/>
    <m/>
    <m/>
    <s v="1219608093371269120"/>
    <m/>
    <b v="0"/>
    <n v="0"/>
    <s v=""/>
    <b v="0"/>
    <s v="es"/>
    <m/>
    <s v=""/>
    <b v="0"/>
    <n v="1"/>
    <s v="1219606507186282497"/>
    <s v="Twitter for Android"/>
    <b v="0"/>
    <s v="1219606507186282497"/>
    <s v="Tweet"/>
    <n v="0"/>
    <n v="0"/>
    <m/>
    <m/>
    <m/>
    <m/>
    <m/>
    <m/>
    <m/>
    <m/>
    <n v="2"/>
    <s v="2"/>
    <s v="5"/>
    <n v="0"/>
    <n v="0"/>
    <n v="0"/>
    <n v="0"/>
    <n v="0"/>
    <n v="0"/>
    <n v="27"/>
    <n v="100"/>
    <n v="27"/>
  </r>
  <r>
    <s v="cemktd"/>
    <s v="raiolanetworks"/>
    <m/>
    <m/>
    <m/>
    <m/>
    <m/>
    <m/>
    <m/>
    <m/>
    <s v="Yes"/>
    <n v="297"/>
    <m/>
    <m/>
    <x v="1"/>
    <d v="2020-01-16T07:25:04"/>
    <s v="Este gallego que parece que nunca sonríe, pero que es un &quot;cacho pan&quot;, es nuestro amigo @alvarofontela de @RaiolaNetworks 😉_x000a_Pilla libreta y boli que contará cosas realmente interesantes en el #CEMD2020 🤘_x000a_No olvides comprar tu entrada en 👉https://t.co/XpGXMsWbRE https://t.co/7ZUYW3jbWa"/>
    <s v="https://congresomarketingdigital.com/"/>
    <s v="congresomarketingdigital.com"/>
    <s v="cemd2020"/>
    <s v="https://pbs.twimg.com/media/EOYsMGUX0AAJQPk.jpg"/>
    <s v="https://pbs.twimg.com/media/EOYsMGUX0AAJQPk.jpg"/>
    <x v="217"/>
    <d v="2020-01-16T00:00:00"/>
    <s v="07:25:04"/>
    <s v="https://twitter.com/cemktd/status/1217709338187522049"/>
    <m/>
    <m/>
    <s v="1217709338187522049"/>
    <m/>
    <b v="0"/>
    <n v="5"/>
    <s v=""/>
    <b v="0"/>
    <s v="es"/>
    <m/>
    <s v=""/>
    <b v="0"/>
    <n v="3"/>
    <s v=""/>
    <s v="Hootsuite Inc."/>
    <b v="0"/>
    <s v="1217709338187522049"/>
    <s v="Tweet"/>
    <n v="0"/>
    <n v="0"/>
    <m/>
    <m/>
    <m/>
    <m/>
    <m/>
    <m/>
    <m/>
    <m/>
    <n v="2"/>
    <s v="1"/>
    <s v="5"/>
    <n v="0"/>
    <n v="0"/>
    <n v="1"/>
    <n v="2.4390243902439024"/>
    <n v="0"/>
    <n v="0"/>
    <n v="40"/>
    <n v="97.560975609756099"/>
    <n v="41"/>
  </r>
  <r>
    <s v="cemktd"/>
    <s v="raiolanetworks"/>
    <m/>
    <m/>
    <m/>
    <m/>
    <m/>
    <m/>
    <m/>
    <m/>
    <s v="Yes"/>
    <n v="299"/>
    <m/>
    <m/>
    <x v="0"/>
    <d v="2020-01-23T09:14:11"/>
    <s v="¡Congreso a la vista!🙌🏽_x000a_Patrocinamos un evento muy 🔝👉🏽 #CEMD2020 , en el que podrás ver ponencias de expertos reconocidos 😉_x000a_¿Te apuntas? 😎¡¡Recomendado!!🔥_x000a_https://t.co/p1AQ4Hsxps https://t.co/rY6qJh8NWf"/>
    <m/>
    <m/>
    <s v="cemd2020"/>
    <m/>
    <s v="http://pbs.twimg.com/profile_images/1200169512542314497/UXW9ZiUJ_normal.png"/>
    <x v="218"/>
    <d v="2020-01-23T00:00:00"/>
    <s v="09:14:11"/>
    <s v="https://twitter.com/cemktd/status/1220273512939687936"/>
    <m/>
    <m/>
    <s v="1220273512939687936"/>
    <m/>
    <b v="0"/>
    <n v="0"/>
    <s v=""/>
    <b v="0"/>
    <s v="es"/>
    <m/>
    <s v=""/>
    <b v="0"/>
    <n v="1"/>
    <s v="1220270982776213504"/>
    <s v="Twitter Web App"/>
    <b v="0"/>
    <s v="1220270982776213504"/>
    <s v="Tweet"/>
    <n v="0"/>
    <n v="0"/>
    <m/>
    <m/>
    <m/>
    <m/>
    <m/>
    <m/>
    <m/>
    <m/>
    <n v="1"/>
    <s v="1"/>
    <s v="5"/>
    <n v="0"/>
    <n v="0"/>
    <n v="0"/>
    <n v="0"/>
    <n v="0"/>
    <n v="0"/>
    <n v="21"/>
    <n v="100"/>
    <n v="21"/>
  </r>
  <r>
    <s v="raiolanetworks"/>
    <s v="raiolanetworks"/>
    <m/>
    <m/>
    <m/>
    <m/>
    <m/>
    <m/>
    <m/>
    <m/>
    <s v="No"/>
    <n v="300"/>
    <m/>
    <m/>
    <x v="2"/>
    <d v="2020-01-16T09:04:15"/>
    <s v="Este año #CEMD2020 incorpora ponencias y talleres SEO, Facebook Ads, Instagram, estrategia… y mucho más 🙌🏽_x000a_¡No te lo puedes perder!_x000a_https://t.co/JnqzteDa2J https://t.co/8fGLyULc3R"/>
    <s v="https://congresomarketingdigital.com/"/>
    <s v="congresomarketingdigital.com"/>
    <s v="cemd2020"/>
    <s v="https://pbs.twimg.com/ext_tw_video_thumb/1217734270292283392/pu/img/9zkUGSbzEOyOeWwj.jpg"/>
    <s v="https://pbs.twimg.com/ext_tw_video_thumb/1217734270292283392/pu/img/9zkUGSbzEOyOeWwj.jpg"/>
    <x v="219"/>
    <d v="2020-01-16T00:00:00"/>
    <s v="09:04:15"/>
    <s v="https://twitter.com/raiolanetworks/status/1217734295277785088"/>
    <m/>
    <m/>
    <s v="1217734295277785088"/>
    <m/>
    <b v="0"/>
    <n v="0"/>
    <s v=""/>
    <b v="0"/>
    <s v="es"/>
    <m/>
    <s v=""/>
    <b v="0"/>
    <n v="0"/>
    <s v=""/>
    <s v="Metricool"/>
    <b v="0"/>
    <s v="1217734295277785088"/>
    <s v="Tweet"/>
    <n v="0"/>
    <n v="0"/>
    <m/>
    <m/>
    <m/>
    <m/>
    <m/>
    <m/>
    <m/>
    <m/>
    <n v="22"/>
    <s v="5"/>
    <s v="5"/>
    <n v="0"/>
    <n v="0"/>
    <n v="0"/>
    <n v="0"/>
    <n v="0"/>
    <n v="0"/>
    <n v="20"/>
    <n v="100"/>
    <n v="20"/>
  </r>
  <r>
    <s v="raiolanetworks"/>
    <s v="raiolanetworks"/>
    <m/>
    <m/>
    <m/>
    <m/>
    <m/>
    <m/>
    <m/>
    <m/>
    <s v="No"/>
    <n v="301"/>
    <m/>
    <m/>
    <x v="2"/>
    <d v="2020-01-16T13:03:56"/>
    <s v="¡Se acerca #CEMD2020! 😍_x000a_Este 31 de enero embárcate en un emocionante evento de aprendizaje 🙌🏽_x000a_¿Sabes cuál es el programa con el que vas a encontrarte allí? 😉¡Mira!👇🏽_x000a_https://t.co/p1AQ4Hsxps https://t.co/uQjKlR1Xxn"/>
    <s v="http://congresomarketingdigital.com"/>
    <s v="congresomarketingdigital.com"/>
    <s v="cemd2020"/>
    <s v="https://pbs.twimg.com/ext_tw_video_thumb/1217794538141638657/pu/img/SWoZhu_g_ZZsMdd-.jpg"/>
    <s v="https://pbs.twimg.com/ext_tw_video_thumb/1217794538141638657/pu/img/SWoZhu_g_ZZsMdd-.jpg"/>
    <x v="220"/>
    <d v="2020-01-16T00:00:00"/>
    <s v="13:03:56"/>
    <s v="https://twitter.com/raiolanetworks/status/1217794614326894593"/>
    <m/>
    <m/>
    <s v="1217794614326894593"/>
    <m/>
    <b v="0"/>
    <n v="3"/>
    <s v=""/>
    <b v="0"/>
    <s v="es"/>
    <m/>
    <s v=""/>
    <b v="0"/>
    <n v="2"/>
    <s v=""/>
    <s v="Metricool"/>
    <b v="0"/>
    <s v="1217794614326894593"/>
    <s v="Tweet"/>
    <n v="0"/>
    <n v="0"/>
    <m/>
    <m/>
    <m/>
    <m/>
    <m/>
    <m/>
    <m/>
    <m/>
    <n v="22"/>
    <s v="5"/>
    <s v="5"/>
    <n v="0"/>
    <n v="0"/>
    <n v="0"/>
    <n v="0"/>
    <n v="0"/>
    <n v="0"/>
    <n v="27"/>
    <n v="100"/>
    <n v="27"/>
  </r>
  <r>
    <s v="raiolanetworks"/>
    <s v="cemktd"/>
    <m/>
    <m/>
    <m/>
    <m/>
    <m/>
    <m/>
    <m/>
    <m/>
    <s v="Yes"/>
    <n v="302"/>
    <m/>
    <m/>
    <x v="3"/>
    <d v="2020-01-16T14:05:50"/>
    <s v="El 31 de Enero estaré otro año mas en #Badajoz en #CEMD2020 @CEMKTD _x000a__x000a_¿Te vienes?_x000a__x000a_https://t.co/uXEIyWqDdB https://t.co/rCufgzakxc"/>
    <s v="https://congresomarketingdigital.com/"/>
    <s v="congresomarketingdigital.com"/>
    <s v="badajoz cemd2020"/>
    <m/>
    <s v="http://pbs.twimg.com/profile_images/1202632769207181312/Q6uh7Q6P_normal.png"/>
    <x v="221"/>
    <d v="2020-01-16T00:00:00"/>
    <s v="14:05:50"/>
    <s v="https://twitter.com/raiolanetworks/status/1217810192919941122"/>
    <m/>
    <m/>
    <s v="1217810192919941122"/>
    <m/>
    <b v="0"/>
    <n v="0"/>
    <s v=""/>
    <b v="0"/>
    <s v="es"/>
    <m/>
    <s v=""/>
    <b v="0"/>
    <n v="1"/>
    <s v="1217809568270557185"/>
    <s v="Twitter Web App"/>
    <b v="0"/>
    <s v="1217809568270557185"/>
    <s v="Tweet"/>
    <n v="0"/>
    <n v="0"/>
    <m/>
    <m/>
    <m/>
    <m/>
    <m/>
    <m/>
    <m/>
    <m/>
    <n v="1"/>
    <s v="5"/>
    <s v="1"/>
    <n v="0"/>
    <n v="0"/>
    <n v="0"/>
    <n v="0"/>
    <n v="0"/>
    <n v="0"/>
    <n v="15"/>
    <n v="100"/>
    <n v="15"/>
  </r>
  <r>
    <s v="raiolanetworks"/>
    <s v="tuwebdecero"/>
    <m/>
    <m/>
    <m/>
    <m/>
    <m/>
    <m/>
    <m/>
    <m/>
    <s v="Yes"/>
    <n v="303"/>
    <m/>
    <m/>
    <x v="0"/>
    <d v="2020-01-16T16:42:33"/>
    <s v="Alvaro Fontela estará de nuevo en Badajoz el 31 de Enero. - Estrategias de Marketing Digital para vender más con tu Ecommerce #cemd2020 _x000a_Ya no quedan entradas VIP pero puedes comprar la entrada normal o verlo en Streaming. 10% de dto: cemdjose_x000a_https://t.co/sA0tQUNZsK https://t.co/EZTbk5gT5y"/>
    <m/>
    <m/>
    <m/>
    <m/>
    <s v="http://pbs.twimg.com/profile_images/1202632769207181312/Q6uh7Q6P_normal.png"/>
    <x v="222"/>
    <d v="2020-01-16T00:00:00"/>
    <s v="16:42:33"/>
    <s v="https://twitter.com/raiolanetworks/status/1217849630207201281"/>
    <m/>
    <m/>
    <s v="1217849630207201281"/>
    <m/>
    <b v="0"/>
    <n v="0"/>
    <s v=""/>
    <b v="0"/>
    <s v="es"/>
    <m/>
    <s v=""/>
    <b v="0"/>
    <n v="5"/>
    <s v="1217733907996725249"/>
    <s v="Twitter for Android"/>
    <b v="0"/>
    <s v="1217733907996725249"/>
    <s v="Tweet"/>
    <n v="0"/>
    <n v="0"/>
    <m/>
    <m/>
    <m/>
    <m/>
    <m/>
    <m/>
    <m/>
    <m/>
    <n v="1"/>
    <s v="5"/>
    <s v="3"/>
    <n v="0"/>
    <n v="0"/>
    <n v="0"/>
    <n v="0"/>
    <n v="0"/>
    <n v="0"/>
    <n v="41"/>
    <n v="100"/>
    <n v="41"/>
  </r>
  <r>
    <s v="raiolanetworks"/>
    <s v="raiolanetworks"/>
    <m/>
    <m/>
    <m/>
    <m/>
    <m/>
    <m/>
    <m/>
    <m/>
    <s v="No"/>
    <n v="304"/>
    <m/>
    <m/>
    <x v="2"/>
    <d v="2020-01-16T19:09:24"/>
    <s v="Este año #CEMD2020 incorpora ponencias y talleres SEO, Facebook Ads, Instagram, estrategia… y mucho más 🙌🏽_x000a_¡No te lo puedes perder!_x000a_https://t.co/JnqzteDa2J https://t.co/HIQTuqMsFA"/>
    <s v="https://congresomarketingdigital.com/"/>
    <s v="congresomarketingdigital.com"/>
    <s v="cemd2020"/>
    <s v="https://pbs.twimg.com/ext_tw_video_thumb/1217886518867611648/pu/img/bZ08ew9o8uG8pnpQ.jpg"/>
    <s v="https://pbs.twimg.com/ext_tw_video_thumb/1217886518867611648/pu/img/bZ08ew9o8uG8pnpQ.jpg"/>
    <x v="223"/>
    <d v="2020-01-16T00:00:00"/>
    <s v="19:09:24"/>
    <s v="https://twitter.com/raiolanetworks/status/1217886586555203584"/>
    <m/>
    <m/>
    <s v="1217886586555203584"/>
    <m/>
    <b v="0"/>
    <n v="0"/>
    <s v=""/>
    <b v="0"/>
    <s v="es"/>
    <m/>
    <s v=""/>
    <b v="0"/>
    <n v="0"/>
    <s v=""/>
    <s v="Metricool"/>
    <b v="0"/>
    <s v="1217886586555203584"/>
    <s v="Tweet"/>
    <n v="0"/>
    <n v="0"/>
    <m/>
    <m/>
    <m/>
    <m/>
    <m/>
    <m/>
    <m/>
    <m/>
    <n v="22"/>
    <s v="5"/>
    <s v="5"/>
    <n v="0"/>
    <n v="0"/>
    <n v="0"/>
    <n v="0"/>
    <n v="0"/>
    <n v="0"/>
    <n v="20"/>
    <n v="100"/>
    <n v="20"/>
  </r>
  <r>
    <s v="raiolanetworks"/>
    <s v="raiolanetworks"/>
    <m/>
    <m/>
    <m/>
    <m/>
    <m/>
    <m/>
    <m/>
    <m/>
    <s v="No"/>
    <n v="305"/>
    <m/>
    <m/>
    <x v="2"/>
    <d v="2020-01-17T09:04:10"/>
    <s v="¡Congreso a la vista!🙌🏽_x000a_Patrocinamos un evento muy 🔝👉🏽 #CEMD2020 , en el que podrás ver ponencias de expertos reconocidos 😉_x000a_¿Te apuntas? 😎¡¡Recomendado!!🔥_x000a_https://t.co/p1AQ4Hsxps https://t.co/c2Mq4OMk0s"/>
    <s v="https://congresomarketingdigital.com/"/>
    <s v="congresomarketingdigital.com"/>
    <s v="cemd2020"/>
    <s v="https://pbs.twimg.com/media/EOeMdV_WsAAI3vn.jpg"/>
    <s v="https://pbs.twimg.com/media/EOeMdV_WsAAI3vn.jpg"/>
    <x v="224"/>
    <d v="2020-01-17T00:00:00"/>
    <s v="09:04:10"/>
    <s v="https://twitter.com/raiolanetworks/status/1218096663304265729"/>
    <m/>
    <m/>
    <s v="1218096663304265729"/>
    <m/>
    <b v="0"/>
    <n v="0"/>
    <s v=""/>
    <b v="0"/>
    <s v="es"/>
    <m/>
    <s v=""/>
    <b v="0"/>
    <n v="0"/>
    <s v=""/>
    <s v="Metricool"/>
    <b v="0"/>
    <s v="1218096663304265729"/>
    <s v="Tweet"/>
    <n v="0"/>
    <n v="0"/>
    <m/>
    <m/>
    <m/>
    <m/>
    <m/>
    <m/>
    <m/>
    <m/>
    <n v="22"/>
    <s v="5"/>
    <s v="5"/>
    <n v="0"/>
    <n v="0"/>
    <n v="0"/>
    <n v="0"/>
    <n v="0"/>
    <n v="0"/>
    <n v="21"/>
    <n v="100"/>
    <n v="21"/>
  </r>
  <r>
    <s v="raiolanetworks"/>
    <s v="raiolanetworks"/>
    <m/>
    <m/>
    <m/>
    <m/>
    <m/>
    <m/>
    <m/>
    <m/>
    <s v="No"/>
    <n v="306"/>
    <m/>
    <m/>
    <x v="2"/>
    <d v="2020-01-17T13:04:16"/>
    <s v="¡Se acerca #CEMD2020! 😍_x000a_Este 31 de enero embárcate en un emocionante evento de aprendizaje 🙌🏽_x000a_¿Sabes cuál es el programa con el que vas a encontrarte allí? 😉¡Mira!👇🏽_x000a_https://t.co/p1AQ4Hsxps https://t.co/Jy6AbFqjDG"/>
    <s v="https://congresomarketingdigital.com/"/>
    <s v="congresomarketingdigital.com"/>
    <s v="cemd2020"/>
    <s v="https://pbs.twimg.com/ext_tw_video_thumb/1218157053283270656/pu/img/7MQJ_yAAevGNnL8H.jpg"/>
    <s v="https://pbs.twimg.com/ext_tw_video_thumb/1218157053283270656/pu/img/7MQJ_yAAevGNnL8H.jpg"/>
    <x v="225"/>
    <d v="2020-01-17T00:00:00"/>
    <s v="13:04:16"/>
    <s v="https://twitter.com/raiolanetworks/status/1218157088154800128"/>
    <m/>
    <m/>
    <s v="1218157088154800128"/>
    <m/>
    <b v="0"/>
    <n v="1"/>
    <s v=""/>
    <b v="0"/>
    <s v="es"/>
    <m/>
    <s v=""/>
    <b v="0"/>
    <n v="1"/>
    <s v=""/>
    <s v="Metricool"/>
    <b v="0"/>
    <s v="1218157088154800128"/>
    <s v="Tweet"/>
    <n v="0"/>
    <n v="0"/>
    <m/>
    <m/>
    <m/>
    <m/>
    <m/>
    <m/>
    <m/>
    <m/>
    <n v="22"/>
    <s v="5"/>
    <s v="5"/>
    <n v="0"/>
    <n v="0"/>
    <n v="0"/>
    <n v="0"/>
    <n v="0"/>
    <n v="0"/>
    <n v="27"/>
    <n v="100"/>
    <n v="27"/>
  </r>
  <r>
    <s v="raiolanetworks"/>
    <s v="raiolanetworks"/>
    <m/>
    <m/>
    <m/>
    <m/>
    <m/>
    <m/>
    <m/>
    <m/>
    <s v="No"/>
    <n v="307"/>
    <m/>
    <m/>
    <x v="2"/>
    <d v="2020-01-17T19:09:18"/>
    <s v="Este año #CEMD2020 incorpora ponencias y talleres SEO, Facebook Ads, Instagram, estrategia… y mucho más 🙌🏽_x000a_¡No te lo puedes perder!_x000a_https://t.co/JnqzteDa2J https://t.co/NJCAR1gTQ1"/>
    <s v="https://congresomarketingdigital.com/"/>
    <s v="congresomarketingdigital.com"/>
    <s v="cemd2020"/>
    <s v="https://pbs.twimg.com/ext_tw_video_thumb/1218248913767075841/pu/img/Vsj2bpf5OjrcajJz.jpg"/>
    <s v="https://pbs.twimg.com/ext_tw_video_thumb/1218248913767075841/pu/img/Vsj2bpf5OjrcajJz.jpg"/>
    <x v="226"/>
    <d v="2020-01-17T00:00:00"/>
    <s v="19:09:18"/>
    <s v="https://twitter.com/raiolanetworks/status/1218248948982390789"/>
    <m/>
    <m/>
    <s v="1218248948982390789"/>
    <m/>
    <b v="0"/>
    <n v="1"/>
    <s v=""/>
    <b v="0"/>
    <s v="es"/>
    <m/>
    <s v=""/>
    <b v="0"/>
    <n v="1"/>
    <s v=""/>
    <s v="Metricool"/>
    <b v="0"/>
    <s v="1218248948982390789"/>
    <s v="Tweet"/>
    <n v="0"/>
    <n v="0"/>
    <m/>
    <m/>
    <m/>
    <m/>
    <m/>
    <m/>
    <m/>
    <m/>
    <n v="22"/>
    <s v="5"/>
    <s v="5"/>
    <n v="0"/>
    <n v="0"/>
    <n v="0"/>
    <n v="0"/>
    <n v="0"/>
    <n v="0"/>
    <n v="20"/>
    <n v="100"/>
    <n v="20"/>
  </r>
  <r>
    <s v="raiolanetworks"/>
    <s v="raiolanetworks"/>
    <m/>
    <m/>
    <m/>
    <m/>
    <m/>
    <m/>
    <m/>
    <m/>
    <s v="No"/>
    <n v="308"/>
    <m/>
    <m/>
    <x v="2"/>
    <d v="2020-01-18T09:04:08"/>
    <s v="¡Congreso a la vista!🙌🏽_x000a_Patrocinamos un evento muy 🔝👉🏽 #CEMD2020 , en el que podrás ver ponencias de expertos reconocidos 😉_x000a_¿Te apuntas? 😎¡¡Recomendado!!🔥_x000a_https://t.co/p1AQ4Hsxps https://t.co/2IS9vSeuWc"/>
    <s v="https://congresomarketingdigital.com/"/>
    <s v="congresomarketingdigital.com"/>
    <s v="cemd2020"/>
    <s v="https://pbs.twimg.com/media/EOjWCoTWsAAVx7d.jpg"/>
    <s v="https://pbs.twimg.com/media/EOjWCoTWsAAVx7d.jpg"/>
    <x v="227"/>
    <d v="2020-01-18T00:00:00"/>
    <s v="09:04:08"/>
    <s v="https://twitter.com/raiolanetworks/status/1218459043423051776"/>
    <m/>
    <m/>
    <s v="1218459043423051776"/>
    <m/>
    <b v="0"/>
    <n v="0"/>
    <s v=""/>
    <b v="0"/>
    <s v="es"/>
    <m/>
    <s v=""/>
    <b v="0"/>
    <n v="3"/>
    <s v=""/>
    <s v="Metricool"/>
    <b v="0"/>
    <s v="1218459043423051776"/>
    <s v="Tweet"/>
    <n v="0"/>
    <n v="0"/>
    <m/>
    <m/>
    <m/>
    <m/>
    <m/>
    <m/>
    <m/>
    <m/>
    <n v="22"/>
    <s v="5"/>
    <s v="5"/>
    <n v="0"/>
    <n v="0"/>
    <n v="0"/>
    <n v="0"/>
    <n v="0"/>
    <n v="0"/>
    <n v="21"/>
    <n v="100"/>
    <n v="21"/>
  </r>
  <r>
    <s v="raiolanetworks"/>
    <s v="raiolanetworks"/>
    <m/>
    <m/>
    <m/>
    <m/>
    <m/>
    <m/>
    <m/>
    <m/>
    <s v="No"/>
    <n v="309"/>
    <m/>
    <m/>
    <x v="2"/>
    <d v="2020-01-18T13:03:18"/>
    <s v="¡Se acerca #CEMD2020! 😍_x000a_Este 31 de enero embárcate en un emocionante evento de aprendizaje 🙌🏽_x000a_¿Sabes cuál es el programa con el que vas a encontrarte allí? 😉¡Mira!👇🏽_x000a_https://t.co/p1AQ4Hsxps https://t.co/BmsR8Zp8MO"/>
    <s v="https://congresomarketingdigital.com/"/>
    <s v="congresomarketingdigital.com"/>
    <s v="cemd2020"/>
    <s v="https://pbs.twimg.com/ext_tw_video_thumb/1218519186772758531/pu/img/XpAQthtJLpfZtUzX.jpg"/>
    <s v="https://pbs.twimg.com/ext_tw_video_thumb/1218519186772758531/pu/img/XpAQthtJLpfZtUzX.jpg"/>
    <x v="228"/>
    <d v="2020-01-18T00:00:00"/>
    <s v="13:03:18"/>
    <s v="https://twitter.com/raiolanetworks/status/1218519231320526848"/>
    <m/>
    <m/>
    <s v="1218519231320526848"/>
    <m/>
    <b v="0"/>
    <n v="3"/>
    <s v=""/>
    <b v="0"/>
    <s v="es"/>
    <m/>
    <s v=""/>
    <b v="0"/>
    <n v="1"/>
    <s v=""/>
    <s v="Metricool"/>
    <b v="0"/>
    <s v="1218519231320526848"/>
    <s v="Tweet"/>
    <n v="0"/>
    <n v="0"/>
    <m/>
    <m/>
    <m/>
    <m/>
    <m/>
    <m/>
    <m/>
    <m/>
    <n v="22"/>
    <s v="5"/>
    <s v="5"/>
    <n v="0"/>
    <n v="0"/>
    <n v="0"/>
    <n v="0"/>
    <n v="0"/>
    <n v="0"/>
    <n v="27"/>
    <n v="100"/>
    <n v="27"/>
  </r>
  <r>
    <s v="raiolanetworks"/>
    <s v="raiolanetworks"/>
    <m/>
    <m/>
    <m/>
    <m/>
    <m/>
    <m/>
    <m/>
    <m/>
    <s v="No"/>
    <n v="310"/>
    <m/>
    <m/>
    <x v="2"/>
    <d v="2020-01-18T19:09:14"/>
    <s v="Este año #CEMD2020 incorpora ponencias y talleres SEO, Facebook Ads, Instagram, estrategia… y mucho más 🙌🏽_x000a_¡No te lo puedes perder!_x000a_https://t.co/JnqzteDa2J https://t.co/JuLxM2Dlwy"/>
    <s v="https://congresomarketingdigital.com/"/>
    <s v="congresomarketingdigital.com"/>
    <s v="cemd2020"/>
    <s v="https://pbs.twimg.com/ext_tw_video_thumb/1218611293655093248/pu/img/n0sVvF_wihoa61nJ.jpg"/>
    <s v="https://pbs.twimg.com/ext_tw_video_thumb/1218611293655093248/pu/img/n0sVvF_wihoa61nJ.jpg"/>
    <x v="229"/>
    <d v="2020-01-18T00:00:00"/>
    <s v="19:09:14"/>
    <s v="https://twitter.com/raiolanetworks/status/1218611322801283074"/>
    <m/>
    <m/>
    <s v="1218611322801283074"/>
    <m/>
    <b v="0"/>
    <n v="2"/>
    <s v=""/>
    <b v="0"/>
    <s v="es"/>
    <m/>
    <s v=""/>
    <b v="0"/>
    <n v="2"/>
    <s v=""/>
    <s v="Metricool"/>
    <b v="0"/>
    <s v="1218611322801283074"/>
    <s v="Tweet"/>
    <n v="0"/>
    <n v="0"/>
    <m/>
    <m/>
    <m/>
    <m/>
    <m/>
    <m/>
    <m/>
    <m/>
    <n v="22"/>
    <s v="5"/>
    <s v="5"/>
    <n v="0"/>
    <n v="0"/>
    <n v="0"/>
    <n v="0"/>
    <n v="0"/>
    <n v="0"/>
    <n v="20"/>
    <n v="100"/>
    <n v="20"/>
  </r>
  <r>
    <s v="raiolanetworks"/>
    <s v="raiolanetworks"/>
    <m/>
    <m/>
    <m/>
    <m/>
    <m/>
    <m/>
    <m/>
    <m/>
    <s v="No"/>
    <n v="311"/>
    <m/>
    <m/>
    <x v="2"/>
    <d v="2020-01-19T09:04:10"/>
    <s v="¡Congreso a la vista!🙌🏽_x000a_Patrocinamos un evento muy 🔝👉🏽 #CEMD2020 , en el que podrás ver ponencias de expertos reconocidos 😉_x000a_¿Te apuntas? 😎¡¡Recomendado!!🔥_x000a_https://t.co/p1AQ4Hsxps https://t.co/8QEluNeEoX"/>
    <s v="https://congresomarketingdigital.com/"/>
    <s v="congresomarketingdigital.com"/>
    <s v="cemd2020"/>
    <s v="https://pbs.twimg.com/media/EOofoxrX0AAK48C.jpg"/>
    <s v="https://pbs.twimg.com/media/EOofoxrX0AAK48C.jpg"/>
    <x v="230"/>
    <d v="2020-01-19T00:00:00"/>
    <s v="09:04:10"/>
    <s v="https://twitter.com/raiolanetworks/status/1218821437890465792"/>
    <m/>
    <m/>
    <s v="1218821437890465792"/>
    <m/>
    <b v="0"/>
    <n v="0"/>
    <s v=""/>
    <b v="0"/>
    <s v="es"/>
    <m/>
    <s v=""/>
    <b v="0"/>
    <n v="1"/>
    <s v=""/>
    <s v="Metricool"/>
    <b v="0"/>
    <s v="1218821437890465792"/>
    <s v="Tweet"/>
    <n v="0"/>
    <n v="0"/>
    <m/>
    <m/>
    <m/>
    <m/>
    <m/>
    <m/>
    <m/>
    <m/>
    <n v="22"/>
    <s v="5"/>
    <s v="5"/>
    <n v="0"/>
    <n v="0"/>
    <n v="0"/>
    <n v="0"/>
    <n v="0"/>
    <n v="0"/>
    <n v="21"/>
    <n v="100"/>
    <n v="21"/>
  </r>
  <r>
    <s v="raiolanetworks"/>
    <s v="raiolanetworks"/>
    <m/>
    <m/>
    <m/>
    <m/>
    <m/>
    <m/>
    <m/>
    <m/>
    <s v="No"/>
    <n v="312"/>
    <m/>
    <m/>
    <x v="2"/>
    <d v="2020-01-19T13:03:20"/>
    <s v="¡Se acerca #CEMD2020! 😍_x000a_Este 31 de enero embárcate en un emocionante evento de aprendizaje 🙌🏽_x000a_¿Sabes cuál es el programa con el que vas a encontrarte allí? 😉¡Mira!👇🏽_x000a_https://t.co/p1AQ4Hsxps https://t.co/aUcXylX49R"/>
    <s v="https://congresomarketingdigital.com/"/>
    <s v="congresomarketingdigital.com"/>
    <s v="cemd2020"/>
    <s v="https://pbs.twimg.com/ext_tw_video_thumb/1218881582582378496/pu/img/nODZQPIrJIbF0A5Z.jpg"/>
    <s v="https://pbs.twimg.com/ext_tw_video_thumb/1218881582582378496/pu/img/nODZQPIrJIbF0A5Z.jpg"/>
    <x v="231"/>
    <d v="2020-01-19T00:00:00"/>
    <s v="13:03:20"/>
    <s v="https://twitter.com/raiolanetworks/status/1218881627557965825"/>
    <m/>
    <m/>
    <s v="1218881627557965825"/>
    <m/>
    <b v="0"/>
    <n v="1"/>
    <s v=""/>
    <b v="0"/>
    <s v="es"/>
    <m/>
    <s v=""/>
    <b v="0"/>
    <n v="2"/>
    <s v=""/>
    <s v="Metricool"/>
    <b v="0"/>
    <s v="1218881627557965825"/>
    <s v="Tweet"/>
    <n v="0"/>
    <n v="0"/>
    <m/>
    <m/>
    <m/>
    <m/>
    <m/>
    <m/>
    <m/>
    <m/>
    <n v="22"/>
    <s v="5"/>
    <s v="5"/>
    <n v="0"/>
    <n v="0"/>
    <n v="0"/>
    <n v="0"/>
    <n v="0"/>
    <n v="0"/>
    <n v="27"/>
    <n v="100"/>
    <n v="27"/>
  </r>
  <r>
    <s v="raiolanetworks"/>
    <s v="raiolanetworks"/>
    <m/>
    <m/>
    <m/>
    <m/>
    <m/>
    <m/>
    <m/>
    <m/>
    <s v="No"/>
    <n v="313"/>
    <m/>
    <m/>
    <x v="2"/>
    <d v="2020-01-19T19:09:22"/>
    <s v="Este año #CEMD2020 incorpora ponencias y talleres SEO, Facebook Ads, Instagram, estrategia… y mucho más 🙌🏽_x000a_¡No te lo puedes perder!_x000a_https://t.co/JnqzteDa2J https://t.co/ixQm9XQb2C"/>
    <s v="http://congresomarketingdigital.com/"/>
    <s v="congresomarketingdigital.com"/>
    <s v="cemd2020"/>
    <s v="https://pbs.twimg.com/ext_tw_video_thumb/1218973690156724230/pu/img/JdJuUInRwbXkB_Fj.jpg"/>
    <s v="https://pbs.twimg.com/ext_tw_video_thumb/1218973690156724230/pu/img/JdJuUInRwbXkB_Fj.jpg"/>
    <x v="232"/>
    <d v="2020-01-19T00:00:00"/>
    <s v="19:09:22"/>
    <s v="https://twitter.com/raiolanetworks/status/1218973743839633411"/>
    <m/>
    <m/>
    <s v="1218973743839633411"/>
    <m/>
    <b v="0"/>
    <n v="0"/>
    <s v=""/>
    <b v="0"/>
    <s v="es"/>
    <m/>
    <s v=""/>
    <b v="0"/>
    <n v="0"/>
    <s v=""/>
    <s v="Metricool"/>
    <b v="0"/>
    <s v="1218973743839633411"/>
    <s v="Tweet"/>
    <n v="0"/>
    <n v="0"/>
    <m/>
    <m/>
    <m/>
    <m/>
    <m/>
    <m/>
    <m/>
    <m/>
    <n v="22"/>
    <s v="5"/>
    <s v="5"/>
    <n v="0"/>
    <n v="0"/>
    <n v="0"/>
    <n v="0"/>
    <n v="0"/>
    <n v="0"/>
    <n v="20"/>
    <n v="100"/>
    <n v="20"/>
  </r>
  <r>
    <s v="raiolanetworks"/>
    <s v="raiolanetworks"/>
    <m/>
    <m/>
    <m/>
    <m/>
    <m/>
    <m/>
    <m/>
    <m/>
    <s v="No"/>
    <n v="314"/>
    <m/>
    <m/>
    <x v="2"/>
    <d v="2020-01-20T09:04:09"/>
    <s v="¡Congreso a la vista!🙌🏽_x000a_Patrocinamos un evento muy 🔝👉🏽 #CEMD2020 , en el que podrás ver ponencias de expertos reconocidos 😉_x000a_¿Te apuntas? 😎¡¡Recomendado!!🔥_x000a_https://t.co/p1AQ4Hsxps https://t.co/yTKO9cysY5"/>
    <s v="https://congresomarketingdigital.com/"/>
    <s v="congresomarketingdigital.com"/>
    <s v="cemd2020"/>
    <s v="https://pbs.twimg.com/media/EOtpOhHWoAIK0ev.jpg"/>
    <s v="https://pbs.twimg.com/media/EOtpOhHWoAIK0ev.jpg"/>
    <x v="233"/>
    <d v="2020-01-20T00:00:00"/>
    <s v="09:04:09"/>
    <s v="https://twitter.com/raiolanetworks/status/1219183825475047425"/>
    <m/>
    <m/>
    <s v="1219183825475047425"/>
    <m/>
    <b v="0"/>
    <n v="0"/>
    <s v=""/>
    <b v="0"/>
    <s v="es"/>
    <m/>
    <s v=""/>
    <b v="0"/>
    <n v="0"/>
    <s v=""/>
    <s v="Metricool"/>
    <b v="0"/>
    <s v="1219183825475047425"/>
    <s v="Tweet"/>
    <n v="0"/>
    <n v="0"/>
    <m/>
    <m/>
    <m/>
    <m/>
    <m/>
    <m/>
    <m/>
    <m/>
    <n v="22"/>
    <s v="5"/>
    <s v="5"/>
    <n v="0"/>
    <n v="0"/>
    <n v="0"/>
    <n v="0"/>
    <n v="0"/>
    <n v="0"/>
    <n v="21"/>
    <n v="100"/>
    <n v="21"/>
  </r>
  <r>
    <s v="raiolanetworks"/>
    <s v="raiolanetworks"/>
    <m/>
    <m/>
    <m/>
    <m/>
    <m/>
    <m/>
    <m/>
    <m/>
    <s v="No"/>
    <n v="315"/>
    <m/>
    <m/>
    <x v="2"/>
    <d v="2020-01-20T13:04:03"/>
    <s v="¡Se acerca #CEMD2020! 😍_x000a_Este 31 de enero embárcate en un emocionante evento de aprendizaje 🙌🏽_x000a_¿Sabes cuál es el programa con el que vas a encontrarte allí? 😉¡Mira!👇🏽_x000a_https://t.co/p1AQ4Hsxps https://t.co/lyy8yO5rIw"/>
    <s v="https://congresomarketingdigital.com/"/>
    <s v="congresomarketingdigital.com"/>
    <s v="cemd2020"/>
    <s v="https://pbs.twimg.com/ext_tw_video_thumb/1219244130569768960/pu/img/jL88AMAXmppkuB4E.jpg"/>
    <s v="https://pbs.twimg.com/ext_tw_video_thumb/1219244130569768960/pu/img/jL88AMAXmppkuB4E.jpg"/>
    <x v="234"/>
    <d v="2020-01-20T00:00:00"/>
    <s v="13:04:03"/>
    <s v="https://twitter.com/raiolanetworks/status/1219244195505942528"/>
    <m/>
    <m/>
    <s v="1219244195505942528"/>
    <m/>
    <b v="0"/>
    <n v="3"/>
    <s v=""/>
    <b v="0"/>
    <s v="es"/>
    <m/>
    <s v=""/>
    <b v="0"/>
    <n v="1"/>
    <s v=""/>
    <s v="Metricool"/>
    <b v="0"/>
    <s v="1219244195505942528"/>
    <s v="Tweet"/>
    <n v="0"/>
    <n v="0"/>
    <m/>
    <m/>
    <m/>
    <m/>
    <m/>
    <m/>
    <m/>
    <m/>
    <n v="22"/>
    <s v="5"/>
    <s v="5"/>
    <n v="0"/>
    <n v="0"/>
    <n v="0"/>
    <n v="0"/>
    <n v="0"/>
    <n v="0"/>
    <n v="27"/>
    <n v="100"/>
    <n v="27"/>
  </r>
  <r>
    <s v="raiolanetworks"/>
    <s v="raiolanetworks"/>
    <m/>
    <m/>
    <m/>
    <m/>
    <m/>
    <m/>
    <m/>
    <m/>
    <s v="No"/>
    <n v="316"/>
    <m/>
    <m/>
    <x v="2"/>
    <d v="2020-01-20T19:09:51"/>
    <s v="Este año #CEMD2020 incorpora ponencias y talleres SEO, Facebook Ads, Instagram, estrategia… y mucho más 🙌🏽_x000a_¡No te lo puedes perder!_x000a_https://t.co/JnqzteDa2J https://t.co/U3U1MDNSOx"/>
    <s v="https://congresomarketingdigital.com/"/>
    <s v="congresomarketingdigital.com"/>
    <s v="cemd2020"/>
    <s v="https://pbs.twimg.com/ext_tw_video_thumb/1219336077888098304/pu/img/5hiwljFaQfPSdlbR.jpg"/>
    <s v="https://pbs.twimg.com/ext_tw_video_thumb/1219336077888098304/pu/img/5hiwljFaQfPSdlbR.jpg"/>
    <x v="235"/>
    <d v="2020-01-20T00:00:00"/>
    <s v="19:09:51"/>
    <s v="https://twitter.com/raiolanetworks/status/1219336253155545088"/>
    <m/>
    <m/>
    <s v="1219336253155545088"/>
    <m/>
    <b v="0"/>
    <n v="0"/>
    <s v=""/>
    <b v="0"/>
    <s v="es"/>
    <m/>
    <s v=""/>
    <b v="0"/>
    <n v="0"/>
    <s v=""/>
    <s v="Metricool"/>
    <b v="0"/>
    <s v="1219336253155545088"/>
    <s v="Tweet"/>
    <n v="0"/>
    <n v="0"/>
    <m/>
    <m/>
    <m/>
    <m/>
    <m/>
    <m/>
    <m/>
    <m/>
    <n v="22"/>
    <s v="5"/>
    <s v="5"/>
    <n v="0"/>
    <n v="0"/>
    <n v="0"/>
    <n v="0"/>
    <n v="0"/>
    <n v="0"/>
    <n v="20"/>
    <n v="100"/>
    <n v="20"/>
  </r>
  <r>
    <s v="raiolanetworks"/>
    <s v="raiolanetworks"/>
    <m/>
    <m/>
    <m/>
    <m/>
    <m/>
    <m/>
    <m/>
    <m/>
    <s v="No"/>
    <n v="317"/>
    <m/>
    <m/>
    <x v="2"/>
    <d v="2020-01-21T09:04:10"/>
    <s v="¡Congreso a la vista!🙌🏽_x000a_Patrocinamos un evento muy 🔝👉🏽 #CEMD2020 , en el que podrás ver ponencias de expertos reconocidos 😉_x000a_¿Te apuntas? 😎¡¡Recomendado!!🔥_x000a_https://t.co/p1AQ4Hsxps https://t.co/yZaJ1e2Vik"/>
    <s v="https://congresomarketingdigital.com/"/>
    <s v="congresomarketingdigital.com"/>
    <s v="cemd2020"/>
    <s v="https://pbs.twimg.com/media/EOyy0YZWoAIiifY.jpg"/>
    <s v="https://pbs.twimg.com/media/EOyy0YZWoAIiifY.jpg"/>
    <x v="236"/>
    <d v="2020-01-21T00:00:00"/>
    <s v="09:04:10"/>
    <s v="https://twitter.com/raiolanetworks/status/1219546215320375297"/>
    <m/>
    <m/>
    <s v="1219546215320375297"/>
    <m/>
    <b v="0"/>
    <n v="3"/>
    <s v=""/>
    <b v="0"/>
    <s v="es"/>
    <m/>
    <s v=""/>
    <b v="0"/>
    <n v="0"/>
    <s v=""/>
    <s v="Metricool"/>
    <b v="0"/>
    <s v="1219546215320375297"/>
    <s v="Tweet"/>
    <n v="0"/>
    <n v="0"/>
    <m/>
    <m/>
    <m/>
    <m/>
    <m/>
    <m/>
    <m/>
    <m/>
    <n v="22"/>
    <s v="5"/>
    <s v="5"/>
    <n v="0"/>
    <n v="0"/>
    <n v="0"/>
    <n v="0"/>
    <n v="0"/>
    <n v="0"/>
    <n v="21"/>
    <n v="100"/>
    <n v="21"/>
  </r>
  <r>
    <s v="raiolanetworks"/>
    <s v="raiolanetworks"/>
    <m/>
    <m/>
    <m/>
    <m/>
    <m/>
    <m/>
    <m/>
    <m/>
    <s v="No"/>
    <n v="318"/>
    <m/>
    <m/>
    <x v="2"/>
    <d v="2020-01-21T13:03:45"/>
    <s v="¡Se acerca #CEMD2020! 😍_x000a_Este 31 de enero embárcate en un emocionante evento de aprendizaje 🙌🏽_x000a_¿Sabes cuál es el programa con el que vas a encontrarte allí? 😉¡Mira!👇🏽_x000a_https://t.co/p1AQ4Hsxps https://t.co/AKycQmMDMp"/>
    <s v="https://congresomarketingdigital.com/"/>
    <s v="congresomarketingdigital.com"/>
    <s v="cemd2020"/>
    <s v="https://pbs.twimg.com/ext_tw_video_thumb/1219606454157631488/pu/img/8icwdrMhdrF5MvEz.jpg"/>
    <s v="https://pbs.twimg.com/ext_tw_video_thumb/1219606454157631488/pu/img/8icwdrMhdrF5MvEz.jpg"/>
    <x v="237"/>
    <d v="2020-01-21T00:00:00"/>
    <s v="13:03:45"/>
    <s v="https://twitter.com/raiolanetworks/status/1219606507186282497"/>
    <m/>
    <m/>
    <s v="1219606507186282497"/>
    <m/>
    <b v="0"/>
    <n v="1"/>
    <s v=""/>
    <b v="0"/>
    <s v="es"/>
    <m/>
    <s v=""/>
    <b v="0"/>
    <n v="1"/>
    <s v=""/>
    <s v="Metricool"/>
    <b v="0"/>
    <s v="1219606507186282497"/>
    <s v="Tweet"/>
    <n v="0"/>
    <n v="0"/>
    <m/>
    <m/>
    <m/>
    <m/>
    <m/>
    <m/>
    <m/>
    <m/>
    <n v="22"/>
    <s v="5"/>
    <s v="5"/>
    <n v="0"/>
    <n v="0"/>
    <n v="0"/>
    <n v="0"/>
    <n v="0"/>
    <n v="0"/>
    <n v="27"/>
    <n v="100"/>
    <n v="27"/>
  </r>
  <r>
    <s v="raiolanetworks"/>
    <s v="raiolanetworks"/>
    <m/>
    <m/>
    <m/>
    <m/>
    <m/>
    <m/>
    <m/>
    <m/>
    <s v="No"/>
    <n v="319"/>
    <m/>
    <m/>
    <x v="2"/>
    <d v="2020-01-21T19:09:29"/>
    <s v="Este año #CEMD2020 incorpora ponencias y talleres SEO, Facebook Ads, Instagram, estrategia… y mucho más 🙌🏽_x000a_¡No te lo puedes perder!_x000a_https://t.co/JnqzteDa2J https://t.co/YHOXm97JUy"/>
    <s v="https://congresomarketingdigital.com/"/>
    <s v="congresomarketingdigital.com"/>
    <s v="cemd2020"/>
    <s v="https://pbs.twimg.com/ext_tw_video_thumb/1219698457482551301/pu/img/o1cyaWbukU_JNY5N.jpg"/>
    <s v="https://pbs.twimg.com/ext_tw_video_thumb/1219698457482551301/pu/img/o1cyaWbukU_JNY5N.jpg"/>
    <x v="238"/>
    <d v="2020-01-21T00:00:00"/>
    <s v="19:09:29"/>
    <s v="https://twitter.com/raiolanetworks/status/1219698546800254977"/>
    <m/>
    <m/>
    <s v="1219698546800254977"/>
    <m/>
    <b v="0"/>
    <n v="1"/>
    <s v=""/>
    <b v="0"/>
    <s v="es"/>
    <m/>
    <s v=""/>
    <b v="0"/>
    <n v="1"/>
    <s v=""/>
    <s v="Metricool"/>
    <b v="0"/>
    <s v="1219698546800254977"/>
    <s v="Tweet"/>
    <n v="0"/>
    <n v="0"/>
    <m/>
    <m/>
    <m/>
    <m/>
    <m/>
    <m/>
    <m/>
    <m/>
    <n v="22"/>
    <s v="5"/>
    <s v="5"/>
    <n v="0"/>
    <n v="0"/>
    <n v="0"/>
    <n v="0"/>
    <n v="0"/>
    <n v="0"/>
    <n v="20"/>
    <n v="100"/>
    <n v="20"/>
  </r>
  <r>
    <s v="raiolanetworks"/>
    <s v="raiolanetworks"/>
    <m/>
    <m/>
    <m/>
    <m/>
    <m/>
    <m/>
    <m/>
    <m/>
    <s v="No"/>
    <n v="320"/>
    <m/>
    <m/>
    <x v="2"/>
    <d v="2020-01-22T13:03:44"/>
    <s v="¡Se acerca #CEMD2020! 😍_x000a_Este 31 de enero embárcate en un emocionante evento de aprendizaje 🙌🏽_x000a_¿Sabes cuál es el programa con el que vas a encontrarte allí? 😉¡Mira!👇🏽_x000a_https://t.co/p1AQ4Hsxps https://t.co/GkSbObQh8L"/>
    <s v="https://congresomarketingdigital.com/"/>
    <s v="congresomarketingdigital.com"/>
    <s v="cemd2020"/>
    <s v="https://pbs.twimg.com/ext_tw_video_thumb/1219968818216345602/pu/img/InXHvGlv5yYQ_nax.jpg"/>
    <s v="https://pbs.twimg.com/ext_tw_video_thumb/1219968818216345602/pu/img/InXHvGlv5yYQ_nax.jpg"/>
    <x v="239"/>
    <d v="2020-01-22T00:00:00"/>
    <s v="13:03:44"/>
    <s v="https://twitter.com/raiolanetworks/status/1219968893353111554"/>
    <m/>
    <m/>
    <s v="1219968893353111554"/>
    <m/>
    <b v="0"/>
    <n v="0"/>
    <s v=""/>
    <b v="0"/>
    <s v="es"/>
    <m/>
    <s v=""/>
    <b v="0"/>
    <n v="1"/>
    <s v=""/>
    <s v="Metricool"/>
    <b v="0"/>
    <s v="1219968893353111554"/>
    <s v="Tweet"/>
    <n v="0"/>
    <n v="0"/>
    <m/>
    <m/>
    <m/>
    <m/>
    <m/>
    <m/>
    <m/>
    <m/>
    <n v="22"/>
    <s v="5"/>
    <s v="5"/>
    <n v="0"/>
    <n v="0"/>
    <n v="0"/>
    <n v="0"/>
    <n v="0"/>
    <n v="0"/>
    <n v="27"/>
    <n v="100"/>
    <n v="27"/>
  </r>
  <r>
    <s v="raiolanetworks"/>
    <s v="raiolanetworks"/>
    <m/>
    <m/>
    <m/>
    <m/>
    <m/>
    <m/>
    <m/>
    <m/>
    <s v="No"/>
    <n v="321"/>
    <m/>
    <m/>
    <x v="2"/>
    <d v="2020-01-22T19:09:19"/>
    <s v="Este año #CEMD2020 incorpora ponencias y talleres SEO, Facebook Ads, Instagram, estrategia… y mucho más 🙌🏽_x000a_¡No te lo puedes perder!_x000a_https://t.co/JnqzteDa2J https://t.co/NKC84hJ2qx"/>
    <s v="https://congresomarketingdigital.com/"/>
    <s v="congresomarketingdigital.com"/>
    <s v="cemd2020"/>
    <s v="https://pbs.twimg.com/ext_tw_video_thumb/1220060845390147587/pu/img/0wA1qT5Ikhpu_pj7.jpg"/>
    <s v="https://pbs.twimg.com/ext_tw_video_thumb/1220060845390147587/pu/img/0wA1qT5Ikhpu_pj7.jpg"/>
    <x v="240"/>
    <d v="2020-01-22T00:00:00"/>
    <s v="19:09:19"/>
    <s v="https://twitter.com/raiolanetworks/status/1220060894283038721"/>
    <m/>
    <m/>
    <s v="1220060894283038721"/>
    <m/>
    <b v="0"/>
    <n v="2"/>
    <s v=""/>
    <b v="0"/>
    <s v="es"/>
    <m/>
    <s v=""/>
    <b v="0"/>
    <n v="1"/>
    <s v=""/>
    <s v="Metricool"/>
    <b v="0"/>
    <s v="1220060894283038721"/>
    <s v="Tweet"/>
    <n v="0"/>
    <n v="0"/>
    <m/>
    <m/>
    <m/>
    <m/>
    <m/>
    <m/>
    <m/>
    <m/>
    <n v="22"/>
    <s v="5"/>
    <s v="5"/>
    <n v="0"/>
    <n v="0"/>
    <n v="0"/>
    <n v="0"/>
    <n v="0"/>
    <n v="0"/>
    <n v="20"/>
    <n v="100"/>
    <n v="20"/>
  </r>
  <r>
    <s v="raiolanetworks"/>
    <s v="raiolanetworks"/>
    <m/>
    <m/>
    <m/>
    <m/>
    <m/>
    <m/>
    <m/>
    <m/>
    <s v="No"/>
    <n v="322"/>
    <m/>
    <m/>
    <x v="2"/>
    <d v="2020-01-23T09:04:08"/>
    <s v="¡Congreso a la vista!🙌🏽_x000a_Patrocinamos un evento muy 🔝👉🏽 #CEMD2020 , en el que podrás ver ponencias de expertos reconocidos 😉_x000a_¿Te apuntas? 😎¡¡Recomendado!!🔥_x000a_https://t.co/p1AQ4Hsxps https://t.co/rY6qJh8NWf"/>
    <s v="https://congresomarketingdigital.com/"/>
    <s v="congresomarketingdigital.com"/>
    <s v="cemd2020"/>
    <s v="https://pbs.twimg.com/media/EO9F_ZvWkAA6Hic.jpg"/>
    <s v="https://pbs.twimg.com/media/EO9F_ZvWkAA6Hic.jpg"/>
    <x v="241"/>
    <d v="2020-01-23T00:00:00"/>
    <s v="09:04:08"/>
    <s v="https://twitter.com/raiolanetworks/status/1220270982776213504"/>
    <m/>
    <m/>
    <s v="1220270982776213504"/>
    <m/>
    <b v="0"/>
    <n v="1"/>
    <s v=""/>
    <b v="0"/>
    <s v="es"/>
    <m/>
    <s v=""/>
    <b v="0"/>
    <n v="1"/>
    <s v=""/>
    <s v="Metricool"/>
    <b v="0"/>
    <s v="1220270982776213504"/>
    <s v="Tweet"/>
    <n v="0"/>
    <n v="0"/>
    <m/>
    <m/>
    <m/>
    <m/>
    <m/>
    <m/>
    <m/>
    <m/>
    <n v="22"/>
    <s v="5"/>
    <s v="5"/>
    <n v="0"/>
    <n v="0"/>
    <n v="0"/>
    <n v="0"/>
    <n v="0"/>
    <n v="0"/>
    <n v="21"/>
    <n v="100"/>
    <n v="21"/>
  </r>
  <r>
    <s v="raiolanetworks"/>
    <s v="raiolanetworks"/>
    <m/>
    <m/>
    <m/>
    <m/>
    <m/>
    <m/>
    <m/>
    <m/>
    <s v="No"/>
    <n v="323"/>
    <m/>
    <m/>
    <x v="2"/>
    <d v="2020-01-23T13:03:33"/>
    <s v="¡Se acerca #CEMD2020! 😍_x000a_Este 31 de enero embárcate en un emocionante evento de aprendizaje 🙌🏽_x000a_¿Sabes cuál es el programa con el que vas a encontrarte allí? 😉¡Mira!👇🏽_x000a_https://t.co/p1AQ4Hsxps https://t.co/uXmmWS0OHR"/>
    <s v="https://congresomarketingdigital.com/"/>
    <s v="congresomarketingdigital.com"/>
    <s v="cemd2020"/>
    <s v="https://pbs.twimg.com/ext_tw_video_thumb/1220331210976780288/pu/img/6oTzga5OwysXhkKB.jpg"/>
    <s v="https://pbs.twimg.com/ext_tw_video_thumb/1220331210976780288/pu/img/6oTzga5OwysXhkKB.jpg"/>
    <x v="242"/>
    <d v="2020-01-23T00:00:00"/>
    <s v="13:03:33"/>
    <s v="https://twitter.com/raiolanetworks/status/1220331232799621120"/>
    <m/>
    <m/>
    <s v="1220331232799621120"/>
    <m/>
    <b v="0"/>
    <n v="3"/>
    <s v=""/>
    <b v="0"/>
    <s v="es"/>
    <m/>
    <s v=""/>
    <b v="0"/>
    <n v="4"/>
    <s v=""/>
    <s v="Metricool"/>
    <b v="0"/>
    <s v="1220331232799621120"/>
    <s v="Tweet"/>
    <n v="0"/>
    <n v="0"/>
    <m/>
    <m/>
    <m/>
    <m/>
    <m/>
    <m/>
    <m/>
    <m/>
    <n v="22"/>
    <s v="5"/>
    <s v="5"/>
    <n v="0"/>
    <n v="0"/>
    <n v="0"/>
    <n v="0"/>
    <n v="0"/>
    <n v="0"/>
    <n v="27"/>
    <n v="100"/>
    <n v="27"/>
  </r>
  <r>
    <s v="tuwebdecero"/>
    <s v="raiolanetworks"/>
    <m/>
    <m/>
    <m/>
    <m/>
    <m/>
    <m/>
    <m/>
    <m/>
    <s v="Yes"/>
    <n v="324"/>
    <m/>
    <m/>
    <x v="3"/>
    <d v="2020-01-16T09:35:14"/>
    <s v="Este gallego que parece que nunca sonríe, pero que es un &quot;cacho pan&quot;, es nuestro amigo @alvarofontela de @RaiolaNetworks 😉_x000a_Pilla libreta y boli que contará cosas realmente interesantes en el #CEMD2020 🤘_x000a_No olvides comprar tu entrada en 👉https://t.co/XpGXMsWbRE https://t.co/7ZUYW3jbWa"/>
    <m/>
    <m/>
    <m/>
    <m/>
    <s v="http://pbs.twimg.com/profile_images/1015263694715047938/4pWWxecr_normal.jpg"/>
    <x v="243"/>
    <d v="2020-01-16T00:00:00"/>
    <s v="09:35:14"/>
    <s v="https://twitter.com/tuwebdecero/status/1217742094468554752"/>
    <m/>
    <m/>
    <s v="1217742094468554752"/>
    <m/>
    <b v="0"/>
    <n v="0"/>
    <s v=""/>
    <b v="0"/>
    <s v="es"/>
    <m/>
    <s v=""/>
    <b v="0"/>
    <n v="3"/>
    <s v="1217709338187522049"/>
    <s v="Twitter for Android"/>
    <b v="0"/>
    <s v="1217709338187522049"/>
    <s v="Tweet"/>
    <n v="0"/>
    <n v="0"/>
    <m/>
    <m/>
    <m/>
    <m/>
    <m/>
    <m/>
    <m/>
    <m/>
    <n v="2"/>
    <s v="3"/>
    <s v="5"/>
    <n v="0"/>
    <n v="0"/>
    <n v="1"/>
    <n v="2.4390243902439024"/>
    <n v="0"/>
    <n v="0"/>
    <n v="40"/>
    <n v="97.560975609756099"/>
    <n v="41"/>
  </r>
  <r>
    <s v="cemktd"/>
    <s v="cytomic_"/>
    <m/>
    <m/>
    <m/>
    <m/>
    <m/>
    <m/>
    <m/>
    <m/>
    <s v="No"/>
    <n v="327"/>
    <m/>
    <m/>
    <x v="1"/>
    <d v="2020-01-20T16:50:11"/>
    <s v="Recordaros que este año tenemos el super apoyo nada menos que de @PandaComunica, y viene acompañado de su hermano @cytomic_ 👏_x000a_¡Estamos encantados de tenerlos con nosotros! 👌_x000a_Ya puedes sacar tu entrada para el #CEMD2020! 👉 https://t.co/Bxaz3ezJFo https://t.co/JiTaKq2ctg"/>
    <s v="http://www.congresomarketingdigital.com"/>
    <s v="congresomarketingdigital.com"/>
    <s v="cemd2020"/>
    <s v="https://pbs.twimg.com/media/EOvT5GSX0AAKngR.jpg"/>
    <s v="https://pbs.twimg.com/media/EOvT5GSX0AAKngR.jpg"/>
    <x v="244"/>
    <d v="2020-01-20T00:00:00"/>
    <s v="16:50:11"/>
    <s v="https://twitter.com/cemktd/status/1219301104917319682"/>
    <m/>
    <m/>
    <s v="1219301104917319682"/>
    <m/>
    <b v="0"/>
    <n v="2"/>
    <s v=""/>
    <b v="0"/>
    <s v="es"/>
    <m/>
    <s v=""/>
    <b v="0"/>
    <n v="2"/>
    <s v=""/>
    <s v="Hootsuite Inc."/>
    <b v="0"/>
    <s v="1219301104917319682"/>
    <s v="Tweet"/>
    <n v="0"/>
    <n v="0"/>
    <m/>
    <m/>
    <m/>
    <m/>
    <m/>
    <m/>
    <m/>
    <m/>
    <n v="2"/>
    <s v="1"/>
    <s v="1"/>
    <m/>
    <m/>
    <m/>
    <m/>
    <m/>
    <m/>
    <m/>
    <m/>
    <m/>
  </r>
  <r>
    <s v="cemktd"/>
    <s v="ac_hoteles"/>
    <m/>
    <m/>
    <m/>
    <m/>
    <m/>
    <m/>
    <m/>
    <m/>
    <s v="No"/>
    <n v="333"/>
    <m/>
    <m/>
    <x v="1"/>
    <d v="2020-01-20T11:50:10"/>
    <s v="¿Vienes de fuera de #Badajoz? El hotel _x000a_@AC_Hoteles_x000a_ Badajoz tiene una tarifa especial para asistentes. Las reservas se tramitarán directamente con el hotel, di que vas al #CEMD2020 y... ZAS Descuento! 🤘_x000a_Aquí tenéis más información &amp;gt; https://t.co/g8cvbunF8H_x000a__x000a_#CEMD2020 https://t.co/Ex0f201UQq"/>
    <s v="https://achotels.marriott.com/es/hotels/ac-hotel-badajoz"/>
    <s v="marriott.com"/>
    <s v="badajoz cemd2020 cemd2020"/>
    <s v="https://pbs.twimg.com/media/EOuPOXwWsAA05pI.jpg"/>
    <s v="https://pbs.twimg.com/media/EOuPOXwWsAA05pI.jpg"/>
    <x v="245"/>
    <d v="2020-01-20T00:00:00"/>
    <s v="11:50:10"/>
    <s v="https://twitter.com/cemktd/status/1219225602517098501"/>
    <m/>
    <m/>
    <s v="1219225602517098501"/>
    <m/>
    <b v="0"/>
    <n v="2"/>
    <s v=""/>
    <b v="0"/>
    <s v="es"/>
    <m/>
    <s v=""/>
    <b v="0"/>
    <n v="3"/>
    <s v=""/>
    <s v="Hootsuite Inc."/>
    <b v="0"/>
    <s v="1219225602517098501"/>
    <s v="Tweet"/>
    <n v="0"/>
    <n v="0"/>
    <m/>
    <m/>
    <m/>
    <m/>
    <m/>
    <m/>
    <m/>
    <m/>
    <n v="1"/>
    <s v="1"/>
    <s v="3"/>
    <n v="0"/>
    <n v="0"/>
    <n v="0"/>
    <n v="0"/>
    <n v="0"/>
    <n v="0"/>
    <n v="37"/>
    <n v="100"/>
    <n v="37"/>
  </r>
  <r>
    <s v="tuwebdecero"/>
    <s v="ac_hoteles"/>
    <m/>
    <m/>
    <m/>
    <m/>
    <m/>
    <m/>
    <m/>
    <m/>
    <s v="No"/>
    <n v="334"/>
    <m/>
    <m/>
    <x v="3"/>
    <d v="2020-01-20T13:49:59"/>
    <s v="¿Vienes de fuera de #Badajoz? El hotel _x000a_@AC_Hoteles_x000a_ Badajoz tiene una tarifa especial para asistentes. Las reservas se tramitarán directamente con el hotel, di que vas al #CEMD2020 y... ZAS Descuento! 🤘_x000a_Aquí tenéis más información &amp;gt; https://t.co/g8cvbunF8H_x000a__x000a_#CEMD2020 https://t.co/Ex0f201UQq"/>
    <m/>
    <m/>
    <s v="badajoz"/>
    <m/>
    <s v="http://pbs.twimg.com/profile_images/1015263694715047938/4pWWxecr_normal.jpg"/>
    <x v="246"/>
    <d v="2020-01-20T00:00:00"/>
    <s v="13:49:59"/>
    <s v="https://twitter.com/tuwebdecero/status/1219255757406973954"/>
    <m/>
    <m/>
    <s v="1219255757406973954"/>
    <m/>
    <b v="0"/>
    <n v="0"/>
    <s v=""/>
    <b v="0"/>
    <s v="es"/>
    <m/>
    <s v=""/>
    <b v="0"/>
    <n v="3"/>
    <s v="1219225602517098501"/>
    <s v="Twitter for Android"/>
    <b v="0"/>
    <s v="1219225602517098501"/>
    <s v="Tweet"/>
    <n v="0"/>
    <n v="0"/>
    <m/>
    <m/>
    <m/>
    <m/>
    <m/>
    <m/>
    <m/>
    <m/>
    <n v="1"/>
    <s v="3"/>
    <s v="3"/>
    <n v="0"/>
    <n v="0"/>
    <n v="0"/>
    <n v="0"/>
    <n v="0"/>
    <n v="0"/>
    <n v="37"/>
    <n v="100"/>
    <n v="37"/>
  </r>
  <r>
    <s v="cemktd"/>
    <s v="ibercaja"/>
    <m/>
    <m/>
    <m/>
    <m/>
    <m/>
    <m/>
    <m/>
    <m/>
    <s v="No"/>
    <n v="335"/>
    <m/>
    <m/>
    <x v="1"/>
    <d v="2020-01-16T09:23:16"/>
    <s v="Por 3ª edición consecutiva, @ibercaja vuelve a apoyarnos cediéndonos sus instalaciones 👏_x000a_Nuestra gratitud por haber confiado en este proyecto desde el primer instante de manera totalmente incondicional 🙏_x000a_Gracias de parte de todos los que formamos parte del #CEMD2020 🤗 https://t.co/cw2XD6SiLJ"/>
    <m/>
    <m/>
    <s v="cemd2020"/>
    <s v="https://pbs.twimg.com/media/EOZHPV8WAAYyi12.jpg"/>
    <s v="https://pbs.twimg.com/media/EOZHPV8WAAYyi12.jpg"/>
    <x v="247"/>
    <d v="2020-01-16T00:00:00"/>
    <s v="09:23:16"/>
    <s v="https://twitter.com/cemktd/status/1217739084149547008"/>
    <m/>
    <m/>
    <s v="1217739084149547008"/>
    <m/>
    <b v="0"/>
    <n v="4"/>
    <s v=""/>
    <b v="0"/>
    <s v="es"/>
    <m/>
    <s v=""/>
    <b v="0"/>
    <n v="3"/>
    <s v=""/>
    <s v="Twitter Web App"/>
    <b v="0"/>
    <s v="1217739084149547008"/>
    <s v="Tweet"/>
    <n v="0"/>
    <n v="0"/>
    <m/>
    <m/>
    <m/>
    <m/>
    <m/>
    <m/>
    <m/>
    <m/>
    <n v="3"/>
    <s v="1"/>
    <s v="1"/>
    <n v="0"/>
    <n v="0"/>
    <n v="0"/>
    <n v="0"/>
    <n v="0"/>
    <n v="0"/>
    <n v="38"/>
    <n v="100"/>
    <n v="38"/>
  </r>
  <r>
    <s v="cemktd"/>
    <s v="ibercaja"/>
    <m/>
    <m/>
    <m/>
    <m/>
    <m/>
    <m/>
    <m/>
    <m/>
    <s v="No"/>
    <n v="337"/>
    <m/>
    <m/>
    <x v="1"/>
    <d v="2020-01-21T11:33:33"/>
    <s v="Presentado oficialmente la tercera edición del Congreso Extremeño de Marketing Digital. Gracias al Alcalde de #Badajoz, @fragoso_fran  y a Montse Casasola de @ibercaja por vuestra implicación y apoyo al #CEMD2020 😊 https://t.co/Xz28DUBGw6"/>
    <m/>
    <m/>
    <s v="badajoz cemd2020"/>
    <s v="https://pbs.twimg.com/media/EOzU_1nXkAATFfH.jpg"/>
    <s v="https://pbs.twimg.com/media/EOzU_1nXkAATFfH.jpg"/>
    <x v="248"/>
    <d v="2020-01-21T00:00:00"/>
    <s v="11:33:33"/>
    <s v="https://twitter.com/cemktd/status/1219583809269702656"/>
    <m/>
    <m/>
    <s v="1219583809269702656"/>
    <m/>
    <b v="0"/>
    <n v="6"/>
    <s v=""/>
    <b v="0"/>
    <s v="es"/>
    <m/>
    <s v=""/>
    <b v="0"/>
    <n v="2"/>
    <s v=""/>
    <s v="Twitter Web App"/>
    <b v="0"/>
    <s v="1219583809269702656"/>
    <s v="Tweet"/>
    <n v="0"/>
    <n v="0"/>
    <m/>
    <m/>
    <m/>
    <m/>
    <m/>
    <m/>
    <m/>
    <m/>
    <n v="3"/>
    <s v="1"/>
    <s v="1"/>
    <m/>
    <m/>
    <m/>
    <m/>
    <m/>
    <m/>
    <m/>
    <m/>
    <m/>
  </r>
  <r>
    <s v="tuwebdecero"/>
    <s v="ibercaja"/>
    <m/>
    <m/>
    <m/>
    <m/>
    <m/>
    <m/>
    <m/>
    <m/>
    <s v="No"/>
    <n v="339"/>
    <m/>
    <m/>
    <x v="3"/>
    <d v="2020-01-21T11:45:20"/>
    <s v="Presentado oficialmente la tercera edición del Congreso Extremeño de Marketing Digital. Gracias al Alcalde de #Badajoz, @fragoso_fran  y a Montse Casasola de @ibercaja por vuestra implicación y apoyo al #CEMD2020 😊 https://t.co/Xz28DUBGw6"/>
    <m/>
    <m/>
    <s v="badajoz"/>
    <m/>
    <s v="http://pbs.twimg.com/profile_images/1015263694715047938/4pWWxecr_normal.jpg"/>
    <x v="249"/>
    <d v="2020-01-21T00:00:00"/>
    <s v="11:45:20"/>
    <s v="https://twitter.com/tuwebdecero/status/1219586773388595200"/>
    <m/>
    <m/>
    <s v="1219586773388595200"/>
    <m/>
    <b v="0"/>
    <n v="0"/>
    <s v=""/>
    <b v="0"/>
    <s v="es"/>
    <m/>
    <s v=""/>
    <b v="0"/>
    <n v="2"/>
    <s v="1219583809269702656"/>
    <s v="Twitter for Android"/>
    <b v="0"/>
    <s v="1219583809269702656"/>
    <s v="Tweet"/>
    <n v="0"/>
    <n v="0"/>
    <m/>
    <m/>
    <m/>
    <m/>
    <m/>
    <m/>
    <m/>
    <m/>
    <n v="2"/>
    <s v="3"/>
    <s v="1"/>
    <m/>
    <m/>
    <m/>
    <m/>
    <m/>
    <m/>
    <m/>
    <m/>
    <m/>
  </r>
  <r>
    <s v="anaivarsparcero"/>
    <s v="cemktd"/>
    <m/>
    <m/>
    <m/>
    <m/>
    <m/>
    <m/>
    <m/>
    <m/>
    <s v="Yes"/>
    <n v="342"/>
    <m/>
    <m/>
    <x v="3"/>
    <d v="2020-01-16T09:51:35"/>
    <s v="ʙɪᴇɴᴠᴇɴɪᴅᴀ ᴀɴᴀ ɪᴠᴀʀs_x000a__x000a_Si quieres hacer BIEN publicidad en faceboook tienes que a ver a @AnaIvarsParcero en acción en el  #CEMD2020 🔝_x000a_Además de charla imparte un taller práctico 🎯_x000a_Te esperamos en el @CEMKTD _x000a__x000a_Pilla tu entrada 👉 https://t.co/UgEuDnNjRv https://t.co/KOF8qK6WgI"/>
    <m/>
    <m/>
    <m/>
    <m/>
    <s v="http://pbs.twimg.com/profile_images/1194242784615641089/2PmcYCXQ_normal.jpg"/>
    <x v="250"/>
    <d v="2020-01-16T00:00:00"/>
    <s v="09:51:35"/>
    <s v="https://twitter.com/anaivarsparcero/status/1217746208644567040"/>
    <m/>
    <m/>
    <s v="1217746208644567040"/>
    <m/>
    <b v="0"/>
    <n v="0"/>
    <s v=""/>
    <b v="0"/>
    <s v="es"/>
    <m/>
    <s v=""/>
    <b v="0"/>
    <n v="1"/>
    <s v="1217379436720525313"/>
    <s v="Twitter Web App"/>
    <b v="0"/>
    <s v="1217379436720525313"/>
    <s v="Tweet"/>
    <n v="0"/>
    <n v="0"/>
    <m/>
    <m/>
    <m/>
    <m/>
    <m/>
    <m/>
    <m/>
    <m/>
    <n v="6"/>
    <s v="2"/>
    <s v="1"/>
    <n v="0"/>
    <n v="0"/>
    <n v="0"/>
    <n v="0"/>
    <n v="0"/>
    <n v="0"/>
    <n v="36"/>
    <n v="100"/>
    <n v="36"/>
  </r>
  <r>
    <s v="anaivarsparcero"/>
    <s v="cemktd"/>
    <m/>
    <m/>
    <m/>
    <m/>
    <m/>
    <m/>
    <m/>
    <m/>
    <s v="Yes"/>
    <n v="343"/>
    <m/>
    <m/>
    <x v="3"/>
    <d v="2020-01-16T18:58:04"/>
    <s v="✅@AnaIvarsParcero sabe cómo utilizar #FacebookAds. _x000a__x000a_Lo ha demostrado a lo largo de toda su trayectoria y tú serás testigo el 31/1  a #CEMD2020 (de @CEMKTD)._x000a__x000a_Obtén un 10 % de descuento en tu entrada con el código &quot;cemd20jl&quot; https://t.co/cZnpqA32Au https://t.co/mtRIJ9tseC"/>
    <m/>
    <m/>
    <s v="facebookads"/>
    <m/>
    <s v="http://pbs.twimg.com/profile_images/1194242784615641089/2PmcYCXQ_normal.jpg"/>
    <x v="251"/>
    <d v="2020-01-16T00:00:00"/>
    <s v="18:58:04"/>
    <s v="https://twitter.com/anaivarsparcero/status/1217883734088802304"/>
    <m/>
    <m/>
    <s v="1217883734088802304"/>
    <m/>
    <b v="0"/>
    <n v="0"/>
    <s v=""/>
    <b v="0"/>
    <s v="es"/>
    <m/>
    <s v=""/>
    <b v="0"/>
    <n v="1"/>
    <s v="1217855825835896833"/>
    <s v="Twitter for iPhone"/>
    <b v="0"/>
    <s v="1217855825835896833"/>
    <s v="Tweet"/>
    <n v="0"/>
    <n v="0"/>
    <m/>
    <m/>
    <m/>
    <m/>
    <m/>
    <m/>
    <m/>
    <m/>
    <n v="6"/>
    <s v="2"/>
    <s v="1"/>
    <n v="0"/>
    <n v="0"/>
    <n v="0"/>
    <n v="0"/>
    <n v="0"/>
    <n v="0"/>
    <n v="38"/>
    <n v="100"/>
    <n v="38"/>
  </r>
  <r>
    <s v="anaivarsparcero"/>
    <s v="cemktd"/>
    <m/>
    <m/>
    <m/>
    <m/>
    <m/>
    <m/>
    <m/>
    <m/>
    <s v="Yes"/>
    <n v="344"/>
    <m/>
    <m/>
    <x v="3"/>
    <d v="2020-01-20T10:31:06"/>
    <s v="📆 31 enero:_x000a_📌 Congreso Extremeño de Marketing Digital_x000a_#MarketingDigital _x000a_#Ecommerce _x000a_#CEMD2020 _x000a_👉 https://t.co/b9iECmjzCS_x000a_@CEMKTD https://t.co/BaakE9axV5"/>
    <m/>
    <m/>
    <s v="marketingdigital ecommerce cemd2020"/>
    <m/>
    <s v="http://pbs.twimg.com/profile_images/1194242784615641089/2PmcYCXQ_normal.jpg"/>
    <x v="252"/>
    <d v="2020-01-20T00:00:00"/>
    <s v="10:31:06"/>
    <s v="https://twitter.com/anaivarsparcero/status/1219205706085273600"/>
    <m/>
    <m/>
    <s v="1219205706085273600"/>
    <m/>
    <b v="0"/>
    <n v="0"/>
    <s v=""/>
    <b v="0"/>
    <s v="es"/>
    <m/>
    <s v=""/>
    <b v="0"/>
    <n v="4"/>
    <s v="1218839291352272897"/>
    <s v="Twitter Web App"/>
    <b v="0"/>
    <s v="1218839291352272897"/>
    <s v="Tweet"/>
    <n v="0"/>
    <n v="0"/>
    <m/>
    <m/>
    <m/>
    <m/>
    <m/>
    <m/>
    <m/>
    <m/>
    <n v="6"/>
    <s v="2"/>
    <s v="1"/>
    <n v="0"/>
    <n v="0"/>
    <n v="0"/>
    <n v="0"/>
    <n v="0"/>
    <n v="0"/>
    <n v="11"/>
    <n v="100"/>
    <n v="11"/>
  </r>
  <r>
    <s v="anaivarsparcero"/>
    <s v="cemktd"/>
    <m/>
    <m/>
    <m/>
    <m/>
    <m/>
    <m/>
    <m/>
    <m/>
    <s v="Yes"/>
    <n v="345"/>
    <m/>
    <m/>
    <x v="0"/>
    <d v="2020-01-20T10:32:17"/>
    <s v="¿No puedes venir a #Badajoz y asistir al #CEMD2020? No hay problema, puedes disfrutar e interactuar via streaming, ¡y a un precio alucinante! 🤘_x000a_¡Entra aquí mismo y saca tu entrada ya! 👇_x000a_https://t.co/CNcfEthitw"/>
    <m/>
    <m/>
    <s v="badajoz cemd2020"/>
    <m/>
    <s v="http://pbs.twimg.com/profile_images/1194242784615641089/2PmcYCXQ_normal.jpg"/>
    <x v="253"/>
    <d v="2020-01-20T00:00:00"/>
    <s v="10:32:17"/>
    <s v="https://twitter.com/anaivarsparcero/status/1219206003973148672"/>
    <m/>
    <m/>
    <s v="1219206003973148672"/>
    <m/>
    <b v="0"/>
    <n v="0"/>
    <s v=""/>
    <b v="0"/>
    <s v="es"/>
    <m/>
    <s v=""/>
    <b v="0"/>
    <n v="4"/>
    <s v="1219200423363534848"/>
    <s v="Twitter Web App"/>
    <b v="0"/>
    <s v="1219200423363534848"/>
    <s v="Tweet"/>
    <n v="0"/>
    <n v="0"/>
    <m/>
    <m/>
    <m/>
    <m/>
    <m/>
    <m/>
    <m/>
    <m/>
    <n v="1"/>
    <s v="2"/>
    <s v="1"/>
    <n v="0"/>
    <n v="0"/>
    <n v="0"/>
    <n v="0"/>
    <n v="0"/>
    <n v="0"/>
    <n v="31"/>
    <n v="100"/>
    <n v="31"/>
  </r>
  <r>
    <s v="anaivarsparcero"/>
    <s v="cemktd"/>
    <m/>
    <m/>
    <m/>
    <m/>
    <m/>
    <m/>
    <m/>
    <m/>
    <s v="Yes"/>
    <n v="346"/>
    <m/>
    <m/>
    <x v="3"/>
    <d v="2020-01-21T10:55:16"/>
    <s v="📢Ya faltan pocos días para la 3ª Edición del #CEMD_x000a__x000a_🚀Congreso de #MarketingDigital &amp;amp; #Ecommerce🚀_x000a__x000a_3⃣1⃣ Enero_x000a_📌Edificio Ibercaja S.XXI Paseo Fluvial, 15 #Badajoz_x000a__x000a_➡️@CEMKTD_x000a__x000a_➕Información➡️ https://t.co/8eKf2npTpR_x000a_⤵️Entradas⤵️_x000a_https://t.co/ObXuqPjZFs_x000a__x000a_#SEO #CEMD2020 https://t.co/gJosMmH1KZ"/>
    <m/>
    <m/>
    <s v="cemd marketingdigital ecommerce"/>
    <m/>
    <s v="http://pbs.twimg.com/profile_images/1194242784615641089/2PmcYCXQ_normal.jpg"/>
    <x v="254"/>
    <d v="2020-01-21T00:00:00"/>
    <s v="10:55:16"/>
    <s v="https://twitter.com/anaivarsparcero/status/1219574176496877568"/>
    <m/>
    <m/>
    <s v="1219574176496877568"/>
    <m/>
    <b v="0"/>
    <n v="0"/>
    <s v=""/>
    <b v="0"/>
    <s v="es"/>
    <m/>
    <s v=""/>
    <b v="0"/>
    <n v="7"/>
    <s v="1219302174120988674"/>
    <s v="Twitter Web App"/>
    <b v="0"/>
    <s v="1219302174120988674"/>
    <s v="Tweet"/>
    <n v="0"/>
    <n v="0"/>
    <m/>
    <m/>
    <m/>
    <m/>
    <m/>
    <m/>
    <m/>
    <m/>
    <n v="6"/>
    <s v="2"/>
    <s v="1"/>
    <n v="0"/>
    <n v="0"/>
    <n v="0"/>
    <n v="0"/>
    <n v="0"/>
    <n v="0"/>
    <n v="31"/>
    <n v="100"/>
    <n v="31"/>
  </r>
  <r>
    <s v="anaivarsparcero"/>
    <s v="mjcachon"/>
    <m/>
    <m/>
    <m/>
    <m/>
    <m/>
    <m/>
    <m/>
    <m/>
    <s v="No"/>
    <n v="348"/>
    <m/>
    <m/>
    <x v="3"/>
    <d v="2020-01-22T09:56:30"/>
    <s v="Novedades del Congreso Extremeño de Marketing Digital, que se celebrará el 31 de enero en Badajoz https://t.co/4RGE1iydtW @CEMKTD #CEMD2020 @PhilGonzalez @am_camacho @alvarowpo  _x000a_@mjcachon @AnaIvarsParcero _x000a_ #MarketingDigital #ecommerce #RedesSociales https://t.co/PaaH210OUb"/>
    <s v="https://interactivadigital.com/formacion-y-estudios-marketing-digital/vuelve-a-el-congreso-extremeno-de-marketing-digital-e-ecommerce/"/>
    <s v="interactivadigital.com"/>
    <m/>
    <m/>
    <s v="http://pbs.twimg.com/profile_images/1194242784615641089/2PmcYCXQ_normal.jpg"/>
    <x v="255"/>
    <d v="2020-01-22T00:00:00"/>
    <s v="09:56:30"/>
    <s v="https://twitter.com/anaivarsparcero/status/1219921774009298944"/>
    <m/>
    <m/>
    <s v="1219921774009298944"/>
    <m/>
    <b v="0"/>
    <n v="0"/>
    <s v=""/>
    <b v="0"/>
    <s v="es"/>
    <m/>
    <s v=""/>
    <b v="0"/>
    <n v="3"/>
    <s v="1219648105194426368"/>
    <s v="Twitter Web App"/>
    <b v="0"/>
    <s v="1219648105194426368"/>
    <s v="Tweet"/>
    <n v="0"/>
    <n v="0"/>
    <m/>
    <m/>
    <m/>
    <m/>
    <m/>
    <m/>
    <m/>
    <m/>
    <n v="1"/>
    <s v="2"/>
    <s v="2"/>
    <m/>
    <m/>
    <m/>
    <m/>
    <m/>
    <m/>
    <m/>
    <m/>
    <m/>
  </r>
  <r>
    <s v="anaivarsparcero"/>
    <s v="cemktd"/>
    <m/>
    <m/>
    <m/>
    <m/>
    <m/>
    <m/>
    <m/>
    <m/>
    <s v="Yes"/>
    <n v="353"/>
    <m/>
    <m/>
    <x v="3"/>
    <d v="2020-01-23T09:34:47"/>
    <s v="ʙɪᴇɴᴠᴇɴɪᴅᴀ ᴀɴᴀ ɪᴠᴀʀs_x000a__x000a_Si quieres hacer BIEN publicidad en faceboook tienes que a ver a @AnaIvarsParcero en acción en el  #CEMD2020 🔝_x000a_Además de charla imparte un taller práctico 🎯_x000a_Te esperamos en el @CEMKTD _x000a__x000a_Pilla tu entrada 👉 https://t.co/lwuacRKsvr https://t.co/8A5kNtiXds"/>
    <m/>
    <m/>
    <m/>
    <m/>
    <s v="http://pbs.twimg.com/profile_images/1194242784615641089/2PmcYCXQ_normal.jpg"/>
    <x v="256"/>
    <d v="2020-01-23T00:00:00"/>
    <s v="09:34:47"/>
    <s v="https://twitter.com/anaivarsparcero/status/1220278695975440384"/>
    <m/>
    <m/>
    <s v="1220278695975440384"/>
    <m/>
    <b v="0"/>
    <n v="0"/>
    <s v=""/>
    <b v="0"/>
    <s v="es"/>
    <m/>
    <s v=""/>
    <b v="0"/>
    <n v="2"/>
    <s v="1220074628149805057"/>
    <s v="Twitter Web App"/>
    <b v="0"/>
    <s v="1220074628149805057"/>
    <s v="Tweet"/>
    <n v="0"/>
    <n v="0"/>
    <m/>
    <m/>
    <m/>
    <m/>
    <m/>
    <m/>
    <m/>
    <m/>
    <n v="6"/>
    <s v="2"/>
    <s v="1"/>
    <n v="0"/>
    <n v="0"/>
    <n v="0"/>
    <n v="0"/>
    <n v="0"/>
    <n v="0"/>
    <n v="36"/>
    <n v="100"/>
    <n v="36"/>
  </r>
  <r>
    <s v="cemktd"/>
    <s v="anaivarsparcero"/>
    <m/>
    <m/>
    <m/>
    <m/>
    <m/>
    <m/>
    <m/>
    <m/>
    <s v="Yes"/>
    <n v="354"/>
    <m/>
    <m/>
    <x v="3"/>
    <d v="2020-01-21T15:59:02"/>
    <s v="Novedades del Congreso Extremeño de Marketing Digital, que se celebrará el 31 de enero en Badajoz https://t.co/4RGE1iydtW @CEMKTD #CEMD2020 @PhilGonzalez @am_camacho @alvarowpo  _x000a_@mjcachon @AnaIvarsParcero _x000a_ #MarketingDigital #ecommerce #RedesSociales https://t.co/PaaH210OUb"/>
    <s v="https://interactivadigital.com/formacion-y-estudios-marketing-digital/vuelve-a-el-congreso-extremeno-de-marketing-digital-e-ecommerce/"/>
    <s v="interactivadigital.com"/>
    <m/>
    <m/>
    <s v="http://pbs.twimg.com/profile_images/1200169512542314497/UXW9ZiUJ_normal.png"/>
    <x v="257"/>
    <d v="2020-01-21T00:00:00"/>
    <s v="15:59:02"/>
    <s v="https://twitter.com/cemktd/status/1219650620250116097"/>
    <m/>
    <m/>
    <s v="1219650620250116097"/>
    <m/>
    <b v="0"/>
    <n v="0"/>
    <s v=""/>
    <b v="0"/>
    <s v="es"/>
    <m/>
    <s v=""/>
    <b v="0"/>
    <n v="3"/>
    <s v="1219648105194426368"/>
    <s v="Twitter for iPhone"/>
    <b v="0"/>
    <s v="1219648105194426368"/>
    <s v="Tweet"/>
    <n v="0"/>
    <n v="0"/>
    <m/>
    <m/>
    <m/>
    <m/>
    <m/>
    <m/>
    <m/>
    <m/>
    <n v="1"/>
    <s v="1"/>
    <s v="2"/>
    <m/>
    <m/>
    <m/>
    <m/>
    <m/>
    <m/>
    <m/>
    <m/>
    <m/>
  </r>
  <r>
    <s v="tuwebdecero"/>
    <s v="anaivarsparcero"/>
    <m/>
    <m/>
    <m/>
    <m/>
    <m/>
    <m/>
    <m/>
    <m/>
    <s v="No"/>
    <n v="355"/>
    <m/>
    <m/>
    <x v="3"/>
    <d v="2020-01-21T21:36:35"/>
    <s v="Novedades del Congreso Extremeño de Marketing Digital, que se celebrará el 31 de enero en Badajoz https://t.co/4RGE1iydtW @CEMKTD #CEMD2020 @PhilGonzalez @am_camacho @alvarowpo  _x000a_@mjcachon @AnaIvarsParcero _x000a_ #MarketingDigital #ecommerce #RedesSociales https://t.co/PaaH210OUb"/>
    <s v="https://interactivadigital.com/formacion-y-estudios-marketing-digital/vuelve-a-el-congreso-extremeno-de-marketing-digital-e-ecommerce/"/>
    <s v="interactivadigital.com"/>
    <m/>
    <m/>
    <s v="http://pbs.twimg.com/profile_images/1015263694715047938/4pWWxecr_normal.jpg"/>
    <x v="258"/>
    <d v="2020-01-21T00:00:00"/>
    <s v="21:36:35"/>
    <s v="https://twitter.com/tuwebdecero/status/1219735568185249794"/>
    <m/>
    <m/>
    <s v="1219735568185249794"/>
    <m/>
    <b v="0"/>
    <n v="0"/>
    <s v=""/>
    <b v="0"/>
    <s v="es"/>
    <m/>
    <s v=""/>
    <b v="0"/>
    <n v="3"/>
    <s v="1219648105194426368"/>
    <s v="Twitter for Android"/>
    <b v="0"/>
    <s v="1219648105194426368"/>
    <s v="Tweet"/>
    <n v="0"/>
    <n v="0"/>
    <m/>
    <m/>
    <m/>
    <m/>
    <m/>
    <m/>
    <m/>
    <m/>
    <n v="1"/>
    <s v="3"/>
    <s v="2"/>
    <m/>
    <m/>
    <m/>
    <m/>
    <m/>
    <m/>
    <m/>
    <m/>
    <m/>
  </r>
  <r>
    <s v="alvarowpo"/>
    <s v="cemktd"/>
    <m/>
    <m/>
    <m/>
    <m/>
    <m/>
    <m/>
    <m/>
    <m/>
    <s v="Yes"/>
    <n v="356"/>
    <m/>
    <m/>
    <x v="1"/>
    <d v="2020-01-15T18:32:07"/>
    <s v="El 31 de Enero estaré otro año mas en #Badajoz en #CEMD2020 @CEMKTD _x000a__x000a_¿Te vienes?_x000a__x000a_https://t.co/uXEIyWqDdB https://t.co/yA0Qb2fJRX"/>
    <s v="https://congresomarketingdigital.com/"/>
    <s v="congresomarketingdigital.com"/>
    <s v="badajoz cemd2020"/>
    <s v="https://pbs.twimg.com/media/EOV7Rk5W4AIcBK_.jpg"/>
    <s v="https://pbs.twimg.com/media/EOV7Rk5W4AIcBK_.jpg"/>
    <x v="259"/>
    <d v="2020-01-15T00:00:00"/>
    <s v="18:32:07"/>
    <s v="https://twitter.com/alvarowpo/status/1217514818619559938"/>
    <m/>
    <m/>
    <s v="1217514818619559938"/>
    <m/>
    <b v="0"/>
    <n v="2"/>
    <s v=""/>
    <b v="0"/>
    <s v="es"/>
    <m/>
    <s v=""/>
    <b v="0"/>
    <n v="2"/>
    <s v=""/>
    <s v="Metricool"/>
    <b v="0"/>
    <s v="1217514818619559938"/>
    <s v="Retweet"/>
    <n v="0"/>
    <n v="0"/>
    <m/>
    <m/>
    <m/>
    <m/>
    <m/>
    <m/>
    <m/>
    <m/>
    <n v="4"/>
    <s v="2"/>
    <s v="1"/>
    <n v="0"/>
    <n v="0"/>
    <n v="0"/>
    <n v="0"/>
    <n v="0"/>
    <n v="0"/>
    <n v="15"/>
    <n v="100"/>
    <n v="15"/>
  </r>
  <r>
    <s v="alvarowpo"/>
    <s v="cemktd"/>
    <m/>
    <m/>
    <m/>
    <m/>
    <m/>
    <m/>
    <m/>
    <m/>
    <s v="Yes"/>
    <n v="357"/>
    <m/>
    <m/>
    <x v="1"/>
    <d v="2020-01-16T14:03:21"/>
    <s v="El 31 de Enero estaré otro año mas en #Badajoz en #CEMD2020 @CEMKTD _x000a__x000a_¿Te vienes?_x000a__x000a_https://t.co/uXEIyWqDdB https://t.co/rCufgzakxc"/>
    <s v="https://congresomarketingdigital.com/"/>
    <s v="congresomarketingdigital.com"/>
    <s v="badajoz cemd2020"/>
    <s v="https://pbs.twimg.com/media/EOaHWS6WkAAopFL.jpg"/>
    <s v="https://pbs.twimg.com/media/EOaHWS6WkAAopFL.jpg"/>
    <x v="260"/>
    <d v="2020-01-16T00:00:00"/>
    <s v="14:03:21"/>
    <s v="https://twitter.com/alvarowpo/status/1217809568270557185"/>
    <m/>
    <m/>
    <s v="1217809568270557185"/>
    <m/>
    <b v="0"/>
    <n v="4"/>
    <s v=""/>
    <b v="0"/>
    <s v="es"/>
    <m/>
    <s v=""/>
    <b v="0"/>
    <n v="1"/>
    <s v=""/>
    <s v="Metricool"/>
    <b v="0"/>
    <s v="1217809568270557185"/>
    <s v="Tweet"/>
    <n v="0"/>
    <n v="0"/>
    <m/>
    <m/>
    <m/>
    <m/>
    <m/>
    <m/>
    <m/>
    <m/>
    <n v="4"/>
    <s v="2"/>
    <s v="1"/>
    <n v="0"/>
    <n v="0"/>
    <n v="0"/>
    <n v="0"/>
    <n v="0"/>
    <n v="0"/>
    <n v="15"/>
    <n v="100"/>
    <n v="15"/>
  </r>
  <r>
    <s v="alvarowpo"/>
    <s v="tuwebdecero"/>
    <m/>
    <m/>
    <m/>
    <m/>
    <m/>
    <m/>
    <m/>
    <m/>
    <s v="Yes"/>
    <n v="358"/>
    <m/>
    <m/>
    <x v="0"/>
    <d v="2020-01-16T16:42:02"/>
    <s v="Alvaro Fontela estará de nuevo en Badajoz el 31 de Enero. - Estrategias de Marketing Digital para vender más con tu Ecommerce #cemd2020 _x000a_Ya no quedan entradas VIP pero puedes comprar la entrada normal o verlo en Streaming. 10% de dto: cemdjose_x000a_https://t.co/sA0tQUNZsK https://t.co/EZTbk5gT5y"/>
    <m/>
    <m/>
    <m/>
    <m/>
    <s v="http://pbs.twimg.com/profile_images/1209519847912157184/D9vHmCnC_normal.jpg"/>
    <x v="261"/>
    <d v="2020-01-16T00:00:00"/>
    <s v="16:42:02"/>
    <s v="https://twitter.com/alvarowpo/status/1217849502851371010"/>
    <m/>
    <m/>
    <s v="1217849502851371010"/>
    <m/>
    <b v="0"/>
    <n v="0"/>
    <s v=""/>
    <b v="0"/>
    <s v="es"/>
    <m/>
    <s v=""/>
    <b v="0"/>
    <n v="5"/>
    <s v="1217733907996725249"/>
    <s v="Twitter for Android"/>
    <b v="0"/>
    <s v="1217733907996725249"/>
    <s v="Tweet"/>
    <n v="0"/>
    <n v="0"/>
    <m/>
    <m/>
    <m/>
    <m/>
    <m/>
    <m/>
    <m/>
    <m/>
    <n v="1"/>
    <s v="2"/>
    <s v="3"/>
    <n v="0"/>
    <n v="0"/>
    <n v="0"/>
    <n v="0"/>
    <n v="0"/>
    <n v="0"/>
    <n v="41"/>
    <n v="100"/>
    <n v="41"/>
  </r>
  <r>
    <s v="alvarowpo"/>
    <s v="cemktd"/>
    <m/>
    <m/>
    <m/>
    <m/>
    <m/>
    <m/>
    <m/>
    <m/>
    <s v="Yes"/>
    <n v="359"/>
    <m/>
    <m/>
    <x v="1"/>
    <d v="2020-01-17T16:32:07"/>
    <s v="El 31 de Enero estaré otro año mas en #Badajoz en #CEMD2020 @CEMKTD _x000a__x000a_¿Te vienes?_x000a__x000a_https://t.co/uXEIyWqDdB https://t.co/ZpvGnEABDP"/>
    <s v="https://congresomarketingdigital.com/"/>
    <s v="congresomarketingdigital.com"/>
    <s v="badajoz cemd2020"/>
    <s v="https://pbs.twimg.com/media/EOfy_SJXsAAjCHS.jpg"/>
    <s v="https://pbs.twimg.com/media/EOfy_SJXsAAjCHS.jpg"/>
    <x v="262"/>
    <d v="2020-01-17T00:00:00"/>
    <s v="16:32:07"/>
    <s v="https://twitter.com/alvarowpo/status/1218209395160637440"/>
    <m/>
    <m/>
    <s v="1218209395160637440"/>
    <m/>
    <b v="0"/>
    <n v="3"/>
    <s v=""/>
    <b v="0"/>
    <s v="es"/>
    <m/>
    <s v=""/>
    <b v="0"/>
    <n v="3"/>
    <s v=""/>
    <s v="Metricool"/>
    <b v="0"/>
    <s v="1218209395160637440"/>
    <s v="Tweet"/>
    <n v="0"/>
    <n v="0"/>
    <m/>
    <m/>
    <m/>
    <m/>
    <m/>
    <m/>
    <m/>
    <m/>
    <n v="4"/>
    <s v="2"/>
    <s v="1"/>
    <n v="0"/>
    <n v="0"/>
    <n v="0"/>
    <n v="0"/>
    <n v="0"/>
    <n v="0"/>
    <n v="15"/>
    <n v="100"/>
    <n v="15"/>
  </r>
  <r>
    <s v="alvarowpo"/>
    <s v="cemktd"/>
    <m/>
    <m/>
    <m/>
    <m/>
    <m/>
    <m/>
    <m/>
    <m/>
    <s v="Yes"/>
    <n v="360"/>
    <m/>
    <m/>
    <x v="1"/>
    <d v="2020-01-18T13:02:36"/>
    <s v="El 31 de Enero estaré otro año mas en #Badajoz en #CEMD2020 @CEMKTD _x000a__x000a_¿Te vienes?_x000a__x000a_https://t.co/uXEIyWqDdB https://t.co/408rbw7x1A"/>
    <s v="https://congresomarketingdigital.com/"/>
    <s v="congresomarketingdigital.com"/>
    <s v="badajoz cemd2020"/>
    <s v="https://pbs.twimg.com/media/EOkMn0DXkAExUOm.jpg"/>
    <s v="https://pbs.twimg.com/media/EOkMn0DXkAExUOm.jpg"/>
    <x v="263"/>
    <d v="2020-01-18T00:00:00"/>
    <s v="13:02:36"/>
    <s v="https://twitter.com/alvarowpo/status/1218519054585155584"/>
    <m/>
    <m/>
    <s v="1218519054585155584"/>
    <m/>
    <b v="0"/>
    <n v="2"/>
    <s v=""/>
    <b v="0"/>
    <s v="es"/>
    <m/>
    <s v=""/>
    <b v="0"/>
    <n v="1"/>
    <s v=""/>
    <s v="Metricool"/>
    <b v="0"/>
    <s v="1218519054585155584"/>
    <s v="Tweet"/>
    <n v="0"/>
    <n v="0"/>
    <m/>
    <m/>
    <m/>
    <m/>
    <m/>
    <m/>
    <m/>
    <m/>
    <n v="4"/>
    <s v="2"/>
    <s v="1"/>
    <n v="0"/>
    <n v="0"/>
    <n v="0"/>
    <n v="0"/>
    <n v="0"/>
    <n v="0"/>
    <n v="15"/>
    <n v="100"/>
    <n v="15"/>
  </r>
  <r>
    <s v="paolasilvacm"/>
    <s v="am_camacho"/>
    <m/>
    <m/>
    <m/>
    <m/>
    <m/>
    <m/>
    <m/>
    <m/>
    <s v="No"/>
    <n v="363"/>
    <m/>
    <m/>
    <x v="3"/>
    <d v="2020-01-18T17:07:17"/>
    <s v="ʜᴏʟᴀ ᴀɴᴀ ᴄᴀᴍᴀᴄʜᴏ_x000a_Este año en el #CEMD2020, @am_camacho  pasa de ser un asistente que disfrutó de la pasada edición, a dar un taller sobre estrategia en Instagram 👏_x000a_No te pierdas todos sus secretos y saca ya tu entrada en 👉https://t.co/XpGXMsWbRE https://t.co/InHpAQJM0l"/>
    <m/>
    <m/>
    <s v="cemd2020"/>
    <m/>
    <s v="http://pbs.twimg.com/profile_images/1067775469486047234/ZWTmU_z8_normal.jpg"/>
    <x v="264"/>
    <d v="2020-01-18T00:00:00"/>
    <s v="17:07:17"/>
    <s v="https://twitter.com/paolasilvacm/status/1218580632206561285"/>
    <m/>
    <m/>
    <s v="1218580632206561285"/>
    <m/>
    <b v="0"/>
    <n v="0"/>
    <s v=""/>
    <b v="0"/>
    <s v="es"/>
    <m/>
    <s v=""/>
    <b v="0"/>
    <n v="3"/>
    <s v="1218468910988693504"/>
    <s v="Twitter for Android"/>
    <b v="0"/>
    <s v="1218468910988693504"/>
    <s v="Tweet"/>
    <n v="0"/>
    <n v="0"/>
    <m/>
    <m/>
    <m/>
    <m/>
    <m/>
    <m/>
    <m/>
    <m/>
    <n v="1"/>
    <s v="7"/>
    <s v="2"/>
    <n v="0"/>
    <n v="0"/>
    <n v="0"/>
    <n v="0"/>
    <n v="0"/>
    <n v="0"/>
    <n v="44"/>
    <n v="100"/>
    <n v="44"/>
  </r>
  <r>
    <s v="cemktd"/>
    <s v="am_camacho"/>
    <m/>
    <m/>
    <m/>
    <m/>
    <m/>
    <m/>
    <m/>
    <m/>
    <s v="No"/>
    <n v="364"/>
    <m/>
    <m/>
    <x v="1"/>
    <d v="2020-01-18T09:43:21"/>
    <s v="ʜᴏʟᴀ ᴀɴᴀ ᴄᴀᴍᴀᴄʜᴏ_x000a_Este año en el #CEMD2020, @am_camacho  pasa de ser un asistente que disfrutó de la pasada edición, a dar un taller sobre estrategia en Instagram 👏_x000a_No te pierdas todos sus secretos y saca ya tu entrada en 👉https://t.co/XpGXMsWbRE https://t.co/InHpAQJM0l"/>
    <s v="https://congresomarketingdigital.com/"/>
    <s v="congresomarketingdigital.com"/>
    <s v="cemd2020"/>
    <s v="https://pbs.twimg.com/media/EOjfAxoWkAAnvzh.jpg"/>
    <s v="https://pbs.twimg.com/media/EOjfAxoWkAAnvzh.jpg"/>
    <x v="265"/>
    <d v="2020-01-18T00:00:00"/>
    <s v="09:43:21"/>
    <s v="https://twitter.com/cemktd/status/1218468910988693504"/>
    <m/>
    <m/>
    <s v="1218468910988693504"/>
    <m/>
    <b v="0"/>
    <n v="4"/>
    <s v=""/>
    <b v="0"/>
    <s v="es"/>
    <m/>
    <s v=""/>
    <b v="0"/>
    <n v="3"/>
    <s v=""/>
    <s v="Twitter Web App"/>
    <b v="0"/>
    <s v="1218468910988693504"/>
    <s v="Tweet"/>
    <n v="0"/>
    <n v="0"/>
    <m/>
    <m/>
    <m/>
    <m/>
    <m/>
    <m/>
    <m/>
    <m/>
    <n v="1"/>
    <s v="1"/>
    <s v="2"/>
    <n v="0"/>
    <n v="0"/>
    <n v="0"/>
    <n v="0"/>
    <n v="0"/>
    <n v="0"/>
    <n v="44"/>
    <n v="100"/>
    <n v="44"/>
  </r>
  <r>
    <s v="tuwebdecero"/>
    <s v="am_camacho"/>
    <m/>
    <m/>
    <m/>
    <m/>
    <m/>
    <m/>
    <m/>
    <m/>
    <s v="No"/>
    <n v="366"/>
    <m/>
    <m/>
    <x v="3"/>
    <d v="2020-01-18T11:41:25"/>
    <s v="ʜᴏʟᴀ ᴀɴᴀ ᴄᴀᴍᴀᴄʜᴏ_x000a_Este año en el #CEMD2020, @am_camacho  pasa de ser un asistente que disfrutó de la pasada edición, a dar un taller sobre estrategia en Instagram 👏_x000a_No te pierdas todos sus secretos y saca ya tu entrada en 👉https://t.co/XpGXMsWbRE https://t.co/InHpAQJM0l"/>
    <m/>
    <m/>
    <s v="cemd2020"/>
    <m/>
    <s v="http://pbs.twimg.com/profile_images/1015263694715047938/4pWWxecr_normal.jpg"/>
    <x v="266"/>
    <d v="2020-01-18T00:00:00"/>
    <s v="11:41:25"/>
    <s v="https://twitter.com/tuwebdecero/status/1218498624499392512"/>
    <m/>
    <m/>
    <s v="1218498624499392512"/>
    <m/>
    <b v="0"/>
    <n v="0"/>
    <s v=""/>
    <b v="0"/>
    <s v="es"/>
    <m/>
    <s v=""/>
    <b v="0"/>
    <n v="3"/>
    <s v="1218468910988693504"/>
    <s v="Twitter for Android"/>
    <b v="0"/>
    <s v="1218468910988693504"/>
    <s v="Tweet"/>
    <n v="0"/>
    <n v="0"/>
    <m/>
    <m/>
    <m/>
    <m/>
    <m/>
    <m/>
    <m/>
    <m/>
    <n v="2"/>
    <s v="3"/>
    <s v="2"/>
    <n v="0"/>
    <n v="0"/>
    <n v="0"/>
    <n v="0"/>
    <n v="0"/>
    <n v="0"/>
    <n v="44"/>
    <n v="100"/>
    <n v="44"/>
  </r>
  <r>
    <s v="mjcachon"/>
    <s v="cemktd"/>
    <m/>
    <m/>
    <m/>
    <m/>
    <m/>
    <m/>
    <m/>
    <m/>
    <s v="Yes"/>
    <n v="368"/>
    <m/>
    <m/>
    <x v="3"/>
    <d v="2020-01-16T14:14:41"/>
    <s v="@mjcachon estará en Badajoz el 31 de Enero  #cemd2020 @CEMKTD _x000a_Compra ya tu entrada. Quedan pocas. Regalo exclusivo de un 10% código: cemd20jose https://t.co/UczjDjba1P https://t.co/d6eUoH7NWI"/>
    <m/>
    <m/>
    <s v="cemd2020"/>
    <m/>
    <s v="http://pbs.twimg.com/profile_images/1193824074872639489/B9kC70JS_normal.jpg"/>
    <x v="267"/>
    <d v="2020-01-16T00:00:00"/>
    <s v="14:14:41"/>
    <s v="https://twitter.com/mjcachon/status/1217812418761494529"/>
    <m/>
    <m/>
    <s v="1217812418761494529"/>
    <m/>
    <b v="0"/>
    <n v="0"/>
    <s v=""/>
    <b v="0"/>
    <s v="es"/>
    <m/>
    <s v=""/>
    <b v="0"/>
    <n v="1"/>
    <s v="1217808738943410176"/>
    <s v="Twitter for iPhone"/>
    <b v="0"/>
    <s v="1217808738943410176"/>
    <s v="Tweet"/>
    <n v="0"/>
    <n v="0"/>
    <m/>
    <m/>
    <m/>
    <m/>
    <m/>
    <m/>
    <m/>
    <m/>
    <n v="3"/>
    <s v="2"/>
    <s v="1"/>
    <n v="0"/>
    <n v="0"/>
    <n v="0"/>
    <n v="0"/>
    <n v="0"/>
    <n v="0"/>
    <n v="23"/>
    <n v="100"/>
    <n v="23"/>
  </r>
  <r>
    <s v="mjcachon"/>
    <s v="cemktd"/>
    <m/>
    <m/>
    <m/>
    <m/>
    <m/>
    <m/>
    <m/>
    <m/>
    <s v="Yes"/>
    <n v="369"/>
    <m/>
    <m/>
    <x v="3"/>
    <d v="2020-01-16T18:43:53"/>
    <s v="@mjcachon estará en Badajoz el 31 de Enero  #cemd2020 @CEMKTD _x000a_Compra ya tu entrada. Quedan pocas. Regalo exclusivo de un 10% código: cemd20jose https://t.co/Tidxks0XOV https://t.co/2pnfSMF7wA"/>
    <m/>
    <m/>
    <s v="cemd2020"/>
    <m/>
    <s v="http://pbs.twimg.com/profile_images/1193824074872639489/B9kC70JS_normal.jpg"/>
    <x v="268"/>
    <d v="2020-01-16T00:00:00"/>
    <s v="18:43:53"/>
    <s v="https://twitter.com/mjcachon/status/1217880166686392322"/>
    <m/>
    <m/>
    <s v="1217880166686392322"/>
    <m/>
    <b v="0"/>
    <n v="0"/>
    <s v=""/>
    <b v="0"/>
    <s v="es"/>
    <m/>
    <s v=""/>
    <b v="0"/>
    <n v="1"/>
    <s v="1217855291955601409"/>
    <s v="Twitter for iPhone"/>
    <b v="0"/>
    <s v="1217855291955601409"/>
    <s v="Tweet"/>
    <n v="0"/>
    <n v="0"/>
    <m/>
    <m/>
    <m/>
    <m/>
    <m/>
    <m/>
    <m/>
    <m/>
    <n v="3"/>
    <s v="2"/>
    <s v="1"/>
    <n v="0"/>
    <n v="0"/>
    <n v="0"/>
    <n v="0"/>
    <n v="0"/>
    <n v="0"/>
    <n v="23"/>
    <n v="100"/>
    <n v="23"/>
  </r>
  <r>
    <s v="mjcachon"/>
    <s v="cemktd"/>
    <m/>
    <m/>
    <m/>
    <m/>
    <m/>
    <m/>
    <m/>
    <m/>
    <s v="Yes"/>
    <n v="370"/>
    <m/>
    <m/>
    <x v="3"/>
    <d v="2020-01-18T15:34:34"/>
    <s v="@mjcachon estará en Badajoz el 31 de Enero  #cemd2020 @CEMKTD _x000a_Compra ya tu entrada. Quedan pocas. Regalo exclusivo de un 10% código: cemd20jose https://t.co/Rq7Zw3PFyu https://t.co/Y2rUOsmAct"/>
    <m/>
    <m/>
    <s v="cemd2020"/>
    <m/>
    <s v="http://pbs.twimg.com/profile_images/1193824074872639489/B9kC70JS_normal.jpg"/>
    <x v="269"/>
    <d v="2020-01-18T00:00:00"/>
    <s v="15:34:34"/>
    <s v="https://twitter.com/mjcachon/status/1218557299054252033"/>
    <m/>
    <m/>
    <s v="1218557299054252033"/>
    <m/>
    <b v="0"/>
    <n v="0"/>
    <s v=""/>
    <b v="0"/>
    <s v="es"/>
    <m/>
    <s v=""/>
    <b v="0"/>
    <n v="1"/>
    <s v="1218549871332012032"/>
    <s v="Twitter for iPhone"/>
    <b v="0"/>
    <s v="1218549871332012032"/>
    <s v="Tweet"/>
    <n v="0"/>
    <n v="0"/>
    <m/>
    <m/>
    <m/>
    <m/>
    <m/>
    <m/>
    <m/>
    <m/>
    <n v="3"/>
    <s v="2"/>
    <s v="1"/>
    <n v="0"/>
    <n v="0"/>
    <n v="0"/>
    <n v="0"/>
    <n v="0"/>
    <n v="0"/>
    <n v="23"/>
    <n v="100"/>
    <n v="23"/>
  </r>
  <r>
    <s v="paolasilvacm"/>
    <s v="cemktd"/>
    <m/>
    <m/>
    <m/>
    <m/>
    <m/>
    <m/>
    <m/>
    <m/>
    <s v="Yes"/>
    <n v="371"/>
    <m/>
    <m/>
    <x v="0"/>
    <d v="2020-01-18T17:05:34"/>
    <s v="¿Te gustaría ser VOLUNTARIO y vivir el #CEMD2020 desde dentro? Ponte en contacto con nosotros y hablamos 😉 https://t.co/uKu3kQROSh"/>
    <m/>
    <m/>
    <s v="cemd2020"/>
    <m/>
    <s v="http://pbs.twimg.com/profile_images/1067775469486047234/ZWTmU_z8_normal.jpg"/>
    <x v="270"/>
    <d v="2020-01-18T00:00:00"/>
    <s v="17:05:34"/>
    <s v="https://twitter.com/paolasilvacm/status/1218580198892998657"/>
    <m/>
    <m/>
    <s v="1218580198892998657"/>
    <m/>
    <b v="0"/>
    <n v="0"/>
    <s v=""/>
    <b v="0"/>
    <s v="es"/>
    <m/>
    <s v=""/>
    <b v="0"/>
    <n v="2"/>
    <s v="1218108151104507904"/>
    <s v="Twitter for Android"/>
    <b v="0"/>
    <s v="1218108151104507904"/>
    <s v="Tweet"/>
    <n v="0"/>
    <n v="0"/>
    <m/>
    <m/>
    <m/>
    <m/>
    <m/>
    <m/>
    <m/>
    <m/>
    <n v="1"/>
    <s v="7"/>
    <s v="1"/>
    <n v="0"/>
    <n v="0"/>
    <n v="0"/>
    <n v="0"/>
    <n v="0"/>
    <n v="0"/>
    <n v="17"/>
    <n v="100"/>
    <n v="17"/>
  </r>
  <r>
    <s v="paolasilvacm"/>
    <s v="cemktd"/>
    <m/>
    <m/>
    <m/>
    <m/>
    <m/>
    <m/>
    <m/>
    <m/>
    <s v="Yes"/>
    <n v="372"/>
    <m/>
    <m/>
    <x v="3"/>
    <d v="2020-01-18T17:08:51"/>
    <s v="El 31 de Enero estaré otro año mas en #Badajoz en #CEMD2020 @CEMKTD _x000a__x000a_¿Te vienes?_x000a__x000a_https://t.co/uXEIyWqDdB https://t.co/408rbw7x1A"/>
    <s v="https://congresomarketingdigital.com/"/>
    <s v="congresomarketingdigital.com"/>
    <s v="badajoz cemd2020"/>
    <m/>
    <s v="http://pbs.twimg.com/profile_images/1067775469486047234/ZWTmU_z8_normal.jpg"/>
    <x v="271"/>
    <d v="2020-01-18T00:00:00"/>
    <s v="17:08:51"/>
    <s v="https://twitter.com/paolasilvacm/status/1218581026232045568"/>
    <m/>
    <m/>
    <s v="1218581026232045568"/>
    <m/>
    <b v="0"/>
    <n v="0"/>
    <s v=""/>
    <b v="0"/>
    <s v="es"/>
    <m/>
    <s v=""/>
    <b v="0"/>
    <n v="1"/>
    <s v="1218519054585155584"/>
    <s v="Twitter for Android"/>
    <b v="0"/>
    <s v="1218519054585155584"/>
    <s v="Tweet"/>
    <n v="0"/>
    <n v="0"/>
    <m/>
    <m/>
    <m/>
    <m/>
    <m/>
    <m/>
    <m/>
    <m/>
    <n v="2"/>
    <s v="7"/>
    <s v="1"/>
    <n v="0"/>
    <n v="0"/>
    <n v="0"/>
    <n v="0"/>
    <n v="0"/>
    <n v="0"/>
    <n v="15"/>
    <n v="100"/>
    <n v="15"/>
  </r>
  <r>
    <s v="paolasilvacm"/>
    <s v="cemktd"/>
    <m/>
    <m/>
    <m/>
    <m/>
    <m/>
    <m/>
    <m/>
    <m/>
    <s v="Yes"/>
    <n v="373"/>
    <m/>
    <m/>
    <x v="3"/>
    <d v="2020-01-18T17:09:26"/>
    <s v="El 31 de Enero estaré otro año mas en #Badajoz en #CEMD2020 @CEMKTD _x000a__x000a_¿Te vienes?_x000a__x000a_https://t.co/uXEIyWqDdB https://t.co/ZpvGnEABDP"/>
    <s v="https://congresomarketingdigital.com/"/>
    <s v="congresomarketingdigital.com"/>
    <s v="badajoz cemd2020"/>
    <m/>
    <s v="http://pbs.twimg.com/profile_images/1067775469486047234/ZWTmU_z8_normal.jpg"/>
    <x v="272"/>
    <d v="2020-01-18T00:00:00"/>
    <s v="17:09:26"/>
    <s v="https://twitter.com/paolasilvacm/status/1218581173498273793"/>
    <m/>
    <m/>
    <s v="1218581173498273793"/>
    <m/>
    <b v="0"/>
    <n v="0"/>
    <s v=""/>
    <b v="0"/>
    <s v="es"/>
    <m/>
    <s v=""/>
    <b v="0"/>
    <n v="3"/>
    <s v="1218209395160637440"/>
    <s v="Twitter for Android"/>
    <b v="0"/>
    <s v="1218209395160637440"/>
    <s v="Tweet"/>
    <n v="0"/>
    <n v="0"/>
    <m/>
    <m/>
    <m/>
    <m/>
    <m/>
    <m/>
    <m/>
    <m/>
    <n v="2"/>
    <s v="7"/>
    <s v="1"/>
    <n v="0"/>
    <n v="0"/>
    <n v="0"/>
    <n v="0"/>
    <n v="0"/>
    <n v="0"/>
    <n v="15"/>
    <n v="100"/>
    <n v="15"/>
  </r>
  <r>
    <s v="cemktd"/>
    <s v="cemktd"/>
    <m/>
    <m/>
    <m/>
    <m/>
    <m/>
    <m/>
    <m/>
    <m/>
    <s v="No"/>
    <n v="374"/>
    <m/>
    <m/>
    <x v="2"/>
    <d v="2020-01-15T15:37:59"/>
    <s v="Os comunicamos que ya no quedan entradas VIP para el #CEMD2020 😱_x000a_Pero no os preocupéis, porque podéis asistir sin problema de forma presencial o visualizarlo por streaming 😉_x000a_Compra ya tu entrada en 👉https://t.co/XpGXMsWbRE https://t.co/EcvSxVpNrJ"/>
    <s v="http://www.congresomarketingdigital.com"/>
    <s v="congresomarketingdigital.com"/>
    <s v="cemd2020"/>
    <s v="https://pbs.twimg.com/media/EOVTaeAX4AIsBSE.jpg"/>
    <s v="https://pbs.twimg.com/media/EOVTaeAX4AIsBSE.jpg"/>
    <x v="273"/>
    <d v="2020-01-15T00:00:00"/>
    <s v="15:37:59"/>
    <s v="https://twitter.com/cemktd/status/1217470994895556608"/>
    <m/>
    <m/>
    <s v="1217470994895556608"/>
    <m/>
    <b v="0"/>
    <n v="4"/>
    <s v=""/>
    <b v="0"/>
    <s v="es"/>
    <m/>
    <s v=""/>
    <b v="0"/>
    <n v="2"/>
    <s v=""/>
    <s v="Twitter Web App"/>
    <b v="0"/>
    <s v="1217470994895556608"/>
    <s v="Retweet"/>
    <n v="0"/>
    <n v="0"/>
    <m/>
    <m/>
    <m/>
    <m/>
    <m/>
    <m/>
    <m/>
    <m/>
    <n v="12"/>
    <s v="1"/>
    <s v="1"/>
    <n v="0"/>
    <n v="0"/>
    <n v="1"/>
    <n v="2.7777777777777777"/>
    <n v="0"/>
    <n v="0"/>
    <n v="35"/>
    <n v="97.222222222222229"/>
    <n v="36"/>
  </r>
  <r>
    <s v="cemktd"/>
    <s v="cemktd"/>
    <m/>
    <m/>
    <m/>
    <m/>
    <m/>
    <m/>
    <m/>
    <m/>
    <s v="No"/>
    <n v="375"/>
    <m/>
    <m/>
    <x v="2"/>
    <d v="2020-01-13T14:20:10"/>
    <s v="Ponencias, Tracks, Networking, Sorpresas, Concursos, Regalos ¡y muchas ganas de #MarketingDigital y #Ecommerce 🤘! _x000a_Esto es lo que nos espera en el #CEMD2020 😁¿Te unes? 👉https://t.co/XpGXMsWbRE https://t.co/xoSfePdZ9z"/>
    <s v="https://congresomarketingdigital.com/"/>
    <s v="congresomarketingdigital.com"/>
    <s v="marketingdigital ecommerce cemd2020"/>
    <s v="https://pbs.twimg.com/media/EOKubLeX4AAyzVq.jpg"/>
    <s v="https://pbs.twimg.com/media/EOKubLeX4AAyzVq.jpg"/>
    <x v="274"/>
    <d v="2020-01-13T00:00:00"/>
    <s v="14:20:10"/>
    <s v="https://twitter.com/cemktd/status/1216726634893598720"/>
    <m/>
    <m/>
    <s v="1216726634893598720"/>
    <m/>
    <b v="0"/>
    <n v="14"/>
    <s v=""/>
    <b v="0"/>
    <s v="es"/>
    <m/>
    <s v=""/>
    <b v="0"/>
    <n v="6"/>
    <s v=""/>
    <s v="Hootsuite Inc."/>
    <b v="0"/>
    <s v="1216726634893598720"/>
    <s v="Retweet"/>
    <n v="0"/>
    <n v="0"/>
    <m/>
    <m/>
    <m/>
    <m/>
    <m/>
    <m/>
    <m/>
    <m/>
    <n v="12"/>
    <s v="1"/>
    <s v="1"/>
    <n v="0"/>
    <n v="0"/>
    <n v="0"/>
    <n v="0"/>
    <n v="0"/>
    <n v="0"/>
    <n v="28"/>
    <n v="100"/>
    <n v="28"/>
  </r>
  <r>
    <s v="cemktd"/>
    <s v="cemktd"/>
    <m/>
    <m/>
    <m/>
    <m/>
    <m/>
    <m/>
    <m/>
    <m/>
    <s v="No"/>
    <n v="376"/>
    <m/>
    <m/>
    <x v="2"/>
    <d v="2020-01-16T17:29:27"/>
    <s v="¿Conoces la edición #Ecommerce del Congreso Extremeño de Marketing Digital? 🤘_x000a__x000a_⏰ 31 Enero de 2020_x000a_📍Edificio Ibercaja S.XXI (Badajoz)_x000a_🖥 Consigue tu entrada y síguelo en streaming 👇_x000a_ _x000a_https://t.co/Uwm3pzAiJ0_x000a_ _x000a_#CEMD2020"/>
    <s v="https://congresomarketingdigital.com/taquilla-online/acceso-a-streaming/"/>
    <s v="congresomarketingdigital.com"/>
    <s v="ecommerce cemd2020"/>
    <m/>
    <s v="http://pbs.twimg.com/profile_images/1200169512542314497/UXW9ZiUJ_normal.png"/>
    <x v="275"/>
    <d v="2020-01-16T00:00:00"/>
    <s v="17:29:27"/>
    <s v="https://twitter.com/cemktd/status/1217861435042287617"/>
    <m/>
    <m/>
    <s v="1217861435042287617"/>
    <m/>
    <b v="0"/>
    <n v="15"/>
    <s v=""/>
    <b v="0"/>
    <s v="es"/>
    <m/>
    <s v=""/>
    <b v="0"/>
    <n v="7"/>
    <s v=""/>
    <s v="Twitter Web App"/>
    <b v="0"/>
    <s v="1217861435042287617"/>
    <s v="Tweet"/>
    <n v="0"/>
    <n v="0"/>
    <m/>
    <m/>
    <m/>
    <m/>
    <m/>
    <m/>
    <m/>
    <m/>
    <n v="12"/>
    <s v="1"/>
    <s v="1"/>
    <n v="0"/>
    <n v="0"/>
    <n v="0"/>
    <n v="0"/>
    <n v="0"/>
    <n v="0"/>
    <n v="27"/>
    <n v="100"/>
    <n v="27"/>
  </r>
  <r>
    <s v="cemktd"/>
    <s v="mjcachon"/>
    <m/>
    <m/>
    <m/>
    <m/>
    <m/>
    <m/>
    <m/>
    <m/>
    <s v="Yes"/>
    <n v="377"/>
    <m/>
    <m/>
    <x v="1"/>
    <d v="2020-01-17T07:55:06"/>
    <s v="Este año vamos a poder disfrutar en el #CEMD2020 de una super consultora SEO como @mjcachon 🔝_x000a_Actualmente al mando de su empresa de SEO y Marketing Online y vinculada al equipo de Sistrix 🤓_x000a_SI quieres aprender de ella no dudes en comprar tu entrada en 👉 https://t.co/XpGXMsWbRE https://t.co/uSazly1toG"/>
    <s v="https://congresomarketingdigital.com/"/>
    <s v="congresomarketingdigital.com"/>
    <s v="cemd2020"/>
    <s v="https://pbs.twimg.com/media/EOd8ppXWAAAVfKJ.jpg"/>
    <s v="https://pbs.twimg.com/media/EOd8ppXWAAAVfKJ.jpg"/>
    <x v="276"/>
    <d v="2020-01-17T00:00:00"/>
    <s v="07:55:06"/>
    <s v="https://twitter.com/cemktd/status/1218079281471008768"/>
    <m/>
    <m/>
    <s v="1218079281471008768"/>
    <m/>
    <b v="0"/>
    <n v="4"/>
    <s v=""/>
    <b v="0"/>
    <s v="es"/>
    <m/>
    <s v=""/>
    <b v="0"/>
    <n v="2"/>
    <s v=""/>
    <s v="Hootsuite Inc."/>
    <b v="0"/>
    <s v="1218079281471008768"/>
    <s v="Tweet"/>
    <n v="0"/>
    <n v="0"/>
    <m/>
    <m/>
    <m/>
    <m/>
    <m/>
    <m/>
    <m/>
    <m/>
    <n v="1"/>
    <s v="1"/>
    <s v="2"/>
    <n v="1"/>
    <n v="2.2222222222222223"/>
    <n v="0"/>
    <n v="0"/>
    <n v="0"/>
    <n v="0"/>
    <n v="44"/>
    <n v="97.777777777777771"/>
    <n v="45"/>
  </r>
  <r>
    <s v="cemktd"/>
    <s v="cemktd"/>
    <m/>
    <m/>
    <m/>
    <m/>
    <m/>
    <m/>
    <m/>
    <m/>
    <s v="No"/>
    <n v="378"/>
    <m/>
    <m/>
    <x v="2"/>
    <d v="2020-01-17T09:49:49"/>
    <s v="¿Te gustaría ser VOLUNTARIO y vivir el #CEMD2020 desde dentro? Ponte en contacto con nosotros y hablamos 😉 https://t.co/uKu3kQROSh"/>
    <m/>
    <m/>
    <s v="cemd2020"/>
    <s v="https://pbs.twimg.com/ext_tw_video_thumb/1218108093411840002/pu/img/Ls7xiU29af6eHYO3.jpg"/>
    <s v="https://pbs.twimg.com/ext_tw_video_thumb/1218108093411840002/pu/img/Ls7xiU29af6eHYO3.jpg"/>
    <x v="277"/>
    <d v="2020-01-17T00:00:00"/>
    <s v="09:49:49"/>
    <s v="https://twitter.com/cemktd/status/1218108151104507904"/>
    <m/>
    <m/>
    <s v="1218108151104507904"/>
    <m/>
    <b v="0"/>
    <n v="2"/>
    <s v=""/>
    <b v="0"/>
    <s v="es"/>
    <m/>
    <s v=""/>
    <b v="0"/>
    <n v="2"/>
    <s v=""/>
    <s v="Twitter Web App"/>
    <b v="0"/>
    <s v="1218108151104507904"/>
    <s v="Tweet"/>
    <n v="0"/>
    <n v="0"/>
    <m/>
    <m/>
    <m/>
    <m/>
    <m/>
    <m/>
    <m/>
    <m/>
    <n v="12"/>
    <s v="1"/>
    <s v="1"/>
    <n v="0"/>
    <n v="0"/>
    <n v="0"/>
    <n v="0"/>
    <n v="0"/>
    <n v="0"/>
    <n v="17"/>
    <n v="100"/>
    <n v="17"/>
  </r>
  <r>
    <s v="cemktd"/>
    <s v="cemktd"/>
    <m/>
    <m/>
    <m/>
    <m/>
    <m/>
    <m/>
    <m/>
    <m/>
    <s v="No"/>
    <n v="379"/>
    <m/>
    <m/>
    <x v="2"/>
    <d v="2020-01-19T19:16:45"/>
    <s v="Finalizamos una semana intensa y terminando de cerrar cositas del #CEMD2020 🤘Pero antes de comenzar la penúltima semana previa tenemos algo que contaros 😉 https://t.co/bsnaC0jnHW"/>
    <m/>
    <m/>
    <s v="cemd2020"/>
    <s v="https://pbs.twimg.com/ext_tw_video_thumb/1218975440867594240/pu/img/_9c6UGctYnxuWNSZ.jpg"/>
    <s v="https://pbs.twimg.com/ext_tw_video_thumb/1218975440867594240/pu/img/_9c6UGctYnxuWNSZ.jpg"/>
    <x v="278"/>
    <d v="2020-01-19T00:00:00"/>
    <s v="19:16:45"/>
    <s v="https://twitter.com/cemktd/status/1218975599483674637"/>
    <m/>
    <m/>
    <s v="1218975599483674637"/>
    <m/>
    <b v="0"/>
    <n v="6"/>
    <s v=""/>
    <b v="0"/>
    <s v="es"/>
    <m/>
    <s v=""/>
    <b v="0"/>
    <n v="3"/>
    <s v=""/>
    <s v="Twitter Web App"/>
    <b v="0"/>
    <s v="1218975599483674637"/>
    <s v="Tweet"/>
    <n v="0"/>
    <n v="0"/>
    <m/>
    <m/>
    <m/>
    <m/>
    <m/>
    <m/>
    <m/>
    <m/>
    <n v="12"/>
    <s v="1"/>
    <s v="1"/>
    <n v="0"/>
    <n v="0"/>
    <n v="0"/>
    <n v="0"/>
    <n v="0"/>
    <n v="0"/>
    <n v="23"/>
    <n v="100"/>
    <n v="23"/>
  </r>
  <r>
    <s v="cemktd"/>
    <s v="cemktd"/>
    <m/>
    <m/>
    <m/>
    <m/>
    <m/>
    <m/>
    <m/>
    <m/>
    <s v="No"/>
    <n v="380"/>
    <m/>
    <m/>
    <x v="2"/>
    <d v="2020-01-20T09:10:05"/>
    <s v="Uno de los propósitos de los congresos es el #Networking , y de eso en el #CEMD2020 lo tendremos a raudales 🤘_x000a_¿Vas a perdértelo? ¡Saca ya tu entrada! 👇👇_x000a_https://t.co/ZcO2n8Tnuv"/>
    <s v="https://congresomarketingdigital.com/taquilla-online/"/>
    <s v="congresomarketingdigital.com"/>
    <s v="networking cemd2020"/>
    <m/>
    <s v="http://pbs.twimg.com/profile_images/1200169512542314497/UXW9ZiUJ_normal.png"/>
    <x v="279"/>
    <d v="2020-01-20T00:00:00"/>
    <s v="09:10:05"/>
    <s v="https://twitter.com/cemktd/status/1219185316801720320"/>
    <m/>
    <m/>
    <s v="1219185316801720320"/>
    <m/>
    <b v="0"/>
    <n v="1"/>
    <s v=""/>
    <b v="0"/>
    <s v="es"/>
    <m/>
    <s v=""/>
    <b v="0"/>
    <n v="2"/>
    <s v=""/>
    <s v="Hootsuite Inc."/>
    <b v="0"/>
    <s v="1219185316801720320"/>
    <s v="Tweet"/>
    <n v="0"/>
    <n v="0"/>
    <m/>
    <m/>
    <m/>
    <m/>
    <m/>
    <m/>
    <m/>
    <m/>
    <n v="12"/>
    <s v="1"/>
    <s v="1"/>
    <n v="0"/>
    <n v="0"/>
    <n v="0"/>
    <n v="0"/>
    <n v="0"/>
    <n v="0"/>
    <n v="27"/>
    <n v="100"/>
    <n v="27"/>
  </r>
  <r>
    <s v="cemktd"/>
    <s v="cemktd"/>
    <m/>
    <m/>
    <m/>
    <m/>
    <m/>
    <m/>
    <m/>
    <m/>
    <s v="No"/>
    <n v="381"/>
    <m/>
    <m/>
    <x v="2"/>
    <d v="2020-01-20T10:10:07"/>
    <s v="¿No puedes venir a #Badajoz y asistir al #CEMD2020? No hay problema, puedes disfrutar e interactuar via streaming, ¡y a un precio alucinante! 🤘_x000a_¡Entra aquí mismo y saca tu entrada ya! 👇_x000a_https://t.co/CNcfEthitw"/>
    <s v="https://congresomarketingdigital.com/taquilla-online/acceso-a-streaming/"/>
    <s v="congresomarketingdigital.com"/>
    <s v="badajoz cemd2020"/>
    <m/>
    <s v="http://pbs.twimg.com/profile_images/1200169512542314497/UXW9ZiUJ_normal.png"/>
    <x v="280"/>
    <d v="2020-01-20T00:00:00"/>
    <s v="10:10:07"/>
    <s v="https://twitter.com/cemktd/status/1219200423363534848"/>
    <m/>
    <m/>
    <s v="1219200423363534848"/>
    <m/>
    <b v="0"/>
    <n v="7"/>
    <s v=""/>
    <b v="0"/>
    <s v="es"/>
    <m/>
    <s v=""/>
    <b v="0"/>
    <n v="4"/>
    <s v=""/>
    <s v="Hootsuite Inc."/>
    <b v="0"/>
    <s v="1219200423363534848"/>
    <s v="Tweet"/>
    <n v="0"/>
    <n v="0"/>
    <m/>
    <m/>
    <m/>
    <m/>
    <m/>
    <m/>
    <m/>
    <m/>
    <n v="12"/>
    <s v="1"/>
    <s v="1"/>
    <n v="0"/>
    <n v="0"/>
    <n v="0"/>
    <n v="0"/>
    <n v="0"/>
    <n v="0"/>
    <n v="31"/>
    <n v="100"/>
    <n v="31"/>
  </r>
  <r>
    <s v="cemktd"/>
    <s v="cemktd"/>
    <m/>
    <m/>
    <m/>
    <m/>
    <m/>
    <m/>
    <m/>
    <m/>
    <s v="No"/>
    <n v="382"/>
    <m/>
    <m/>
    <x v="2"/>
    <d v="2020-01-20T14:50:09"/>
    <s v="¿Conoces la edición #Ecommerce del Congreso Extremeño de Marketing Digital? 🤘_x000a_⭕️ Descubre a los ponentes de 2020 👉🏻 https://t.co/e6F7I8JarP_x000a_✅Compra ya tu entrada _x000a_⏰ 31 Enero de 2020_x000a_📍Edificio Ibercaja S.XXI (Badajoz)_x000a_🖥 Streaming 👍🏻 _x000a_#CEMD2020 https://t.co/rMqHbpVjOW"/>
    <s v="https://bit.ly/35JhjLK"/>
    <s v="bit.ly"/>
    <s v="ecommerce cemd2020"/>
    <s v="https://pbs.twimg.com/media/EOu4a7PX4AAOy-9.jpg"/>
    <s v="https://pbs.twimg.com/media/EOu4a7PX4AAOy-9.jpg"/>
    <x v="281"/>
    <d v="2020-01-20T00:00:00"/>
    <s v="14:50:09"/>
    <s v="https://twitter.com/cemktd/status/1219270898710208514"/>
    <m/>
    <m/>
    <s v="1219270898710208514"/>
    <m/>
    <b v="0"/>
    <n v="2"/>
    <s v=""/>
    <b v="0"/>
    <s v="es"/>
    <m/>
    <s v=""/>
    <b v="0"/>
    <n v="2"/>
    <s v=""/>
    <s v="Hootsuite Inc."/>
    <b v="0"/>
    <s v="1219270898710208514"/>
    <s v="Tweet"/>
    <n v="0"/>
    <n v="0"/>
    <m/>
    <m/>
    <m/>
    <m/>
    <m/>
    <m/>
    <m/>
    <m/>
    <n v="12"/>
    <s v="1"/>
    <s v="1"/>
    <n v="0"/>
    <n v="0"/>
    <n v="0"/>
    <n v="0"/>
    <n v="0"/>
    <n v="0"/>
    <n v="31"/>
    <n v="100"/>
    <n v="31"/>
  </r>
  <r>
    <s v="cemktd"/>
    <s v="tuwebdecero"/>
    <m/>
    <m/>
    <m/>
    <m/>
    <m/>
    <m/>
    <m/>
    <m/>
    <s v="Yes"/>
    <n v="383"/>
    <m/>
    <m/>
    <x v="1"/>
    <d v="2020-01-20T17:03:34"/>
    <s v="Nuestro compañero @tuwebdecero os deja un estupendo artículo en la web sobre el #CEMD2020 🤘_x000a_Si te gusta el #SEO , no puedes perdértelo, saca tu entrada aquí 👉 https://t.co/qBSaencSzt_x000a_https://t.co/LSZv5g2WNM"/>
    <s v="https://congresomarketingdigital.com/el-seo-sera-uno-de-los-protagonistas-del-congreso-del-dia-31-de-enero/ https://congresomarketingdigital.com/el-seo-sera-uno-de-los-protagonistas-del-congreso-del-dia-31-de-enero/"/>
    <s v="congresomarketingdigital.com congresomarketingdigital.com"/>
    <s v="cemd2020 seo"/>
    <m/>
    <s v="http://pbs.twimg.com/profile_images/1200169512542314497/UXW9ZiUJ_normal.png"/>
    <x v="282"/>
    <d v="2020-01-20T00:00:00"/>
    <s v="17:03:34"/>
    <s v="https://twitter.com/cemktd/status/1219304471676801024"/>
    <m/>
    <m/>
    <s v="1219304471676801024"/>
    <m/>
    <b v="0"/>
    <n v="3"/>
    <s v=""/>
    <b v="0"/>
    <s v="es"/>
    <m/>
    <s v=""/>
    <b v="0"/>
    <n v="2"/>
    <s v=""/>
    <s v="Twitter Web App"/>
    <b v="0"/>
    <s v="1219304471676801024"/>
    <s v="Tweet"/>
    <n v="0"/>
    <n v="0"/>
    <m/>
    <m/>
    <m/>
    <m/>
    <m/>
    <m/>
    <m/>
    <m/>
    <n v="1"/>
    <s v="1"/>
    <s v="3"/>
    <n v="0"/>
    <n v="0"/>
    <n v="0"/>
    <n v="0"/>
    <n v="0"/>
    <n v="0"/>
    <n v="26"/>
    <n v="100"/>
    <n v="26"/>
  </r>
  <r>
    <s v="cemktd"/>
    <s v="igersspain"/>
    <m/>
    <m/>
    <m/>
    <m/>
    <m/>
    <m/>
    <m/>
    <m/>
    <s v="No"/>
    <n v="384"/>
    <m/>
    <m/>
    <x v="1"/>
    <d v="2020-01-21T08:04:19"/>
    <s v="Estamos encantados de recibir en el #CEMD2020 a nuestro buen amigo @PhilGonzalez  👏_x000a_Este año nos hablará sobre мιɴdғυlɴeѕѕ y nos presentará su nuevo libro 😉_x000a_Si quieres ver al creador de @IgersSpain  en vivo o por streaming compra ya tu entrada en 👉https://t.co/XpGXMsWbRE https://t.co/DwP4n26rQT"/>
    <s v="https://congresomarketingdigital.com/"/>
    <s v="congresomarketingdigital.com"/>
    <s v="cemd2020"/>
    <s v="https://pbs.twimg.com/media/EOylHZaWsAAImCh.jpg"/>
    <s v="https://pbs.twimg.com/media/EOylHZaWsAAImCh.jpg"/>
    <x v="283"/>
    <d v="2020-01-21T00:00:00"/>
    <s v="08:04:19"/>
    <s v="https://twitter.com/cemktd/status/1219531152987500544"/>
    <m/>
    <m/>
    <s v="1219531152987500544"/>
    <m/>
    <b v="0"/>
    <n v="3"/>
    <s v=""/>
    <b v="0"/>
    <s v="es"/>
    <m/>
    <s v=""/>
    <b v="0"/>
    <n v="2"/>
    <s v=""/>
    <s v="Twitter Web App"/>
    <b v="0"/>
    <s v="1219531152987500544"/>
    <s v="Tweet"/>
    <n v="0"/>
    <n v="0"/>
    <m/>
    <m/>
    <m/>
    <m/>
    <m/>
    <m/>
    <m/>
    <m/>
    <n v="1"/>
    <s v="1"/>
    <s v="3"/>
    <n v="0"/>
    <n v="0"/>
    <n v="0"/>
    <n v="0"/>
    <n v="0"/>
    <n v="0"/>
    <n v="45"/>
    <n v="100"/>
    <n v="45"/>
  </r>
  <r>
    <s v="cemktd"/>
    <s v="cemktd"/>
    <m/>
    <m/>
    <m/>
    <m/>
    <m/>
    <m/>
    <m/>
    <m/>
    <s v="No"/>
    <n v="388"/>
    <m/>
    <m/>
    <x v="2"/>
    <d v="2020-01-22T08:06:23"/>
    <s v="¿Te gustaría ser VOLUNTARIO y vivir el #CEMD2020 desde dentro? Ponte en contacto con nosotros y hablamos 😉 https://t.co/dhFmszhKfK"/>
    <m/>
    <m/>
    <s v="cemd2020"/>
    <s v="https://pbs.twimg.com/ext_tw_video_thumb/1219894024372457473/pu/img/lAFVgygUiB9RAycY.jpg"/>
    <s v="https://pbs.twimg.com/ext_tw_video_thumb/1219894024372457473/pu/img/lAFVgygUiB9RAycY.jpg"/>
    <x v="284"/>
    <d v="2020-01-22T00:00:00"/>
    <s v="08:06:23"/>
    <s v="https://twitter.com/cemktd/status/1219894063610187776"/>
    <m/>
    <m/>
    <s v="1219894063610187776"/>
    <m/>
    <b v="0"/>
    <n v="5"/>
    <s v=""/>
    <b v="0"/>
    <s v="es"/>
    <m/>
    <s v=""/>
    <b v="0"/>
    <n v="2"/>
    <s v=""/>
    <s v="Metricool"/>
    <b v="0"/>
    <s v="1219894063610187776"/>
    <s v="Tweet"/>
    <n v="0"/>
    <n v="0"/>
    <m/>
    <m/>
    <m/>
    <m/>
    <m/>
    <m/>
    <m/>
    <m/>
    <n v="12"/>
    <s v="1"/>
    <s v="1"/>
    <n v="0"/>
    <n v="0"/>
    <n v="0"/>
    <n v="0"/>
    <n v="0"/>
    <n v="0"/>
    <n v="17"/>
    <n v="100"/>
    <n v="17"/>
  </r>
  <r>
    <s v="cemktd"/>
    <s v="cemktd"/>
    <m/>
    <m/>
    <m/>
    <m/>
    <m/>
    <m/>
    <m/>
    <m/>
    <s v="No"/>
    <n v="389"/>
    <m/>
    <m/>
    <x v="2"/>
    <d v="2020-01-22T10:06:08"/>
    <s v="¿Conoces la edición #Ecommerce del Congreso Extremeño de Marketing Digital? 🤘_x000a_⭕ Descubre a los ponentes de 2020 👉🏻 https://t.co/5xBTPrCMMx_x000a_✅Compra ya tu entrada _x000a_⏰ 31 Enero de 2020_x000a_📍Edificio Ibercaja S.XXI (Badajoz)_x000a_🖥 Streaming 👍🏻 _x000a_#CEMD2020 https://t.co/XIOW6mtGZ1"/>
    <s v="http://ow.ly/2S5o50xTi2i"/>
    <s v="ow.ly"/>
    <s v="ecommerce cemd2020"/>
    <s v="https://pbs.twimg.com/media/EO4Kl5iX0AAN247.jpg"/>
    <s v="https://pbs.twimg.com/media/EO4Kl5iX0AAN247.jpg"/>
    <x v="285"/>
    <d v="2020-01-22T00:00:00"/>
    <s v="10:06:08"/>
    <s v="https://twitter.com/cemktd/status/1219924197436248064"/>
    <m/>
    <m/>
    <s v="1219924197436248064"/>
    <m/>
    <b v="0"/>
    <n v="1"/>
    <s v=""/>
    <b v="0"/>
    <s v="es"/>
    <m/>
    <s v=""/>
    <b v="0"/>
    <n v="0"/>
    <s v=""/>
    <s v="Metricool"/>
    <b v="0"/>
    <s v="1219924197436248064"/>
    <s v="Tweet"/>
    <n v="0"/>
    <n v="0"/>
    <m/>
    <m/>
    <m/>
    <m/>
    <m/>
    <m/>
    <m/>
    <m/>
    <n v="12"/>
    <s v="1"/>
    <s v="1"/>
    <n v="0"/>
    <n v="0"/>
    <n v="0"/>
    <n v="0"/>
    <n v="0"/>
    <n v="0"/>
    <n v="31"/>
    <n v="100"/>
    <n v="31"/>
  </r>
  <r>
    <s v="cemktd"/>
    <s v="cemktd"/>
    <m/>
    <m/>
    <m/>
    <m/>
    <m/>
    <m/>
    <m/>
    <m/>
    <s v="No"/>
    <n v="390"/>
    <m/>
    <m/>
    <x v="2"/>
    <d v="2020-01-22T12:06:13"/>
    <s v="¿Estás preparados para los sorteos del #CEMD2020 ? No te lo puedes perder, habrá muchas sorpresas durante el evento 🤘_x000a_Si aún no tienes tu entrada, ¡no sabemos a que esperas! _x000a_👉 https://t.co/02j768AXO5 https://t.co/nY7EN5Ga83"/>
    <s v="http://congresomarketingdigital.com"/>
    <s v="congresomarketingdigital.com"/>
    <s v="cemd2020"/>
    <s v="https://pbs.twimg.com/ext_tw_video_thumb/1219954395003138050/pu/img/rkmCB_zbEsYkkgdS.jpg"/>
    <s v="https://pbs.twimg.com/ext_tw_video_thumb/1219954395003138050/pu/img/rkmCB_zbEsYkkgdS.jpg"/>
    <x v="286"/>
    <d v="2020-01-22T00:00:00"/>
    <s v="12:06:13"/>
    <s v="https://twitter.com/cemktd/status/1219954417258192898"/>
    <m/>
    <m/>
    <s v="1219954417258192898"/>
    <m/>
    <b v="0"/>
    <n v="2"/>
    <s v=""/>
    <b v="0"/>
    <s v="es"/>
    <m/>
    <s v=""/>
    <b v="0"/>
    <n v="3"/>
    <s v=""/>
    <s v="Metricool"/>
    <b v="0"/>
    <s v="1219954417258192898"/>
    <s v="Tweet"/>
    <n v="0"/>
    <n v="0"/>
    <m/>
    <m/>
    <m/>
    <m/>
    <m/>
    <m/>
    <m/>
    <m/>
    <n v="12"/>
    <s v="1"/>
    <s v="1"/>
    <n v="0"/>
    <n v="0"/>
    <n v="0"/>
    <n v="0"/>
    <n v="0"/>
    <n v="0"/>
    <n v="29"/>
    <n v="100"/>
    <n v="29"/>
  </r>
  <r>
    <s v="cemktd"/>
    <s v="i_republica"/>
    <m/>
    <m/>
    <m/>
    <m/>
    <m/>
    <m/>
    <m/>
    <m/>
    <s v="No"/>
    <n v="391"/>
    <m/>
    <m/>
    <x v="1"/>
    <d v="2020-01-22T19:06:32"/>
    <s v="8 días para el #CEMD2020, 8 días para poder aprender de 𝙇𝙤𝙡𝙖 𝙂𝙖𝙡𝙡𝙚𝙣𝙩 de @i_Republica 🤘 Nos ha dejado un mensajito para ir abriendo boca, y te recuerda que no puedes faltar, saca tu entrada ya 👉 https://t.co/gIJc2ki3fx https://t.co/QTap7Rw5L0"/>
    <s v="http://www.congresomarketingdigital.com"/>
    <s v="congresomarketingdigital.com"/>
    <s v="cemd2020"/>
    <s v="https://pbs.twimg.com/ext_tw_video_thumb/1220060099558940674/pu/img/PbQFIil7waKp5h_p.jpg"/>
    <s v="https://pbs.twimg.com/ext_tw_video_thumb/1220060099558940674/pu/img/PbQFIil7waKp5h_p.jpg"/>
    <x v="287"/>
    <d v="2020-01-22T00:00:00"/>
    <s v="19:06:32"/>
    <s v="https://twitter.com/cemktd/status/1220060195063324677"/>
    <m/>
    <m/>
    <s v="1220060195063324677"/>
    <m/>
    <b v="0"/>
    <n v="2"/>
    <s v=""/>
    <b v="0"/>
    <s v="es"/>
    <m/>
    <s v=""/>
    <b v="0"/>
    <n v="4"/>
    <s v=""/>
    <s v="Metricool"/>
    <b v="0"/>
    <s v="1220060195063324677"/>
    <s v="Tweet"/>
    <n v="0"/>
    <n v="0"/>
    <m/>
    <m/>
    <m/>
    <m/>
    <m/>
    <m/>
    <m/>
    <m/>
    <n v="1"/>
    <s v="1"/>
    <s v="3"/>
    <n v="0"/>
    <n v="0"/>
    <n v="0"/>
    <n v="0"/>
    <n v="0"/>
    <n v="0"/>
    <n v="33"/>
    <n v="100"/>
    <n v="33"/>
  </r>
  <r>
    <s v="cemktd"/>
    <s v="cemktd"/>
    <m/>
    <m/>
    <m/>
    <m/>
    <m/>
    <m/>
    <m/>
    <m/>
    <s v="No"/>
    <n v="392"/>
    <m/>
    <m/>
    <x v="2"/>
    <d v="2020-01-23T08:30:00"/>
    <s v="ʜᴏʟᴀ ᴀᴢᴜᴀɴᴇᴛ_x000a_---------------_x000a_Nuestros amigos de mediana estatura de azuanet volverán a estar con nosotros en el #CEMD2020, y este año traen sorpresa 😉_x000a_No te lo pierdas y saca tu entrada ya que quedan poquitas 👉 https://t.co/XpGXMsWbRE https://t.co/rAsUthqox4"/>
    <s v="https://congresomarketingdigital.com/"/>
    <s v="congresomarketingdigital.com"/>
    <s v="cemd2020"/>
    <s v="https://pbs.twimg.com/media/EO8-LFEXkAAjmHp.jpg"/>
    <s v="https://pbs.twimg.com/media/EO8-LFEXkAAjmHp.jpg"/>
    <x v="288"/>
    <d v="2020-01-23T00:00:00"/>
    <s v="08:30:00"/>
    <s v="https://twitter.com/cemktd/status/1220262393382608896"/>
    <m/>
    <m/>
    <s v="1220262393382608896"/>
    <m/>
    <b v="0"/>
    <n v="0"/>
    <s v=""/>
    <b v="0"/>
    <s v="es"/>
    <m/>
    <s v=""/>
    <b v="0"/>
    <n v="1"/>
    <s v=""/>
    <s v="Twitter Web App"/>
    <b v="0"/>
    <s v="1220262393382608896"/>
    <s v="Tweet"/>
    <n v="0"/>
    <n v="0"/>
    <m/>
    <m/>
    <m/>
    <m/>
    <m/>
    <m/>
    <m/>
    <m/>
    <n v="12"/>
    <s v="1"/>
    <s v="1"/>
    <n v="0"/>
    <n v="0"/>
    <n v="0"/>
    <n v="0"/>
    <n v="0"/>
    <n v="0"/>
    <n v="34"/>
    <n v="100"/>
    <n v="34"/>
  </r>
  <r>
    <s v="cemktd"/>
    <s v="paolasilvacm"/>
    <m/>
    <m/>
    <m/>
    <m/>
    <m/>
    <m/>
    <m/>
    <m/>
    <s v="Yes"/>
    <n v="393"/>
    <m/>
    <m/>
    <x v="1"/>
    <d v="2020-01-23T09:50:03"/>
    <s v="Si aún estás pensando si ser #voluntario en el #CEMD2020, te recomendamos leer este estupendo artículo: &quot;La experiencia de ser voluntario en el Congreso Extremeño de Marketing Digital de Badajoz&quot; via @paolasilvacm _x000a_https://t.co/6FgIYS5Gd4"/>
    <s v="https://congresomarketingdigital.com/la-experiencia-de-ser-voluntario-en-el-congreso-extremeno-de-marketing-digital-de-badajoz/"/>
    <s v="congresomarketingdigital.com"/>
    <s v="voluntario cemd2020"/>
    <m/>
    <s v="http://pbs.twimg.com/profile_images/1200169512542314497/UXW9ZiUJ_normal.png"/>
    <x v="289"/>
    <d v="2020-01-23T00:00:00"/>
    <s v="09:50:03"/>
    <s v="https://twitter.com/cemktd/status/1220282538255581184"/>
    <m/>
    <m/>
    <s v="1220282538255581184"/>
    <m/>
    <b v="0"/>
    <n v="2"/>
    <s v=""/>
    <b v="0"/>
    <s v="es"/>
    <m/>
    <s v=""/>
    <b v="0"/>
    <n v="2"/>
    <s v=""/>
    <s v="Hootsuite Inc."/>
    <b v="0"/>
    <s v="1220282538255581184"/>
    <s v="Tweet"/>
    <n v="0"/>
    <n v="0"/>
    <m/>
    <m/>
    <m/>
    <m/>
    <m/>
    <m/>
    <m/>
    <m/>
    <n v="1"/>
    <s v="1"/>
    <s v="7"/>
    <n v="0"/>
    <n v="0"/>
    <n v="1"/>
    <n v="3.125"/>
    <n v="0"/>
    <n v="0"/>
    <n v="31"/>
    <n v="96.875"/>
    <n v="32"/>
  </r>
  <r>
    <s v="tuwebdecero"/>
    <s v="cemktd"/>
    <m/>
    <m/>
    <m/>
    <m/>
    <m/>
    <m/>
    <m/>
    <m/>
    <s v="Yes"/>
    <n v="394"/>
    <m/>
    <m/>
    <x v="0"/>
    <d v="2020-01-15T17:23:38"/>
    <s v="Os comunicamos que ya no quedan entradas VIP para el #CEMD2020 😱_x000a_Pero no os preocupéis, porque podéis asistir sin problema de forma presencial o visualizarlo por streaming 😉_x000a_Compra ya tu entrada en 👉https://t.co/XpGXMsWbRE https://t.co/EcvSxVpNrJ"/>
    <m/>
    <m/>
    <s v="cemd2020"/>
    <m/>
    <s v="http://pbs.twimg.com/profile_images/1015263694715047938/4pWWxecr_normal.jpg"/>
    <x v="290"/>
    <d v="2020-01-15T00:00:00"/>
    <s v="17:23:38"/>
    <s v="https://twitter.com/tuwebdecero/status/1217497583595204608"/>
    <m/>
    <m/>
    <s v="1217497583595204608"/>
    <m/>
    <b v="0"/>
    <n v="0"/>
    <s v=""/>
    <b v="0"/>
    <s v="es"/>
    <m/>
    <s v=""/>
    <b v="0"/>
    <n v="2"/>
    <s v="1217470994895556608"/>
    <s v="Twitter for Android"/>
    <b v="0"/>
    <s v="1217470994895556608"/>
    <s v="Tweet"/>
    <n v="0"/>
    <n v="0"/>
    <m/>
    <m/>
    <m/>
    <m/>
    <m/>
    <m/>
    <m/>
    <m/>
    <n v="6"/>
    <s v="3"/>
    <s v="1"/>
    <n v="0"/>
    <n v="0"/>
    <n v="1"/>
    <n v="2.7777777777777777"/>
    <n v="0"/>
    <n v="0"/>
    <n v="35"/>
    <n v="97.222222222222229"/>
    <n v="36"/>
  </r>
  <r>
    <s v="tuwebdecero"/>
    <s v="cemktd"/>
    <m/>
    <m/>
    <m/>
    <m/>
    <m/>
    <m/>
    <m/>
    <m/>
    <s v="Yes"/>
    <n v="396"/>
    <m/>
    <m/>
    <x v="1"/>
    <d v="2020-01-16T14:00:03"/>
    <s v="@mjcachon estará en Badajoz el 31 de Enero  #cemd2020 @CEMKTD _x000a_Compra ya tu entrada. Quedan pocas. Regalo exclusivo de un 10% código: cemd20jose https://t.co/UczjDjba1P https://t.co/d6eUoH7NWI"/>
    <s v="https://congresomarketingdigital.com/?utm_source=blogsterapp&amp;utm_medium=twitter&amp;utm_term=tuwebdecero&amp;utm_content=8671689"/>
    <s v="congresomarketingdigital.com"/>
    <s v="cemd2020"/>
    <s v="https://pbs.twimg.com/media/EOaGmBsWsAAkOeS.jpg"/>
    <s v="https://pbs.twimg.com/media/EOaGmBsWsAAkOeS.jpg"/>
    <x v="291"/>
    <d v="2020-01-16T00:00:00"/>
    <s v="14:00:03"/>
    <s v="https://twitter.com/tuwebdecero/status/1217808738943410176"/>
    <m/>
    <m/>
    <s v="1217808738943410176"/>
    <m/>
    <b v="0"/>
    <n v="1"/>
    <s v="14087496"/>
    <b v="0"/>
    <s v="es"/>
    <m/>
    <s v=""/>
    <b v="0"/>
    <n v="1"/>
    <s v=""/>
    <s v="BlogsterApp"/>
    <b v="0"/>
    <s v="1217808738943410176"/>
    <s v="Tweet"/>
    <n v="0"/>
    <n v="0"/>
    <m/>
    <m/>
    <m/>
    <m/>
    <m/>
    <m/>
    <m/>
    <m/>
    <n v="4"/>
    <s v="3"/>
    <s v="1"/>
    <m/>
    <m/>
    <m/>
    <m/>
    <m/>
    <m/>
    <m/>
    <m/>
    <m/>
  </r>
  <r>
    <s v="tuwebdecero"/>
    <s v="cemktd"/>
    <m/>
    <m/>
    <m/>
    <m/>
    <m/>
    <m/>
    <m/>
    <m/>
    <s v="Yes"/>
    <n v="397"/>
    <m/>
    <m/>
    <x v="1"/>
    <d v="2020-01-16T17:05:02"/>
    <s v="@mjcachon estará en Badajoz el 31 de Enero  #cemd2020 @CEMKTD _x000a_Compra ya tu entrada. Quedan pocas. Regalo exclusivo de un 10% código: cemd20jose https://t.co/Tidxks0XOV https://t.co/2pnfSMF7wA"/>
    <s v="https://congresomarketingdigital.com/?utm_source=blogsterapp&amp;utm_medium=twitter&amp;utm_term=tuwebdecero&amp;utm_content=8671691"/>
    <s v="congresomarketingdigital.com"/>
    <s v="cemd2020"/>
    <s v="https://pbs.twimg.com/media/EOaw7wVW4AIAxRc.jpg"/>
    <s v="https://pbs.twimg.com/media/EOaw7wVW4AIAxRc.jpg"/>
    <x v="292"/>
    <d v="2020-01-16T00:00:00"/>
    <s v="17:05:02"/>
    <s v="https://twitter.com/tuwebdecero/status/1217855291955601409"/>
    <m/>
    <m/>
    <s v="1217855291955601409"/>
    <m/>
    <b v="0"/>
    <n v="1"/>
    <s v="14087496"/>
    <b v="0"/>
    <s v="es"/>
    <m/>
    <s v=""/>
    <b v="0"/>
    <n v="1"/>
    <s v=""/>
    <s v="BlogsterApp"/>
    <b v="0"/>
    <s v="1217855291955601409"/>
    <s v="Tweet"/>
    <n v="0"/>
    <n v="0"/>
    <m/>
    <m/>
    <m/>
    <m/>
    <m/>
    <m/>
    <m/>
    <m/>
    <n v="4"/>
    <s v="3"/>
    <s v="1"/>
    <m/>
    <m/>
    <m/>
    <m/>
    <m/>
    <m/>
    <m/>
    <m/>
    <m/>
  </r>
  <r>
    <s v="tuwebdecero"/>
    <s v="cemktd"/>
    <m/>
    <m/>
    <m/>
    <m/>
    <m/>
    <m/>
    <m/>
    <m/>
    <s v="Yes"/>
    <n v="398"/>
    <m/>
    <m/>
    <x v="0"/>
    <d v="2020-01-16T21:28:53"/>
    <s v="¿Conoces la edición #Ecommerce del Congreso Extremeño de Marketing Digital? 🤘_x000a__x000a_⏰ 31 Enero de 2020_x000a_📍Edificio Ibercaja S.XXI (Badajoz)_x000a_🖥 Consigue tu entrada y síguelo en streaming 👇_x000a_ _x000a_https://t.co/Uwm3pzAiJ0_x000a_ _x000a_#CEMD2020"/>
    <m/>
    <m/>
    <s v="ecommerce"/>
    <m/>
    <s v="http://pbs.twimg.com/profile_images/1015263694715047938/4pWWxecr_normal.jpg"/>
    <x v="293"/>
    <d v="2020-01-16T00:00:00"/>
    <s v="21:28:53"/>
    <s v="https://twitter.com/tuwebdecero/status/1217921688358223873"/>
    <m/>
    <m/>
    <s v="1217921688358223873"/>
    <m/>
    <b v="0"/>
    <n v="0"/>
    <s v=""/>
    <b v="0"/>
    <s v="es"/>
    <m/>
    <s v=""/>
    <b v="0"/>
    <n v="7"/>
    <s v="1217861435042287617"/>
    <s v="Twitter for Android"/>
    <b v="0"/>
    <s v="1217861435042287617"/>
    <s v="Tweet"/>
    <n v="0"/>
    <n v="0"/>
    <m/>
    <m/>
    <m/>
    <m/>
    <m/>
    <m/>
    <m/>
    <m/>
    <n v="6"/>
    <s v="3"/>
    <s v="1"/>
    <n v="0"/>
    <n v="0"/>
    <n v="0"/>
    <n v="0"/>
    <n v="0"/>
    <n v="0"/>
    <n v="27"/>
    <n v="100"/>
    <n v="27"/>
  </r>
  <r>
    <s v="tuwebdecero"/>
    <s v="cemktd"/>
    <m/>
    <m/>
    <m/>
    <m/>
    <m/>
    <m/>
    <m/>
    <m/>
    <s v="Yes"/>
    <n v="399"/>
    <m/>
    <m/>
    <x v="1"/>
    <d v="2020-01-18T15:05:03"/>
    <s v="@mjcachon estará en Badajoz el 31 de Enero  #cemd2020 @CEMKTD _x000a_Compra ya tu entrada. Quedan pocas. Regalo exclusivo de un 10% código: cemd20jose https://t.co/Rq7Zw3PFyu https://t.co/Y2rUOsmAct"/>
    <s v="https://congresomarketingdigital.com/?utm_source=blogsterapp&amp;utm_medium=twitter&amp;utm_term=tuwebdecero&amp;utm_content=8671690"/>
    <s v="congresomarketingdigital.com"/>
    <s v="cemd2020"/>
    <s v="https://pbs.twimg.com/media/EOkopnTXsAMieFh.jpg"/>
    <s v="https://pbs.twimg.com/media/EOkopnTXsAMieFh.jpg"/>
    <x v="294"/>
    <d v="2020-01-18T00:00:00"/>
    <s v="15:05:03"/>
    <s v="https://twitter.com/tuwebdecero/status/1218549871332012032"/>
    <m/>
    <m/>
    <s v="1218549871332012032"/>
    <m/>
    <b v="0"/>
    <n v="1"/>
    <s v="14087496"/>
    <b v="0"/>
    <s v="es"/>
    <m/>
    <s v=""/>
    <b v="0"/>
    <n v="1"/>
    <s v=""/>
    <s v="BlogsterApp"/>
    <b v="0"/>
    <s v="1218549871332012032"/>
    <s v="Tweet"/>
    <n v="0"/>
    <n v="0"/>
    <m/>
    <m/>
    <m/>
    <m/>
    <m/>
    <m/>
    <m/>
    <m/>
    <n v="4"/>
    <s v="3"/>
    <s v="1"/>
    <m/>
    <m/>
    <m/>
    <m/>
    <m/>
    <m/>
    <m/>
    <m/>
    <m/>
  </r>
  <r>
    <s v="tuwebdecero"/>
    <s v="cemktd"/>
    <m/>
    <m/>
    <m/>
    <m/>
    <m/>
    <m/>
    <m/>
    <m/>
    <s v="Yes"/>
    <n v="400"/>
    <m/>
    <m/>
    <x v="3"/>
    <d v="2020-01-19T10:40:04"/>
    <s v="El 31 de Enero estaré otro año mas en #Badajoz en #CEMD2020 @CEMKTD _x000a__x000a_¿Te vienes?_x000a__x000a_https://t.co/uXEIyWqDdB https://t.co/ZpvGnEABDP"/>
    <s v="https://congresomarketingdigital.com/"/>
    <s v="congresomarketingdigital.com"/>
    <s v="badajoz cemd2020"/>
    <m/>
    <s v="http://pbs.twimg.com/profile_images/1015263694715047938/4pWWxecr_normal.jpg"/>
    <x v="295"/>
    <d v="2020-01-19T00:00:00"/>
    <s v="10:40:04"/>
    <s v="https://twitter.com/tuwebdecero/status/1218845572859416576"/>
    <m/>
    <m/>
    <s v="1218845572859416576"/>
    <m/>
    <b v="0"/>
    <n v="0"/>
    <s v=""/>
    <b v="0"/>
    <s v="es"/>
    <m/>
    <s v=""/>
    <b v="0"/>
    <n v="3"/>
    <s v="1218209395160637440"/>
    <s v="Twitter for Android"/>
    <b v="0"/>
    <s v="1218209395160637440"/>
    <s v="Tweet"/>
    <n v="0"/>
    <n v="0"/>
    <m/>
    <m/>
    <m/>
    <m/>
    <m/>
    <m/>
    <m/>
    <m/>
    <n v="2"/>
    <s v="3"/>
    <s v="1"/>
    <n v="0"/>
    <n v="0"/>
    <n v="0"/>
    <n v="0"/>
    <n v="0"/>
    <n v="0"/>
    <n v="15"/>
    <n v="100"/>
    <n v="15"/>
  </r>
  <r>
    <s v="tuwebdecero"/>
    <s v="cemktd"/>
    <m/>
    <m/>
    <m/>
    <m/>
    <m/>
    <m/>
    <m/>
    <m/>
    <s v="Yes"/>
    <n v="401"/>
    <m/>
    <m/>
    <x v="0"/>
    <d v="2020-01-20T07:04:36"/>
    <s v="Finalizamos una semana intensa y terminando de cerrar cositas del #CEMD2020 🤘Pero antes de comenzar la penúltima semana previa tenemos algo que contaros 😉 https://t.co/bsnaC0jnHW"/>
    <m/>
    <m/>
    <s v="cemd2020"/>
    <m/>
    <s v="http://pbs.twimg.com/profile_images/1015263694715047938/4pWWxecr_normal.jpg"/>
    <x v="296"/>
    <d v="2020-01-20T00:00:00"/>
    <s v="07:04:36"/>
    <s v="https://twitter.com/tuwebdecero/status/1219153739287842817"/>
    <m/>
    <m/>
    <s v="1219153739287842817"/>
    <m/>
    <b v="0"/>
    <n v="0"/>
    <s v=""/>
    <b v="0"/>
    <s v="es"/>
    <m/>
    <s v=""/>
    <b v="0"/>
    <n v="3"/>
    <s v="1218975599483674637"/>
    <s v="Twitter for Android"/>
    <b v="0"/>
    <s v="1218975599483674637"/>
    <s v="Tweet"/>
    <n v="0"/>
    <n v="0"/>
    <m/>
    <m/>
    <m/>
    <m/>
    <m/>
    <m/>
    <m/>
    <m/>
    <n v="6"/>
    <s v="3"/>
    <s v="1"/>
    <n v="0"/>
    <n v="0"/>
    <n v="0"/>
    <n v="0"/>
    <n v="0"/>
    <n v="0"/>
    <n v="23"/>
    <n v="100"/>
    <n v="23"/>
  </r>
  <r>
    <s v="tuwebdecero"/>
    <s v="cemktd"/>
    <m/>
    <m/>
    <m/>
    <m/>
    <m/>
    <m/>
    <m/>
    <m/>
    <s v="Yes"/>
    <n v="402"/>
    <m/>
    <m/>
    <x v="0"/>
    <d v="2020-01-20T11:28:39"/>
    <s v="¿No puedes venir a #Badajoz y asistir al #CEMD2020? No hay problema, puedes disfrutar e interactuar via streaming, ¡y a un precio alucinante! 🤘_x000a_¡Entra aquí mismo y saca tu entrada ya! 👇_x000a_https://t.co/CNcfEthitw"/>
    <m/>
    <m/>
    <s v="badajoz cemd2020"/>
    <m/>
    <s v="http://pbs.twimg.com/profile_images/1015263694715047938/4pWWxecr_normal.jpg"/>
    <x v="297"/>
    <d v="2020-01-20T00:00:00"/>
    <s v="11:28:39"/>
    <s v="https://twitter.com/tuwebdecero/status/1219220189469990919"/>
    <m/>
    <m/>
    <s v="1219220189469990919"/>
    <m/>
    <b v="0"/>
    <n v="0"/>
    <s v=""/>
    <b v="0"/>
    <s v="es"/>
    <m/>
    <s v=""/>
    <b v="0"/>
    <n v="4"/>
    <s v="1219200423363534848"/>
    <s v="Twitter for Android"/>
    <b v="0"/>
    <s v="1219200423363534848"/>
    <s v="Tweet"/>
    <n v="0"/>
    <n v="0"/>
    <m/>
    <m/>
    <m/>
    <m/>
    <m/>
    <m/>
    <m/>
    <m/>
    <n v="6"/>
    <s v="3"/>
    <s v="1"/>
    <n v="0"/>
    <n v="0"/>
    <n v="0"/>
    <n v="0"/>
    <n v="0"/>
    <n v="0"/>
    <n v="31"/>
    <n v="100"/>
    <n v="31"/>
  </r>
  <r>
    <s v="tuwebdecero"/>
    <s v="cemktd"/>
    <m/>
    <m/>
    <m/>
    <m/>
    <m/>
    <m/>
    <m/>
    <m/>
    <s v="Yes"/>
    <n v="404"/>
    <m/>
    <m/>
    <x v="0"/>
    <d v="2020-01-22T08:25:08"/>
    <s v="¿Te gustaría ser VOLUNTARIO y vivir el #CEMD2020 desde dentro? Ponte en contacto con nosotros y hablamos 😉 https://t.co/dhFmszhKfK"/>
    <m/>
    <m/>
    <s v="cemd2020"/>
    <m/>
    <s v="http://pbs.twimg.com/profile_images/1015263694715047938/4pWWxecr_normal.jpg"/>
    <x v="298"/>
    <d v="2020-01-22T00:00:00"/>
    <s v="08:25:08"/>
    <s v="https://twitter.com/tuwebdecero/status/1219898778788016128"/>
    <m/>
    <m/>
    <s v="1219898778788016128"/>
    <m/>
    <b v="0"/>
    <n v="0"/>
    <s v=""/>
    <b v="0"/>
    <s v="es"/>
    <m/>
    <s v=""/>
    <b v="0"/>
    <n v="2"/>
    <s v="1219894063610187776"/>
    <s v="Twitter for Android"/>
    <b v="0"/>
    <s v="1219894063610187776"/>
    <s v="Tweet"/>
    <n v="0"/>
    <n v="0"/>
    <m/>
    <m/>
    <m/>
    <m/>
    <m/>
    <m/>
    <m/>
    <m/>
    <n v="6"/>
    <s v="3"/>
    <s v="1"/>
    <n v="0"/>
    <n v="0"/>
    <n v="0"/>
    <n v="0"/>
    <n v="0"/>
    <n v="0"/>
    <n v="17"/>
    <n v="100"/>
    <n v="17"/>
  </r>
  <r>
    <s v="tuwebdecero"/>
    <s v="cemktd"/>
    <m/>
    <m/>
    <m/>
    <m/>
    <m/>
    <m/>
    <m/>
    <m/>
    <s v="Yes"/>
    <n v="405"/>
    <m/>
    <m/>
    <x v="0"/>
    <d v="2020-01-22T14:09:33"/>
    <s v="¿Estás preparados para los sorteos del #CEMD2020 ? No te lo puedes perder, habrá muchas sorpresas durante el evento 🤘_x000a_Si aún no tienes tu entrada, ¡no sabemos a que esperas! _x000a_👉 https://t.co/02j768AXO5 https://t.co/nY7EN5Ga83"/>
    <m/>
    <m/>
    <s v="cemd2020"/>
    <m/>
    <s v="http://pbs.twimg.com/profile_images/1015263694715047938/4pWWxecr_normal.jpg"/>
    <x v="299"/>
    <d v="2020-01-22T00:00:00"/>
    <s v="14:09:33"/>
    <s v="https://twitter.com/tuwebdecero/status/1219985454956793857"/>
    <m/>
    <m/>
    <s v="1219985454956793857"/>
    <m/>
    <b v="0"/>
    <n v="0"/>
    <s v=""/>
    <b v="0"/>
    <s v="es"/>
    <m/>
    <s v=""/>
    <b v="0"/>
    <n v="3"/>
    <s v="1219954417258192898"/>
    <s v="Twitter for Android"/>
    <b v="0"/>
    <s v="1219954417258192898"/>
    <s v="Tweet"/>
    <n v="0"/>
    <n v="0"/>
    <m/>
    <m/>
    <m/>
    <m/>
    <m/>
    <m/>
    <m/>
    <m/>
    <n v="6"/>
    <s v="3"/>
    <s v="1"/>
    <n v="0"/>
    <n v="0"/>
    <n v="0"/>
    <n v="0"/>
    <n v="0"/>
    <n v="0"/>
    <n v="29"/>
    <n v="100"/>
    <n v="29"/>
  </r>
  <r>
    <s v="tuwebdecero"/>
    <s v="i_republica"/>
    <m/>
    <m/>
    <m/>
    <m/>
    <m/>
    <m/>
    <m/>
    <m/>
    <s v="No"/>
    <n v="406"/>
    <m/>
    <m/>
    <x v="3"/>
    <d v="2020-01-22T23:18:54"/>
    <s v="8 días para el #CEMD2020, 8 días para poder aprender de 𝙇𝙤𝙡𝙖 𝙂𝙖𝙡𝙡𝙚𝙣𝙩 de @i_Republica 🤘 Nos ha dejado un mensajito para ir abriendo boca, y te recuerda que no puedes faltar, saca tu entrada ya 👉 https://t.co/gIJc2ki3fx https://t.co/QTap7Rw5L0"/>
    <m/>
    <m/>
    <s v="cemd2020"/>
    <m/>
    <s v="http://pbs.twimg.com/profile_images/1015263694715047938/4pWWxecr_normal.jpg"/>
    <x v="300"/>
    <d v="2020-01-22T00:00:00"/>
    <s v="23:18:54"/>
    <s v="https://twitter.com/tuwebdecero/status/1220123702437785602"/>
    <m/>
    <m/>
    <s v="1220123702437785602"/>
    <m/>
    <b v="0"/>
    <n v="0"/>
    <s v=""/>
    <b v="0"/>
    <s v="es"/>
    <m/>
    <s v=""/>
    <b v="0"/>
    <n v="4"/>
    <s v="1220060195063324677"/>
    <s v="Twitter for Android"/>
    <b v="0"/>
    <s v="1220060195063324677"/>
    <s v="Tweet"/>
    <n v="0"/>
    <n v="0"/>
    <m/>
    <m/>
    <m/>
    <m/>
    <m/>
    <m/>
    <m/>
    <m/>
    <n v="1"/>
    <s v="3"/>
    <s v="3"/>
    <n v="0"/>
    <n v="0"/>
    <n v="0"/>
    <n v="0"/>
    <n v="0"/>
    <n v="0"/>
    <n v="33"/>
    <n v="100"/>
    <n v="33"/>
  </r>
  <r>
    <s v="tuwebdecero"/>
    <s v="mjcachon"/>
    <m/>
    <m/>
    <m/>
    <m/>
    <m/>
    <m/>
    <m/>
    <m/>
    <s v="No"/>
    <n v="411"/>
    <m/>
    <m/>
    <x v="3"/>
    <d v="2020-01-23T09:06:44"/>
    <s v="📣Lo mejor del #SEO llega al #CEMD2020 de la mano de @mjcachon_x000a__x000a_Al mando de su empresa de SEO y Marketing Online y vinculada al equipo de #SISTRIX_x000a__x000a_¿Te lo vas a perder? 🤘_x000a__x000a_➡Compra ya tu entrada en 👉 https://t.co/MrAEryp0Vz_x000a_10 % DCTO CEMD20ISABEL https://t.co/cAVGN8axta"/>
    <m/>
    <m/>
    <s v="seo cemd2020"/>
    <m/>
    <s v="http://pbs.twimg.com/profile_images/1015263694715047938/4pWWxecr_normal.jpg"/>
    <x v="301"/>
    <d v="2020-01-23T00:00:00"/>
    <s v="09:06:44"/>
    <s v="https://twitter.com/tuwebdecero/status/1220271637016326145"/>
    <m/>
    <m/>
    <s v="1220271637016326145"/>
    <m/>
    <b v="0"/>
    <n v="0"/>
    <s v=""/>
    <b v="0"/>
    <s v="es"/>
    <m/>
    <s v=""/>
    <b v="0"/>
    <n v="2"/>
    <s v="1220270741234573312"/>
    <s v="Twitter for Android"/>
    <b v="0"/>
    <s v="1220270741234573312"/>
    <s v="Tweet"/>
    <n v="0"/>
    <n v="0"/>
    <m/>
    <m/>
    <m/>
    <m/>
    <m/>
    <m/>
    <m/>
    <m/>
    <n v="2"/>
    <s v="3"/>
    <s v="2"/>
    <n v="0"/>
    <n v="0"/>
    <n v="0"/>
    <n v="0"/>
    <n v="0"/>
    <n v="0"/>
    <n v="41"/>
    <n v="100"/>
    <n v="41"/>
  </r>
  <r>
    <s v="tuwebdecero"/>
    <s v="paolasilvacm"/>
    <m/>
    <m/>
    <m/>
    <m/>
    <m/>
    <m/>
    <m/>
    <m/>
    <s v="No"/>
    <n v="412"/>
    <m/>
    <m/>
    <x v="3"/>
    <d v="2020-01-23T09:52:38"/>
    <s v="Si aún estás pensando si ser #voluntario en el #CEMD2020, te recomendamos leer este estupendo artículo: &quot;La experiencia de ser voluntario en el Congreso Extremeño de Marketing Digital de Badajoz&quot; via @paolasilvacm _x000a_https://t.co/6FgIYS5Gd4"/>
    <m/>
    <m/>
    <s v="voluntario cemd2020"/>
    <m/>
    <s v="http://pbs.twimg.com/profile_images/1015263694715047938/4pWWxecr_normal.jpg"/>
    <x v="302"/>
    <d v="2020-01-23T00:00:00"/>
    <s v="09:52:38"/>
    <s v="https://twitter.com/tuwebdecero/status/1220283189232652289"/>
    <m/>
    <m/>
    <s v="1220283189232652289"/>
    <m/>
    <b v="0"/>
    <n v="0"/>
    <s v=""/>
    <b v="0"/>
    <s v="es"/>
    <m/>
    <s v=""/>
    <b v="0"/>
    <n v="2"/>
    <s v="1220282538255581184"/>
    <s v="Twitter for Android"/>
    <b v="0"/>
    <s v="1220282538255581184"/>
    <s v="Tweet"/>
    <n v="0"/>
    <n v="0"/>
    <m/>
    <m/>
    <m/>
    <m/>
    <m/>
    <m/>
    <m/>
    <m/>
    <n v="1"/>
    <s v="3"/>
    <s v="7"/>
    <n v="0"/>
    <n v="0"/>
    <n v="1"/>
    <n v="3.125"/>
    <n v="0"/>
    <n v="0"/>
    <n v="31"/>
    <n v="96.875"/>
    <n v="32"/>
  </r>
  <r>
    <s v="tuwebdecero"/>
    <s v="tuwebdecero"/>
    <m/>
    <m/>
    <m/>
    <m/>
    <m/>
    <m/>
    <m/>
    <m/>
    <s v="No"/>
    <n v="413"/>
    <m/>
    <m/>
    <x v="2"/>
    <d v="2020-01-16T09:02:42"/>
    <s v="Alvaro Fontela estará de nuevo en Badajoz el 31 de Enero. - Estrategias de Marketing Digital para vender más con tu Ecommerce #cemd2020 _x000a_Ya no quedan entradas VIP pero puedes comprar la entrada normal o verlo en Streaming. 10% de dto: cemdjose_x000a_https://t.co/sA0tQUNZsK https://t.co/EZTbk5gT5y"/>
    <s v="https://congresomarketingdigital.com/"/>
    <s v="congresomarketingdigital.com"/>
    <s v="cemd2020"/>
    <s v="https://pbs.twimg.com/media/EOZCh2kWAAE8I4R.jpg"/>
    <s v="https://pbs.twimg.com/media/EOZCh2kWAAE8I4R.jpg"/>
    <x v="303"/>
    <d v="2020-01-16T00:00:00"/>
    <s v="09:02:42"/>
    <s v="https://twitter.com/tuwebdecero/status/1217733907996725249"/>
    <m/>
    <m/>
    <s v="1217733907996725249"/>
    <m/>
    <b v="0"/>
    <n v="7"/>
    <s v=""/>
    <b v="0"/>
    <s v="es"/>
    <m/>
    <s v=""/>
    <b v="0"/>
    <n v="5"/>
    <s v=""/>
    <s v="Twitter Web App"/>
    <b v="0"/>
    <s v="1217733907996725249"/>
    <s v="Tweet"/>
    <n v="0"/>
    <n v="0"/>
    <m/>
    <m/>
    <m/>
    <m/>
    <m/>
    <m/>
    <m/>
    <m/>
    <n v="8"/>
    <s v="3"/>
    <s v="3"/>
    <n v="0"/>
    <n v="0"/>
    <n v="0"/>
    <n v="0"/>
    <n v="0"/>
    <n v="0"/>
    <n v="41"/>
    <n v="100"/>
    <n v="41"/>
  </r>
  <r>
    <s v="tuwebdecero"/>
    <s v="tuwebdecero"/>
    <m/>
    <m/>
    <m/>
    <m/>
    <m/>
    <m/>
    <m/>
    <m/>
    <s v="No"/>
    <n v="414"/>
    <m/>
    <m/>
    <x v="2"/>
    <d v="2020-01-16T10:00:00"/>
    <s v="Alvaro Fontela estará de nuevo en Badajoz el 31 de Enero -Estrategias de Marketing Digital para vender más con tu Ecommerce #cemd2020 _x000a_Ya no quedan entradas VIP pero puedes comprar la entrada normal o verlo en Streaming. 10% de dto: cemdjose_x000a_https://t.co/sA0tQV5Aki #cemd2020"/>
    <s v="https://congresomarketingdigital.com/"/>
    <s v="congresomarketingdigital.com"/>
    <s v="cemd2020 cemd2020"/>
    <m/>
    <s v="http://pbs.twimg.com/profile_images/1015263694715047938/4pWWxecr_normal.jpg"/>
    <x v="304"/>
    <d v="2020-01-16T00:00:00"/>
    <s v="10:00:00"/>
    <s v="https://twitter.com/tuwebdecero/status/1217748326797307905"/>
    <m/>
    <m/>
    <s v="1217748326797307905"/>
    <m/>
    <b v="0"/>
    <n v="2"/>
    <s v=""/>
    <b v="0"/>
    <s v="es"/>
    <m/>
    <s v=""/>
    <b v="0"/>
    <n v="1"/>
    <s v=""/>
    <s v="Twitter for Advertisers"/>
    <b v="0"/>
    <s v="1217748326797307905"/>
    <s v="Tweet"/>
    <n v="0"/>
    <n v="0"/>
    <m/>
    <m/>
    <m/>
    <m/>
    <m/>
    <m/>
    <m/>
    <m/>
    <n v="8"/>
    <s v="3"/>
    <s v="3"/>
    <n v="0"/>
    <n v="0"/>
    <n v="0"/>
    <n v="0"/>
    <n v="0"/>
    <n v="0"/>
    <n v="42"/>
    <n v="100"/>
    <n v="42"/>
  </r>
  <r>
    <s v="tuwebdecero"/>
    <s v="tuwebdecero"/>
    <m/>
    <m/>
    <m/>
    <m/>
    <m/>
    <m/>
    <m/>
    <m/>
    <s v="No"/>
    <n v="415"/>
    <m/>
    <m/>
    <x v="2"/>
    <d v="2020-01-16T12:00:17"/>
    <s v="Alvaro Fontela  estaráen Badajoz el 31 de Enero -Estrategias para vender más con tu Ecommerce #cemd2020 _x000a_Ya no quedan entradas VIP pero puedes comprar la entrada normal o verlo en Streaming. 10% de dto: cemdjose https://t.co/bfeuvOitBp https://t.co/kSpfpBDslx"/>
    <s v="https://congresomarketingdigital.com/?utm_source=blogsterapp&amp;utm_medium=twitter&amp;utm_term=tuwebdecero&amp;utm_content=8671630"/>
    <s v="congresomarketingdigital.com"/>
    <s v="cemd2020"/>
    <s v="https://pbs.twimg.com/media/EOZrLlLW4AEiedM.jpg"/>
    <s v="https://pbs.twimg.com/media/EOZrLlLW4AEiedM.jpg"/>
    <x v="305"/>
    <d v="2020-01-16T00:00:00"/>
    <s v="12:00:17"/>
    <s v="https://twitter.com/tuwebdecero/status/1217778597810839553"/>
    <m/>
    <m/>
    <s v="1217778597810839553"/>
    <m/>
    <b v="0"/>
    <n v="0"/>
    <s v=""/>
    <b v="0"/>
    <s v="es"/>
    <m/>
    <s v=""/>
    <b v="0"/>
    <n v="0"/>
    <s v=""/>
    <s v="BlogsterApp"/>
    <b v="0"/>
    <s v="1217778597810839553"/>
    <s v="Tweet"/>
    <n v="0"/>
    <n v="0"/>
    <m/>
    <m/>
    <m/>
    <m/>
    <m/>
    <m/>
    <m/>
    <m/>
    <n v="8"/>
    <s v="3"/>
    <s v="3"/>
    <n v="0"/>
    <n v="0"/>
    <n v="0"/>
    <n v="0"/>
    <n v="0"/>
    <n v="0"/>
    <n v="35"/>
    <n v="100"/>
    <n v="35"/>
  </r>
  <r>
    <s v="tuwebdecero"/>
    <s v="tuwebdecero"/>
    <m/>
    <m/>
    <m/>
    <m/>
    <m/>
    <m/>
    <m/>
    <m/>
    <s v="No"/>
    <n v="416"/>
    <m/>
    <m/>
    <x v="2"/>
    <d v="2020-01-19T21:30:39"/>
    <s v="Congreso extremeño de marketing digital 2020 #cemd2020_x000a_” https://t.co/sdmVWKujMd https://t.co/8BMyWafM9M"/>
    <s v="https://www.marketingandweb.es/marketing/mejor-congreso-de-marketing-digital-ecommerce-en-badajoz-cemd/"/>
    <s v="marketingandweb.es"/>
    <s v="cemd2020"/>
    <s v="https://pbs.twimg.com/media/EOrKftEWsAEX7qz.png"/>
    <s v="https://pbs.twimg.com/media/EOrKftEWsAEX7qz.png"/>
    <x v="306"/>
    <d v="2020-01-19T00:00:00"/>
    <s v="21:30:39"/>
    <s v="https://twitter.com/tuwebdecero/status/1219009297230782464"/>
    <m/>
    <m/>
    <s v="1219009297230782464"/>
    <m/>
    <b v="0"/>
    <n v="1"/>
    <s v=""/>
    <b v="0"/>
    <s v="es"/>
    <m/>
    <s v=""/>
    <b v="0"/>
    <n v="1"/>
    <s v=""/>
    <s v="Buffer"/>
    <b v="0"/>
    <s v="1219009297230782464"/>
    <s v="Tweet"/>
    <n v="0"/>
    <n v="0"/>
    <m/>
    <m/>
    <m/>
    <m/>
    <m/>
    <m/>
    <m/>
    <m/>
    <n v="8"/>
    <s v="3"/>
    <s v="3"/>
    <n v="0"/>
    <n v="0"/>
    <n v="0"/>
    <n v="0"/>
    <n v="0"/>
    <n v="0"/>
    <n v="7"/>
    <n v="100"/>
    <n v="7"/>
  </r>
  <r>
    <s v="tuwebdecero"/>
    <s v="tuwebdecero"/>
    <m/>
    <m/>
    <m/>
    <m/>
    <m/>
    <m/>
    <m/>
    <m/>
    <s v="No"/>
    <n v="417"/>
    <m/>
    <m/>
    <x v="2"/>
    <d v="2020-01-20T09:46:44"/>
    <s v="Juan Pablo Tejera estará en Badajoz el próximo 31 de Enero parra hablar sobre la herramienta Metricool.  _x000a_No te lo pierdas y compra  tu entrada - Congreso Extremeño de Marketing Digital #cemd2020 _x000a_10% de descuento con el código: cemd20jose _x000a_ℹ️ https://t.co/sA0tQUNZsK https://t.co/5PkzOz9SJq"/>
    <s v="https://congresomarketingdigital.com/"/>
    <s v="congresomarketingdigital.com"/>
    <s v="cemd2020"/>
    <s v="https://pbs.twimg.com/media/EOty9wOWsAEtEzo.jpg"/>
    <s v="https://pbs.twimg.com/media/EOty9wOWsAEtEzo.jpg"/>
    <x v="307"/>
    <d v="2020-01-20T00:00:00"/>
    <s v="09:46:44"/>
    <s v="https://twitter.com/tuwebdecero/status/1219194539858104320"/>
    <m/>
    <m/>
    <s v="1219194539858104320"/>
    <m/>
    <b v="0"/>
    <n v="0"/>
    <s v=""/>
    <b v="0"/>
    <s v="es"/>
    <m/>
    <s v=""/>
    <b v="0"/>
    <n v="1"/>
    <s v=""/>
    <s v="Twitter Web App"/>
    <b v="0"/>
    <s v="1219194539858104320"/>
    <s v="Tweet"/>
    <n v="0"/>
    <n v="0"/>
    <m/>
    <m/>
    <m/>
    <m/>
    <m/>
    <m/>
    <m/>
    <m/>
    <n v="8"/>
    <s v="3"/>
    <s v="3"/>
    <n v="0"/>
    <n v="0"/>
    <n v="0"/>
    <n v="0"/>
    <n v="0"/>
    <n v="0"/>
    <n v="39"/>
    <n v="100"/>
    <n v="39"/>
  </r>
  <r>
    <s v="tuwebdecero"/>
    <s v="tuwebdecero"/>
    <m/>
    <m/>
    <m/>
    <m/>
    <m/>
    <m/>
    <m/>
    <m/>
    <s v="No"/>
    <n v="418"/>
    <m/>
    <m/>
    <x v="2"/>
    <d v="2020-01-20T15:49:58"/>
    <s v="El SEO será uno de los protagonistas del Congreso del día 31 de Enero - Congreso de Marketing Digital https://t.co/q9JDo4hxjo #cemd2020 https://t.co/Prw78Z965I"/>
    <s v="https://congresomarketingdigital.com/el-seo-sera-uno-de-los-protagonistas-del-congreso-del-dia-31-de-enero/"/>
    <s v="congresomarketingdigital.com"/>
    <s v="cemd2020"/>
    <s v="https://pbs.twimg.com/media/EOvGG_pXUAEQ3Cw.jpg"/>
    <s v="https://pbs.twimg.com/media/EOvGG_pXUAEQ3Cw.jpg"/>
    <x v="308"/>
    <d v="2020-01-20T00:00:00"/>
    <s v="15:49:58"/>
    <s v="https://twitter.com/tuwebdecero/status/1219285949475106816"/>
    <m/>
    <m/>
    <s v="1219285949475106816"/>
    <m/>
    <b v="0"/>
    <n v="0"/>
    <s v=""/>
    <b v="0"/>
    <s v="es"/>
    <m/>
    <s v=""/>
    <b v="0"/>
    <n v="1"/>
    <s v=""/>
    <s v="Buffer"/>
    <b v="0"/>
    <s v="1219285949475106816"/>
    <s v="Tweet"/>
    <n v="0"/>
    <n v="0"/>
    <m/>
    <m/>
    <m/>
    <m/>
    <m/>
    <m/>
    <m/>
    <m/>
    <n v="8"/>
    <s v="3"/>
    <s v="3"/>
    <n v="0"/>
    <n v="0"/>
    <n v="0"/>
    <n v="0"/>
    <n v="0"/>
    <n v="0"/>
    <n v="19"/>
    <n v="100"/>
    <n v="19"/>
  </r>
  <r>
    <s v="tuwebdecero"/>
    <s v="igersspain"/>
    <m/>
    <m/>
    <m/>
    <m/>
    <m/>
    <m/>
    <m/>
    <m/>
    <s v="No"/>
    <n v="419"/>
    <m/>
    <m/>
    <x v="3"/>
    <d v="2020-01-21T10:51:34"/>
    <s v="Estamos encantados de recibir en el #CEMD2020 a nuestro buen amigo @PhilGonzalez  👏_x000a_Este año nos hablará sobre мιɴdғυlɴeѕѕ y nos presentará su nuevo libro 😉_x000a_Si quieres ver al creador de @IgersSpain  en vivo o por streaming compra ya tu entrada en 👉https://t.co/XpGXMsWbRE https://t.co/DwP4n26rQT"/>
    <m/>
    <m/>
    <s v="cemd2020"/>
    <m/>
    <s v="http://pbs.twimg.com/profile_images/1015263694715047938/4pWWxecr_normal.jpg"/>
    <x v="309"/>
    <d v="2020-01-21T00:00:00"/>
    <s v="10:51:34"/>
    <s v="https://twitter.com/tuwebdecero/status/1219573242983329793"/>
    <m/>
    <m/>
    <s v="1219573242983329793"/>
    <m/>
    <b v="0"/>
    <n v="0"/>
    <s v=""/>
    <b v="0"/>
    <s v="es"/>
    <m/>
    <s v=""/>
    <b v="0"/>
    <n v="2"/>
    <s v="1219531152987500544"/>
    <s v="Twitter for Android"/>
    <b v="0"/>
    <s v="1219531152987500544"/>
    <s v="Tweet"/>
    <n v="0"/>
    <n v="0"/>
    <m/>
    <m/>
    <m/>
    <m/>
    <m/>
    <m/>
    <m/>
    <m/>
    <n v="1"/>
    <s v="3"/>
    <s v="3"/>
    <n v="0"/>
    <n v="0"/>
    <n v="0"/>
    <n v="0"/>
    <n v="0"/>
    <n v="0"/>
    <n v="45"/>
    <n v="100"/>
    <n v="45"/>
  </r>
  <r>
    <s v="tuwebdecero"/>
    <s v="tuwebdecero"/>
    <m/>
    <m/>
    <m/>
    <m/>
    <m/>
    <m/>
    <m/>
    <m/>
    <s v="No"/>
    <n v="422"/>
    <m/>
    <m/>
    <x v="2"/>
    <d v="2020-01-23T11:30:00"/>
    <s v="Solo quedan 7 días para el primer congreso de Marketing digital del año. No te quedes sin la entrada. Descuento del 10% en presencial y Streaming | Código: cemd20jose #cemd2020"/>
    <m/>
    <m/>
    <s v="cemd2020"/>
    <m/>
    <s v="http://pbs.twimg.com/profile_images/1015263694715047938/4pWWxecr_normal.jpg"/>
    <x v="310"/>
    <d v="2020-01-23T00:00:00"/>
    <s v="11:30:00"/>
    <s v="https://twitter.com/tuwebdecero/status/1220307690875838469"/>
    <m/>
    <m/>
    <s v="1220307690875838469"/>
    <m/>
    <b v="0"/>
    <n v="0"/>
    <s v=""/>
    <b v="0"/>
    <s v="es"/>
    <m/>
    <s v=""/>
    <b v="0"/>
    <n v="1"/>
    <s v=""/>
    <s v="Twitter for Advertisers"/>
    <b v="0"/>
    <s v="1220307690875838469"/>
    <s v="Tweet"/>
    <n v="0"/>
    <n v="0"/>
    <m/>
    <m/>
    <m/>
    <m/>
    <m/>
    <m/>
    <m/>
    <m/>
    <n v="8"/>
    <s v="3"/>
    <s v="3"/>
    <n v="0"/>
    <n v="0"/>
    <n v="1"/>
    <n v="3.4482758620689653"/>
    <n v="0"/>
    <n v="0"/>
    <n v="28"/>
    <n v="96.551724137931032"/>
    <n v="29"/>
  </r>
  <r>
    <s v="tuwebdecero"/>
    <s v="tuwebdecero"/>
    <m/>
    <m/>
    <m/>
    <m/>
    <m/>
    <m/>
    <m/>
    <m/>
    <s v="No"/>
    <n v="423"/>
    <m/>
    <m/>
    <x v="2"/>
    <d v="2020-01-23T14:00:00"/>
    <s v="Solo quedan 7 días para el primer congreso de Marketing digital del año. No te quedes sin la entrada. Descuento del 10% en presencial y Streaming | Código: cemd20jose #cemd2020"/>
    <m/>
    <m/>
    <s v="cemd2020"/>
    <m/>
    <s v="http://pbs.twimg.com/profile_images/1015263694715047938/4pWWxecr_normal.jpg"/>
    <x v="311"/>
    <d v="2020-01-23T00:00:00"/>
    <s v="14:00:00"/>
    <s v="https://twitter.com/tuwebdecero/status/1220345441901895680"/>
    <m/>
    <m/>
    <s v="1220345441901895680"/>
    <m/>
    <b v="0"/>
    <n v="0"/>
    <s v=""/>
    <b v="0"/>
    <s v="es"/>
    <m/>
    <s v=""/>
    <b v="0"/>
    <n v="0"/>
    <s v=""/>
    <s v="Twitter for Advertisers"/>
    <b v="0"/>
    <s v="1220345441901895680"/>
    <s v="Tweet"/>
    <n v="0"/>
    <n v="0"/>
    <m/>
    <m/>
    <m/>
    <m/>
    <m/>
    <m/>
    <m/>
    <m/>
    <n v="8"/>
    <s v="3"/>
    <s v="3"/>
    <n v="0"/>
    <n v="0"/>
    <n v="1"/>
    <n v="3.4482758620689653"/>
    <n v="0"/>
    <n v="0"/>
    <n v="28"/>
    <n v="96.551724137931032"/>
    <n v="29"/>
  </r>
  <r>
    <s v="mariaghvn"/>
    <s v="tuwebdecero"/>
    <m/>
    <m/>
    <m/>
    <m/>
    <m/>
    <m/>
    <m/>
    <m/>
    <s v="No"/>
    <n v="424"/>
    <m/>
    <m/>
    <x v="0"/>
    <d v="2020-01-23T14:12:46"/>
    <s v="Solo quedan 7 días para el primer congreso de Marketing digital del año. No te quedes sin la entrada. Descuento del 10% en presencial y Streaming | Código: cemd20jose #cemd2020"/>
    <m/>
    <m/>
    <m/>
    <m/>
    <s v="http://pbs.twimg.com/profile_images/981076283076546560/tnlAeLBF_normal.jpg"/>
    <x v="312"/>
    <d v="2020-01-23T00:00:00"/>
    <s v="14:12:46"/>
    <s v="https://twitter.com/mariaghvn/status/1220348652071325696"/>
    <m/>
    <m/>
    <s v="1220348652071325696"/>
    <m/>
    <b v="0"/>
    <n v="0"/>
    <s v=""/>
    <b v="0"/>
    <s v="es"/>
    <m/>
    <s v=""/>
    <b v="0"/>
    <n v="1"/>
    <s v="1220307690875838469"/>
    <s v="Twitter for iPhone"/>
    <b v="0"/>
    <s v="1220307690875838469"/>
    <s v="Tweet"/>
    <n v="0"/>
    <n v="0"/>
    <m/>
    <m/>
    <m/>
    <m/>
    <m/>
    <m/>
    <m/>
    <m/>
    <n v="1"/>
    <s v="3"/>
    <s v="3"/>
    <n v="0"/>
    <n v="0"/>
    <n v="1"/>
    <n v="3.4482758620689653"/>
    <n v="0"/>
    <n v="0"/>
    <n v="28"/>
    <n v="96.551724137931032"/>
    <n v="29"/>
  </r>
  <r>
    <s v="philgonzalez"/>
    <s v="igersspain"/>
    <m/>
    <m/>
    <m/>
    <m/>
    <m/>
    <m/>
    <m/>
    <m/>
    <s v="No"/>
    <n v="425"/>
    <m/>
    <m/>
    <x v="3"/>
    <d v="2020-01-23T16:23:24"/>
    <s v="Estamos encantados de recibir en el #CEMD2020 a nuestro buen amigo @PhilGonzalez  👏_x000a_Este año nos hablará sobre мιɴdғυlɴeѕѕ y nos presentará su nuevo libro 😉_x000a_Si quieres ver al creador de @IgersSpain  en vivo o por streaming compra ya tu entrada en 👉https://t.co/XpGXMsWbRE https://t.co/DwP4n26rQT"/>
    <m/>
    <m/>
    <s v="cemd2020"/>
    <m/>
    <s v="http://pbs.twimg.com/profile_images/1178409274134937601/taQ4RCd9_normal.jpg"/>
    <x v="313"/>
    <d v="2020-01-23T00:00:00"/>
    <s v="16:23:24"/>
    <s v="https://twitter.com/philgonzalez/status/1220381526392811520"/>
    <m/>
    <m/>
    <s v="1220381526392811520"/>
    <m/>
    <b v="0"/>
    <n v="0"/>
    <s v=""/>
    <b v="0"/>
    <s v="es"/>
    <m/>
    <s v=""/>
    <b v="0"/>
    <n v="2"/>
    <s v="1219531152987500544"/>
    <s v="Twitter for iPhone"/>
    <b v="0"/>
    <s v="1219531152987500544"/>
    <s v="Tweet"/>
    <n v="0"/>
    <n v="0"/>
    <m/>
    <m/>
    <m/>
    <m/>
    <m/>
    <m/>
    <m/>
    <m/>
    <n v="1"/>
    <s v="2"/>
    <s v="3"/>
    <n v="0"/>
    <n v="0"/>
    <n v="0"/>
    <n v="0"/>
    <n v="0"/>
    <n v="0"/>
    <n v="45"/>
    <n v="100"/>
    <n v="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imeSeries" cacheId="4" applyNumberFormats="0" applyBorderFormats="0" applyFontFormats="0" applyPatternFormats="0" applyAlignmentFormats="0" applyWidthHeightFormats="1" dataCaption="Values" updatedVersion="5" minRefreshableVersion="3" showCalcMbrs="0" useAutoFormatting="1" itemPrintTitles="1" createdVersion="3" indent="0" outline="1" outlineData="1" multipleFieldFilters="0" chartFormat="1">
  <location ref="A25:B146" firstHeaderRow="1" firstDataRow="1" firstDataCol="1"/>
  <pivotFields count="6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3"/>
        <item x="4"/>
        <item x="0"/>
        <item x="2"/>
        <item t="default"/>
      </items>
    </pivotField>
    <pivotField numFmtId="22" showAll="0"/>
    <pivotField showAll="0"/>
    <pivotField showAll="0"/>
    <pivotField showAll="0"/>
    <pivotField showAll="0"/>
    <pivotField showAll="0"/>
    <pivotField showAll="0"/>
    <pivotField axis="axisRow" dataField="1" numFmtId="22"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Row" showAll="0" defaultSubtotal="0">
      <items count="14">
        <item x="0"/>
        <item x="1"/>
        <item x="2"/>
        <item x="3"/>
        <item x="4"/>
        <item x="5"/>
        <item x="6"/>
        <item x="7"/>
        <item x="8"/>
        <item x="9"/>
        <item x="10"/>
        <item x="11"/>
        <item x="12"/>
        <item x="13"/>
      </items>
    </pivotField>
    <pivotField axis="axisRow" showAll="0" defaultSubtotal="0">
      <items count="3">
        <item x="0"/>
        <item x="1"/>
        <item x="2"/>
      </items>
    </pivotField>
  </pivotFields>
  <rowFields count="4">
    <field x="68"/>
    <field x="67"/>
    <field x="66"/>
    <field x="22"/>
  </rowFields>
  <rowItems count="121">
    <i>
      <x v="1"/>
    </i>
    <i r="1">
      <x v="1"/>
    </i>
    <i r="2">
      <x v="9"/>
    </i>
    <i r="3">
      <x v="19"/>
    </i>
    <i r="2">
      <x v="13"/>
    </i>
    <i r="3">
      <x v="15"/>
    </i>
    <i r="2">
      <x v="15"/>
    </i>
    <i r="3">
      <x v="9"/>
    </i>
    <i r="3">
      <x v="10"/>
    </i>
    <i r="3">
      <x v="16"/>
    </i>
    <i r="3">
      <x v="17"/>
    </i>
    <i r="3">
      <x v="18"/>
    </i>
    <i r="3">
      <x v="19"/>
    </i>
    <i r="3">
      <x v="20"/>
    </i>
    <i r="3">
      <x v="21"/>
    </i>
    <i r="3">
      <x v="22"/>
    </i>
    <i r="3">
      <x v="23"/>
    </i>
    <i r="2">
      <x v="16"/>
    </i>
    <i r="3">
      <x v="8"/>
    </i>
    <i r="3">
      <x v="9"/>
    </i>
    <i r="3">
      <x v="10"/>
    </i>
    <i r="3">
      <x v="11"/>
    </i>
    <i r="3">
      <x v="12"/>
    </i>
    <i r="3">
      <x v="13"/>
    </i>
    <i r="3">
      <x v="14"/>
    </i>
    <i r="3">
      <x v="15"/>
    </i>
    <i r="3">
      <x v="16"/>
    </i>
    <i r="3">
      <x v="17"/>
    </i>
    <i r="3">
      <x v="18"/>
    </i>
    <i r="3">
      <x v="19"/>
    </i>
    <i r="3">
      <x v="20"/>
    </i>
    <i r="3">
      <x v="21"/>
    </i>
    <i r="3">
      <x v="22"/>
    </i>
    <i r="2">
      <x v="17"/>
    </i>
    <i r="3">
      <x v="1"/>
    </i>
    <i r="3">
      <x v="8"/>
    </i>
    <i r="3">
      <x v="9"/>
    </i>
    <i r="3">
      <x v="10"/>
    </i>
    <i r="3">
      <x v="11"/>
    </i>
    <i r="3">
      <x v="14"/>
    </i>
    <i r="3">
      <x v="15"/>
    </i>
    <i r="3">
      <x v="16"/>
    </i>
    <i r="3">
      <x v="17"/>
    </i>
    <i r="3">
      <x v="18"/>
    </i>
    <i r="3">
      <x v="20"/>
    </i>
    <i r="3">
      <x v="22"/>
    </i>
    <i r="2">
      <x v="18"/>
    </i>
    <i r="3">
      <x v="9"/>
    </i>
    <i r="3">
      <x v="10"/>
    </i>
    <i r="3">
      <x v="12"/>
    </i>
    <i r="3">
      <x v="13"/>
    </i>
    <i r="3">
      <x v="14"/>
    </i>
    <i r="3">
      <x v="16"/>
    </i>
    <i r="3">
      <x v="18"/>
    </i>
    <i r="3">
      <x v="19"/>
    </i>
    <i r="3">
      <x v="20"/>
    </i>
    <i r="3">
      <x v="24"/>
    </i>
    <i r="2">
      <x v="19"/>
    </i>
    <i r="3">
      <x v="1"/>
    </i>
    <i r="3">
      <x v="7"/>
    </i>
    <i r="3">
      <x v="9"/>
    </i>
    <i r="3">
      <x v="10"/>
    </i>
    <i r="3">
      <x v="11"/>
    </i>
    <i r="3">
      <x v="14"/>
    </i>
    <i r="3">
      <x v="15"/>
    </i>
    <i r="3">
      <x v="16"/>
    </i>
    <i r="3">
      <x v="18"/>
    </i>
    <i r="3">
      <x v="20"/>
    </i>
    <i r="3">
      <x v="21"/>
    </i>
    <i r="3">
      <x v="22"/>
    </i>
    <i r="2">
      <x v="20"/>
    </i>
    <i r="3">
      <x v="7"/>
    </i>
    <i r="3">
      <x v="8"/>
    </i>
    <i r="3">
      <x v="9"/>
    </i>
    <i r="3">
      <x v="10"/>
    </i>
    <i r="3">
      <x v="11"/>
    </i>
    <i r="3">
      <x v="12"/>
    </i>
    <i r="3">
      <x v="13"/>
    </i>
    <i r="3">
      <x v="14"/>
    </i>
    <i r="3">
      <x v="15"/>
    </i>
    <i r="3">
      <x v="16"/>
    </i>
    <i r="3">
      <x v="17"/>
    </i>
    <i r="3">
      <x v="18"/>
    </i>
    <i r="3">
      <x v="19"/>
    </i>
    <i r="3">
      <x v="20"/>
    </i>
    <i r="2">
      <x v="21"/>
    </i>
    <i r="3">
      <x v="8"/>
    </i>
    <i r="3">
      <x v="9"/>
    </i>
    <i r="3">
      <x v="10"/>
    </i>
    <i r="3">
      <x v="11"/>
    </i>
    <i r="3">
      <x v="12"/>
    </i>
    <i r="3">
      <x v="13"/>
    </i>
    <i r="3">
      <x v="14"/>
    </i>
    <i r="3">
      <x v="16"/>
    </i>
    <i r="3">
      <x v="19"/>
    </i>
    <i r="3">
      <x v="20"/>
    </i>
    <i r="3">
      <x v="21"/>
    </i>
    <i r="3">
      <x v="22"/>
    </i>
    <i r="2">
      <x v="22"/>
    </i>
    <i r="3">
      <x v="8"/>
    </i>
    <i r="3">
      <x v="9"/>
    </i>
    <i r="3">
      <x v="10"/>
    </i>
    <i r="3">
      <x v="11"/>
    </i>
    <i r="3">
      <x v="12"/>
    </i>
    <i r="3">
      <x v="13"/>
    </i>
    <i r="3">
      <x v="14"/>
    </i>
    <i r="3">
      <x v="15"/>
    </i>
    <i r="3">
      <x v="16"/>
    </i>
    <i r="3">
      <x v="18"/>
    </i>
    <i r="3">
      <x v="20"/>
    </i>
    <i r="3">
      <x v="21"/>
    </i>
    <i r="3">
      <x v="24"/>
    </i>
    <i r="2">
      <x v="23"/>
    </i>
    <i r="3">
      <x v="9"/>
    </i>
    <i r="3">
      <x v="10"/>
    </i>
    <i r="3">
      <x v="11"/>
    </i>
    <i r="3">
      <x v="12"/>
    </i>
    <i r="3">
      <x v="14"/>
    </i>
    <i r="3">
      <x v="15"/>
    </i>
    <i r="3">
      <x v="17"/>
    </i>
    <i t="grand">
      <x/>
    </i>
  </rowItems>
  <colItems count="1">
    <i/>
  </colItems>
  <dataFields count="1">
    <dataField name="Count of Tweet Date (UTC)" fld="2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lationship" sourceName="Relationship">
  <pivotTables>
    <pivotTable tabId="17" name="TimeSeries"/>
  </pivotTables>
  <data>
    <tabular pivotCacheId="1">
      <items count="5">
        <i x="1" s="1"/>
        <i x="3" s="1"/>
        <i x="4"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lationship" cache="Slicer_Relationship" caption="Relationship" rowHeight="241300"/>
</slicers>
</file>

<file path=xl/tables/table1.xml><?xml version="1.0" encoding="utf-8"?>
<table xmlns="http://schemas.openxmlformats.org/spreadsheetml/2006/main" id="1" name="Edges" displayName="Edges" ref="A2:BN425" totalsRowShown="0" headerRowDxfId="510" dataDxfId="509">
  <autoFilter ref="A2:BN425"/>
  <tableColumns count="66">
    <tableColumn id="1" name="Vertex 1" dataDxfId="508" dataCellStyle="NodeXL Required"/>
    <tableColumn id="2" name="Vertex 2" dataDxfId="507" dataCellStyle="NodeXL Required"/>
    <tableColumn id="3" name="Color" dataDxfId="506" dataCellStyle="NodeXL Visual Property"/>
    <tableColumn id="4" name="Width" dataDxfId="505" dataCellStyle="NodeXL Visual Property"/>
    <tableColumn id="11" name="Style" dataDxfId="504" dataCellStyle="NodeXL Visual Property"/>
    <tableColumn id="5" name="Opacity" dataDxfId="503" dataCellStyle="NodeXL Visual Property"/>
    <tableColumn id="6" name="Visibility" dataDxfId="502" dataCellStyle="NodeXL Visual Property"/>
    <tableColumn id="10" name="Label" dataDxfId="501" dataCellStyle="NodeXL Label"/>
    <tableColumn id="12" name="Label Text Color" dataDxfId="500" dataCellStyle="NodeXL Label"/>
    <tableColumn id="13" name="Label Font Size" dataDxfId="499" dataCellStyle="NodeXL Label"/>
    <tableColumn id="14" name="Reciprocated?" dataDxfId="364" dataCellStyle="NodeXL Graph Metric"/>
    <tableColumn id="7" name="ID" dataDxfId="498" dataCellStyle="NodeXL Do Not Edit"/>
    <tableColumn id="9" name="Dynamic Filter" dataDxfId="497" dataCellStyle="NodeXL Do Not Edit"/>
    <tableColumn id="8" name="Add Your Own Columns Here" dataDxfId="496" dataCellStyle="NodeXL Other Column"/>
    <tableColumn id="15" name="Relationship" dataDxfId="495" dataCellStyle="Normal"/>
    <tableColumn id="16" name="Relationship Date (UTC)" dataDxfId="494" dataCellStyle="Normal"/>
    <tableColumn id="17" name="Tweet" dataDxfId="493" dataCellStyle="Normal"/>
    <tableColumn id="18" name="URLs in Tweet" dataDxfId="492" dataCellStyle="Normal"/>
    <tableColumn id="19" name="Domains in Tweet" dataDxfId="491" dataCellStyle="Normal"/>
    <tableColumn id="20" name="Hashtags in Tweet" dataDxfId="490" dataCellStyle="Normal"/>
    <tableColumn id="21" name="Media in Tweet" dataDxfId="489" dataCellStyle="Normal"/>
    <tableColumn id="22" name="Tweet Image File" dataDxfId="488" dataCellStyle="Normal"/>
    <tableColumn id="23" name="Tweet Date (UTC)" dataDxfId="487" dataCellStyle="Normal"/>
    <tableColumn id="24" name="Date" dataDxfId="486" dataCellStyle="Normal"/>
    <tableColumn id="25" name="Time" dataDxfId="485" dataCellStyle="Normal"/>
    <tableColumn id="26" name="Twitter Page for Tweet" dataDxfId="484" dataCellStyle="Normal"/>
    <tableColumn id="27" name="Latitude" dataDxfId="483" dataCellStyle="Normal"/>
    <tableColumn id="28" name="Longitude" dataDxfId="482" dataCellStyle="Normal"/>
    <tableColumn id="29" name="Imported ID" dataDxfId="481" dataCellStyle="Normal"/>
    <tableColumn id="30" name="In-Reply-To Tweet ID" dataDxfId="480" dataCellStyle="Normal"/>
    <tableColumn id="31" name="Favorited" dataDxfId="479" dataCellStyle="Normal"/>
    <tableColumn id="32" name="Favorite Count" dataDxfId="478" dataCellStyle="Normal"/>
    <tableColumn id="33" name="In-Reply-To User ID" dataDxfId="477" dataCellStyle="Normal"/>
    <tableColumn id="34" name="Is Quote Status" dataDxfId="476" dataCellStyle="Normal"/>
    <tableColumn id="35" name="Language" dataDxfId="475" dataCellStyle="Normal"/>
    <tableColumn id="36" name="Possibly Sensitive" dataDxfId="474" dataCellStyle="Normal"/>
    <tableColumn id="37" name="Quoted Status ID" dataDxfId="473" dataCellStyle="Normal"/>
    <tableColumn id="38" name="Retweeted" dataDxfId="472" dataCellStyle="Normal"/>
    <tableColumn id="39" name="Retweet Count" dataDxfId="471" dataCellStyle="Normal"/>
    <tableColumn id="40" name="Retweet ID" dataDxfId="470" dataCellStyle="Normal"/>
    <tableColumn id="41" name="Source" dataDxfId="469" dataCellStyle="Normal"/>
    <tableColumn id="42" name="Truncated" dataDxfId="468" dataCellStyle="Normal"/>
    <tableColumn id="43" name="Unified Twitter ID" dataDxfId="467" dataCellStyle="Normal"/>
    <tableColumn id="44" name="Imported Tweet Type" dataDxfId="466" dataCellStyle="Normal"/>
    <tableColumn id="45" name="Added By Extended Analysis" dataDxfId="465" dataCellStyle="Normal"/>
    <tableColumn id="46" name="Corrected By Extended Analysis" dataDxfId="464" dataCellStyle="Normal"/>
    <tableColumn id="47" name="Place Bounding Box" dataDxfId="463" dataCellStyle="Normal"/>
    <tableColumn id="48" name="Place Country" dataDxfId="462" dataCellStyle="Normal"/>
    <tableColumn id="49" name="Place Country Code" dataDxfId="461" dataCellStyle="Normal"/>
    <tableColumn id="50" name="Place Full Name" dataDxfId="460" dataCellStyle="Normal"/>
    <tableColumn id="51" name="Place ID" dataDxfId="459" dataCellStyle="Normal"/>
    <tableColumn id="52" name="Place Name" dataDxfId="458" dataCellStyle="Normal"/>
    <tableColumn id="53" name="Place Type" dataDxfId="457" dataCellStyle="Normal"/>
    <tableColumn id="54" name="Place URL" dataDxfId="456" dataCellStyle="Normal"/>
    <tableColumn id="55" name="Edge Weight" dataCellStyle="Normal"/>
    <tableColumn id="56" name="Vertex 1 Group" dataDxfId="379" dataCellStyle="Normal">
      <calculatedColumnFormula>REPLACE(INDEX(GroupVertices[Group], MATCH(Edges[[#This Row],[Vertex 1]],GroupVertices[Vertex],0)),1,1,"")</calculatedColumnFormula>
    </tableColumn>
    <tableColumn id="57" name="Vertex 2 Group" dataDxfId="340" dataCellStyle="Normal">
      <calculatedColumnFormula>REPLACE(INDEX(GroupVertices[Group], MATCH(Edges[[#This Row],[Vertex 2]],GroupVertices[Vertex],0)),1,1,"")</calculatedColumnFormula>
    </tableColumn>
    <tableColumn id="58" name="Sentiment List #1: Positive Word Count" dataDxfId="339" dataCellStyle="NodeXL Graph Metric"/>
    <tableColumn id="59" name="Sentiment List #1: Positive Word Percentage (%)" dataDxfId="338" dataCellStyle="NodeXL Graph Metric"/>
    <tableColumn id="60" name="Sentiment List #2: Negative Word Count" dataDxfId="337" dataCellStyle="NodeXL Graph Metric"/>
    <tableColumn id="61" name="Sentiment List #2: Negative Word Percentage (%)" dataDxfId="336" dataCellStyle="NodeXL Graph Metric"/>
    <tableColumn id="62" name="Sentiment List #3: Angry/Violent Word Count" dataDxfId="335" dataCellStyle="NodeXL Graph Metric"/>
    <tableColumn id="63" name="Sentiment List #3: Angry/Violent Word Percentage (%)" dataDxfId="334" dataCellStyle="NodeXL Graph Metric"/>
    <tableColumn id="64" name="Non-categorized Word Count" dataDxfId="333" dataCellStyle="NodeXL Graph Metric"/>
    <tableColumn id="65" name="Non-categorized Word Percentage (%)" dataDxfId="332" dataCellStyle="NodeXL Graph Metric"/>
    <tableColumn id="66" name="Edge Content Word Count" dataDxfId="331" dataCellStyle="NodeXL Graph Metric"/>
  </tableColumns>
  <tableStyleInfo name="NodeXL Table" showFirstColumn="0" showLastColumn="0" showRowStripes="0" showColumnStripes="0"/>
</table>
</file>

<file path=xl/tables/table2.xml><?xml version="1.0" encoding="utf-8"?>
<table xmlns="http://schemas.openxmlformats.org/spreadsheetml/2006/main" id="2" name="Vertices" displayName="Vertices" ref="A2:BS101" totalsRowShown="0" headerRowDxfId="455" dataDxfId="454">
  <autoFilter ref="A2:BS101"/>
  <tableColumns count="71">
    <tableColumn id="1" name="Vertex" dataDxfId="453" dataCellStyle="NodeXL Required"/>
    <tableColumn id="2" name="Color" dataDxfId="452" dataCellStyle="NodeXL Visual Property"/>
    <tableColumn id="5" name="Shape" dataDxfId="451" dataCellStyle="NodeXL Visual Property"/>
    <tableColumn id="6" name="Size" dataDxfId="450" dataCellStyle="NodeXL Visual Property"/>
    <tableColumn id="4" name="Opacity" dataDxfId="449" dataCellStyle="NodeXL Visual Property"/>
    <tableColumn id="7" name="Image File" dataDxfId="448" dataCellStyle="NodeXL Visual Property"/>
    <tableColumn id="3" name="Visibility" dataDxfId="447" dataCellStyle="NodeXL Visual Property"/>
    <tableColumn id="10" name="Label" dataDxfId="446" dataCellStyle="NodeXL Label"/>
    <tableColumn id="16" name="Label Fill Color" dataDxfId="445" dataCellStyle="NodeXL Label"/>
    <tableColumn id="9" name="Label Position" dataDxfId="444" dataCellStyle="NodeXL Label"/>
    <tableColumn id="8" name="Tooltip" dataDxfId="443" dataCellStyle="NodeXL Label"/>
    <tableColumn id="18" name="Layout Order" dataDxfId="442" dataCellStyle="NodeXL Layout"/>
    <tableColumn id="13" name="X" dataDxfId="441" dataCellStyle="NodeXL Layout"/>
    <tableColumn id="14" name="Y" dataDxfId="440" dataCellStyle="NodeXL Layout"/>
    <tableColumn id="12" name="Locked?" dataDxfId="439" dataCellStyle="NodeXL Layout"/>
    <tableColumn id="19" name="Polar R" dataDxfId="438" dataCellStyle="NodeXL Layout"/>
    <tableColumn id="20" name="Polar Angle" dataDxfId="437" dataCellStyle="NodeXL Layout"/>
    <tableColumn id="21" name="Degree" dataDxfId="291" dataCellStyle="NodeXL Graph Metric"/>
    <tableColumn id="22" name="In-Degree" dataDxfId="290" dataCellStyle="NodeXL Graph Metric"/>
    <tableColumn id="23" name="Out-Degree" dataDxfId="288" dataCellStyle="NodeXL Graph Metric"/>
    <tableColumn id="24" name="Betweenness Centrality" dataDxfId="289" dataCellStyle="NodeXL Graph Metric"/>
    <tableColumn id="25" name="Closeness Centrality" dataDxfId="293" dataCellStyle="NodeXL Graph Metric"/>
    <tableColumn id="26" name="Eigenvector Centrality" dataDxfId="292" dataCellStyle="NodeXL Graph Metric"/>
    <tableColumn id="15" name="PageRank" dataDxfId="287" dataCellStyle="NodeXL Graph Metric"/>
    <tableColumn id="27" name="Clustering Coefficient" dataDxfId="285" dataCellStyle="NodeXL Graph Metric"/>
    <tableColumn id="29" name="Reciprocated Vertex Pair Ratio" dataDxfId="286" dataCellStyle="NodeXL Graph Metric"/>
    <tableColumn id="11" name="ID" dataDxfId="436" dataCellStyle="NodeXL Do Not Edit"/>
    <tableColumn id="28" name="Dynamic Filter" dataDxfId="435" dataCellStyle="NodeXL Do Not Edit"/>
    <tableColumn id="17" name="Add Your Own Columns Here" dataDxfId="434" dataCellStyle="NodeXL Other Column"/>
    <tableColumn id="30" name="Name" dataDxfId="433" dataCellStyle="Normal"/>
    <tableColumn id="31" name="Followed" dataDxfId="432" dataCellStyle="Normal"/>
    <tableColumn id="32" name="Followers" dataDxfId="431" dataCellStyle="Normal"/>
    <tableColumn id="33" name="Tweets" dataDxfId="430" dataCellStyle="Normal"/>
    <tableColumn id="34" name="Favorites" dataDxfId="429" dataCellStyle="Normal"/>
    <tableColumn id="35" name="Time Zone UTC Offset (Seconds)" dataDxfId="428" dataCellStyle="Normal"/>
    <tableColumn id="36" name="Description" dataDxfId="427" dataCellStyle="Normal"/>
    <tableColumn id="37" name="Location" dataDxfId="426" dataCellStyle="Normal"/>
    <tableColumn id="38" name="Web" dataDxfId="425" dataCellStyle="Normal"/>
    <tableColumn id="39" name="Time Zone" dataDxfId="424" dataCellStyle="Normal"/>
    <tableColumn id="40" name="Joined Twitter Date (UTC)" dataDxfId="423" dataCellStyle="Normal"/>
    <tableColumn id="41" name="Profile Banner Url" dataDxfId="422" dataCellStyle="Normal"/>
    <tableColumn id="42" name="Default Profile" dataDxfId="421" dataCellStyle="Normal"/>
    <tableColumn id="43" name="Default Profile Image" dataDxfId="420" dataCellStyle="Normal"/>
    <tableColumn id="44" name="Geo Enabled" dataDxfId="419" dataCellStyle="Normal"/>
    <tableColumn id="45" name="Language" dataDxfId="418" dataCellStyle="Normal"/>
    <tableColumn id="46" name="Listed Count" dataDxfId="417" dataCellStyle="Normal"/>
    <tableColumn id="47" name="Profile Background Image Url" dataDxfId="416" dataCellStyle="Normal"/>
    <tableColumn id="48" name="Verified" dataDxfId="415" dataCellStyle="Normal"/>
    <tableColumn id="49" name="Custom Menu Item Text" dataDxfId="414" dataCellStyle="Normal"/>
    <tableColumn id="50" name="Custom Menu Item Action" dataDxfId="413" dataCellStyle="Normal"/>
    <tableColumn id="51" name="Tweeted Search Term?" dataDxfId="380" dataCellStyle="Normal"/>
    <tableColumn id="52" name="Vertex Group" dataDxfId="330" dataCellStyle="Normal">
      <calculatedColumnFormula>REPLACE(INDEX(GroupVertices[Group], MATCH(Vertices[[#This Row],[Vertex]],GroupVertices[Vertex],0)),1,1,"")</calculatedColumnFormula>
    </tableColumn>
    <tableColumn id="53" name="Sentiment List #1: Positive Word Count" dataDxfId="329" dataCellStyle="NodeXL Graph Metric"/>
    <tableColumn id="54" name="Sentiment List #1: Positive Word Percentage (%)" dataDxfId="328" dataCellStyle="NodeXL Graph Metric"/>
    <tableColumn id="55" name="Sentiment List #2: Negative Word Count" dataDxfId="327" dataCellStyle="NodeXL Graph Metric"/>
    <tableColumn id="56" name="Sentiment List #2: Negative Word Percentage (%)" dataDxfId="326" dataCellStyle="NodeXL Graph Metric"/>
    <tableColumn id="57" name="Sentiment List #3: Angry/Violent Word Count" dataDxfId="325" dataCellStyle="NodeXL Graph Metric"/>
    <tableColumn id="58" name="Sentiment List #3: Angry/Violent Word Percentage (%)" dataDxfId="324" dataCellStyle="NodeXL Graph Metric"/>
    <tableColumn id="59" name="Non-categorized Word Count" dataDxfId="323" dataCellStyle="NodeXL Graph Metric"/>
    <tableColumn id="60" name="Non-categorized Word Percentage (%)" dataDxfId="322" dataCellStyle="NodeXL Graph Metric"/>
    <tableColumn id="61" name="Vertex Content Word Count" dataDxfId="77" dataCellStyle="NodeXL Graph Metric"/>
    <tableColumn id="62" name="URLs in Tweet by Count" dataDxfId="76" dataCellStyle="NodeXL Graph Metric"/>
    <tableColumn id="63" name="URLs in Tweet by Salience" dataDxfId="75" dataCellStyle="NodeXL Graph Metric"/>
    <tableColumn id="64" name="Domains in Tweet by Count" dataDxfId="74" dataCellStyle="NodeXL Graph Metric"/>
    <tableColumn id="65" name="Domains in Tweet by Salience" dataDxfId="73" dataCellStyle="NodeXL Graph Metric"/>
    <tableColumn id="66" name="Hashtags in Tweet by Count" dataDxfId="72" dataCellStyle="NodeXL Graph Metric"/>
    <tableColumn id="67" name="Hashtags in Tweet by Salience" dataDxfId="71" dataCellStyle="NodeXL Graph Metric"/>
    <tableColumn id="68" name="Top Words in Tweet by Count" dataDxfId="70" dataCellStyle="NodeXL Graph Metric"/>
    <tableColumn id="69" name="Top Words in Tweet by Salience" dataDxfId="69" dataCellStyle="NodeXL Graph Metric"/>
    <tableColumn id="70" name="Top Word Pairs in Tweet by Count" dataDxfId="68" dataCellStyle="NodeXL Graph Metric"/>
    <tableColumn id="71" name="Top Word Pairs in Tweet by Salience" dataDxfId="67" dataCellStyle="NodeXL Graph Metric"/>
  </tableColumns>
  <tableStyleInfo name="NodeXL Table" showFirstColumn="0" showLastColumn="0" showRowStripes="0" showColumnStripes="0"/>
</table>
</file>

<file path=xl/tables/table3.xml><?xml version="1.0" encoding="utf-8"?>
<table xmlns="http://schemas.openxmlformats.org/spreadsheetml/2006/main" id="4" name="Groups" displayName="Groups" ref="A2:AO13" totalsRowShown="0" headerRowDxfId="412">
  <autoFilter ref="A2:AO13"/>
  <tableColumns count="41">
    <tableColumn id="1" name="Group" dataDxfId="387" dataCellStyle="NodeXL Required"/>
    <tableColumn id="2" name="Vertex Color" dataDxfId="386" dataCellStyle="NodeXL Visual Property"/>
    <tableColumn id="3" name="Vertex Shape" dataDxfId="384" dataCellStyle="NodeXL Visual Property"/>
    <tableColumn id="22" name="Visibility" dataDxfId="385" dataCellStyle="NodeXL Visual Property"/>
    <tableColumn id="4" name="Collapsed?" dataCellStyle="NodeXL Visual Property"/>
    <tableColumn id="18" name="Label" dataDxfId="411" dataCellStyle="NodeXL Label"/>
    <tableColumn id="20" name="Collapsed X" dataCellStyle="NodeXL Layout"/>
    <tableColumn id="21" name="Collapsed Y" dataCellStyle="NodeXL Layout"/>
    <tableColumn id="6" name="ID" dataDxfId="410" dataCellStyle="NodeXL Do Not Edit"/>
    <tableColumn id="19" name="Collapsed Properties" dataDxfId="378" dataCellStyle="NodeXL Do Not Edit"/>
    <tableColumn id="5" name="Vertices" dataDxfId="377" dataCellStyle="NodeXL Graph Metric"/>
    <tableColumn id="7" name="Unique Edges" dataDxfId="376" dataCellStyle="NodeXL Graph Metric"/>
    <tableColumn id="8" name="Edges With Duplicates" dataDxfId="375" dataCellStyle="NodeXL Graph Metric"/>
    <tableColumn id="9" name="Total Edges" dataDxfId="374" dataCellStyle="NodeXL Graph Metric"/>
    <tableColumn id="10" name="Self-Loops" dataDxfId="373" dataCellStyle="NodeXL Graph Metric"/>
    <tableColumn id="24" name="Reciprocated Vertex Pair Ratio" dataDxfId="372" dataCellStyle="NodeXL Graph Metric"/>
    <tableColumn id="25" name="Reciprocated Edge Ratio" dataDxfId="371" dataCellStyle="NodeXL Graph Metric"/>
    <tableColumn id="11" name="Connected Components" dataDxfId="370" dataCellStyle="NodeXL Graph Metric"/>
    <tableColumn id="12" name="Single-Vertex Connected Components" dataDxfId="369" dataCellStyle="NodeXL Graph Metric"/>
    <tableColumn id="13" name="Maximum Vertices in a Connected Component" dataDxfId="368" dataCellStyle="NodeXL Graph Metric"/>
    <tableColumn id="14" name="Maximum Edges in a Connected Component" dataDxfId="367" dataCellStyle="NodeXL Graph Metric"/>
    <tableColumn id="15" name="Maximum Geodesic Distance (Diameter)" dataDxfId="366" dataCellStyle="NodeXL Graph Metric"/>
    <tableColumn id="16" name="Average Geodesic Distance" dataDxfId="365" dataCellStyle="NodeXL Graph Metric"/>
    <tableColumn id="17" name="Graph Density" dataDxfId="321" dataCellStyle="NodeXL Graph Metric"/>
    <tableColumn id="23" name="Sentiment List #1: Positive Word Count" dataDxfId="320" dataCellStyle="NodeXL Graph Metric"/>
    <tableColumn id="26" name="Sentiment List #1: Positive Word Percentage (%)" dataDxfId="319" dataCellStyle="NodeXL Graph Metric"/>
    <tableColumn id="27" name="Sentiment List #2: Negative Word Count" dataDxfId="318" dataCellStyle="NodeXL Graph Metric"/>
    <tableColumn id="28" name="Sentiment List #2: Negative Word Percentage (%)" dataDxfId="317" dataCellStyle="NodeXL Graph Metric"/>
    <tableColumn id="29" name="Sentiment List #3: Angry/Violent Word Count" dataDxfId="316" dataCellStyle="NodeXL Graph Metric"/>
    <tableColumn id="30" name="Sentiment List #3: Angry/Violent Word Percentage (%)" dataDxfId="315" dataCellStyle="NodeXL Graph Metric"/>
    <tableColumn id="31" name="Non-categorized Word Count" dataDxfId="314" dataCellStyle="NodeXL Graph Metric"/>
    <tableColumn id="32" name="Non-categorized Word Percentage (%)" dataDxfId="313" dataCellStyle="NodeXL Graph Metric"/>
    <tableColumn id="33" name="Group Content Word Count" dataDxfId="254" dataCellStyle="NodeXL Graph Metric"/>
    <tableColumn id="34" name="Top URLs in Tweet" dataDxfId="229" dataCellStyle="Normal"/>
    <tableColumn id="35" name="Top Domains in Tweet" dataDxfId="204" dataCellStyle="Normal"/>
    <tableColumn id="36" name="Top Hashtags in Tweet" dataDxfId="179" dataCellStyle="Normal"/>
    <tableColumn id="37" name="Top Words in Tweet" dataDxfId="154" dataCellStyle="Normal"/>
    <tableColumn id="38" name="Top Word Pairs in Tweet" dataDxfId="105" dataCellStyle="Normal"/>
    <tableColumn id="39" name="Top Replied-To in Tweet" dataDxfId="104" dataCellStyle="Normal"/>
    <tableColumn id="40" name="Top Mentioned in Tweet" dataDxfId="79" dataCellStyle="Normal"/>
    <tableColumn id="41" name="Top Tweeters" dataDxfId="78" dataCellStyle="Normal"/>
  </tableColumns>
  <tableStyleInfo name="NodeXL Table" showFirstColumn="0" showLastColumn="0" showRowStripes="1" showColumnStripes="0"/>
</table>
</file>

<file path=xl/tables/table4.xml><?xml version="1.0" encoding="utf-8"?>
<table xmlns="http://schemas.openxmlformats.org/spreadsheetml/2006/main" id="5" name="GroupVertices" displayName="GroupVertices" ref="A1:C100" totalsRowShown="0" headerRowDxfId="409" dataDxfId="408">
  <autoFilter ref="A1:C100"/>
  <tableColumns count="3">
    <tableColumn id="1" name="Group" dataDxfId="383" dataCellStyle="Normal"/>
    <tableColumn id="2" name="Vertex" dataDxfId="382" dataCellStyle="Normal"/>
    <tableColumn id="3" name="Vertex ID" dataDxfId="381" dataCellStyle="Normal">
      <calculatedColumnFormula>VLOOKUP(GroupVertices[[#This Row],[Vertex]], Vertices[], MATCH("ID", Vertices[#Headers], 0), FALSE)</calculatedColumnFormula>
    </tableColumn>
  </tableColumns>
  <tableStyleInfo name="TableStyleMedium9" showFirstColumn="0" showLastColumn="0" showRowStripes="1" showColumnStripes="0"/>
</table>
</file>

<file path=xl/tables/table5.xml><?xml version="1.0" encoding="utf-8"?>
<table xmlns="http://schemas.openxmlformats.org/spreadsheetml/2006/main" id="6" name="OverallMetrics" displayName="OverallMetrics" ref="A1:B50" totalsRowShown="0" dataCellStyle="NodeXL Graph Metric">
  <autoFilter ref="A1:B50"/>
  <tableColumns count="2">
    <tableColumn id="1" name="Graph Metric" dataDxfId="297" dataCellStyle="NodeXL Graph Metric"/>
    <tableColumn id="2" name="Value" dataDxfId="296" dataCellStyle="NodeXL Graph Metric"/>
  </tableColumns>
  <tableStyleInfo name="TableStyleMedium9" showFirstColumn="0" showLastColumn="0" showRowStripes="1" showColumnStripes="0"/>
</table>
</file>

<file path=xl/tables/table6.xml><?xml version="1.0" encoding="utf-8"?>
<table xmlns="http://schemas.openxmlformats.org/spreadsheetml/2006/main" id="3" name="HistogramBins" displayName="HistogramBins" ref="D1:U50" totalsRowShown="0">
  <autoFilter ref="D1:U50"/>
  <tableColumns count="18">
    <tableColumn id="1" name="Degree Bin" dataDxfId="407"/>
    <tableColumn id="2" name="Degree Frequency" dataDxfId="406">
      <calculatedColumnFormula>COUNTIF(Vertices[Degree], "&gt;= " &amp; D2) - COUNTIF(Vertices[Degree], "&gt;=" &amp; D3)</calculatedColumnFormula>
    </tableColumn>
    <tableColumn id="3" name="In-Degree Bin" dataDxfId="405"/>
    <tableColumn id="4" name="In-Degree Frequency" dataDxfId="404">
      <calculatedColumnFormula>COUNTIF(Vertices[In-Degree], "&gt;= " &amp; F2) - COUNTIF(Vertices[In-Degree], "&gt;=" &amp; F3)</calculatedColumnFormula>
    </tableColumn>
    <tableColumn id="5" name="Out-Degree Bin" dataDxfId="403"/>
    <tableColumn id="6" name="Out-Degree Frequency" dataDxfId="402">
      <calculatedColumnFormula>COUNTIF(Vertices[Out-Degree], "&gt;= " &amp; H2) - COUNTIF(Vertices[Out-Degree], "&gt;=" &amp; H3)</calculatedColumnFormula>
    </tableColumn>
    <tableColumn id="7" name="Betweenness Centrality Bin" dataDxfId="401"/>
    <tableColumn id="8" name="Betweenness Centrality Frequency" dataDxfId="400">
      <calculatedColumnFormula>COUNTIF(Vertices[Betweenness Centrality], "&gt;= " &amp; J2) - COUNTIF(Vertices[Betweenness Centrality], "&gt;=" &amp; J3)</calculatedColumnFormula>
    </tableColumn>
    <tableColumn id="9" name="Closeness Centrality Bin" dataDxfId="399"/>
    <tableColumn id="10" name="Closeness Centrality Frequency" dataDxfId="398">
      <calculatedColumnFormula>COUNTIF(Vertices[Closeness Centrality], "&gt;= " &amp; L2) - COUNTIF(Vertices[Closeness Centrality], "&gt;=" &amp; L3)</calculatedColumnFormula>
    </tableColumn>
    <tableColumn id="11" name="Eigenvector Centrality Bin" dataDxfId="397"/>
    <tableColumn id="12" name="Eigenvector Centrality Frequency" dataDxfId="396">
      <calculatedColumnFormula>COUNTIF(Vertices[Eigenvector Centrality], "&gt;= " &amp; N2) - COUNTIF(Vertices[Eigenvector Centrality], "&gt;=" &amp; N3)</calculatedColumnFormula>
    </tableColumn>
    <tableColumn id="18" name="PageRank Bin" dataDxfId="395"/>
    <tableColumn id="17" name="PageRank Frequency" dataDxfId="394">
      <calculatedColumnFormula>COUNTIF(Vertices[Eigenvector Centrality], "&gt;= " &amp; P2) - COUNTIF(Vertices[Eigenvector Centrality], "&gt;=" &amp; P3)</calculatedColumnFormula>
    </tableColumn>
    <tableColumn id="13" name="Clustering Coefficient Bin" dataDxfId="393"/>
    <tableColumn id="14" name="Clustering Coefficient Frequency" dataDxfId="392">
      <calculatedColumnFormula>COUNTIF(Vertices[Clustering Coefficient], "&gt;= " &amp; R2) - COUNTIF(Vertices[Clustering Coefficient], "&gt;=" &amp; R3)</calculatedColumnFormula>
    </tableColumn>
    <tableColumn id="15" name="Dynamic Filter Bin" dataDxfId="391"/>
    <tableColumn id="16" name="Dynamic Filter Frequency" dataDxfId="390">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15" name="HistogramProperties" displayName="HistogramProperties" ref="W1:X4" totalsRowShown="0">
  <autoFilter ref="W1:X4"/>
  <tableColumns count="2">
    <tableColumn id="1" name="Histogram Property"/>
    <tableColumn id="2" name="Value"/>
  </tableColumns>
  <tableStyleInfo name="TableStyleMedium9" showFirstColumn="0" showLastColumn="0" showRowStripes="1" showColumnStripes="0"/>
</table>
</file>

<file path=xl/tables/table8.xml><?xml version="1.0" encoding="utf-8"?>
<table xmlns="http://schemas.openxmlformats.org/spreadsheetml/2006/main" id="9" name="OverallReadabilityMetrics" displayName="OverallReadabilityMetrics" ref="A52:B55" totalsRowShown="0" dataCellStyle="NodeXL Graph Metric">
  <autoFilter ref="A52:B55"/>
  <tableColumns count="2">
    <tableColumn id="1" name="Readability Metric" dataCellStyle="NodeXL Graph Metric"/>
    <tableColumn id="2"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id="7" name="PerWorkbookSettings" displayName="PerWorkbookSettings" ref="J1:K26" totalsRowShown="0" headerRowDxfId="389">
  <autoFilter ref="J1:K26"/>
  <tableColumns count="2">
    <tableColumn id="1" name="Per-Workbook Setting"/>
    <tableColumn id="2" name="Value"/>
  </tableColumns>
  <tableStyleInfo name="TableStyleMedium9" showFirstColumn="0" showLastColumn="0" showRowStripes="1" showColumnStripes="0"/>
</table>
</file>

<file path=xl/tables/table10.xml><?xml version="1.0" encoding="utf-8"?>
<table xmlns="http://schemas.openxmlformats.org/spreadsheetml/2006/main" id="8" name="DynamicFilterSettings" displayName="DynamicFilterSettings" ref="M1:P2" totalsRowShown="0" headerRowDxfId="388">
  <autoFilter ref="M1:P2"/>
  <tableColumns count="4">
    <tableColumn id="1" name="Table Name"/>
    <tableColumn id="2" name="Column Name"/>
    <tableColumn id="3" name="Selected Minimum"/>
    <tableColumn id="4" name="Selected Maximum"/>
  </tableColumns>
  <tableStyleInfo name="TableStyleMedium9" showFirstColumn="0" showLastColumn="0" showRowStripes="1" showColumnStripes="0"/>
</table>
</file>

<file path=xl/tables/table11.xml><?xml version="1.0" encoding="utf-8"?>
<table xmlns="http://schemas.openxmlformats.org/spreadsheetml/2006/main" id="10" name="Words" displayName="Words" ref="A1:G1324" totalsRowShown="0" headerRowDxfId="363" dataDxfId="362" dataCellStyle="Normal">
  <autoFilter ref="A1:G1324"/>
  <tableColumns count="7">
    <tableColumn id="1" name="Word" dataDxfId="361" dataCellStyle="Normal"/>
    <tableColumn id="2" name="Count" dataDxfId="360" dataCellStyle="Normal"/>
    <tableColumn id="3" name="Salience" dataDxfId="359" dataCellStyle="Normal"/>
    <tableColumn id="4" name="Group" dataDxfId="358" dataCellStyle="Normal"/>
    <tableColumn id="5" name="Word on Sentiment List #1: Positive" dataDxfId="357" dataCellStyle="Normal"/>
    <tableColumn id="6" name="Word on Sentiment List #2: Negative" dataDxfId="356" dataCellStyle="Normal"/>
    <tableColumn id="7" name="Word on Sentiment List #3: Angry/Violent" dataDxfId="355" dataCellStyle="Normal"/>
  </tableColumns>
  <tableStyleInfo name="NodeXL Table" showFirstColumn="0" showLastColumn="0" showRowStripes="1" showColumnStripes="0"/>
</table>
</file>

<file path=xl/tables/table12.xml><?xml version="1.0" encoding="utf-8"?>
<table xmlns="http://schemas.openxmlformats.org/spreadsheetml/2006/main" id="11" name="WordPairs" displayName="WordPairs" ref="A1:L1763" totalsRowShown="0" headerRowDxfId="354" dataDxfId="353" dataCellStyle="Normal">
  <autoFilter ref="A1:L1763"/>
  <tableColumns count="12">
    <tableColumn id="1" name="Word 1" dataDxfId="352" dataCellStyle="Normal"/>
    <tableColumn id="2" name="Word 2" dataDxfId="351" dataCellStyle="Normal"/>
    <tableColumn id="3" name="Count" dataDxfId="350" dataCellStyle="Normal"/>
    <tableColumn id="4" name="Salience" dataDxfId="349" dataCellStyle="Normal"/>
    <tableColumn id="5" name="Mutual Information" dataDxfId="348" dataCellStyle="Normal"/>
    <tableColumn id="6" name="Group" dataDxfId="347" dataCellStyle="Normal"/>
    <tableColumn id="7" name="Word1 on Sentiment List #1: Positive" dataDxfId="346" dataCellStyle="Normal"/>
    <tableColumn id="8" name="Word1 on Sentiment List #2: Negative" dataDxfId="345" dataCellStyle="Normal"/>
    <tableColumn id="9" name="Word1 on Sentiment List #3: Angry/Violent" dataDxfId="344" dataCellStyle="Normal"/>
    <tableColumn id="10" name="Word2 on Sentiment List #1: Positive" dataDxfId="343" dataCellStyle="Normal"/>
    <tableColumn id="11" name="Word2 on Sentiment List #2: Negative" dataDxfId="342" dataCellStyle="Normal"/>
    <tableColumn id="12" name="Word2 on Sentiment List #3: Angry/Violent" dataDxfId="341" dataCellStyle="Normal"/>
  </tableColumns>
  <tableStyleInfo name="NodeXL Table" showFirstColumn="0" showLastColumn="0" showRowStripes="1" showColumnStripes="0"/>
</table>
</file>

<file path=xl/tables/table13.xml><?xml version="1.0" encoding="utf-8"?>
<table xmlns="http://schemas.openxmlformats.org/spreadsheetml/2006/main" id="12" name="VertexContent" displayName="VertexContent" ref="A1:D8407" totalsRowShown="0" headerRowDxfId="312" dataDxfId="311" dataCellStyle="Normal">
  <autoFilter ref="A1:D8407"/>
  <tableColumns count="4">
    <tableColumn id="1" name="VertexID" dataDxfId="310" dataCellStyle="Normal"/>
    <tableColumn id="2" name="Word" dataDxfId="309" dataCellStyle="Normal"/>
    <tableColumn id="3" name="Imported ID" dataDxfId="308" dataCellStyle="Normal"/>
    <tableColumn id="4" name="Date" dataDxfId="307" dataCellStyle="Normal"/>
  </tableColumns>
  <tableStyleInfo name="NodeXL Table" showFirstColumn="0" showLastColumn="0" showRowStripes="1" showColumnStripes="0"/>
</table>
</file>

<file path=xl/tables/table14.xml><?xml version="1.0" encoding="utf-8"?>
<table xmlns="http://schemas.openxmlformats.org/spreadsheetml/2006/main" id="13" name="WordList" displayName="WordList" ref="A1:B7315" totalsRowShown="0" headerRowDxfId="306" dataDxfId="305" dataCellStyle="Normal">
  <autoFilter ref="A1:B7315"/>
  <tableColumns count="2">
    <tableColumn id="1" name="Word" dataDxfId="304" dataCellStyle="Normal"/>
    <tableColumn id="2" name="List" dataDxfId="303" dataCellStyle="Normal"/>
  </tableColumns>
  <tableStyleInfo name="NodeXL Table" showFirstColumn="0" showLastColumn="0" showRowStripes="1" showColumnStripes="0"/>
</table>
</file>

<file path=xl/tables/table15.xml><?xml version="1.0" encoding="utf-8"?>
<table xmlns="http://schemas.openxmlformats.org/spreadsheetml/2006/main" id="14" name="GroupEdges" displayName="GroupEdges" ref="A2:C42" totalsRowShown="0" headerRowDxfId="302" dataDxfId="301" dataCellStyle="NodeXL Required">
  <autoFilter ref="A2:C42"/>
  <tableColumns count="3">
    <tableColumn id="1" name="Group 1" dataDxfId="300" dataCellStyle="NodeXL Required"/>
    <tableColumn id="2" name="Group 2" dataDxfId="299" dataCellStyle="NodeXL Required"/>
    <tableColumn id="3" name="Edges" dataDxfId="298" dataCellStyle="NodeXL Graph Metric"/>
  </tableColumns>
  <tableStyleInfo name="NodeXL Table" showFirstColumn="0" showLastColumn="0" showRowStripes="1" showColumnStripes="0"/>
</table>
</file>

<file path=xl/tables/table16.xml><?xml version="1.0" encoding="utf-8"?>
<table xmlns="http://schemas.openxmlformats.org/spreadsheetml/2006/main" id="16" name="ExportOptions" displayName="ExportOptions" ref="A1:B7" totalsRowShown="0" headerRowDxfId="295" dataDxfId="294" dataCellStyle="Normal">
  <autoFilter ref="A1:B7"/>
  <tableColumns count="2">
    <tableColumn id="1" name="Key" dataDxfId="280" dataCellStyle="Normal"/>
    <tableColumn id="2" name="Value" dataDxfId="279" dataCellStyle="Normal"/>
  </tableColumns>
  <tableStyleInfo name="NodeXL Table" showFirstColumn="0" showLastColumn="0" showRowStripes="1" showColumnStripes="0"/>
</table>
</file>

<file path=xl/tables/table17.xml><?xml version="1.0" encoding="utf-8"?>
<table xmlns="http://schemas.openxmlformats.org/spreadsheetml/2006/main" id="17" name="TopItems_1" displayName="TopItems_1" ref="A1:B11" totalsRowShown="0" headerRowDxfId="284" dataDxfId="283" dataCellStyle="Normal">
  <autoFilter ref="A1:B11"/>
  <tableColumns count="2">
    <tableColumn id="1" name="Top 10 Vertices, Ranked by Betweenness Centrality" dataDxfId="282" dataCellStyle="Normal"/>
    <tableColumn id="2" name="Betweenness Centrality" dataDxfId="281" dataCellStyle="Normal"/>
  </tableColumns>
  <tableStyleInfo name="NodeXL Table" showFirstColumn="0" showLastColumn="0" showRowStripes="1" showColumnStripes="0"/>
</table>
</file>

<file path=xl/tables/table18.xml><?xml version="1.0" encoding="utf-8"?>
<table xmlns="http://schemas.openxmlformats.org/spreadsheetml/2006/main" id="26" name="Edges27" displayName="Edges27" ref="A2:BN316" totalsRowShown="0" headerRowDxfId="66" dataDxfId="65">
  <autoFilter ref="A2:BN316"/>
  <tableColumns count="66">
    <tableColumn id="1" name="Vertex 1" dataDxfId="64" dataCellStyle="NodeXL Required"/>
    <tableColumn id="2" name="Vertex 2" dataDxfId="63" dataCellStyle="NodeXL Required"/>
    <tableColumn id="3" name="Color" dataDxfId="62" dataCellStyle="NodeXL Visual Property"/>
    <tableColumn id="4" name="Width" dataDxfId="61" dataCellStyle="NodeXL Visual Property"/>
    <tableColumn id="11" name="Style" dataDxfId="60" dataCellStyle="NodeXL Visual Property"/>
    <tableColumn id="5" name="Opacity" dataDxfId="59" dataCellStyle="NodeXL Visual Property"/>
    <tableColumn id="6" name="Visibility" dataDxfId="58" dataCellStyle="NodeXL Visual Property"/>
    <tableColumn id="10" name="Label" dataDxfId="57" dataCellStyle="NodeXL Label"/>
    <tableColumn id="12" name="Label Text Color" dataDxfId="56" dataCellStyle="NodeXL Label"/>
    <tableColumn id="13" name="Label Font Size" dataDxfId="55" dataCellStyle="NodeXL Label"/>
    <tableColumn id="14" name="Reciprocated?" dataDxfId="54" dataCellStyle="NodeXL Graph Metric"/>
    <tableColumn id="7" name="ID" dataDxfId="53" dataCellStyle="NodeXL Do Not Edit"/>
    <tableColumn id="9" name="Dynamic Filter" dataDxfId="52" dataCellStyle="NodeXL Do Not Edit"/>
    <tableColumn id="8" name="Add Your Own Columns Here" dataDxfId="51" dataCellStyle="NodeXL Other Column"/>
    <tableColumn id="15" name="Relationship" dataDxfId="50" dataCellStyle="Normal"/>
    <tableColumn id="16" name="Relationship Date (UTC)" dataDxfId="49" dataCellStyle="Normal"/>
    <tableColumn id="17" name="Tweet" dataDxfId="48" dataCellStyle="Normal"/>
    <tableColumn id="18" name="URLs in Tweet" dataDxfId="47" dataCellStyle="Normal"/>
    <tableColumn id="19" name="Domains in Tweet" dataDxfId="46" dataCellStyle="Normal"/>
    <tableColumn id="20" name="Hashtags in Tweet" dataDxfId="45" dataCellStyle="Normal"/>
    <tableColumn id="21" name="Media in Tweet" dataDxfId="44" dataCellStyle="Normal"/>
    <tableColumn id="22" name="Tweet Image File" dataDxfId="43" dataCellStyle="Normal"/>
    <tableColumn id="23" name="Tweet Date (UTC)" dataDxfId="42" dataCellStyle="Normal"/>
    <tableColumn id="24" name="Date" dataDxfId="41" dataCellStyle="Normal"/>
    <tableColumn id="25" name="Time" dataDxfId="40" dataCellStyle="Normal"/>
    <tableColumn id="26" name="Twitter Page for Tweet" dataDxfId="39" dataCellStyle="Normal"/>
    <tableColumn id="27" name="Latitude" dataDxfId="38" dataCellStyle="Normal"/>
    <tableColumn id="28" name="Longitude" dataDxfId="37" dataCellStyle="Normal"/>
    <tableColumn id="29" name="Imported ID" dataDxfId="36" dataCellStyle="Normal"/>
    <tableColumn id="30" name="In-Reply-To Tweet ID" dataDxfId="35" dataCellStyle="Normal"/>
    <tableColumn id="31" name="Favorited" dataDxfId="34" dataCellStyle="Normal"/>
    <tableColumn id="32" name="Favorite Count" dataDxfId="33" dataCellStyle="Normal"/>
    <tableColumn id="33" name="In-Reply-To User ID" dataDxfId="32" dataCellStyle="Normal"/>
    <tableColumn id="34" name="Is Quote Status" dataDxfId="31" dataCellStyle="Normal"/>
    <tableColumn id="35" name="Language" dataDxfId="30" dataCellStyle="Normal"/>
    <tableColumn id="36" name="Possibly Sensitive" dataDxfId="29" dataCellStyle="Normal"/>
    <tableColumn id="37" name="Quoted Status ID" dataDxfId="28" dataCellStyle="Normal"/>
    <tableColumn id="38" name="Retweeted" dataDxfId="27" dataCellStyle="Normal"/>
    <tableColumn id="39" name="Retweet Count" dataDxfId="26" dataCellStyle="Normal"/>
    <tableColumn id="40" name="Retweet ID" dataDxfId="25" dataCellStyle="Normal"/>
    <tableColumn id="41" name="Source" dataDxfId="24" dataCellStyle="Normal"/>
    <tableColumn id="42" name="Truncated" dataDxfId="23" dataCellStyle="Normal"/>
    <tableColumn id="43" name="Unified Twitter ID" dataDxfId="22" dataCellStyle="Normal"/>
    <tableColumn id="44" name="Imported Tweet Type" dataDxfId="21" dataCellStyle="Normal"/>
    <tableColumn id="45" name="Added By Extended Analysis" dataDxfId="20" dataCellStyle="Normal"/>
    <tableColumn id="46" name="Corrected By Extended Analysis" dataDxfId="19" dataCellStyle="Normal"/>
    <tableColumn id="47" name="Place Bounding Box" dataDxfId="18" dataCellStyle="Normal"/>
    <tableColumn id="48" name="Place Country" dataDxfId="17" dataCellStyle="Normal"/>
    <tableColumn id="49" name="Place Country Code" dataDxfId="16" dataCellStyle="Normal"/>
    <tableColumn id="50" name="Place Full Name" dataDxfId="15" dataCellStyle="Normal"/>
    <tableColumn id="51" name="Place ID" dataDxfId="14" dataCellStyle="Normal"/>
    <tableColumn id="52" name="Place Name" dataDxfId="13" dataCellStyle="Normal"/>
    <tableColumn id="53" name="Place Type" dataDxfId="12" dataCellStyle="Normal"/>
    <tableColumn id="54" name="Place URL" dataDxfId="11" dataCellStyle="Normal"/>
    <tableColumn id="55" name="Edge Weight" dataCellStyle="Normal"/>
    <tableColumn id="56" name="Vertex 1 Group" dataDxfId="10" dataCellStyle="Normal">
      <calculatedColumnFormula>REPLACE(INDEX(GroupVertices[Group], MATCH(Edges27[[#This Row],[Vertex 1]],GroupVertices[Vertex],0)),1,1,"")</calculatedColumnFormula>
    </tableColumn>
    <tableColumn id="57" name="Vertex 2 Group" dataDxfId="9" dataCellStyle="Normal">
      <calculatedColumnFormula>REPLACE(INDEX(GroupVertices[Group], MATCH(Edges27[[#This Row],[Vertex 2]],GroupVertices[Vertex],0)),1,1,"")</calculatedColumnFormula>
    </tableColumn>
    <tableColumn id="58" name="Sentiment List #1: Positive Word Count" dataDxfId="8" dataCellStyle="NodeXL Graph Metric"/>
    <tableColumn id="59" name="Sentiment List #1: Positive Word Percentage (%)" dataDxfId="7" dataCellStyle="NodeXL Graph Metric"/>
    <tableColumn id="60" name="Sentiment List #2: Negative Word Count" dataDxfId="6" dataCellStyle="NodeXL Graph Metric"/>
    <tableColumn id="61" name="Sentiment List #2: Negative Word Percentage (%)" dataDxfId="5" dataCellStyle="NodeXL Graph Metric"/>
    <tableColumn id="62" name="Sentiment List #3: Angry/Violent Word Count" dataDxfId="4" dataCellStyle="NodeXL Graph Metric"/>
    <tableColumn id="63" name="Sentiment List #3: Angry/Violent Word Percentage (%)" dataDxfId="3" dataCellStyle="NodeXL Graph Metric"/>
    <tableColumn id="64" name="Non-categorized Word Count" dataDxfId="2" dataCellStyle="NodeXL Graph Metric"/>
    <tableColumn id="65" name="Non-categorized Word Percentage (%)" dataDxfId="1" dataCellStyle="NodeXL Graph Metric"/>
    <tableColumn id="66" name="Edge Content Word Count" dataDxfId="0" dataCellStyle="NodeXL Graph Metric"/>
  </tableColumns>
  <tableStyleInfo name="NodeXL Table" showFirstColumn="0" showLastColumn="0" showRowStripes="0" showColumnStripes="0"/>
</table>
</file>

<file path=xl/tables/table19.xml><?xml version="1.0" encoding="utf-8"?>
<table xmlns="http://schemas.openxmlformats.org/spreadsheetml/2006/main" id="18" name="NetworkTopItems_1" displayName="NetworkTopItems_1" ref="A1:V11" totalsRowShown="0" headerRowDxfId="278" dataDxfId="277" dataCellStyle="Normal">
  <autoFilter ref="A1:V11"/>
  <tableColumns count="22">
    <tableColumn id="1" name="Top URLs in Tweet in Entire Graph" dataDxfId="276" dataCellStyle="Normal"/>
    <tableColumn id="2" name="Entire Graph Count" dataDxfId="275" dataCellStyle="Normal"/>
    <tableColumn id="3" name="Top URLs in Tweet in G1" dataDxfId="274" dataCellStyle="Normal"/>
    <tableColumn id="4" name="G1 Count" dataDxfId="273" dataCellStyle="Normal"/>
    <tableColumn id="5" name="Top URLs in Tweet in G2" dataDxfId="272" dataCellStyle="Normal"/>
    <tableColumn id="6" name="G2 Count" dataDxfId="271" dataCellStyle="Normal"/>
    <tableColumn id="7" name="Top URLs in Tweet in G3" dataDxfId="270" dataCellStyle="Normal"/>
    <tableColumn id="8" name="G3 Count" dataDxfId="269" dataCellStyle="Normal"/>
    <tableColumn id="9" name="Top URLs in Tweet in G4" dataDxfId="268" dataCellStyle="Normal"/>
    <tableColumn id="10" name="G4 Count" dataDxfId="267" dataCellStyle="Normal"/>
    <tableColumn id="11" name="Top URLs in Tweet in G5" dataDxfId="266" dataCellStyle="Normal"/>
    <tableColumn id="12" name="G5 Count" dataDxfId="265" dataCellStyle="Normal"/>
    <tableColumn id="13" name="Top URLs in Tweet in G6" dataDxfId="264" dataCellStyle="Normal"/>
    <tableColumn id="14" name="G6 Count" dataDxfId="263" dataCellStyle="Normal"/>
    <tableColumn id="15" name="Top URLs in Tweet in G7" dataDxfId="262" dataCellStyle="Normal"/>
    <tableColumn id="16" name="G7 Count" dataDxfId="261" dataCellStyle="Normal"/>
    <tableColumn id="17" name="Top URLs in Tweet in G8" dataDxfId="260" dataCellStyle="Normal"/>
    <tableColumn id="18" name="G8 Count" dataDxfId="259" dataCellStyle="Normal"/>
    <tableColumn id="19" name="Top URLs in Tweet in G9" dataDxfId="258" dataCellStyle="Normal"/>
    <tableColumn id="20" name="G9 Count" dataDxfId="257" dataCellStyle="Normal"/>
    <tableColumn id="21" name="Top URLs in Tweet in G10" dataDxfId="256" dataCellStyle="Normal"/>
    <tableColumn id="22" name="G10 Count" dataDxfId="255" dataCellStyle="Normal"/>
  </tableColumns>
  <tableStyleInfo name="NodeXL Table" showFirstColumn="0" showLastColumn="0" showRowStripes="1" showColumnStripes="0"/>
</table>
</file>

<file path=xl/tables/table20.xml><?xml version="1.0" encoding="utf-8"?>
<table xmlns="http://schemas.openxmlformats.org/spreadsheetml/2006/main" id="19" name="NetworkTopItems_2" displayName="NetworkTopItems_2" ref="A14:V24" totalsRowShown="0" headerRowDxfId="253" dataDxfId="252" dataCellStyle="Normal">
  <autoFilter ref="A14:V24"/>
  <tableColumns count="22">
    <tableColumn id="1" name="Top Domains in Tweet in Entire Graph" dataDxfId="251" dataCellStyle="Normal"/>
    <tableColumn id="2" name="Entire Graph Count" dataDxfId="250" dataCellStyle="Normal"/>
    <tableColumn id="3" name="Top Domains in Tweet in G1" dataDxfId="249" dataCellStyle="Normal"/>
    <tableColumn id="4" name="G1 Count" dataDxfId="248" dataCellStyle="Normal"/>
    <tableColumn id="5" name="Top Domains in Tweet in G2" dataDxfId="247" dataCellStyle="Normal"/>
    <tableColumn id="6" name="G2 Count" dataDxfId="246" dataCellStyle="Normal"/>
    <tableColumn id="7" name="Top Domains in Tweet in G3" dataDxfId="245" dataCellStyle="Normal"/>
    <tableColumn id="8" name="G3 Count" dataDxfId="244" dataCellStyle="Normal"/>
    <tableColumn id="9" name="Top Domains in Tweet in G4" dataDxfId="243" dataCellStyle="Normal"/>
    <tableColumn id="10" name="G4 Count" dataDxfId="242" dataCellStyle="Normal"/>
    <tableColumn id="11" name="Top Domains in Tweet in G5" dataDxfId="241" dataCellStyle="Normal"/>
    <tableColumn id="12" name="G5 Count" dataDxfId="240" dataCellStyle="Normal"/>
    <tableColumn id="13" name="Top Domains in Tweet in G6" dataDxfId="239" dataCellStyle="Normal"/>
    <tableColumn id="14" name="G6 Count" dataDxfId="238" dataCellStyle="Normal"/>
    <tableColumn id="15" name="Top Domains in Tweet in G7" dataDxfId="237" dataCellStyle="Normal"/>
    <tableColumn id="16" name="G7 Count" dataDxfId="236" dataCellStyle="Normal"/>
    <tableColumn id="17" name="Top Domains in Tweet in G8" dataDxfId="235" dataCellStyle="Normal"/>
    <tableColumn id="18" name="G8 Count" dataDxfId="234" dataCellStyle="Normal"/>
    <tableColumn id="19" name="Top Domains in Tweet in G9" dataDxfId="233" dataCellStyle="Normal"/>
    <tableColumn id="20" name="G9 Count" dataDxfId="232" dataCellStyle="Normal"/>
    <tableColumn id="21" name="Top Domains in Tweet in G10" dataDxfId="231" dataCellStyle="Normal"/>
    <tableColumn id="22" name="G10 Count" dataDxfId="230" dataCellStyle="Normal"/>
  </tableColumns>
  <tableStyleInfo name="NodeXL Table" showFirstColumn="0" showLastColumn="0" showRowStripes="1" showColumnStripes="0"/>
</table>
</file>

<file path=xl/tables/table21.xml><?xml version="1.0" encoding="utf-8"?>
<table xmlns="http://schemas.openxmlformats.org/spreadsheetml/2006/main" id="20" name="NetworkTopItems_3" displayName="NetworkTopItems_3" ref="A27:V37" totalsRowShown="0" headerRowDxfId="228" dataDxfId="227" dataCellStyle="Normal">
  <autoFilter ref="A27:V37"/>
  <tableColumns count="22">
    <tableColumn id="1" name="Top Hashtags in Tweet in Entire Graph" dataDxfId="226" dataCellStyle="Normal"/>
    <tableColumn id="2" name="Entire Graph Count" dataDxfId="225" dataCellStyle="Normal"/>
    <tableColumn id="3" name="Top Hashtags in Tweet in G1" dataDxfId="224" dataCellStyle="Normal"/>
    <tableColumn id="4" name="G1 Count" dataDxfId="223" dataCellStyle="Normal"/>
    <tableColumn id="5" name="Top Hashtags in Tweet in G2" dataDxfId="222" dataCellStyle="Normal"/>
    <tableColumn id="6" name="G2 Count" dataDxfId="221" dataCellStyle="Normal"/>
    <tableColumn id="7" name="Top Hashtags in Tweet in G3" dataDxfId="220" dataCellStyle="Normal"/>
    <tableColumn id="8" name="G3 Count" dataDxfId="219" dataCellStyle="Normal"/>
    <tableColumn id="9" name="Top Hashtags in Tweet in G4" dataDxfId="218" dataCellStyle="Normal"/>
    <tableColumn id="10" name="G4 Count" dataDxfId="217" dataCellStyle="Normal"/>
    <tableColumn id="11" name="Top Hashtags in Tweet in G5" dataDxfId="216" dataCellStyle="Normal"/>
    <tableColumn id="12" name="G5 Count" dataDxfId="215" dataCellStyle="Normal"/>
    <tableColumn id="13" name="Top Hashtags in Tweet in G6" dataDxfId="214" dataCellStyle="Normal"/>
    <tableColumn id="14" name="G6 Count" dataDxfId="213" dataCellStyle="Normal"/>
    <tableColumn id="15" name="Top Hashtags in Tweet in G7" dataDxfId="212" dataCellStyle="Normal"/>
    <tableColumn id="16" name="G7 Count" dataDxfId="211" dataCellStyle="Normal"/>
    <tableColumn id="17" name="Top Hashtags in Tweet in G8" dataDxfId="210" dataCellStyle="Normal"/>
    <tableColumn id="18" name="G8 Count" dataDxfId="209" dataCellStyle="Normal"/>
    <tableColumn id="19" name="Top Hashtags in Tweet in G9" dataDxfId="208" dataCellStyle="Normal"/>
    <tableColumn id="20" name="G9 Count" dataDxfId="207" dataCellStyle="Normal"/>
    <tableColumn id="21" name="Top Hashtags in Tweet in G10" dataDxfId="206" dataCellStyle="Normal"/>
    <tableColumn id="22" name="G10 Count" dataDxfId="205" dataCellStyle="Normal"/>
  </tableColumns>
  <tableStyleInfo name="NodeXL Table" showFirstColumn="0" showLastColumn="0" showRowStripes="1" showColumnStripes="0"/>
</table>
</file>

<file path=xl/tables/table22.xml><?xml version="1.0" encoding="utf-8"?>
<table xmlns="http://schemas.openxmlformats.org/spreadsheetml/2006/main" id="21" name="NetworkTopItems_4" displayName="NetworkTopItems_4" ref="A40:V50" totalsRowShown="0" headerRowDxfId="203" dataDxfId="202" dataCellStyle="Normal">
  <autoFilter ref="A40:V50"/>
  <tableColumns count="22">
    <tableColumn id="1" name="Top Words in Tweet in Entire Graph" dataDxfId="201" dataCellStyle="Normal"/>
    <tableColumn id="2" name="Entire Graph Count" dataDxfId="200" dataCellStyle="Normal"/>
    <tableColumn id="3" name="Top Words in Tweet in G1" dataDxfId="199" dataCellStyle="Normal"/>
    <tableColumn id="4" name="G1 Count" dataDxfId="198" dataCellStyle="Normal"/>
    <tableColumn id="5" name="Top Words in Tweet in G2" dataDxfId="197" dataCellStyle="Normal"/>
    <tableColumn id="6" name="G2 Count" dataDxfId="196" dataCellStyle="Normal"/>
    <tableColumn id="7" name="Top Words in Tweet in G3" dataDxfId="195" dataCellStyle="Normal"/>
    <tableColumn id="8" name="G3 Count" dataDxfId="194" dataCellStyle="Normal"/>
    <tableColumn id="9" name="Top Words in Tweet in G4" dataDxfId="193" dataCellStyle="Normal"/>
    <tableColumn id="10" name="G4 Count" dataDxfId="192" dataCellStyle="Normal"/>
    <tableColumn id="11" name="Top Words in Tweet in G5" dataDxfId="191" dataCellStyle="Normal"/>
    <tableColumn id="12" name="G5 Count" dataDxfId="190" dataCellStyle="Normal"/>
    <tableColumn id="13" name="Top Words in Tweet in G6" dataDxfId="189" dataCellStyle="Normal"/>
    <tableColumn id="14" name="G6 Count" dataDxfId="188" dataCellStyle="Normal"/>
    <tableColumn id="15" name="Top Words in Tweet in G7" dataDxfId="187" dataCellStyle="Normal"/>
    <tableColumn id="16" name="G7 Count" dataDxfId="186" dataCellStyle="Normal"/>
    <tableColumn id="17" name="Top Words in Tweet in G8" dataDxfId="185" dataCellStyle="Normal"/>
    <tableColumn id="18" name="G8 Count" dataDxfId="184" dataCellStyle="Normal"/>
    <tableColumn id="19" name="Top Words in Tweet in G9" dataDxfId="183" dataCellStyle="Normal"/>
    <tableColumn id="20" name="G9 Count" dataDxfId="182" dataCellStyle="Normal"/>
    <tableColumn id="21" name="Top Words in Tweet in G10" dataDxfId="181" dataCellStyle="Normal"/>
    <tableColumn id="22" name="G10 Count" dataDxfId="180" dataCellStyle="Normal"/>
  </tableColumns>
  <tableStyleInfo name="NodeXL Table" showFirstColumn="0" showLastColumn="0" showRowStripes="1" showColumnStripes="0"/>
</table>
</file>

<file path=xl/tables/table23.xml><?xml version="1.0" encoding="utf-8"?>
<table xmlns="http://schemas.openxmlformats.org/spreadsheetml/2006/main" id="22" name="NetworkTopItems_5" displayName="NetworkTopItems_5" ref="A53:V63" totalsRowShown="0" headerRowDxfId="178" dataDxfId="177" dataCellStyle="Normal">
  <autoFilter ref="A53:V63"/>
  <tableColumns count="22">
    <tableColumn id="1" name="Top Word Pairs in Tweet in Entire Graph" dataDxfId="176" dataCellStyle="Normal"/>
    <tableColumn id="2" name="Entire Graph Count" dataDxfId="175" dataCellStyle="Normal"/>
    <tableColumn id="3" name="Top Word Pairs in Tweet in G1" dataDxfId="174" dataCellStyle="Normal"/>
    <tableColumn id="4" name="G1 Count" dataDxfId="173" dataCellStyle="Normal"/>
    <tableColumn id="5" name="Top Word Pairs in Tweet in G2" dataDxfId="172" dataCellStyle="Normal"/>
    <tableColumn id="6" name="G2 Count" dataDxfId="171" dataCellStyle="Normal"/>
    <tableColumn id="7" name="Top Word Pairs in Tweet in G3" dataDxfId="170" dataCellStyle="Normal"/>
    <tableColumn id="8" name="G3 Count" dataDxfId="169" dataCellStyle="Normal"/>
    <tableColumn id="9" name="Top Word Pairs in Tweet in G4" dataDxfId="168" dataCellStyle="Normal"/>
    <tableColumn id="10" name="G4 Count" dataDxfId="167" dataCellStyle="Normal"/>
    <tableColumn id="11" name="Top Word Pairs in Tweet in G5" dataDxfId="166" dataCellStyle="Normal"/>
    <tableColumn id="12" name="G5 Count" dataDxfId="165" dataCellStyle="Normal"/>
    <tableColumn id="13" name="Top Word Pairs in Tweet in G6" dataDxfId="164" dataCellStyle="Normal"/>
    <tableColumn id="14" name="G6 Count" dataDxfId="163" dataCellStyle="Normal"/>
    <tableColumn id="15" name="Top Word Pairs in Tweet in G7" dataDxfId="162" dataCellStyle="Normal"/>
    <tableColumn id="16" name="G7 Count" dataDxfId="161" dataCellStyle="Normal"/>
    <tableColumn id="17" name="Top Word Pairs in Tweet in G8" dataDxfId="160" dataCellStyle="Normal"/>
    <tableColumn id="18" name="G8 Count" dataDxfId="159" dataCellStyle="Normal"/>
    <tableColumn id="19" name="Top Word Pairs in Tweet in G9" dataDxfId="158" dataCellStyle="Normal"/>
    <tableColumn id="20" name="G9 Count" dataDxfId="157" dataCellStyle="Normal"/>
    <tableColumn id="21" name="Top Word Pairs in Tweet in G10" dataDxfId="156" dataCellStyle="Normal"/>
    <tableColumn id="22" name="G10 Count" dataDxfId="155" dataCellStyle="Normal"/>
  </tableColumns>
  <tableStyleInfo name="NodeXL Table" showFirstColumn="0" showLastColumn="0" showRowStripes="1" showColumnStripes="0"/>
</table>
</file>

<file path=xl/tables/table24.xml><?xml version="1.0" encoding="utf-8"?>
<table xmlns="http://schemas.openxmlformats.org/spreadsheetml/2006/main" id="23" name="NetworkTopItems_6" displayName="NetworkTopItems_6" ref="A66:V70" totalsRowShown="0" headerRowDxfId="153" dataDxfId="152" dataCellStyle="Normal">
  <autoFilter ref="A66:V70"/>
  <tableColumns count="22">
    <tableColumn id="1" name="Top Replied-To in Entire Graph" dataDxfId="151" dataCellStyle="Normal"/>
    <tableColumn id="2" name="Entire Graph Count" dataDxfId="147" dataCellStyle="Normal"/>
    <tableColumn id="3" name="Top Replied-To in G1" dataDxfId="146" dataCellStyle="Normal"/>
    <tableColumn id="4" name="G1 Count" dataDxfId="143" dataCellStyle="Normal"/>
    <tableColumn id="5" name="Top Replied-To in G2" dataDxfId="142" dataCellStyle="Normal"/>
    <tableColumn id="6" name="G2 Count" dataDxfId="139" dataCellStyle="Normal"/>
    <tableColumn id="7" name="Top Replied-To in G3" dataDxfId="138" dataCellStyle="Normal"/>
    <tableColumn id="8" name="G3 Count" dataDxfId="135" dataCellStyle="Normal"/>
    <tableColumn id="9" name="Top Replied-To in G4" dataDxfId="134" dataCellStyle="Normal"/>
    <tableColumn id="10" name="G4 Count" dataDxfId="131" dataCellStyle="Normal"/>
    <tableColumn id="11" name="Top Replied-To in G5" dataDxfId="130" dataCellStyle="Normal"/>
    <tableColumn id="12" name="G5 Count" dataDxfId="127" dataCellStyle="Normal"/>
    <tableColumn id="13" name="Top Replied-To in G6" dataDxfId="126" dataCellStyle="Normal"/>
    <tableColumn id="14" name="G6 Count" dataDxfId="123" dataCellStyle="Normal"/>
    <tableColumn id="15" name="Top Replied-To in G7" dataDxfId="122" dataCellStyle="Normal"/>
    <tableColumn id="16" name="G7 Count" dataDxfId="119" dataCellStyle="Normal"/>
    <tableColumn id="17" name="Top Replied-To in G8" dataDxfId="118" dataCellStyle="Normal"/>
    <tableColumn id="18" name="G8 Count" dataDxfId="115" dataCellStyle="Normal"/>
    <tableColumn id="19" name="Top Replied-To in G9" dataDxfId="114" dataCellStyle="Normal"/>
    <tableColumn id="20" name="G9 Count" dataDxfId="111" dataCellStyle="Normal"/>
    <tableColumn id="21" name="Top Replied-To in G10" dataDxfId="110" dataCellStyle="Normal"/>
    <tableColumn id="22" name="G10 Count" dataDxfId="109" dataCellStyle="Normal"/>
  </tableColumns>
  <tableStyleInfo name="NodeXL Table" showFirstColumn="0" showLastColumn="0" showRowStripes="1" showColumnStripes="0"/>
</table>
</file>

<file path=xl/tables/table25.xml><?xml version="1.0" encoding="utf-8"?>
<table xmlns="http://schemas.openxmlformats.org/spreadsheetml/2006/main" id="24" name="NetworkTopItems_7" displayName="NetworkTopItems_7" ref="A73:V83" totalsRowShown="0" headerRowDxfId="150" dataDxfId="149" dataCellStyle="Normal">
  <autoFilter ref="A73:V83"/>
  <tableColumns count="22">
    <tableColumn id="1" name="Top Mentioned in Entire Graph" dataDxfId="148" dataCellStyle="Normal"/>
    <tableColumn id="2" name="Entire Graph Count" dataDxfId="145" dataCellStyle="Normal"/>
    <tableColumn id="3" name="Top Mentioned in G1" dataDxfId="144" dataCellStyle="Normal"/>
    <tableColumn id="4" name="G1 Count" dataDxfId="141" dataCellStyle="Normal"/>
    <tableColumn id="5" name="Top Mentioned in G2" dataDxfId="140" dataCellStyle="Normal"/>
    <tableColumn id="6" name="G2 Count" dataDxfId="137" dataCellStyle="Normal"/>
    <tableColumn id="7" name="Top Mentioned in G3" dataDxfId="136" dataCellStyle="Normal"/>
    <tableColumn id="8" name="G3 Count" dataDxfId="133" dataCellStyle="Normal"/>
    <tableColumn id="9" name="Top Mentioned in G4" dataDxfId="132" dataCellStyle="Normal"/>
    <tableColumn id="10" name="G4 Count" dataDxfId="129" dataCellStyle="Normal"/>
    <tableColumn id="11" name="Top Mentioned in G5" dataDxfId="128" dataCellStyle="Normal"/>
    <tableColumn id="12" name="G5 Count" dataDxfId="125" dataCellStyle="Normal"/>
    <tableColumn id="13" name="Top Mentioned in G6" dataDxfId="124" dataCellStyle="Normal"/>
    <tableColumn id="14" name="G6 Count" dataDxfId="121" dataCellStyle="Normal"/>
    <tableColumn id="15" name="Top Mentioned in G7" dataDxfId="120" dataCellStyle="Normal"/>
    <tableColumn id="16" name="G7 Count" dataDxfId="117" dataCellStyle="Normal"/>
    <tableColumn id="17" name="Top Mentioned in G8" dataDxfId="116" dataCellStyle="Normal"/>
    <tableColumn id="18" name="G8 Count" dataDxfId="113" dataCellStyle="Normal"/>
    <tableColumn id="19" name="Top Mentioned in G9" dataDxfId="112" dataCellStyle="Normal"/>
    <tableColumn id="20" name="G9 Count" dataDxfId="108" dataCellStyle="Normal"/>
    <tableColumn id="21" name="Top Mentioned in G10" dataDxfId="107" dataCellStyle="Normal"/>
    <tableColumn id="22" name="G10 Count" dataDxfId="106" dataCellStyle="Normal"/>
  </tableColumns>
  <tableStyleInfo name="NodeXL Table" showFirstColumn="0" showLastColumn="0" showRowStripes="1" showColumnStripes="0"/>
</table>
</file>

<file path=xl/tables/table26.xml><?xml version="1.0" encoding="utf-8"?>
<table xmlns="http://schemas.openxmlformats.org/spreadsheetml/2006/main" id="25" name="NetworkTopItems_8" displayName="NetworkTopItems_8" ref="A86:V96" totalsRowShown="0" headerRowDxfId="103" dataDxfId="102" dataCellStyle="Normal">
  <autoFilter ref="A86:V96"/>
  <tableColumns count="22">
    <tableColumn id="1" name="Top Tweeters in Entire Graph" dataDxfId="101" dataCellStyle="Normal"/>
    <tableColumn id="2" name="Entire Graph Count" dataDxfId="100" dataCellStyle="Normal"/>
    <tableColumn id="3" name="Top Tweeters in G1" dataDxfId="99" dataCellStyle="Normal"/>
    <tableColumn id="4" name="G1 Count" dataDxfId="98" dataCellStyle="Normal"/>
    <tableColumn id="5" name="Top Tweeters in G2" dataDxfId="97" dataCellStyle="Normal"/>
    <tableColumn id="6" name="G2 Count" dataDxfId="96" dataCellStyle="Normal"/>
    <tableColumn id="7" name="Top Tweeters in G3" dataDxfId="95" dataCellStyle="Normal"/>
    <tableColumn id="8" name="G3 Count" dataDxfId="94" dataCellStyle="Normal"/>
    <tableColumn id="9" name="Top Tweeters in G4" dataDxfId="93" dataCellStyle="Normal"/>
    <tableColumn id="10" name="G4 Count" dataDxfId="92" dataCellStyle="Normal"/>
    <tableColumn id="11" name="Top Tweeters in G5" dataDxfId="91" dataCellStyle="Normal"/>
    <tableColumn id="12" name="G5 Count" dataDxfId="90" dataCellStyle="Normal"/>
    <tableColumn id="13" name="Top Tweeters in G6" dataDxfId="89" dataCellStyle="Normal"/>
    <tableColumn id="14" name="G6 Count" dataDxfId="88" dataCellStyle="Normal"/>
    <tableColumn id="15" name="Top Tweeters in G7" dataDxfId="87" dataCellStyle="Normal"/>
    <tableColumn id="16" name="G7 Count" dataDxfId="86" dataCellStyle="Normal"/>
    <tableColumn id="17" name="Top Tweeters in G8" dataDxfId="85" dataCellStyle="Normal"/>
    <tableColumn id="18" name="G8 Count" dataDxfId="84" dataCellStyle="Normal"/>
    <tableColumn id="19" name="Top Tweeters in G9" dataDxfId="83" dataCellStyle="Normal"/>
    <tableColumn id="20" name="G9 Count" dataDxfId="82" dataCellStyle="Normal"/>
    <tableColumn id="21" name="Top Tweeters in G10" dataDxfId="81" dataCellStyle="Normal"/>
    <tableColumn id="22" name="G10 Count" dataDxfId="80" dataCellStyle="Normal"/>
  </tableColumns>
  <tableStyleInfo name="NodeXL 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bit.ly/2tBMyen" TargetMode="External"/><Relationship Id="rId170" Type="http://schemas.openxmlformats.org/officeDocument/2006/relationships/hyperlink" Target="https://congresomarketingdigital.com/?utm_source=blogsterapp&amp;utm_medium=twitter&amp;utm_term=tuwebdecero&amp;utm_content=8671691" TargetMode="External"/><Relationship Id="rId268" Type="http://schemas.openxmlformats.org/officeDocument/2006/relationships/hyperlink" Target="https://pbs.twimg.com/media/EOtc20uX4AYcUUN.jpg" TargetMode="External"/><Relationship Id="rId475" Type="http://schemas.openxmlformats.org/officeDocument/2006/relationships/hyperlink" Target="http://pbs.twimg.com/profile_images/1197467362162806785/D54q811q_normal.jpg" TargetMode="External"/><Relationship Id="rId682" Type="http://schemas.openxmlformats.org/officeDocument/2006/relationships/hyperlink" Target="https://pbs.twimg.com/media/EO9F_ZvWkAA6Hic.jpg" TargetMode="External"/><Relationship Id="rId128" Type="http://schemas.openxmlformats.org/officeDocument/2006/relationships/hyperlink" Target="https://congresomarketingdigital.com/" TargetMode="External"/><Relationship Id="rId335" Type="http://schemas.openxmlformats.org/officeDocument/2006/relationships/hyperlink" Target="https://pbs.twimg.com/media/EOfy_SJXsAAjCHS.jpg" TargetMode="External"/><Relationship Id="rId542" Type="http://schemas.openxmlformats.org/officeDocument/2006/relationships/hyperlink" Target="http://pbs.twimg.com/profile_images/1218912554581397504/lpu0SAfa_normal.jpg" TargetMode="External"/><Relationship Id="rId987" Type="http://schemas.openxmlformats.org/officeDocument/2006/relationships/hyperlink" Target="https://twitter.com/vivianfrancos/status/1220267207529238529" TargetMode="External"/><Relationship Id="rId1172" Type="http://schemas.openxmlformats.org/officeDocument/2006/relationships/hyperlink" Target="https://twitter.com/cemktd/status/1219924197436248064" TargetMode="External"/><Relationship Id="rId402" Type="http://schemas.openxmlformats.org/officeDocument/2006/relationships/hyperlink" Target="http://pbs.twimg.com/profile_images/1179492332888084480/nCbC1sP7_normal.jpg" TargetMode="External"/><Relationship Id="rId847" Type="http://schemas.openxmlformats.org/officeDocument/2006/relationships/hyperlink" Target="https://twitter.com/borjadelope/status/1219518593559416832" TargetMode="External"/><Relationship Id="rId1032" Type="http://schemas.openxmlformats.org/officeDocument/2006/relationships/hyperlink" Target="https://twitter.com/isasantiandreu/status/1219904838470860800" TargetMode="External"/><Relationship Id="rId707" Type="http://schemas.openxmlformats.org/officeDocument/2006/relationships/hyperlink" Target="http://pbs.twimg.com/profile_images/1194242784615641089/2PmcYCXQ_normal.jpg" TargetMode="External"/><Relationship Id="rId914" Type="http://schemas.openxmlformats.org/officeDocument/2006/relationships/hyperlink" Target="https://twitter.com/luciayelseo/status/1220255439448834048" TargetMode="External"/><Relationship Id="rId43" Type="http://schemas.openxmlformats.org/officeDocument/2006/relationships/hyperlink" Target="https://congresomarketingdigital.com/" TargetMode="External"/><Relationship Id="rId192" Type="http://schemas.openxmlformats.org/officeDocument/2006/relationships/hyperlink" Target="https://pbs.twimg.com/media/EOvMA80WAAUp7Op.jpg" TargetMode="External"/><Relationship Id="rId497" Type="http://schemas.openxmlformats.org/officeDocument/2006/relationships/hyperlink" Target="https://pbs.twimg.com/media/EOfvyVdW4AAkkYm.jpg" TargetMode="External"/><Relationship Id="rId357" Type="http://schemas.openxmlformats.org/officeDocument/2006/relationships/hyperlink" Target="https://pbs.twimg.com/media/EOkopnTXsAMieFh.jpg" TargetMode="External"/><Relationship Id="rId1194" Type="http://schemas.openxmlformats.org/officeDocument/2006/relationships/hyperlink" Target="https://twitter.com/tuwebdecero/status/1220271637016326145" TargetMode="External"/><Relationship Id="rId217" Type="http://schemas.openxmlformats.org/officeDocument/2006/relationships/hyperlink" Target="https://pbs.twimg.com/ext_tw_video_thumb/1219203921283047425/pu/img/bQtqaH5vzRyHfmIo.jpg" TargetMode="External"/><Relationship Id="rId564" Type="http://schemas.openxmlformats.org/officeDocument/2006/relationships/hyperlink" Target="https://pbs.twimg.com/media/EO9CjsKX0AAuUIZ.png" TargetMode="External"/><Relationship Id="rId771" Type="http://schemas.openxmlformats.org/officeDocument/2006/relationships/hyperlink" Target="http://pbs.twimg.com/profile_images/1015263694715047938/4pWWxecr_normal.jpg" TargetMode="External"/><Relationship Id="rId869" Type="http://schemas.openxmlformats.org/officeDocument/2006/relationships/hyperlink" Target="https://twitter.com/javilayunta/status/1219207897932075009" TargetMode="External"/><Relationship Id="rId424" Type="http://schemas.openxmlformats.org/officeDocument/2006/relationships/hyperlink" Target="http://pbs.twimg.com/profile_images/1185884816396509185/TnktpfRh_normal.jpg" TargetMode="External"/><Relationship Id="rId631" Type="http://schemas.openxmlformats.org/officeDocument/2006/relationships/hyperlink" Target="https://pbs.twimg.com/media/EOozVQcXsAAfpxc.jpg" TargetMode="External"/><Relationship Id="rId729" Type="http://schemas.openxmlformats.org/officeDocument/2006/relationships/hyperlink" Target="http://pbs.twimg.com/profile_images/1193824074872639489/B9kC70JS_normal.jpg" TargetMode="External"/><Relationship Id="rId1054" Type="http://schemas.openxmlformats.org/officeDocument/2006/relationships/hyperlink" Target="https://twitter.com/isasantiandreu/status/1218843093136527360" TargetMode="External"/><Relationship Id="rId936" Type="http://schemas.openxmlformats.org/officeDocument/2006/relationships/hyperlink" Target="https://twitter.com/luciayelseo/status/1219238804999016448" TargetMode="External"/><Relationship Id="rId1121" Type="http://schemas.openxmlformats.org/officeDocument/2006/relationships/hyperlink" Target="https://twitter.com/tuwebdecero/status/1217870129742123010" TargetMode="External"/><Relationship Id="rId65" Type="http://schemas.openxmlformats.org/officeDocument/2006/relationships/hyperlink" Target="https://congresomarketingdigital.com/" TargetMode="External"/><Relationship Id="rId281" Type="http://schemas.openxmlformats.org/officeDocument/2006/relationships/hyperlink" Target="https://pbs.twimg.com/ext_tw_video_thumb/1216729193297432578/pu/img/_hrY0NvqAg2jkjp4.jpg" TargetMode="External"/><Relationship Id="rId141" Type="http://schemas.openxmlformats.org/officeDocument/2006/relationships/hyperlink" Target="https://congresomarketingdigital.com/" TargetMode="External"/><Relationship Id="rId379" Type="http://schemas.openxmlformats.org/officeDocument/2006/relationships/hyperlink" Target="https://pbs.twimg.com/tweet_video_thumb/EOfk1KsXUAEB1gf.jpg" TargetMode="External"/><Relationship Id="rId586" Type="http://schemas.openxmlformats.org/officeDocument/2006/relationships/hyperlink" Target="https://pbs.twimg.com/ext_tw_video_thumb/1216729193297432578/pu/img/_hrY0NvqAg2jkjp4.jpg" TargetMode="External"/><Relationship Id="rId793" Type="http://schemas.openxmlformats.org/officeDocument/2006/relationships/hyperlink" Target="https://twitter.com/flormpecasique/status/1217830259980193794" TargetMode="External"/><Relationship Id="rId7" Type="http://schemas.openxmlformats.org/officeDocument/2006/relationships/hyperlink" Target="https://congresomarketingdigital.com/" TargetMode="External"/><Relationship Id="rId239" Type="http://schemas.openxmlformats.org/officeDocument/2006/relationships/hyperlink" Target="https://pbs.twimg.com/media/EOocNbyW4AEvLzq.png" TargetMode="External"/><Relationship Id="rId446" Type="http://schemas.openxmlformats.org/officeDocument/2006/relationships/hyperlink" Target="http://pbs.twimg.com/profile_images/1071458731261640704/-l0-IagM_normal.jpg" TargetMode="External"/><Relationship Id="rId653" Type="http://schemas.openxmlformats.org/officeDocument/2006/relationships/hyperlink" Target="http://pbs.twimg.com/profile_images/1015263694715047938/4pWWxecr_normal.jpg" TargetMode="External"/><Relationship Id="rId1076" Type="http://schemas.openxmlformats.org/officeDocument/2006/relationships/hyperlink" Target="https://twitter.com/tuwebdecero/status/1217870129742123010" TargetMode="External"/><Relationship Id="rId306" Type="http://schemas.openxmlformats.org/officeDocument/2006/relationships/hyperlink" Target="https://pbs.twimg.com/ext_tw_video_thumb/1218248913767075841/pu/img/Vsj2bpf5OjrcajJz.jpg" TargetMode="External"/><Relationship Id="rId860" Type="http://schemas.openxmlformats.org/officeDocument/2006/relationships/hyperlink" Target="https://twitter.com/javilayunta/status/1218469837619519488" TargetMode="External"/><Relationship Id="rId958" Type="http://schemas.openxmlformats.org/officeDocument/2006/relationships/hyperlink" Target="https://twitter.com/luciayelseo/status/1220255641832431618" TargetMode="External"/><Relationship Id="rId1143" Type="http://schemas.openxmlformats.org/officeDocument/2006/relationships/hyperlink" Target="https://twitter.com/alvarowpo/status/1218519054585155584" TargetMode="External"/><Relationship Id="rId87" Type="http://schemas.openxmlformats.org/officeDocument/2006/relationships/hyperlink" Target="http://congresomarketingdigital.com/" TargetMode="External"/><Relationship Id="rId513" Type="http://schemas.openxmlformats.org/officeDocument/2006/relationships/hyperlink" Target="http://pbs.twimg.com/profile_images/1218912554581397504/lpu0SAfa_normal.jpg" TargetMode="External"/><Relationship Id="rId720" Type="http://schemas.openxmlformats.org/officeDocument/2006/relationships/hyperlink" Target="https://pbs.twimg.com/media/EOkMn0DXkAExUOm.jpg" TargetMode="External"/><Relationship Id="rId818" Type="http://schemas.openxmlformats.org/officeDocument/2006/relationships/hyperlink" Target="https://twitter.com/isafirvida/status/1218675209475149824" TargetMode="External"/><Relationship Id="rId1003" Type="http://schemas.openxmlformats.org/officeDocument/2006/relationships/hyperlink" Target="https://twitter.com/interactiv_a/status/1219648105194426368" TargetMode="External"/><Relationship Id="rId1210" Type="http://schemas.openxmlformats.org/officeDocument/2006/relationships/vmlDrawing" Target="../drawings/vmlDrawing1.vml"/><Relationship Id="rId14" Type="http://schemas.openxmlformats.org/officeDocument/2006/relationships/hyperlink" Target="https://congresomarketingdigital.com/" TargetMode="External"/><Relationship Id="rId163" Type="http://schemas.openxmlformats.org/officeDocument/2006/relationships/hyperlink" Target="http://ow.ly/2S5o50xTi2i" TargetMode="External"/><Relationship Id="rId370" Type="http://schemas.openxmlformats.org/officeDocument/2006/relationships/hyperlink" Target="http://pbs.twimg.com/profile_images/1014915989107040257/7GDqrasB_normal.jpg" TargetMode="External"/><Relationship Id="rId230" Type="http://schemas.openxmlformats.org/officeDocument/2006/relationships/hyperlink" Target="https://pbs.twimg.com/media/EO6TaE-X4AAIW-d.jpg" TargetMode="External"/><Relationship Id="rId468" Type="http://schemas.openxmlformats.org/officeDocument/2006/relationships/hyperlink" Target="http://pbs.twimg.com/profile_images/1197467362162806785/D54q811q_normal.jpg" TargetMode="External"/><Relationship Id="rId675" Type="http://schemas.openxmlformats.org/officeDocument/2006/relationships/hyperlink" Target="https://pbs.twimg.com/ext_tw_video_thumb/1219244130569768960/pu/img/jL88AMAXmppkuB4E.jpg" TargetMode="External"/><Relationship Id="rId882" Type="http://schemas.openxmlformats.org/officeDocument/2006/relationships/hyperlink" Target="https://twitter.com/cristinahp_fr/status/1219687868479803393" TargetMode="External"/><Relationship Id="rId1098" Type="http://schemas.openxmlformats.org/officeDocument/2006/relationships/hyperlink" Target="https://twitter.com/raiolanetworks/status/1219244195505942528" TargetMode="External"/><Relationship Id="rId328" Type="http://schemas.openxmlformats.org/officeDocument/2006/relationships/hyperlink" Target="https://pbs.twimg.com/media/EOuPOXwWsAA05pI.jpg" TargetMode="External"/><Relationship Id="rId535" Type="http://schemas.openxmlformats.org/officeDocument/2006/relationships/hyperlink" Target="http://pbs.twimg.com/profile_images/1218912554581397504/lpu0SAfa_normal.jpg" TargetMode="External"/><Relationship Id="rId742" Type="http://schemas.openxmlformats.org/officeDocument/2006/relationships/hyperlink" Target="https://pbs.twimg.com/media/EOu4a7PX4AAOy-9.jpg" TargetMode="External"/><Relationship Id="rId1165" Type="http://schemas.openxmlformats.org/officeDocument/2006/relationships/hyperlink" Target="https://twitter.com/cemktd/status/1219270898710208514" TargetMode="External"/><Relationship Id="rId602" Type="http://schemas.openxmlformats.org/officeDocument/2006/relationships/hyperlink" Target="https://pbs.twimg.com/media/EO3haJAX0AAEeZi.jpg" TargetMode="External"/><Relationship Id="rId1025" Type="http://schemas.openxmlformats.org/officeDocument/2006/relationships/hyperlink" Target="https://twitter.com/cemktd/status/1219878916418080768" TargetMode="External"/><Relationship Id="rId907" Type="http://schemas.openxmlformats.org/officeDocument/2006/relationships/hyperlink" Target="https://twitter.com/hedwigkudo/status/1220072733943517186" TargetMode="External"/><Relationship Id="rId36" Type="http://schemas.openxmlformats.org/officeDocument/2006/relationships/hyperlink" Target="https://bit.ly/2tBMyen" TargetMode="External"/><Relationship Id="rId185" Type="http://schemas.openxmlformats.org/officeDocument/2006/relationships/hyperlink" Target="https://pbs.twimg.com/media/EOWeSXCWoAAOT6F.jpg" TargetMode="External"/><Relationship Id="rId392" Type="http://schemas.openxmlformats.org/officeDocument/2006/relationships/hyperlink" Target="http://pbs.twimg.com/profile_images/378800000386296985/e078b656ead5e87ddae249d3b1d4cdfb_normal.jpeg" TargetMode="External"/><Relationship Id="rId697" Type="http://schemas.openxmlformats.org/officeDocument/2006/relationships/hyperlink" Target="https://pbs.twimg.com/media/EOzU_1nXkAATFfH.jpg" TargetMode="External"/><Relationship Id="rId252" Type="http://schemas.openxmlformats.org/officeDocument/2006/relationships/hyperlink" Target="https://pbs.twimg.com/media/EO0PfD_WAAEi-pW.jpg" TargetMode="External"/><Relationship Id="rId1187" Type="http://schemas.openxmlformats.org/officeDocument/2006/relationships/hyperlink" Target="https://twitter.com/tuwebdecero/status/1219898778788016128" TargetMode="External"/><Relationship Id="rId112" Type="http://schemas.openxmlformats.org/officeDocument/2006/relationships/hyperlink" Target="https://congresomarketingdigital.com/" TargetMode="External"/><Relationship Id="rId557" Type="http://schemas.openxmlformats.org/officeDocument/2006/relationships/hyperlink" Target="http://pbs.twimg.com/profile_images/1184702192336490499/xiuYhert_normal.jpg" TargetMode="External"/><Relationship Id="rId764" Type="http://schemas.openxmlformats.org/officeDocument/2006/relationships/hyperlink" Target="http://pbs.twimg.com/profile_images/1015263694715047938/4pWWxecr_normal.jpg" TargetMode="External"/><Relationship Id="rId971" Type="http://schemas.openxmlformats.org/officeDocument/2006/relationships/hyperlink" Target="https://twitter.com/luciayelseo/status/1220255938596233216" TargetMode="External"/><Relationship Id="rId417" Type="http://schemas.openxmlformats.org/officeDocument/2006/relationships/hyperlink" Target="http://pbs.twimg.com/profile_images/1185884816396509185/TnktpfRh_normal.jpg" TargetMode="External"/><Relationship Id="rId624" Type="http://schemas.openxmlformats.org/officeDocument/2006/relationships/hyperlink" Target="http://pbs.twimg.com/profile_images/1115176907065176065/oMzO-XQ1_normal.png" TargetMode="External"/><Relationship Id="rId831" Type="http://schemas.openxmlformats.org/officeDocument/2006/relationships/hyperlink" Target="https://twitter.com/idimad360/status/1219292451107676161" TargetMode="External"/><Relationship Id="rId1047" Type="http://schemas.openxmlformats.org/officeDocument/2006/relationships/hyperlink" Target="https://twitter.com/isasantiandreu/status/1217916263856517126" TargetMode="External"/><Relationship Id="rId929" Type="http://schemas.openxmlformats.org/officeDocument/2006/relationships/hyperlink" Target="https://twitter.com/luciayelseo/status/1220255805372600320" TargetMode="External"/><Relationship Id="rId1114" Type="http://schemas.openxmlformats.org/officeDocument/2006/relationships/hyperlink" Target="https://twitter.com/cemktd/status/1219345202093215747" TargetMode="External"/><Relationship Id="rId58" Type="http://schemas.openxmlformats.org/officeDocument/2006/relationships/hyperlink" Target="http://www.congresomarketingdigital.com/" TargetMode="External"/><Relationship Id="rId274" Type="http://schemas.openxmlformats.org/officeDocument/2006/relationships/hyperlink" Target="https://pbs.twimg.com/media/EOZ_yIhXkAIZCup.jpg" TargetMode="External"/><Relationship Id="rId481" Type="http://schemas.openxmlformats.org/officeDocument/2006/relationships/hyperlink" Target="http://pbs.twimg.com/profile_images/1197467362162806785/D54q811q_normal.jpg" TargetMode="External"/><Relationship Id="rId134" Type="http://schemas.openxmlformats.org/officeDocument/2006/relationships/hyperlink" Target="https://interactivadigital.com/formacion-y-estudios-marketing-digital/vuelve-a-el-congreso-extremeno-de-marketing-digital-e-ecommerce/" TargetMode="External"/><Relationship Id="rId579" Type="http://schemas.openxmlformats.org/officeDocument/2006/relationships/hyperlink" Target="https://pbs.twimg.com/media/EO0PfD_WAAEi-pW.jpg" TargetMode="External"/><Relationship Id="rId786" Type="http://schemas.openxmlformats.org/officeDocument/2006/relationships/hyperlink" Target="https://twitter.com/muypymes/status/1217478470827171840" TargetMode="External"/><Relationship Id="rId993" Type="http://schemas.openxmlformats.org/officeDocument/2006/relationships/hyperlink" Target="https://twitter.com/juanjosantana/status/1220304466253090816" TargetMode="External"/><Relationship Id="rId341" Type="http://schemas.openxmlformats.org/officeDocument/2006/relationships/hyperlink" Target="https://pbs.twimg.com/ext_tw_video_thumb/1218108093411840002/pu/img/Ls7xiU29af6eHYO3.jpg" TargetMode="External"/><Relationship Id="rId439" Type="http://schemas.openxmlformats.org/officeDocument/2006/relationships/hyperlink" Target="https://pbs.twimg.com/media/EOkNqmZXUAIsUSi.jpg" TargetMode="External"/><Relationship Id="rId646" Type="http://schemas.openxmlformats.org/officeDocument/2006/relationships/hyperlink" Target="https://pbs.twimg.com/media/EO3xdeaWoAUiCqP.jpg" TargetMode="External"/><Relationship Id="rId1069" Type="http://schemas.openxmlformats.org/officeDocument/2006/relationships/hyperlink" Target="https://twitter.com/josmkt/status/1219896567697723393" TargetMode="External"/><Relationship Id="rId201" Type="http://schemas.openxmlformats.org/officeDocument/2006/relationships/hyperlink" Target="https://pbs.twimg.com/media/EOaxaxwWoAIlLeP.jpg" TargetMode="External"/><Relationship Id="rId506" Type="http://schemas.openxmlformats.org/officeDocument/2006/relationships/hyperlink" Target="http://pbs.twimg.com/profile_images/1218912554581397504/lpu0SAfa_normal.jpg" TargetMode="External"/><Relationship Id="rId853" Type="http://schemas.openxmlformats.org/officeDocument/2006/relationships/hyperlink" Target="https://twitter.com/javilayunta/status/1217795427371835392" TargetMode="External"/><Relationship Id="rId1136" Type="http://schemas.openxmlformats.org/officeDocument/2006/relationships/hyperlink" Target="https://twitter.com/anaivarsparcero/status/1220278695975440384" TargetMode="External"/><Relationship Id="rId713" Type="http://schemas.openxmlformats.org/officeDocument/2006/relationships/hyperlink" Target="http://pbs.twimg.com/profile_images/1194242784615641089/2PmcYCXQ_normal.jpg" TargetMode="External"/><Relationship Id="rId920" Type="http://schemas.openxmlformats.org/officeDocument/2006/relationships/hyperlink" Target="https://twitter.com/bichadecampo/status/1218205886692364288" TargetMode="External"/><Relationship Id="rId1203" Type="http://schemas.openxmlformats.org/officeDocument/2006/relationships/hyperlink" Target="https://twitter.com/tuwebdecero/status/1219573242983329793" TargetMode="External"/><Relationship Id="rId296" Type="http://schemas.openxmlformats.org/officeDocument/2006/relationships/hyperlink" Target="https://pbs.twimg.com/ext_tw_video_thumb/1217493191601070080/pu/img/_Ych-N4ATxFVtD8z.jpg" TargetMode="External"/><Relationship Id="rId156" Type="http://schemas.openxmlformats.org/officeDocument/2006/relationships/hyperlink" Target="https://congresomarketingdigital.com/taquilla-online/" TargetMode="External"/><Relationship Id="rId363" Type="http://schemas.openxmlformats.org/officeDocument/2006/relationships/hyperlink" Target="http://pbs.twimg.com/profile_images/790879410673033217/SisvRN7o_normal.jpg" TargetMode="External"/><Relationship Id="rId570" Type="http://schemas.openxmlformats.org/officeDocument/2006/relationships/hyperlink" Target="http://pbs.twimg.com/profile_images/1054480068049801216/iVvfXr4D_normal.jpg" TargetMode="External"/><Relationship Id="rId223" Type="http://schemas.openxmlformats.org/officeDocument/2006/relationships/hyperlink" Target="https://pbs.twimg.com/media/EOvQz1jXkAAubQi.jpg" TargetMode="External"/><Relationship Id="rId430" Type="http://schemas.openxmlformats.org/officeDocument/2006/relationships/hyperlink" Target="https://pbs.twimg.com/media/EOZ6fIlWsAg6CKA.jpg" TargetMode="External"/><Relationship Id="rId668" Type="http://schemas.openxmlformats.org/officeDocument/2006/relationships/hyperlink" Target="https://pbs.twimg.com/media/EOjWCoTWsAAVx7d.jpg" TargetMode="External"/><Relationship Id="rId875" Type="http://schemas.openxmlformats.org/officeDocument/2006/relationships/hyperlink" Target="https://twitter.com/javilayunta/status/1219585359786528768" TargetMode="External"/><Relationship Id="rId1060" Type="http://schemas.openxmlformats.org/officeDocument/2006/relationships/hyperlink" Target="https://twitter.com/isasantiandreu/status/1220270741234573312" TargetMode="External"/><Relationship Id="rId18" Type="http://schemas.openxmlformats.org/officeDocument/2006/relationships/hyperlink" Target="https://congresomarketingdigital.com/" TargetMode="External"/><Relationship Id="rId528" Type="http://schemas.openxmlformats.org/officeDocument/2006/relationships/hyperlink" Target="http://pbs.twimg.com/profile_images/1218912554581397504/lpu0SAfa_normal.jpg" TargetMode="External"/><Relationship Id="rId735" Type="http://schemas.openxmlformats.org/officeDocument/2006/relationships/hyperlink" Target="https://pbs.twimg.com/media/EOKubLeX4AAyzVq.jpg" TargetMode="External"/><Relationship Id="rId942" Type="http://schemas.openxmlformats.org/officeDocument/2006/relationships/hyperlink" Target="https://twitter.com/luciayelseo/status/1220074628149805057" TargetMode="External"/><Relationship Id="rId1158" Type="http://schemas.openxmlformats.org/officeDocument/2006/relationships/hyperlink" Target="https://twitter.com/cemktd/status/1216726634893598720" TargetMode="External"/><Relationship Id="rId167" Type="http://schemas.openxmlformats.org/officeDocument/2006/relationships/hyperlink" Target="https://congresomarketingdigital.com/la-experiencia-de-ser-voluntario-en-el-congreso-extremeno-de-marketing-digital-de-badajoz/" TargetMode="External"/><Relationship Id="rId374" Type="http://schemas.openxmlformats.org/officeDocument/2006/relationships/hyperlink" Target="http://pbs.twimg.com/profile_images/974631757973770241/zs7-lQzr_normal.jpg" TargetMode="External"/><Relationship Id="rId581" Type="http://schemas.openxmlformats.org/officeDocument/2006/relationships/hyperlink" Target="https://pbs.twimg.com/media/EO0PfD_WAAEi-pW.jpg" TargetMode="External"/><Relationship Id="rId1018" Type="http://schemas.openxmlformats.org/officeDocument/2006/relationships/hyperlink" Target="https://twitter.com/isasantiandreu/status/1217801251586543619" TargetMode="External"/><Relationship Id="rId71" Type="http://schemas.openxmlformats.org/officeDocument/2006/relationships/hyperlink" Target="https://congresomarketingdigital.com/" TargetMode="External"/><Relationship Id="rId234" Type="http://schemas.openxmlformats.org/officeDocument/2006/relationships/hyperlink" Target="https://pbs.twimg.com/media/EObMMpyX4AQA2h0.png" TargetMode="External"/><Relationship Id="rId679" Type="http://schemas.openxmlformats.org/officeDocument/2006/relationships/hyperlink" Target="https://pbs.twimg.com/ext_tw_video_thumb/1219698457482551301/pu/img/o1cyaWbukU_JNY5N.jpg" TargetMode="External"/><Relationship Id="rId802" Type="http://schemas.openxmlformats.org/officeDocument/2006/relationships/hyperlink" Target="https://twitter.com/marketerosdehoy/status/1218193829037211648" TargetMode="External"/><Relationship Id="rId886" Type="http://schemas.openxmlformats.org/officeDocument/2006/relationships/hyperlink" Target="https://twitter.com/philippelele/status/1219896695171043328" TargetMode="External"/><Relationship Id="rId2" Type="http://schemas.openxmlformats.org/officeDocument/2006/relationships/hyperlink" Target="https://isabelsantiandreu.com/cemd2020/" TargetMode="External"/><Relationship Id="rId29" Type="http://schemas.openxmlformats.org/officeDocument/2006/relationships/hyperlink" Target="https://bit.ly/2tBMyen" TargetMode="External"/><Relationship Id="rId441" Type="http://schemas.openxmlformats.org/officeDocument/2006/relationships/hyperlink" Target="https://pbs.twimg.com/media/EOlEmOIX0AAr9VK.jpg" TargetMode="External"/><Relationship Id="rId539" Type="http://schemas.openxmlformats.org/officeDocument/2006/relationships/hyperlink" Target="http://pbs.twimg.com/profile_images/1218912554581397504/lpu0SAfa_normal.jpg" TargetMode="External"/><Relationship Id="rId746" Type="http://schemas.openxmlformats.org/officeDocument/2006/relationships/hyperlink" Target="http://pbs.twimg.com/profile_images/1200169512542314497/UXW9ZiUJ_normal.png" TargetMode="External"/><Relationship Id="rId1071" Type="http://schemas.openxmlformats.org/officeDocument/2006/relationships/hyperlink" Target="https://twitter.com/cemktd/status/1217493347880837122" TargetMode="External"/><Relationship Id="rId1169" Type="http://schemas.openxmlformats.org/officeDocument/2006/relationships/hyperlink" Target="https://twitter.com/cemktd/status/1219650620250116097" TargetMode="External"/><Relationship Id="rId178" Type="http://schemas.openxmlformats.org/officeDocument/2006/relationships/hyperlink" Target="https://congresomarketingdigital.com/" TargetMode="External"/><Relationship Id="rId301" Type="http://schemas.openxmlformats.org/officeDocument/2006/relationships/hyperlink" Target="https://pbs.twimg.com/ext_tw_video_thumb/1217734270292283392/pu/img/9zkUGSbzEOyOeWwj.jpg" TargetMode="External"/><Relationship Id="rId953" Type="http://schemas.openxmlformats.org/officeDocument/2006/relationships/hyperlink" Target="https://twitter.com/luciayelseo/status/1220255556696510466" TargetMode="External"/><Relationship Id="rId1029" Type="http://schemas.openxmlformats.org/officeDocument/2006/relationships/hyperlink" Target="https://twitter.com/cemktd/status/1219170223074529281" TargetMode="External"/><Relationship Id="rId82" Type="http://schemas.openxmlformats.org/officeDocument/2006/relationships/hyperlink" Target="https://interactivadigital.com/formacion-y-estudios-marketing-digital/vuelve-a-el-congreso-extremeno-de-marketing-digital-e-ecommerce/" TargetMode="External"/><Relationship Id="rId385" Type="http://schemas.openxmlformats.org/officeDocument/2006/relationships/hyperlink" Target="http://pbs.twimg.com/profile_images/942319115041157121/8k89akPE_normal.jpg" TargetMode="External"/><Relationship Id="rId592" Type="http://schemas.openxmlformats.org/officeDocument/2006/relationships/hyperlink" Target="http://pbs.twimg.com/profile_images/1194242784615641089/2PmcYCXQ_normal.jpg" TargetMode="External"/><Relationship Id="rId606" Type="http://schemas.openxmlformats.org/officeDocument/2006/relationships/hyperlink" Target="https://pbs.twimg.com/media/EOtc20uX4AYcUUN.jpg" TargetMode="External"/><Relationship Id="rId813" Type="http://schemas.openxmlformats.org/officeDocument/2006/relationships/hyperlink" Target="https://twitter.com/camaradebadajoz/status/1218839291352272897" TargetMode="External"/><Relationship Id="rId245" Type="http://schemas.openxmlformats.org/officeDocument/2006/relationships/hyperlink" Target="https://pbs.twimg.com/media/EO3495YXsAEUhQc.png" TargetMode="External"/><Relationship Id="rId452" Type="http://schemas.openxmlformats.org/officeDocument/2006/relationships/hyperlink" Target="http://pbs.twimg.com/profile_images/1071458731261640704/-l0-IagM_normal.jpg" TargetMode="External"/><Relationship Id="rId897" Type="http://schemas.openxmlformats.org/officeDocument/2006/relationships/hyperlink" Target="https://twitter.com/_miriam_bustos/status/1220006246851497984" TargetMode="External"/><Relationship Id="rId1082" Type="http://schemas.openxmlformats.org/officeDocument/2006/relationships/hyperlink" Target="https://twitter.com/cemktd/status/1220273512939687936" TargetMode="External"/><Relationship Id="rId105" Type="http://schemas.openxmlformats.org/officeDocument/2006/relationships/hyperlink" Target="https://congresomarketingdigital.com/" TargetMode="External"/><Relationship Id="rId312" Type="http://schemas.openxmlformats.org/officeDocument/2006/relationships/hyperlink" Target="https://pbs.twimg.com/ext_tw_video_thumb/1218973690156724230/pu/img/JdJuUInRwbXkB_Fj.jpg" TargetMode="External"/><Relationship Id="rId757" Type="http://schemas.openxmlformats.org/officeDocument/2006/relationships/hyperlink" Target="https://pbs.twimg.com/media/EOaw7wVW4AIAxRc.jpg" TargetMode="External"/><Relationship Id="rId964" Type="http://schemas.openxmlformats.org/officeDocument/2006/relationships/hyperlink" Target="https://twitter.com/luciayelseo/status/1220255756064382976" TargetMode="External"/><Relationship Id="rId93" Type="http://schemas.openxmlformats.org/officeDocument/2006/relationships/hyperlink" Target="http://mtr.cool/taiwqcowsb" TargetMode="External"/><Relationship Id="rId189" Type="http://schemas.openxmlformats.org/officeDocument/2006/relationships/hyperlink" Target="https://pbs.twimg.com/media/EOfgwcXWAAAGdsk.jpg" TargetMode="External"/><Relationship Id="rId396" Type="http://schemas.openxmlformats.org/officeDocument/2006/relationships/hyperlink" Target="http://pbs.twimg.com/profile_images/378800000386296985/e078b656ead5e87ddae249d3b1d4cdfb_normal.jpeg" TargetMode="External"/><Relationship Id="rId617" Type="http://schemas.openxmlformats.org/officeDocument/2006/relationships/hyperlink" Target="https://pbs.twimg.com/ext_tw_video_thumb/1216729193297432578/pu/img/_hrY0NvqAg2jkjp4.jpg" TargetMode="External"/><Relationship Id="rId824" Type="http://schemas.openxmlformats.org/officeDocument/2006/relationships/hyperlink" Target="https://twitter.com/belendelacruzdc/status/1219002875906547714" TargetMode="External"/><Relationship Id="rId256" Type="http://schemas.openxmlformats.org/officeDocument/2006/relationships/hyperlink" Target="https://pbs.twimg.com/media/EO0PfD_WAAEi-pW.jpg" TargetMode="External"/><Relationship Id="rId463" Type="http://schemas.openxmlformats.org/officeDocument/2006/relationships/hyperlink" Target="http://pbs.twimg.com/profile_images/1152642398201221126/BXsOBEif_normal.jpg" TargetMode="External"/><Relationship Id="rId670" Type="http://schemas.openxmlformats.org/officeDocument/2006/relationships/hyperlink" Target="https://pbs.twimg.com/ext_tw_video_thumb/1218611293655093248/pu/img/n0sVvF_wihoa61nJ.jpg" TargetMode="External"/><Relationship Id="rId1093" Type="http://schemas.openxmlformats.org/officeDocument/2006/relationships/hyperlink" Target="https://twitter.com/raiolanetworks/status/1218611322801283074" TargetMode="External"/><Relationship Id="rId1107" Type="http://schemas.openxmlformats.org/officeDocument/2006/relationships/hyperlink" Target="https://twitter.com/tuwebdecero/status/1217742094468554752" TargetMode="External"/><Relationship Id="rId116" Type="http://schemas.openxmlformats.org/officeDocument/2006/relationships/hyperlink" Target="https://congresomarketingdigital.com/" TargetMode="External"/><Relationship Id="rId323" Type="http://schemas.openxmlformats.org/officeDocument/2006/relationships/hyperlink" Target="https://pbs.twimg.com/ext_tw_video_thumb/1217868196931350529/pu/img/1yy8Y0W0LUp5OmpB.jpg" TargetMode="External"/><Relationship Id="rId530" Type="http://schemas.openxmlformats.org/officeDocument/2006/relationships/hyperlink" Target="http://pbs.twimg.com/profile_images/1218912554581397504/lpu0SAfa_normal.jpg" TargetMode="External"/><Relationship Id="rId768" Type="http://schemas.openxmlformats.org/officeDocument/2006/relationships/hyperlink" Target="https://pbs.twimg.com/media/EOaw7wVW4AIAxRc.jpg" TargetMode="External"/><Relationship Id="rId975" Type="http://schemas.openxmlformats.org/officeDocument/2006/relationships/hyperlink" Target="https://twitter.com/vivianfrancos/status/1218247657497485313" TargetMode="External"/><Relationship Id="rId1160" Type="http://schemas.openxmlformats.org/officeDocument/2006/relationships/hyperlink" Target="https://twitter.com/cemktd/status/1218079281471008768" TargetMode="External"/><Relationship Id="rId20" Type="http://schemas.openxmlformats.org/officeDocument/2006/relationships/hyperlink" Target="https://bit.ly/2tBMyen" TargetMode="External"/><Relationship Id="rId628" Type="http://schemas.openxmlformats.org/officeDocument/2006/relationships/hyperlink" Target="http://pbs.twimg.com/profile_images/1115176907065176065/oMzO-XQ1_normal.png" TargetMode="External"/><Relationship Id="rId835" Type="http://schemas.openxmlformats.org/officeDocument/2006/relationships/hyperlink" Target="https://twitter.com/borjadelope/status/1217794181638316032" TargetMode="External"/><Relationship Id="rId267" Type="http://schemas.openxmlformats.org/officeDocument/2006/relationships/hyperlink" Target="https://pbs.twimg.com/media/EOeZi20WsAAeu86.jpg" TargetMode="External"/><Relationship Id="rId474" Type="http://schemas.openxmlformats.org/officeDocument/2006/relationships/hyperlink" Target="http://pbs.twimg.com/profile_images/1197467362162806785/D54q811q_normal.jpg" TargetMode="External"/><Relationship Id="rId1020" Type="http://schemas.openxmlformats.org/officeDocument/2006/relationships/hyperlink" Target="https://twitter.com/isasantiandreu/status/1217916322484453376" TargetMode="External"/><Relationship Id="rId1118" Type="http://schemas.openxmlformats.org/officeDocument/2006/relationships/hyperlink" Target="https://twitter.com/cemktd/status/1217739084149547008" TargetMode="External"/><Relationship Id="rId127" Type="http://schemas.openxmlformats.org/officeDocument/2006/relationships/hyperlink" Target="https://congresomarketingdigital.com/" TargetMode="External"/><Relationship Id="rId681" Type="http://schemas.openxmlformats.org/officeDocument/2006/relationships/hyperlink" Target="https://pbs.twimg.com/ext_tw_video_thumb/1220060845390147587/pu/img/0wA1qT5Ikhpu_pj7.jpg" TargetMode="External"/><Relationship Id="rId779" Type="http://schemas.openxmlformats.org/officeDocument/2006/relationships/hyperlink" Target="http://pbs.twimg.com/profile_images/1015263694715047938/4pWWxecr_normal.jpg" TargetMode="External"/><Relationship Id="rId902" Type="http://schemas.openxmlformats.org/officeDocument/2006/relationships/hyperlink" Target="https://twitter.com/_miriam_bustos/status/1220006246851497984" TargetMode="External"/><Relationship Id="rId986" Type="http://schemas.openxmlformats.org/officeDocument/2006/relationships/hyperlink" Target="https://twitter.com/vivianfrancos/status/1220059589724516353" TargetMode="External"/><Relationship Id="rId31" Type="http://schemas.openxmlformats.org/officeDocument/2006/relationships/hyperlink" Target="https://bit.ly/2tBMyen" TargetMode="External"/><Relationship Id="rId334" Type="http://schemas.openxmlformats.org/officeDocument/2006/relationships/hyperlink" Target="https://pbs.twimg.com/media/EOaHWS6WkAAopFL.jpg" TargetMode="External"/><Relationship Id="rId541" Type="http://schemas.openxmlformats.org/officeDocument/2006/relationships/hyperlink" Target="http://pbs.twimg.com/profile_images/1218912554581397504/lpu0SAfa_normal.jpg" TargetMode="External"/><Relationship Id="rId639" Type="http://schemas.openxmlformats.org/officeDocument/2006/relationships/hyperlink" Target="http://pbs.twimg.com/profile_images/1115176907065176065/oMzO-XQ1_normal.png" TargetMode="External"/><Relationship Id="rId1171" Type="http://schemas.openxmlformats.org/officeDocument/2006/relationships/hyperlink" Target="https://twitter.com/cemktd/status/1219894063610187776" TargetMode="External"/><Relationship Id="rId180" Type="http://schemas.openxmlformats.org/officeDocument/2006/relationships/hyperlink" Target="https://congresomarketingdigital.com/?utm_source=blogsterapp&amp;utm_medium=twitter&amp;utm_term=tuwebdecero&amp;utm_content=8671630" TargetMode="External"/><Relationship Id="rId278" Type="http://schemas.openxmlformats.org/officeDocument/2006/relationships/hyperlink" Target="https://pbs.twimg.com/ext_tw_video_thumb/1216729193297432578/pu/img/_hrY0NvqAg2jkjp4.jpg" TargetMode="External"/><Relationship Id="rId401" Type="http://schemas.openxmlformats.org/officeDocument/2006/relationships/hyperlink" Target="http://pbs.twimg.com/profile_images/1060225542266462208/NPyhAVy3_normal.jpg" TargetMode="External"/><Relationship Id="rId846" Type="http://schemas.openxmlformats.org/officeDocument/2006/relationships/hyperlink" Target="https://twitter.com/borjadelope/status/1219346606916538368" TargetMode="External"/><Relationship Id="rId1031" Type="http://schemas.openxmlformats.org/officeDocument/2006/relationships/hyperlink" Target="https://twitter.com/isasantiandreu/status/1217801251586543619" TargetMode="External"/><Relationship Id="rId1129" Type="http://schemas.openxmlformats.org/officeDocument/2006/relationships/hyperlink" Target="https://twitter.com/anaivarsparcero/status/1219574176496877568" TargetMode="External"/><Relationship Id="rId485" Type="http://schemas.openxmlformats.org/officeDocument/2006/relationships/hyperlink" Target="http://pbs.twimg.com/profile_images/1204059046900387842/4jJ_jem5_normal.jpg" TargetMode="External"/><Relationship Id="rId692" Type="http://schemas.openxmlformats.org/officeDocument/2006/relationships/hyperlink" Target="http://pbs.twimg.com/profile_images/1015263694715047938/4pWWxecr_normal.jpg" TargetMode="External"/><Relationship Id="rId706" Type="http://schemas.openxmlformats.org/officeDocument/2006/relationships/hyperlink" Target="http://pbs.twimg.com/profile_images/1194242784615641089/2PmcYCXQ_normal.jpg" TargetMode="External"/><Relationship Id="rId913" Type="http://schemas.openxmlformats.org/officeDocument/2006/relationships/hyperlink" Target="https://twitter.com/natalia_codina/status/1219918666273259520" TargetMode="External"/><Relationship Id="rId42" Type="http://schemas.openxmlformats.org/officeDocument/2006/relationships/hyperlink" Target="https://congresomarketingdigital.com/" TargetMode="External"/><Relationship Id="rId138" Type="http://schemas.openxmlformats.org/officeDocument/2006/relationships/hyperlink" Target="https://interactivadigital.com/formacion-y-estudios-marketing-digital/vuelve-a-el-congreso-extremeno-de-marketing-digital-e-ecommerce/" TargetMode="External"/><Relationship Id="rId345" Type="http://schemas.openxmlformats.org/officeDocument/2006/relationships/hyperlink" Target="https://pbs.twimg.com/media/EOylHZaWsAAImCh.jpg" TargetMode="External"/><Relationship Id="rId552" Type="http://schemas.openxmlformats.org/officeDocument/2006/relationships/hyperlink" Target="https://pbs.twimg.com/media/EOgVyXNWsAAGGHW.png" TargetMode="External"/><Relationship Id="rId997" Type="http://schemas.openxmlformats.org/officeDocument/2006/relationships/hyperlink" Target="https://twitter.com/nicolaschvs/status/1217892281535148033" TargetMode="External"/><Relationship Id="rId1182" Type="http://schemas.openxmlformats.org/officeDocument/2006/relationships/hyperlink" Target="https://twitter.com/tuwebdecero/status/1218549871332012032" TargetMode="External"/><Relationship Id="rId191" Type="http://schemas.openxmlformats.org/officeDocument/2006/relationships/hyperlink" Target="https://pbs.twimg.com/media/EOov4F0WkAAxvcr.png" TargetMode="External"/><Relationship Id="rId205" Type="http://schemas.openxmlformats.org/officeDocument/2006/relationships/hyperlink" Target="https://pbs.twimg.com/media/EOkNqmZXUAIsUSi.jpg" TargetMode="External"/><Relationship Id="rId412" Type="http://schemas.openxmlformats.org/officeDocument/2006/relationships/hyperlink" Target="http://pbs.twimg.com/profile_images/1185884816396509185/TnktpfRh_normal.jpg" TargetMode="External"/><Relationship Id="rId857" Type="http://schemas.openxmlformats.org/officeDocument/2006/relationships/hyperlink" Target="https://twitter.com/javilayunta/status/1218157814704754692" TargetMode="External"/><Relationship Id="rId1042" Type="http://schemas.openxmlformats.org/officeDocument/2006/relationships/hyperlink" Target="https://twitter.com/isasantiandreu/status/1216729236138086400" TargetMode="External"/><Relationship Id="rId289" Type="http://schemas.openxmlformats.org/officeDocument/2006/relationships/hyperlink" Target="https://pbs.twimg.com/media/EOqUllNXsAANwNf.jpg" TargetMode="External"/><Relationship Id="rId496" Type="http://schemas.openxmlformats.org/officeDocument/2006/relationships/hyperlink" Target="http://pbs.twimg.com/profile_images/1051857286262661120/i5SpvGhW_normal.jpg" TargetMode="External"/><Relationship Id="rId717" Type="http://schemas.openxmlformats.org/officeDocument/2006/relationships/hyperlink" Target="https://pbs.twimg.com/media/EOaHWS6WkAAopFL.jpg" TargetMode="External"/><Relationship Id="rId924" Type="http://schemas.openxmlformats.org/officeDocument/2006/relationships/hyperlink" Target="https://twitter.com/bichadecampo/status/1219591497672265728" TargetMode="External"/><Relationship Id="rId53" Type="http://schemas.openxmlformats.org/officeDocument/2006/relationships/hyperlink" Target="https://congresomarketingdigital.com/taquilla-online/" TargetMode="External"/><Relationship Id="rId149" Type="http://schemas.openxmlformats.org/officeDocument/2006/relationships/hyperlink" Target="https://interactivadigital.com/formacion-y-estudios-marketing-digital/vuelve-a-el-congreso-extremeno-de-marketing-digital-e-ecommerce/" TargetMode="External"/><Relationship Id="rId356" Type="http://schemas.openxmlformats.org/officeDocument/2006/relationships/hyperlink" Target="https://pbs.twimg.com/media/EOaw7wVW4AIAxRc.jpg" TargetMode="External"/><Relationship Id="rId563" Type="http://schemas.openxmlformats.org/officeDocument/2006/relationships/hyperlink" Target="https://pbs.twimg.com/media/EO6FutKWoAAuw4m.png" TargetMode="External"/><Relationship Id="rId770" Type="http://schemas.openxmlformats.org/officeDocument/2006/relationships/hyperlink" Target="http://pbs.twimg.com/profile_images/1015263694715047938/4pWWxecr_normal.jpg" TargetMode="External"/><Relationship Id="rId1193" Type="http://schemas.openxmlformats.org/officeDocument/2006/relationships/hyperlink" Target="https://twitter.com/tuwebdecero/status/1219735568185249794" TargetMode="External"/><Relationship Id="rId1207" Type="http://schemas.openxmlformats.org/officeDocument/2006/relationships/hyperlink" Target="https://twitter.com/mariaghvn/status/1220348652071325696" TargetMode="External"/><Relationship Id="rId216" Type="http://schemas.openxmlformats.org/officeDocument/2006/relationships/hyperlink" Target="https://pbs.twimg.com/media/EOvUyUhX4AUvV2i.jpg" TargetMode="External"/><Relationship Id="rId423" Type="http://schemas.openxmlformats.org/officeDocument/2006/relationships/hyperlink" Target="http://pbs.twimg.com/profile_images/1185884816396509185/TnktpfRh_normal.jpg" TargetMode="External"/><Relationship Id="rId868" Type="http://schemas.openxmlformats.org/officeDocument/2006/relationships/hyperlink" Target="https://twitter.com/javilayunta/status/1219177407095148550" TargetMode="External"/><Relationship Id="rId1053" Type="http://schemas.openxmlformats.org/officeDocument/2006/relationships/hyperlink" Target="https://twitter.com/isasantiandreu/status/1218195050535976960" TargetMode="External"/><Relationship Id="rId630" Type="http://schemas.openxmlformats.org/officeDocument/2006/relationships/hyperlink" Target="https://pbs.twimg.com/media/EOfl8TdWsAMWjXH.jpg" TargetMode="External"/><Relationship Id="rId728" Type="http://schemas.openxmlformats.org/officeDocument/2006/relationships/hyperlink" Target="http://pbs.twimg.com/profile_images/1193824074872639489/B9kC70JS_normal.jpg" TargetMode="External"/><Relationship Id="rId935" Type="http://schemas.openxmlformats.org/officeDocument/2006/relationships/hyperlink" Target="https://twitter.com/arantxasgg/status/1220074738682355713" TargetMode="External"/><Relationship Id="rId64" Type="http://schemas.openxmlformats.org/officeDocument/2006/relationships/hyperlink" Target="https://congresomarketingdigital.com/" TargetMode="External"/><Relationship Id="rId367" Type="http://schemas.openxmlformats.org/officeDocument/2006/relationships/hyperlink" Target="http://pbs.twimg.com/profile_images/1211763037830598658/SuCxoMbA_normal.jpg" TargetMode="External"/><Relationship Id="rId574" Type="http://schemas.openxmlformats.org/officeDocument/2006/relationships/hyperlink" Target="http://pbs.twimg.com/profile_images/845710953077489665/3a8KmIcc_normal.jpg" TargetMode="External"/><Relationship Id="rId1120" Type="http://schemas.openxmlformats.org/officeDocument/2006/relationships/hyperlink" Target="https://twitter.com/cemktd/status/1219583809269702656" TargetMode="External"/><Relationship Id="rId227" Type="http://schemas.openxmlformats.org/officeDocument/2006/relationships/hyperlink" Target="https://pbs.twimg.com/ext_tw_video_thumb/1219718859307016192/pu/img/WLZ7SCEvSyvjPomQ.jpg" TargetMode="External"/><Relationship Id="rId781" Type="http://schemas.openxmlformats.org/officeDocument/2006/relationships/hyperlink" Target="http://pbs.twimg.com/profile_images/1015263694715047938/4pWWxecr_normal.jpg" TargetMode="External"/><Relationship Id="rId879" Type="http://schemas.openxmlformats.org/officeDocument/2006/relationships/hyperlink" Target="https://twitter.com/vecte/status/1219650233094868992" TargetMode="External"/><Relationship Id="rId434" Type="http://schemas.openxmlformats.org/officeDocument/2006/relationships/hyperlink" Target="https://pbs.twimg.com/tweet_video_thumb/EOfEE3jWkAEGa5k.jpg" TargetMode="External"/><Relationship Id="rId641" Type="http://schemas.openxmlformats.org/officeDocument/2006/relationships/hyperlink" Target="http://pbs.twimg.com/profile_images/1386890616/45454_1479407357061_1590095392_31114469_3587940_n_normal.jpg" TargetMode="External"/><Relationship Id="rId739" Type="http://schemas.openxmlformats.org/officeDocument/2006/relationships/hyperlink" Target="https://pbs.twimg.com/ext_tw_video_thumb/1218975440867594240/pu/img/_9c6UGctYnxuWNSZ.jpg" TargetMode="External"/><Relationship Id="rId1064" Type="http://schemas.openxmlformats.org/officeDocument/2006/relationships/hyperlink" Target="https://twitter.com/mirenperez/status/1220331539009101824" TargetMode="External"/><Relationship Id="rId280" Type="http://schemas.openxmlformats.org/officeDocument/2006/relationships/hyperlink" Target="https://pbs.twimg.com/ext_tw_video_thumb/1216729193297432578/pu/img/_hrY0NvqAg2jkjp4.jpg" TargetMode="External"/><Relationship Id="rId501" Type="http://schemas.openxmlformats.org/officeDocument/2006/relationships/hyperlink" Target="http://pbs.twimg.com/profile_images/1051857286262661120/i5SpvGhW_normal.jpg" TargetMode="External"/><Relationship Id="rId946" Type="http://schemas.openxmlformats.org/officeDocument/2006/relationships/hyperlink" Target="https://twitter.com/luciayelseo/status/1220255466032451586" TargetMode="External"/><Relationship Id="rId1131" Type="http://schemas.openxmlformats.org/officeDocument/2006/relationships/hyperlink" Target="https://twitter.com/anaivarsparcero/status/1219921774009298944" TargetMode="External"/><Relationship Id="rId75" Type="http://schemas.openxmlformats.org/officeDocument/2006/relationships/hyperlink" Target="https://congresomarketingdigital.com/" TargetMode="External"/><Relationship Id="rId140" Type="http://schemas.openxmlformats.org/officeDocument/2006/relationships/hyperlink" Target="https://interactivadigital.com/formacion-y-estudios-marketing-digital/vuelve-a-el-congreso-extremeno-de-marketing-digital-e-ecommerce/" TargetMode="External"/><Relationship Id="rId378" Type="http://schemas.openxmlformats.org/officeDocument/2006/relationships/hyperlink" Target="https://pbs.twimg.com/tweet_video_thumb/EOZI4iyXkAINJUw.jpg" TargetMode="External"/><Relationship Id="rId585" Type="http://schemas.openxmlformats.org/officeDocument/2006/relationships/hyperlink" Target="https://pbs.twimg.com/ext_tw_video_thumb/1216729193297432578/pu/img/_hrY0NvqAg2jkjp4.jpg" TargetMode="External"/><Relationship Id="rId792" Type="http://schemas.openxmlformats.org/officeDocument/2006/relationships/hyperlink" Target="https://twitter.com/castro_valin/status/1217792992909676545" TargetMode="External"/><Relationship Id="rId806" Type="http://schemas.openxmlformats.org/officeDocument/2006/relationships/hyperlink" Target="https://twitter.com/belenmarper/status/1218189355652657152" TargetMode="External"/><Relationship Id="rId6" Type="http://schemas.openxmlformats.org/officeDocument/2006/relationships/hyperlink" Target="http://congresomarketingdigital.com/" TargetMode="External"/><Relationship Id="rId238" Type="http://schemas.openxmlformats.org/officeDocument/2006/relationships/hyperlink" Target="https://pbs.twimg.com/media/EOlfYGGW4AInIxY.png" TargetMode="External"/><Relationship Id="rId445" Type="http://schemas.openxmlformats.org/officeDocument/2006/relationships/hyperlink" Target="http://pbs.twimg.com/profile_images/1071458731261640704/-l0-IagM_normal.jpg" TargetMode="External"/><Relationship Id="rId652" Type="http://schemas.openxmlformats.org/officeDocument/2006/relationships/hyperlink" Target="https://pbs.twimg.com/ext_tw_video_thumb/1217868196931350529/pu/img/1yy8Y0W0LUp5OmpB.jpg" TargetMode="External"/><Relationship Id="rId1075" Type="http://schemas.openxmlformats.org/officeDocument/2006/relationships/hyperlink" Target="https://twitter.com/cemktd/status/1217868385633144839" TargetMode="External"/><Relationship Id="rId291" Type="http://schemas.openxmlformats.org/officeDocument/2006/relationships/hyperlink" Target="https://pbs.twimg.com/media/EO5DMHLWkAIXlO6.jpg" TargetMode="External"/><Relationship Id="rId305" Type="http://schemas.openxmlformats.org/officeDocument/2006/relationships/hyperlink" Target="https://pbs.twimg.com/ext_tw_video_thumb/1218157053283270656/pu/img/7MQJ_yAAevGNnL8H.jpg" TargetMode="External"/><Relationship Id="rId512" Type="http://schemas.openxmlformats.org/officeDocument/2006/relationships/hyperlink" Target="http://pbs.twimg.com/profile_images/1054609031308984320/YnaaNNx6_normal.jpg" TargetMode="External"/><Relationship Id="rId957" Type="http://schemas.openxmlformats.org/officeDocument/2006/relationships/hyperlink" Target="https://twitter.com/luciayelseo/status/1220255641832431618" TargetMode="External"/><Relationship Id="rId1142" Type="http://schemas.openxmlformats.org/officeDocument/2006/relationships/hyperlink" Target="https://twitter.com/alvarowpo/status/1218209395160637440" TargetMode="External"/><Relationship Id="rId86" Type="http://schemas.openxmlformats.org/officeDocument/2006/relationships/hyperlink" Target="https://congresomarketingdigital.com/" TargetMode="External"/><Relationship Id="rId151" Type="http://schemas.openxmlformats.org/officeDocument/2006/relationships/hyperlink" Target="https://congresomarketingdigital.com/" TargetMode="External"/><Relationship Id="rId389" Type="http://schemas.openxmlformats.org/officeDocument/2006/relationships/hyperlink" Target="https://pbs.twimg.com/media/EOVYlfGWkAAMRCn.jpg" TargetMode="External"/><Relationship Id="rId596" Type="http://schemas.openxmlformats.org/officeDocument/2006/relationships/hyperlink" Target="https://pbs.twimg.com/media/EOZ1CN6XsAI0c37.jpg" TargetMode="External"/><Relationship Id="rId817" Type="http://schemas.openxmlformats.org/officeDocument/2006/relationships/hyperlink" Target="https://twitter.com/isafirvida/status/1218469134431858688" TargetMode="External"/><Relationship Id="rId1002" Type="http://schemas.openxmlformats.org/officeDocument/2006/relationships/hyperlink" Target="https://twitter.com/interactiv_a/status/1219648105194426368" TargetMode="External"/><Relationship Id="rId249" Type="http://schemas.openxmlformats.org/officeDocument/2006/relationships/hyperlink" Target="https://pbs.twimg.com/media/EO8hzrSUYAAbfn1.jpg" TargetMode="External"/><Relationship Id="rId456" Type="http://schemas.openxmlformats.org/officeDocument/2006/relationships/hyperlink" Target="http://pbs.twimg.com/profile_images/1180189804102897666/B0FPHzX__normal.jpg" TargetMode="External"/><Relationship Id="rId663" Type="http://schemas.openxmlformats.org/officeDocument/2006/relationships/hyperlink" Target="http://pbs.twimg.com/profile_images/1202632769207181312/Q6uh7Q6P_normal.png" TargetMode="External"/><Relationship Id="rId870" Type="http://schemas.openxmlformats.org/officeDocument/2006/relationships/hyperlink" Target="https://twitter.com/javilayunta/status/1219244981262733313" TargetMode="External"/><Relationship Id="rId1086" Type="http://schemas.openxmlformats.org/officeDocument/2006/relationships/hyperlink" Target="https://twitter.com/raiolanetworks/status/1217849630207201281" TargetMode="External"/><Relationship Id="rId13" Type="http://schemas.openxmlformats.org/officeDocument/2006/relationships/hyperlink" Target="https://isabelsantiandreu.com/cemd2020/" TargetMode="External"/><Relationship Id="rId109" Type="http://schemas.openxmlformats.org/officeDocument/2006/relationships/hyperlink" Target="http://congresomarketingdigital.com/" TargetMode="External"/><Relationship Id="rId316" Type="http://schemas.openxmlformats.org/officeDocument/2006/relationships/hyperlink" Target="https://pbs.twimg.com/media/EOyy0YZWoAIiifY.jpg" TargetMode="External"/><Relationship Id="rId523" Type="http://schemas.openxmlformats.org/officeDocument/2006/relationships/hyperlink" Target="http://pbs.twimg.com/profile_images/1218912554581397504/lpu0SAfa_normal.jpg" TargetMode="External"/><Relationship Id="rId968" Type="http://schemas.openxmlformats.org/officeDocument/2006/relationships/hyperlink" Target="https://twitter.com/luciayelseo/status/1220255851061137408" TargetMode="External"/><Relationship Id="rId1153" Type="http://schemas.openxmlformats.org/officeDocument/2006/relationships/hyperlink" Target="https://twitter.com/mjcachon/status/1218557299054252033" TargetMode="External"/><Relationship Id="rId97" Type="http://schemas.openxmlformats.org/officeDocument/2006/relationships/hyperlink" Target="http://mtr.cool/mbhgvrqcvg" TargetMode="External"/><Relationship Id="rId730" Type="http://schemas.openxmlformats.org/officeDocument/2006/relationships/hyperlink" Target="http://pbs.twimg.com/profile_images/1193824074872639489/B9kC70JS_normal.jpg" TargetMode="External"/><Relationship Id="rId828" Type="http://schemas.openxmlformats.org/officeDocument/2006/relationships/hyperlink" Target="https://twitter.com/idimad360/status/1219292451107676161" TargetMode="External"/><Relationship Id="rId1013" Type="http://schemas.openxmlformats.org/officeDocument/2006/relationships/hyperlink" Target="https://twitter.com/cemktd/status/1217384705928192000" TargetMode="External"/><Relationship Id="rId162" Type="http://schemas.openxmlformats.org/officeDocument/2006/relationships/hyperlink" Target="https://interactivadigital.com/formacion-y-estudios-marketing-digital/vuelve-a-el-congreso-extremeno-de-marketing-digital-e-ecommerce/" TargetMode="External"/><Relationship Id="rId467" Type="http://schemas.openxmlformats.org/officeDocument/2006/relationships/hyperlink" Target="http://pbs.twimg.com/profile_images/1212649356702232581/1916too8_normal.png" TargetMode="External"/><Relationship Id="rId1097" Type="http://schemas.openxmlformats.org/officeDocument/2006/relationships/hyperlink" Target="https://twitter.com/raiolanetworks/status/1219183825475047425" TargetMode="External"/><Relationship Id="rId674" Type="http://schemas.openxmlformats.org/officeDocument/2006/relationships/hyperlink" Target="https://pbs.twimg.com/media/EOtpOhHWoAIK0ev.jpg" TargetMode="External"/><Relationship Id="rId881" Type="http://schemas.openxmlformats.org/officeDocument/2006/relationships/hyperlink" Target="https://twitter.com/cristinahp_fr/status/1217537153279889418" TargetMode="External"/><Relationship Id="rId979" Type="http://schemas.openxmlformats.org/officeDocument/2006/relationships/hyperlink" Target="https://twitter.com/vivianfrancos/status/1218972431370596358" TargetMode="External"/><Relationship Id="rId24" Type="http://schemas.openxmlformats.org/officeDocument/2006/relationships/hyperlink" Target="https://bit.ly/2tBMyen" TargetMode="External"/><Relationship Id="rId327" Type="http://schemas.openxmlformats.org/officeDocument/2006/relationships/hyperlink" Target="https://pbs.twimg.com/ext_tw_video_thumb/1219345135772659712/pu/img/kV1w2D15twj3fpKC.jpg" TargetMode="External"/><Relationship Id="rId534" Type="http://schemas.openxmlformats.org/officeDocument/2006/relationships/hyperlink" Target="http://pbs.twimg.com/profile_images/1218912554581397504/lpu0SAfa_normal.jpg" TargetMode="External"/><Relationship Id="rId741" Type="http://schemas.openxmlformats.org/officeDocument/2006/relationships/hyperlink" Target="http://pbs.twimg.com/profile_images/1200169512542314497/UXW9ZiUJ_normal.png" TargetMode="External"/><Relationship Id="rId839" Type="http://schemas.openxmlformats.org/officeDocument/2006/relationships/hyperlink" Target="https://twitter.com/borjadelope/status/1218103715833569280" TargetMode="External"/><Relationship Id="rId1164" Type="http://schemas.openxmlformats.org/officeDocument/2006/relationships/hyperlink" Target="https://twitter.com/cemktd/status/1219200423363534848" TargetMode="External"/><Relationship Id="rId173" Type="http://schemas.openxmlformats.org/officeDocument/2006/relationships/hyperlink" Target="https://interactivadigital.com/formacion-y-estudios-marketing-digital/vuelve-a-el-congreso-extremeno-de-marketing-digital-e-ecommerce/" TargetMode="External"/><Relationship Id="rId380" Type="http://schemas.openxmlformats.org/officeDocument/2006/relationships/hyperlink" Target="http://pbs.twimg.com/profile_images/2852985727/0b4bb314cf13031cc8bb7f48f6df238c_normal.jpeg" TargetMode="External"/><Relationship Id="rId601" Type="http://schemas.openxmlformats.org/officeDocument/2006/relationships/hyperlink" Target="https://pbs.twimg.com/media/EOtc20uX4AYcUUN.jpg" TargetMode="External"/><Relationship Id="rId1024" Type="http://schemas.openxmlformats.org/officeDocument/2006/relationships/hyperlink" Target="https://twitter.com/cemktd/status/1219170223074529281" TargetMode="External"/><Relationship Id="rId240" Type="http://schemas.openxmlformats.org/officeDocument/2006/relationships/hyperlink" Target="https://pbs.twimg.com/media/EOqo90WW4AIvqGY.png" TargetMode="External"/><Relationship Id="rId478" Type="http://schemas.openxmlformats.org/officeDocument/2006/relationships/hyperlink" Target="http://pbs.twimg.com/profile_images/1197467362162806785/D54q811q_normal.jpg" TargetMode="External"/><Relationship Id="rId685" Type="http://schemas.openxmlformats.org/officeDocument/2006/relationships/hyperlink" Target="http://pbs.twimg.com/profile_images/1015263694715047938/4pWWxecr_normal.jpg" TargetMode="External"/><Relationship Id="rId892" Type="http://schemas.openxmlformats.org/officeDocument/2006/relationships/hyperlink" Target="https://twitter.com/_miriam_bustos/status/1220006246851497984" TargetMode="External"/><Relationship Id="rId906" Type="http://schemas.openxmlformats.org/officeDocument/2006/relationships/hyperlink" Target="https://twitter.com/hedwigkudo/status/1219304855950458880" TargetMode="External"/><Relationship Id="rId35" Type="http://schemas.openxmlformats.org/officeDocument/2006/relationships/hyperlink" Target="https://bit.ly/2tBMyen" TargetMode="External"/><Relationship Id="rId100" Type="http://schemas.openxmlformats.org/officeDocument/2006/relationships/hyperlink" Target="http://congresomarketingdigital.com/" TargetMode="External"/><Relationship Id="rId338" Type="http://schemas.openxmlformats.org/officeDocument/2006/relationships/hyperlink" Target="https://pbs.twimg.com/media/EOVTaeAX4AIsBSE.jpg" TargetMode="External"/><Relationship Id="rId545" Type="http://schemas.openxmlformats.org/officeDocument/2006/relationships/hyperlink" Target="http://pbs.twimg.com/profile_images/1218912554581397504/lpu0SAfa_normal.jpg" TargetMode="External"/><Relationship Id="rId752" Type="http://schemas.openxmlformats.org/officeDocument/2006/relationships/hyperlink" Target="https://pbs.twimg.com/media/EO8-LFEXkAAjmHp.jpg" TargetMode="External"/><Relationship Id="rId1175" Type="http://schemas.openxmlformats.org/officeDocument/2006/relationships/hyperlink" Target="https://twitter.com/cemktd/status/1220262393382608896" TargetMode="External"/><Relationship Id="rId184" Type="http://schemas.openxmlformats.org/officeDocument/2006/relationships/hyperlink" Target="https://interactivadigital.com/formacion-y-estudios-marketing-digital/vuelve-a-el-congreso-extremeno-de-marketing-digital-e-ecommerce/" TargetMode="External"/><Relationship Id="rId391" Type="http://schemas.openxmlformats.org/officeDocument/2006/relationships/hyperlink" Target="http://pbs.twimg.com/profile_images/1212648031868334081/LCuhITKl_normal.jpg" TargetMode="External"/><Relationship Id="rId405" Type="http://schemas.openxmlformats.org/officeDocument/2006/relationships/hyperlink" Target="https://pbs.twimg.com/media/EOvMA80WAAUp7Op.jpg" TargetMode="External"/><Relationship Id="rId612" Type="http://schemas.openxmlformats.org/officeDocument/2006/relationships/hyperlink" Target="https://pbs.twimg.com/ext_tw_video_thumb/1216729193297432578/pu/img/_hrY0NvqAg2jkjp4.jpg" TargetMode="External"/><Relationship Id="rId1035" Type="http://schemas.openxmlformats.org/officeDocument/2006/relationships/hyperlink" Target="https://twitter.com/isasantiandreu/status/1216729236138086400" TargetMode="External"/><Relationship Id="rId251" Type="http://schemas.openxmlformats.org/officeDocument/2006/relationships/hyperlink" Target="https://pbs.twimg.com/media/EO0PfD_WAAEi-pW.jpg" TargetMode="External"/><Relationship Id="rId489" Type="http://schemas.openxmlformats.org/officeDocument/2006/relationships/hyperlink" Target="https://pbs.twimg.com/ext_tw_video_thumb/1219203921283047425/pu/img/bQtqaH5vzRyHfmIo.jpg" TargetMode="External"/><Relationship Id="rId696" Type="http://schemas.openxmlformats.org/officeDocument/2006/relationships/hyperlink" Target="https://pbs.twimg.com/ext_tw_video_thumb/1217868196931350529/pu/img/1yy8Y0W0LUp5OmpB.jpg" TargetMode="External"/><Relationship Id="rId917" Type="http://schemas.openxmlformats.org/officeDocument/2006/relationships/hyperlink" Target="https://twitter.com/bichadecampo/status/1217773016442077189" TargetMode="External"/><Relationship Id="rId1102" Type="http://schemas.openxmlformats.org/officeDocument/2006/relationships/hyperlink" Target="https://twitter.com/raiolanetworks/status/1219698546800254977" TargetMode="External"/><Relationship Id="rId46" Type="http://schemas.openxmlformats.org/officeDocument/2006/relationships/hyperlink" Target="https://congresomarketingdigital.com/" TargetMode="External"/><Relationship Id="rId349" Type="http://schemas.openxmlformats.org/officeDocument/2006/relationships/hyperlink" Target="https://pbs.twimg.com/ext_tw_video_thumb/1220060099558940674/pu/img/PbQFIil7waKp5h_p.jpg" TargetMode="External"/><Relationship Id="rId556" Type="http://schemas.openxmlformats.org/officeDocument/2006/relationships/hyperlink" Target="https://pbs.twimg.com/media/EOqo90WW4AIvqGY.png" TargetMode="External"/><Relationship Id="rId763" Type="http://schemas.openxmlformats.org/officeDocument/2006/relationships/hyperlink" Target="http://pbs.twimg.com/profile_images/1015263694715047938/4pWWxecr_normal.jpg" TargetMode="External"/><Relationship Id="rId1186" Type="http://schemas.openxmlformats.org/officeDocument/2006/relationships/hyperlink" Target="https://twitter.com/tuwebdecero/status/1219735568185249794" TargetMode="External"/><Relationship Id="rId111" Type="http://schemas.openxmlformats.org/officeDocument/2006/relationships/hyperlink" Target="https://congresomarketingdigital.com/" TargetMode="External"/><Relationship Id="rId195" Type="http://schemas.openxmlformats.org/officeDocument/2006/relationships/hyperlink" Target="https://pbs.twimg.com/media/EOvMA80WAAUp7Op.jpg" TargetMode="External"/><Relationship Id="rId209" Type="http://schemas.openxmlformats.org/officeDocument/2006/relationships/hyperlink" Target="https://pbs.twimg.com/media/EOqOMA-X0AAt9W6.jpg" TargetMode="External"/><Relationship Id="rId416" Type="http://schemas.openxmlformats.org/officeDocument/2006/relationships/hyperlink" Target="http://pbs.twimg.com/profile_images/1185884816396509185/TnktpfRh_normal.jpg" TargetMode="External"/><Relationship Id="rId970" Type="http://schemas.openxmlformats.org/officeDocument/2006/relationships/hyperlink" Target="https://twitter.com/luciayelseo/status/1220255904244871168" TargetMode="External"/><Relationship Id="rId1046" Type="http://schemas.openxmlformats.org/officeDocument/2006/relationships/hyperlink" Target="https://twitter.com/isasantiandreu/status/1217916263856517126" TargetMode="External"/><Relationship Id="rId623" Type="http://schemas.openxmlformats.org/officeDocument/2006/relationships/hyperlink" Target="http://pbs.twimg.com/profile_images/1115176907065176065/oMzO-XQ1_normal.png" TargetMode="External"/><Relationship Id="rId830" Type="http://schemas.openxmlformats.org/officeDocument/2006/relationships/hyperlink" Target="https://twitter.com/idimad360/status/1219292451107676161" TargetMode="External"/><Relationship Id="rId928" Type="http://schemas.openxmlformats.org/officeDocument/2006/relationships/hyperlink" Target="https://twitter.com/carlotagalvan/status/1219618419907141632" TargetMode="External"/><Relationship Id="rId57" Type="http://schemas.openxmlformats.org/officeDocument/2006/relationships/hyperlink" Target="http://www.congresomarketingdigital.com/" TargetMode="External"/><Relationship Id="rId262" Type="http://schemas.openxmlformats.org/officeDocument/2006/relationships/hyperlink" Target="https://pbs.twimg.com/media/EN3CwEYX4AAtFJw.jpg" TargetMode="External"/><Relationship Id="rId567" Type="http://schemas.openxmlformats.org/officeDocument/2006/relationships/hyperlink" Target="http://pbs.twimg.com/profile_images/815675946317516800/XPvvf0b4_normal.jpg" TargetMode="External"/><Relationship Id="rId1113" Type="http://schemas.openxmlformats.org/officeDocument/2006/relationships/hyperlink" Target="https://twitter.com/cemktd/status/1219301104917319682" TargetMode="External"/><Relationship Id="rId1197" Type="http://schemas.openxmlformats.org/officeDocument/2006/relationships/hyperlink" Target="https://twitter.com/tuwebdecero/status/1217748326797307905" TargetMode="External"/><Relationship Id="rId122" Type="http://schemas.openxmlformats.org/officeDocument/2006/relationships/hyperlink" Target="https://congresomarketingdigital.com/" TargetMode="External"/><Relationship Id="rId774" Type="http://schemas.openxmlformats.org/officeDocument/2006/relationships/hyperlink" Target="http://pbs.twimg.com/profile_images/1015263694715047938/4pWWxecr_normal.jpg" TargetMode="External"/><Relationship Id="rId981" Type="http://schemas.openxmlformats.org/officeDocument/2006/relationships/hyperlink" Target="https://twitter.com/vivianfrancos/status/1219180059791187969" TargetMode="External"/><Relationship Id="rId1057" Type="http://schemas.openxmlformats.org/officeDocument/2006/relationships/hyperlink" Target="https://twitter.com/isasantiandreu/status/1219940415962521602" TargetMode="External"/><Relationship Id="rId427" Type="http://schemas.openxmlformats.org/officeDocument/2006/relationships/hyperlink" Target="https://pbs.twimg.com/media/EOlEmOIX0AAr9VK.jpg" TargetMode="External"/><Relationship Id="rId634" Type="http://schemas.openxmlformats.org/officeDocument/2006/relationships/hyperlink" Target="http://pbs.twimg.com/profile_images/1115176907065176065/oMzO-XQ1_normal.png" TargetMode="External"/><Relationship Id="rId841" Type="http://schemas.openxmlformats.org/officeDocument/2006/relationships/hyperlink" Target="https://twitter.com/borjadelope/status/1218103715833569280" TargetMode="External"/><Relationship Id="rId273" Type="http://schemas.openxmlformats.org/officeDocument/2006/relationships/hyperlink" Target="https://pbs.twimg.com/media/EO3haJAX0AAEeZi.jpg" TargetMode="External"/><Relationship Id="rId480" Type="http://schemas.openxmlformats.org/officeDocument/2006/relationships/hyperlink" Target="http://pbs.twimg.com/profile_images/1197467362162806785/D54q811q_normal.jpg" TargetMode="External"/><Relationship Id="rId701" Type="http://schemas.openxmlformats.org/officeDocument/2006/relationships/hyperlink" Target="http://pbs.twimg.com/profile_images/1015263694715047938/4pWWxecr_normal.jpg" TargetMode="External"/><Relationship Id="rId939" Type="http://schemas.openxmlformats.org/officeDocument/2006/relationships/hyperlink" Target="https://twitter.com/luciayelseo/status/1217379436720525313" TargetMode="External"/><Relationship Id="rId1124" Type="http://schemas.openxmlformats.org/officeDocument/2006/relationships/hyperlink" Target="https://twitter.com/tuwebdecero/status/1219586773388595200" TargetMode="External"/><Relationship Id="rId68" Type="http://schemas.openxmlformats.org/officeDocument/2006/relationships/hyperlink" Target="https://congresomarketingdigital.com/" TargetMode="External"/><Relationship Id="rId133" Type="http://schemas.openxmlformats.org/officeDocument/2006/relationships/hyperlink" Target="https://achotels.marriott.com/es/hotels/ac-hotel-badajoz" TargetMode="External"/><Relationship Id="rId340" Type="http://schemas.openxmlformats.org/officeDocument/2006/relationships/hyperlink" Target="https://pbs.twimg.com/media/EOd8ppXWAAAVfKJ.jpg" TargetMode="External"/><Relationship Id="rId578" Type="http://schemas.openxmlformats.org/officeDocument/2006/relationships/hyperlink" Target="https://pbs.twimg.com/media/EO0PfD_WAAEi-pW.jpg" TargetMode="External"/><Relationship Id="rId785" Type="http://schemas.openxmlformats.org/officeDocument/2006/relationships/hyperlink" Target="http://pbs.twimg.com/profile_images/1178409274134937601/taQ4RCd9_normal.jpg" TargetMode="External"/><Relationship Id="rId992" Type="http://schemas.openxmlformats.org/officeDocument/2006/relationships/hyperlink" Target="https://twitter.com/labicicletanet/status/1220297875583725568" TargetMode="External"/><Relationship Id="rId200" Type="http://schemas.openxmlformats.org/officeDocument/2006/relationships/hyperlink" Target="https://pbs.twimg.com/media/EOaxaxwWoAIlLeP.jpg" TargetMode="External"/><Relationship Id="rId438" Type="http://schemas.openxmlformats.org/officeDocument/2006/relationships/hyperlink" Target="https://pbs.twimg.com/media/EOkNqmZXUAIsUSi.jpg" TargetMode="External"/><Relationship Id="rId645" Type="http://schemas.openxmlformats.org/officeDocument/2006/relationships/hyperlink" Target="http://pbs.twimg.com/profile_images/1112264369436610560/fbTwoGD9_normal.png" TargetMode="External"/><Relationship Id="rId852" Type="http://schemas.openxmlformats.org/officeDocument/2006/relationships/hyperlink" Target="https://twitter.com/javilayunta/status/1217795427371835392" TargetMode="External"/><Relationship Id="rId1068" Type="http://schemas.openxmlformats.org/officeDocument/2006/relationships/hyperlink" Target="https://twitter.com/josmkt/status/1219200545853972480" TargetMode="External"/><Relationship Id="rId284" Type="http://schemas.openxmlformats.org/officeDocument/2006/relationships/hyperlink" Target="https://pbs.twimg.com/media/EOWJsbFXsAYm0Ps.jpg" TargetMode="External"/><Relationship Id="rId491" Type="http://schemas.openxmlformats.org/officeDocument/2006/relationships/hyperlink" Target="http://pbs.twimg.com/profile_images/1218912554581397504/lpu0SAfa_normal.jpg" TargetMode="External"/><Relationship Id="rId505" Type="http://schemas.openxmlformats.org/officeDocument/2006/relationships/hyperlink" Target="http://pbs.twimg.com/profile_images/1216331414716715008/qVbW52wO_normal.jpg" TargetMode="External"/><Relationship Id="rId712" Type="http://schemas.openxmlformats.org/officeDocument/2006/relationships/hyperlink" Target="http://pbs.twimg.com/profile_images/1194242784615641089/2PmcYCXQ_normal.jpg" TargetMode="External"/><Relationship Id="rId1135" Type="http://schemas.openxmlformats.org/officeDocument/2006/relationships/hyperlink" Target="https://twitter.com/anaivarsparcero/status/1219921774009298944" TargetMode="External"/><Relationship Id="rId79" Type="http://schemas.openxmlformats.org/officeDocument/2006/relationships/hyperlink" Target="https://interactivadigital.com/formacion-y-estudios-marketing-digital/vuelve-a-el-congreso-extremeno-de-marketing-digital-e-ecommerce/" TargetMode="External"/><Relationship Id="rId144" Type="http://schemas.openxmlformats.org/officeDocument/2006/relationships/hyperlink" Target="https://congresomarketingdigital.com/" TargetMode="External"/><Relationship Id="rId589" Type="http://schemas.openxmlformats.org/officeDocument/2006/relationships/hyperlink" Target="http://pbs.twimg.com/profile_images/1194242784615641089/2PmcYCXQ_normal.jpg" TargetMode="External"/><Relationship Id="rId796" Type="http://schemas.openxmlformats.org/officeDocument/2006/relationships/hyperlink" Target="https://twitter.com/rakel_almeria/status/1217878937398915077" TargetMode="External"/><Relationship Id="rId1202" Type="http://schemas.openxmlformats.org/officeDocument/2006/relationships/hyperlink" Target="https://twitter.com/tuwebdecero/status/1219573242983329793" TargetMode="External"/><Relationship Id="rId351" Type="http://schemas.openxmlformats.org/officeDocument/2006/relationships/hyperlink" Target="https://pbs.twimg.com/media/EOZIOnaWAAAHAEE.jpg" TargetMode="External"/><Relationship Id="rId449" Type="http://schemas.openxmlformats.org/officeDocument/2006/relationships/hyperlink" Target="https://pbs.twimg.com/media/EOvXx7sWkAU6EX_.jpg" TargetMode="External"/><Relationship Id="rId656" Type="http://schemas.openxmlformats.org/officeDocument/2006/relationships/hyperlink" Target="http://pbs.twimg.com/profile_images/1209519847912157184/D9vHmCnC_normal.jpg" TargetMode="External"/><Relationship Id="rId863" Type="http://schemas.openxmlformats.org/officeDocument/2006/relationships/hyperlink" Target="https://twitter.com/javilayunta/status/1218580600862449670" TargetMode="External"/><Relationship Id="rId1079" Type="http://schemas.openxmlformats.org/officeDocument/2006/relationships/hyperlink" Target="https://twitter.com/alvarowpo/status/1219608093371269120" TargetMode="External"/><Relationship Id="rId211" Type="http://schemas.openxmlformats.org/officeDocument/2006/relationships/hyperlink" Target="https://pbs.twimg.com/media/EOug2RMXsAESNCl.jpg" TargetMode="External"/><Relationship Id="rId295" Type="http://schemas.openxmlformats.org/officeDocument/2006/relationships/hyperlink" Target="https://pbs.twimg.com/media/EO3xdeaWoAUiCqP.jpg" TargetMode="External"/><Relationship Id="rId309" Type="http://schemas.openxmlformats.org/officeDocument/2006/relationships/hyperlink" Target="https://pbs.twimg.com/ext_tw_video_thumb/1218611293655093248/pu/img/n0sVvF_wihoa61nJ.jpg" TargetMode="External"/><Relationship Id="rId516" Type="http://schemas.openxmlformats.org/officeDocument/2006/relationships/hyperlink" Target="https://pbs.twimg.com/media/EOUAJR2XsAIKBt1.jpg" TargetMode="External"/><Relationship Id="rId1146" Type="http://schemas.openxmlformats.org/officeDocument/2006/relationships/hyperlink" Target="https://twitter.com/paolasilvacm/status/1218580632206561285" TargetMode="External"/><Relationship Id="rId723" Type="http://schemas.openxmlformats.org/officeDocument/2006/relationships/hyperlink" Target="http://pbs.twimg.com/profile_images/1067775469486047234/ZWTmU_z8_normal.jpg" TargetMode="External"/><Relationship Id="rId930" Type="http://schemas.openxmlformats.org/officeDocument/2006/relationships/hyperlink" Target="https://twitter.com/arantxasgg/status/1217831429788393475" TargetMode="External"/><Relationship Id="rId1006" Type="http://schemas.openxmlformats.org/officeDocument/2006/relationships/hyperlink" Target="https://twitter.com/interactiv_a/status/1219648105194426368" TargetMode="External"/><Relationship Id="rId155" Type="http://schemas.openxmlformats.org/officeDocument/2006/relationships/hyperlink" Target="https://congresomarketingdigital.com/" TargetMode="External"/><Relationship Id="rId362" Type="http://schemas.openxmlformats.org/officeDocument/2006/relationships/hyperlink" Target="https://pbs.twimg.com/media/EOvGG_pXUAEQ3Cw.jpg" TargetMode="External"/><Relationship Id="rId222" Type="http://schemas.openxmlformats.org/officeDocument/2006/relationships/hyperlink" Target="https://pbs.twimg.com/media/EO6Pkn1X0AEQVSB.jpg" TargetMode="External"/><Relationship Id="rId667" Type="http://schemas.openxmlformats.org/officeDocument/2006/relationships/hyperlink" Target="https://pbs.twimg.com/ext_tw_video_thumb/1218248913767075841/pu/img/Vsj2bpf5OjrcajJz.jpg" TargetMode="External"/><Relationship Id="rId874" Type="http://schemas.openxmlformats.org/officeDocument/2006/relationships/hyperlink" Target="https://twitter.com/javilayunta/status/1219344198589087744" TargetMode="External"/><Relationship Id="rId17" Type="http://schemas.openxmlformats.org/officeDocument/2006/relationships/hyperlink" Target="https://congresomarketingdigital.com/" TargetMode="External"/><Relationship Id="rId527" Type="http://schemas.openxmlformats.org/officeDocument/2006/relationships/hyperlink" Target="http://pbs.twimg.com/profile_images/1218912554581397504/lpu0SAfa_normal.jpg" TargetMode="External"/><Relationship Id="rId734" Type="http://schemas.openxmlformats.org/officeDocument/2006/relationships/hyperlink" Target="https://pbs.twimg.com/media/EOVTaeAX4AIsBSE.jpg" TargetMode="External"/><Relationship Id="rId941" Type="http://schemas.openxmlformats.org/officeDocument/2006/relationships/hyperlink" Target="https://twitter.com/luciayelseo/status/1217913842346479618" TargetMode="External"/><Relationship Id="rId1157" Type="http://schemas.openxmlformats.org/officeDocument/2006/relationships/hyperlink" Target="https://twitter.com/cemktd/status/1217470994895556608" TargetMode="External"/><Relationship Id="rId70" Type="http://schemas.openxmlformats.org/officeDocument/2006/relationships/hyperlink" Target="https://congresomarketingdigital.com/" TargetMode="External"/><Relationship Id="rId166" Type="http://schemas.openxmlformats.org/officeDocument/2006/relationships/hyperlink" Target="https://congresomarketingdigital.com/" TargetMode="External"/><Relationship Id="rId373" Type="http://schemas.openxmlformats.org/officeDocument/2006/relationships/hyperlink" Target="http://pbs.twimg.com/profile_images/974631757973770241/zs7-lQzr_normal.jpg" TargetMode="External"/><Relationship Id="rId580" Type="http://schemas.openxmlformats.org/officeDocument/2006/relationships/hyperlink" Target="https://pbs.twimg.com/media/EO0PfD_WAAEi-pW.jpg" TargetMode="External"/><Relationship Id="rId801" Type="http://schemas.openxmlformats.org/officeDocument/2006/relationships/hyperlink" Target="https://twitter.com/marketerosdehoy/status/1217740887675080704" TargetMode="External"/><Relationship Id="rId1017" Type="http://schemas.openxmlformats.org/officeDocument/2006/relationships/hyperlink" Target="https://twitter.com/isasantiandreu/status/1216729236138086400" TargetMode="External"/><Relationship Id="rId1" Type="http://schemas.openxmlformats.org/officeDocument/2006/relationships/hyperlink" Target="https://www.roberflores.com/congreso-extremeno-marketing-digital-2020/" TargetMode="External"/><Relationship Id="rId233" Type="http://schemas.openxmlformats.org/officeDocument/2006/relationships/hyperlink" Target="https://pbs.twimg.com/media/EOY_cIgWkAE-H4D.png" TargetMode="External"/><Relationship Id="rId440" Type="http://schemas.openxmlformats.org/officeDocument/2006/relationships/hyperlink" Target="https://pbs.twimg.com/media/EOlEmOIX0AAr9VK.jpg" TargetMode="External"/><Relationship Id="rId678" Type="http://schemas.openxmlformats.org/officeDocument/2006/relationships/hyperlink" Target="https://pbs.twimg.com/ext_tw_video_thumb/1219606454157631488/pu/img/8icwdrMhdrF5MvEz.jpg" TargetMode="External"/><Relationship Id="rId885" Type="http://schemas.openxmlformats.org/officeDocument/2006/relationships/hyperlink" Target="https://twitter.com/philippelele/status/1218206009287757824" TargetMode="External"/><Relationship Id="rId1070" Type="http://schemas.openxmlformats.org/officeDocument/2006/relationships/hyperlink" Target="https://twitter.com/josmkt/status/1220338729266577408" TargetMode="External"/><Relationship Id="rId28" Type="http://schemas.openxmlformats.org/officeDocument/2006/relationships/hyperlink" Target="https://bit.ly/2tBMyen" TargetMode="External"/><Relationship Id="rId300" Type="http://schemas.openxmlformats.org/officeDocument/2006/relationships/hyperlink" Target="https://pbs.twimg.com/ext_tw_video_thumb/1217868196931350529/pu/img/1yy8Y0W0LUp5OmpB.jpg" TargetMode="External"/><Relationship Id="rId538" Type="http://schemas.openxmlformats.org/officeDocument/2006/relationships/hyperlink" Target="http://pbs.twimg.com/profile_images/1218912554581397504/lpu0SAfa_normal.jpg" TargetMode="External"/><Relationship Id="rId745" Type="http://schemas.openxmlformats.org/officeDocument/2006/relationships/hyperlink" Target="https://pbs.twimg.com/media/EOylHZaWsAAImCh.jpg" TargetMode="External"/><Relationship Id="rId952" Type="http://schemas.openxmlformats.org/officeDocument/2006/relationships/hyperlink" Target="https://twitter.com/luciayelseo/status/1220255556696510466" TargetMode="External"/><Relationship Id="rId1168" Type="http://schemas.openxmlformats.org/officeDocument/2006/relationships/hyperlink" Target="https://twitter.com/cemktd/status/1219531152987500544" TargetMode="External"/><Relationship Id="rId81" Type="http://schemas.openxmlformats.org/officeDocument/2006/relationships/hyperlink" Target="https://interactivadigital.com/formacion-y-estudios-marketing-digital/vuelve-a-el-congreso-extremeno-de-marketing-digital-e-ecommerce/" TargetMode="External"/><Relationship Id="rId177" Type="http://schemas.openxmlformats.org/officeDocument/2006/relationships/hyperlink" Target="https://interactivadigital.com/formacion-y-estudios-marketing-digital/vuelve-a-el-congreso-extremeno-de-marketing-digital-e-ecommerce/" TargetMode="External"/><Relationship Id="rId384" Type="http://schemas.openxmlformats.org/officeDocument/2006/relationships/hyperlink" Target="http://pbs.twimg.com/profile_images/1067775469486047234/ZWTmU_z8_normal.jpg" TargetMode="External"/><Relationship Id="rId591" Type="http://schemas.openxmlformats.org/officeDocument/2006/relationships/hyperlink" Target="https://pbs.twimg.com/ext_tw_video_thumb/1216729193297432578/pu/img/_hrY0NvqAg2jkjp4.jpg" TargetMode="External"/><Relationship Id="rId605" Type="http://schemas.openxmlformats.org/officeDocument/2006/relationships/hyperlink" Target="https://pbs.twimg.com/media/EN3CwEYX4AAtFJw.jpg" TargetMode="External"/><Relationship Id="rId812" Type="http://schemas.openxmlformats.org/officeDocument/2006/relationships/hyperlink" Target="https://twitter.com/camaradebadajoz/status/1217476677426728960" TargetMode="External"/><Relationship Id="rId1028" Type="http://schemas.openxmlformats.org/officeDocument/2006/relationships/hyperlink" Target="https://twitter.com/cemktd/status/1215341613930688515" TargetMode="External"/><Relationship Id="rId244" Type="http://schemas.openxmlformats.org/officeDocument/2006/relationships/hyperlink" Target="https://pbs.twimg.com/media/EO08JVKX0AEqxRO.png" TargetMode="External"/><Relationship Id="rId689" Type="http://schemas.openxmlformats.org/officeDocument/2006/relationships/hyperlink" Target="https://pbs.twimg.com/ext_tw_video_thumb/1217868196931350529/pu/img/1yy8Y0W0LUp5OmpB.jpg" TargetMode="External"/><Relationship Id="rId896" Type="http://schemas.openxmlformats.org/officeDocument/2006/relationships/hyperlink" Target="https://twitter.com/_miriam_bustos/status/1220006246851497984" TargetMode="External"/><Relationship Id="rId1081" Type="http://schemas.openxmlformats.org/officeDocument/2006/relationships/hyperlink" Target="https://twitter.com/cemktd/status/1217868385633144839" TargetMode="External"/><Relationship Id="rId39" Type="http://schemas.openxmlformats.org/officeDocument/2006/relationships/hyperlink" Target="https://congresomarketingdigital.com/" TargetMode="External"/><Relationship Id="rId451" Type="http://schemas.openxmlformats.org/officeDocument/2006/relationships/hyperlink" Target="http://pbs.twimg.com/profile_images/1071458731261640704/-l0-IagM_normal.jpg" TargetMode="External"/><Relationship Id="rId549" Type="http://schemas.openxmlformats.org/officeDocument/2006/relationships/hyperlink" Target="https://pbs.twimg.com/media/EOY_cIgWkAE-H4D.png" TargetMode="External"/><Relationship Id="rId756" Type="http://schemas.openxmlformats.org/officeDocument/2006/relationships/hyperlink" Target="https://pbs.twimg.com/media/EOaGmBsWsAAkOeS.jpg" TargetMode="External"/><Relationship Id="rId1179" Type="http://schemas.openxmlformats.org/officeDocument/2006/relationships/hyperlink" Target="https://twitter.com/tuwebdecero/status/1217808738943410176" TargetMode="External"/><Relationship Id="rId104" Type="http://schemas.openxmlformats.org/officeDocument/2006/relationships/hyperlink" Target="https://congresomarketingdigital.com/" TargetMode="External"/><Relationship Id="rId188" Type="http://schemas.openxmlformats.org/officeDocument/2006/relationships/hyperlink" Target="https://pbs.twimg.com/tweet_video_thumb/EOfk1KsXUAEB1gf.jpg" TargetMode="External"/><Relationship Id="rId311" Type="http://schemas.openxmlformats.org/officeDocument/2006/relationships/hyperlink" Target="https://pbs.twimg.com/ext_tw_video_thumb/1218881582582378496/pu/img/nODZQPIrJIbF0A5Z.jpg" TargetMode="External"/><Relationship Id="rId395" Type="http://schemas.openxmlformats.org/officeDocument/2006/relationships/hyperlink" Target="http://pbs.twimg.com/profile_images/378800000386296985/e078b656ead5e87ddae249d3b1d4cdfb_normal.jpeg" TargetMode="External"/><Relationship Id="rId409" Type="http://schemas.openxmlformats.org/officeDocument/2006/relationships/hyperlink" Target="https://pbs.twimg.com/media/EOvMA80WAAUp7Op.jpg" TargetMode="External"/><Relationship Id="rId963" Type="http://schemas.openxmlformats.org/officeDocument/2006/relationships/hyperlink" Target="https://twitter.com/luciayelseo/status/1220255745452781568" TargetMode="External"/><Relationship Id="rId1039" Type="http://schemas.openxmlformats.org/officeDocument/2006/relationships/hyperlink" Target="https://twitter.com/isasantiandreu/status/1216729236138086400" TargetMode="External"/><Relationship Id="rId92" Type="http://schemas.openxmlformats.org/officeDocument/2006/relationships/hyperlink" Target="https://congresomarketingdigital.com/" TargetMode="External"/><Relationship Id="rId616" Type="http://schemas.openxmlformats.org/officeDocument/2006/relationships/hyperlink" Target="https://pbs.twimg.com/ext_tw_video_thumb/1216729193297432578/pu/img/_hrY0NvqAg2jkjp4.jpg" TargetMode="External"/><Relationship Id="rId823" Type="http://schemas.openxmlformats.org/officeDocument/2006/relationships/hyperlink" Target="https://twitter.com/belendelacruzdc/status/1218986095058325504" TargetMode="External"/><Relationship Id="rId255" Type="http://schemas.openxmlformats.org/officeDocument/2006/relationships/hyperlink" Target="https://pbs.twimg.com/media/EO0PfD_WAAEi-pW.jpg" TargetMode="External"/><Relationship Id="rId462" Type="http://schemas.openxmlformats.org/officeDocument/2006/relationships/hyperlink" Target="http://pbs.twimg.com/profile_images/1152642398201221126/BXsOBEif_normal.jpg" TargetMode="External"/><Relationship Id="rId1092" Type="http://schemas.openxmlformats.org/officeDocument/2006/relationships/hyperlink" Target="https://twitter.com/raiolanetworks/status/1218519231320526848" TargetMode="External"/><Relationship Id="rId1106" Type="http://schemas.openxmlformats.org/officeDocument/2006/relationships/hyperlink" Target="https://twitter.com/raiolanetworks/status/1220331232799621120" TargetMode="External"/><Relationship Id="rId115" Type="http://schemas.openxmlformats.org/officeDocument/2006/relationships/hyperlink" Target="https://congresomarketingdigital.com/" TargetMode="External"/><Relationship Id="rId322" Type="http://schemas.openxmlformats.org/officeDocument/2006/relationships/hyperlink" Target="https://pbs.twimg.com/ext_tw_video_thumb/1220331210976780288/pu/img/6oTzga5OwysXhkKB.jpg" TargetMode="External"/><Relationship Id="rId767" Type="http://schemas.openxmlformats.org/officeDocument/2006/relationships/hyperlink" Target="https://pbs.twimg.com/media/EOaGmBsWsAAkOeS.jpg" TargetMode="External"/><Relationship Id="rId974" Type="http://schemas.openxmlformats.org/officeDocument/2006/relationships/hyperlink" Target="https://twitter.com/vivianfrancos/status/1218092894155874304" TargetMode="External"/><Relationship Id="rId199" Type="http://schemas.openxmlformats.org/officeDocument/2006/relationships/hyperlink" Target="https://pbs.twimg.com/media/EOZ6fIlWsAg6CKA.jpg" TargetMode="External"/><Relationship Id="rId627" Type="http://schemas.openxmlformats.org/officeDocument/2006/relationships/hyperlink" Target="http://pbs.twimg.com/profile_images/1115176907065176065/oMzO-XQ1_normal.png" TargetMode="External"/><Relationship Id="rId834" Type="http://schemas.openxmlformats.org/officeDocument/2006/relationships/hyperlink" Target="https://twitter.com/extrenetworks/status/1219322757021872128" TargetMode="External"/><Relationship Id="rId266" Type="http://schemas.openxmlformats.org/officeDocument/2006/relationships/hyperlink" Target="https://pbs.twimg.com/ext_tw_video_thumb/1216729193297432578/pu/img/_hrY0NvqAg2jkjp4.jpg" TargetMode="External"/><Relationship Id="rId473" Type="http://schemas.openxmlformats.org/officeDocument/2006/relationships/hyperlink" Target="http://pbs.twimg.com/profile_images/1197467362162806785/D54q811q_normal.jpg" TargetMode="External"/><Relationship Id="rId680" Type="http://schemas.openxmlformats.org/officeDocument/2006/relationships/hyperlink" Target="https://pbs.twimg.com/ext_tw_video_thumb/1219968818216345602/pu/img/InXHvGlv5yYQ_nax.jpg" TargetMode="External"/><Relationship Id="rId901" Type="http://schemas.openxmlformats.org/officeDocument/2006/relationships/hyperlink" Target="https://twitter.com/_miriam_bustos/status/1220006246851497984" TargetMode="External"/><Relationship Id="rId1117" Type="http://schemas.openxmlformats.org/officeDocument/2006/relationships/hyperlink" Target="https://twitter.com/tuwebdecero/status/1219255757406973954" TargetMode="External"/><Relationship Id="rId30" Type="http://schemas.openxmlformats.org/officeDocument/2006/relationships/hyperlink" Target="https://bit.ly/2tBMyen" TargetMode="External"/><Relationship Id="rId126" Type="http://schemas.openxmlformats.org/officeDocument/2006/relationships/hyperlink" Target="https://congresomarketingdigital.com/" TargetMode="External"/><Relationship Id="rId333" Type="http://schemas.openxmlformats.org/officeDocument/2006/relationships/hyperlink" Target="https://pbs.twimg.com/media/EOV7Rk5W4AIcBK_.jpg" TargetMode="External"/><Relationship Id="rId540" Type="http://schemas.openxmlformats.org/officeDocument/2006/relationships/hyperlink" Target="http://pbs.twimg.com/profile_images/1218912554581397504/lpu0SAfa_normal.jpg" TargetMode="External"/><Relationship Id="rId778" Type="http://schemas.openxmlformats.org/officeDocument/2006/relationships/hyperlink" Target="https://pbs.twimg.com/media/EOvGG_pXUAEQ3Cw.jpg" TargetMode="External"/><Relationship Id="rId985" Type="http://schemas.openxmlformats.org/officeDocument/2006/relationships/hyperlink" Target="https://twitter.com/vivianfrancos/status/1219904819034497025" TargetMode="External"/><Relationship Id="rId1170" Type="http://schemas.openxmlformats.org/officeDocument/2006/relationships/hyperlink" Target="https://twitter.com/cemktd/status/1219650620250116097" TargetMode="External"/><Relationship Id="rId638" Type="http://schemas.openxmlformats.org/officeDocument/2006/relationships/hyperlink" Target="http://pbs.twimg.com/profile_images/1115176907065176065/oMzO-XQ1_normal.png" TargetMode="External"/><Relationship Id="rId845" Type="http://schemas.openxmlformats.org/officeDocument/2006/relationships/hyperlink" Target="https://twitter.com/borjadelope/status/1219346606916538368" TargetMode="External"/><Relationship Id="rId1030" Type="http://schemas.openxmlformats.org/officeDocument/2006/relationships/hyperlink" Target="https://twitter.com/cemktd/status/1219878916418080768" TargetMode="External"/><Relationship Id="rId277" Type="http://schemas.openxmlformats.org/officeDocument/2006/relationships/hyperlink" Target="https://pbs.twimg.com/ext_tw_video_thumb/1216729193297432578/pu/img/_hrY0NvqAg2jkjp4.jpg" TargetMode="External"/><Relationship Id="rId400" Type="http://schemas.openxmlformats.org/officeDocument/2006/relationships/hyperlink" Target="http://pbs.twimg.com/profile_images/1060225542266462208/NPyhAVy3_normal.jpg" TargetMode="External"/><Relationship Id="rId484" Type="http://schemas.openxmlformats.org/officeDocument/2006/relationships/hyperlink" Target="http://pbs.twimg.com/profile_images/1179330398834380800/3YXkvKw__normal.jpg" TargetMode="External"/><Relationship Id="rId705" Type="http://schemas.openxmlformats.org/officeDocument/2006/relationships/hyperlink" Target="http://pbs.twimg.com/profile_images/1194242784615641089/2PmcYCXQ_normal.jpg" TargetMode="External"/><Relationship Id="rId1128" Type="http://schemas.openxmlformats.org/officeDocument/2006/relationships/hyperlink" Target="https://twitter.com/anaivarsparcero/status/1219206003973148672" TargetMode="External"/><Relationship Id="rId137" Type="http://schemas.openxmlformats.org/officeDocument/2006/relationships/hyperlink" Target="https://interactivadigital.com/formacion-y-estudios-marketing-digital/vuelve-a-el-congreso-extremeno-de-marketing-digital-e-ecommerce/" TargetMode="External"/><Relationship Id="rId344" Type="http://schemas.openxmlformats.org/officeDocument/2006/relationships/hyperlink" Target="https://pbs.twimg.com/media/EOylHZaWsAAImCh.jpg" TargetMode="External"/><Relationship Id="rId691" Type="http://schemas.openxmlformats.org/officeDocument/2006/relationships/hyperlink" Target="https://pbs.twimg.com/ext_tw_video_thumb/1219345135772659712/pu/img/kV1w2D15twj3fpKC.jpg" TargetMode="External"/><Relationship Id="rId789" Type="http://schemas.openxmlformats.org/officeDocument/2006/relationships/hyperlink" Target="https://twitter.com/teseacomunicac1/status/1217730799853867008" TargetMode="External"/><Relationship Id="rId912" Type="http://schemas.openxmlformats.org/officeDocument/2006/relationships/hyperlink" Target="https://twitter.com/natalia_codina/status/1219203949133287425" TargetMode="External"/><Relationship Id="rId996" Type="http://schemas.openxmlformats.org/officeDocument/2006/relationships/hyperlink" Target="https://twitter.com/nicolaschvs/status/1217892281535148033" TargetMode="External"/><Relationship Id="rId41" Type="http://schemas.openxmlformats.org/officeDocument/2006/relationships/hyperlink" Target="https://congresomarketingdigital.com/" TargetMode="External"/><Relationship Id="rId551" Type="http://schemas.openxmlformats.org/officeDocument/2006/relationships/hyperlink" Target="https://pbs.twimg.com/media/EOeJB_TXkAIhjDY.png" TargetMode="External"/><Relationship Id="rId649" Type="http://schemas.openxmlformats.org/officeDocument/2006/relationships/hyperlink" Target="http://pbs.twimg.com/profile_images/1015263694715047938/4pWWxecr_normal.jpg" TargetMode="External"/><Relationship Id="rId856" Type="http://schemas.openxmlformats.org/officeDocument/2006/relationships/hyperlink" Target="https://twitter.com/javilayunta/status/1218095476135858176" TargetMode="External"/><Relationship Id="rId1181" Type="http://schemas.openxmlformats.org/officeDocument/2006/relationships/hyperlink" Target="https://twitter.com/tuwebdecero/status/1217921688358223873" TargetMode="External"/><Relationship Id="rId190" Type="http://schemas.openxmlformats.org/officeDocument/2006/relationships/hyperlink" Target="https://pbs.twimg.com/media/EOVYlfGWkAAMRCn.jpg" TargetMode="External"/><Relationship Id="rId204" Type="http://schemas.openxmlformats.org/officeDocument/2006/relationships/hyperlink" Target="https://pbs.twimg.com/media/EOf7AheX4AErnUc.jpg" TargetMode="External"/><Relationship Id="rId288" Type="http://schemas.openxmlformats.org/officeDocument/2006/relationships/hyperlink" Target="https://pbs.twimg.com/media/EOozVQcXsAAfpxc.jpg" TargetMode="External"/><Relationship Id="rId411" Type="http://schemas.openxmlformats.org/officeDocument/2006/relationships/hyperlink" Target="http://pbs.twimg.com/profile_images/1169260816903933953/4RkRL2Ue_normal.jpg" TargetMode="External"/><Relationship Id="rId509" Type="http://schemas.openxmlformats.org/officeDocument/2006/relationships/hyperlink" Target="https://pbs.twimg.com/ext_tw_video_thumb/1219236414111518720/pu/img/1Qwhs1bYzJSQwgb7.jpg" TargetMode="External"/><Relationship Id="rId1041" Type="http://schemas.openxmlformats.org/officeDocument/2006/relationships/hyperlink" Target="https://twitter.com/isasantiandreu/status/1216729236138086400" TargetMode="External"/><Relationship Id="rId1139" Type="http://schemas.openxmlformats.org/officeDocument/2006/relationships/hyperlink" Target="https://twitter.com/alvarowpo/status/1217514818619559938" TargetMode="External"/><Relationship Id="rId495" Type="http://schemas.openxmlformats.org/officeDocument/2006/relationships/hyperlink" Target="http://pbs.twimg.com/profile_images/1051857286262661120/i5SpvGhW_normal.jpg" TargetMode="External"/><Relationship Id="rId716" Type="http://schemas.openxmlformats.org/officeDocument/2006/relationships/hyperlink" Target="https://pbs.twimg.com/media/EOV7Rk5W4AIcBK_.jpg" TargetMode="External"/><Relationship Id="rId923" Type="http://schemas.openxmlformats.org/officeDocument/2006/relationships/hyperlink" Target="https://twitter.com/bichadecampo/status/1219210256628310016" TargetMode="External"/><Relationship Id="rId52" Type="http://schemas.openxmlformats.org/officeDocument/2006/relationships/hyperlink" Target="http://congresomarketingdigital.com/" TargetMode="External"/><Relationship Id="rId148" Type="http://schemas.openxmlformats.org/officeDocument/2006/relationships/hyperlink" Target="https://interactivadigital.com/formacion-y-estudios-marketing-digital/vuelve-a-el-congreso-extremeno-de-marketing-digital-e-ecommerce/" TargetMode="External"/><Relationship Id="rId355" Type="http://schemas.openxmlformats.org/officeDocument/2006/relationships/hyperlink" Target="https://pbs.twimg.com/media/EOaGmBsWsAAkOeS.jpg" TargetMode="External"/><Relationship Id="rId562" Type="http://schemas.openxmlformats.org/officeDocument/2006/relationships/hyperlink" Target="https://pbs.twimg.com/media/EO3495YXsAEUhQc.png" TargetMode="External"/><Relationship Id="rId1192" Type="http://schemas.openxmlformats.org/officeDocument/2006/relationships/hyperlink" Target="https://twitter.com/tuwebdecero/status/1218549871332012032" TargetMode="External"/><Relationship Id="rId1206" Type="http://schemas.openxmlformats.org/officeDocument/2006/relationships/hyperlink" Target="https://twitter.com/tuwebdecero/status/1220345441901895680" TargetMode="External"/><Relationship Id="rId215" Type="http://schemas.openxmlformats.org/officeDocument/2006/relationships/hyperlink" Target="https://pbs.twimg.com/tweet_video_thumb/EOzqb-MX0AAcPZt.jpg" TargetMode="External"/><Relationship Id="rId422" Type="http://schemas.openxmlformats.org/officeDocument/2006/relationships/hyperlink" Target="http://pbs.twimg.com/profile_images/1185884816396509185/TnktpfRh_normal.jpg" TargetMode="External"/><Relationship Id="rId867" Type="http://schemas.openxmlformats.org/officeDocument/2006/relationships/hyperlink" Target="https://twitter.com/javilayunta/status/1219177407095148550" TargetMode="External"/><Relationship Id="rId1052" Type="http://schemas.openxmlformats.org/officeDocument/2006/relationships/hyperlink" Target="https://twitter.com/isasantiandreu/status/1218156481289302028" TargetMode="External"/><Relationship Id="rId299" Type="http://schemas.openxmlformats.org/officeDocument/2006/relationships/hyperlink" Target="https://pbs.twimg.com/media/EOYsMGUX0AAJQPk.jpg" TargetMode="External"/><Relationship Id="rId727" Type="http://schemas.openxmlformats.org/officeDocument/2006/relationships/hyperlink" Target="http://pbs.twimg.com/profile_images/1015263694715047938/4pWWxecr_normal.jpg" TargetMode="External"/><Relationship Id="rId934" Type="http://schemas.openxmlformats.org/officeDocument/2006/relationships/hyperlink" Target="https://twitter.com/arantxasgg/status/1220074738682355713" TargetMode="External"/><Relationship Id="rId63" Type="http://schemas.openxmlformats.org/officeDocument/2006/relationships/hyperlink" Target="https://congresomarketingdigital.com/" TargetMode="External"/><Relationship Id="rId159" Type="http://schemas.openxmlformats.org/officeDocument/2006/relationships/hyperlink" Target="https://congresomarketingdigital.com/" TargetMode="External"/><Relationship Id="rId366" Type="http://schemas.openxmlformats.org/officeDocument/2006/relationships/hyperlink" Target="http://pbs.twimg.com/profile_images/1035087624803962880/cfnm3VpO_normal.jpg" TargetMode="External"/><Relationship Id="rId573" Type="http://schemas.openxmlformats.org/officeDocument/2006/relationships/hyperlink" Target="http://pbs.twimg.com/profile_images/845710953077489665/3a8KmIcc_normal.jpg" TargetMode="External"/><Relationship Id="rId780" Type="http://schemas.openxmlformats.org/officeDocument/2006/relationships/hyperlink" Target="http://pbs.twimg.com/profile_images/1015263694715047938/4pWWxecr_normal.jpg" TargetMode="External"/><Relationship Id="rId226" Type="http://schemas.openxmlformats.org/officeDocument/2006/relationships/hyperlink" Target="https://pbs.twimg.com/ext_tw_video_thumb/1219236414111518720/pu/img/1Qwhs1bYzJSQwgb7.jpg" TargetMode="External"/><Relationship Id="rId433" Type="http://schemas.openxmlformats.org/officeDocument/2006/relationships/hyperlink" Target="http://pbs.twimg.com/profile_images/1071458731261640704/-l0-IagM_normal.jpg" TargetMode="External"/><Relationship Id="rId878" Type="http://schemas.openxmlformats.org/officeDocument/2006/relationships/hyperlink" Target="https://twitter.com/maurididonato/status/1219646018196836352" TargetMode="External"/><Relationship Id="rId1063" Type="http://schemas.openxmlformats.org/officeDocument/2006/relationships/hyperlink" Target="https://twitter.com/isasantiandreu/status/1220306402046095361" TargetMode="External"/><Relationship Id="rId640" Type="http://schemas.openxmlformats.org/officeDocument/2006/relationships/hyperlink" Target="http://pbs.twimg.com/profile_images/1115176907065176065/oMzO-XQ1_normal.png" TargetMode="External"/><Relationship Id="rId738" Type="http://schemas.openxmlformats.org/officeDocument/2006/relationships/hyperlink" Target="https://pbs.twimg.com/ext_tw_video_thumb/1218108093411840002/pu/img/Ls7xiU29af6eHYO3.jpg" TargetMode="External"/><Relationship Id="rId945" Type="http://schemas.openxmlformats.org/officeDocument/2006/relationships/hyperlink" Target="https://twitter.com/luciayelseo/status/1220255425859411969" TargetMode="External"/><Relationship Id="rId74" Type="http://schemas.openxmlformats.org/officeDocument/2006/relationships/hyperlink" Target="https://congresomarketingdigital.com/" TargetMode="External"/><Relationship Id="rId377" Type="http://schemas.openxmlformats.org/officeDocument/2006/relationships/hyperlink" Target="https://pbs.twimg.com/media/EOfToUYXkAMtxev.jpg" TargetMode="External"/><Relationship Id="rId500" Type="http://schemas.openxmlformats.org/officeDocument/2006/relationships/hyperlink" Target="https://pbs.twimg.com/media/EOuBQSoXsAANUo8.jpg" TargetMode="External"/><Relationship Id="rId584" Type="http://schemas.openxmlformats.org/officeDocument/2006/relationships/hyperlink" Target="http://pbs.twimg.com/profile_images/1200169512542314497/UXW9ZiUJ_normal.png" TargetMode="External"/><Relationship Id="rId805" Type="http://schemas.openxmlformats.org/officeDocument/2006/relationships/hyperlink" Target="https://twitter.com/fqfontanes/status/1218458066011787264" TargetMode="External"/><Relationship Id="rId1130" Type="http://schemas.openxmlformats.org/officeDocument/2006/relationships/hyperlink" Target="https://twitter.com/anaivarsparcero/status/1219574696179589120" TargetMode="External"/><Relationship Id="rId5" Type="http://schemas.openxmlformats.org/officeDocument/2006/relationships/hyperlink" Target="http://congresomarketingdigital.com/" TargetMode="External"/><Relationship Id="rId237" Type="http://schemas.openxmlformats.org/officeDocument/2006/relationships/hyperlink" Target="https://pbs.twimg.com/media/EOjSnjGX0AAB_qb.png" TargetMode="External"/><Relationship Id="rId791" Type="http://schemas.openxmlformats.org/officeDocument/2006/relationships/hyperlink" Target="https://twitter.com/castro_valin/status/1217792559226990592" TargetMode="External"/><Relationship Id="rId889" Type="http://schemas.openxmlformats.org/officeDocument/2006/relationships/hyperlink" Target="https://twitter.com/seodecanarias/status/1219302174120988674" TargetMode="External"/><Relationship Id="rId1074" Type="http://schemas.openxmlformats.org/officeDocument/2006/relationships/hyperlink" Target="https://twitter.com/tuwebdecero/status/1217740167240474624" TargetMode="External"/><Relationship Id="rId444" Type="http://schemas.openxmlformats.org/officeDocument/2006/relationships/hyperlink" Target="http://pbs.twimg.com/profile_images/1071458731261640704/-l0-IagM_normal.jpg" TargetMode="External"/><Relationship Id="rId651" Type="http://schemas.openxmlformats.org/officeDocument/2006/relationships/hyperlink" Target="https://pbs.twimg.com/media/EOZIOnaWAAAHAEE.jpg" TargetMode="External"/><Relationship Id="rId749" Type="http://schemas.openxmlformats.org/officeDocument/2006/relationships/hyperlink" Target="https://pbs.twimg.com/media/EO4Kl5iX0AAN247.jpg" TargetMode="External"/><Relationship Id="rId290" Type="http://schemas.openxmlformats.org/officeDocument/2006/relationships/hyperlink" Target="https://pbs.twimg.com/media/EOq2Fh1WkAYciam.jpg" TargetMode="External"/><Relationship Id="rId304" Type="http://schemas.openxmlformats.org/officeDocument/2006/relationships/hyperlink" Target="https://pbs.twimg.com/media/EOeMdV_WsAAI3vn.jpg" TargetMode="External"/><Relationship Id="rId388" Type="http://schemas.openxmlformats.org/officeDocument/2006/relationships/hyperlink" Target="http://pbs.twimg.com/profile_images/558650482902573058/h9CkaT2R_normal.jpeg" TargetMode="External"/><Relationship Id="rId511" Type="http://schemas.openxmlformats.org/officeDocument/2006/relationships/hyperlink" Target="http://pbs.twimg.com/profile_images/1054609031308984320/YnaaNNx6_normal.jpg" TargetMode="External"/><Relationship Id="rId609" Type="http://schemas.openxmlformats.org/officeDocument/2006/relationships/hyperlink" Target="http://pbs.twimg.com/profile_images/1115176907065176065/oMzO-XQ1_normal.png" TargetMode="External"/><Relationship Id="rId956" Type="http://schemas.openxmlformats.org/officeDocument/2006/relationships/hyperlink" Target="https://twitter.com/luciayelseo/status/1220255631342436353" TargetMode="External"/><Relationship Id="rId1141" Type="http://schemas.openxmlformats.org/officeDocument/2006/relationships/hyperlink" Target="https://twitter.com/alvarowpo/status/1217849502851371010" TargetMode="External"/><Relationship Id="rId85" Type="http://schemas.openxmlformats.org/officeDocument/2006/relationships/hyperlink" Target="https://congresomarketingdigital.com/" TargetMode="External"/><Relationship Id="rId150" Type="http://schemas.openxmlformats.org/officeDocument/2006/relationships/hyperlink" Target="https://congresomarketingdigital.com/" TargetMode="External"/><Relationship Id="rId595" Type="http://schemas.openxmlformats.org/officeDocument/2006/relationships/hyperlink" Target="https://pbs.twimg.com/media/EOZ_yIhXkAIZCup.jpg" TargetMode="External"/><Relationship Id="rId816" Type="http://schemas.openxmlformats.org/officeDocument/2006/relationships/hyperlink" Target="https://twitter.com/isafirvida/status/1217813633264246785" TargetMode="External"/><Relationship Id="rId1001" Type="http://schemas.openxmlformats.org/officeDocument/2006/relationships/hyperlink" Target="https://twitter.com/interactiv_a/status/1219648105194426368" TargetMode="External"/><Relationship Id="rId248" Type="http://schemas.openxmlformats.org/officeDocument/2006/relationships/hyperlink" Target="https://pbs.twimg.com/media/EO31vUOX4AAoZsh.jpg" TargetMode="External"/><Relationship Id="rId455" Type="http://schemas.openxmlformats.org/officeDocument/2006/relationships/hyperlink" Target="http://pbs.twimg.com/profile_images/1112681005121527808/5DQmhmlm_normal.png" TargetMode="External"/><Relationship Id="rId662" Type="http://schemas.openxmlformats.org/officeDocument/2006/relationships/hyperlink" Target="http://pbs.twimg.com/profile_images/1202632769207181312/Q6uh7Q6P_normal.png" TargetMode="External"/><Relationship Id="rId1085" Type="http://schemas.openxmlformats.org/officeDocument/2006/relationships/hyperlink" Target="https://twitter.com/raiolanetworks/status/1217810192919941122" TargetMode="External"/><Relationship Id="rId12" Type="http://schemas.openxmlformats.org/officeDocument/2006/relationships/hyperlink" Target="http://congresomarketingdigital.com/" TargetMode="External"/><Relationship Id="rId108" Type="http://schemas.openxmlformats.org/officeDocument/2006/relationships/hyperlink" Target="https://congresomarketingdigital.com/" TargetMode="External"/><Relationship Id="rId315" Type="http://schemas.openxmlformats.org/officeDocument/2006/relationships/hyperlink" Target="https://pbs.twimg.com/ext_tw_video_thumb/1219336077888098304/pu/img/5hiwljFaQfPSdlbR.jpg" TargetMode="External"/><Relationship Id="rId522" Type="http://schemas.openxmlformats.org/officeDocument/2006/relationships/hyperlink" Target="http://pbs.twimg.com/profile_images/1218912554581397504/lpu0SAfa_normal.jpg" TargetMode="External"/><Relationship Id="rId967" Type="http://schemas.openxmlformats.org/officeDocument/2006/relationships/hyperlink" Target="https://twitter.com/luciayelseo/status/1220255839858110464" TargetMode="External"/><Relationship Id="rId1152" Type="http://schemas.openxmlformats.org/officeDocument/2006/relationships/hyperlink" Target="https://twitter.com/mjcachon/status/1217880166686392322" TargetMode="External"/><Relationship Id="rId96" Type="http://schemas.openxmlformats.org/officeDocument/2006/relationships/hyperlink" Target="http://congresomarketingdigital.com/" TargetMode="External"/><Relationship Id="rId161" Type="http://schemas.openxmlformats.org/officeDocument/2006/relationships/hyperlink" Target="https://interactivadigital.com/formacion-y-estudios-marketing-digital/vuelve-a-el-congreso-extremeno-de-marketing-digital-e-ecommerce/" TargetMode="External"/><Relationship Id="rId399" Type="http://schemas.openxmlformats.org/officeDocument/2006/relationships/hyperlink" Target="http://pbs.twimg.com/profile_images/1092481790504300544/Eags8ZFb_normal.jpg" TargetMode="External"/><Relationship Id="rId827" Type="http://schemas.openxmlformats.org/officeDocument/2006/relationships/hyperlink" Target="https://twitter.com/oletna/status/1219274857814396929" TargetMode="External"/><Relationship Id="rId1012" Type="http://schemas.openxmlformats.org/officeDocument/2006/relationships/hyperlink" Target="https://twitter.com/anaivarsparcero/status/1219574696179589120" TargetMode="External"/><Relationship Id="rId259" Type="http://schemas.openxmlformats.org/officeDocument/2006/relationships/hyperlink" Target="https://pbs.twimg.com/ext_tw_video_thumb/1216729193297432578/pu/img/_hrY0NvqAg2jkjp4.jpg" TargetMode="External"/><Relationship Id="rId466" Type="http://schemas.openxmlformats.org/officeDocument/2006/relationships/hyperlink" Target="https://pbs.twimg.com/media/EOvUyUhX4AUvV2i.jpg" TargetMode="External"/><Relationship Id="rId673" Type="http://schemas.openxmlformats.org/officeDocument/2006/relationships/hyperlink" Target="https://pbs.twimg.com/ext_tw_video_thumb/1218973690156724230/pu/img/JdJuUInRwbXkB_Fj.jpg" TargetMode="External"/><Relationship Id="rId880" Type="http://schemas.openxmlformats.org/officeDocument/2006/relationships/hyperlink" Target="https://twitter.com/tinosemseo/status/1219685435917656066" TargetMode="External"/><Relationship Id="rId1096" Type="http://schemas.openxmlformats.org/officeDocument/2006/relationships/hyperlink" Target="https://twitter.com/raiolanetworks/status/1218973743839633411" TargetMode="External"/><Relationship Id="rId23" Type="http://schemas.openxmlformats.org/officeDocument/2006/relationships/hyperlink" Target="https://bit.ly/2tBMyen" TargetMode="External"/><Relationship Id="rId119" Type="http://schemas.openxmlformats.org/officeDocument/2006/relationships/hyperlink" Target="https://congresomarketingdigital.com/" TargetMode="External"/><Relationship Id="rId326" Type="http://schemas.openxmlformats.org/officeDocument/2006/relationships/hyperlink" Target="https://pbs.twimg.com/media/EOvT5GSX0AAKngR.jpg" TargetMode="External"/><Relationship Id="rId533" Type="http://schemas.openxmlformats.org/officeDocument/2006/relationships/hyperlink" Target="http://pbs.twimg.com/profile_images/1218912554581397504/lpu0SAfa_normal.jpg" TargetMode="External"/><Relationship Id="rId978" Type="http://schemas.openxmlformats.org/officeDocument/2006/relationships/hyperlink" Target="https://twitter.com/vivianfrancos/status/1218817668813402114" TargetMode="External"/><Relationship Id="rId1163" Type="http://schemas.openxmlformats.org/officeDocument/2006/relationships/hyperlink" Target="https://twitter.com/cemktd/status/1219185316801720320" TargetMode="External"/><Relationship Id="rId740" Type="http://schemas.openxmlformats.org/officeDocument/2006/relationships/hyperlink" Target="http://pbs.twimg.com/profile_images/1200169512542314497/UXW9ZiUJ_normal.png" TargetMode="External"/><Relationship Id="rId838" Type="http://schemas.openxmlformats.org/officeDocument/2006/relationships/hyperlink" Target="https://twitter.com/borjadelope/status/1218103715833569280" TargetMode="External"/><Relationship Id="rId1023" Type="http://schemas.openxmlformats.org/officeDocument/2006/relationships/hyperlink" Target="https://twitter.com/jptejela/status/1219176530791804928" TargetMode="External"/><Relationship Id="rId172" Type="http://schemas.openxmlformats.org/officeDocument/2006/relationships/hyperlink" Target="https://congresomarketingdigital.com/" TargetMode="External"/><Relationship Id="rId477" Type="http://schemas.openxmlformats.org/officeDocument/2006/relationships/hyperlink" Target="http://pbs.twimg.com/profile_images/1197467362162806785/D54q811q_normal.jpg" TargetMode="External"/><Relationship Id="rId600" Type="http://schemas.openxmlformats.org/officeDocument/2006/relationships/hyperlink" Target="http://pbs.twimg.com/profile_images/1110824381901651969/6JiVJVsJ_normal.png" TargetMode="External"/><Relationship Id="rId684" Type="http://schemas.openxmlformats.org/officeDocument/2006/relationships/hyperlink" Target="http://pbs.twimg.com/profile_images/1015263694715047938/4pWWxecr_normal.jpg" TargetMode="External"/><Relationship Id="rId337" Type="http://schemas.openxmlformats.org/officeDocument/2006/relationships/hyperlink" Target="https://pbs.twimg.com/media/EOjfAxoWkAAnvzh.jpg" TargetMode="External"/><Relationship Id="rId891" Type="http://schemas.openxmlformats.org/officeDocument/2006/relationships/hyperlink" Target="https://twitter.com/_miriam_bustos/status/1220006246851497984" TargetMode="External"/><Relationship Id="rId905" Type="http://schemas.openxmlformats.org/officeDocument/2006/relationships/hyperlink" Target="https://twitter.com/_miriam_bustos/status/1220006246851497984" TargetMode="External"/><Relationship Id="rId989" Type="http://schemas.openxmlformats.org/officeDocument/2006/relationships/hyperlink" Target="https://twitter.com/daviidviejo/status/1220285807304507393" TargetMode="External"/><Relationship Id="rId34" Type="http://schemas.openxmlformats.org/officeDocument/2006/relationships/hyperlink" Target="https://bit.ly/2tBMyen" TargetMode="External"/><Relationship Id="rId544" Type="http://schemas.openxmlformats.org/officeDocument/2006/relationships/hyperlink" Target="http://pbs.twimg.com/profile_images/1218912554581397504/lpu0SAfa_normal.jpg" TargetMode="External"/><Relationship Id="rId751" Type="http://schemas.openxmlformats.org/officeDocument/2006/relationships/hyperlink" Target="https://pbs.twimg.com/ext_tw_video_thumb/1220060099558940674/pu/img/PbQFIil7waKp5h_p.jpg" TargetMode="External"/><Relationship Id="rId849" Type="http://schemas.openxmlformats.org/officeDocument/2006/relationships/hyperlink" Target="https://twitter.com/logisticaglobal/status/1219606907171885056" TargetMode="External"/><Relationship Id="rId1174" Type="http://schemas.openxmlformats.org/officeDocument/2006/relationships/hyperlink" Target="https://twitter.com/cemktd/status/1220060195063324677" TargetMode="External"/><Relationship Id="rId183" Type="http://schemas.openxmlformats.org/officeDocument/2006/relationships/hyperlink" Target="https://congresomarketingdigital.com/el-seo-sera-uno-de-los-protagonistas-del-congreso-del-dia-31-de-enero/" TargetMode="External"/><Relationship Id="rId390" Type="http://schemas.openxmlformats.org/officeDocument/2006/relationships/hyperlink" Target="https://pbs.twimg.com/media/EOov4F0WkAAxvcr.png" TargetMode="External"/><Relationship Id="rId404" Type="http://schemas.openxmlformats.org/officeDocument/2006/relationships/hyperlink" Target="http://pbs.twimg.com/profile_images/1220069682700595200/HLyUJOEw_normal.jpg" TargetMode="External"/><Relationship Id="rId611" Type="http://schemas.openxmlformats.org/officeDocument/2006/relationships/hyperlink" Target="https://pbs.twimg.com/media/EOV0TGOWoAA19ko.jpg" TargetMode="External"/><Relationship Id="rId1034" Type="http://schemas.openxmlformats.org/officeDocument/2006/relationships/hyperlink" Target="https://twitter.com/isasantiandreu/status/1217507147610820608" TargetMode="External"/><Relationship Id="rId250" Type="http://schemas.openxmlformats.org/officeDocument/2006/relationships/hyperlink" Target="https://pbs.twimg.com/ext_tw_video_thumb/1219345135772659712/pu/img/kV1w2D15twj3fpKC.jpg" TargetMode="External"/><Relationship Id="rId488" Type="http://schemas.openxmlformats.org/officeDocument/2006/relationships/hyperlink" Target="http://pbs.twimg.com/profile_images/1134504640656084993/UUtFjvqd_normal.jpg" TargetMode="External"/><Relationship Id="rId695" Type="http://schemas.openxmlformats.org/officeDocument/2006/relationships/hyperlink" Target="https://pbs.twimg.com/media/EOZHPV8WAAYyi12.jpg" TargetMode="External"/><Relationship Id="rId709" Type="http://schemas.openxmlformats.org/officeDocument/2006/relationships/hyperlink" Target="http://pbs.twimg.com/profile_images/1194242784615641089/2PmcYCXQ_normal.jpg" TargetMode="External"/><Relationship Id="rId916" Type="http://schemas.openxmlformats.org/officeDocument/2006/relationships/hyperlink" Target="https://twitter.com/paolasilvacm/status/1218581061363544066" TargetMode="External"/><Relationship Id="rId1101" Type="http://schemas.openxmlformats.org/officeDocument/2006/relationships/hyperlink" Target="https://twitter.com/raiolanetworks/status/1219606507186282497" TargetMode="External"/><Relationship Id="rId45" Type="http://schemas.openxmlformats.org/officeDocument/2006/relationships/hyperlink" Target="https://congresomarketingdigital.com/" TargetMode="External"/><Relationship Id="rId110" Type="http://schemas.openxmlformats.org/officeDocument/2006/relationships/hyperlink" Target="https://congresomarketingdigital.com/" TargetMode="External"/><Relationship Id="rId348" Type="http://schemas.openxmlformats.org/officeDocument/2006/relationships/hyperlink" Target="https://pbs.twimg.com/ext_tw_video_thumb/1219954395003138050/pu/img/rkmCB_zbEsYkkgdS.jpg" TargetMode="External"/><Relationship Id="rId555" Type="http://schemas.openxmlformats.org/officeDocument/2006/relationships/hyperlink" Target="https://pbs.twimg.com/media/EOocNbyW4AEvLzq.png" TargetMode="External"/><Relationship Id="rId762" Type="http://schemas.openxmlformats.org/officeDocument/2006/relationships/hyperlink" Target="http://pbs.twimg.com/profile_images/1015263694715047938/4pWWxecr_normal.jpg" TargetMode="External"/><Relationship Id="rId1185" Type="http://schemas.openxmlformats.org/officeDocument/2006/relationships/hyperlink" Target="https://twitter.com/tuwebdecero/status/1219220189469990919" TargetMode="External"/><Relationship Id="rId194" Type="http://schemas.openxmlformats.org/officeDocument/2006/relationships/hyperlink" Target="https://pbs.twimg.com/media/EOvMA80WAAUp7Op.jpg" TargetMode="External"/><Relationship Id="rId208" Type="http://schemas.openxmlformats.org/officeDocument/2006/relationships/hyperlink" Target="https://pbs.twimg.com/media/EOlEmOIX0AAr9VK.jpg" TargetMode="External"/><Relationship Id="rId415" Type="http://schemas.openxmlformats.org/officeDocument/2006/relationships/hyperlink" Target="http://pbs.twimg.com/profile_images/1185884816396509185/TnktpfRh_normal.jpg" TargetMode="External"/><Relationship Id="rId622" Type="http://schemas.openxmlformats.org/officeDocument/2006/relationships/hyperlink" Target="http://pbs.twimg.com/profile_images/1115176907065176065/oMzO-XQ1_normal.png" TargetMode="External"/><Relationship Id="rId1045" Type="http://schemas.openxmlformats.org/officeDocument/2006/relationships/hyperlink" Target="https://twitter.com/isasantiandreu/status/1217916263856517126" TargetMode="External"/><Relationship Id="rId261" Type="http://schemas.openxmlformats.org/officeDocument/2006/relationships/hyperlink" Target="https://pbs.twimg.com/ext_tw_video_thumb/1216729193297432578/pu/img/_hrY0NvqAg2jkjp4.jpg" TargetMode="External"/><Relationship Id="rId499" Type="http://schemas.openxmlformats.org/officeDocument/2006/relationships/hyperlink" Target="https://pbs.twimg.com/media/EOpul-aXUAA1t4B.jpg" TargetMode="External"/><Relationship Id="rId927" Type="http://schemas.openxmlformats.org/officeDocument/2006/relationships/hyperlink" Target="https://twitter.com/carlotagalvan/status/1219297720202035200" TargetMode="External"/><Relationship Id="rId1112" Type="http://schemas.openxmlformats.org/officeDocument/2006/relationships/hyperlink" Target="https://twitter.com/cemktd/status/1217868385633144839" TargetMode="External"/><Relationship Id="rId56" Type="http://schemas.openxmlformats.org/officeDocument/2006/relationships/hyperlink" Target="http://www.congresomarketingdigital.com/" TargetMode="External"/><Relationship Id="rId359" Type="http://schemas.openxmlformats.org/officeDocument/2006/relationships/hyperlink" Target="https://pbs.twimg.com/media/EOZrLlLW4AEiedM.jpg" TargetMode="External"/><Relationship Id="rId566" Type="http://schemas.openxmlformats.org/officeDocument/2006/relationships/hyperlink" Target="http://pbs.twimg.com/profile_images/1218977537445040128/GQhUKMa0_normal.jpg" TargetMode="External"/><Relationship Id="rId773" Type="http://schemas.openxmlformats.org/officeDocument/2006/relationships/hyperlink" Target="https://pbs.twimg.com/media/EOZCh2kWAAE8I4R.jpg" TargetMode="External"/><Relationship Id="rId1196" Type="http://schemas.openxmlformats.org/officeDocument/2006/relationships/hyperlink" Target="https://twitter.com/tuwebdecero/status/1217733907996725249" TargetMode="External"/><Relationship Id="rId121" Type="http://schemas.openxmlformats.org/officeDocument/2006/relationships/hyperlink" Target="https://congresomarketingdigital.com/" TargetMode="External"/><Relationship Id="rId219" Type="http://schemas.openxmlformats.org/officeDocument/2006/relationships/hyperlink" Target="https://pbs.twimg.com/media/EOfvyVdW4AAkkYm.jpg" TargetMode="External"/><Relationship Id="rId426" Type="http://schemas.openxmlformats.org/officeDocument/2006/relationships/hyperlink" Target="http://pbs.twimg.com/profile_images/1378072555/twitter_normal.jpg" TargetMode="External"/><Relationship Id="rId633" Type="http://schemas.openxmlformats.org/officeDocument/2006/relationships/hyperlink" Target="https://pbs.twimg.com/media/EOq2Fh1WkAYciam.jpg" TargetMode="External"/><Relationship Id="rId980" Type="http://schemas.openxmlformats.org/officeDocument/2006/relationships/hyperlink" Target="https://twitter.com/vivianfrancos/status/1219150704922767362" TargetMode="External"/><Relationship Id="rId1056" Type="http://schemas.openxmlformats.org/officeDocument/2006/relationships/hyperlink" Target="https://twitter.com/isasantiandreu/status/1218986857628938242" TargetMode="External"/><Relationship Id="rId840" Type="http://schemas.openxmlformats.org/officeDocument/2006/relationships/hyperlink" Target="https://twitter.com/borjadelope/status/1218103715833569280" TargetMode="External"/><Relationship Id="rId938" Type="http://schemas.openxmlformats.org/officeDocument/2006/relationships/hyperlink" Target="https://twitter.com/luciayelseo/status/1220255826797039616" TargetMode="External"/><Relationship Id="rId67" Type="http://schemas.openxmlformats.org/officeDocument/2006/relationships/hyperlink" Target="https://congresomarketingdigital.com/" TargetMode="External"/><Relationship Id="rId272" Type="http://schemas.openxmlformats.org/officeDocument/2006/relationships/hyperlink" Target="https://pbs.twimg.com/media/EOtc20uX4AYcUUN.jpg" TargetMode="External"/><Relationship Id="rId577" Type="http://schemas.openxmlformats.org/officeDocument/2006/relationships/hyperlink" Target="http://pbs.twimg.com/profile_images/1200169512542314497/UXW9ZiUJ_normal.png" TargetMode="External"/><Relationship Id="rId700" Type="http://schemas.openxmlformats.org/officeDocument/2006/relationships/hyperlink" Target="https://pbs.twimg.com/media/EOzU_1nXkAATFfH.jpg" TargetMode="External"/><Relationship Id="rId1123" Type="http://schemas.openxmlformats.org/officeDocument/2006/relationships/hyperlink" Target="https://twitter.com/cemktd/status/1219583809269702656" TargetMode="External"/><Relationship Id="rId132" Type="http://schemas.openxmlformats.org/officeDocument/2006/relationships/hyperlink" Target="http://www.congresomarketingdigital.com/" TargetMode="External"/><Relationship Id="rId784" Type="http://schemas.openxmlformats.org/officeDocument/2006/relationships/hyperlink" Target="http://pbs.twimg.com/profile_images/981076283076546560/tnlAeLBF_normal.jpg" TargetMode="External"/><Relationship Id="rId991" Type="http://schemas.openxmlformats.org/officeDocument/2006/relationships/hyperlink" Target="https://twitter.com/labicicletanet/status/1219901274348511232" TargetMode="External"/><Relationship Id="rId1067" Type="http://schemas.openxmlformats.org/officeDocument/2006/relationships/hyperlink" Target="https://twitter.com/josmkt/status/1217750206449618944" TargetMode="External"/><Relationship Id="rId437" Type="http://schemas.openxmlformats.org/officeDocument/2006/relationships/hyperlink" Target="http://pbs.twimg.com/profile_images/1071458731261640704/-l0-IagM_normal.jpg" TargetMode="External"/><Relationship Id="rId644" Type="http://schemas.openxmlformats.org/officeDocument/2006/relationships/hyperlink" Target="https://pbs.twimg.com/media/EOZRW0EXkAYLt9I.jpg" TargetMode="External"/><Relationship Id="rId851" Type="http://schemas.openxmlformats.org/officeDocument/2006/relationships/hyperlink" Target="https://twitter.com/javilayunta/status/1217762846957875200" TargetMode="External"/><Relationship Id="rId283" Type="http://schemas.openxmlformats.org/officeDocument/2006/relationships/hyperlink" Target="https://pbs.twimg.com/ext_tw_video_thumb/1216729193297432578/pu/img/_hrY0NvqAg2jkjp4.jpg" TargetMode="External"/><Relationship Id="rId490" Type="http://schemas.openxmlformats.org/officeDocument/2006/relationships/hyperlink" Target="https://pbs.twimg.com/ext_tw_video_thumb/1219918634203611136/pu/img/x5S8aQjTj7pH4kGI.jpg" TargetMode="External"/><Relationship Id="rId504" Type="http://schemas.openxmlformats.org/officeDocument/2006/relationships/hyperlink" Target="https://pbs.twimg.com/media/EOvQz1jXkAAubQi.jpg" TargetMode="External"/><Relationship Id="rId711" Type="http://schemas.openxmlformats.org/officeDocument/2006/relationships/hyperlink" Target="http://pbs.twimg.com/profile_images/1194242784615641089/2PmcYCXQ_normal.jpg" TargetMode="External"/><Relationship Id="rId949" Type="http://schemas.openxmlformats.org/officeDocument/2006/relationships/hyperlink" Target="https://twitter.com/luciayelseo/status/1220255487209492480" TargetMode="External"/><Relationship Id="rId1134" Type="http://schemas.openxmlformats.org/officeDocument/2006/relationships/hyperlink" Target="https://twitter.com/anaivarsparcero/status/1219921774009298944" TargetMode="External"/><Relationship Id="rId78" Type="http://schemas.openxmlformats.org/officeDocument/2006/relationships/hyperlink" Target="https://interactivadigital.com/formacion-y-estudios-marketing-digital/vuelve-a-el-congreso-extremeno-de-marketing-digital-e-ecommerce/" TargetMode="External"/><Relationship Id="rId143" Type="http://schemas.openxmlformats.org/officeDocument/2006/relationships/hyperlink" Target="https://congresomarketingdigital.com/" TargetMode="External"/><Relationship Id="rId350" Type="http://schemas.openxmlformats.org/officeDocument/2006/relationships/hyperlink" Target="https://pbs.twimg.com/media/EO8-LFEXkAAjmHp.jpg" TargetMode="External"/><Relationship Id="rId588" Type="http://schemas.openxmlformats.org/officeDocument/2006/relationships/hyperlink" Target="http://pbs.twimg.com/profile_images/969843043061952512/A3Y_Ts4v_normal.jpg" TargetMode="External"/><Relationship Id="rId795" Type="http://schemas.openxmlformats.org/officeDocument/2006/relationships/hyperlink" Target="https://twitter.com/arrowwebgraphic/status/1217879033091969025" TargetMode="External"/><Relationship Id="rId809" Type="http://schemas.openxmlformats.org/officeDocument/2006/relationships/hyperlink" Target="https://twitter.com/dnoy_journalist/status/1218611417894588416" TargetMode="External"/><Relationship Id="rId1201" Type="http://schemas.openxmlformats.org/officeDocument/2006/relationships/hyperlink" Target="https://twitter.com/tuwebdecero/status/1219285949475106816" TargetMode="External"/><Relationship Id="rId9" Type="http://schemas.openxmlformats.org/officeDocument/2006/relationships/hyperlink" Target="https://congresomarketingdigital.com/" TargetMode="External"/><Relationship Id="rId210" Type="http://schemas.openxmlformats.org/officeDocument/2006/relationships/hyperlink" Target="https://pbs.twimg.com/media/EOqOMA-X0AAt9W6.jpg" TargetMode="External"/><Relationship Id="rId448" Type="http://schemas.openxmlformats.org/officeDocument/2006/relationships/hyperlink" Target="https://pbs.twimg.com/media/EOug2RMXsAESNCl.jpg" TargetMode="External"/><Relationship Id="rId655" Type="http://schemas.openxmlformats.org/officeDocument/2006/relationships/hyperlink" Target="http://pbs.twimg.com/profile_images/1209519847912157184/D9vHmCnC_normal.jpg" TargetMode="External"/><Relationship Id="rId862" Type="http://schemas.openxmlformats.org/officeDocument/2006/relationships/hyperlink" Target="https://twitter.com/javilayunta/status/1218520202553499648" TargetMode="External"/><Relationship Id="rId1078" Type="http://schemas.openxmlformats.org/officeDocument/2006/relationships/hyperlink" Target="https://twitter.com/alvarowpo/status/1218290664628244480" TargetMode="External"/><Relationship Id="rId294" Type="http://schemas.openxmlformats.org/officeDocument/2006/relationships/hyperlink" Target="https://pbs.twimg.com/media/EOZRW0EXkAYLt9I.jpg" TargetMode="External"/><Relationship Id="rId308" Type="http://schemas.openxmlformats.org/officeDocument/2006/relationships/hyperlink" Target="https://pbs.twimg.com/ext_tw_video_thumb/1218519186772758531/pu/img/XpAQthtJLpfZtUzX.jpg" TargetMode="External"/><Relationship Id="rId515" Type="http://schemas.openxmlformats.org/officeDocument/2006/relationships/hyperlink" Target="http://pbs.twimg.com/profile_images/1218912554581397504/lpu0SAfa_normal.jpg" TargetMode="External"/><Relationship Id="rId722" Type="http://schemas.openxmlformats.org/officeDocument/2006/relationships/hyperlink" Target="http://pbs.twimg.com/profile_images/1015263694715047938/4pWWxecr_normal.jpg" TargetMode="External"/><Relationship Id="rId1145" Type="http://schemas.openxmlformats.org/officeDocument/2006/relationships/hyperlink" Target="https://twitter.com/tuwebdecero/status/1219735568185249794" TargetMode="External"/><Relationship Id="rId89" Type="http://schemas.openxmlformats.org/officeDocument/2006/relationships/hyperlink" Target="https://congresomarketingdigital.com/" TargetMode="External"/><Relationship Id="rId154" Type="http://schemas.openxmlformats.org/officeDocument/2006/relationships/hyperlink" Target="https://congresomarketingdigital.com/taquilla-online/acceso-a-streaming/" TargetMode="External"/><Relationship Id="rId361" Type="http://schemas.openxmlformats.org/officeDocument/2006/relationships/hyperlink" Target="https://pbs.twimg.com/media/EOty9wOWsAEtEzo.jpg" TargetMode="External"/><Relationship Id="rId599" Type="http://schemas.openxmlformats.org/officeDocument/2006/relationships/hyperlink" Target="https://pbs.twimg.com/media/EOeZi20WsAAeu86.jpg" TargetMode="External"/><Relationship Id="rId1005" Type="http://schemas.openxmlformats.org/officeDocument/2006/relationships/hyperlink" Target="https://twitter.com/interactiv_a/status/1219648105194426368" TargetMode="External"/><Relationship Id="rId1212" Type="http://schemas.openxmlformats.org/officeDocument/2006/relationships/comments" Target="../comments1.xml"/><Relationship Id="rId459" Type="http://schemas.openxmlformats.org/officeDocument/2006/relationships/hyperlink" Target="http://pbs.twimg.com/profile_images/1120683358995079168/xeDOZNXN_normal.png" TargetMode="External"/><Relationship Id="rId666" Type="http://schemas.openxmlformats.org/officeDocument/2006/relationships/hyperlink" Target="https://pbs.twimg.com/ext_tw_video_thumb/1218157053283270656/pu/img/7MQJ_yAAevGNnL8H.jpg" TargetMode="External"/><Relationship Id="rId873" Type="http://schemas.openxmlformats.org/officeDocument/2006/relationships/hyperlink" Target="https://twitter.com/javilayunta/status/1219305379852693505" TargetMode="External"/><Relationship Id="rId1089" Type="http://schemas.openxmlformats.org/officeDocument/2006/relationships/hyperlink" Target="https://twitter.com/raiolanetworks/status/1218157088154800128" TargetMode="External"/><Relationship Id="rId16" Type="http://schemas.openxmlformats.org/officeDocument/2006/relationships/hyperlink" Target="https://congresomarketingdigital.com/" TargetMode="External"/><Relationship Id="rId221" Type="http://schemas.openxmlformats.org/officeDocument/2006/relationships/hyperlink" Target="https://pbs.twimg.com/media/EOuBQSoXsAANUo8.jpg" TargetMode="External"/><Relationship Id="rId319" Type="http://schemas.openxmlformats.org/officeDocument/2006/relationships/hyperlink" Target="https://pbs.twimg.com/ext_tw_video_thumb/1219968818216345602/pu/img/InXHvGlv5yYQ_nax.jpg" TargetMode="External"/><Relationship Id="rId526" Type="http://schemas.openxmlformats.org/officeDocument/2006/relationships/hyperlink" Target="http://pbs.twimg.com/profile_images/1218912554581397504/lpu0SAfa_normal.jpg" TargetMode="External"/><Relationship Id="rId1156" Type="http://schemas.openxmlformats.org/officeDocument/2006/relationships/hyperlink" Target="https://twitter.com/paolasilvacm/status/1218581173498273793" TargetMode="External"/><Relationship Id="rId733" Type="http://schemas.openxmlformats.org/officeDocument/2006/relationships/hyperlink" Target="http://pbs.twimg.com/profile_images/1067775469486047234/ZWTmU_z8_normal.jpg" TargetMode="External"/><Relationship Id="rId940" Type="http://schemas.openxmlformats.org/officeDocument/2006/relationships/hyperlink" Target="https://twitter.com/luciayelseo/status/1217379436720525313" TargetMode="External"/><Relationship Id="rId1016" Type="http://schemas.openxmlformats.org/officeDocument/2006/relationships/hyperlink" Target="https://twitter.com/cemktd/status/1215341613930688515" TargetMode="External"/><Relationship Id="rId165" Type="http://schemas.openxmlformats.org/officeDocument/2006/relationships/hyperlink" Target="http://www.congresomarketingdigital.com/" TargetMode="External"/><Relationship Id="rId372" Type="http://schemas.openxmlformats.org/officeDocument/2006/relationships/hyperlink" Target="http://pbs.twimg.com/profile_images/1082030677116080128/PCichrqE_normal.jpg" TargetMode="External"/><Relationship Id="rId677" Type="http://schemas.openxmlformats.org/officeDocument/2006/relationships/hyperlink" Target="https://pbs.twimg.com/media/EOyy0YZWoAIiifY.jpg" TargetMode="External"/><Relationship Id="rId800" Type="http://schemas.openxmlformats.org/officeDocument/2006/relationships/hyperlink" Target="https://twitter.com/jessicaquerom/status/1218174915268038658" TargetMode="External"/><Relationship Id="rId232" Type="http://schemas.openxmlformats.org/officeDocument/2006/relationships/hyperlink" Target="https://pbs.twimg.com/media/EOrKftEWsAEX7qz.png" TargetMode="External"/><Relationship Id="rId884" Type="http://schemas.openxmlformats.org/officeDocument/2006/relationships/hyperlink" Target="https://twitter.com/raulscc/status/1219735443543072768" TargetMode="External"/><Relationship Id="rId27" Type="http://schemas.openxmlformats.org/officeDocument/2006/relationships/hyperlink" Target="https://bit.ly/2tBMyen" TargetMode="External"/><Relationship Id="rId537" Type="http://schemas.openxmlformats.org/officeDocument/2006/relationships/hyperlink" Target="http://pbs.twimg.com/profile_images/1218912554581397504/lpu0SAfa_normal.jpg" TargetMode="External"/><Relationship Id="rId744" Type="http://schemas.openxmlformats.org/officeDocument/2006/relationships/hyperlink" Target="https://pbs.twimg.com/media/EOylHZaWsAAImCh.jpg" TargetMode="External"/><Relationship Id="rId951" Type="http://schemas.openxmlformats.org/officeDocument/2006/relationships/hyperlink" Target="https://twitter.com/luciayelseo/status/1220255540619698181" TargetMode="External"/><Relationship Id="rId1167" Type="http://schemas.openxmlformats.org/officeDocument/2006/relationships/hyperlink" Target="https://twitter.com/cemktd/status/1219531152987500544" TargetMode="External"/><Relationship Id="rId80" Type="http://schemas.openxmlformats.org/officeDocument/2006/relationships/hyperlink" Target="https://interactivadigital.com/formacion-y-estudios-marketing-digital/vuelve-a-el-congreso-extremeno-de-marketing-digital-e-ecommerce/" TargetMode="External"/><Relationship Id="rId176" Type="http://schemas.openxmlformats.org/officeDocument/2006/relationships/hyperlink" Target="https://congresomarketingdigital.com/?utm_source=blogsterapp&amp;utm_medium=twitter&amp;utm_term=tuwebdecero&amp;utm_content=8671690" TargetMode="External"/><Relationship Id="rId383" Type="http://schemas.openxmlformats.org/officeDocument/2006/relationships/hyperlink" Target="https://pbs.twimg.com/media/EOfgwcXWAAAGdsk.jpg" TargetMode="External"/><Relationship Id="rId590" Type="http://schemas.openxmlformats.org/officeDocument/2006/relationships/hyperlink" Target="https://pbs.twimg.com/ext_tw_video_thumb/1217384571542568961/pu/img/HrXRNO_1jiRf_gQJ.jpg" TargetMode="External"/><Relationship Id="rId604" Type="http://schemas.openxmlformats.org/officeDocument/2006/relationships/hyperlink" Target="http://pbs.twimg.com/profile_images/1115176907065176065/oMzO-XQ1_normal.png" TargetMode="External"/><Relationship Id="rId811" Type="http://schemas.openxmlformats.org/officeDocument/2006/relationships/hyperlink" Target="https://twitter.com/metoscm/status/1218819358375469057" TargetMode="External"/><Relationship Id="rId1027" Type="http://schemas.openxmlformats.org/officeDocument/2006/relationships/hyperlink" Target="https://twitter.com/isasantiandreu/status/1219904838470860800" TargetMode="External"/><Relationship Id="rId243" Type="http://schemas.openxmlformats.org/officeDocument/2006/relationships/hyperlink" Target="https://pbs.twimg.com/media/EOyvYlWXsAUawTw.png" TargetMode="External"/><Relationship Id="rId450" Type="http://schemas.openxmlformats.org/officeDocument/2006/relationships/hyperlink" Target="https://pbs.twimg.com/media/EOvXx7sWkAU6EX_.jpg" TargetMode="External"/><Relationship Id="rId688" Type="http://schemas.openxmlformats.org/officeDocument/2006/relationships/hyperlink" Target="http://pbs.twimg.com/profile_images/1015263694715047938/4pWWxecr_normal.jpg" TargetMode="External"/><Relationship Id="rId895" Type="http://schemas.openxmlformats.org/officeDocument/2006/relationships/hyperlink" Target="https://twitter.com/_miriam_bustos/status/1220006246851497984" TargetMode="External"/><Relationship Id="rId909" Type="http://schemas.openxmlformats.org/officeDocument/2006/relationships/hyperlink" Target="https://twitter.com/uitsteln/status/1220076383185010691" TargetMode="External"/><Relationship Id="rId1080" Type="http://schemas.openxmlformats.org/officeDocument/2006/relationships/hyperlink" Target="https://twitter.com/cemktd/status/1217709338187522049" TargetMode="External"/><Relationship Id="rId38" Type="http://schemas.openxmlformats.org/officeDocument/2006/relationships/hyperlink" Target="https://isabelsantiandreu.com/cemd2020/" TargetMode="External"/><Relationship Id="rId103" Type="http://schemas.openxmlformats.org/officeDocument/2006/relationships/hyperlink" Target="https://congresomarketingdigital.com/taquilla/" TargetMode="External"/><Relationship Id="rId310" Type="http://schemas.openxmlformats.org/officeDocument/2006/relationships/hyperlink" Target="https://pbs.twimg.com/media/EOofoxrX0AAK48C.jpg" TargetMode="External"/><Relationship Id="rId548" Type="http://schemas.openxmlformats.org/officeDocument/2006/relationships/hyperlink" Target="http://pbs.twimg.com/profile_images/1218912554581397504/lpu0SAfa_normal.jpg" TargetMode="External"/><Relationship Id="rId755" Type="http://schemas.openxmlformats.org/officeDocument/2006/relationships/hyperlink" Target="https://pbs.twimg.com/media/EOZIOnaWAAAHAEE.jpg" TargetMode="External"/><Relationship Id="rId962" Type="http://schemas.openxmlformats.org/officeDocument/2006/relationships/hyperlink" Target="https://twitter.com/luciayelseo/status/1220255711109828608" TargetMode="External"/><Relationship Id="rId1178" Type="http://schemas.openxmlformats.org/officeDocument/2006/relationships/hyperlink" Target="https://twitter.com/tuwebdecero/status/1217740167240474624" TargetMode="External"/><Relationship Id="rId91" Type="http://schemas.openxmlformats.org/officeDocument/2006/relationships/hyperlink" Target="https://congresomarketingdigital.com/" TargetMode="External"/><Relationship Id="rId187" Type="http://schemas.openxmlformats.org/officeDocument/2006/relationships/hyperlink" Target="https://pbs.twimg.com/tweet_video_thumb/EOZI4iyXkAINJUw.jpg" TargetMode="External"/><Relationship Id="rId394" Type="http://schemas.openxmlformats.org/officeDocument/2006/relationships/hyperlink" Target="http://pbs.twimg.com/profile_images/378800000386296985/e078b656ead5e87ddae249d3b1d4cdfb_normal.jpeg" TargetMode="External"/><Relationship Id="rId408" Type="http://schemas.openxmlformats.org/officeDocument/2006/relationships/hyperlink" Target="https://pbs.twimg.com/media/EOvMA80WAAUp7Op.jpg" TargetMode="External"/><Relationship Id="rId615" Type="http://schemas.openxmlformats.org/officeDocument/2006/relationships/hyperlink" Target="https://pbs.twimg.com/ext_tw_video_thumb/1216729193297432578/pu/img/_hrY0NvqAg2jkjp4.jpg" TargetMode="External"/><Relationship Id="rId822" Type="http://schemas.openxmlformats.org/officeDocument/2006/relationships/hyperlink" Target="https://twitter.com/maylopezes/status/1218978657798184962" TargetMode="External"/><Relationship Id="rId1038" Type="http://schemas.openxmlformats.org/officeDocument/2006/relationships/hyperlink" Target="https://twitter.com/isasantiandreu/status/1216729236138086400" TargetMode="External"/><Relationship Id="rId254" Type="http://schemas.openxmlformats.org/officeDocument/2006/relationships/hyperlink" Target="https://pbs.twimg.com/media/EO0PfD_WAAEi-pW.jpg" TargetMode="External"/><Relationship Id="rId699" Type="http://schemas.openxmlformats.org/officeDocument/2006/relationships/hyperlink" Target="http://pbs.twimg.com/profile_images/1015263694715047938/4pWWxecr_normal.jpg" TargetMode="External"/><Relationship Id="rId1091" Type="http://schemas.openxmlformats.org/officeDocument/2006/relationships/hyperlink" Target="https://twitter.com/raiolanetworks/status/1218459043423051776" TargetMode="External"/><Relationship Id="rId1105" Type="http://schemas.openxmlformats.org/officeDocument/2006/relationships/hyperlink" Target="https://twitter.com/raiolanetworks/status/1220270982776213504" TargetMode="External"/><Relationship Id="rId49" Type="http://schemas.openxmlformats.org/officeDocument/2006/relationships/hyperlink" Target="https://congresomarketingdigital.com/" TargetMode="External"/><Relationship Id="rId114" Type="http://schemas.openxmlformats.org/officeDocument/2006/relationships/hyperlink" Target="https://congresomarketingdigital.com/" TargetMode="External"/><Relationship Id="rId461" Type="http://schemas.openxmlformats.org/officeDocument/2006/relationships/hyperlink" Target="http://pbs.twimg.com/profile_images/1055033586821328896/TtfM2UBA_normal.jpg" TargetMode="External"/><Relationship Id="rId559" Type="http://schemas.openxmlformats.org/officeDocument/2006/relationships/hyperlink" Target="https://pbs.twimg.com/media/EOvyjrxVAAA-yqJ.png" TargetMode="External"/><Relationship Id="rId766" Type="http://schemas.openxmlformats.org/officeDocument/2006/relationships/hyperlink" Target="http://pbs.twimg.com/profile_images/1015263694715047938/4pWWxecr_normal.jpg" TargetMode="External"/><Relationship Id="rId1189" Type="http://schemas.openxmlformats.org/officeDocument/2006/relationships/hyperlink" Target="https://twitter.com/tuwebdecero/status/1220123702437785602" TargetMode="External"/><Relationship Id="rId198" Type="http://schemas.openxmlformats.org/officeDocument/2006/relationships/hyperlink" Target="https://pbs.twimg.com/media/EOZ6fIlWsAg6CKA.jpg" TargetMode="External"/><Relationship Id="rId321" Type="http://schemas.openxmlformats.org/officeDocument/2006/relationships/hyperlink" Target="https://pbs.twimg.com/media/EO9F_ZvWkAA6Hic.jpg" TargetMode="External"/><Relationship Id="rId419" Type="http://schemas.openxmlformats.org/officeDocument/2006/relationships/hyperlink" Target="http://pbs.twimg.com/profile_images/1185884816396509185/TnktpfRh_normal.jpg" TargetMode="External"/><Relationship Id="rId626" Type="http://schemas.openxmlformats.org/officeDocument/2006/relationships/hyperlink" Target="http://pbs.twimg.com/profile_images/1115176907065176065/oMzO-XQ1_normal.png" TargetMode="External"/><Relationship Id="rId973" Type="http://schemas.openxmlformats.org/officeDocument/2006/relationships/hyperlink" Target="https://twitter.com/vivianfrancos/status/1217885269740998656" TargetMode="External"/><Relationship Id="rId1049" Type="http://schemas.openxmlformats.org/officeDocument/2006/relationships/hyperlink" Target="https://twitter.com/isasantiandreu/status/1217916263856517126" TargetMode="External"/><Relationship Id="rId833" Type="http://schemas.openxmlformats.org/officeDocument/2006/relationships/hyperlink" Target="https://twitter.com/capitanapodcast/status/1219304535627304963" TargetMode="External"/><Relationship Id="rId1116" Type="http://schemas.openxmlformats.org/officeDocument/2006/relationships/hyperlink" Target="https://twitter.com/cemktd/status/1219225602517098501" TargetMode="External"/><Relationship Id="rId265" Type="http://schemas.openxmlformats.org/officeDocument/2006/relationships/hyperlink" Target="https://pbs.twimg.com/media/EOZ1CN6XsAI0c37.jpg" TargetMode="External"/><Relationship Id="rId472" Type="http://schemas.openxmlformats.org/officeDocument/2006/relationships/hyperlink" Target="http://pbs.twimg.com/profile_images/1197467362162806785/D54q811q_normal.jpg" TargetMode="External"/><Relationship Id="rId900" Type="http://schemas.openxmlformats.org/officeDocument/2006/relationships/hyperlink" Target="https://twitter.com/_miriam_bustos/status/1220006246851497984" TargetMode="External"/><Relationship Id="rId125" Type="http://schemas.openxmlformats.org/officeDocument/2006/relationships/hyperlink" Target="https://congresomarketingdigital.com/" TargetMode="External"/><Relationship Id="rId332" Type="http://schemas.openxmlformats.org/officeDocument/2006/relationships/hyperlink" Target="https://pbs.twimg.com/media/EOzU_1nXkAATFfH.jpg" TargetMode="External"/><Relationship Id="rId777" Type="http://schemas.openxmlformats.org/officeDocument/2006/relationships/hyperlink" Target="https://pbs.twimg.com/media/EOty9wOWsAEtEzo.jpg" TargetMode="External"/><Relationship Id="rId984" Type="http://schemas.openxmlformats.org/officeDocument/2006/relationships/hyperlink" Target="https://twitter.com/vivianfrancos/status/1219697208120967169" TargetMode="External"/><Relationship Id="rId637" Type="http://schemas.openxmlformats.org/officeDocument/2006/relationships/hyperlink" Target="https://pbs.twimg.com/media/EO9FxXAX0AAMVAx.jpg" TargetMode="External"/><Relationship Id="rId844" Type="http://schemas.openxmlformats.org/officeDocument/2006/relationships/hyperlink" Target="https://twitter.com/borjadelope/status/1219346579942973442" TargetMode="External"/><Relationship Id="rId276" Type="http://schemas.openxmlformats.org/officeDocument/2006/relationships/hyperlink" Target="https://pbs.twimg.com/ext_tw_video_thumb/1216729193297432578/pu/img/_hrY0NvqAg2jkjp4.jpg" TargetMode="External"/><Relationship Id="rId483" Type="http://schemas.openxmlformats.org/officeDocument/2006/relationships/hyperlink" Target="http://pbs.twimg.com/profile_images/1179330398834380800/3YXkvKw__normal.jpg" TargetMode="External"/><Relationship Id="rId690" Type="http://schemas.openxmlformats.org/officeDocument/2006/relationships/hyperlink" Target="https://pbs.twimg.com/media/EOvT5GSX0AAKngR.jpg" TargetMode="External"/><Relationship Id="rId704" Type="http://schemas.openxmlformats.org/officeDocument/2006/relationships/hyperlink" Target="http://pbs.twimg.com/profile_images/1194242784615641089/2PmcYCXQ_normal.jpg" TargetMode="External"/><Relationship Id="rId911" Type="http://schemas.openxmlformats.org/officeDocument/2006/relationships/hyperlink" Target="https://twitter.com/to_navas/status/1220123435268964353" TargetMode="External"/><Relationship Id="rId1127" Type="http://schemas.openxmlformats.org/officeDocument/2006/relationships/hyperlink" Target="https://twitter.com/anaivarsparcero/status/1219205706085273600" TargetMode="External"/><Relationship Id="rId40" Type="http://schemas.openxmlformats.org/officeDocument/2006/relationships/hyperlink" Target="http://bit.ly/2ZZE64Chttps:/buff.ly/2q2D7zw" TargetMode="External"/><Relationship Id="rId136" Type="http://schemas.openxmlformats.org/officeDocument/2006/relationships/hyperlink" Target="https://interactivadigital.com/formacion-y-estudios-marketing-digital/vuelve-a-el-congreso-extremeno-de-marketing-digital-e-ecommerce/" TargetMode="External"/><Relationship Id="rId343" Type="http://schemas.openxmlformats.org/officeDocument/2006/relationships/hyperlink" Target="https://pbs.twimg.com/media/EOu4a7PX4AAOy-9.jpg" TargetMode="External"/><Relationship Id="rId550" Type="http://schemas.openxmlformats.org/officeDocument/2006/relationships/hyperlink" Target="https://pbs.twimg.com/media/EObMMpyX4AQA2h0.png" TargetMode="External"/><Relationship Id="rId788" Type="http://schemas.openxmlformats.org/officeDocument/2006/relationships/hyperlink" Target="https://twitter.com/cidvegasbajas/status/1217709432559280128" TargetMode="External"/><Relationship Id="rId995" Type="http://schemas.openxmlformats.org/officeDocument/2006/relationships/hyperlink" Target="https://twitter.com/nicolaschvs/status/1217892281535148033" TargetMode="External"/><Relationship Id="rId1180" Type="http://schemas.openxmlformats.org/officeDocument/2006/relationships/hyperlink" Target="https://twitter.com/tuwebdecero/status/1217855291955601409" TargetMode="External"/><Relationship Id="rId203" Type="http://schemas.openxmlformats.org/officeDocument/2006/relationships/hyperlink" Target="https://pbs.twimg.com/media/EOf7AheX4AErnUc.jpg" TargetMode="External"/><Relationship Id="rId648" Type="http://schemas.openxmlformats.org/officeDocument/2006/relationships/hyperlink" Target="https://pbs.twimg.com/ext_tw_video_thumb/1217493191601070080/pu/img/_Ych-N4ATxFVtD8z.jpg" TargetMode="External"/><Relationship Id="rId855" Type="http://schemas.openxmlformats.org/officeDocument/2006/relationships/hyperlink" Target="https://twitter.com/javilayunta/status/1217855825835896833" TargetMode="External"/><Relationship Id="rId1040" Type="http://schemas.openxmlformats.org/officeDocument/2006/relationships/hyperlink" Target="https://twitter.com/isasantiandreu/status/1216729236138086400" TargetMode="External"/><Relationship Id="rId287" Type="http://schemas.openxmlformats.org/officeDocument/2006/relationships/hyperlink" Target="https://pbs.twimg.com/media/EOfl8TdWsAMWjXH.jpg" TargetMode="External"/><Relationship Id="rId410" Type="http://schemas.openxmlformats.org/officeDocument/2006/relationships/hyperlink" Target="http://pbs.twimg.com/profile_images/1213785026082607104/-BE5zFd-_normal.jpg" TargetMode="External"/><Relationship Id="rId494" Type="http://schemas.openxmlformats.org/officeDocument/2006/relationships/hyperlink" Target="http://pbs.twimg.com/profile_images/1051857286262661120/i5SpvGhW_normal.jpg" TargetMode="External"/><Relationship Id="rId508" Type="http://schemas.openxmlformats.org/officeDocument/2006/relationships/hyperlink" Target="https://pbs.twimg.com/tweet_video_thumb/EOpcg8yWsAY2xNB.jpg" TargetMode="External"/><Relationship Id="rId715" Type="http://schemas.openxmlformats.org/officeDocument/2006/relationships/hyperlink" Target="http://pbs.twimg.com/profile_images/1015263694715047938/4pWWxecr_normal.jpg" TargetMode="External"/><Relationship Id="rId922" Type="http://schemas.openxmlformats.org/officeDocument/2006/relationships/hyperlink" Target="https://twitter.com/bichadecampo/status/1218908263204491264" TargetMode="External"/><Relationship Id="rId1138" Type="http://schemas.openxmlformats.org/officeDocument/2006/relationships/hyperlink" Target="https://twitter.com/tuwebdecero/status/1219735568185249794" TargetMode="External"/><Relationship Id="rId147" Type="http://schemas.openxmlformats.org/officeDocument/2006/relationships/hyperlink" Target="https://congresomarketingdigital.com/" TargetMode="External"/><Relationship Id="rId354" Type="http://schemas.openxmlformats.org/officeDocument/2006/relationships/hyperlink" Target="https://pbs.twimg.com/media/EOkopnTXsAMieFh.jpg" TargetMode="External"/><Relationship Id="rId799" Type="http://schemas.openxmlformats.org/officeDocument/2006/relationships/hyperlink" Target="https://twitter.com/elenalalasm/status/1217916607722336265" TargetMode="External"/><Relationship Id="rId1191" Type="http://schemas.openxmlformats.org/officeDocument/2006/relationships/hyperlink" Target="https://twitter.com/tuwebdecero/status/1217855291955601409" TargetMode="External"/><Relationship Id="rId1205" Type="http://schemas.openxmlformats.org/officeDocument/2006/relationships/hyperlink" Target="https://twitter.com/tuwebdecero/status/1220307690875838469" TargetMode="External"/><Relationship Id="rId51" Type="http://schemas.openxmlformats.org/officeDocument/2006/relationships/hyperlink" Target="http://congresomarketingdigital.com/" TargetMode="External"/><Relationship Id="rId561" Type="http://schemas.openxmlformats.org/officeDocument/2006/relationships/hyperlink" Target="https://pbs.twimg.com/media/EO08JVKX0AEqxRO.png" TargetMode="External"/><Relationship Id="rId659" Type="http://schemas.openxmlformats.org/officeDocument/2006/relationships/hyperlink" Target="http://pbs.twimg.com/profile_images/1200169512542314497/UXW9ZiUJ_normal.png" TargetMode="External"/><Relationship Id="rId866" Type="http://schemas.openxmlformats.org/officeDocument/2006/relationships/hyperlink" Target="https://twitter.com/javilayunta/status/1218942989801869312" TargetMode="External"/><Relationship Id="rId214" Type="http://schemas.openxmlformats.org/officeDocument/2006/relationships/hyperlink" Target="https://pbs.twimg.com/media/EOvXx7sWkAU6EX_.jpg" TargetMode="External"/><Relationship Id="rId298" Type="http://schemas.openxmlformats.org/officeDocument/2006/relationships/hyperlink" Target="https://pbs.twimg.com/ext_tw_video_thumb/1217868196931350529/pu/img/1yy8Y0W0LUp5OmpB.jpg" TargetMode="External"/><Relationship Id="rId421" Type="http://schemas.openxmlformats.org/officeDocument/2006/relationships/hyperlink" Target="http://pbs.twimg.com/profile_images/1185884816396509185/TnktpfRh_normal.jpg" TargetMode="External"/><Relationship Id="rId519" Type="http://schemas.openxmlformats.org/officeDocument/2006/relationships/hyperlink" Target="https://pbs.twimg.com/media/EO6TaE-X4AAIW-d.jpg" TargetMode="External"/><Relationship Id="rId1051" Type="http://schemas.openxmlformats.org/officeDocument/2006/relationships/hyperlink" Target="https://twitter.com/isasantiandreu/status/1217916355753717760" TargetMode="External"/><Relationship Id="rId1149" Type="http://schemas.openxmlformats.org/officeDocument/2006/relationships/hyperlink" Target="https://twitter.com/tuwebdecero/status/1218498624499392512" TargetMode="External"/><Relationship Id="rId158" Type="http://schemas.openxmlformats.org/officeDocument/2006/relationships/hyperlink" Target="https://bit.ly/35JhjLK" TargetMode="External"/><Relationship Id="rId726" Type="http://schemas.openxmlformats.org/officeDocument/2006/relationships/hyperlink" Target="http://pbs.twimg.com/profile_images/1015263694715047938/4pWWxecr_normal.jpg" TargetMode="External"/><Relationship Id="rId933" Type="http://schemas.openxmlformats.org/officeDocument/2006/relationships/hyperlink" Target="https://twitter.com/arantxasgg/status/1219718989418549255" TargetMode="External"/><Relationship Id="rId1009" Type="http://schemas.openxmlformats.org/officeDocument/2006/relationships/hyperlink" Target="https://twitter.com/isasantiandreu/status/1216729236138086400" TargetMode="External"/><Relationship Id="rId62" Type="http://schemas.openxmlformats.org/officeDocument/2006/relationships/hyperlink" Target="https://congresomarketingdigital.com/" TargetMode="External"/><Relationship Id="rId365" Type="http://schemas.openxmlformats.org/officeDocument/2006/relationships/hyperlink" Target="http://pbs.twimg.com/profile_images/651378219459805184/w3Jvf0hw_normal.jpg" TargetMode="External"/><Relationship Id="rId572" Type="http://schemas.openxmlformats.org/officeDocument/2006/relationships/hyperlink" Target="http://pbs.twimg.com/profile_images/845710953077489665/3a8KmIcc_normal.jpg" TargetMode="External"/><Relationship Id="rId225" Type="http://schemas.openxmlformats.org/officeDocument/2006/relationships/hyperlink" Target="https://pbs.twimg.com/tweet_video_thumb/EOpcg8yWsAY2xNB.jpg" TargetMode="External"/><Relationship Id="rId432" Type="http://schemas.openxmlformats.org/officeDocument/2006/relationships/hyperlink" Target="https://pbs.twimg.com/media/EOaxaxwWoAIlLeP.jpg" TargetMode="External"/><Relationship Id="rId877" Type="http://schemas.openxmlformats.org/officeDocument/2006/relationships/hyperlink" Target="https://twitter.com/javilayunta/status/1219607368004251649" TargetMode="External"/><Relationship Id="rId1062" Type="http://schemas.openxmlformats.org/officeDocument/2006/relationships/hyperlink" Target="https://twitter.com/isasantiandreu/status/1220299679243689984" TargetMode="External"/><Relationship Id="rId737" Type="http://schemas.openxmlformats.org/officeDocument/2006/relationships/hyperlink" Target="https://pbs.twimg.com/media/EOd8ppXWAAAVfKJ.jpg" TargetMode="External"/><Relationship Id="rId944" Type="http://schemas.openxmlformats.org/officeDocument/2006/relationships/hyperlink" Target="https://twitter.com/luciayelseo/status/1220255407467384833" TargetMode="External"/><Relationship Id="rId73" Type="http://schemas.openxmlformats.org/officeDocument/2006/relationships/hyperlink" Target="https://congresomarketingdigital.com/" TargetMode="External"/><Relationship Id="rId169" Type="http://schemas.openxmlformats.org/officeDocument/2006/relationships/hyperlink" Target="https://congresomarketingdigital.com/?utm_source=blogsterapp&amp;utm_medium=twitter&amp;utm_term=tuwebdecero&amp;utm_content=8671689" TargetMode="External"/><Relationship Id="rId376" Type="http://schemas.openxmlformats.org/officeDocument/2006/relationships/hyperlink" Target="http://pbs.twimg.com/profile_images/1103333240990040064/ILzBrVrg_normal.png" TargetMode="External"/><Relationship Id="rId583" Type="http://schemas.openxmlformats.org/officeDocument/2006/relationships/hyperlink" Target="https://pbs.twimg.com/media/EO0PfD_WAAEi-pW.jpg" TargetMode="External"/><Relationship Id="rId790" Type="http://schemas.openxmlformats.org/officeDocument/2006/relationships/hyperlink" Target="https://twitter.com/ene3112/status/1217752263080411137" TargetMode="External"/><Relationship Id="rId804" Type="http://schemas.openxmlformats.org/officeDocument/2006/relationships/hyperlink" Target="https://twitter.com/alvarobarrena/status/1218248901049962501" TargetMode="External"/><Relationship Id="rId4" Type="http://schemas.openxmlformats.org/officeDocument/2006/relationships/hyperlink" Target="https://www.roberflores.com/congreso-extremeno-marketing-digital-2020/" TargetMode="External"/><Relationship Id="rId236" Type="http://schemas.openxmlformats.org/officeDocument/2006/relationships/hyperlink" Target="https://pbs.twimg.com/media/EOgVyXNWsAAGGHW.png" TargetMode="External"/><Relationship Id="rId443" Type="http://schemas.openxmlformats.org/officeDocument/2006/relationships/hyperlink" Target="https://pbs.twimg.com/media/EOqOMA-X0AAt9W6.jpg" TargetMode="External"/><Relationship Id="rId650" Type="http://schemas.openxmlformats.org/officeDocument/2006/relationships/hyperlink" Target="http://pbs.twimg.com/profile_images/1071436375076032515/0ScKiarO_normal.jpg" TargetMode="External"/><Relationship Id="rId888" Type="http://schemas.openxmlformats.org/officeDocument/2006/relationships/hyperlink" Target="https://twitter.com/marketingized/status/1219951454343004160" TargetMode="External"/><Relationship Id="rId1073" Type="http://schemas.openxmlformats.org/officeDocument/2006/relationships/hyperlink" Target="https://twitter.com/miguelfloro/status/1217813563169034240" TargetMode="External"/><Relationship Id="rId303" Type="http://schemas.openxmlformats.org/officeDocument/2006/relationships/hyperlink" Target="https://pbs.twimg.com/ext_tw_video_thumb/1217886518867611648/pu/img/bZ08ew9o8uG8pnpQ.jpg" TargetMode="External"/><Relationship Id="rId748" Type="http://schemas.openxmlformats.org/officeDocument/2006/relationships/hyperlink" Target="https://pbs.twimg.com/ext_tw_video_thumb/1219894024372457473/pu/img/lAFVgygUiB9RAycY.jpg" TargetMode="External"/><Relationship Id="rId955" Type="http://schemas.openxmlformats.org/officeDocument/2006/relationships/hyperlink" Target="https://twitter.com/luciayelseo/status/1220255615056076800" TargetMode="External"/><Relationship Id="rId1140" Type="http://schemas.openxmlformats.org/officeDocument/2006/relationships/hyperlink" Target="https://twitter.com/alvarowpo/status/1217809568270557185" TargetMode="External"/><Relationship Id="rId84" Type="http://schemas.openxmlformats.org/officeDocument/2006/relationships/hyperlink" Target="https://interactivadigital.com/formacion-y-estudios-marketing-digital/vuelve-a-el-congreso-extremeno-de-marketing-digital-e-ecommerce/" TargetMode="External"/><Relationship Id="rId387" Type="http://schemas.openxmlformats.org/officeDocument/2006/relationships/hyperlink" Target="http://pbs.twimg.com/profile_images/1208637968698658816/66lwRru4_normal.jpg" TargetMode="External"/><Relationship Id="rId510" Type="http://schemas.openxmlformats.org/officeDocument/2006/relationships/hyperlink" Target="https://pbs.twimg.com/ext_tw_video_thumb/1219718859307016192/pu/img/WLZ7SCEvSyvjPomQ.jpg" TargetMode="External"/><Relationship Id="rId594" Type="http://schemas.openxmlformats.org/officeDocument/2006/relationships/hyperlink" Target="https://pbs.twimg.com/ext_tw_video_thumb/1216729193297432578/pu/img/_hrY0NvqAg2jkjp4.jpg" TargetMode="External"/><Relationship Id="rId608" Type="http://schemas.openxmlformats.org/officeDocument/2006/relationships/hyperlink" Target="https://pbs.twimg.com/media/EOZ_yIhXkAIZCup.jpg" TargetMode="External"/><Relationship Id="rId815" Type="http://schemas.openxmlformats.org/officeDocument/2006/relationships/hyperlink" Target="https://twitter.com/isafirvida/status/1217577705597820932" TargetMode="External"/><Relationship Id="rId247" Type="http://schemas.openxmlformats.org/officeDocument/2006/relationships/hyperlink" Target="https://pbs.twimg.com/media/EO9CjsKX0AAuUIZ.png" TargetMode="External"/><Relationship Id="rId899" Type="http://schemas.openxmlformats.org/officeDocument/2006/relationships/hyperlink" Target="https://twitter.com/_miriam_bustos/status/1220006246851497984" TargetMode="External"/><Relationship Id="rId1000" Type="http://schemas.openxmlformats.org/officeDocument/2006/relationships/hyperlink" Target="https://twitter.com/cemktd/status/1219643695856746497" TargetMode="External"/><Relationship Id="rId1084" Type="http://schemas.openxmlformats.org/officeDocument/2006/relationships/hyperlink" Target="https://twitter.com/raiolanetworks/status/1217794614326894593" TargetMode="External"/><Relationship Id="rId107" Type="http://schemas.openxmlformats.org/officeDocument/2006/relationships/hyperlink" Target="https://congresomarketingdigital.com/" TargetMode="External"/><Relationship Id="rId454" Type="http://schemas.openxmlformats.org/officeDocument/2006/relationships/hyperlink" Target="https://pbs.twimg.com/tweet_video_thumb/EOzqb-MX0AAcPZt.jpg" TargetMode="External"/><Relationship Id="rId661" Type="http://schemas.openxmlformats.org/officeDocument/2006/relationships/hyperlink" Target="https://pbs.twimg.com/ext_tw_video_thumb/1217794538141638657/pu/img/SWoZhu_g_ZZsMdd-.jpg" TargetMode="External"/><Relationship Id="rId759" Type="http://schemas.openxmlformats.org/officeDocument/2006/relationships/hyperlink" Target="https://pbs.twimg.com/media/EOkopnTXsAMieFh.jpg" TargetMode="External"/><Relationship Id="rId966" Type="http://schemas.openxmlformats.org/officeDocument/2006/relationships/hyperlink" Target="https://twitter.com/luciayelseo/status/1220255815971614722" TargetMode="External"/><Relationship Id="rId11" Type="http://schemas.openxmlformats.org/officeDocument/2006/relationships/hyperlink" Target="https://congresomarketingdigital.com/" TargetMode="External"/><Relationship Id="rId314" Type="http://schemas.openxmlformats.org/officeDocument/2006/relationships/hyperlink" Target="https://pbs.twimg.com/ext_tw_video_thumb/1219244130569768960/pu/img/jL88AMAXmppkuB4E.jpg" TargetMode="External"/><Relationship Id="rId398" Type="http://schemas.openxmlformats.org/officeDocument/2006/relationships/hyperlink" Target="http://pbs.twimg.com/profile_images/1042435425720324096/dLu-Qm9N_normal.jpg" TargetMode="External"/><Relationship Id="rId521" Type="http://schemas.openxmlformats.org/officeDocument/2006/relationships/hyperlink" Target="http://pbs.twimg.com/profile_images/1218912554581397504/lpu0SAfa_normal.jpg" TargetMode="External"/><Relationship Id="rId619" Type="http://schemas.openxmlformats.org/officeDocument/2006/relationships/hyperlink" Target="https://pbs.twimg.com/ext_tw_video_thumb/1216729193297432578/pu/img/_hrY0NvqAg2jkjp4.jpg" TargetMode="External"/><Relationship Id="rId1151" Type="http://schemas.openxmlformats.org/officeDocument/2006/relationships/hyperlink" Target="https://twitter.com/mjcachon/status/1217812418761494529" TargetMode="External"/><Relationship Id="rId95" Type="http://schemas.openxmlformats.org/officeDocument/2006/relationships/hyperlink" Target="http://mtr.cool/mbhgvrqcvg" TargetMode="External"/><Relationship Id="rId160" Type="http://schemas.openxmlformats.org/officeDocument/2006/relationships/hyperlink" Target="https://congresomarketingdigital.com/" TargetMode="External"/><Relationship Id="rId826" Type="http://schemas.openxmlformats.org/officeDocument/2006/relationships/hyperlink" Target="https://twitter.com/oletna/status/1219274857814396929" TargetMode="External"/><Relationship Id="rId1011" Type="http://schemas.openxmlformats.org/officeDocument/2006/relationships/hyperlink" Target="https://twitter.com/geni_ramos/status/1218689058156826624" TargetMode="External"/><Relationship Id="rId1109" Type="http://schemas.openxmlformats.org/officeDocument/2006/relationships/hyperlink" Target="https://twitter.com/cemktd/status/1217868385633144839" TargetMode="External"/><Relationship Id="rId258" Type="http://schemas.openxmlformats.org/officeDocument/2006/relationships/hyperlink" Target="https://pbs.twimg.com/ext_tw_video_thumb/1216729193297432578/pu/img/_hrY0NvqAg2jkjp4.jpg" TargetMode="External"/><Relationship Id="rId465" Type="http://schemas.openxmlformats.org/officeDocument/2006/relationships/hyperlink" Target="http://pbs.twimg.com/profile_images/667817904491098112/sH-nrL3m_normal.png" TargetMode="External"/><Relationship Id="rId672" Type="http://schemas.openxmlformats.org/officeDocument/2006/relationships/hyperlink" Target="https://pbs.twimg.com/ext_tw_video_thumb/1218881582582378496/pu/img/nODZQPIrJIbF0A5Z.jpg" TargetMode="External"/><Relationship Id="rId1095" Type="http://schemas.openxmlformats.org/officeDocument/2006/relationships/hyperlink" Target="https://twitter.com/raiolanetworks/status/1218881627557965825" TargetMode="External"/><Relationship Id="rId22" Type="http://schemas.openxmlformats.org/officeDocument/2006/relationships/hyperlink" Target="https://bit.ly/2tBMyen" TargetMode="External"/><Relationship Id="rId118" Type="http://schemas.openxmlformats.org/officeDocument/2006/relationships/hyperlink" Target="https://congresomarketingdigital.com/" TargetMode="External"/><Relationship Id="rId325" Type="http://schemas.openxmlformats.org/officeDocument/2006/relationships/hyperlink" Target="https://pbs.twimg.com/ext_tw_video_thumb/1217868196931350529/pu/img/1yy8Y0W0LUp5OmpB.jpg" TargetMode="External"/><Relationship Id="rId532" Type="http://schemas.openxmlformats.org/officeDocument/2006/relationships/hyperlink" Target="http://pbs.twimg.com/profile_images/1218912554581397504/lpu0SAfa_normal.jpg" TargetMode="External"/><Relationship Id="rId977" Type="http://schemas.openxmlformats.org/officeDocument/2006/relationships/hyperlink" Target="https://twitter.com/vivianfrancos/status/1218610044360691714" TargetMode="External"/><Relationship Id="rId1162" Type="http://schemas.openxmlformats.org/officeDocument/2006/relationships/hyperlink" Target="https://twitter.com/cemktd/status/1218975599483674637" TargetMode="External"/><Relationship Id="rId171" Type="http://schemas.openxmlformats.org/officeDocument/2006/relationships/hyperlink" Target="https://congresomarketingdigital.com/?utm_source=blogsterapp&amp;utm_medium=twitter&amp;utm_term=tuwebdecero&amp;utm_content=8671690" TargetMode="External"/><Relationship Id="rId837" Type="http://schemas.openxmlformats.org/officeDocument/2006/relationships/hyperlink" Target="https://twitter.com/borjadelope/status/1218103715833569280" TargetMode="External"/><Relationship Id="rId1022" Type="http://schemas.openxmlformats.org/officeDocument/2006/relationships/hyperlink" Target="https://twitter.com/isasantiandreu/status/1218111050513637377" TargetMode="External"/><Relationship Id="rId269" Type="http://schemas.openxmlformats.org/officeDocument/2006/relationships/hyperlink" Target="https://pbs.twimg.com/media/EO3haJAX0AAEeZi.jpg" TargetMode="External"/><Relationship Id="rId476" Type="http://schemas.openxmlformats.org/officeDocument/2006/relationships/hyperlink" Target="http://pbs.twimg.com/profile_images/1197467362162806785/D54q811q_normal.jpg" TargetMode="External"/><Relationship Id="rId683" Type="http://schemas.openxmlformats.org/officeDocument/2006/relationships/hyperlink" Target="https://pbs.twimg.com/ext_tw_video_thumb/1220331210976780288/pu/img/6oTzga5OwysXhkKB.jpg" TargetMode="External"/><Relationship Id="rId890" Type="http://schemas.openxmlformats.org/officeDocument/2006/relationships/hyperlink" Target="https://twitter.com/seodecanarias/status/1219978835774537729" TargetMode="External"/><Relationship Id="rId904" Type="http://schemas.openxmlformats.org/officeDocument/2006/relationships/hyperlink" Target="https://twitter.com/_miriam_bustos/status/1220006246851497984" TargetMode="External"/><Relationship Id="rId33" Type="http://schemas.openxmlformats.org/officeDocument/2006/relationships/hyperlink" Target="https://bit.ly/2tBMyen" TargetMode="External"/><Relationship Id="rId129" Type="http://schemas.openxmlformats.org/officeDocument/2006/relationships/hyperlink" Target="https://congresomarketingdigital.com/" TargetMode="External"/><Relationship Id="rId336" Type="http://schemas.openxmlformats.org/officeDocument/2006/relationships/hyperlink" Target="https://pbs.twimg.com/media/EOkMn0DXkAExUOm.jpg" TargetMode="External"/><Relationship Id="rId543" Type="http://schemas.openxmlformats.org/officeDocument/2006/relationships/hyperlink" Target="https://pbs.twimg.com/media/EOrKftEWsAEX7qz.png" TargetMode="External"/><Relationship Id="rId988" Type="http://schemas.openxmlformats.org/officeDocument/2006/relationships/hyperlink" Target="https://twitter.com/anaivarsparcero/status/1219574696179589120" TargetMode="External"/><Relationship Id="rId1173" Type="http://schemas.openxmlformats.org/officeDocument/2006/relationships/hyperlink" Target="https://twitter.com/cemktd/status/1219954417258192898" TargetMode="External"/><Relationship Id="rId182" Type="http://schemas.openxmlformats.org/officeDocument/2006/relationships/hyperlink" Target="https://congresomarketingdigital.com/" TargetMode="External"/><Relationship Id="rId403" Type="http://schemas.openxmlformats.org/officeDocument/2006/relationships/hyperlink" Target="http://pbs.twimg.com/profile_images/1220069682700595200/HLyUJOEw_normal.jpg" TargetMode="External"/><Relationship Id="rId750" Type="http://schemas.openxmlformats.org/officeDocument/2006/relationships/hyperlink" Target="https://pbs.twimg.com/ext_tw_video_thumb/1219954395003138050/pu/img/rkmCB_zbEsYkkgdS.jpg" TargetMode="External"/><Relationship Id="rId848" Type="http://schemas.openxmlformats.org/officeDocument/2006/relationships/hyperlink" Target="https://twitter.com/perbea123/status/1219591867366506501" TargetMode="External"/><Relationship Id="rId1033" Type="http://schemas.openxmlformats.org/officeDocument/2006/relationships/hyperlink" Target="https://twitter.com/oscaragugav/status/1218971700769034240" TargetMode="External"/><Relationship Id="rId487" Type="http://schemas.openxmlformats.org/officeDocument/2006/relationships/hyperlink" Target="http://pbs.twimg.com/profile_images/1134504640656084993/UUtFjvqd_normal.jpg" TargetMode="External"/><Relationship Id="rId610" Type="http://schemas.openxmlformats.org/officeDocument/2006/relationships/hyperlink" Target="http://pbs.twimg.com/profile_images/1100065856313348096/dnLzf976_normal.png" TargetMode="External"/><Relationship Id="rId694" Type="http://schemas.openxmlformats.org/officeDocument/2006/relationships/hyperlink" Target="http://pbs.twimg.com/profile_images/1015263694715047938/4pWWxecr_normal.jpg" TargetMode="External"/><Relationship Id="rId708" Type="http://schemas.openxmlformats.org/officeDocument/2006/relationships/hyperlink" Target="http://pbs.twimg.com/profile_images/1194242784615641089/2PmcYCXQ_normal.jpg" TargetMode="External"/><Relationship Id="rId915" Type="http://schemas.openxmlformats.org/officeDocument/2006/relationships/hyperlink" Target="https://twitter.com/luciayelseo/status/1220255686677999616" TargetMode="External"/><Relationship Id="rId347" Type="http://schemas.openxmlformats.org/officeDocument/2006/relationships/hyperlink" Target="https://pbs.twimg.com/media/EO4Kl5iX0AAN247.jpg" TargetMode="External"/><Relationship Id="rId999" Type="http://schemas.openxmlformats.org/officeDocument/2006/relationships/hyperlink" Target="https://twitter.com/cemktd/status/1219345202093215747" TargetMode="External"/><Relationship Id="rId1100" Type="http://schemas.openxmlformats.org/officeDocument/2006/relationships/hyperlink" Target="https://twitter.com/raiolanetworks/status/1219546215320375297" TargetMode="External"/><Relationship Id="rId1184" Type="http://schemas.openxmlformats.org/officeDocument/2006/relationships/hyperlink" Target="https://twitter.com/tuwebdecero/status/1219153739287842817" TargetMode="External"/><Relationship Id="rId44" Type="http://schemas.openxmlformats.org/officeDocument/2006/relationships/hyperlink" Target="https://congresomarketingdigital.com/" TargetMode="External"/><Relationship Id="rId554" Type="http://schemas.openxmlformats.org/officeDocument/2006/relationships/hyperlink" Target="https://pbs.twimg.com/media/EOlfYGGW4AInIxY.png" TargetMode="External"/><Relationship Id="rId761" Type="http://schemas.openxmlformats.org/officeDocument/2006/relationships/hyperlink" Target="http://pbs.twimg.com/profile_images/1015263694715047938/4pWWxecr_normal.jpg" TargetMode="External"/><Relationship Id="rId859" Type="http://schemas.openxmlformats.org/officeDocument/2006/relationships/hyperlink" Target="https://twitter.com/javilayunta/status/1218218213789573123" TargetMode="External"/><Relationship Id="rId193" Type="http://schemas.openxmlformats.org/officeDocument/2006/relationships/hyperlink" Target="https://pbs.twimg.com/media/EOvMA80WAAUp7Op.jpg" TargetMode="External"/><Relationship Id="rId207" Type="http://schemas.openxmlformats.org/officeDocument/2006/relationships/hyperlink" Target="https://pbs.twimg.com/media/EOlEmOIX0AAr9VK.jpg" TargetMode="External"/><Relationship Id="rId414" Type="http://schemas.openxmlformats.org/officeDocument/2006/relationships/hyperlink" Target="http://pbs.twimg.com/profile_images/1185884816396509185/TnktpfRh_normal.jpg" TargetMode="External"/><Relationship Id="rId498" Type="http://schemas.openxmlformats.org/officeDocument/2006/relationships/hyperlink" Target="http://pbs.twimg.com/profile_images/1051857286262661120/i5SpvGhW_normal.jpg" TargetMode="External"/><Relationship Id="rId621" Type="http://schemas.openxmlformats.org/officeDocument/2006/relationships/hyperlink" Target="https://pbs.twimg.com/ext_tw_video_thumb/1217740885632352256/pu/img/InfxvKMA7OOAU1b6.jpg" TargetMode="External"/><Relationship Id="rId1044" Type="http://schemas.openxmlformats.org/officeDocument/2006/relationships/hyperlink" Target="https://twitter.com/isasantiandreu/status/1217740950774190080" TargetMode="External"/><Relationship Id="rId260" Type="http://schemas.openxmlformats.org/officeDocument/2006/relationships/hyperlink" Target="https://pbs.twimg.com/ext_tw_video_thumb/1217384571542568961/pu/img/HrXRNO_1jiRf_gQJ.jpg" TargetMode="External"/><Relationship Id="rId719" Type="http://schemas.openxmlformats.org/officeDocument/2006/relationships/hyperlink" Target="https://pbs.twimg.com/media/EOfy_SJXsAAjCHS.jpg" TargetMode="External"/><Relationship Id="rId926" Type="http://schemas.openxmlformats.org/officeDocument/2006/relationships/hyperlink" Target="https://twitter.com/luciayelseo/status/1220255734048477185" TargetMode="External"/><Relationship Id="rId1111" Type="http://schemas.openxmlformats.org/officeDocument/2006/relationships/hyperlink" Target="https://twitter.com/tuwebdecero/status/1217870129742123010" TargetMode="External"/><Relationship Id="rId55" Type="http://schemas.openxmlformats.org/officeDocument/2006/relationships/hyperlink" Target="http://www.congresomarketingdigital.com/" TargetMode="External"/><Relationship Id="rId120" Type="http://schemas.openxmlformats.org/officeDocument/2006/relationships/hyperlink" Target="http://congresomarketingdigital.com/" TargetMode="External"/><Relationship Id="rId358" Type="http://schemas.openxmlformats.org/officeDocument/2006/relationships/hyperlink" Target="https://pbs.twimg.com/media/EOZCh2kWAAE8I4R.jpg" TargetMode="External"/><Relationship Id="rId565" Type="http://schemas.openxmlformats.org/officeDocument/2006/relationships/hyperlink" Target="http://pbs.twimg.com/profile_images/1194242784615641089/2PmcYCXQ_normal.jpg" TargetMode="External"/><Relationship Id="rId772" Type="http://schemas.openxmlformats.org/officeDocument/2006/relationships/hyperlink" Target="http://pbs.twimg.com/profile_images/1015263694715047938/4pWWxecr_normal.jpg" TargetMode="External"/><Relationship Id="rId1195" Type="http://schemas.openxmlformats.org/officeDocument/2006/relationships/hyperlink" Target="https://twitter.com/tuwebdecero/status/1220283189232652289" TargetMode="External"/><Relationship Id="rId1209" Type="http://schemas.openxmlformats.org/officeDocument/2006/relationships/printerSettings" Target="../printerSettings/printerSettings1.bin"/><Relationship Id="rId218" Type="http://schemas.openxmlformats.org/officeDocument/2006/relationships/hyperlink" Target="https://pbs.twimg.com/ext_tw_video_thumb/1219918634203611136/pu/img/x5S8aQjTj7pH4kGI.jpg" TargetMode="External"/><Relationship Id="rId425" Type="http://schemas.openxmlformats.org/officeDocument/2006/relationships/hyperlink" Target="http://pbs.twimg.com/profile_images/1088138110385487872/U7EOX_tL_normal.jpg" TargetMode="External"/><Relationship Id="rId632" Type="http://schemas.openxmlformats.org/officeDocument/2006/relationships/hyperlink" Target="https://pbs.twimg.com/media/EOqUllNXsAANwNf.jpg" TargetMode="External"/><Relationship Id="rId1055" Type="http://schemas.openxmlformats.org/officeDocument/2006/relationships/hyperlink" Target="https://twitter.com/isasantiandreu/status/1218950024694059008" TargetMode="External"/><Relationship Id="rId271" Type="http://schemas.openxmlformats.org/officeDocument/2006/relationships/hyperlink" Target="https://pbs.twimg.com/media/EN3CwEYX4AAtFJw.jpg" TargetMode="External"/><Relationship Id="rId937" Type="http://schemas.openxmlformats.org/officeDocument/2006/relationships/hyperlink" Target="https://twitter.com/luciayelseo/status/1220255793108439042" TargetMode="External"/><Relationship Id="rId1122" Type="http://schemas.openxmlformats.org/officeDocument/2006/relationships/hyperlink" Target="https://twitter.com/tuwebdecero/status/1219586773388595200" TargetMode="External"/><Relationship Id="rId66" Type="http://schemas.openxmlformats.org/officeDocument/2006/relationships/hyperlink" Target="https://congresomarketingdigital.com/" TargetMode="External"/><Relationship Id="rId131" Type="http://schemas.openxmlformats.org/officeDocument/2006/relationships/hyperlink" Target="http://www.congresomarketingdigital.com/" TargetMode="External"/><Relationship Id="rId369" Type="http://schemas.openxmlformats.org/officeDocument/2006/relationships/hyperlink" Target="http://pbs.twimg.com/profile_images/1100784469022310402/NvQb-UvT_normal.png" TargetMode="External"/><Relationship Id="rId576" Type="http://schemas.openxmlformats.org/officeDocument/2006/relationships/hyperlink" Target="https://pbs.twimg.com/ext_tw_video_thumb/1219345135772659712/pu/img/kV1w2D15twj3fpKC.jpg" TargetMode="External"/><Relationship Id="rId783" Type="http://schemas.openxmlformats.org/officeDocument/2006/relationships/hyperlink" Target="http://pbs.twimg.com/profile_images/1015263694715047938/4pWWxecr_normal.jpg" TargetMode="External"/><Relationship Id="rId990" Type="http://schemas.openxmlformats.org/officeDocument/2006/relationships/hyperlink" Target="https://twitter.com/labicicletanet/status/1218974237458870272" TargetMode="External"/><Relationship Id="rId229" Type="http://schemas.openxmlformats.org/officeDocument/2006/relationships/hyperlink" Target="https://pbs.twimg.com/media/EOUAJR2XsAIKBt1.jpg" TargetMode="External"/><Relationship Id="rId436" Type="http://schemas.openxmlformats.org/officeDocument/2006/relationships/hyperlink" Target="https://pbs.twimg.com/media/EOf7AheX4AErnUc.jpg" TargetMode="External"/><Relationship Id="rId643" Type="http://schemas.openxmlformats.org/officeDocument/2006/relationships/hyperlink" Target="http://pbs.twimg.com/profile_images/1112264369436610560/fbTwoGD9_normal.png" TargetMode="External"/><Relationship Id="rId1066" Type="http://schemas.openxmlformats.org/officeDocument/2006/relationships/hyperlink" Target="https://twitter.com/josmkt/status/1217364844820815873" TargetMode="External"/><Relationship Id="rId850" Type="http://schemas.openxmlformats.org/officeDocument/2006/relationships/hyperlink" Target="https://twitter.com/javilayunta/status/1218580600862449670" TargetMode="External"/><Relationship Id="rId948" Type="http://schemas.openxmlformats.org/officeDocument/2006/relationships/hyperlink" Target="https://twitter.com/luciayelseo/status/1220255477029797888" TargetMode="External"/><Relationship Id="rId1133" Type="http://schemas.openxmlformats.org/officeDocument/2006/relationships/hyperlink" Target="https://twitter.com/anaivarsparcero/status/1219921774009298944" TargetMode="External"/><Relationship Id="rId77" Type="http://schemas.openxmlformats.org/officeDocument/2006/relationships/hyperlink" Target="http://www.badajozonline.tv/2020/01/21/rueda-de-prensa-alcalde-21-01-20-congreso-extremeno-de-marketing-digital/" TargetMode="External"/><Relationship Id="rId282" Type="http://schemas.openxmlformats.org/officeDocument/2006/relationships/hyperlink" Target="https://pbs.twimg.com/ext_tw_video_thumb/1216729193297432578/pu/img/_hrY0NvqAg2jkjp4.jpg" TargetMode="External"/><Relationship Id="rId503" Type="http://schemas.openxmlformats.org/officeDocument/2006/relationships/hyperlink" Target="http://pbs.twimg.com/profile_images/1218912554581397504/lpu0SAfa_normal.jpg" TargetMode="External"/><Relationship Id="rId587" Type="http://schemas.openxmlformats.org/officeDocument/2006/relationships/hyperlink" Target="https://pbs.twimg.com/ext_tw_video_thumb/1216729193297432578/pu/img/_hrY0NvqAg2jkjp4.jpg" TargetMode="External"/><Relationship Id="rId710" Type="http://schemas.openxmlformats.org/officeDocument/2006/relationships/hyperlink" Target="http://pbs.twimg.com/profile_images/1194242784615641089/2PmcYCXQ_normal.jpg" TargetMode="External"/><Relationship Id="rId808" Type="http://schemas.openxmlformats.org/officeDocument/2006/relationships/hyperlink" Target="https://twitter.com/lovesmou/status/1218601837139582976" TargetMode="External"/><Relationship Id="rId8" Type="http://schemas.openxmlformats.org/officeDocument/2006/relationships/hyperlink" Target="https://twitter.com/CEMKTD/status/1217861435042287617" TargetMode="External"/><Relationship Id="rId142" Type="http://schemas.openxmlformats.org/officeDocument/2006/relationships/hyperlink" Target="https://congresomarketingdigital.com/" TargetMode="External"/><Relationship Id="rId447" Type="http://schemas.openxmlformats.org/officeDocument/2006/relationships/hyperlink" Target="https://pbs.twimg.com/media/EOug2RMXsAESNCl.jpg" TargetMode="External"/><Relationship Id="rId794" Type="http://schemas.openxmlformats.org/officeDocument/2006/relationships/hyperlink" Target="https://twitter.com/infotelbadajoz/status/1217862210711695360" TargetMode="External"/><Relationship Id="rId1077" Type="http://schemas.openxmlformats.org/officeDocument/2006/relationships/hyperlink" Target="https://twitter.com/paolasilvacm/status/1218581088005771264" TargetMode="External"/><Relationship Id="rId1200" Type="http://schemas.openxmlformats.org/officeDocument/2006/relationships/hyperlink" Target="https://twitter.com/tuwebdecero/status/1219194539858104320" TargetMode="External"/><Relationship Id="rId654" Type="http://schemas.openxmlformats.org/officeDocument/2006/relationships/hyperlink" Target="http://pbs.twimg.com/profile_images/1067775469486047234/ZWTmU_z8_normal.jpg" TargetMode="External"/><Relationship Id="rId861" Type="http://schemas.openxmlformats.org/officeDocument/2006/relationships/hyperlink" Target="https://twitter.com/javilayunta/status/1218520202553499648" TargetMode="External"/><Relationship Id="rId959" Type="http://schemas.openxmlformats.org/officeDocument/2006/relationships/hyperlink" Target="https://twitter.com/luciayelseo/status/1220255673856004097" TargetMode="External"/><Relationship Id="rId293" Type="http://schemas.openxmlformats.org/officeDocument/2006/relationships/hyperlink" Target="https://pbs.twimg.com/media/EO9FxXAX0AAMVAx.jpg" TargetMode="External"/><Relationship Id="rId307" Type="http://schemas.openxmlformats.org/officeDocument/2006/relationships/hyperlink" Target="https://pbs.twimg.com/media/EOjWCoTWsAAVx7d.jpg" TargetMode="External"/><Relationship Id="rId514" Type="http://schemas.openxmlformats.org/officeDocument/2006/relationships/hyperlink" Target="http://pbs.twimg.com/profile_images/1218912554581397504/lpu0SAfa_normal.jpg" TargetMode="External"/><Relationship Id="rId721" Type="http://schemas.openxmlformats.org/officeDocument/2006/relationships/hyperlink" Target="http://pbs.twimg.com/profile_images/1200169512542314497/UXW9ZiUJ_normal.png" TargetMode="External"/><Relationship Id="rId1144" Type="http://schemas.openxmlformats.org/officeDocument/2006/relationships/hyperlink" Target="https://twitter.com/cemktd/status/1219650620250116097" TargetMode="External"/><Relationship Id="rId88" Type="http://schemas.openxmlformats.org/officeDocument/2006/relationships/hyperlink" Target="https://congresomarketingdigital.com/taquilla-online/" TargetMode="External"/><Relationship Id="rId153" Type="http://schemas.openxmlformats.org/officeDocument/2006/relationships/hyperlink" Target="https://congresomarketingdigital.com/" TargetMode="External"/><Relationship Id="rId360" Type="http://schemas.openxmlformats.org/officeDocument/2006/relationships/hyperlink" Target="https://pbs.twimg.com/media/EOrKftEWsAEX7qz.png" TargetMode="External"/><Relationship Id="rId598" Type="http://schemas.openxmlformats.org/officeDocument/2006/relationships/hyperlink" Target="https://pbs.twimg.com/ext_tw_video_thumb/1216729193297432578/pu/img/_hrY0NvqAg2jkjp4.jpg" TargetMode="External"/><Relationship Id="rId819" Type="http://schemas.openxmlformats.org/officeDocument/2006/relationships/hyperlink" Target="https://twitter.com/isafirvida/status/1218907106402881536" TargetMode="External"/><Relationship Id="rId1004" Type="http://schemas.openxmlformats.org/officeDocument/2006/relationships/hyperlink" Target="https://twitter.com/interactiv_a/status/1219648105194426368" TargetMode="External"/><Relationship Id="rId1211" Type="http://schemas.openxmlformats.org/officeDocument/2006/relationships/table" Target="../tables/table1.xml"/><Relationship Id="rId220" Type="http://schemas.openxmlformats.org/officeDocument/2006/relationships/hyperlink" Target="https://pbs.twimg.com/media/EOpul-aXUAA1t4B.jpg" TargetMode="External"/><Relationship Id="rId458" Type="http://schemas.openxmlformats.org/officeDocument/2006/relationships/hyperlink" Target="http://pbs.twimg.com/profile_images/1120683358995079168/xeDOZNXN_normal.png" TargetMode="External"/><Relationship Id="rId665" Type="http://schemas.openxmlformats.org/officeDocument/2006/relationships/hyperlink" Target="https://pbs.twimg.com/media/EOeMdV_WsAAI3vn.jpg" TargetMode="External"/><Relationship Id="rId872" Type="http://schemas.openxmlformats.org/officeDocument/2006/relationships/hyperlink" Target="https://twitter.com/javilayunta/status/1219305379852693505" TargetMode="External"/><Relationship Id="rId1088" Type="http://schemas.openxmlformats.org/officeDocument/2006/relationships/hyperlink" Target="https://twitter.com/raiolanetworks/status/1218096663304265729" TargetMode="External"/><Relationship Id="rId15" Type="http://schemas.openxmlformats.org/officeDocument/2006/relationships/hyperlink" Target="https://congresomarketingdigital.com/" TargetMode="External"/><Relationship Id="rId318" Type="http://schemas.openxmlformats.org/officeDocument/2006/relationships/hyperlink" Target="https://pbs.twimg.com/ext_tw_video_thumb/1219698457482551301/pu/img/o1cyaWbukU_JNY5N.jpg" TargetMode="External"/><Relationship Id="rId525" Type="http://schemas.openxmlformats.org/officeDocument/2006/relationships/hyperlink" Target="http://pbs.twimg.com/profile_images/1218912554581397504/lpu0SAfa_normal.jpg" TargetMode="External"/><Relationship Id="rId732" Type="http://schemas.openxmlformats.org/officeDocument/2006/relationships/hyperlink" Target="http://pbs.twimg.com/profile_images/1067775469486047234/ZWTmU_z8_normal.jpg" TargetMode="External"/><Relationship Id="rId1155" Type="http://schemas.openxmlformats.org/officeDocument/2006/relationships/hyperlink" Target="https://twitter.com/paolasilvacm/status/1218581026232045568" TargetMode="External"/><Relationship Id="rId99" Type="http://schemas.openxmlformats.org/officeDocument/2006/relationships/hyperlink" Target="https://isabelsantiandreu.com/cemd2020/" TargetMode="External"/><Relationship Id="rId164" Type="http://schemas.openxmlformats.org/officeDocument/2006/relationships/hyperlink" Target="http://congresomarketingdigital.com/" TargetMode="External"/><Relationship Id="rId371" Type="http://schemas.openxmlformats.org/officeDocument/2006/relationships/hyperlink" Target="http://pbs.twimg.com/profile_images/478932128223084544/rA_ktAjp_normal.jpeg" TargetMode="External"/><Relationship Id="rId1015" Type="http://schemas.openxmlformats.org/officeDocument/2006/relationships/hyperlink" Target="https://twitter.com/anaivarsparcero/status/1219574696179589120" TargetMode="External"/><Relationship Id="rId469" Type="http://schemas.openxmlformats.org/officeDocument/2006/relationships/hyperlink" Target="http://pbs.twimg.com/profile_images/1197467362162806785/D54q811q_normal.jpg" TargetMode="External"/><Relationship Id="rId676" Type="http://schemas.openxmlformats.org/officeDocument/2006/relationships/hyperlink" Target="https://pbs.twimg.com/ext_tw_video_thumb/1219336077888098304/pu/img/5hiwljFaQfPSdlbR.jpg" TargetMode="External"/><Relationship Id="rId883" Type="http://schemas.openxmlformats.org/officeDocument/2006/relationships/hyperlink" Target="https://twitter.com/carlosd3freitas/status/1219699041111564288" TargetMode="External"/><Relationship Id="rId1099" Type="http://schemas.openxmlformats.org/officeDocument/2006/relationships/hyperlink" Target="https://twitter.com/raiolanetworks/status/1219336253155545088" TargetMode="External"/><Relationship Id="rId26" Type="http://schemas.openxmlformats.org/officeDocument/2006/relationships/hyperlink" Target="https://bit.ly/2tBMyen" TargetMode="External"/><Relationship Id="rId231" Type="http://schemas.openxmlformats.org/officeDocument/2006/relationships/hyperlink" Target="https://pbs.twimg.com/media/EO6TaE-X4AAIW-d.jpg" TargetMode="External"/><Relationship Id="rId329" Type="http://schemas.openxmlformats.org/officeDocument/2006/relationships/hyperlink" Target="https://pbs.twimg.com/media/EOZHPV8WAAYyi12.jpg" TargetMode="External"/><Relationship Id="rId536" Type="http://schemas.openxmlformats.org/officeDocument/2006/relationships/hyperlink" Target="http://pbs.twimg.com/profile_images/1218912554581397504/lpu0SAfa_normal.jpg" TargetMode="External"/><Relationship Id="rId1166" Type="http://schemas.openxmlformats.org/officeDocument/2006/relationships/hyperlink" Target="https://twitter.com/cemktd/status/1219304471676801024" TargetMode="External"/><Relationship Id="rId175" Type="http://schemas.openxmlformats.org/officeDocument/2006/relationships/hyperlink" Target="https://congresomarketingdigital.com/?utm_source=blogsterapp&amp;utm_medium=twitter&amp;utm_term=tuwebdecero&amp;utm_content=8671691" TargetMode="External"/><Relationship Id="rId743" Type="http://schemas.openxmlformats.org/officeDocument/2006/relationships/hyperlink" Target="http://pbs.twimg.com/profile_images/1200169512542314497/UXW9ZiUJ_normal.png" TargetMode="External"/><Relationship Id="rId950" Type="http://schemas.openxmlformats.org/officeDocument/2006/relationships/hyperlink" Target="https://twitter.com/luciayelseo/status/1220255507983761408" TargetMode="External"/><Relationship Id="rId1026" Type="http://schemas.openxmlformats.org/officeDocument/2006/relationships/hyperlink" Target="https://twitter.com/isasantiandreu/status/1216729236138086400" TargetMode="External"/><Relationship Id="rId382" Type="http://schemas.openxmlformats.org/officeDocument/2006/relationships/hyperlink" Target="http://pbs.twimg.com/profile_images/912243082741075968/1caXPxwv_normal.jpg" TargetMode="External"/><Relationship Id="rId603" Type="http://schemas.openxmlformats.org/officeDocument/2006/relationships/hyperlink" Target="https://pbs.twimg.com/ext_tw_video_thumb/1216729193297432578/pu/img/_hrY0NvqAg2jkjp4.jpg" TargetMode="External"/><Relationship Id="rId687" Type="http://schemas.openxmlformats.org/officeDocument/2006/relationships/hyperlink" Target="https://pbs.twimg.com/media/EOvT5GSX0AAKngR.jpg" TargetMode="External"/><Relationship Id="rId810" Type="http://schemas.openxmlformats.org/officeDocument/2006/relationships/hyperlink" Target="https://twitter.com/argehdez/status/1218787858896453632" TargetMode="External"/><Relationship Id="rId908" Type="http://schemas.openxmlformats.org/officeDocument/2006/relationships/hyperlink" Target="https://twitter.com/uitsteln/status/1218610860261855233" TargetMode="External"/><Relationship Id="rId242" Type="http://schemas.openxmlformats.org/officeDocument/2006/relationships/hyperlink" Target="https://pbs.twimg.com/media/EOvyjrxVAAA-yqJ.png" TargetMode="External"/><Relationship Id="rId894" Type="http://schemas.openxmlformats.org/officeDocument/2006/relationships/hyperlink" Target="https://twitter.com/_miriam_bustos/status/1220006246851497984" TargetMode="External"/><Relationship Id="rId1177" Type="http://schemas.openxmlformats.org/officeDocument/2006/relationships/hyperlink" Target="https://twitter.com/tuwebdecero/status/1217497583595204608" TargetMode="External"/><Relationship Id="rId37" Type="http://schemas.openxmlformats.org/officeDocument/2006/relationships/hyperlink" Target="https://bit.ly/2tBMyen" TargetMode="External"/><Relationship Id="rId102" Type="http://schemas.openxmlformats.org/officeDocument/2006/relationships/hyperlink" Target="http://mtr.cool/qrafwtyvcb" TargetMode="External"/><Relationship Id="rId547" Type="http://schemas.openxmlformats.org/officeDocument/2006/relationships/hyperlink" Target="http://pbs.twimg.com/profile_images/1218912554581397504/lpu0SAfa_normal.jpg" TargetMode="External"/><Relationship Id="rId754" Type="http://schemas.openxmlformats.org/officeDocument/2006/relationships/hyperlink" Target="http://pbs.twimg.com/profile_images/1015263694715047938/4pWWxecr_normal.jpg" TargetMode="External"/><Relationship Id="rId961" Type="http://schemas.openxmlformats.org/officeDocument/2006/relationships/hyperlink" Target="https://twitter.com/luciayelseo/status/1220255700170964992" TargetMode="External"/><Relationship Id="rId90" Type="http://schemas.openxmlformats.org/officeDocument/2006/relationships/hyperlink" Target="http://mtr.cool/taiwqcowsb" TargetMode="External"/><Relationship Id="rId186" Type="http://schemas.openxmlformats.org/officeDocument/2006/relationships/hyperlink" Target="https://pbs.twimg.com/media/EOfToUYXkAMtxev.jpg" TargetMode="External"/><Relationship Id="rId393" Type="http://schemas.openxmlformats.org/officeDocument/2006/relationships/hyperlink" Target="http://pbs.twimg.com/profile_images/378800000386296985/e078b656ead5e87ddae249d3b1d4cdfb_normal.jpeg" TargetMode="External"/><Relationship Id="rId407" Type="http://schemas.openxmlformats.org/officeDocument/2006/relationships/hyperlink" Target="https://pbs.twimg.com/media/EOvMA80WAAUp7Op.jpg" TargetMode="External"/><Relationship Id="rId614" Type="http://schemas.openxmlformats.org/officeDocument/2006/relationships/hyperlink" Target="https://pbs.twimg.com/ext_tw_video_thumb/1216729193297432578/pu/img/_hrY0NvqAg2jkjp4.jpg" TargetMode="External"/><Relationship Id="rId821" Type="http://schemas.openxmlformats.org/officeDocument/2006/relationships/hyperlink" Target="https://twitter.com/soyjorgealfaro/status/1218975876349681666" TargetMode="External"/><Relationship Id="rId1037" Type="http://schemas.openxmlformats.org/officeDocument/2006/relationships/hyperlink" Target="https://twitter.com/isasantiandreu/status/1216729236138086400" TargetMode="External"/><Relationship Id="rId253" Type="http://schemas.openxmlformats.org/officeDocument/2006/relationships/hyperlink" Target="https://pbs.twimg.com/media/EO0PfD_WAAEi-pW.jpg" TargetMode="External"/><Relationship Id="rId460" Type="http://schemas.openxmlformats.org/officeDocument/2006/relationships/hyperlink" Target="http://pbs.twimg.com/profile_images/1208579162400854016/g3t3VUmU_normal.jpg" TargetMode="External"/><Relationship Id="rId698" Type="http://schemas.openxmlformats.org/officeDocument/2006/relationships/hyperlink" Target="http://pbs.twimg.com/profile_images/1015263694715047938/4pWWxecr_normal.jpg" TargetMode="External"/><Relationship Id="rId919" Type="http://schemas.openxmlformats.org/officeDocument/2006/relationships/hyperlink" Target="https://twitter.com/bichadecampo/status/1217963087497699330" TargetMode="External"/><Relationship Id="rId1090" Type="http://schemas.openxmlformats.org/officeDocument/2006/relationships/hyperlink" Target="https://twitter.com/raiolanetworks/status/1218248948982390789" TargetMode="External"/><Relationship Id="rId1104" Type="http://schemas.openxmlformats.org/officeDocument/2006/relationships/hyperlink" Target="https://twitter.com/raiolanetworks/status/1220060894283038721" TargetMode="External"/><Relationship Id="rId48" Type="http://schemas.openxmlformats.org/officeDocument/2006/relationships/hyperlink" Target="https://congresomarketingdigital.com/" TargetMode="External"/><Relationship Id="rId113" Type="http://schemas.openxmlformats.org/officeDocument/2006/relationships/hyperlink" Target="https://congresomarketingdigital.com/" TargetMode="External"/><Relationship Id="rId320" Type="http://schemas.openxmlformats.org/officeDocument/2006/relationships/hyperlink" Target="https://pbs.twimg.com/ext_tw_video_thumb/1220060845390147587/pu/img/0wA1qT5Ikhpu_pj7.jpg" TargetMode="External"/><Relationship Id="rId558" Type="http://schemas.openxmlformats.org/officeDocument/2006/relationships/hyperlink" Target="https://pbs.twimg.com/media/EOtlzVwX0AIkQG3.png" TargetMode="External"/><Relationship Id="rId765" Type="http://schemas.openxmlformats.org/officeDocument/2006/relationships/hyperlink" Target="http://pbs.twimg.com/profile_images/1015263694715047938/4pWWxecr_normal.jpg" TargetMode="External"/><Relationship Id="rId972" Type="http://schemas.openxmlformats.org/officeDocument/2006/relationships/hyperlink" Target="https://twitter.com/vivianfrancos/status/1217730504339918849" TargetMode="External"/><Relationship Id="rId1188" Type="http://schemas.openxmlformats.org/officeDocument/2006/relationships/hyperlink" Target="https://twitter.com/tuwebdecero/status/1219985454956793857" TargetMode="External"/><Relationship Id="rId197" Type="http://schemas.openxmlformats.org/officeDocument/2006/relationships/hyperlink" Target="https://pbs.twimg.com/media/EOlEmOIX0AAr9VK.jpg" TargetMode="External"/><Relationship Id="rId418" Type="http://schemas.openxmlformats.org/officeDocument/2006/relationships/hyperlink" Target="http://pbs.twimg.com/profile_images/1185884816396509185/TnktpfRh_normal.jpg" TargetMode="External"/><Relationship Id="rId625" Type="http://schemas.openxmlformats.org/officeDocument/2006/relationships/hyperlink" Target="http://pbs.twimg.com/profile_images/1115176907065176065/oMzO-XQ1_normal.png" TargetMode="External"/><Relationship Id="rId832" Type="http://schemas.openxmlformats.org/officeDocument/2006/relationships/hyperlink" Target="https://twitter.com/idimad360/status/1219292451107676161" TargetMode="External"/><Relationship Id="rId1048" Type="http://schemas.openxmlformats.org/officeDocument/2006/relationships/hyperlink" Target="https://twitter.com/isasantiandreu/status/1217916263856517126" TargetMode="External"/><Relationship Id="rId264" Type="http://schemas.openxmlformats.org/officeDocument/2006/relationships/hyperlink" Target="https://pbs.twimg.com/media/EOZ_yIhXkAIZCup.jpg" TargetMode="External"/><Relationship Id="rId471" Type="http://schemas.openxmlformats.org/officeDocument/2006/relationships/hyperlink" Target="http://pbs.twimg.com/profile_images/1197467362162806785/D54q811q_normal.jpg" TargetMode="External"/><Relationship Id="rId1115" Type="http://schemas.openxmlformats.org/officeDocument/2006/relationships/hyperlink" Target="https://twitter.com/tuwebdecero/status/1217870129742123010" TargetMode="External"/><Relationship Id="rId59" Type="http://schemas.openxmlformats.org/officeDocument/2006/relationships/hyperlink" Target="https://isabelsantiandreu.com/cemd2020/" TargetMode="External"/><Relationship Id="rId124" Type="http://schemas.openxmlformats.org/officeDocument/2006/relationships/hyperlink" Target="https://congresomarketingdigital.com/" TargetMode="External"/><Relationship Id="rId569" Type="http://schemas.openxmlformats.org/officeDocument/2006/relationships/hyperlink" Target="https://pbs.twimg.com/media/EO8hzrSUYAAbfn1.jpg" TargetMode="External"/><Relationship Id="rId776" Type="http://schemas.openxmlformats.org/officeDocument/2006/relationships/hyperlink" Target="https://pbs.twimg.com/media/EOrKftEWsAEX7qz.png" TargetMode="External"/><Relationship Id="rId983" Type="http://schemas.openxmlformats.org/officeDocument/2006/relationships/hyperlink" Target="https://twitter.com/vivianfrancos/status/1219542438525775874" TargetMode="External"/><Relationship Id="rId1199" Type="http://schemas.openxmlformats.org/officeDocument/2006/relationships/hyperlink" Target="https://twitter.com/tuwebdecero/status/1219009297230782464" TargetMode="External"/><Relationship Id="rId331" Type="http://schemas.openxmlformats.org/officeDocument/2006/relationships/hyperlink" Target="https://pbs.twimg.com/media/EOzU_1nXkAATFfH.jpg" TargetMode="External"/><Relationship Id="rId429" Type="http://schemas.openxmlformats.org/officeDocument/2006/relationships/hyperlink" Target="https://pbs.twimg.com/media/EOZ6fIlWsAg6CKA.jpg" TargetMode="External"/><Relationship Id="rId636" Type="http://schemas.openxmlformats.org/officeDocument/2006/relationships/hyperlink" Target="https://pbs.twimg.com/media/EO5qJVXU0AAlr6d.jpg" TargetMode="External"/><Relationship Id="rId1059" Type="http://schemas.openxmlformats.org/officeDocument/2006/relationships/hyperlink" Target="https://twitter.com/isasantiandreu/status/1220029260297121793" TargetMode="External"/><Relationship Id="rId843" Type="http://schemas.openxmlformats.org/officeDocument/2006/relationships/hyperlink" Target="https://twitter.com/borjadelope/status/1218978333637169153" TargetMode="External"/><Relationship Id="rId1126" Type="http://schemas.openxmlformats.org/officeDocument/2006/relationships/hyperlink" Target="https://twitter.com/anaivarsparcero/status/1217883734088802304" TargetMode="External"/><Relationship Id="rId275" Type="http://schemas.openxmlformats.org/officeDocument/2006/relationships/hyperlink" Target="https://pbs.twimg.com/media/EOV0TGOWoAA19ko.jpg" TargetMode="External"/><Relationship Id="rId482" Type="http://schemas.openxmlformats.org/officeDocument/2006/relationships/hyperlink" Target="http://pbs.twimg.com/profile_images/1197467362162806785/D54q811q_normal.jpg" TargetMode="External"/><Relationship Id="rId703" Type="http://schemas.openxmlformats.org/officeDocument/2006/relationships/hyperlink" Target="http://pbs.twimg.com/profile_images/1194242784615641089/2PmcYCXQ_normal.jpg" TargetMode="External"/><Relationship Id="rId910" Type="http://schemas.openxmlformats.org/officeDocument/2006/relationships/hyperlink" Target="https://twitter.com/to_navas/status/1220123435268964353" TargetMode="External"/><Relationship Id="rId135" Type="http://schemas.openxmlformats.org/officeDocument/2006/relationships/hyperlink" Target="https://interactivadigital.com/formacion-y-estudios-marketing-digital/vuelve-a-el-congreso-extremeno-de-marketing-digital-e-ecommerce/" TargetMode="External"/><Relationship Id="rId342" Type="http://schemas.openxmlformats.org/officeDocument/2006/relationships/hyperlink" Target="https://pbs.twimg.com/ext_tw_video_thumb/1218975440867594240/pu/img/_9c6UGctYnxuWNSZ.jpg" TargetMode="External"/><Relationship Id="rId787" Type="http://schemas.openxmlformats.org/officeDocument/2006/relationships/hyperlink" Target="https://twitter.com/aatrenza/status/1217553314742722562" TargetMode="External"/><Relationship Id="rId994" Type="http://schemas.openxmlformats.org/officeDocument/2006/relationships/hyperlink" Target="https://twitter.com/nicolaschvs/status/1217892281535148033" TargetMode="External"/><Relationship Id="rId202" Type="http://schemas.openxmlformats.org/officeDocument/2006/relationships/hyperlink" Target="https://pbs.twimg.com/tweet_video_thumb/EOfEE3jWkAEGa5k.jpg" TargetMode="External"/><Relationship Id="rId647" Type="http://schemas.openxmlformats.org/officeDocument/2006/relationships/hyperlink" Target="http://pbs.twimg.com/profile_images/1112264369436610560/fbTwoGD9_normal.png" TargetMode="External"/><Relationship Id="rId854" Type="http://schemas.openxmlformats.org/officeDocument/2006/relationships/hyperlink" Target="https://twitter.com/javilayunta/status/1217855825835896833" TargetMode="External"/><Relationship Id="rId286" Type="http://schemas.openxmlformats.org/officeDocument/2006/relationships/hyperlink" Target="https://pbs.twimg.com/media/EOfC3Q3XUAEHm8n.jpg" TargetMode="External"/><Relationship Id="rId493" Type="http://schemas.openxmlformats.org/officeDocument/2006/relationships/hyperlink" Target="http://pbs.twimg.com/profile_images/1067775469486047234/ZWTmU_z8_normal.jpg" TargetMode="External"/><Relationship Id="rId507" Type="http://schemas.openxmlformats.org/officeDocument/2006/relationships/hyperlink" Target="https://pbs.twimg.com/tweet_video_thumb/EOabOx3XsAADHtp.jpg" TargetMode="External"/><Relationship Id="rId714" Type="http://schemas.openxmlformats.org/officeDocument/2006/relationships/hyperlink" Target="http://pbs.twimg.com/profile_images/1200169512542314497/UXW9ZiUJ_normal.png" TargetMode="External"/><Relationship Id="rId921" Type="http://schemas.openxmlformats.org/officeDocument/2006/relationships/hyperlink" Target="https://twitter.com/bichadecampo/status/1218510126161825793" TargetMode="External"/><Relationship Id="rId1137" Type="http://schemas.openxmlformats.org/officeDocument/2006/relationships/hyperlink" Target="https://twitter.com/cemktd/status/1219650620250116097" TargetMode="External"/><Relationship Id="rId50" Type="http://schemas.openxmlformats.org/officeDocument/2006/relationships/hyperlink" Target="https://congresomarketingdigital.com/ponentes2020/" TargetMode="External"/><Relationship Id="rId146" Type="http://schemas.openxmlformats.org/officeDocument/2006/relationships/hyperlink" Target="https://interactivadigital.com/formacion-y-estudios-marketing-digital/vuelve-a-el-congreso-extremeno-de-marketing-digital-e-ecommerce/" TargetMode="External"/><Relationship Id="rId353" Type="http://schemas.openxmlformats.org/officeDocument/2006/relationships/hyperlink" Target="https://pbs.twimg.com/media/EOaw7wVW4AIAxRc.jpg" TargetMode="External"/><Relationship Id="rId560" Type="http://schemas.openxmlformats.org/officeDocument/2006/relationships/hyperlink" Target="https://pbs.twimg.com/media/EOyvYlWXsAUawTw.png" TargetMode="External"/><Relationship Id="rId798" Type="http://schemas.openxmlformats.org/officeDocument/2006/relationships/hyperlink" Target="https://twitter.com/davidmorancacho/status/1217916071342153729" TargetMode="External"/><Relationship Id="rId1190" Type="http://schemas.openxmlformats.org/officeDocument/2006/relationships/hyperlink" Target="https://twitter.com/tuwebdecero/status/1217808738943410176" TargetMode="External"/><Relationship Id="rId1204" Type="http://schemas.openxmlformats.org/officeDocument/2006/relationships/hyperlink" Target="https://twitter.com/tuwebdecero/status/1219735568185249794" TargetMode="External"/><Relationship Id="rId213" Type="http://schemas.openxmlformats.org/officeDocument/2006/relationships/hyperlink" Target="https://pbs.twimg.com/media/EOvXx7sWkAU6EX_.jpg" TargetMode="External"/><Relationship Id="rId420" Type="http://schemas.openxmlformats.org/officeDocument/2006/relationships/hyperlink" Target="http://pbs.twimg.com/profile_images/1185884816396509185/TnktpfRh_normal.jpg" TargetMode="External"/><Relationship Id="rId658" Type="http://schemas.openxmlformats.org/officeDocument/2006/relationships/hyperlink" Target="https://pbs.twimg.com/ext_tw_video_thumb/1217868196931350529/pu/img/1yy8Y0W0LUp5OmpB.jpg" TargetMode="External"/><Relationship Id="rId865" Type="http://schemas.openxmlformats.org/officeDocument/2006/relationships/hyperlink" Target="https://twitter.com/javilayunta/status/1218942989801869312" TargetMode="External"/><Relationship Id="rId1050" Type="http://schemas.openxmlformats.org/officeDocument/2006/relationships/hyperlink" Target="https://twitter.com/isasantiandreu/status/1217916336308924423" TargetMode="External"/><Relationship Id="rId297" Type="http://schemas.openxmlformats.org/officeDocument/2006/relationships/hyperlink" Target="https://pbs.twimg.com/media/EOZIOnaWAAAHAEE.jpg" TargetMode="External"/><Relationship Id="rId518" Type="http://schemas.openxmlformats.org/officeDocument/2006/relationships/hyperlink" Target="http://pbs.twimg.com/profile_images/1218912554581397504/lpu0SAfa_normal.jpg" TargetMode="External"/><Relationship Id="rId725" Type="http://schemas.openxmlformats.org/officeDocument/2006/relationships/hyperlink" Target="http://pbs.twimg.com/profile_images/1200169512542314497/UXW9ZiUJ_normal.png" TargetMode="External"/><Relationship Id="rId932" Type="http://schemas.openxmlformats.org/officeDocument/2006/relationships/hyperlink" Target="https://twitter.com/arantxasgg/status/1219236435716452353" TargetMode="External"/><Relationship Id="rId1148" Type="http://schemas.openxmlformats.org/officeDocument/2006/relationships/hyperlink" Target="https://twitter.com/cemktd/status/1219650620250116097" TargetMode="External"/><Relationship Id="rId157" Type="http://schemas.openxmlformats.org/officeDocument/2006/relationships/hyperlink" Target="https://congresomarketingdigital.com/taquilla-online/acceso-a-streaming/" TargetMode="External"/><Relationship Id="rId364" Type="http://schemas.openxmlformats.org/officeDocument/2006/relationships/hyperlink" Target="https://pbs.twimg.com/media/EOWeSXCWoAAOT6F.jpg" TargetMode="External"/><Relationship Id="rId1008" Type="http://schemas.openxmlformats.org/officeDocument/2006/relationships/hyperlink" Target="https://twitter.com/isasantiandreu/status/1216729236138086400" TargetMode="External"/><Relationship Id="rId61" Type="http://schemas.openxmlformats.org/officeDocument/2006/relationships/hyperlink" Target="https://www.marketingandweb.es/marketing/mejor-congreso-de-marketing-digital-ecommerce-en-badajoz-cemd/" TargetMode="External"/><Relationship Id="rId571" Type="http://schemas.openxmlformats.org/officeDocument/2006/relationships/hyperlink" Target="http://pbs.twimg.com/profile_images/845710953077489665/3a8KmIcc_normal.jpg" TargetMode="External"/><Relationship Id="rId669" Type="http://schemas.openxmlformats.org/officeDocument/2006/relationships/hyperlink" Target="https://pbs.twimg.com/ext_tw_video_thumb/1218519186772758531/pu/img/XpAQthtJLpfZtUzX.jpg" TargetMode="External"/><Relationship Id="rId876" Type="http://schemas.openxmlformats.org/officeDocument/2006/relationships/hyperlink" Target="https://twitter.com/javilayunta/status/1219585359786528768" TargetMode="External"/><Relationship Id="rId19" Type="http://schemas.openxmlformats.org/officeDocument/2006/relationships/hyperlink" Target="https://bit.ly/2tBMyen" TargetMode="External"/><Relationship Id="rId224" Type="http://schemas.openxmlformats.org/officeDocument/2006/relationships/hyperlink" Target="https://pbs.twimg.com/tweet_video_thumb/EOabOx3XsAADHtp.jpg" TargetMode="External"/><Relationship Id="rId431" Type="http://schemas.openxmlformats.org/officeDocument/2006/relationships/hyperlink" Target="https://pbs.twimg.com/media/EOaxaxwWoAIlLeP.jpg" TargetMode="External"/><Relationship Id="rId529" Type="http://schemas.openxmlformats.org/officeDocument/2006/relationships/hyperlink" Target="http://pbs.twimg.com/profile_images/1218912554581397504/lpu0SAfa_normal.jpg" TargetMode="External"/><Relationship Id="rId736" Type="http://schemas.openxmlformats.org/officeDocument/2006/relationships/hyperlink" Target="http://pbs.twimg.com/profile_images/1200169512542314497/UXW9ZiUJ_normal.png" TargetMode="External"/><Relationship Id="rId1061" Type="http://schemas.openxmlformats.org/officeDocument/2006/relationships/hyperlink" Target="https://twitter.com/isasantiandreu/status/1220299474528018433" TargetMode="External"/><Relationship Id="rId1159" Type="http://schemas.openxmlformats.org/officeDocument/2006/relationships/hyperlink" Target="https://twitter.com/cemktd/status/1217861435042287617" TargetMode="External"/><Relationship Id="rId168" Type="http://schemas.openxmlformats.org/officeDocument/2006/relationships/hyperlink" Target="https://congresomarketingdigital.com/?utm_source=blogsterapp&amp;utm_medium=twitter&amp;utm_term=tuwebdecero&amp;utm_content=8671686" TargetMode="External"/><Relationship Id="rId943" Type="http://schemas.openxmlformats.org/officeDocument/2006/relationships/hyperlink" Target="https://twitter.com/luciayelseo/status/1220074628149805057" TargetMode="External"/><Relationship Id="rId1019" Type="http://schemas.openxmlformats.org/officeDocument/2006/relationships/hyperlink" Target="https://twitter.com/cemktd/status/1217789436307673094" TargetMode="External"/><Relationship Id="rId72" Type="http://schemas.openxmlformats.org/officeDocument/2006/relationships/hyperlink" Target="https://congresomarketingdigital.com/" TargetMode="External"/><Relationship Id="rId375" Type="http://schemas.openxmlformats.org/officeDocument/2006/relationships/hyperlink" Target="http://pbs.twimg.com/profile_images/642363976924446721/D-x56oN3_normal.png" TargetMode="External"/><Relationship Id="rId582" Type="http://schemas.openxmlformats.org/officeDocument/2006/relationships/hyperlink" Target="https://pbs.twimg.com/media/EO0PfD_WAAEi-pW.jpg" TargetMode="External"/><Relationship Id="rId803" Type="http://schemas.openxmlformats.org/officeDocument/2006/relationships/hyperlink" Target="https://twitter.com/belengg_/status/1218204016058019842" TargetMode="External"/><Relationship Id="rId3" Type="http://schemas.openxmlformats.org/officeDocument/2006/relationships/hyperlink" Target="https://congresomarketingdigital.com/taquilla/" TargetMode="External"/><Relationship Id="rId235" Type="http://schemas.openxmlformats.org/officeDocument/2006/relationships/hyperlink" Target="https://pbs.twimg.com/media/EOeJB_TXkAIhjDY.png" TargetMode="External"/><Relationship Id="rId442" Type="http://schemas.openxmlformats.org/officeDocument/2006/relationships/hyperlink" Target="https://pbs.twimg.com/media/EOqOMA-X0AAt9W6.jpg" TargetMode="External"/><Relationship Id="rId887" Type="http://schemas.openxmlformats.org/officeDocument/2006/relationships/hyperlink" Target="https://twitter.com/toninavarroyes/status/1219922070232096769" TargetMode="External"/><Relationship Id="rId1072" Type="http://schemas.openxmlformats.org/officeDocument/2006/relationships/hyperlink" Target="https://twitter.com/tuwebdecero/status/1217497236638261254" TargetMode="External"/><Relationship Id="rId302" Type="http://schemas.openxmlformats.org/officeDocument/2006/relationships/hyperlink" Target="https://pbs.twimg.com/ext_tw_video_thumb/1217794538141638657/pu/img/SWoZhu_g_ZZsMdd-.jpg" TargetMode="External"/><Relationship Id="rId747" Type="http://schemas.openxmlformats.org/officeDocument/2006/relationships/hyperlink" Target="http://pbs.twimg.com/profile_images/1200169512542314497/UXW9ZiUJ_normal.png" TargetMode="External"/><Relationship Id="rId954" Type="http://schemas.openxmlformats.org/officeDocument/2006/relationships/hyperlink" Target="https://twitter.com/luciayelseo/status/1220255576120352768" TargetMode="External"/><Relationship Id="rId83" Type="http://schemas.openxmlformats.org/officeDocument/2006/relationships/hyperlink" Target="https://interactivadigital.com/formacion-y-estudios-marketing-digital/vuelve-a-el-congreso-extremeno-de-marketing-digital-e-ecommerce/" TargetMode="External"/><Relationship Id="rId179" Type="http://schemas.openxmlformats.org/officeDocument/2006/relationships/hyperlink" Target="https://congresomarketingdigital.com/" TargetMode="External"/><Relationship Id="rId386" Type="http://schemas.openxmlformats.org/officeDocument/2006/relationships/hyperlink" Target="http://pbs.twimg.com/profile_images/1133458416624635905/EPXYnDCI_normal.jpg" TargetMode="External"/><Relationship Id="rId593" Type="http://schemas.openxmlformats.org/officeDocument/2006/relationships/hyperlink" Target="https://pbs.twimg.com/media/EN3CwEYX4AAtFJw.jpg" TargetMode="External"/><Relationship Id="rId607" Type="http://schemas.openxmlformats.org/officeDocument/2006/relationships/hyperlink" Target="https://pbs.twimg.com/media/EO3haJAX0AAEeZi.jpg" TargetMode="External"/><Relationship Id="rId814" Type="http://schemas.openxmlformats.org/officeDocument/2006/relationships/hyperlink" Target="https://twitter.com/richartasanchez/status/1218883043563311107" TargetMode="External"/><Relationship Id="rId246" Type="http://schemas.openxmlformats.org/officeDocument/2006/relationships/hyperlink" Target="https://pbs.twimg.com/media/EO6FutKWoAAuw4m.png" TargetMode="External"/><Relationship Id="rId453" Type="http://schemas.openxmlformats.org/officeDocument/2006/relationships/hyperlink" Target="http://pbs.twimg.com/profile_images/1071458731261640704/-l0-IagM_normal.jpg" TargetMode="External"/><Relationship Id="rId660" Type="http://schemas.openxmlformats.org/officeDocument/2006/relationships/hyperlink" Target="https://pbs.twimg.com/ext_tw_video_thumb/1217734270292283392/pu/img/9zkUGSbzEOyOeWwj.jpg" TargetMode="External"/><Relationship Id="rId898" Type="http://schemas.openxmlformats.org/officeDocument/2006/relationships/hyperlink" Target="https://twitter.com/_miriam_bustos/status/1220006246851497984" TargetMode="External"/><Relationship Id="rId1083" Type="http://schemas.openxmlformats.org/officeDocument/2006/relationships/hyperlink" Target="https://twitter.com/raiolanetworks/status/1217734295277785088" TargetMode="External"/><Relationship Id="rId106" Type="http://schemas.openxmlformats.org/officeDocument/2006/relationships/hyperlink" Target="https://congresomarketingdigital.com/?utm_source=blogsterapp&amp;utm_medium=twitter&amp;utm_term=tuwebdecero&amp;utm_content=8671686" TargetMode="External"/><Relationship Id="rId313" Type="http://schemas.openxmlformats.org/officeDocument/2006/relationships/hyperlink" Target="https://pbs.twimg.com/media/EOtpOhHWoAIK0ev.jpg" TargetMode="External"/><Relationship Id="rId758" Type="http://schemas.openxmlformats.org/officeDocument/2006/relationships/hyperlink" Target="http://pbs.twimg.com/profile_images/1015263694715047938/4pWWxecr_normal.jpg" TargetMode="External"/><Relationship Id="rId965" Type="http://schemas.openxmlformats.org/officeDocument/2006/relationships/hyperlink" Target="https://twitter.com/luciayelseo/status/1220255780311588866" TargetMode="External"/><Relationship Id="rId1150" Type="http://schemas.openxmlformats.org/officeDocument/2006/relationships/hyperlink" Target="https://twitter.com/tuwebdecero/status/1219735568185249794" TargetMode="External"/><Relationship Id="rId10" Type="http://schemas.openxmlformats.org/officeDocument/2006/relationships/hyperlink" Target="https://congresomarketingdigital.com/" TargetMode="External"/><Relationship Id="rId94" Type="http://schemas.openxmlformats.org/officeDocument/2006/relationships/hyperlink" Target="http://congresomarketingdigital.com/" TargetMode="External"/><Relationship Id="rId397" Type="http://schemas.openxmlformats.org/officeDocument/2006/relationships/hyperlink" Target="http://pbs.twimg.com/profile_images/378800000386296985/e078b656ead5e87ddae249d3b1d4cdfb_normal.jpeg" TargetMode="External"/><Relationship Id="rId520" Type="http://schemas.openxmlformats.org/officeDocument/2006/relationships/hyperlink" Target="https://pbs.twimg.com/media/EO6TaE-X4AAIW-d.jpg" TargetMode="External"/><Relationship Id="rId618" Type="http://schemas.openxmlformats.org/officeDocument/2006/relationships/hyperlink" Target="https://pbs.twimg.com/ext_tw_video_thumb/1216729193297432578/pu/img/_hrY0NvqAg2jkjp4.jpg" TargetMode="External"/><Relationship Id="rId825" Type="http://schemas.openxmlformats.org/officeDocument/2006/relationships/hyperlink" Target="https://twitter.com/salonsoweb/status/1219251147673874433" TargetMode="External"/><Relationship Id="rId257" Type="http://schemas.openxmlformats.org/officeDocument/2006/relationships/hyperlink" Target="https://pbs.twimg.com/ext_tw_video_thumb/1216729193297432578/pu/img/_hrY0NvqAg2jkjp4.jpg" TargetMode="External"/><Relationship Id="rId464" Type="http://schemas.openxmlformats.org/officeDocument/2006/relationships/hyperlink" Target="http://pbs.twimg.com/profile_images/1185180539424268291/4RStqRZ7_normal.jpg" TargetMode="External"/><Relationship Id="rId1010" Type="http://schemas.openxmlformats.org/officeDocument/2006/relationships/hyperlink" Target="https://twitter.com/isasantiandreu/status/1216729236138086400" TargetMode="External"/><Relationship Id="rId1094" Type="http://schemas.openxmlformats.org/officeDocument/2006/relationships/hyperlink" Target="https://twitter.com/raiolanetworks/status/1218821437890465792" TargetMode="External"/><Relationship Id="rId1108" Type="http://schemas.openxmlformats.org/officeDocument/2006/relationships/hyperlink" Target="https://twitter.com/tuwebdecero/status/1217870129742123010" TargetMode="External"/><Relationship Id="rId117" Type="http://schemas.openxmlformats.org/officeDocument/2006/relationships/hyperlink" Target="https://congresomarketingdigital.com/" TargetMode="External"/><Relationship Id="rId671" Type="http://schemas.openxmlformats.org/officeDocument/2006/relationships/hyperlink" Target="https://pbs.twimg.com/media/EOofoxrX0AAK48C.jpg" TargetMode="External"/><Relationship Id="rId769" Type="http://schemas.openxmlformats.org/officeDocument/2006/relationships/hyperlink" Target="https://pbs.twimg.com/media/EOkopnTXsAMieFh.jpg" TargetMode="External"/><Relationship Id="rId976" Type="http://schemas.openxmlformats.org/officeDocument/2006/relationships/hyperlink" Target="https://twitter.com/vivianfrancos/status/1218455278636748800" TargetMode="External"/><Relationship Id="rId324" Type="http://schemas.openxmlformats.org/officeDocument/2006/relationships/hyperlink" Target="https://pbs.twimg.com/media/EOvT5GSX0AAKngR.jpg" TargetMode="External"/><Relationship Id="rId531" Type="http://schemas.openxmlformats.org/officeDocument/2006/relationships/hyperlink" Target="http://pbs.twimg.com/profile_images/1218912554581397504/lpu0SAfa_normal.jpg" TargetMode="External"/><Relationship Id="rId629" Type="http://schemas.openxmlformats.org/officeDocument/2006/relationships/hyperlink" Target="https://pbs.twimg.com/media/EOfC3Q3XUAEHm8n.jpg" TargetMode="External"/><Relationship Id="rId1161" Type="http://schemas.openxmlformats.org/officeDocument/2006/relationships/hyperlink" Target="https://twitter.com/cemktd/status/1218108151104507904" TargetMode="External"/><Relationship Id="rId836" Type="http://schemas.openxmlformats.org/officeDocument/2006/relationships/hyperlink" Target="https://twitter.com/borjadelope/status/1217862153778212864" TargetMode="External"/><Relationship Id="rId1021" Type="http://schemas.openxmlformats.org/officeDocument/2006/relationships/hyperlink" Target="https://twitter.com/isasantiandreu/status/1216729236138086400" TargetMode="External"/><Relationship Id="rId1119" Type="http://schemas.openxmlformats.org/officeDocument/2006/relationships/hyperlink" Target="https://twitter.com/cemktd/status/1217868385633144839" TargetMode="External"/><Relationship Id="rId903" Type="http://schemas.openxmlformats.org/officeDocument/2006/relationships/hyperlink" Target="https://twitter.com/_miriam_bustos/status/1220006246851497984" TargetMode="External"/><Relationship Id="rId32" Type="http://schemas.openxmlformats.org/officeDocument/2006/relationships/hyperlink" Target="https://bit.ly/2tBMyen" TargetMode="External"/><Relationship Id="rId181" Type="http://schemas.openxmlformats.org/officeDocument/2006/relationships/hyperlink" Target="https://www.marketingandweb.es/marketing/mejor-congreso-de-marketing-digital-ecommerce-en-badajoz-cemd/" TargetMode="External"/><Relationship Id="rId279" Type="http://schemas.openxmlformats.org/officeDocument/2006/relationships/hyperlink" Target="https://pbs.twimg.com/ext_tw_video_thumb/1216729193297432578/pu/img/_hrY0NvqAg2jkjp4.jpg" TargetMode="External"/><Relationship Id="rId486" Type="http://schemas.openxmlformats.org/officeDocument/2006/relationships/hyperlink" Target="http://pbs.twimg.com/profile_images/1204059046900387842/4jJ_jem5_normal.jpg" TargetMode="External"/><Relationship Id="rId693" Type="http://schemas.openxmlformats.org/officeDocument/2006/relationships/hyperlink" Target="https://pbs.twimg.com/media/EOuPOXwWsAA05pI.jpg" TargetMode="External"/><Relationship Id="rId139" Type="http://schemas.openxmlformats.org/officeDocument/2006/relationships/hyperlink" Target="https://interactivadigital.com/formacion-y-estudios-marketing-digital/vuelve-a-el-congreso-extremeno-de-marketing-digital-e-ecommerce/" TargetMode="External"/><Relationship Id="rId346" Type="http://schemas.openxmlformats.org/officeDocument/2006/relationships/hyperlink" Target="https://pbs.twimg.com/ext_tw_video_thumb/1219894024372457473/pu/img/lAFVgygUiB9RAycY.jpg" TargetMode="External"/><Relationship Id="rId553" Type="http://schemas.openxmlformats.org/officeDocument/2006/relationships/hyperlink" Target="https://pbs.twimg.com/media/EOjSnjGX0AAB_qb.png" TargetMode="External"/><Relationship Id="rId760" Type="http://schemas.openxmlformats.org/officeDocument/2006/relationships/hyperlink" Target="http://pbs.twimg.com/profile_images/1015263694715047938/4pWWxecr_normal.jpg" TargetMode="External"/><Relationship Id="rId998" Type="http://schemas.openxmlformats.org/officeDocument/2006/relationships/hyperlink" Target="https://twitter.com/nicolaschvs/status/1217892281535148033" TargetMode="External"/><Relationship Id="rId1183" Type="http://schemas.openxmlformats.org/officeDocument/2006/relationships/hyperlink" Target="https://twitter.com/tuwebdecero/status/1218845572859416576" TargetMode="External"/><Relationship Id="rId206" Type="http://schemas.openxmlformats.org/officeDocument/2006/relationships/hyperlink" Target="https://pbs.twimg.com/media/EOkNqmZXUAIsUSi.jpg" TargetMode="External"/><Relationship Id="rId413" Type="http://schemas.openxmlformats.org/officeDocument/2006/relationships/hyperlink" Target="http://pbs.twimg.com/profile_images/1185884816396509185/TnktpfRh_normal.jpg" TargetMode="External"/><Relationship Id="rId858" Type="http://schemas.openxmlformats.org/officeDocument/2006/relationships/hyperlink" Target="https://twitter.com/javilayunta/status/1218218213789573123" TargetMode="External"/><Relationship Id="rId1043" Type="http://schemas.openxmlformats.org/officeDocument/2006/relationships/hyperlink" Target="https://twitter.com/isasantiandreu/status/1217530673294192641" TargetMode="External"/><Relationship Id="rId620" Type="http://schemas.openxmlformats.org/officeDocument/2006/relationships/hyperlink" Target="https://pbs.twimg.com/media/EOWJsbFXsAYm0Ps.jpg" TargetMode="External"/><Relationship Id="rId718" Type="http://schemas.openxmlformats.org/officeDocument/2006/relationships/hyperlink" Target="http://pbs.twimg.com/profile_images/1209519847912157184/D9vHmCnC_normal.jpg" TargetMode="External"/><Relationship Id="rId925" Type="http://schemas.openxmlformats.org/officeDocument/2006/relationships/hyperlink" Target="https://twitter.com/bichadecampo/status/1220070423456636929" TargetMode="External"/><Relationship Id="rId1110" Type="http://schemas.openxmlformats.org/officeDocument/2006/relationships/hyperlink" Target="https://twitter.com/cemktd/status/1219301104917319682" TargetMode="External"/><Relationship Id="rId1208" Type="http://schemas.openxmlformats.org/officeDocument/2006/relationships/hyperlink" Target="https://twitter.com/philgonzalez/status/1220381526392811520" TargetMode="External"/><Relationship Id="rId54" Type="http://schemas.openxmlformats.org/officeDocument/2006/relationships/hyperlink" Target="http://congresomarketingdigital.com/" TargetMode="External"/><Relationship Id="rId270" Type="http://schemas.openxmlformats.org/officeDocument/2006/relationships/hyperlink" Target="https://pbs.twimg.com/ext_tw_video_thumb/1216729193297432578/pu/img/_hrY0NvqAg2jkjp4.jpg" TargetMode="External"/><Relationship Id="rId130" Type="http://schemas.openxmlformats.org/officeDocument/2006/relationships/hyperlink" Target="https://congresomarketingdigital.com/" TargetMode="External"/><Relationship Id="rId368" Type="http://schemas.openxmlformats.org/officeDocument/2006/relationships/hyperlink" Target="http://pbs.twimg.com/profile_images/1100784469022310402/NvQb-UvT_normal.png" TargetMode="External"/><Relationship Id="rId575" Type="http://schemas.openxmlformats.org/officeDocument/2006/relationships/hyperlink" Target="http://pbs.twimg.com/profile_images/845710953077489665/3a8KmIcc_normal.jpg" TargetMode="External"/><Relationship Id="rId782" Type="http://schemas.openxmlformats.org/officeDocument/2006/relationships/hyperlink" Target="http://pbs.twimg.com/profile_images/1015263694715047938/4pWWxecr_normal.jpg" TargetMode="External"/><Relationship Id="rId228" Type="http://schemas.openxmlformats.org/officeDocument/2006/relationships/hyperlink" Target="https://pbs.twimg.com/media/EOUAJR2XsAIKBt1.jpg" TargetMode="External"/><Relationship Id="rId435" Type="http://schemas.openxmlformats.org/officeDocument/2006/relationships/hyperlink" Target="https://pbs.twimg.com/media/EOf7AheX4AErnUc.jpg" TargetMode="External"/><Relationship Id="rId642" Type="http://schemas.openxmlformats.org/officeDocument/2006/relationships/hyperlink" Target="http://pbs.twimg.com/profile_images/1219465490164256768/uLZkS9jF_normal.jpg" TargetMode="External"/><Relationship Id="rId1065" Type="http://schemas.openxmlformats.org/officeDocument/2006/relationships/hyperlink" Target="https://twitter.com/vkflores/status/1220338140629622786" TargetMode="External"/><Relationship Id="rId502" Type="http://schemas.openxmlformats.org/officeDocument/2006/relationships/hyperlink" Target="https://pbs.twimg.com/media/EO6Pkn1X0AEQVSB.jpg" TargetMode="External"/><Relationship Id="rId947" Type="http://schemas.openxmlformats.org/officeDocument/2006/relationships/hyperlink" Target="https://twitter.com/luciayelseo/status/1220255466032451586" TargetMode="External"/><Relationship Id="rId1132" Type="http://schemas.openxmlformats.org/officeDocument/2006/relationships/hyperlink" Target="https://twitter.com/anaivarsparcero/status/1219921774009298944" TargetMode="External"/><Relationship Id="rId76" Type="http://schemas.openxmlformats.org/officeDocument/2006/relationships/hyperlink" Target="https://congresomarketingdigital.com/" TargetMode="External"/><Relationship Id="rId807" Type="http://schemas.openxmlformats.org/officeDocument/2006/relationships/hyperlink" Target="https://twitter.com/paolasilvacm/status/1218581283808346113" TargetMode="External"/><Relationship Id="rId292" Type="http://schemas.openxmlformats.org/officeDocument/2006/relationships/hyperlink" Target="https://pbs.twimg.com/media/EO5qJVXU0AAlr6d.jpg" TargetMode="External"/><Relationship Id="rId597" Type="http://schemas.openxmlformats.org/officeDocument/2006/relationships/hyperlink" Target="http://pbs.twimg.com/profile_images/1115176907065176065/oMzO-XQ1_normal.png" TargetMode="External"/><Relationship Id="rId152" Type="http://schemas.openxmlformats.org/officeDocument/2006/relationships/hyperlink" Target="http://www.congresomarketingdigital.com/" TargetMode="External"/><Relationship Id="rId457" Type="http://schemas.openxmlformats.org/officeDocument/2006/relationships/hyperlink" Target="http://pbs.twimg.com/profile_images/3242505090/008c44ee6bc8fd356da4a6022565ebb5_normal.jpeg" TargetMode="External"/><Relationship Id="rId1087" Type="http://schemas.openxmlformats.org/officeDocument/2006/relationships/hyperlink" Target="https://twitter.com/raiolanetworks/status/1217886586555203584" TargetMode="External"/><Relationship Id="rId664" Type="http://schemas.openxmlformats.org/officeDocument/2006/relationships/hyperlink" Target="https://pbs.twimg.com/ext_tw_video_thumb/1217886518867611648/pu/img/bZ08ew9o8uG8pnpQ.jpg" TargetMode="External"/><Relationship Id="rId871" Type="http://schemas.openxmlformats.org/officeDocument/2006/relationships/hyperlink" Target="https://twitter.com/javilayunta/status/1219244981262733313" TargetMode="External"/><Relationship Id="rId969" Type="http://schemas.openxmlformats.org/officeDocument/2006/relationships/hyperlink" Target="https://twitter.com/luciayelseo/status/1220255892433666049" TargetMode="External"/><Relationship Id="rId317" Type="http://schemas.openxmlformats.org/officeDocument/2006/relationships/hyperlink" Target="https://pbs.twimg.com/ext_tw_video_thumb/1219606454157631488/pu/img/8icwdrMhdrF5MvEz.jpg" TargetMode="External"/><Relationship Id="rId524" Type="http://schemas.openxmlformats.org/officeDocument/2006/relationships/hyperlink" Target="http://pbs.twimg.com/profile_images/1218912554581397504/lpu0SAfa_normal.jpg" TargetMode="External"/><Relationship Id="rId731" Type="http://schemas.openxmlformats.org/officeDocument/2006/relationships/hyperlink" Target="http://pbs.twimg.com/profile_images/1067775469486047234/ZWTmU_z8_normal.jpg" TargetMode="External"/><Relationship Id="rId1154" Type="http://schemas.openxmlformats.org/officeDocument/2006/relationships/hyperlink" Target="https://twitter.com/paolasilvacm/status/1218580198892998657" TargetMode="External"/><Relationship Id="rId98" Type="http://schemas.openxmlformats.org/officeDocument/2006/relationships/hyperlink" Target="http://mtr.cool/mbhgvrqcvg" TargetMode="External"/><Relationship Id="rId829" Type="http://schemas.openxmlformats.org/officeDocument/2006/relationships/hyperlink" Target="https://twitter.com/idimad360/status/1219292451107676161" TargetMode="External"/><Relationship Id="rId1014" Type="http://schemas.openxmlformats.org/officeDocument/2006/relationships/hyperlink" Target="https://twitter.com/isasantiandreu/status/1216729236138086400" TargetMode="External"/><Relationship Id="rId25" Type="http://schemas.openxmlformats.org/officeDocument/2006/relationships/hyperlink" Target="https://bit.ly/2tBMyen" TargetMode="External"/><Relationship Id="rId174" Type="http://schemas.openxmlformats.org/officeDocument/2006/relationships/hyperlink" Target="https://congresomarketingdigital.com/?utm_source=blogsterapp&amp;utm_medium=twitter&amp;utm_term=tuwebdecero&amp;utm_content=8671689" TargetMode="External"/><Relationship Id="rId381" Type="http://schemas.openxmlformats.org/officeDocument/2006/relationships/hyperlink" Target="http://pbs.twimg.com/profile_images/1137392356859289600/QxZMUD4e_normal.jpg" TargetMode="External"/><Relationship Id="rId241" Type="http://schemas.openxmlformats.org/officeDocument/2006/relationships/hyperlink" Target="https://pbs.twimg.com/media/EOtlzVwX0AIkQG3.png" TargetMode="External"/><Relationship Id="rId479" Type="http://schemas.openxmlformats.org/officeDocument/2006/relationships/hyperlink" Target="http://pbs.twimg.com/profile_images/1197467362162806785/D54q811q_normal.jpg" TargetMode="External"/><Relationship Id="rId686" Type="http://schemas.openxmlformats.org/officeDocument/2006/relationships/hyperlink" Target="https://pbs.twimg.com/ext_tw_video_thumb/1217868196931350529/pu/img/1yy8Y0W0LUp5OmpB.jpg" TargetMode="External"/><Relationship Id="rId893" Type="http://schemas.openxmlformats.org/officeDocument/2006/relationships/hyperlink" Target="https://twitter.com/_miriam_bustos/status/1220006246851497984" TargetMode="External"/><Relationship Id="rId339" Type="http://schemas.openxmlformats.org/officeDocument/2006/relationships/hyperlink" Target="https://pbs.twimg.com/media/EOKubLeX4AAyzVq.jpg" TargetMode="External"/><Relationship Id="rId546" Type="http://schemas.openxmlformats.org/officeDocument/2006/relationships/hyperlink" Target="http://pbs.twimg.com/profile_images/1218912554581397504/lpu0SAfa_normal.jpg" TargetMode="External"/><Relationship Id="rId753" Type="http://schemas.openxmlformats.org/officeDocument/2006/relationships/hyperlink" Target="http://pbs.twimg.com/profile_images/1200169512542314497/UXW9ZiUJ_normal.png" TargetMode="External"/><Relationship Id="rId1176" Type="http://schemas.openxmlformats.org/officeDocument/2006/relationships/hyperlink" Target="https://twitter.com/cemktd/status/1220282538255581184" TargetMode="External"/><Relationship Id="rId101" Type="http://schemas.openxmlformats.org/officeDocument/2006/relationships/hyperlink" Target="http://mtr.cool/bnvplifidc" TargetMode="External"/><Relationship Id="rId406" Type="http://schemas.openxmlformats.org/officeDocument/2006/relationships/hyperlink" Target="https://pbs.twimg.com/media/EOvMA80WAAUp7Op.jpg" TargetMode="External"/><Relationship Id="rId960" Type="http://schemas.openxmlformats.org/officeDocument/2006/relationships/hyperlink" Target="https://twitter.com/luciayelseo/status/1220255673856004097" TargetMode="External"/><Relationship Id="rId1036" Type="http://schemas.openxmlformats.org/officeDocument/2006/relationships/hyperlink" Target="https://twitter.com/isasantiandreu/status/1216729236138086400" TargetMode="External"/><Relationship Id="rId613" Type="http://schemas.openxmlformats.org/officeDocument/2006/relationships/hyperlink" Target="https://pbs.twimg.com/ext_tw_video_thumb/1216729193297432578/pu/img/_hrY0NvqAg2jkjp4.jpg" TargetMode="External"/><Relationship Id="rId820" Type="http://schemas.openxmlformats.org/officeDocument/2006/relationships/hyperlink" Target="https://twitter.com/isafirvida/status/1218918998391296003" TargetMode="External"/><Relationship Id="rId918" Type="http://schemas.openxmlformats.org/officeDocument/2006/relationships/hyperlink" Target="https://twitter.com/bichadecampo/status/1217856202983530496" TargetMode="External"/><Relationship Id="rId1103" Type="http://schemas.openxmlformats.org/officeDocument/2006/relationships/hyperlink" Target="https://twitter.com/raiolanetworks/status/1219968893353111554" TargetMode="External"/><Relationship Id="rId47" Type="http://schemas.openxmlformats.org/officeDocument/2006/relationships/hyperlink" Target="https://congresomarketingdigital.com/" TargetMode="External"/><Relationship Id="rId196" Type="http://schemas.openxmlformats.org/officeDocument/2006/relationships/hyperlink" Target="https://pbs.twimg.com/media/EOvMA80WAAUp7Op.jpg" TargetMode="External"/><Relationship Id="rId263" Type="http://schemas.openxmlformats.org/officeDocument/2006/relationships/hyperlink" Target="https://pbs.twimg.com/ext_tw_video_thumb/1216729193297432578/pu/img/_hrY0NvqAg2jkjp4.jpg" TargetMode="External"/><Relationship Id="rId470" Type="http://schemas.openxmlformats.org/officeDocument/2006/relationships/hyperlink" Target="http://pbs.twimg.com/profile_images/1197467362162806785/D54q811q_normal.jpg" TargetMode="External"/><Relationship Id="rId123" Type="http://schemas.openxmlformats.org/officeDocument/2006/relationships/hyperlink" Target="https://congresomarketingdigital.com/" TargetMode="External"/><Relationship Id="rId330" Type="http://schemas.openxmlformats.org/officeDocument/2006/relationships/hyperlink" Target="https://pbs.twimg.com/ext_tw_video_thumb/1217868196931350529/pu/img/1yy8Y0W0LUp5OmpB.jpg" TargetMode="External"/><Relationship Id="rId568" Type="http://schemas.openxmlformats.org/officeDocument/2006/relationships/hyperlink" Target="https://pbs.twimg.com/media/EO31vUOX4AAoZsh.jpg" TargetMode="External"/><Relationship Id="rId775" Type="http://schemas.openxmlformats.org/officeDocument/2006/relationships/hyperlink" Target="https://pbs.twimg.com/media/EOZrLlLW4AEiedM.jpg" TargetMode="External"/><Relationship Id="rId982" Type="http://schemas.openxmlformats.org/officeDocument/2006/relationships/hyperlink" Target="https://twitter.com/vivianfrancos/status/1219334821819887618" TargetMode="External"/><Relationship Id="rId1198" Type="http://schemas.openxmlformats.org/officeDocument/2006/relationships/hyperlink" Target="https://twitter.com/tuwebdecero/status/1217778597810839553" TargetMode="External"/><Relationship Id="rId428" Type="http://schemas.openxmlformats.org/officeDocument/2006/relationships/hyperlink" Target="http://pbs.twimg.com/profile_images/1071458731261640704/-l0-IagM_normal.jpg" TargetMode="External"/><Relationship Id="rId635" Type="http://schemas.openxmlformats.org/officeDocument/2006/relationships/hyperlink" Target="https://pbs.twimg.com/media/EO5DMHLWkAIXlO6.jpg" TargetMode="External"/><Relationship Id="rId842" Type="http://schemas.openxmlformats.org/officeDocument/2006/relationships/hyperlink" Target="https://twitter.com/borjadelope/status/1218192306433556483" TargetMode="External"/><Relationship Id="rId1058" Type="http://schemas.openxmlformats.org/officeDocument/2006/relationships/hyperlink" Target="https://twitter.com/isasantiandreu/status/1219986440299384832" TargetMode="External"/><Relationship Id="rId702" Type="http://schemas.openxmlformats.org/officeDocument/2006/relationships/hyperlink" Target="http://pbs.twimg.com/profile_images/1194242784615641089/2PmcYCXQ_normal.jpg" TargetMode="External"/><Relationship Id="rId1125" Type="http://schemas.openxmlformats.org/officeDocument/2006/relationships/hyperlink" Target="https://twitter.com/anaivarsparcero/status/1217746208644567040" TargetMode="External"/><Relationship Id="rId69" Type="http://schemas.openxmlformats.org/officeDocument/2006/relationships/hyperlink" Target="https://congresomarketingdigital.com/" TargetMode="External"/><Relationship Id="rId285" Type="http://schemas.openxmlformats.org/officeDocument/2006/relationships/hyperlink" Target="https://pbs.twimg.com/ext_tw_video_thumb/1217740885632352256/pu/img/InfxvKMA7OOAU1b6.jpg" TargetMode="External"/><Relationship Id="rId492" Type="http://schemas.openxmlformats.org/officeDocument/2006/relationships/hyperlink" Target="http://pbs.twimg.com/profile_images/1218912554581397504/lpu0SAfa_normal.jpg" TargetMode="External"/><Relationship Id="rId797" Type="http://schemas.openxmlformats.org/officeDocument/2006/relationships/hyperlink" Target="https://twitter.com/rakel_almeria/status/1217879296225828866" TargetMode="External"/><Relationship Id="rId145" Type="http://schemas.openxmlformats.org/officeDocument/2006/relationships/hyperlink" Target="https://interactivadigital.com/formacion-y-estudios-marketing-digital/vuelve-a-el-congreso-extremeno-de-marketing-digital-e-ecommerce/" TargetMode="External"/><Relationship Id="rId352" Type="http://schemas.openxmlformats.org/officeDocument/2006/relationships/hyperlink" Target="https://pbs.twimg.com/media/EOaGmBsWsAAkOeS.jpg" TargetMode="External"/><Relationship Id="rId212" Type="http://schemas.openxmlformats.org/officeDocument/2006/relationships/hyperlink" Target="https://pbs.twimg.com/media/EOug2RMXsAESNCl.jpg" TargetMode="External"/><Relationship Id="rId657" Type="http://schemas.openxmlformats.org/officeDocument/2006/relationships/hyperlink" Target="https://pbs.twimg.com/media/EOYsMGUX0AAJQPk.jpg" TargetMode="External"/><Relationship Id="rId864" Type="http://schemas.openxmlformats.org/officeDocument/2006/relationships/hyperlink" Target="https://twitter.com/javilayunta/status/1218580600862449670" TargetMode="External"/><Relationship Id="rId517" Type="http://schemas.openxmlformats.org/officeDocument/2006/relationships/hyperlink" Target="https://pbs.twimg.com/media/EOUAJR2XsAIKBt1.jpg" TargetMode="External"/><Relationship Id="rId724" Type="http://schemas.openxmlformats.org/officeDocument/2006/relationships/hyperlink" Target="https://pbs.twimg.com/media/EOjfAxoWkAAnvzh.jpg" TargetMode="External"/><Relationship Id="rId931" Type="http://schemas.openxmlformats.org/officeDocument/2006/relationships/hyperlink" Target="https://twitter.com/arantxasgg/status/1218888372950851584" TargetMode="External"/><Relationship Id="rId1147" Type="http://schemas.openxmlformats.org/officeDocument/2006/relationships/hyperlink" Target="https://twitter.com/cemktd/status/1218468910988693504" TargetMode="External"/><Relationship Id="rId60" Type="http://schemas.openxmlformats.org/officeDocument/2006/relationships/hyperlink" Target="https://interactivadigital.com/formacion-y-estudios-marketing-digital/vuelve-a-el-congreso-extremeno-de-marketing-digital-e-ecommerce/" TargetMode="External"/><Relationship Id="rId1007" Type="http://schemas.openxmlformats.org/officeDocument/2006/relationships/hyperlink" Target="https://twitter.com/cemktd/status/1219955122073145346"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pbs.twimg.com/profile_banners/1014945290/1578650942" TargetMode="External"/><Relationship Id="rId299" Type="http://schemas.openxmlformats.org/officeDocument/2006/relationships/hyperlink" Target="http://pbs.twimg.com/profile_images/1060225542266462208/NPyhAVy3_normal.jpg" TargetMode="External"/><Relationship Id="rId21" Type="http://schemas.openxmlformats.org/officeDocument/2006/relationships/hyperlink" Target="https://t.co/LQeMWZi4L8" TargetMode="External"/><Relationship Id="rId63" Type="http://schemas.openxmlformats.org/officeDocument/2006/relationships/hyperlink" Target="https://t.co/tU0tZiDmt0" TargetMode="External"/><Relationship Id="rId159" Type="http://schemas.openxmlformats.org/officeDocument/2006/relationships/hyperlink" Target="https://pbs.twimg.com/profile_banners/1204058614211719169/1576528050" TargetMode="External"/><Relationship Id="rId324" Type="http://schemas.openxmlformats.org/officeDocument/2006/relationships/hyperlink" Target="http://pbs.twimg.com/profile_images/911213812963008512/sZCFmI-E_normal.jpg" TargetMode="External"/><Relationship Id="rId366" Type="http://schemas.openxmlformats.org/officeDocument/2006/relationships/hyperlink" Target="https://twitter.com/cidvegasbajas" TargetMode="External"/><Relationship Id="rId170" Type="http://schemas.openxmlformats.org/officeDocument/2006/relationships/hyperlink" Target="https://pbs.twimg.com/profile_banners/274027150/1400592946" TargetMode="External"/><Relationship Id="rId226" Type="http://schemas.openxmlformats.org/officeDocument/2006/relationships/hyperlink" Target="http://abs.twimg.com/images/themes/theme1/bg.png" TargetMode="External"/><Relationship Id="rId433" Type="http://schemas.openxmlformats.org/officeDocument/2006/relationships/hyperlink" Target="https://twitter.com/raulscc" TargetMode="External"/><Relationship Id="rId268" Type="http://schemas.openxmlformats.org/officeDocument/2006/relationships/hyperlink" Target="http://pbs.twimg.com/profile_images/1035087624803962880/cfnm3VpO_normal.jpg" TargetMode="External"/><Relationship Id="rId32" Type="http://schemas.openxmlformats.org/officeDocument/2006/relationships/hyperlink" Target="https://t.co/kgwCvdc863" TargetMode="External"/><Relationship Id="rId74" Type="http://schemas.openxmlformats.org/officeDocument/2006/relationships/hyperlink" Target="https://t.co/B7HFVGPDHT" TargetMode="External"/><Relationship Id="rId128" Type="http://schemas.openxmlformats.org/officeDocument/2006/relationships/hyperlink" Target="https://pbs.twimg.com/profile_banners/19226047/1570614359" TargetMode="External"/><Relationship Id="rId335" Type="http://schemas.openxmlformats.org/officeDocument/2006/relationships/hyperlink" Target="http://pbs.twimg.com/profile_images/1152642398201221126/BXsOBEif_normal.jpg" TargetMode="External"/><Relationship Id="rId377" Type="http://schemas.openxmlformats.org/officeDocument/2006/relationships/hyperlink" Target="https://twitter.com/raiolanetworks" TargetMode="External"/><Relationship Id="rId5" Type="http://schemas.openxmlformats.org/officeDocument/2006/relationships/hyperlink" Target="https://t.co/NgRVgjKjVD" TargetMode="External"/><Relationship Id="rId181" Type="http://schemas.openxmlformats.org/officeDocument/2006/relationships/hyperlink" Target="http://abs.twimg.com/images/themes/theme1/bg.png" TargetMode="External"/><Relationship Id="rId237" Type="http://schemas.openxmlformats.org/officeDocument/2006/relationships/hyperlink" Target="http://abs.twimg.com/images/themes/theme1/bg.png" TargetMode="External"/><Relationship Id="rId402" Type="http://schemas.openxmlformats.org/officeDocument/2006/relationships/hyperlink" Target="https://twitter.com/idimad360" TargetMode="External"/><Relationship Id="rId279" Type="http://schemas.openxmlformats.org/officeDocument/2006/relationships/hyperlink" Target="http://pbs.twimg.com/profile_images/974631757973770241/zs7-lQzr_normal.jpg" TargetMode="External"/><Relationship Id="rId444" Type="http://schemas.openxmlformats.org/officeDocument/2006/relationships/hyperlink" Target="https://twitter.com/echaleku" TargetMode="External"/><Relationship Id="rId43" Type="http://schemas.openxmlformats.org/officeDocument/2006/relationships/hyperlink" Target="https://t.co/gRtTyUlkq6" TargetMode="External"/><Relationship Id="rId139" Type="http://schemas.openxmlformats.org/officeDocument/2006/relationships/hyperlink" Target="https://pbs.twimg.com/profile_banners/255710397/1553527190" TargetMode="External"/><Relationship Id="rId290" Type="http://schemas.openxmlformats.org/officeDocument/2006/relationships/hyperlink" Target="http://pbs.twimg.com/profile_images/942319115041157121/8k89akPE_normal.jpg" TargetMode="External"/><Relationship Id="rId304" Type="http://schemas.openxmlformats.org/officeDocument/2006/relationships/hyperlink" Target="http://pbs.twimg.com/profile_images/920056984736497664/0U9Vx-JF_normal.jpg" TargetMode="External"/><Relationship Id="rId346" Type="http://schemas.openxmlformats.org/officeDocument/2006/relationships/hyperlink" Target="http://pbs.twimg.com/profile_images/1198978176501846016/r61TGPQJ_normal.jpg" TargetMode="External"/><Relationship Id="rId388" Type="http://schemas.openxmlformats.org/officeDocument/2006/relationships/hyperlink" Target="https://twitter.com/paolasilvacm" TargetMode="External"/><Relationship Id="rId85" Type="http://schemas.openxmlformats.org/officeDocument/2006/relationships/hyperlink" Target="https://pbs.twimg.com/profile_banners/1035086777747431424/1535619919" TargetMode="External"/><Relationship Id="rId150" Type="http://schemas.openxmlformats.org/officeDocument/2006/relationships/hyperlink" Target="https://pbs.twimg.com/profile_banners/1184930724488663057/1579460702" TargetMode="External"/><Relationship Id="rId192" Type="http://schemas.openxmlformats.org/officeDocument/2006/relationships/hyperlink" Target="http://abs.twimg.com/images/themes/theme1/bg.png" TargetMode="External"/><Relationship Id="rId206" Type="http://schemas.openxmlformats.org/officeDocument/2006/relationships/hyperlink" Target="http://abs.twimg.com/images/themes/theme16/bg.gif" TargetMode="External"/><Relationship Id="rId413" Type="http://schemas.openxmlformats.org/officeDocument/2006/relationships/hyperlink" Target="https://twitter.com/cytomic_" TargetMode="External"/><Relationship Id="rId248" Type="http://schemas.openxmlformats.org/officeDocument/2006/relationships/hyperlink" Target="http://abs.twimg.com/images/themes/theme1/bg.png" TargetMode="External"/><Relationship Id="rId455" Type="http://schemas.openxmlformats.org/officeDocument/2006/relationships/hyperlink" Target="https://twitter.com/juanjosantana" TargetMode="External"/><Relationship Id="rId12" Type="http://schemas.openxmlformats.org/officeDocument/2006/relationships/hyperlink" Target="https://t.co/3JBEQ7czhR" TargetMode="External"/><Relationship Id="rId108" Type="http://schemas.openxmlformats.org/officeDocument/2006/relationships/hyperlink" Target="https://pbs.twimg.com/profile_banners/2994261783/1422091520" TargetMode="External"/><Relationship Id="rId315" Type="http://schemas.openxmlformats.org/officeDocument/2006/relationships/hyperlink" Target="http://pbs.twimg.com/profile_images/1054262355473952768/jmYIdEBY_normal.jpg" TargetMode="External"/><Relationship Id="rId357" Type="http://schemas.openxmlformats.org/officeDocument/2006/relationships/hyperlink" Target="http://pbs.twimg.com/profile_images/1186236540298629121/3rr4YRHl_normal.jpg" TargetMode="External"/><Relationship Id="rId54" Type="http://schemas.openxmlformats.org/officeDocument/2006/relationships/hyperlink" Target="https://t.co/PV1Gm3tkCL" TargetMode="External"/><Relationship Id="rId96" Type="http://schemas.openxmlformats.org/officeDocument/2006/relationships/hyperlink" Target="https://pbs.twimg.com/profile_banners/974625452068429824/1521205464" TargetMode="External"/><Relationship Id="rId161" Type="http://schemas.openxmlformats.org/officeDocument/2006/relationships/hyperlink" Target="https://pbs.twimg.com/profile_banners/2823517287/1547036960" TargetMode="External"/><Relationship Id="rId217" Type="http://schemas.openxmlformats.org/officeDocument/2006/relationships/hyperlink" Target="http://abs.twimg.com/images/themes/theme14/bg.gif" TargetMode="External"/><Relationship Id="rId399" Type="http://schemas.openxmlformats.org/officeDocument/2006/relationships/hyperlink" Target="https://twitter.com/salonsoweb" TargetMode="External"/><Relationship Id="rId259" Type="http://schemas.openxmlformats.org/officeDocument/2006/relationships/hyperlink" Target="http://abs.twimg.com/images/themes/theme3/bg.gif" TargetMode="External"/><Relationship Id="rId424" Type="http://schemas.openxmlformats.org/officeDocument/2006/relationships/hyperlink" Target="https://twitter.com/metricool_es" TargetMode="External"/><Relationship Id="rId23" Type="http://schemas.openxmlformats.org/officeDocument/2006/relationships/hyperlink" Target="https://t.co/9cM95EtETP" TargetMode="External"/><Relationship Id="rId119" Type="http://schemas.openxmlformats.org/officeDocument/2006/relationships/hyperlink" Target="https://pbs.twimg.com/profile_banners/94788099/1532619353" TargetMode="External"/><Relationship Id="rId270" Type="http://schemas.openxmlformats.org/officeDocument/2006/relationships/hyperlink" Target="http://pbs.twimg.com/profile_images/1211763037830598658/SuCxoMbA_normal.jpg" TargetMode="External"/><Relationship Id="rId326" Type="http://schemas.openxmlformats.org/officeDocument/2006/relationships/hyperlink" Target="http://pbs.twimg.com/profile_images/1110824381901651969/6JiVJVsJ_normal.png" TargetMode="External"/><Relationship Id="rId65" Type="http://schemas.openxmlformats.org/officeDocument/2006/relationships/hyperlink" Target="https://t.co/cwgJsrKKyG" TargetMode="External"/><Relationship Id="rId130" Type="http://schemas.openxmlformats.org/officeDocument/2006/relationships/hyperlink" Target="https://pbs.twimg.com/profile_banners/4408606815/1463601677" TargetMode="External"/><Relationship Id="rId368" Type="http://schemas.openxmlformats.org/officeDocument/2006/relationships/hyperlink" Target="https://twitter.com/vivianfrancos" TargetMode="External"/><Relationship Id="rId172" Type="http://schemas.openxmlformats.org/officeDocument/2006/relationships/hyperlink" Target="http://abs.twimg.com/images/themes/theme18/bg.gif" TargetMode="External"/><Relationship Id="rId228" Type="http://schemas.openxmlformats.org/officeDocument/2006/relationships/hyperlink" Target="http://abs.twimg.com/images/themes/theme1/bg.png" TargetMode="External"/><Relationship Id="rId435" Type="http://schemas.openxmlformats.org/officeDocument/2006/relationships/hyperlink" Target="https://twitter.com/toninavarroyes" TargetMode="External"/><Relationship Id="rId281" Type="http://schemas.openxmlformats.org/officeDocument/2006/relationships/hyperlink" Target="http://pbs.twimg.com/profile_images/642363976924446721/D-x56oN3_normal.png" TargetMode="External"/><Relationship Id="rId337" Type="http://schemas.openxmlformats.org/officeDocument/2006/relationships/hyperlink" Target="http://pbs.twimg.com/profile_images/667817904491098112/sH-nrL3m_normal.png" TargetMode="External"/><Relationship Id="rId34" Type="http://schemas.openxmlformats.org/officeDocument/2006/relationships/hyperlink" Target="https://t.co/G4CGLqnaJ4" TargetMode="External"/><Relationship Id="rId76" Type="http://schemas.openxmlformats.org/officeDocument/2006/relationships/hyperlink" Target="http://t.co/mwCunjaM6Q" TargetMode="External"/><Relationship Id="rId141" Type="http://schemas.openxmlformats.org/officeDocument/2006/relationships/hyperlink" Target="https://pbs.twimg.com/profile_banners/2859213250/1551909055" TargetMode="External"/><Relationship Id="rId379" Type="http://schemas.openxmlformats.org/officeDocument/2006/relationships/hyperlink" Target="https://twitter.com/josmkt" TargetMode="External"/><Relationship Id="rId7" Type="http://schemas.openxmlformats.org/officeDocument/2006/relationships/hyperlink" Target="https://t.co/64FmoUYS1j" TargetMode="External"/><Relationship Id="rId183" Type="http://schemas.openxmlformats.org/officeDocument/2006/relationships/hyperlink" Target="http://abs.twimg.com/images/themes/theme1/bg.png" TargetMode="External"/><Relationship Id="rId239" Type="http://schemas.openxmlformats.org/officeDocument/2006/relationships/hyperlink" Target="http://abs.twimg.com/images/themes/theme1/bg.png" TargetMode="External"/><Relationship Id="rId390" Type="http://schemas.openxmlformats.org/officeDocument/2006/relationships/hyperlink" Target="https://twitter.com/dnoy_journalist" TargetMode="External"/><Relationship Id="rId404" Type="http://schemas.openxmlformats.org/officeDocument/2006/relationships/hyperlink" Target="https://twitter.com/geni_ramos" TargetMode="External"/><Relationship Id="rId446" Type="http://schemas.openxmlformats.org/officeDocument/2006/relationships/hyperlink" Target="https://twitter.com/hedwigkudo" TargetMode="External"/><Relationship Id="rId250" Type="http://schemas.openxmlformats.org/officeDocument/2006/relationships/hyperlink" Target="http://abs.twimg.com/images/themes/theme6/bg.gif" TargetMode="External"/><Relationship Id="rId292" Type="http://schemas.openxmlformats.org/officeDocument/2006/relationships/hyperlink" Target="http://pbs.twimg.com/profile_images/1208637968698658816/66lwRru4_normal.jpg" TargetMode="External"/><Relationship Id="rId306" Type="http://schemas.openxmlformats.org/officeDocument/2006/relationships/hyperlink" Target="http://pbs.twimg.com/profile_images/1187362016245276674/pW0Iosut_normal.jpg" TargetMode="External"/><Relationship Id="rId45" Type="http://schemas.openxmlformats.org/officeDocument/2006/relationships/hyperlink" Target="https://t.co/pqZnbNjw2K" TargetMode="External"/><Relationship Id="rId87" Type="http://schemas.openxmlformats.org/officeDocument/2006/relationships/hyperlink" Target="https://pbs.twimg.com/profile_banners/779513335393968128/1562797780" TargetMode="External"/><Relationship Id="rId110" Type="http://schemas.openxmlformats.org/officeDocument/2006/relationships/hyperlink" Target="https://pbs.twimg.com/profile_banners/438678131/1569401881" TargetMode="External"/><Relationship Id="rId348" Type="http://schemas.openxmlformats.org/officeDocument/2006/relationships/hyperlink" Target="http://pbs.twimg.com/profile_images/1204059046900387842/4jJ_jem5_normal.jpg" TargetMode="External"/><Relationship Id="rId152" Type="http://schemas.openxmlformats.org/officeDocument/2006/relationships/hyperlink" Target="https://pbs.twimg.com/profile_banners/384495751/1570622331" TargetMode="External"/><Relationship Id="rId194" Type="http://schemas.openxmlformats.org/officeDocument/2006/relationships/hyperlink" Target="http://abs.twimg.com/images/themes/theme1/bg.png" TargetMode="External"/><Relationship Id="rId208" Type="http://schemas.openxmlformats.org/officeDocument/2006/relationships/hyperlink" Target="http://abs.twimg.com/images/themes/theme10/bg.gif" TargetMode="External"/><Relationship Id="rId415" Type="http://schemas.openxmlformats.org/officeDocument/2006/relationships/hyperlink" Target="https://twitter.com/ibercaja" TargetMode="External"/><Relationship Id="rId457" Type="http://schemas.openxmlformats.org/officeDocument/2006/relationships/hyperlink" Target="https://twitter.com/mirenperez" TargetMode="External"/><Relationship Id="rId261" Type="http://schemas.openxmlformats.org/officeDocument/2006/relationships/hyperlink" Target="http://abs.twimg.com/images/themes/theme1/bg.png" TargetMode="External"/><Relationship Id="rId14" Type="http://schemas.openxmlformats.org/officeDocument/2006/relationships/hyperlink" Target="https://t.co/N3j4Jduhw7" TargetMode="External"/><Relationship Id="rId56" Type="http://schemas.openxmlformats.org/officeDocument/2006/relationships/hyperlink" Target="https://t.co/F9cmgJK3Fw" TargetMode="External"/><Relationship Id="rId317" Type="http://schemas.openxmlformats.org/officeDocument/2006/relationships/hyperlink" Target="http://pbs.twimg.com/profile_images/845710953077489665/3a8KmIcc_normal.jpg" TargetMode="External"/><Relationship Id="rId359" Type="http://schemas.openxmlformats.org/officeDocument/2006/relationships/hyperlink" Target="http://pbs.twimg.com/profile_images/1219465490164256768/uLZkS9jF_normal.jpg" TargetMode="External"/><Relationship Id="rId98" Type="http://schemas.openxmlformats.org/officeDocument/2006/relationships/hyperlink" Target="https://pbs.twimg.com/profile_banners/32577757/1538212490" TargetMode="External"/><Relationship Id="rId121" Type="http://schemas.openxmlformats.org/officeDocument/2006/relationships/hyperlink" Target="https://pbs.twimg.com/profile_banners/753925506534404096/1577460454" TargetMode="External"/><Relationship Id="rId163" Type="http://schemas.openxmlformats.org/officeDocument/2006/relationships/hyperlink" Target="https://pbs.twimg.com/profile_banners/256228849/1544120823" TargetMode="External"/><Relationship Id="rId219" Type="http://schemas.openxmlformats.org/officeDocument/2006/relationships/hyperlink" Target="http://abs.twimg.com/images/themes/theme1/bg.png" TargetMode="External"/><Relationship Id="rId370" Type="http://schemas.openxmlformats.org/officeDocument/2006/relationships/hyperlink" Target="https://twitter.com/castro_valin" TargetMode="External"/><Relationship Id="rId426" Type="http://schemas.openxmlformats.org/officeDocument/2006/relationships/hyperlink" Target="https://twitter.com/ac_hoteles" TargetMode="External"/><Relationship Id="rId230" Type="http://schemas.openxmlformats.org/officeDocument/2006/relationships/hyperlink" Target="http://abs.twimg.com/images/themes/theme1/bg.png" TargetMode="External"/><Relationship Id="rId25" Type="http://schemas.openxmlformats.org/officeDocument/2006/relationships/hyperlink" Target="https://t.co/SJk9xPxBhm" TargetMode="External"/><Relationship Id="rId67" Type="http://schemas.openxmlformats.org/officeDocument/2006/relationships/hyperlink" Target="https://t.co/ghda08HycH" TargetMode="External"/><Relationship Id="rId272" Type="http://schemas.openxmlformats.org/officeDocument/2006/relationships/hyperlink" Target="http://pbs.twimg.com/profile_images/1115176907065176065/oMzO-XQ1_normal.png" TargetMode="External"/><Relationship Id="rId328" Type="http://schemas.openxmlformats.org/officeDocument/2006/relationships/hyperlink" Target="http://pbs.twimg.com/profile_images/1085617471753777154/OdzMKo61_normal.jpg" TargetMode="External"/><Relationship Id="rId132" Type="http://schemas.openxmlformats.org/officeDocument/2006/relationships/hyperlink" Target="https://pbs.twimg.com/profile_banners/3361680663/1549417111" TargetMode="External"/><Relationship Id="rId174" Type="http://schemas.openxmlformats.org/officeDocument/2006/relationships/hyperlink" Target="http://abs.twimg.com/images/themes/theme1/bg.png" TargetMode="External"/><Relationship Id="rId381" Type="http://schemas.openxmlformats.org/officeDocument/2006/relationships/hyperlink" Target="https://twitter.com/elenalalasm" TargetMode="External"/><Relationship Id="rId241" Type="http://schemas.openxmlformats.org/officeDocument/2006/relationships/hyperlink" Target="http://abs.twimg.com/images/themes/theme1/bg.png" TargetMode="External"/><Relationship Id="rId437" Type="http://schemas.openxmlformats.org/officeDocument/2006/relationships/hyperlink" Target="https://twitter.com/seodecanarias" TargetMode="External"/><Relationship Id="rId36" Type="http://schemas.openxmlformats.org/officeDocument/2006/relationships/hyperlink" Target="https://t.co/XOOjgdvB3H" TargetMode="External"/><Relationship Id="rId283" Type="http://schemas.openxmlformats.org/officeDocument/2006/relationships/hyperlink" Target="http://pbs.twimg.com/profile_images/1106545902913769474/lrJHXBlQ_normal.png" TargetMode="External"/><Relationship Id="rId339" Type="http://schemas.openxmlformats.org/officeDocument/2006/relationships/hyperlink" Target="http://pbs.twimg.com/profile_images/1197467362162806785/D54q811q_normal.jpg" TargetMode="External"/><Relationship Id="rId78" Type="http://schemas.openxmlformats.org/officeDocument/2006/relationships/hyperlink" Target="https://t.co/wipH5qExCp" TargetMode="External"/><Relationship Id="rId101" Type="http://schemas.openxmlformats.org/officeDocument/2006/relationships/hyperlink" Target="https://pbs.twimg.com/profile_banners/811969140873371648/1552721351" TargetMode="External"/><Relationship Id="rId143" Type="http://schemas.openxmlformats.org/officeDocument/2006/relationships/hyperlink" Target="https://pbs.twimg.com/profile_banners/317625107/1397199047" TargetMode="External"/><Relationship Id="rId185" Type="http://schemas.openxmlformats.org/officeDocument/2006/relationships/hyperlink" Target="http://abs.twimg.com/images/themes/theme1/bg.png" TargetMode="External"/><Relationship Id="rId350" Type="http://schemas.openxmlformats.org/officeDocument/2006/relationships/hyperlink" Target="http://pbs.twimg.com/profile_images/895388237027565573/YjrjY5u6_normal.jpg" TargetMode="External"/><Relationship Id="rId406" Type="http://schemas.openxmlformats.org/officeDocument/2006/relationships/hyperlink" Target="https://twitter.com/mjchacon" TargetMode="External"/><Relationship Id="rId9" Type="http://schemas.openxmlformats.org/officeDocument/2006/relationships/hyperlink" Target="https://t.co/W3T4ArHhua" TargetMode="External"/><Relationship Id="rId210" Type="http://schemas.openxmlformats.org/officeDocument/2006/relationships/hyperlink" Target="http://abs.twimg.com/images/themes/theme3/bg.gif" TargetMode="External"/><Relationship Id="rId392" Type="http://schemas.openxmlformats.org/officeDocument/2006/relationships/hyperlink" Target="https://twitter.com/metoscm" TargetMode="External"/><Relationship Id="rId448" Type="http://schemas.openxmlformats.org/officeDocument/2006/relationships/hyperlink" Target="https://twitter.com/to_navas" TargetMode="External"/><Relationship Id="rId252" Type="http://schemas.openxmlformats.org/officeDocument/2006/relationships/hyperlink" Target="http://abs.twimg.com/images/themes/theme1/bg.png" TargetMode="External"/><Relationship Id="rId294" Type="http://schemas.openxmlformats.org/officeDocument/2006/relationships/hyperlink" Target="http://pbs.twimg.com/profile_images/1212648031868334081/LCuhITKl_normal.jpg" TargetMode="External"/><Relationship Id="rId308" Type="http://schemas.openxmlformats.org/officeDocument/2006/relationships/hyperlink" Target="http://pbs.twimg.com/profile_images/1194242784615641089/2PmcYCXQ_normal.jpg" TargetMode="External"/><Relationship Id="rId47" Type="http://schemas.openxmlformats.org/officeDocument/2006/relationships/hyperlink" Target="https://t.co/fKJYZ185xn" TargetMode="External"/><Relationship Id="rId89" Type="http://schemas.openxmlformats.org/officeDocument/2006/relationships/hyperlink" Target="https://pbs.twimg.com/profile_banners/331291477/1554713840" TargetMode="External"/><Relationship Id="rId112" Type="http://schemas.openxmlformats.org/officeDocument/2006/relationships/hyperlink" Target="https://pbs.twimg.com/profile_banners/180784851/1539433527" TargetMode="External"/><Relationship Id="rId154" Type="http://schemas.openxmlformats.org/officeDocument/2006/relationships/hyperlink" Target="https://pbs.twimg.com/profile_banners/404462923/1500576795" TargetMode="External"/><Relationship Id="rId361" Type="http://schemas.openxmlformats.org/officeDocument/2006/relationships/hyperlink" Target="http://pbs.twimg.com/profile_images/981076283076546560/tnlAeLBF_normal.jpg" TargetMode="External"/><Relationship Id="rId196" Type="http://schemas.openxmlformats.org/officeDocument/2006/relationships/hyperlink" Target="http://abs.twimg.com/images/themes/theme1/bg.png" TargetMode="External"/><Relationship Id="rId417" Type="http://schemas.openxmlformats.org/officeDocument/2006/relationships/hyperlink" Target="https://twitter.com/perbea123" TargetMode="External"/><Relationship Id="rId459" Type="http://schemas.openxmlformats.org/officeDocument/2006/relationships/hyperlink" Target="https://twitter.com/igersspain" TargetMode="External"/><Relationship Id="rId16" Type="http://schemas.openxmlformats.org/officeDocument/2006/relationships/hyperlink" Target="https://t.co/0ZlwwYDWxL" TargetMode="External"/><Relationship Id="rId221" Type="http://schemas.openxmlformats.org/officeDocument/2006/relationships/hyperlink" Target="http://abs.twimg.com/images/themes/theme1/bg.png" TargetMode="External"/><Relationship Id="rId263" Type="http://schemas.openxmlformats.org/officeDocument/2006/relationships/hyperlink" Target="http://pbs.twimg.com/profile_images/790879410673033217/SisvRN7o_normal.jpg" TargetMode="External"/><Relationship Id="rId319" Type="http://schemas.openxmlformats.org/officeDocument/2006/relationships/hyperlink" Target="http://pbs.twimg.com/profile_images/1051857286262661120/i5SpvGhW_normal.jpg" TargetMode="External"/><Relationship Id="rId58" Type="http://schemas.openxmlformats.org/officeDocument/2006/relationships/hyperlink" Target="https://t.co/npAg9PvBIB" TargetMode="External"/><Relationship Id="rId123" Type="http://schemas.openxmlformats.org/officeDocument/2006/relationships/hyperlink" Target="https://pbs.twimg.com/profile_banners/395292250/1567608480" TargetMode="External"/><Relationship Id="rId330" Type="http://schemas.openxmlformats.org/officeDocument/2006/relationships/hyperlink" Target="http://pbs.twimg.com/profile_images/1180189804102897666/B0FPHzX__normal.jpg" TargetMode="External"/><Relationship Id="rId165" Type="http://schemas.openxmlformats.org/officeDocument/2006/relationships/hyperlink" Target="https://pbs.twimg.com/profile_banners/972727021/1579462161" TargetMode="External"/><Relationship Id="rId372" Type="http://schemas.openxmlformats.org/officeDocument/2006/relationships/hyperlink" Target="https://twitter.com/tuwebdecero" TargetMode="External"/><Relationship Id="rId428" Type="http://schemas.openxmlformats.org/officeDocument/2006/relationships/hyperlink" Target="https://twitter.com/maurididonato" TargetMode="External"/><Relationship Id="rId232" Type="http://schemas.openxmlformats.org/officeDocument/2006/relationships/hyperlink" Target="http://abs.twimg.com/images/themes/theme1/bg.png" TargetMode="External"/><Relationship Id="rId274" Type="http://schemas.openxmlformats.org/officeDocument/2006/relationships/hyperlink" Target="http://pbs.twimg.com/profile_images/1014915989107040257/7GDqrasB_normal.jpg" TargetMode="External"/><Relationship Id="rId27" Type="http://schemas.openxmlformats.org/officeDocument/2006/relationships/hyperlink" Target="https://t.co/gC3oIDuC5Q" TargetMode="External"/><Relationship Id="rId69" Type="http://schemas.openxmlformats.org/officeDocument/2006/relationships/hyperlink" Target="https://t.co/JOo0Ibd1x2" TargetMode="External"/><Relationship Id="rId134" Type="http://schemas.openxmlformats.org/officeDocument/2006/relationships/hyperlink" Target="https://pbs.twimg.com/profile_banners/1679355204/1545417256" TargetMode="External"/><Relationship Id="rId80" Type="http://schemas.openxmlformats.org/officeDocument/2006/relationships/hyperlink" Target="https://pbs.twimg.com/profile_banners/21643907/1484912837" TargetMode="External"/><Relationship Id="rId176" Type="http://schemas.openxmlformats.org/officeDocument/2006/relationships/hyperlink" Target="http://abs.twimg.com/images/themes/theme1/bg.png" TargetMode="External"/><Relationship Id="rId341" Type="http://schemas.openxmlformats.org/officeDocument/2006/relationships/hyperlink" Target="http://pbs.twimg.com/profile_images/1148141034637090816/_dLFgCUZ_normal.png" TargetMode="External"/><Relationship Id="rId383" Type="http://schemas.openxmlformats.org/officeDocument/2006/relationships/hyperlink" Target="https://twitter.com/marketerosdehoy" TargetMode="External"/><Relationship Id="rId439" Type="http://schemas.openxmlformats.org/officeDocument/2006/relationships/hyperlink" Target="https://twitter.com/jnsaunier" TargetMode="External"/><Relationship Id="rId201" Type="http://schemas.openxmlformats.org/officeDocument/2006/relationships/hyperlink" Target="http://abs.twimg.com/images/themes/theme1/bg.png" TargetMode="External"/><Relationship Id="rId243" Type="http://schemas.openxmlformats.org/officeDocument/2006/relationships/hyperlink" Target="http://abs.twimg.com/images/themes/theme1/bg.png" TargetMode="External"/><Relationship Id="rId285" Type="http://schemas.openxmlformats.org/officeDocument/2006/relationships/hyperlink" Target="http://pbs.twimg.com/profile_images/2852985727/0b4bb314cf13031cc8bb7f48f6df238c_normal.jpeg" TargetMode="External"/><Relationship Id="rId450" Type="http://schemas.openxmlformats.org/officeDocument/2006/relationships/hyperlink" Target="https://twitter.com/luciayelseo" TargetMode="External"/><Relationship Id="rId38" Type="http://schemas.openxmlformats.org/officeDocument/2006/relationships/hyperlink" Target="https://t.co/grZtgyzTEX" TargetMode="External"/><Relationship Id="rId103" Type="http://schemas.openxmlformats.org/officeDocument/2006/relationships/hyperlink" Target="https://pbs.twimg.com/profile_banners/301895512/1356135749" TargetMode="External"/><Relationship Id="rId310" Type="http://schemas.openxmlformats.org/officeDocument/2006/relationships/hyperlink" Target="http://pbs.twimg.com/profile_images/1169260816903933953/4RkRL2Ue_normal.jpg" TargetMode="External"/><Relationship Id="rId91" Type="http://schemas.openxmlformats.org/officeDocument/2006/relationships/hyperlink" Target="https://pbs.twimg.com/profile_banners/58410227/1541206055" TargetMode="External"/><Relationship Id="rId145" Type="http://schemas.openxmlformats.org/officeDocument/2006/relationships/hyperlink" Target="https://pbs.twimg.com/profile_banners/1022962663079469056/1564373395" TargetMode="External"/><Relationship Id="rId187" Type="http://schemas.openxmlformats.org/officeDocument/2006/relationships/hyperlink" Target="http://abs.twimg.com/images/themes/theme7/bg.gif" TargetMode="External"/><Relationship Id="rId352" Type="http://schemas.openxmlformats.org/officeDocument/2006/relationships/hyperlink" Target="http://pbs.twimg.com/profile_images/1216331414716715008/qVbW52wO_normal.jpg" TargetMode="External"/><Relationship Id="rId394" Type="http://schemas.openxmlformats.org/officeDocument/2006/relationships/hyperlink" Target="https://twitter.com/isafirvida" TargetMode="External"/><Relationship Id="rId408" Type="http://schemas.openxmlformats.org/officeDocument/2006/relationships/hyperlink" Target="https://twitter.com/capitanapodcast" TargetMode="External"/><Relationship Id="rId212" Type="http://schemas.openxmlformats.org/officeDocument/2006/relationships/hyperlink" Target="http://abs.twimg.com/images/themes/theme16/bg.gif" TargetMode="External"/><Relationship Id="rId254" Type="http://schemas.openxmlformats.org/officeDocument/2006/relationships/hyperlink" Target="http://abs.twimg.com/images/themes/theme1/bg.png" TargetMode="External"/><Relationship Id="rId49" Type="http://schemas.openxmlformats.org/officeDocument/2006/relationships/hyperlink" Target="https://t.co/evzYvnDOws" TargetMode="External"/><Relationship Id="rId114" Type="http://schemas.openxmlformats.org/officeDocument/2006/relationships/hyperlink" Target="https://pbs.twimg.com/profile_banners/141986009/1526558808" TargetMode="External"/><Relationship Id="rId296" Type="http://schemas.openxmlformats.org/officeDocument/2006/relationships/hyperlink" Target="http://pbs.twimg.com/profile_images/1042435425720324096/dLu-Qm9N_normal.jpg" TargetMode="External"/><Relationship Id="rId461" Type="http://schemas.openxmlformats.org/officeDocument/2006/relationships/printerSettings" Target="../printerSettings/printerSettings2.bin"/><Relationship Id="rId60" Type="http://schemas.openxmlformats.org/officeDocument/2006/relationships/hyperlink" Target="https://t.co/LIxMA68JYl" TargetMode="External"/><Relationship Id="rId156" Type="http://schemas.openxmlformats.org/officeDocument/2006/relationships/hyperlink" Target="https://pbs.twimg.com/profile_banners/5928362/1489647623" TargetMode="External"/><Relationship Id="rId198" Type="http://schemas.openxmlformats.org/officeDocument/2006/relationships/hyperlink" Target="http://abs.twimg.com/images/themes/theme17/bg.gif" TargetMode="External"/><Relationship Id="rId321" Type="http://schemas.openxmlformats.org/officeDocument/2006/relationships/hyperlink" Target="http://pbs.twimg.com/profile_images/1071458731261640704/-l0-IagM_normal.jpg" TargetMode="External"/><Relationship Id="rId363" Type="http://schemas.openxmlformats.org/officeDocument/2006/relationships/hyperlink" Target="https://twitter.com/camaradebadajoz" TargetMode="External"/><Relationship Id="rId419" Type="http://schemas.openxmlformats.org/officeDocument/2006/relationships/hyperlink" Target="https://twitter.com/logisticaglobal" TargetMode="External"/><Relationship Id="rId223" Type="http://schemas.openxmlformats.org/officeDocument/2006/relationships/hyperlink" Target="http://abs.twimg.com/images/themes/theme1/bg.png" TargetMode="External"/><Relationship Id="rId430" Type="http://schemas.openxmlformats.org/officeDocument/2006/relationships/hyperlink" Target="https://twitter.com/tinosemseo" TargetMode="External"/><Relationship Id="rId18" Type="http://schemas.openxmlformats.org/officeDocument/2006/relationships/hyperlink" Target="https://t.co/NKT680CNS4" TargetMode="External"/><Relationship Id="rId265" Type="http://schemas.openxmlformats.org/officeDocument/2006/relationships/hyperlink" Target="http://pbs.twimg.com/profile_images/951828150635433985/nrrPfORd_normal.jpg" TargetMode="External"/><Relationship Id="rId125" Type="http://schemas.openxmlformats.org/officeDocument/2006/relationships/hyperlink" Target="https://pbs.twimg.com/profile_banners/276412919/1559649076" TargetMode="External"/><Relationship Id="rId167" Type="http://schemas.openxmlformats.org/officeDocument/2006/relationships/hyperlink" Target="https://pbs.twimg.com/profile_banners/91230588/1539333018" TargetMode="External"/><Relationship Id="rId332" Type="http://schemas.openxmlformats.org/officeDocument/2006/relationships/hyperlink" Target="http://pbs.twimg.com/profile_images/1120683358995079168/xeDOZNXN_normal.png" TargetMode="External"/><Relationship Id="rId374" Type="http://schemas.openxmlformats.org/officeDocument/2006/relationships/hyperlink" Target="https://twitter.com/infotelbadajoz" TargetMode="External"/><Relationship Id="rId71" Type="http://schemas.openxmlformats.org/officeDocument/2006/relationships/hyperlink" Target="https://t.co/xKCk8sanAK" TargetMode="External"/><Relationship Id="rId234" Type="http://schemas.openxmlformats.org/officeDocument/2006/relationships/hyperlink" Target="http://abs.twimg.com/images/themes/theme1/bg.png" TargetMode="External"/><Relationship Id="rId2" Type="http://schemas.openxmlformats.org/officeDocument/2006/relationships/hyperlink" Target="http://t.co/5Dmouvac3R" TargetMode="External"/><Relationship Id="rId29" Type="http://schemas.openxmlformats.org/officeDocument/2006/relationships/hyperlink" Target="https://t.co/GswJYTpqhg" TargetMode="External"/><Relationship Id="rId276" Type="http://schemas.openxmlformats.org/officeDocument/2006/relationships/hyperlink" Target="http://pbs.twimg.com/profile_images/1200169512542314497/UXW9ZiUJ_normal.png" TargetMode="External"/><Relationship Id="rId441" Type="http://schemas.openxmlformats.org/officeDocument/2006/relationships/hyperlink" Target="https://twitter.com/oscaragugav" TargetMode="External"/><Relationship Id="rId40" Type="http://schemas.openxmlformats.org/officeDocument/2006/relationships/hyperlink" Target="https://t.co/noGZvuQKMU" TargetMode="External"/><Relationship Id="rId115" Type="http://schemas.openxmlformats.org/officeDocument/2006/relationships/hyperlink" Target="https://pbs.twimg.com/profile_banners/237772063/1579616250" TargetMode="External"/><Relationship Id="rId136" Type="http://schemas.openxmlformats.org/officeDocument/2006/relationships/hyperlink" Target="https://pbs.twimg.com/profile_banners/14087496/1457636365" TargetMode="External"/><Relationship Id="rId157" Type="http://schemas.openxmlformats.org/officeDocument/2006/relationships/hyperlink" Target="https://pbs.twimg.com/profile_banners/492444214/1579514641" TargetMode="External"/><Relationship Id="rId178" Type="http://schemas.openxmlformats.org/officeDocument/2006/relationships/hyperlink" Target="http://abs.twimg.com/images/themes/theme1/bg.png" TargetMode="External"/><Relationship Id="rId301" Type="http://schemas.openxmlformats.org/officeDocument/2006/relationships/hyperlink" Target="http://pbs.twimg.com/profile_images/1220069682700595200/HLyUJOEw_normal.jpg" TargetMode="External"/><Relationship Id="rId322" Type="http://schemas.openxmlformats.org/officeDocument/2006/relationships/hyperlink" Target="http://pbs.twimg.com/profile_images/1197460203513565185/YqbH1DNS_normal.jpg" TargetMode="External"/><Relationship Id="rId343" Type="http://schemas.openxmlformats.org/officeDocument/2006/relationships/hyperlink" Target="http://pbs.twimg.com/profile_images/1071436375076032515/0ScKiarO_normal.jpg" TargetMode="External"/><Relationship Id="rId364" Type="http://schemas.openxmlformats.org/officeDocument/2006/relationships/hyperlink" Target="https://twitter.com/aatrenza" TargetMode="External"/><Relationship Id="rId61" Type="http://schemas.openxmlformats.org/officeDocument/2006/relationships/hyperlink" Target="https://t.co/K3Q8SaIxLx" TargetMode="External"/><Relationship Id="rId82" Type="http://schemas.openxmlformats.org/officeDocument/2006/relationships/hyperlink" Target="https://pbs.twimg.com/profile_banners/280111407/1575283456" TargetMode="External"/><Relationship Id="rId199" Type="http://schemas.openxmlformats.org/officeDocument/2006/relationships/hyperlink" Target="http://abs.twimg.com/images/themes/theme1/bg.png" TargetMode="External"/><Relationship Id="rId203" Type="http://schemas.openxmlformats.org/officeDocument/2006/relationships/hyperlink" Target="http://abs.twimg.com/images/themes/theme1/bg.png" TargetMode="External"/><Relationship Id="rId385" Type="http://schemas.openxmlformats.org/officeDocument/2006/relationships/hyperlink" Target="https://twitter.com/belenmarper" TargetMode="External"/><Relationship Id="rId19" Type="http://schemas.openxmlformats.org/officeDocument/2006/relationships/hyperlink" Target="https://t.co/1s1aVm25KQ" TargetMode="External"/><Relationship Id="rId224" Type="http://schemas.openxmlformats.org/officeDocument/2006/relationships/hyperlink" Target="http://abs.twimg.com/images/themes/theme10/bg.gif" TargetMode="External"/><Relationship Id="rId245" Type="http://schemas.openxmlformats.org/officeDocument/2006/relationships/hyperlink" Target="http://abs.twimg.com/images/themes/theme1/bg.png" TargetMode="External"/><Relationship Id="rId266" Type="http://schemas.openxmlformats.org/officeDocument/2006/relationships/hyperlink" Target="http://pbs.twimg.com/profile_images/932269050662674432/BffFmG9k_normal.jpg" TargetMode="External"/><Relationship Id="rId287" Type="http://schemas.openxmlformats.org/officeDocument/2006/relationships/hyperlink" Target="http://pbs.twimg.com/profile_images/1137392356859289600/QxZMUD4e_normal.jpg" TargetMode="External"/><Relationship Id="rId410" Type="http://schemas.openxmlformats.org/officeDocument/2006/relationships/hyperlink" Target="https://twitter.com/borjadelope" TargetMode="External"/><Relationship Id="rId431" Type="http://schemas.openxmlformats.org/officeDocument/2006/relationships/hyperlink" Target="https://twitter.com/cristinahp_fr" TargetMode="External"/><Relationship Id="rId452" Type="http://schemas.openxmlformats.org/officeDocument/2006/relationships/hyperlink" Target="https://twitter.com/interactiv_a" TargetMode="External"/><Relationship Id="rId30" Type="http://schemas.openxmlformats.org/officeDocument/2006/relationships/hyperlink" Target="https://t.co/EW0xznVO6x" TargetMode="External"/><Relationship Id="rId105" Type="http://schemas.openxmlformats.org/officeDocument/2006/relationships/hyperlink" Target="https://pbs.twimg.com/profile_banners/1464143810/1398068996" TargetMode="External"/><Relationship Id="rId126" Type="http://schemas.openxmlformats.org/officeDocument/2006/relationships/hyperlink" Target="https://pbs.twimg.com/profile_banners/48677850/1543908966" TargetMode="External"/><Relationship Id="rId147" Type="http://schemas.openxmlformats.org/officeDocument/2006/relationships/hyperlink" Target="https://pbs.twimg.com/profile_banners/970946553438498816/1563451148" TargetMode="External"/><Relationship Id="rId168" Type="http://schemas.openxmlformats.org/officeDocument/2006/relationships/hyperlink" Target="https://pbs.twimg.com/profile_banners/314057282/1579244872" TargetMode="External"/><Relationship Id="rId312" Type="http://schemas.openxmlformats.org/officeDocument/2006/relationships/hyperlink" Target="http://pbs.twimg.com/profile_images/1199247163680796672/-bQGI5qn_normal.jpg" TargetMode="External"/><Relationship Id="rId333" Type="http://schemas.openxmlformats.org/officeDocument/2006/relationships/hyperlink" Target="http://pbs.twimg.com/profile_images/1208579162400854016/g3t3VUmU_normal.jpg" TargetMode="External"/><Relationship Id="rId354" Type="http://schemas.openxmlformats.org/officeDocument/2006/relationships/hyperlink" Target="http://pbs.twimg.com/profile_images/1218977537445040128/GQhUKMa0_normal.jpg" TargetMode="External"/><Relationship Id="rId51" Type="http://schemas.openxmlformats.org/officeDocument/2006/relationships/hyperlink" Target="https://t.co/ugapaSdiKs" TargetMode="External"/><Relationship Id="rId72" Type="http://schemas.openxmlformats.org/officeDocument/2006/relationships/hyperlink" Target="https://t.co/ABg3j3cEBo" TargetMode="External"/><Relationship Id="rId93" Type="http://schemas.openxmlformats.org/officeDocument/2006/relationships/hyperlink" Target="https://pbs.twimg.com/profile_banners/901037257783640066/1574978814" TargetMode="External"/><Relationship Id="rId189" Type="http://schemas.openxmlformats.org/officeDocument/2006/relationships/hyperlink" Target="http://abs.twimg.com/images/themes/theme17/bg.gif" TargetMode="External"/><Relationship Id="rId375" Type="http://schemas.openxmlformats.org/officeDocument/2006/relationships/hyperlink" Target="https://twitter.com/cemktd" TargetMode="External"/><Relationship Id="rId396" Type="http://schemas.openxmlformats.org/officeDocument/2006/relationships/hyperlink" Target="https://twitter.com/maylopezes" TargetMode="External"/><Relationship Id="rId3" Type="http://schemas.openxmlformats.org/officeDocument/2006/relationships/hyperlink" Target="https://t.co/bUqNLAiP5Z" TargetMode="External"/><Relationship Id="rId214" Type="http://schemas.openxmlformats.org/officeDocument/2006/relationships/hyperlink" Target="http://abs.twimg.com/images/themes/theme1/bg.png" TargetMode="External"/><Relationship Id="rId235" Type="http://schemas.openxmlformats.org/officeDocument/2006/relationships/hyperlink" Target="http://abs.twimg.com/images/themes/theme1/bg.png" TargetMode="External"/><Relationship Id="rId256" Type="http://schemas.openxmlformats.org/officeDocument/2006/relationships/hyperlink" Target="http://abs.twimg.com/images/themes/theme14/bg.gif" TargetMode="External"/><Relationship Id="rId277" Type="http://schemas.openxmlformats.org/officeDocument/2006/relationships/hyperlink" Target="http://pbs.twimg.com/profile_images/1082030677116080128/PCichrqE_normal.jpg" TargetMode="External"/><Relationship Id="rId298" Type="http://schemas.openxmlformats.org/officeDocument/2006/relationships/hyperlink" Target="http://pbs.twimg.com/profile_images/1054609031308984320/YnaaNNx6_normal.jpg" TargetMode="External"/><Relationship Id="rId400" Type="http://schemas.openxmlformats.org/officeDocument/2006/relationships/hyperlink" Target="https://twitter.com/oletna" TargetMode="External"/><Relationship Id="rId421" Type="http://schemas.openxmlformats.org/officeDocument/2006/relationships/hyperlink" Target="https://twitter.com/alvaromkn" TargetMode="External"/><Relationship Id="rId442" Type="http://schemas.openxmlformats.org/officeDocument/2006/relationships/hyperlink" Target="https://twitter.com/miguelfloro" TargetMode="External"/><Relationship Id="rId463" Type="http://schemas.openxmlformats.org/officeDocument/2006/relationships/table" Target="../tables/table2.xml"/><Relationship Id="rId116" Type="http://schemas.openxmlformats.org/officeDocument/2006/relationships/hyperlink" Target="https://pbs.twimg.com/profile_banners/14350291/1569789516" TargetMode="External"/><Relationship Id="rId137" Type="http://schemas.openxmlformats.org/officeDocument/2006/relationships/hyperlink" Target="https://pbs.twimg.com/profile_banners/409169597/1565109498" TargetMode="External"/><Relationship Id="rId158" Type="http://schemas.openxmlformats.org/officeDocument/2006/relationships/hyperlink" Target="https://pbs.twimg.com/profile_banners/418244410/1552079935" TargetMode="External"/><Relationship Id="rId302" Type="http://schemas.openxmlformats.org/officeDocument/2006/relationships/hyperlink" Target="http://pbs.twimg.com/profile_images/1178409274134937601/taQ4RCd9_normal.jpg" TargetMode="External"/><Relationship Id="rId323" Type="http://schemas.openxmlformats.org/officeDocument/2006/relationships/hyperlink" Target="http://pbs.twimg.com/profile_images/1193824074872639489/B9kC70JS_normal.jpg" TargetMode="External"/><Relationship Id="rId344" Type="http://schemas.openxmlformats.org/officeDocument/2006/relationships/hyperlink" Target="http://pbs.twimg.com/profile_images/1209519847912157184/D9vHmCnC_normal.jpg" TargetMode="External"/><Relationship Id="rId20" Type="http://schemas.openxmlformats.org/officeDocument/2006/relationships/hyperlink" Target="https://t.co/JzexkT3uhE" TargetMode="External"/><Relationship Id="rId41" Type="http://schemas.openxmlformats.org/officeDocument/2006/relationships/hyperlink" Target="https://t.co/7LWFe5G5CH" TargetMode="External"/><Relationship Id="rId62" Type="http://schemas.openxmlformats.org/officeDocument/2006/relationships/hyperlink" Target="https://t.co/9jgUkGlNai" TargetMode="External"/><Relationship Id="rId83" Type="http://schemas.openxmlformats.org/officeDocument/2006/relationships/hyperlink" Target="https://pbs.twimg.com/profile_banners/573175101/1516278143" TargetMode="External"/><Relationship Id="rId179" Type="http://schemas.openxmlformats.org/officeDocument/2006/relationships/hyperlink" Target="http://abs.twimg.com/images/themes/theme14/bg.gif" TargetMode="External"/><Relationship Id="rId365" Type="http://schemas.openxmlformats.org/officeDocument/2006/relationships/hyperlink" Target="https://twitter.com/roberflores87" TargetMode="External"/><Relationship Id="rId386" Type="http://schemas.openxmlformats.org/officeDocument/2006/relationships/hyperlink" Target="https://twitter.com/alvarobarrena" TargetMode="External"/><Relationship Id="rId190" Type="http://schemas.openxmlformats.org/officeDocument/2006/relationships/hyperlink" Target="http://abs.twimg.com/images/themes/theme1/bg.png" TargetMode="External"/><Relationship Id="rId204" Type="http://schemas.openxmlformats.org/officeDocument/2006/relationships/hyperlink" Target="http://abs.twimg.com/images/themes/theme7/bg.gif" TargetMode="External"/><Relationship Id="rId225" Type="http://schemas.openxmlformats.org/officeDocument/2006/relationships/hyperlink" Target="http://abs.twimg.com/images/themes/theme1/bg.png" TargetMode="External"/><Relationship Id="rId246" Type="http://schemas.openxmlformats.org/officeDocument/2006/relationships/hyperlink" Target="http://abs.twimg.com/images/themes/theme13/bg.gif" TargetMode="External"/><Relationship Id="rId267" Type="http://schemas.openxmlformats.org/officeDocument/2006/relationships/hyperlink" Target="http://pbs.twimg.com/profile_images/651378219459805184/w3Jvf0hw_normal.jpg" TargetMode="External"/><Relationship Id="rId288" Type="http://schemas.openxmlformats.org/officeDocument/2006/relationships/hyperlink" Target="http://pbs.twimg.com/profile_images/912243082741075968/1caXPxwv_normal.jpg" TargetMode="External"/><Relationship Id="rId411" Type="http://schemas.openxmlformats.org/officeDocument/2006/relationships/hyperlink" Target="https://twitter.com/cope_badajoz" TargetMode="External"/><Relationship Id="rId432" Type="http://schemas.openxmlformats.org/officeDocument/2006/relationships/hyperlink" Target="https://twitter.com/carlosd3freitas" TargetMode="External"/><Relationship Id="rId453" Type="http://schemas.openxmlformats.org/officeDocument/2006/relationships/hyperlink" Target="https://twitter.com/daviidviejo" TargetMode="External"/><Relationship Id="rId106" Type="http://schemas.openxmlformats.org/officeDocument/2006/relationships/hyperlink" Target="https://pbs.twimg.com/profile_banners/872428301050138625/1569883203" TargetMode="External"/><Relationship Id="rId127" Type="http://schemas.openxmlformats.org/officeDocument/2006/relationships/hyperlink" Target="https://pbs.twimg.com/profile_banners/1111186799060230144/1558434880" TargetMode="External"/><Relationship Id="rId313" Type="http://schemas.openxmlformats.org/officeDocument/2006/relationships/hyperlink" Target="http://pbs.twimg.com/profile_images/916192017604141056/31dp0Df-_normal.jpg" TargetMode="External"/><Relationship Id="rId10" Type="http://schemas.openxmlformats.org/officeDocument/2006/relationships/hyperlink" Target="https://t.co/pTRp2Hjp6p" TargetMode="External"/><Relationship Id="rId31" Type="http://schemas.openxmlformats.org/officeDocument/2006/relationships/hyperlink" Target="https://t.co/p6grznVJnb" TargetMode="External"/><Relationship Id="rId52" Type="http://schemas.openxmlformats.org/officeDocument/2006/relationships/hyperlink" Target="https://t.co/i1MCmOn0Gy" TargetMode="External"/><Relationship Id="rId73" Type="http://schemas.openxmlformats.org/officeDocument/2006/relationships/hyperlink" Target="https://t.co/90kslhkztD" TargetMode="External"/><Relationship Id="rId94" Type="http://schemas.openxmlformats.org/officeDocument/2006/relationships/hyperlink" Target="https://pbs.twimg.com/profile_banners/923595132041121793/1546576324" TargetMode="External"/><Relationship Id="rId148" Type="http://schemas.openxmlformats.org/officeDocument/2006/relationships/hyperlink" Target="https://pbs.twimg.com/profile_banners/235716863/1562861615" TargetMode="External"/><Relationship Id="rId169" Type="http://schemas.openxmlformats.org/officeDocument/2006/relationships/hyperlink" Target="https://pbs.twimg.com/profile_banners/102050286/1457713529" TargetMode="External"/><Relationship Id="rId334" Type="http://schemas.openxmlformats.org/officeDocument/2006/relationships/hyperlink" Target="http://pbs.twimg.com/profile_images/1055033586821328896/TtfM2UBA_normal.jpg" TargetMode="External"/><Relationship Id="rId355" Type="http://schemas.openxmlformats.org/officeDocument/2006/relationships/hyperlink" Target="http://pbs.twimg.com/profile_images/815675946317516800/XPvvf0b4_normal.jpg" TargetMode="External"/><Relationship Id="rId376" Type="http://schemas.openxmlformats.org/officeDocument/2006/relationships/hyperlink" Target="https://twitter.com/arrowwebgraphic" TargetMode="External"/><Relationship Id="rId397" Type="http://schemas.openxmlformats.org/officeDocument/2006/relationships/hyperlink" Target="https://twitter.com/arantxasgg" TargetMode="External"/><Relationship Id="rId4" Type="http://schemas.openxmlformats.org/officeDocument/2006/relationships/hyperlink" Target="https://t.co/zyU1fx1I7H" TargetMode="External"/><Relationship Id="rId180" Type="http://schemas.openxmlformats.org/officeDocument/2006/relationships/hyperlink" Target="http://abs.twimg.com/images/themes/theme1/bg.png" TargetMode="External"/><Relationship Id="rId215" Type="http://schemas.openxmlformats.org/officeDocument/2006/relationships/hyperlink" Target="http://abs.twimg.com/images/themes/theme1/bg.png" TargetMode="External"/><Relationship Id="rId236" Type="http://schemas.openxmlformats.org/officeDocument/2006/relationships/hyperlink" Target="http://abs.twimg.com/images/themes/theme14/bg.gif" TargetMode="External"/><Relationship Id="rId257" Type="http://schemas.openxmlformats.org/officeDocument/2006/relationships/hyperlink" Target="http://abs.twimg.com/images/themes/theme10/bg.gif" TargetMode="External"/><Relationship Id="rId278" Type="http://schemas.openxmlformats.org/officeDocument/2006/relationships/hyperlink" Target="http://pbs.twimg.com/profile_images/1202632769207181312/Q6uh7Q6P_normal.png" TargetMode="External"/><Relationship Id="rId401" Type="http://schemas.openxmlformats.org/officeDocument/2006/relationships/hyperlink" Target="https://twitter.com/philgonzalez" TargetMode="External"/><Relationship Id="rId422" Type="http://schemas.openxmlformats.org/officeDocument/2006/relationships/hyperlink" Target="https://twitter.com/mjcachon" TargetMode="External"/><Relationship Id="rId443" Type="http://schemas.openxmlformats.org/officeDocument/2006/relationships/hyperlink" Target="https://twitter.com/alvarowpo" TargetMode="External"/><Relationship Id="rId464" Type="http://schemas.openxmlformats.org/officeDocument/2006/relationships/comments" Target="../comments2.xml"/><Relationship Id="rId303" Type="http://schemas.openxmlformats.org/officeDocument/2006/relationships/hyperlink" Target="http://pbs.twimg.com/profile_images/1113039630079856641/L9zmuHo7_normal.png" TargetMode="External"/><Relationship Id="rId42" Type="http://schemas.openxmlformats.org/officeDocument/2006/relationships/hyperlink" Target="https://t.co/L6vZqnYG4V" TargetMode="External"/><Relationship Id="rId84" Type="http://schemas.openxmlformats.org/officeDocument/2006/relationships/hyperlink" Target="https://pbs.twimg.com/profile_banners/3880527082/1466490069" TargetMode="External"/><Relationship Id="rId138" Type="http://schemas.openxmlformats.org/officeDocument/2006/relationships/hyperlink" Target="https://pbs.twimg.com/profile_banners/1685197165/1575365006" TargetMode="External"/><Relationship Id="rId345" Type="http://schemas.openxmlformats.org/officeDocument/2006/relationships/hyperlink" Target="http://pbs.twimg.com/profile_images/922021582758957057/Jq9nRijt_normal.jpg" TargetMode="External"/><Relationship Id="rId387" Type="http://schemas.openxmlformats.org/officeDocument/2006/relationships/hyperlink" Target="https://twitter.com/fqfontanes" TargetMode="External"/><Relationship Id="rId191" Type="http://schemas.openxmlformats.org/officeDocument/2006/relationships/hyperlink" Target="http://abs.twimg.com/images/themes/theme1/bg.png" TargetMode="External"/><Relationship Id="rId205" Type="http://schemas.openxmlformats.org/officeDocument/2006/relationships/hyperlink" Target="http://abs.twimg.com/images/themes/theme1/bg.png" TargetMode="External"/><Relationship Id="rId247" Type="http://schemas.openxmlformats.org/officeDocument/2006/relationships/hyperlink" Target="http://abs.twimg.com/images/themes/theme1/bg.png" TargetMode="External"/><Relationship Id="rId412" Type="http://schemas.openxmlformats.org/officeDocument/2006/relationships/hyperlink" Target="https://twitter.com/vodafonebiz" TargetMode="External"/><Relationship Id="rId107" Type="http://schemas.openxmlformats.org/officeDocument/2006/relationships/hyperlink" Target="https://pbs.twimg.com/profile_banners/68453237/1576996720" TargetMode="External"/><Relationship Id="rId289" Type="http://schemas.openxmlformats.org/officeDocument/2006/relationships/hyperlink" Target="http://pbs.twimg.com/profile_images/1067775469486047234/ZWTmU_z8_normal.jpg" TargetMode="External"/><Relationship Id="rId454" Type="http://schemas.openxmlformats.org/officeDocument/2006/relationships/hyperlink" Target="https://twitter.com/labicicletanet" TargetMode="External"/><Relationship Id="rId11" Type="http://schemas.openxmlformats.org/officeDocument/2006/relationships/hyperlink" Target="http://t.co/IXc3SyBIF4" TargetMode="External"/><Relationship Id="rId53" Type="http://schemas.openxmlformats.org/officeDocument/2006/relationships/hyperlink" Target="https://t.co/uL7fXcmsnJ" TargetMode="External"/><Relationship Id="rId149" Type="http://schemas.openxmlformats.org/officeDocument/2006/relationships/hyperlink" Target="https://pbs.twimg.com/profile_banners/1119257918057086976/1577953114" TargetMode="External"/><Relationship Id="rId314" Type="http://schemas.openxmlformats.org/officeDocument/2006/relationships/hyperlink" Target="http://pbs.twimg.com/profile_images/1130783885338578946/NTWXzgpS_normal.jpg" TargetMode="External"/><Relationship Id="rId356" Type="http://schemas.openxmlformats.org/officeDocument/2006/relationships/hyperlink" Target="http://pbs.twimg.com/profile_images/1054480068049801216/iVvfXr4D_normal.jpg" TargetMode="External"/><Relationship Id="rId398" Type="http://schemas.openxmlformats.org/officeDocument/2006/relationships/hyperlink" Target="https://twitter.com/belendelacruzdc" TargetMode="External"/><Relationship Id="rId95" Type="http://schemas.openxmlformats.org/officeDocument/2006/relationships/hyperlink" Target="https://pbs.twimg.com/profile_banners/2358589351/1575564972" TargetMode="External"/><Relationship Id="rId160" Type="http://schemas.openxmlformats.org/officeDocument/2006/relationships/hyperlink" Target="https://pbs.twimg.com/profile_banners/2517447918/1539001506" TargetMode="External"/><Relationship Id="rId216" Type="http://schemas.openxmlformats.org/officeDocument/2006/relationships/hyperlink" Target="http://abs.twimg.com/images/themes/theme1/bg.png" TargetMode="External"/><Relationship Id="rId423" Type="http://schemas.openxmlformats.org/officeDocument/2006/relationships/hyperlink" Target="https://twitter.com/fareskameli" TargetMode="External"/><Relationship Id="rId258" Type="http://schemas.openxmlformats.org/officeDocument/2006/relationships/hyperlink" Target="http://abs.twimg.com/images/themes/theme1/bg.png" TargetMode="External"/><Relationship Id="rId22" Type="http://schemas.openxmlformats.org/officeDocument/2006/relationships/hyperlink" Target="https://t.co/SCtqcHlnHU" TargetMode="External"/><Relationship Id="rId64" Type="http://schemas.openxmlformats.org/officeDocument/2006/relationships/hyperlink" Target="http://t.co/670WrjGbre" TargetMode="External"/><Relationship Id="rId118" Type="http://schemas.openxmlformats.org/officeDocument/2006/relationships/hyperlink" Target="https://pbs.twimg.com/profile_banners/250703053/1508193539" TargetMode="External"/><Relationship Id="rId325" Type="http://schemas.openxmlformats.org/officeDocument/2006/relationships/hyperlink" Target="http://pbs.twimg.com/profile_images/1053581823794728965/q0OTIp3G_normal.jpg" TargetMode="External"/><Relationship Id="rId367" Type="http://schemas.openxmlformats.org/officeDocument/2006/relationships/hyperlink" Target="https://twitter.com/teseacomunicac1" TargetMode="External"/><Relationship Id="rId171" Type="http://schemas.openxmlformats.org/officeDocument/2006/relationships/hyperlink" Target="https://pbs.twimg.com/profile_banners/858673388205813765/1550404691" TargetMode="External"/><Relationship Id="rId227" Type="http://schemas.openxmlformats.org/officeDocument/2006/relationships/hyperlink" Target="http://abs.twimg.com/images/themes/theme1/bg.png" TargetMode="External"/><Relationship Id="rId269" Type="http://schemas.openxmlformats.org/officeDocument/2006/relationships/hyperlink" Target="http://pbs.twimg.com/profile_images/1184702192336490499/xiuYhert_normal.jpg" TargetMode="External"/><Relationship Id="rId434" Type="http://schemas.openxmlformats.org/officeDocument/2006/relationships/hyperlink" Target="https://twitter.com/philippelele" TargetMode="External"/><Relationship Id="rId33" Type="http://schemas.openxmlformats.org/officeDocument/2006/relationships/hyperlink" Target="https://t.co/T0tdVZctS7" TargetMode="External"/><Relationship Id="rId129" Type="http://schemas.openxmlformats.org/officeDocument/2006/relationships/hyperlink" Target="https://pbs.twimg.com/profile_banners/271828340/1579089491" TargetMode="External"/><Relationship Id="rId280" Type="http://schemas.openxmlformats.org/officeDocument/2006/relationships/hyperlink" Target="http://pbs.twimg.com/profile_images/1112264369436610560/fbTwoGD9_normal.png" TargetMode="External"/><Relationship Id="rId336" Type="http://schemas.openxmlformats.org/officeDocument/2006/relationships/hyperlink" Target="http://pbs.twimg.com/profile_images/1185180539424268291/4RStqRZ7_normal.jpg" TargetMode="External"/><Relationship Id="rId75" Type="http://schemas.openxmlformats.org/officeDocument/2006/relationships/hyperlink" Target="https://t.co/eZIjnVJIzR" TargetMode="External"/><Relationship Id="rId140" Type="http://schemas.openxmlformats.org/officeDocument/2006/relationships/hyperlink" Target="https://pbs.twimg.com/profile_banners/61156243/1537882128" TargetMode="External"/><Relationship Id="rId182" Type="http://schemas.openxmlformats.org/officeDocument/2006/relationships/hyperlink" Target="http://abs.twimg.com/images/themes/theme10/bg.gif" TargetMode="External"/><Relationship Id="rId378" Type="http://schemas.openxmlformats.org/officeDocument/2006/relationships/hyperlink" Target="https://twitter.com/rakel_almeria" TargetMode="External"/><Relationship Id="rId403" Type="http://schemas.openxmlformats.org/officeDocument/2006/relationships/hyperlink" Target="https://twitter.com/am_camacho" TargetMode="External"/><Relationship Id="rId6" Type="http://schemas.openxmlformats.org/officeDocument/2006/relationships/hyperlink" Target="https://t.co/b6ey2HY6iZ" TargetMode="External"/><Relationship Id="rId238" Type="http://schemas.openxmlformats.org/officeDocument/2006/relationships/hyperlink" Target="http://abs.twimg.com/images/themes/theme1/bg.png" TargetMode="External"/><Relationship Id="rId445" Type="http://schemas.openxmlformats.org/officeDocument/2006/relationships/hyperlink" Target="https://twitter.com/muroexe" TargetMode="External"/><Relationship Id="rId291" Type="http://schemas.openxmlformats.org/officeDocument/2006/relationships/hyperlink" Target="http://pbs.twimg.com/profile_images/1133458416624635905/EPXYnDCI_normal.jpg" TargetMode="External"/><Relationship Id="rId305" Type="http://schemas.openxmlformats.org/officeDocument/2006/relationships/hyperlink" Target="http://pbs.twimg.com/profile_images/969843043061952512/A3Y_Ts4v_normal.jpg" TargetMode="External"/><Relationship Id="rId347" Type="http://schemas.openxmlformats.org/officeDocument/2006/relationships/hyperlink" Target="http://pbs.twimg.com/profile_images/1179330398834380800/3YXkvKw__normal.jpg" TargetMode="External"/><Relationship Id="rId44" Type="http://schemas.openxmlformats.org/officeDocument/2006/relationships/hyperlink" Target="https://t.co/OLUkSWEBij" TargetMode="External"/><Relationship Id="rId86" Type="http://schemas.openxmlformats.org/officeDocument/2006/relationships/hyperlink" Target="https://pbs.twimg.com/profile_banners/76935934/1577944769" TargetMode="External"/><Relationship Id="rId151" Type="http://schemas.openxmlformats.org/officeDocument/2006/relationships/hyperlink" Target="https://pbs.twimg.com/profile_banners/804975834/1519768802" TargetMode="External"/><Relationship Id="rId389" Type="http://schemas.openxmlformats.org/officeDocument/2006/relationships/hyperlink" Target="https://twitter.com/lovesmou" TargetMode="External"/><Relationship Id="rId193" Type="http://schemas.openxmlformats.org/officeDocument/2006/relationships/hyperlink" Target="http://abs.twimg.com/images/themes/theme1/bg.png" TargetMode="External"/><Relationship Id="rId207" Type="http://schemas.openxmlformats.org/officeDocument/2006/relationships/hyperlink" Target="http://abs.twimg.com/images/themes/theme9/bg.gif" TargetMode="External"/><Relationship Id="rId249" Type="http://schemas.openxmlformats.org/officeDocument/2006/relationships/hyperlink" Target="http://abs.twimg.com/images/themes/theme18/bg.gif" TargetMode="External"/><Relationship Id="rId414" Type="http://schemas.openxmlformats.org/officeDocument/2006/relationships/hyperlink" Target="https://twitter.com/pandacomunica" TargetMode="External"/><Relationship Id="rId456" Type="http://schemas.openxmlformats.org/officeDocument/2006/relationships/hyperlink" Target="https://twitter.com/badajozonlinetv" TargetMode="External"/><Relationship Id="rId13" Type="http://schemas.openxmlformats.org/officeDocument/2006/relationships/hyperlink" Target="https://t.co/8S0A8kl7V1" TargetMode="External"/><Relationship Id="rId109" Type="http://schemas.openxmlformats.org/officeDocument/2006/relationships/hyperlink" Target="https://pbs.twimg.com/profile_banners/172648195/1578399572" TargetMode="External"/><Relationship Id="rId260" Type="http://schemas.openxmlformats.org/officeDocument/2006/relationships/hyperlink" Target="http://abs.twimg.com/images/themes/theme14/bg.gif" TargetMode="External"/><Relationship Id="rId316" Type="http://schemas.openxmlformats.org/officeDocument/2006/relationships/hyperlink" Target="http://pbs.twimg.com/profile_images/1104014300044316672/A8SCxfDd_normal.png" TargetMode="External"/><Relationship Id="rId55" Type="http://schemas.openxmlformats.org/officeDocument/2006/relationships/hyperlink" Target="https://t.co/9Y3YeGrkik" TargetMode="External"/><Relationship Id="rId97" Type="http://schemas.openxmlformats.org/officeDocument/2006/relationships/hyperlink" Target="https://pbs.twimg.com/profile_banners/2683872465/1500472771" TargetMode="External"/><Relationship Id="rId120" Type="http://schemas.openxmlformats.org/officeDocument/2006/relationships/hyperlink" Target="https://pbs.twimg.com/profile_banners/964776613/1467211023" TargetMode="External"/><Relationship Id="rId358" Type="http://schemas.openxmlformats.org/officeDocument/2006/relationships/hyperlink" Target="http://pbs.twimg.com/profile_images/1386890616/45454_1479407357061_1590095392_31114469_3587940_n_normal.jpg" TargetMode="External"/><Relationship Id="rId162" Type="http://schemas.openxmlformats.org/officeDocument/2006/relationships/hyperlink" Target="https://pbs.twimg.com/profile_banners/4037592611/1579445824" TargetMode="External"/><Relationship Id="rId218" Type="http://schemas.openxmlformats.org/officeDocument/2006/relationships/hyperlink" Target="http://abs.twimg.com/images/themes/theme15/bg.png" TargetMode="External"/><Relationship Id="rId425" Type="http://schemas.openxmlformats.org/officeDocument/2006/relationships/hyperlink" Target="https://twitter.com/jptejela" TargetMode="External"/><Relationship Id="rId271" Type="http://schemas.openxmlformats.org/officeDocument/2006/relationships/hyperlink" Target="http://pbs.twimg.com/profile_images/1100784469022310402/NvQb-UvT_normal.png" TargetMode="External"/><Relationship Id="rId24" Type="http://schemas.openxmlformats.org/officeDocument/2006/relationships/hyperlink" Target="https://t.co/Hbqw7H3yyd" TargetMode="External"/><Relationship Id="rId66" Type="http://schemas.openxmlformats.org/officeDocument/2006/relationships/hyperlink" Target="https://t.co/FM5iHKucsz" TargetMode="External"/><Relationship Id="rId131" Type="http://schemas.openxmlformats.org/officeDocument/2006/relationships/hyperlink" Target="https://pbs.twimg.com/profile_banners/486457326/1548109625" TargetMode="External"/><Relationship Id="rId327" Type="http://schemas.openxmlformats.org/officeDocument/2006/relationships/hyperlink" Target="http://pbs.twimg.com/profile_images/1054281463011725313/BE7hWZd7_normal.jpg" TargetMode="External"/><Relationship Id="rId369" Type="http://schemas.openxmlformats.org/officeDocument/2006/relationships/hyperlink" Target="https://twitter.com/ene3112" TargetMode="External"/><Relationship Id="rId173" Type="http://schemas.openxmlformats.org/officeDocument/2006/relationships/hyperlink" Target="http://abs.twimg.com/images/themes/theme1/bg.png" TargetMode="External"/><Relationship Id="rId229" Type="http://schemas.openxmlformats.org/officeDocument/2006/relationships/hyperlink" Target="http://abs.twimg.com/images/themes/theme4/bg.gif" TargetMode="External"/><Relationship Id="rId380" Type="http://schemas.openxmlformats.org/officeDocument/2006/relationships/hyperlink" Target="https://twitter.com/davidmorancacho" TargetMode="External"/><Relationship Id="rId436" Type="http://schemas.openxmlformats.org/officeDocument/2006/relationships/hyperlink" Target="https://twitter.com/marketingized" TargetMode="External"/><Relationship Id="rId240" Type="http://schemas.openxmlformats.org/officeDocument/2006/relationships/hyperlink" Target="http://abs.twimg.com/images/themes/theme1/bg.png" TargetMode="External"/><Relationship Id="rId35" Type="http://schemas.openxmlformats.org/officeDocument/2006/relationships/hyperlink" Target="https://t.co/3wK2zp8Inm" TargetMode="External"/><Relationship Id="rId77" Type="http://schemas.openxmlformats.org/officeDocument/2006/relationships/hyperlink" Target="https://t.co/Z6QHJKderJ" TargetMode="External"/><Relationship Id="rId100" Type="http://schemas.openxmlformats.org/officeDocument/2006/relationships/hyperlink" Target="https://pbs.twimg.com/profile_banners/1196586247/1552657358" TargetMode="External"/><Relationship Id="rId282" Type="http://schemas.openxmlformats.org/officeDocument/2006/relationships/hyperlink" Target="http://pbs.twimg.com/profile_images/1103333240990040064/ILzBrVrg_normal.png" TargetMode="External"/><Relationship Id="rId338" Type="http://schemas.openxmlformats.org/officeDocument/2006/relationships/hyperlink" Target="http://pbs.twimg.com/profile_images/1212649356702232581/1916too8_normal.png" TargetMode="External"/><Relationship Id="rId8" Type="http://schemas.openxmlformats.org/officeDocument/2006/relationships/hyperlink" Target="https://t.co/gyLJqLETyl" TargetMode="External"/><Relationship Id="rId142" Type="http://schemas.openxmlformats.org/officeDocument/2006/relationships/hyperlink" Target="https://pbs.twimg.com/profile_banners/1180184144313290752/1570221470" TargetMode="External"/><Relationship Id="rId184" Type="http://schemas.openxmlformats.org/officeDocument/2006/relationships/hyperlink" Target="http://abs.twimg.com/images/themes/theme1/bg.png" TargetMode="External"/><Relationship Id="rId391" Type="http://schemas.openxmlformats.org/officeDocument/2006/relationships/hyperlink" Target="https://twitter.com/argehdez" TargetMode="External"/><Relationship Id="rId405" Type="http://schemas.openxmlformats.org/officeDocument/2006/relationships/hyperlink" Target="https://twitter.com/c_isabelromero" TargetMode="External"/><Relationship Id="rId447" Type="http://schemas.openxmlformats.org/officeDocument/2006/relationships/hyperlink" Target="https://twitter.com/uitsteln" TargetMode="External"/><Relationship Id="rId251" Type="http://schemas.openxmlformats.org/officeDocument/2006/relationships/hyperlink" Target="http://abs.twimg.com/images/themes/theme1/bg.png" TargetMode="External"/><Relationship Id="rId46" Type="http://schemas.openxmlformats.org/officeDocument/2006/relationships/hyperlink" Target="https://t.co/c4c6pYwwL2" TargetMode="External"/><Relationship Id="rId293" Type="http://schemas.openxmlformats.org/officeDocument/2006/relationships/hyperlink" Target="http://pbs.twimg.com/profile_images/558650482902573058/h9CkaT2R_normal.jpeg" TargetMode="External"/><Relationship Id="rId307" Type="http://schemas.openxmlformats.org/officeDocument/2006/relationships/hyperlink" Target="http://pbs.twimg.com/profile_images/1787350526/Mike_normal.jpg" TargetMode="External"/><Relationship Id="rId349" Type="http://schemas.openxmlformats.org/officeDocument/2006/relationships/hyperlink" Target="http://pbs.twimg.com/profile_images/1134504640656084993/UUtFjvqd_normal.jpg" TargetMode="External"/><Relationship Id="rId88" Type="http://schemas.openxmlformats.org/officeDocument/2006/relationships/hyperlink" Target="https://pbs.twimg.com/profile_banners/345463530/1551283736" TargetMode="External"/><Relationship Id="rId111" Type="http://schemas.openxmlformats.org/officeDocument/2006/relationships/hyperlink" Target="https://pbs.twimg.com/profile_banners/2177077743/1549302975" TargetMode="External"/><Relationship Id="rId153" Type="http://schemas.openxmlformats.org/officeDocument/2006/relationships/hyperlink" Target="https://pbs.twimg.com/profile_banners/792790353585864704/1532108529" TargetMode="External"/><Relationship Id="rId195" Type="http://schemas.openxmlformats.org/officeDocument/2006/relationships/hyperlink" Target="http://abs.twimg.com/images/themes/theme1/bg.png" TargetMode="External"/><Relationship Id="rId209" Type="http://schemas.openxmlformats.org/officeDocument/2006/relationships/hyperlink" Target="http://abs.twimg.com/images/themes/theme1/bg.png" TargetMode="External"/><Relationship Id="rId360" Type="http://schemas.openxmlformats.org/officeDocument/2006/relationships/hyperlink" Target="http://pbs.twimg.com/profile_images/968207214317096962/dLW_mqTn_normal.jpg" TargetMode="External"/><Relationship Id="rId416" Type="http://schemas.openxmlformats.org/officeDocument/2006/relationships/hyperlink" Target="https://twitter.com/nicolaschvs" TargetMode="External"/><Relationship Id="rId220" Type="http://schemas.openxmlformats.org/officeDocument/2006/relationships/hyperlink" Target="http://abs.twimg.com/images/themes/theme1/bg.png" TargetMode="External"/><Relationship Id="rId458" Type="http://schemas.openxmlformats.org/officeDocument/2006/relationships/hyperlink" Target="https://twitter.com/vkflores" TargetMode="External"/><Relationship Id="rId15" Type="http://schemas.openxmlformats.org/officeDocument/2006/relationships/hyperlink" Target="https://t.co/TFTz0LDIh9" TargetMode="External"/><Relationship Id="rId57" Type="http://schemas.openxmlformats.org/officeDocument/2006/relationships/hyperlink" Target="https://t.co/bszjkx43WF" TargetMode="External"/><Relationship Id="rId262" Type="http://schemas.openxmlformats.org/officeDocument/2006/relationships/hyperlink" Target="http://abs.twimg.com/images/themes/theme1/bg.png" TargetMode="External"/><Relationship Id="rId318" Type="http://schemas.openxmlformats.org/officeDocument/2006/relationships/hyperlink" Target="http://pbs.twimg.com/profile_images/1088138110385487872/U7EOX_tL_normal.jpg" TargetMode="External"/><Relationship Id="rId99" Type="http://schemas.openxmlformats.org/officeDocument/2006/relationships/hyperlink" Target="https://pbs.twimg.com/profile_banners/288710552/1551890585" TargetMode="External"/><Relationship Id="rId122" Type="http://schemas.openxmlformats.org/officeDocument/2006/relationships/hyperlink" Target="https://pbs.twimg.com/profile_banners/1146563279986286593/1578223877" TargetMode="External"/><Relationship Id="rId164" Type="http://schemas.openxmlformats.org/officeDocument/2006/relationships/hyperlink" Target="https://pbs.twimg.com/profile_banners/1204554080/1515678219" TargetMode="External"/><Relationship Id="rId371" Type="http://schemas.openxmlformats.org/officeDocument/2006/relationships/hyperlink" Target="https://twitter.com/isasantiandreu" TargetMode="External"/><Relationship Id="rId427" Type="http://schemas.openxmlformats.org/officeDocument/2006/relationships/hyperlink" Target="https://twitter.com/fragoso_fran" TargetMode="External"/><Relationship Id="rId26" Type="http://schemas.openxmlformats.org/officeDocument/2006/relationships/hyperlink" Target="https://t.co/ytg9qJJMmX" TargetMode="External"/><Relationship Id="rId231" Type="http://schemas.openxmlformats.org/officeDocument/2006/relationships/hyperlink" Target="http://abs.twimg.com/images/themes/theme1/bg.png" TargetMode="External"/><Relationship Id="rId273" Type="http://schemas.openxmlformats.org/officeDocument/2006/relationships/hyperlink" Target="http://pbs.twimg.com/profile_images/1015263694715047938/4pWWxecr_normal.jpg" TargetMode="External"/><Relationship Id="rId329" Type="http://schemas.openxmlformats.org/officeDocument/2006/relationships/hyperlink" Target="http://pbs.twimg.com/profile_images/1112681005121527808/5DQmhmlm_normal.png" TargetMode="External"/><Relationship Id="rId68" Type="http://schemas.openxmlformats.org/officeDocument/2006/relationships/hyperlink" Target="https://t.co/vHZJ81LuVc" TargetMode="External"/><Relationship Id="rId133" Type="http://schemas.openxmlformats.org/officeDocument/2006/relationships/hyperlink" Target="https://pbs.twimg.com/profile_banners/259990350/1564600059" TargetMode="External"/><Relationship Id="rId175" Type="http://schemas.openxmlformats.org/officeDocument/2006/relationships/hyperlink" Target="http://abs.twimg.com/images/themes/theme1/bg.png" TargetMode="External"/><Relationship Id="rId340" Type="http://schemas.openxmlformats.org/officeDocument/2006/relationships/hyperlink" Target="http://pbs.twimg.com/profile_images/968606284357558275/fMrlC_Mq_normal.jpg" TargetMode="External"/><Relationship Id="rId200" Type="http://schemas.openxmlformats.org/officeDocument/2006/relationships/hyperlink" Target="http://abs.twimg.com/images/themes/theme4/bg.gif" TargetMode="External"/><Relationship Id="rId382" Type="http://schemas.openxmlformats.org/officeDocument/2006/relationships/hyperlink" Target="https://twitter.com/jessicaquerom" TargetMode="External"/><Relationship Id="rId438" Type="http://schemas.openxmlformats.org/officeDocument/2006/relationships/hyperlink" Target="https://twitter.com/_miriam_bustos" TargetMode="External"/><Relationship Id="rId242" Type="http://schemas.openxmlformats.org/officeDocument/2006/relationships/hyperlink" Target="http://abs.twimg.com/images/themes/theme1/bg.png" TargetMode="External"/><Relationship Id="rId284" Type="http://schemas.openxmlformats.org/officeDocument/2006/relationships/hyperlink" Target="http://pbs.twimg.com/profile_images/811977603716415489/hzPjg4zK_normal.jpg" TargetMode="External"/><Relationship Id="rId37" Type="http://schemas.openxmlformats.org/officeDocument/2006/relationships/hyperlink" Target="https://t.co/djkOCIho2X" TargetMode="External"/><Relationship Id="rId79" Type="http://schemas.openxmlformats.org/officeDocument/2006/relationships/hyperlink" Target="https://t.co/D6unJiCx3b" TargetMode="External"/><Relationship Id="rId102" Type="http://schemas.openxmlformats.org/officeDocument/2006/relationships/hyperlink" Target="https://pbs.twimg.com/profile_banners/476990039/1529787883" TargetMode="External"/><Relationship Id="rId144" Type="http://schemas.openxmlformats.org/officeDocument/2006/relationships/hyperlink" Target="https://pbs.twimg.com/profile_banners/1041957852557008896/1568902645" TargetMode="External"/><Relationship Id="rId90" Type="http://schemas.openxmlformats.org/officeDocument/2006/relationships/hyperlink" Target="https://pbs.twimg.com/profile_banners/3148601602/1531144353" TargetMode="External"/><Relationship Id="rId186" Type="http://schemas.openxmlformats.org/officeDocument/2006/relationships/hyperlink" Target="http://abs.twimg.com/images/themes/theme1/bg.png" TargetMode="External"/><Relationship Id="rId351" Type="http://schemas.openxmlformats.org/officeDocument/2006/relationships/hyperlink" Target="http://pbs.twimg.com/profile_images/1218912554581397504/lpu0SAfa_normal.jpg" TargetMode="External"/><Relationship Id="rId393" Type="http://schemas.openxmlformats.org/officeDocument/2006/relationships/hyperlink" Target="https://twitter.com/richartasanchez" TargetMode="External"/><Relationship Id="rId407" Type="http://schemas.openxmlformats.org/officeDocument/2006/relationships/hyperlink" Target="https://twitter.com/anaivarsparcero" TargetMode="External"/><Relationship Id="rId449" Type="http://schemas.openxmlformats.org/officeDocument/2006/relationships/hyperlink" Target="https://twitter.com/natalia_codina" TargetMode="External"/><Relationship Id="rId211" Type="http://schemas.openxmlformats.org/officeDocument/2006/relationships/hyperlink" Target="http://abs.twimg.com/images/themes/theme17/bg.gif" TargetMode="External"/><Relationship Id="rId253" Type="http://schemas.openxmlformats.org/officeDocument/2006/relationships/hyperlink" Target="http://abs.twimg.com/images/themes/theme3/bg.gif" TargetMode="External"/><Relationship Id="rId295" Type="http://schemas.openxmlformats.org/officeDocument/2006/relationships/hyperlink" Target="http://pbs.twimg.com/profile_images/378800000386296985/e078b656ead5e87ddae249d3b1d4cdfb_normal.jpeg" TargetMode="External"/><Relationship Id="rId309" Type="http://schemas.openxmlformats.org/officeDocument/2006/relationships/hyperlink" Target="http://pbs.twimg.com/profile_images/1213785026082607104/-BE5zFd-_normal.jpg" TargetMode="External"/><Relationship Id="rId460" Type="http://schemas.openxmlformats.org/officeDocument/2006/relationships/hyperlink" Target="https://twitter.com/mariaghvn" TargetMode="External"/><Relationship Id="rId48" Type="http://schemas.openxmlformats.org/officeDocument/2006/relationships/hyperlink" Target="https://t.co/A8AJ9sPTk4" TargetMode="External"/><Relationship Id="rId113" Type="http://schemas.openxmlformats.org/officeDocument/2006/relationships/hyperlink" Target="https://pbs.twimg.com/profile_banners/2291609076/1556469707" TargetMode="External"/><Relationship Id="rId320" Type="http://schemas.openxmlformats.org/officeDocument/2006/relationships/hyperlink" Target="http://pbs.twimg.com/profile_images/1378072555/twitter_normal.jpg" TargetMode="External"/><Relationship Id="rId155" Type="http://schemas.openxmlformats.org/officeDocument/2006/relationships/hyperlink" Target="https://pbs.twimg.com/profile_banners/931811312/1577206979" TargetMode="External"/><Relationship Id="rId197" Type="http://schemas.openxmlformats.org/officeDocument/2006/relationships/hyperlink" Target="http://abs.twimg.com/images/themes/theme1/bg.png" TargetMode="External"/><Relationship Id="rId362" Type="http://schemas.openxmlformats.org/officeDocument/2006/relationships/hyperlink" Target="https://twitter.com/muypymes" TargetMode="External"/><Relationship Id="rId418" Type="http://schemas.openxmlformats.org/officeDocument/2006/relationships/hyperlink" Target="https://twitter.com/bichadecampo" TargetMode="External"/><Relationship Id="rId222" Type="http://schemas.openxmlformats.org/officeDocument/2006/relationships/hyperlink" Target="http://abs.twimg.com/images/themes/theme1/bg.png" TargetMode="External"/><Relationship Id="rId264" Type="http://schemas.openxmlformats.org/officeDocument/2006/relationships/hyperlink" Target="http://pbs.twimg.com/profile_images/646715514753052677/cLdQCQqW_normal.jpg" TargetMode="External"/><Relationship Id="rId17" Type="http://schemas.openxmlformats.org/officeDocument/2006/relationships/hyperlink" Target="https://t.co/YQTnY5TPhk" TargetMode="External"/><Relationship Id="rId59" Type="http://schemas.openxmlformats.org/officeDocument/2006/relationships/hyperlink" Target="https://t.co/isCtIIgS3u" TargetMode="External"/><Relationship Id="rId124" Type="http://schemas.openxmlformats.org/officeDocument/2006/relationships/hyperlink" Target="https://pbs.twimg.com/profile_banners/419716888/1512067385" TargetMode="External"/><Relationship Id="rId70" Type="http://schemas.openxmlformats.org/officeDocument/2006/relationships/hyperlink" Target="https://t.co/ZejnuxgSR4" TargetMode="External"/><Relationship Id="rId166" Type="http://schemas.openxmlformats.org/officeDocument/2006/relationships/hyperlink" Target="https://pbs.twimg.com/profile_banners/437843937/1363462975" TargetMode="External"/><Relationship Id="rId331" Type="http://schemas.openxmlformats.org/officeDocument/2006/relationships/hyperlink" Target="http://pbs.twimg.com/profile_images/3242505090/008c44ee6bc8fd356da4a6022565ebb5_normal.jpeg" TargetMode="External"/><Relationship Id="rId373" Type="http://schemas.openxmlformats.org/officeDocument/2006/relationships/hyperlink" Target="https://twitter.com/flormpecasique" TargetMode="External"/><Relationship Id="rId429" Type="http://schemas.openxmlformats.org/officeDocument/2006/relationships/hyperlink" Target="https://twitter.com/vecte" TargetMode="External"/><Relationship Id="rId1" Type="http://schemas.openxmlformats.org/officeDocument/2006/relationships/hyperlink" Target="http://t.co/h8KzJaf5mR" TargetMode="External"/><Relationship Id="rId233" Type="http://schemas.openxmlformats.org/officeDocument/2006/relationships/hyperlink" Target="http://abs.twimg.com/images/themes/theme6/bg.gif" TargetMode="External"/><Relationship Id="rId440" Type="http://schemas.openxmlformats.org/officeDocument/2006/relationships/hyperlink" Target="https://twitter.com/i_republica" TargetMode="External"/><Relationship Id="rId28" Type="http://schemas.openxmlformats.org/officeDocument/2006/relationships/hyperlink" Target="http://t.co/vQXumdXI" TargetMode="External"/><Relationship Id="rId275" Type="http://schemas.openxmlformats.org/officeDocument/2006/relationships/hyperlink" Target="http://pbs.twimg.com/profile_images/478932128223084544/rA_ktAjp_normal.jpeg" TargetMode="External"/><Relationship Id="rId300" Type="http://schemas.openxmlformats.org/officeDocument/2006/relationships/hyperlink" Target="http://pbs.twimg.com/profile_images/1179492332888084480/nCbC1sP7_normal.jpg" TargetMode="External"/><Relationship Id="rId81" Type="http://schemas.openxmlformats.org/officeDocument/2006/relationships/hyperlink" Target="https://pbs.twimg.com/profile_banners/237247517/1458303781" TargetMode="External"/><Relationship Id="rId135" Type="http://schemas.openxmlformats.org/officeDocument/2006/relationships/hyperlink" Target="https://pbs.twimg.com/profile_banners/1193858054/1574331823" TargetMode="External"/><Relationship Id="rId177" Type="http://schemas.openxmlformats.org/officeDocument/2006/relationships/hyperlink" Target="http://abs.twimg.com/images/themes/theme1/bg.png" TargetMode="External"/><Relationship Id="rId342" Type="http://schemas.openxmlformats.org/officeDocument/2006/relationships/hyperlink" Target="http://pbs.twimg.com/profile_images/1100065856313348096/dnLzf976_normal.png" TargetMode="External"/><Relationship Id="rId384" Type="http://schemas.openxmlformats.org/officeDocument/2006/relationships/hyperlink" Target="https://twitter.com/belengg_" TargetMode="External"/><Relationship Id="rId202" Type="http://schemas.openxmlformats.org/officeDocument/2006/relationships/hyperlink" Target="http://abs.twimg.com/images/themes/theme5/bg.gif" TargetMode="External"/><Relationship Id="rId244" Type="http://schemas.openxmlformats.org/officeDocument/2006/relationships/hyperlink" Target="http://abs.twimg.com/images/themes/theme1/bg.png" TargetMode="External"/><Relationship Id="rId39" Type="http://schemas.openxmlformats.org/officeDocument/2006/relationships/hyperlink" Target="http://t.co/BKtKZTErsT" TargetMode="External"/><Relationship Id="rId286" Type="http://schemas.openxmlformats.org/officeDocument/2006/relationships/hyperlink" Target="http://pbs.twimg.com/profile_images/1010630196779798530/feDEhvQv_normal.jpg" TargetMode="External"/><Relationship Id="rId451" Type="http://schemas.openxmlformats.org/officeDocument/2006/relationships/hyperlink" Target="https://twitter.com/carlotagalvan" TargetMode="External"/><Relationship Id="rId50" Type="http://schemas.openxmlformats.org/officeDocument/2006/relationships/hyperlink" Target="https://t.co/evzYvnDOws" TargetMode="External"/><Relationship Id="rId104" Type="http://schemas.openxmlformats.org/officeDocument/2006/relationships/hyperlink" Target="https://pbs.twimg.com/profile_banners/437836725/1559321524" TargetMode="External"/><Relationship Id="rId146" Type="http://schemas.openxmlformats.org/officeDocument/2006/relationships/hyperlink" Target="https://pbs.twimg.com/profile_banners/1361927582/1539544984" TargetMode="External"/><Relationship Id="rId188" Type="http://schemas.openxmlformats.org/officeDocument/2006/relationships/hyperlink" Target="http://abs.twimg.com/images/themes/theme16/bg.gif" TargetMode="External"/><Relationship Id="rId311" Type="http://schemas.openxmlformats.org/officeDocument/2006/relationships/hyperlink" Target="http://pbs.twimg.com/profile_images/1185884816396509185/TnktpfRh_normal.jpg" TargetMode="External"/><Relationship Id="rId353" Type="http://schemas.openxmlformats.org/officeDocument/2006/relationships/hyperlink" Target="http://pbs.twimg.com/profile_images/435720999732928512/y1k46vbW_normal.png" TargetMode="External"/><Relationship Id="rId395" Type="http://schemas.openxmlformats.org/officeDocument/2006/relationships/hyperlink" Target="https://twitter.com/soyjorgealfaro" TargetMode="External"/><Relationship Id="rId409" Type="http://schemas.openxmlformats.org/officeDocument/2006/relationships/hyperlink" Target="https://twitter.com/extrenetworks" TargetMode="External"/><Relationship Id="rId92" Type="http://schemas.openxmlformats.org/officeDocument/2006/relationships/hyperlink" Target="https://pbs.twimg.com/profile_banners/457745695/1407946513" TargetMode="External"/><Relationship Id="rId213" Type="http://schemas.openxmlformats.org/officeDocument/2006/relationships/hyperlink" Target="http://abs.twimg.com/images/themes/theme1/bg.png" TargetMode="External"/><Relationship Id="rId420" Type="http://schemas.openxmlformats.org/officeDocument/2006/relationships/hyperlink" Target="https://twitter.com/javilayunta" TargetMode="External"/><Relationship Id="rId255" Type="http://schemas.openxmlformats.org/officeDocument/2006/relationships/hyperlink" Target="http://abs.twimg.com/images/themes/theme1/bg.png" TargetMode="External"/><Relationship Id="rId297" Type="http://schemas.openxmlformats.org/officeDocument/2006/relationships/hyperlink" Target="http://pbs.twimg.com/profile_images/1092481790504300544/Eags8ZFb_normal.jpg" TargetMode="External"/><Relationship Id="rId462"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5.xml.rels><?xml version="1.0" encoding="UTF-8" standalone="yes"?>
<Relationships xmlns="http://schemas.openxmlformats.org/package/2006/relationships"><Relationship Id="rId117" Type="http://schemas.openxmlformats.org/officeDocument/2006/relationships/hyperlink" Target="https://congresomarketingdigital.com/" TargetMode="External"/><Relationship Id="rId671" Type="http://schemas.openxmlformats.org/officeDocument/2006/relationships/hyperlink" Target="https://twitter.com/uitsteln/status/1218610860261855233" TargetMode="External"/><Relationship Id="rId769" Type="http://schemas.openxmlformats.org/officeDocument/2006/relationships/hyperlink" Target="https://twitter.com/isasantiandreu/status/1217740950774190080" TargetMode="External"/><Relationship Id="rId21" Type="http://schemas.openxmlformats.org/officeDocument/2006/relationships/hyperlink" Target="https://bit.ly/2tBMyen" TargetMode="External"/><Relationship Id="rId324" Type="http://schemas.openxmlformats.org/officeDocument/2006/relationships/hyperlink" Target="https://pbs.twimg.com/media/EOlEmOIX0AAr9VK.jpg" TargetMode="External"/><Relationship Id="rId531" Type="http://schemas.openxmlformats.org/officeDocument/2006/relationships/hyperlink" Target="http://pbs.twimg.com/profile_images/1209519847912157184/D9vHmCnC_normal.jpg" TargetMode="External"/><Relationship Id="rId629" Type="http://schemas.openxmlformats.org/officeDocument/2006/relationships/hyperlink" Target="https://twitter.com/borjadelope/status/1217862153778212864" TargetMode="External"/><Relationship Id="rId170" Type="http://schemas.openxmlformats.org/officeDocument/2006/relationships/hyperlink" Target="https://pbs.twimg.com/ext_tw_video_thumb/1219236414111518720/pu/img/1Qwhs1bYzJSQwgb7.jpg" TargetMode="External"/><Relationship Id="rId836" Type="http://schemas.openxmlformats.org/officeDocument/2006/relationships/hyperlink" Target="https://twitter.com/anaivarsparcero/status/1219205706085273600" TargetMode="External"/><Relationship Id="rId268" Type="http://schemas.openxmlformats.org/officeDocument/2006/relationships/hyperlink" Target="https://pbs.twimg.com/media/EOty9wOWsAEtEzo.jpg" TargetMode="External"/><Relationship Id="rId475" Type="http://schemas.openxmlformats.org/officeDocument/2006/relationships/hyperlink" Target="http://pbs.twimg.com/profile_images/1112264369436610560/fbTwoGD9_normal.png" TargetMode="External"/><Relationship Id="rId682" Type="http://schemas.openxmlformats.org/officeDocument/2006/relationships/hyperlink" Target="https://twitter.com/bichadecampo/status/1218205886692364288" TargetMode="External"/><Relationship Id="rId32" Type="http://schemas.openxmlformats.org/officeDocument/2006/relationships/hyperlink" Target="https://congresomarketingdigital.com/" TargetMode="External"/><Relationship Id="rId128" Type="http://schemas.openxmlformats.org/officeDocument/2006/relationships/hyperlink" Target="http://congresomarketingdigital.com/" TargetMode="External"/><Relationship Id="rId335" Type="http://schemas.openxmlformats.org/officeDocument/2006/relationships/hyperlink" Target="http://pbs.twimg.com/profile_images/1071458731261640704/-l0-IagM_normal.jpg" TargetMode="External"/><Relationship Id="rId542" Type="http://schemas.openxmlformats.org/officeDocument/2006/relationships/hyperlink" Target="http://pbs.twimg.com/profile_images/1067775469486047234/ZWTmU_z8_normal.jpg" TargetMode="External"/><Relationship Id="rId181" Type="http://schemas.openxmlformats.org/officeDocument/2006/relationships/hyperlink" Target="https://pbs.twimg.com/media/EOocNbyW4AEvLzq.png" TargetMode="External"/><Relationship Id="rId402" Type="http://schemas.openxmlformats.org/officeDocument/2006/relationships/hyperlink" Target="http://pbs.twimg.com/profile_images/1218912554581397504/lpu0SAfa_normal.jpg" TargetMode="External"/><Relationship Id="rId847" Type="http://schemas.openxmlformats.org/officeDocument/2006/relationships/hyperlink" Target="https://twitter.com/alvarowpo/status/1218519054585155584" TargetMode="External"/><Relationship Id="rId279" Type="http://schemas.openxmlformats.org/officeDocument/2006/relationships/hyperlink" Target="http://pbs.twimg.com/profile_images/1082030677116080128/PCichrqE_normal.jpg" TargetMode="External"/><Relationship Id="rId486" Type="http://schemas.openxmlformats.org/officeDocument/2006/relationships/hyperlink" Target="http://pbs.twimg.com/profile_images/1209519847912157184/D9vHmCnC_normal.jpg" TargetMode="External"/><Relationship Id="rId693" Type="http://schemas.openxmlformats.org/officeDocument/2006/relationships/hyperlink" Target="https://twitter.com/arantxasgg/status/1218888372950851584" TargetMode="External"/><Relationship Id="rId707" Type="http://schemas.openxmlformats.org/officeDocument/2006/relationships/hyperlink" Target="https://twitter.com/luciayelseo/status/1220255487209492480" TargetMode="External"/><Relationship Id="rId43" Type="http://schemas.openxmlformats.org/officeDocument/2006/relationships/hyperlink" Target="http://www.congresomarketingdigital.com/" TargetMode="External"/><Relationship Id="rId139" Type="http://schemas.openxmlformats.org/officeDocument/2006/relationships/hyperlink" Target="https://www.marketingandweb.es/marketing/mejor-congreso-de-marketing-digital-ecommerce-en-badajoz-cemd/" TargetMode="External"/><Relationship Id="rId346" Type="http://schemas.openxmlformats.org/officeDocument/2006/relationships/hyperlink" Target="http://pbs.twimg.com/profile_images/1208579162400854016/g3t3VUmU_normal.jpg" TargetMode="External"/><Relationship Id="rId553" Type="http://schemas.openxmlformats.org/officeDocument/2006/relationships/hyperlink" Target="https://pbs.twimg.com/media/EOylHZaWsAAImCh.jpg" TargetMode="External"/><Relationship Id="rId760" Type="http://schemas.openxmlformats.org/officeDocument/2006/relationships/hyperlink" Target="https://twitter.com/isasantiandreu/status/1217916322484453376" TargetMode="External"/><Relationship Id="rId192" Type="http://schemas.openxmlformats.org/officeDocument/2006/relationships/hyperlink" Target="https://pbs.twimg.com/ext_tw_video_thumb/1219345135772659712/pu/img/kV1w2D15twj3fpKC.jpg" TargetMode="External"/><Relationship Id="rId206" Type="http://schemas.openxmlformats.org/officeDocument/2006/relationships/hyperlink" Target="https://pbs.twimg.com/media/EOfl8TdWsAMWjXH.jpg" TargetMode="External"/><Relationship Id="rId413" Type="http://schemas.openxmlformats.org/officeDocument/2006/relationships/hyperlink" Target="https://pbs.twimg.com/media/EOY_cIgWkAE-H4D.png" TargetMode="External"/><Relationship Id="rId858" Type="http://schemas.openxmlformats.org/officeDocument/2006/relationships/hyperlink" Target="https://twitter.com/cemktd/status/1216726634893598720" TargetMode="External"/><Relationship Id="rId497" Type="http://schemas.openxmlformats.org/officeDocument/2006/relationships/hyperlink" Target="https://pbs.twimg.com/media/EOjWCoTWsAAVx7d.jpg" TargetMode="External"/><Relationship Id="rId620" Type="http://schemas.openxmlformats.org/officeDocument/2006/relationships/hyperlink" Target="https://twitter.com/maylopezes/status/1218978657798184962" TargetMode="External"/><Relationship Id="rId718" Type="http://schemas.openxmlformats.org/officeDocument/2006/relationships/hyperlink" Target="https://twitter.com/luciayelseo/status/1220255745452781568" TargetMode="External"/><Relationship Id="rId357" Type="http://schemas.openxmlformats.org/officeDocument/2006/relationships/hyperlink" Target="http://pbs.twimg.com/profile_images/1204059046900387842/4jJ_jem5_normal.jpg" TargetMode="External"/><Relationship Id="rId54" Type="http://schemas.openxmlformats.org/officeDocument/2006/relationships/hyperlink" Target="https://congresomarketingdigital.com/" TargetMode="External"/><Relationship Id="rId217" Type="http://schemas.openxmlformats.org/officeDocument/2006/relationships/hyperlink" Target="https://pbs.twimg.com/ext_tw_video_thumb/1217868196931350529/pu/img/1yy8Y0W0LUp5OmpB.jpg" TargetMode="External"/><Relationship Id="rId564" Type="http://schemas.openxmlformats.org/officeDocument/2006/relationships/hyperlink" Target="https://pbs.twimg.com/media/EOkopnTXsAMieFh.jpg" TargetMode="External"/><Relationship Id="rId771" Type="http://schemas.openxmlformats.org/officeDocument/2006/relationships/hyperlink" Target="https://twitter.com/isasantiandreu/status/1217916336308924423" TargetMode="External"/><Relationship Id="rId869" Type="http://schemas.openxmlformats.org/officeDocument/2006/relationships/hyperlink" Target="https://twitter.com/cemktd/status/1219924197436248064" TargetMode="External"/><Relationship Id="rId424" Type="http://schemas.openxmlformats.org/officeDocument/2006/relationships/hyperlink" Target="https://pbs.twimg.com/media/EOyvYlWXsAUawTw.png" TargetMode="External"/><Relationship Id="rId631" Type="http://schemas.openxmlformats.org/officeDocument/2006/relationships/hyperlink" Target="https://twitter.com/borjadelope/status/1218192306433556483" TargetMode="External"/><Relationship Id="rId729" Type="http://schemas.openxmlformats.org/officeDocument/2006/relationships/hyperlink" Target="https://twitter.com/vivianfrancos/status/1218092894155874304" TargetMode="External"/><Relationship Id="rId270" Type="http://schemas.openxmlformats.org/officeDocument/2006/relationships/hyperlink" Target="http://pbs.twimg.com/profile_images/790879410673033217/SisvRN7o_normal.jpg" TargetMode="External"/><Relationship Id="rId65" Type="http://schemas.openxmlformats.org/officeDocument/2006/relationships/hyperlink" Target="https://congresomarketingdigital.com/" TargetMode="External"/><Relationship Id="rId130" Type="http://schemas.openxmlformats.org/officeDocument/2006/relationships/hyperlink" Target="https://congresomarketingdigital.com/" TargetMode="External"/><Relationship Id="rId368" Type="http://schemas.openxmlformats.org/officeDocument/2006/relationships/hyperlink" Target="https://pbs.twimg.com/media/EOfvyVdW4AAkkYm.jpg" TargetMode="External"/><Relationship Id="rId575" Type="http://schemas.openxmlformats.org/officeDocument/2006/relationships/hyperlink" Target="https://pbs.twimg.com/media/EOZrLlLW4AEiedM.jpg" TargetMode="External"/><Relationship Id="rId782" Type="http://schemas.openxmlformats.org/officeDocument/2006/relationships/hyperlink" Target="https://twitter.com/isasantiandreu/status/1220299474528018433" TargetMode="External"/><Relationship Id="rId228" Type="http://schemas.openxmlformats.org/officeDocument/2006/relationships/hyperlink" Target="https://pbs.twimg.com/media/EOofoxrX0AAK48C.jpg" TargetMode="External"/><Relationship Id="rId435" Type="http://schemas.openxmlformats.org/officeDocument/2006/relationships/hyperlink" Target="http://pbs.twimg.com/profile_images/845710953077489665/3a8KmIcc_normal.jpg" TargetMode="External"/><Relationship Id="rId642" Type="http://schemas.openxmlformats.org/officeDocument/2006/relationships/hyperlink" Target="https://twitter.com/javilayunta/status/1218095476135858176" TargetMode="External"/><Relationship Id="rId281" Type="http://schemas.openxmlformats.org/officeDocument/2006/relationships/hyperlink" Target="http://pbs.twimg.com/profile_images/974631757973770241/zs7-lQzr_normal.jpg" TargetMode="External"/><Relationship Id="rId502" Type="http://schemas.openxmlformats.org/officeDocument/2006/relationships/hyperlink" Target="https://pbs.twimg.com/ext_tw_video_thumb/1218973690156724230/pu/img/JdJuUInRwbXkB_Fj.jpg" TargetMode="External"/><Relationship Id="rId76" Type="http://schemas.openxmlformats.org/officeDocument/2006/relationships/hyperlink" Target="http://congresomarketingdigital.com/" TargetMode="External"/><Relationship Id="rId141" Type="http://schemas.openxmlformats.org/officeDocument/2006/relationships/hyperlink" Target="https://congresomarketingdigital.com/el-seo-sera-uno-de-los-protagonistas-del-congreso-del-dia-31-de-enero/" TargetMode="External"/><Relationship Id="rId379" Type="http://schemas.openxmlformats.org/officeDocument/2006/relationships/hyperlink" Target="https://pbs.twimg.com/tweet_video_thumb/EOpcg8yWsAY2xNB.jpg" TargetMode="External"/><Relationship Id="rId586" Type="http://schemas.openxmlformats.org/officeDocument/2006/relationships/hyperlink" Target="https://twitter.com/cidvegasbajas/status/1217709432559280128" TargetMode="External"/><Relationship Id="rId793" Type="http://schemas.openxmlformats.org/officeDocument/2006/relationships/hyperlink" Target="https://twitter.com/tuwebdecero/status/1217497236638261254" TargetMode="External"/><Relationship Id="rId807" Type="http://schemas.openxmlformats.org/officeDocument/2006/relationships/hyperlink" Target="https://twitter.com/raiolanetworks/status/1217886586555203584" TargetMode="External"/><Relationship Id="rId7" Type="http://schemas.openxmlformats.org/officeDocument/2006/relationships/hyperlink" Target="https://congresomarketingdigital.com/" TargetMode="External"/><Relationship Id="rId239" Type="http://schemas.openxmlformats.org/officeDocument/2006/relationships/hyperlink" Target="https://pbs.twimg.com/media/EO9F_ZvWkAA6Hic.jpg" TargetMode="External"/><Relationship Id="rId446" Type="http://schemas.openxmlformats.org/officeDocument/2006/relationships/hyperlink" Target="http://pbs.twimg.com/profile_images/1115176907065176065/oMzO-XQ1_normal.png" TargetMode="External"/><Relationship Id="rId653" Type="http://schemas.openxmlformats.org/officeDocument/2006/relationships/hyperlink" Target="https://twitter.com/javilayunta/status/1219585359786528768" TargetMode="External"/><Relationship Id="rId292" Type="http://schemas.openxmlformats.org/officeDocument/2006/relationships/hyperlink" Target="http://pbs.twimg.com/profile_images/942319115041157121/8k89akPE_normal.jpg" TargetMode="External"/><Relationship Id="rId306" Type="http://schemas.openxmlformats.org/officeDocument/2006/relationships/hyperlink" Target="http://pbs.twimg.com/profile_images/1092481790504300544/Eags8ZFb_normal.jpg" TargetMode="External"/><Relationship Id="rId860" Type="http://schemas.openxmlformats.org/officeDocument/2006/relationships/hyperlink" Target="https://twitter.com/cemktd/status/1218079281471008768" TargetMode="External"/><Relationship Id="rId87" Type="http://schemas.openxmlformats.org/officeDocument/2006/relationships/hyperlink" Target="https://congresomarketingdigital.com/" TargetMode="External"/><Relationship Id="rId513" Type="http://schemas.openxmlformats.org/officeDocument/2006/relationships/hyperlink" Target="http://pbs.twimg.com/profile_images/1015263694715047938/4pWWxecr_normal.jpg" TargetMode="External"/><Relationship Id="rId597" Type="http://schemas.openxmlformats.org/officeDocument/2006/relationships/hyperlink" Target="https://twitter.com/elenalalasm/status/1217916607722336265" TargetMode="External"/><Relationship Id="rId720" Type="http://schemas.openxmlformats.org/officeDocument/2006/relationships/hyperlink" Target="https://twitter.com/luciayelseo/status/1220255780311588866" TargetMode="External"/><Relationship Id="rId818" Type="http://schemas.openxmlformats.org/officeDocument/2006/relationships/hyperlink" Target="https://twitter.com/raiolanetworks/status/1219244195505942528" TargetMode="External"/><Relationship Id="rId152" Type="http://schemas.openxmlformats.org/officeDocument/2006/relationships/hyperlink" Target="https://pbs.twimg.com/media/EOaxaxwWoAIlLeP.jpg" TargetMode="External"/><Relationship Id="rId457" Type="http://schemas.openxmlformats.org/officeDocument/2006/relationships/hyperlink" Target="http://pbs.twimg.com/profile_images/1115176907065176065/oMzO-XQ1_normal.png" TargetMode="External"/><Relationship Id="rId664" Type="http://schemas.openxmlformats.org/officeDocument/2006/relationships/hyperlink" Target="https://twitter.com/toninavarroyes/status/1219922070232096769" TargetMode="External"/><Relationship Id="rId871" Type="http://schemas.openxmlformats.org/officeDocument/2006/relationships/hyperlink" Target="https://twitter.com/cemktd/status/1220060195063324677" TargetMode="External"/><Relationship Id="rId14" Type="http://schemas.openxmlformats.org/officeDocument/2006/relationships/hyperlink" Target="https://congresomarketingdigital.com/" TargetMode="External"/><Relationship Id="rId317" Type="http://schemas.openxmlformats.org/officeDocument/2006/relationships/hyperlink" Target="http://pbs.twimg.com/profile_images/1185884816396509185/TnktpfRh_normal.jpg" TargetMode="External"/><Relationship Id="rId524" Type="http://schemas.openxmlformats.org/officeDocument/2006/relationships/hyperlink" Target="http://pbs.twimg.com/profile_images/1194242784615641089/2PmcYCXQ_normal.jpg" TargetMode="External"/><Relationship Id="rId731" Type="http://schemas.openxmlformats.org/officeDocument/2006/relationships/hyperlink" Target="https://twitter.com/vivianfrancos/status/1218455278636748800" TargetMode="External"/><Relationship Id="rId98" Type="http://schemas.openxmlformats.org/officeDocument/2006/relationships/hyperlink" Target="https://congresomarketingdigital.com/" TargetMode="External"/><Relationship Id="rId163" Type="http://schemas.openxmlformats.org/officeDocument/2006/relationships/hyperlink" Target="https://pbs.twimg.com/media/EOfvyVdW4AAkkYm.jpg" TargetMode="External"/><Relationship Id="rId370" Type="http://schemas.openxmlformats.org/officeDocument/2006/relationships/hyperlink" Target="https://pbs.twimg.com/media/EOpul-aXUAA1t4B.jpg" TargetMode="External"/><Relationship Id="rId829" Type="http://schemas.openxmlformats.org/officeDocument/2006/relationships/hyperlink" Target="https://twitter.com/cemktd/status/1219225602517098501" TargetMode="External"/><Relationship Id="rId230" Type="http://schemas.openxmlformats.org/officeDocument/2006/relationships/hyperlink" Target="https://pbs.twimg.com/ext_tw_video_thumb/1218973690156724230/pu/img/JdJuUInRwbXkB_Fj.jpg" TargetMode="External"/><Relationship Id="rId468" Type="http://schemas.openxmlformats.org/officeDocument/2006/relationships/hyperlink" Target="http://pbs.twimg.com/profile_images/1115176907065176065/oMzO-XQ1_normal.png" TargetMode="External"/><Relationship Id="rId675" Type="http://schemas.openxmlformats.org/officeDocument/2006/relationships/hyperlink" Target="https://twitter.com/natalia_codina/status/1219918666273259520" TargetMode="External"/><Relationship Id="rId882" Type="http://schemas.openxmlformats.org/officeDocument/2006/relationships/hyperlink" Target="https://twitter.com/tuwebdecero/status/1219898778788016128" TargetMode="External"/><Relationship Id="rId25" Type="http://schemas.openxmlformats.org/officeDocument/2006/relationships/hyperlink" Target="https://isabelsantiandreu.com/cemd2020/" TargetMode="External"/><Relationship Id="rId328" Type="http://schemas.openxmlformats.org/officeDocument/2006/relationships/hyperlink" Target="http://pbs.twimg.com/profile_images/1071458731261640704/-l0-IagM_normal.jpg" TargetMode="External"/><Relationship Id="rId535" Type="http://schemas.openxmlformats.org/officeDocument/2006/relationships/hyperlink" Target="https://pbs.twimg.com/media/EOjfAxoWkAAnvzh.jpg" TargetMode="External"/><Relationship Id="rId742" Type="http://schemas.openxmlformats.org/officeDocument/2006/relationships/hyperlink" Target="https://twitter.com/vivianfrancos/status/1220267207529238529" TargetMode="External"/><Relationship Id="rId174" Type="http://schemas.openxmlformats.org/officeDocument/2006/relationships/hyperlink" Target="https://pbs.twimg.com/media/EOrKftEWsAEX7qz.png" TargetMode="External"/><Relationship Id="rId381" Type="http://schemas.openxmlformats.org/officeDocument/2006/relationships/hyperlink" Target="https://pbs.twimg.com/ext_tw_video_thumb/1219718859307016192/pu/img/WLZ7SCEvSyvjPomQ.jpg" TargetMode="External"/><Relationship Id="rId602" Type="http://schemas.openxmlformats.org/officeDocument/2006/relationships/hyperlink" Target="https://twitter.com/alvarobarrena/status/1218248901049962501" TargetMode="External"/><Relationship Id="rId241" Type="http://schemas.openxmlformats.org/officeDocument/2006/relationships/hyperlink" Target="https://pbs.twimg.com/media/EOvT5GSX0AAKngR.jpg" TargetMode="External"/><Relationship Id="rId479" Type="http://schemas.openxmlformats.org/officeDocument/2006/relationships/hyperlink" Target="http://pbs.twimg.com/profile_images/1015263694715047938/4pWWxecr_normal.jpg" TargetMode="External"/><Relationship Id="rId686" Type="http://schemas.openxmlformats.org/officeDocument/2006/relationships/hyperlink" Target="https://twitter.com/bichadecampo/status/1219591497672265728" TargetMode="External"/><Relationship Id="rId893" Type="http://schemas.openxmlformats.org/officeDocument/2006/relationships/hyperlink" Target="https://twitter.com/tuwebdecero/status/1219573242983329793" TargetMode="External"/><Relationship Id="rId36" Type="http://schemas.openxmlformats.org/officeDocument/2006/relationships/hyperlink" Target="https://congresomarketingdigital.com/" TargetMode="External"/><Relationship Id="rId339" Type="http://schemas.openxmlformats.org/officeDocument/2006/relationships/hyperlink" Target="http://pbs.twimg.com/profile_images/1071458731261640704/-l0-IagM_normal.jpg" TargetMode="External"/><Relationship Id="rId546" Type="http://schemas.openxmlformats.org/officeDocument/2006/relationships/hyperlink" Target="https://pbs.twimg.com/media/EOd8ppXWAAAVfKJ.jpg" TargetMode="External"/><Relationship Id="rId753" Type="http://schemas.openxmlformats.org/officeDocument/2006/relationships/hyperlink" Target="https://twitter.com/cemktd/status/1219955122073145346" TargetMode="External"/><Relationship Id="rId101" Type="http://schemas.openxmlformats.org/officeDocument/2006/relationships/hyperlink" Target="https://congresomarketingdigital.com/" TargetMode="External"/><Relationship Id="rId185" Type="http://schemas.openxmlformats.org/officeDocument/2006/relationships/hyperlink" Target="https://pbs.twimg.com/media/EOyvYlWXsAUawTw.png" TargetMode="External"/><Relationship Id="rId406" Type="http://schemas.openxmlformats.org/officeDocument/2006/relationships/hyperlink" Target="http://pbs.twimg.com/profile_images/1218912554581397504/lpu0SAfa_normal.jpg" TargetMode="External"/><Relationship Id="rId392" Type="http://schemas.openxmlformats.org/officeDocument/2006/relationships/hyperlink" Target="http://pbs.twimg.com/profile_images/1218912554581397504/lpu0SAfa_normal.jpg" TargetMode="External"/><Relationship Id="rId613" Type="http://schemas.openxmlformats.org/officeDocument/2006/relationships/hyperlink" Target="https://twitter.com/isafirvida/status/1217577705597820932" TargetMode="External"/><Relationship Id="rId697" Type="http://schemas.openxmlformats.org/officeDocument/2006/relationships/hyperlink" Target="https://twitter.com/luciayelseo/status/1219238804999016448" TargetMode="External"/><Relationship Id="rId820" Type="http://schemas.openxmlformats.org/officeDocument/2006/relationships/hyperlink" Target="https://twitter.com/raiolanetworks/status/1219546215320375297" TargetMode="External"/><Relationship Id="rId252" Type="http://schemas.openxmlformats.org/officeDocument/2006/relationships/hyperlink" Target="https://pbs.twimg.com/media/EOd8ppXWAAAVfKJ.jpg" TargetMode="External"/><Relationship Id="rId47" Type="http://schemas.openxmlformats.org/officeDocument/2006/relationships/hyperlink" Target="https://congresomarketingdigital.com/" TargetMode="External"/><Relationship Id="rId112" Type="http://schemas.openxmlformats.org/officeDocument/2006/relationships/hyperlink" Target="https://congresomarketingdigital.com/" TargetMode="External"/><Relationship Id="rId557" Type="http://schemas.openxmlformats.org/officeDocument/2006/relationships/hyperlink" Target="https://pbs.twimg.com/ext_tw_video_thumb/1220060099558940674/pu/img/PbQFIil7waKp5h_p.jpg" TargetMode="External"/><Relationship Id="rId764" Type="http://schemas.openxmlformats.org/officeDocument/2006/relationships/hyperlink" Target="https://twitter.com/cemktd/status/1219878916418080768" TargetMode="External"/><Relationship Id="rId196" Type="http://schemas.openxmlformats.org/officeDocument/2006/relationships/hyperlink" Target="https://pbs.twimg.com/media/EN3CwEYX4AAtFJw.jpg" TargetMode="External"/><Relationship Id="rId417" Type="http://schemas.openxmlformats.org/officeDocument/2006/relationships/hyperlink" Target="https://pbs.twimg.com/media/EOjSnjGX0AAB_qb.png" TargetMode="External"/><Relationship Id="rId624" Type="http://schemas.openxmlformats.org/officeDocument/2006/relationships/hyperlink" Target="https://twitter.com/oletna/status/1219274857814396929" TargetMode="External"/><Relationship Id="rId831" Type="http://schemas.openxmlformats.org/officeDocument/2006/relationships/hyperlink" Target="https://twitter.com/cemktd/status/1217739084149547008" TargetMode="External"/><Relationship Id="rId263" Type="http://schemas.openxmlformats.org/officeDocument/2006/relationships/hyperlink" Target="https://pbs.twimg.com/media/EOaw7wVW4AIAxRc.jpg" TargetMode="External"/><Relationship Id="rId470" Type="http://schemas.openxmlformats.org/officeDocument/2006/relationships/hyperlink" Target="http://pbs.twimg.com/profile_images/1115176907065176065/oMzO-XQ1_normal.png" TargetMode="External"/><Relationship Id="rId58" Type="http://schemas.openxmlformats.org/officeDocument/2006/relationships/hyperlink" Target="https://congresomarketingdigital.com/" TargetMode="External"/><Relationship Id="rId123" Type="http://schemas.openxmlformats.org/officeDocument/2006/relationships/hyperlink" Target="https://congresomarketingdigital.com/taquilla-online/" TargetMode="External"/><Relationship Id="rId330" Type="http://schemas.openxmlformats.org/officeDocument/2006/relationships/hyperlink" Target="https://pbs.twimg.com/media/EOf7AheX4AErnUc.jpg" TargetMode="External"/><Relationship Id="rId568" Type="http://schemas.openxmlformats.org/officeDocument/2006/relationships/hyperlink" Target="http://pbs.twimg.com/profile_images/1015263694715047938/4pWWxecr_normal.jpg" TargetMode="External"/><Relationship Id="rId775" Type="http://schemas.openxmlformats.org/officeDocument/2006/relationships/hyperlink" Target="https://twitter.com/isasantiandreu/status/1218843093136527360" TargetMode="External"/><Relationship Id="rId428" Type="http://schemas.openxmlformats.org/officeDocument/2006/relationships/hyperlink" Target="https://pbs.twimg.com/media/EO9CjsKX0AAuUIZ.png" TargetMode="External"/><Relationship Id="rId635" Type="http://schemas.openxmlformats.org/officeDocument/2006/relationships/hyperlink" Target="https://twitter.com/borjadelope/status/1219518593559416832" TargetMode="External"/><Relationship Id="rId842" Type="http://schemas.openxmlformats.org/officeDocument/2006/relationships/hyperlink" Target="https://twitter.com/tuwebdecero/status/1219735568185249794" TargetMode="External"/><Relationship Id="rId274" Type="http://schemas.openxmlformats.org/officeDocument/2006/relationships/hyperlink" Target="http://pbs.twimg.com/profile_images/1211763037830598658/SuCxoMbA_normal.jpg" TargetMode="External"/><Relationship Id="rId481" Type="http://schemas.openxmlformats.org/officeDocument/2006/relationships/hyperlink" Target="https://pbs.twimg.com/media/EOZIOnaWAAAHAEE.jpg" TargetMode="External"/><Relationship Id="rId702" Type="http://schemas.openxmlformats.org/officeDocument/2006/relationships/hyperlink" Target="https://twitter.com/luciayelseo/status/1220074628149805057" TargetMode="External"/><Relationship Id="rId69" Type="http://schemas.openxmlformats.org/officeDocument/2006/relationships/hyperlink" Target="https://congresomarketingdigital.com/" TargetMode="External"/><Relationship Id="rId134" Type="http://schemas.openxmlformats.org/officeDocument/2006/relationships/hyperlink" Target="https://congresomarketingdigital.com/?utm_source=blogsterapp&amp;utm_medium=twitter&amp;utm_term=tuwebdecero&amp;utm_content=8671690" TargetMode="External"/><Relationship Id="rId579" Type="http://schemas.openxmlformats.org/officeDocument/2006/relationships/hyperlink" Target="http://pbs.twimg.com/profile_images/1015263694715047938/4pWWxecr_normal.jpg" TargetMode="External"/><Relationship Id="rId786" Type="http://schemas.openxmlformats.org/officeDocument/2006/relationships/hyperlink" Target="https://twitter.com/vkflores/status/1220338140629622786" TargetMode="External"/><Relationship Id="rId341" Type="http://schemas.openxmlformats.org/officeDocument/2006/relationships/hyperlink" Target="http://pbs.twimg.com/profile_images/1112681005121527808/5DQmhmlm_normal.png" TargetMode="External"/><Relationship Id="rId439" Type="http://schemas.openxmlformats.org/officeDocument/2006/relationships/hyperlink" Target="http://pbs.twimg.com/profile_images/1200169512542314497/UXW9ZiUJ_normal.png" TargetMode="External"/><Relationship Id="rId646" Type="http://schemas.openxmlformats.org/officeDocument/2006/relationships/hyperlink" Target="https://twitter.com/javilayunta/status/1218520202553499648" TargetMode="External"/><Relationship Id="rId201" Type="http://schemas.openxmlformats.org/officeDocument/2006/relationships/hyperlink" Target="https://pbs.twimg.com/media/EO3haJAX0AAEeZi.jpg" TargetMode="External"/><Relationship Id="rId285" Type="http://schemas.openxmlformats.org/officeDocument/2006/relationships/hyperlink" Target="https://pbs.twimg.com/tweet_video_thumb/EOZI4iyXkAINJUw.jpg" TargetMode="External"/><Relationship Id="rId506" Type="http://schemas.openxmlformats.org/officeDocument/2006/relationships/hyperlink" Target="https://pbs.twimg.com/media/EOyy0YZWoAIiifY.jpg" TargetMode="External"/><Relationship Id="rId853" Type="http://schemas.openxmlformats.org/officeDocument/2006/relationships/hyperlink" Target="https://twitter.com/mjcachon/status/1218557299054252033" TargetMode="External"/><Relationship Id="rId492" Type="http://schemas.openxmlformats.org/officeDocument/2006/relationships/hyperlink" Target="http://pbs.twimg.com/profile_images/1202632769207181312/Q6uh7Q6P_normal.png" TargetMode="External"/><Relationship Id="rId713" Type="http://schemas.openxmlformats.org/officeDocument/2006/relationships/hyperlink" Target="https://twitter.com/luciayelseo/status/1220255631342436353" TargetMode="External"/><Relationship Id="rId797" Type="http://schemas.openxmlformats.org/officeDocument/2006/relationships/hyperlink" Target="https://twitter.com/tuwebdecero/status/1217870129742123010" TargetMode="External"/><Relationship Id="rId145" Type="http://schemas.openxmlformats.org/officeDocument/2006/relationships/hyperlink" Target="https://pbs.twimg.com/tweet_video_thumb/EOfk1KsXUAEB1gf.jpg" TargetMode="External"/><Relationship Id="rId352" Type="http://schemas.openxmlformats.org/officeDocument/2006/relationships/hyperlink" Target="https://pbs.twimg.com/media/EOvUyUhX4AUvV2i.jpg" TargetMode="External"/><Relationship Id="rId212" Type="http://schemas.openxmlformats.org/officeDocument/2006/relationships/hyperlink" Target="https://pbs.twimg.com/media/EO9FxXAX0AAMVAx.jpg" TargetMode="External"/><Relationship Id="rId657" Type="http://schemas.openxmlformats.org/officeDocument/2006/relationships/hyperlink" Target="https://twitter.com/tinosemseo/status/1219685435917656066" TargetMode="External"/><Relationship Id="rId864" Type="http://schemas.openxmlformats.org/officeDocument/2006/relationships/hyperlink" Target="https://twitter.com/cemktd/status/1219200423363534848" TargetMode="External"/><Relationship Id="rId296" Type="http://schemas.openxmlformats.org/officeDocument/2006/relationships/hyperlink" Target="https://pbs.twimg.com/media/EOVYlfGWkAAMRCn.jpg" TargetMode="External"/><Relationship Id="rId517" Type="http://schemas.openxmlformats.org/officeDocument/2006/relationships/hyperlink" Target="https://pbs.twimg.com/media/EOZHPV8WAAYyi12.jpg" TargetMode="External"/><Relationship Id="rId724" Type="http://schemas.openxmlformats.org/officeDocument/2006/relationships/hyperlink" Target="https://twitter.com/luciayelseo/status/1220255892433666049" TargetMode="External"/><Relationship Id="rId60" Type="http://schemas.openxmlformats.org/officeDocument/2006/relationships/hyperlink" Target="https://congresomarketingdigital.com/" TargetMode="External"/><Relationship Id="rId156" Type="http://schemas.openxmlformats.org/officeDocument/2006/relationships/hyperlink" Target="https://pbs.twimg.com/media/EOqOMA-X0AAt9W6.jpg" TargetMode="External"/><Relationship Id="rId363" Type="http://schemas.openxmlformats.org/officeDocument/2006/relationships/hyperlink" Target="http://pbs.twimg.com/profile_images/1218912554581397504/lpu0SAfa_normal.jpg" TargetMode="External"/><Relationship Id="rId570" Type="http://schemas.openxmlformats.org/officeDocument/2006/relationships/hyperlink" Target="http://pbs.twimg.com/profile_images/1015263694715047938/4pWWxecr_normal.jpg" TargetMode="External"/><Relationship Id="rId223" Type="http://schemas.openxmlformats.org/officeDocument/2006/relationships/hyperlink" Target="https://pbs.twimg.com/ext_tw_video_thumb/1218157053283270656/pu/img/7MQJ_yAAevGNnL8H.jpg" TargetMode="External"/><Relationship Id="rId430" Type="http://schemas.openxmlformats.org/officeDocument/2006/relationships/hyperlink" Target="http://pbs.twimg.com/profile_images/1218977537445040128/GQhUKMa0_normal.jpg" TargetMode="External"/><Relationship Id="rId668" Type="http://schemas.openxmlformats.org/officeDocument/2006/relationships/hyperlink" Target="https://twitter.com/_miriam_bustos/status/1220006246851497984" TargetMode="External"/><Relationship Id="rId875" Type="http://schemas.openxmlformats.org/officeDocument/2006/relationships/hyperlink" Target="https://twitter.com/tuwebdecero/status/1217808738943410176" TargetMode="External"/><Relationship Id="rId18" Type="http://schemas.openxmlformats.org/officeDocument/2006/relationships/hyperlink" Target="https://bit.ly/2tBMyen" TargetMode="External"/><Relationship Id="rId528" Type="http://schemas.openxmlformats.org/officeDocument/2006/relationships/hyperlink" Target="http://pbs.twimg.com/profile_images/1015263694715047938/4pWWxecr_normal.jpg" TargetMode="External"/><Relationship Id="rId735" Type="http://schemas.openxmlformats.org/officeDocument/2006/relationships/hyperlink" Target="https://twitter.com/vivianfrancos/status/1219150704922767362" TargetMode="External"/><Relationship Id="rId167" Type="http://schemas.openxmlformats.org/officeDocument/2006/relationships/hyperlink" Target="https://pbs.twimg.com/media/EOvQz1jXkAAubQi.jpg" TargetMode="External"/><Relationship Id="rId374" Type="http://schemas.openxmlformats.org/officeDocument/2006/relationships/hyperlink" Target="http://pbs.twimg.com/profile_images/1218912554581397504/lpu0SAfa_normal.jpg" TargetMode="External"/><Relationship Id="rId581" Type="http://schemas.openxmlformats.org/officeDocument/2006/relationships/hyperlink" Target="http://pbs.twimg.com/profile_images/1015263694715047938/4pWWxecr_normal.jpg" TargetMode="External"/><Relationship Id="rId71" Type="http://schemas.openxmlformats.org/officeDocument/2006/relationships/hyperlink" Target="http://mtr.cool/mbhgvrqcvg" TargetMode="External"/><Relationship Id="rId234" Type="http://schemas.openxmlformats.org/officeDocument/2006/relationships/hyperlink" Target="https://pbs.twimg.com/media/EOyy0YZWoAIiifY.jpg" TargetMode="External"/><Relationship Id="rId679" Type="http://schemas.openxmlformats.org/officeDocument/2006/relationships/hyperlink" Target="https://twitter.com/bichadecampo/status/1217773016442077189" TargetMode="External"/><Relationship Id="rId802" Type="http://schemas.openxmlformats.org/officeDocument/2006/relationships/hyperlink" Target="https://twitter.com/cemktd/status/1220273512939687936" TargetMode="External"/><Relationship Id="rId886" Type="http://schemas.openxmlformats.org/officeDocument/2006/relationships/hyperlink" Target="https://twitter.com/tuwebdecero/status/1220283189232652289" TargetMode="External"/><Relationship Id="rId2" Type="http://schemas.openxmlformats.org/officeDocument/2006/relationships/hyperlink" Target="https://isabelsantiandreu.com/cemd2020/" TargetMode="External"/><Relationship Id="rId29" Type="http://schemas.openxmlformats.org/officeDocument/2006/relationships/hyperlink" Target="https://congresomarketingdigital.com/" TargetMode="External"/><Relationship Id="rId441" Type="http://schemas.openxmlformats.org/officeDocument/2006/relationships/hyperlink" Target="http://pbs.twimg.com/profile_images/969843043061952512/A3Y_Ts4v_normal.jpg" TargetMode="External"/><Relationship Id="rId539" Type="http://schemas.openxmlformats.org/officeDocument/2006/relationships/hyperlink" Target="http://pbs.twimg.com/profile_images/1193824074872639489/B9kC70JS_normal.jpg" TargetMode="External"/><Relationship Id="rId746" Type="http://schemas.openxmlformats.org/officeDocument/2006/relationships/hyperlink" Target="https://twitter.com/labicicletanet/status/1219901274348511232" TargetMode="External"/><Relationship Id="rId178" Type="http://schemas.openxmlformats.org/officeDocument/2006/relationships/hyperlink" Target="https://pbs.twimg.com/media/EOgVyXNWsAAGGHW.png" TargetMode="External"/><Relationship Id="rId301" Type="http://schemas.openxmlformats.org/officeDocument/2006/relationships/hyperlink" Target="http://pbs.twimg.com/profile_images/378800000386296985/e078b656ead5e87ddae249d3b1d4cdfb_normal.jpeg" TargetMode="External"/><Relationship Id="rId82" Type="http://schemas.openxmlformats.org/officeDocument/2006/relationships/hyperlink" Target="https://congresomarketingdigital.com/?utm_source=blogsterapp&amp;utm_medium=twitter&amp;utm_term=tuwebdecero&amp;utm_content=8671686" TargetMode="External"/><Relationship Id="rId385" Type="http://schemas.openxmlformats.org/officeDocument/2006/relationships/hyperlink" Target="http://pbs.twimg.com/profile_images/1218912554581397504/lpu0SAfa_normal.jpg" TargetMode="External"/><Relationship Id="rId592" Type="http://schemas.openxmlformats.org/officeDocument/2006/relationships/hyperlink" Target="https://twitter.com/infotelbadajoz/status/1217862210711695360" TargetMode="External"/><Relationship Id="rId606" Type="http://schemas.openxmlformats.org/officeDocument/2006/relationships/hyperlink" Target="https://twitter.com/lovesmou/status/1218601837139582976" TargetMode="External"/><Relationship Id="rId813" Type="http://schemas.openxmlformats.org/officeDocument/2006/relationships/hyperlink" Target="https://twitter.com/raiolanetworks/status/1218611322801283074" TargetMode="External"/><Relationship Id="rId245" Type="http://schemas.openxmlformats.org/officeDocument/2006/relationships/hyperlink" Target="https://pbs.twimg.com/media/EOV7Rk5W4AIcBK_.jpg" TargetMode="External"/><Relationship Id="rId452" Type="http://schemas.openxmlformats.org/officeDocument/2006/relationships/hyperlink" Target="http://pbs.twimg.com/profile_images/1100065856313348096/dnLzf976_normal.png" TargetMode="External"/><Relationship Id="rId897" Type="http://schemas.openxmlformats.org/officeDocument/2006/relationships/hyperlink" Target="https://twitter.com/philgonzalez/status/1220381526392811520" TargetMode="External"/><Relationship Id="rId105" Type="http://schemas.openxmlformats.org/officeDocument/2006/relationships/hyperlink" Target="https://congresomarketingdigital.com/" TargetMode="External"/><Relationship Id="rId312" Type="http://schemas.openxmlformats.org/officeDocument/2006/relationships/hyperlink" Target="http://pbs.twimg.com/profile_images/1213785026082607104/-BE5zFd-_normal.jpg" TargetMode="External"/><Relationship Id="rId757" Type="http://schemas.openxmlformats.org/officeDocument/2006/relationships/hyperlink" Target="https://twitter.com/cemktd/status/1215341613930688515" TargetMode="External"/><Relationship Id="rId93" Type="http://schemas.openxmlformats.org/officeDocument/2006/relationships/hyperlink" Target="https://congresomarketingdigital.com/" TargetMode="External"/><Relationship Id="rId189" Type="http://schemas.openxmlformats.org/officeDocument/2006/relationships/hyperlink" Target="https://pbs.twimg.com/media/EO9CjsKX0AAuUIZ.png" TargetMode="External"/><Relationship Id="rId396" Type="http://schemas.openxmlformats.org/officeDocument/2006/relationships/hyperlink" Target="http://pbs.twimg.com/profile_images/1218912554581397504/lpu0SAfa_normal.jpg" TargetMode="External"/><Relationship Id="rId617" Type="http://schemas.openxmlformats.org/officeDocument/2006/relationships/hyperlink" Target="https://twitter.com/isafirvida/status/1218907106402881536" TargetMode="External"/><Relationship Id="rId824" Type="http://schemas.openxmlformats.org/officeDocument/2006/relationships/hyperlink" Target="https://twitter.com/raiolanetworks/status/1220060894283038721" TargetMode="External"/><Relationship Id="rId256" Type="http://schemas.openxmlformats.org/officeDocument/2006/relationships/hyperlink" Target="https://pbs.twimg.com/media/EOylHZaWsAAImCh.jpg" TargetMode="External"/><Relationship Id="rId463" Type="http://schemas.openxmlformats.org/officeDocument/2006/relationships/hyperlink" Target="https://pbs.twimg.com/media/EOq2Fh1WkAYciam.jpg" TargetMode="External"/><Relationship Id="rId670" Type="http://schemas.openxmlformats.org/officeDocument/2006/relationships/hyperlink" Target="https://twitter.com/hedwigkudo/status/1220072733943517186" TargetMode="External"/><Relationship Id="rId116" Type="http://schemas.openxmlformats.org/officeDocument/2006/relationships/hyperlink" Target="https://congresomarketingdigital.com/" TargetMode="External"/><Relationship Id="rId323" Type="http://schemas.openxmlformats.org/officeDocument/2006/relationships/hyperlink" Target="http://pbs.twimg.com/profile_images/1378072555/twitter_normal.jpg" TargetMode="External"/><Relationship Id="rId530" Type="http://schemas.openxmlformats.org/officeDocument/2006/relationships/hyperlink" Target="https://pbs.twimg.com/media/EOaHWS6WkAAopFL.jpg" TargetMode="External"/><Relationship Id="rId768" Type="http://schemas.openxmlformats.org/officeDocument/2006/relationships/hyperlink" Target="https://twitter.com/isasantiandreu/status/1217530673294192641" TargetMode="External"/><Relationship Id="rId20" Type="http://schemas.openxmlformats.org/officeDocument/2006/relationships/hyperlink" Target="https://bit.ly/2tBMyen" TargetMode="External"/><Relationship Id="rId628" Type="http://schemas.openxmlformats.org/officeDocument/2006/relationships/hyperlink" Target="https://twitter.com/borjadelope/status/1217794181638316032" TargetMode="External"/><Relationship Id="rId835" Type="http://schemas.openxmlformats.org/officeDocument/2006/relationships/hyperlink" Target="https://twitter.com/anaivarsparcero/status/1217883734088802304" TargetMode="External"/><Relationship Id="rId267" Type="http://schemas.openxmlformats.org/officeDocument/2006/relationships/hyperlink" Target="https://pbs.twimg.com/media/EOrKftEWsAEX7qz.png" TargetMode="External"/><Relationship Id="rId474" Type="http://schemas.openxmlformats.org/officeDocument/2006/relationships/hyperlink" Target="https://pbs.twimg.com/media/EOZRW0EXkAYLt9I.jpg" TargetMode="External"/><Relationship Id="rId127" Type="http://schemas.openxmlformats.org/officeDocument/2006/relationships/hyperlink" Target="http://ow.ly/2S5o50xTi2i" TargetMode="External"/><Relationship Id="rId681" Type="http://schemas.openxmlformats.org/officeDocument/2006/relationships/hyperlink" Target="https://twitter.com/bichadecampo/status/1217963087497699330" TargetMode="External"/><Relationship Id="rId779" Type="http://schemas.openxmlformats.org/officeDocument/2006/relationships/hyperlink" Target="https://twitter.com/isasantiandreu/status/1219986440299384832" TargetMode="External"/><Relationship Id="rId31" Type="http://schemas.openxmlformats.org/officeDocument/2006/relationships/hyperlink" Target="https://congresomarketingdigital.com/" TargetMode="External"/><Relationship Id="rId334" Type="http://schemas.openxmlformats.org/officeDocument/2006/relationships/hyperlink" Target="http://pbs.twimg.com/profile_images/1071458731261640704/-l0-IagM_normal.jpg" TargetMode="External"/><Relationship Id="rId541" Type="http://schemas.openxmlformats.org/officeDocument/2006/relationships/hyperlink" Target="http://pbs.twimg.com/profile_images/1067775469486047234/ZWTmU_z8_normal.jpg" TargetMode="External"/><Relationship Id="rId639" Type="http://schemas.openxmlformats.org/officeDocument/2006/relationships/hyperlink" Target="https://twitter.com/javilayunta/status/1217762846957875200" TargetMode="External"/><Relationship Id="rId180" Type="http://schemas.openxmlformats.org/officeDocument/2006/relationships/hyperlink" Target="https://pbs.twimg.com/media/EOlfYGGW4AInIxY.png" TargetMode="External"/><Relationship Id="rId278" Type="http://schemas.openxmlformats.org/officeDocument/2006/relationships/hyperlink" Target="http://pbs.twimg.com/profile_images/478932128223084544/rA_ktAjp_normal.jpeg" TargetMode="External"/><Relationship Id="rId401" Type="http://schemas.openxmlformats.org/officeDocument/2006/relationships/hyperlink" Target="http://pbs.twimg.com/profile_images/1218912554581397504/lpu0SAfa_normal.jpg" TargetMode="External"/><Relationship Id="rId846" Type="http://schemas.openxmlformats.org/officeDocument/2006/relationships/hyperlink" Target="https://twitter.com/alvarowpo/status/1218209395160637440" TargetMode="External"/><Relationship Id="rId485" Type="http://schemas.openxmlformats.org/officeDocument/2006/relationships/hyperlink" Target="http://pbs.twimg.com/profile_images/1209519847912157184/D9vHmCnC_normal.jpg" TargetMode="External"/><Relationship Id="rId692" Type="http://schemas.openxmlformats.org/officeDocument/2006/relationships/hyperlink" Target="https://twitter.com/arantxasgg/status/1217831429788393475" TargetMode="External"/><Relationship Id="rId706" Type="http://schemas.openxmlformats.org/officeDocument/2006/relationships/hyperlink" Target="https://twitter.com/luciayelseo/status/1220255477029797888" TargetMode="External"/><Relationship Id="rId42" Type="http://schemas.openxmlformats.org/officeDocument/2006/relationships/hyperlink" Target="http://www.congresomarketingdigital.com/" TargetMode="External"/><Relationship Id="rId138" Type="http://schemas.openxmlformats.org/officeDocument/2006/relationships/hyperlink" Target="https://congresomarketingdigital.com/?utm_source=blogsterapp&amp;utm_medium=twitter&amp;utm_term=tuwebdecero&amp;utm_content=8671630" TargetMode="External"/><Relationship Id="rId345" Type="http://schemas.openxmlformats.org/officeDocument/2006/relationships/hyperlink" Target="http://pbs.twimg.com/profile_images/1120683358995079168/xeDOZNXN_normal.png" TargetMode="External"/><Relationship Id="rId552" Type="http://schemas.openxmlformats.org/officeDocument/2006/relationships/hyperlink" Target="http://pbs.twimg.com/profile_images/1200169512542314497/UXW9ZiUJ_normal.png" TargetMode="External"/><Relationship Id="rId191" Type="http://schemas.openxmlformats.org/officeDocument/2006/relationships/hyperlink" Target="https://pbs.twimg.com/media/EO8hzrSUYAAbfn1.jpg" TargetMode="External"/><Relationship Id="rId205" Type="http://schemas.openxmlformats.org/officeDocument/2006/relationships/hyperlink" Target="https://pbs.twimg.com/media/EOfC3Q3XUAEHm8n.jpg" TargetMode="External"/><Relationship Id="rId412" Type="http://schemas.openxmlformats.org/officeDocument/2006/relationships/hyperlink" Target="http://pbs.twimg.com/profile_images/1218912554581397504/lpu0SAfa_normal.jpg" TargetMode="External"/><Relationship Id="rId857" Type="http://schemas.openxmlformats.org/officeDocument/2006/relationships/hyperlink" Target="https://twitter.com/cemktd/status/1217470994895556608" TargetMode="External"/><Relationship Id="rId289" Type="http://schemas.openxmlformats.org/officeDocument/2006/relationships/hyperlink" Target="http://pbs.twimg.com/profile_images/912243082741075968/1caXPxwv_normal.jpg" TargetMode="External"/><Relationship Id="rId496" Type="http://schemas.openxmlformats.org/officeDocument/2006/relationships/hyperlink" Target="https://pbs.twimg.com/ext_tw_video_thumb/1218248913767075841/pu/img/Vsj2bpf5OjrcajJz.jpg" TargetMode="External"/><Relationship Id="rId717" Type="http://schemas.openxmlformats.org/officeDocument/2006/relationships/hyperlink" Target="https://twitter.com/luciayelseo/status/1220255711109828608" TargetMode="External"/><Relationship Id="rId53" Type="http://schemas.openxmlformats.org/officeDocument/2006/relationships/hyperlink" Target="https://congresomarketingdigital.com/" TargetMode="External"/><Relationship Id="rId149" Type="http://schemas.openxmlformats.org/officeDocument/2006/relationships/hyperlink" Target="https://pbs.twimg.com/media/EOvMA80WAAUp7Op.jpg" TargetMode="External"/><Relationship Id="rId356" Type="http://schemas.openxmlformats.org/officeDocument/2006/relationships/hyperlink" Target="http://pbs.twimg.com/profile_images/1179330398834380800/3YXkvKw__normal.jpg" TargetMode="External"/><Relationship Id="rId563" Type="http://schemas.openxmlformats.org/officeDocument/2006/relationships/hyperlink" Target="http://pbs.twimg.com/profile_images/1015263694715047938/4pWWxecr_normal.jpg" TargetMode="External"/><Relationship Id="rId770" Type="http://schemas.openxmlformats.org/officeDocument/2006/relationships/hyperlink" Target="https://twitter.com/isasantiandreu/status/1217916263856517126" TargetMode="External"/><Relationship Id="rId216" Type="http://schemas.openxmlformats.org/officeDocument/2006/relationships/hyperlink" Target="https://pbs.twimg.com/media/EOZIOnaWAAAHAEE.jpg" TargetMode="External"/><Relationship Id="rId423" Type="http://schemas.openxmlformats.org/officeDocument/2006/relationships/hyperlink" Target="https://pbs.twimg.com/media/EOvyjrxVAAA-yqJ.png" TargetMode="External"/><Relationship Id="rId868" Type="http://schemas.openxmlformats.org/officeDocument/2006/relationships/hyperlink" Target="https://twitter.com/cemktd/status/1219894063610187776" TargetMode="External"/><Relationship Id="rId630" Type="http://schemas.openxmlformats.org/officeDocument/2006/relationships/hyperlink" Target="https://twitter.com/borjadelope/status/1218103715833569280" TargetMode="External"/><Relationship Id="rId728" Type="http://schemas.openxmlformats.org/officeDocument/2006/relationships/hyperlink" Target="https://twitter.com/vivianfrancos/status/1217885269740998656" TargetMode="External"/><Relationship Id="rId64" Type="http://schemas.openxmlformats.org/officeDocument/2006/relationships/hyperlink" Target="https://interactivadigital.com/formacion-y-estudios-marketing-digital/vuelve-a-el-congreso-extremeno-de-marketing-digital-e-ecommerce/" TargetMode="External"/><Relationship Id="rId367" Type="http://schemas.openxmlformats.org/officeDocument/2006/relationships/hyperlink" Target="http://pbs.twimg.com/profile_images/1051857286262661120/i5SpvGhW_normal.jpg" TargetMode="External"/><Relationship Id="rId574" Type="http://schemas.openxmlformats.org/officeDocument/2006/relationships/hyperlink" Target="http://pbs.twimg.com/profile_images/1015263694715047938/4pWWxecr_normal.jpg" TargetMode="External"/><Relationship Id="rId227" Type="http://schemas.openxmlformats.org/officeDocument/2006/relationships/hyperlink" Target="https://pbs.twimg.com/ext_tw_video_thumb/1218611293655093248/pu/img/n0sVvF_wihoa61nJ.jpg" TargetMode="External"/><Relationship Id="rId781" Type="http://schemas.openxmlformats.org/officeDocument/2006/relationships/hyperlink" Target="https://twitter.com/isasantiandreu/status/1220270741234573312" TargetMode="External"/><Relationship Id="rId879" Type="http://schemas.openxmlformats.org/officeDocument/2006/relationships/hyperlink" Target="https://twitter.com/tuwebdecero/status/1218845572859416576" TargetMode="External"/><Relationship Id="rId434" Type="http://schemas.openxmlformats.org/officeDocument/2006/relationships/hyperlink" Target="http://pbs.twimg.com/profile_images/1054480068049801216/iVvfXr4D_normal.jpg" TargetMode="External"/><Relationship Id="rId641" Type="http://schemas.openxmlformats.org/officeDocument/2006/relationships/hyperlink" Target="https://twitter.com/javilayunta/status/1217855825835896833" TargetMode="External"/><Relationship Id="rId739" Type="http://schemas.openxmlformats.org/officeDocument/2006/relationships/hyperlink" Target="https://twitter.com/vivianfrancos/status/1219697208120967169" TargetMode="External"/><Relationship Id="rId280" Type="http://schemas.openxmlformats.org/officeDocument/2006/relationships/hyperlink" Target="http://pbs.twimg.com/profile_images/974631757973770241/zs7-lQzr_normal.jpg" TargetMode="External"/><Relationship Id="rId501" Type="http://schemas.openxmlformats.org/officeDocument/2006/relationships/hyperlink" Target="https://pbs.twimg.com/ext_tw_video_thumb/1218881582582378496/pu/img/nODZQPIrJIbF0A5Z.jpg" TargetMode="External"/><Relationship Id="rId75" Type="http://schemas.openxmlformats.org/officeDocument/2006/relationships/hyperlink" Target="https://isabelsantiandreu.com/cemd2020/" TargetMode="External"/><Relationship Id="rId140" Type="http://schemas.openxmlformats.org/officeDocument/2006/relationships/hyperlink" Target="https://congresomarketingdigital.com/" TargetMode="External"/><Relationship Id="rId378" Type="http://schemas.openxmlformats.org/officeDocument/2006/relationships/hyperlink" Target="https://pbs.twimg.com/tweet_video_thumb/EOabOx3XsAADHtp.jpg" TargetMode="External"/><Relationship Id="rId585" Type="http://schemas.openxmlformats.org/officeDocument/2006/relationships/hyperlink" Target="https://twitter.com/aatrenza/status/1217553314742722562" TargetMode="External"/><Relationship Id="rId792" Type="http://schemas.openxmlformats.org/officeDocument/2006/relationships/hyperlink" Target="https://twitter.com/cemktd/status/1217493347880837122" TargetMode="External"/><Relationship Id="rId806" Type="http://schemas.openxmlformats.org/officeDocument/2006/relationships/hyperlink" Target="https://twitter.com/raiolanetworks/status/1217849630207201281" TargetMode="External"/><Relationship Id="rId6" Type="http://schemas.openxmlformats.org/officeDocument/2006/relationships/hyperlink" Target="http://congresomarketingdigital.com/" TargetMode="External"/><Relationship Id="rId238" Type="http://schemas.openxmlformats.org/officeDocument/2006/relationships/hyperlink" Target="https://pbs.twimg.com/ext_tw_video_thumb/1220060845390147587/pu/img/0wA1qT5Ikhpu_pj7.jpg" TargetMode="External"/><Relationship Id="rId445" Type="http://schemas.openxmlformats.org/officeDocument/2006/relationships/hyperlink" Target="https://pbs.twimg.com/media/EOZ1CN6XsAI0c37.jpg" TargetMode="External"/><Relationship Id="rId652" Type="http://schemas.openxmlformats.org/officeDocument/2006/relationships/hyperlink" Target="https://twitter.com/javilayunta/status/1219344198589087744" TargetMode="External"/><Relationship Id="rId291" Type="http://schemas.openxmlformats.org/officeDocument/2006/relationships/hyperlink" Target="http://pbs.twimg.com/profile_images/1067775469486047234/ZWTmU_z8_normal.jpg" TargetMode="External"/><Relationship Id="rId305" Type="http://schemas.openxmlformats.org/officeDocument/2006/relationships/hyperlink" Target="http://pbs.twimg.com/profile_images/1042435425720324096/dLu-Qm9N_normal.jpg" TargetMode="External"/><Relationship Id="rId512" Type="http://schemas.openxmlformats.org/officeDocument/2006/relationships/hyperlink" Target="https://pbs.twimg.com/ext_tw_video_thumb/1220331210976780288/pu/img/6oTzga5OwysXhkKB.jpg" TargetMode="External"/><Relationship Id="rId86" Type="http://schemas.openxmlformats.org/officeDocument/2006/relationships/hyperlink" Target="https://congresomarketingdigital.com/" TargetMode="External"/><Relationship Id="rId151" Type="http://schemas.openxmlformats.org/officeDocument/2006/relationships/hyperlink" Target="https://pbs.twimg.com/media/EOZ6fIlWsAg6CKA.jpg" TargetMode="External"/><Relationship Id="rId389" Type="http://schemas.openxmlformats.org/officeDocument/2006/relationships/hyperlink" Target="http://pbs.twimg.com/profile_images/1218912554581397504/lpu0SAfa_normal.jpg" TargetMode="External"/><Relationship Id="rId596" Type="http://schemas.openxmlformats.org/officeDocument/2006/relationships/hyperlink" Target="https://twitter.com/davidmorancacho/status/1217916071342153729" TargetMode="External"/><Relationship Id="rId817" Type="http://schemas.openxmlformats.org/officeDocument/2006/relationships/hyperlink" Target="https://twitter.com/raiolanetworks/status/1219183825475047425" TargetMode="External"/><Relationship Id="rId249" Type="http://schemas.openxmlformats.org/officeDocument/2006/relationships/hyperlink" Target="https://pbs.twimg.com/media/EOjfAxoWkAAnvzh.jpg" TargetMode="External"/><Relationship Id="rId456" Type="http://schemas.openxmlformats.org/officeDocument/2006/relationships/hyperlink" Target="http://pbs.twimg.com/profile_images/1115176907065176065/oMzO-XQ1_normal.png" TargetMode="External"/><Relationship Id="rId663" Type="http://schemas.openxmlformats.org/officeDocument/2006/relationships/hyperlink" Target="https://twitter.com/philippelele/status/1219896695171043328" TargetMode="External"/><Relationship Id="rId870" Type="http://schemas.openxmlformats.org/officeDocument/2006/relationships/hyperlink" Target="https://twitter.com/cemktd/status/1219954417258192898" TargetMode="External"/><Relationship Id="rId13" Type="http://schemas.openxmlformats.org/officeDocument/2006/relationships/hyperlink" Target="https://isabelsantiandreu.com/cemd2020/" TargetMode="External"/><Relationship Id="rId109" Type="http://schemas.openxmlformats.org/officeDocument/2006/relationships/hyperlink" Target="https://interactivadigital.com/formacion-y-estudios-marketing-digital/vuelve-a-el-congreso-extremeno-de-marketing-digital-e-ecommerce/" TargetMode="External"/><Relationship Id="rId316" Type="http://schemas.openxmlformats.org/officeDocument/2006/relationships/hyperlink" Target="http://pbs.twimg.com/profile_images/1185884816396509185/TnktpfRh_normal.jpg" TargetMode="External"/><Relationship Id="rId523" Type="http://schemas.openxmlformats.org/officeDocument/2006/relationships/hyperlink" Target="http://pbs.twimg.com/profile_images/1194242784615641089/2PmcYCXQ_normal.jpg" TargetMode="External"/><Relationship Id="rId97" Type="http://schemas.openxmlformats.org/officeDocument/2006/relationships/hyperlink" Target="https://congresomarketingdigital.com/" TargetMode="External"/><Relationship Id="rId730" Type="http://schemas.openxmlformats.org/officeDocument/2006/relationships/hyperlink" Target="https://twitter.com/vivianfrancos/status/1218247657497485313" TargetMode="External"/><Relationship Id="rId828" Type="http://schemas.openxmlformats.org/officeDocument/2006/relationships/hyperlink" Target="https://twitter.com/cemktd/status/1219301104917319682" TargetMode="External"/><Relationship Id="rId162" Type="http://schemas.openxmlformats.org/officeDocument/2006/relationships/hyperlink" Target="https://pbs.twimg.com/ext_tw_video_thumb/1219918634203611136/pu/img/x5S8aQjTj7pH4kGI.jpg" TargetMode="External"/><Relationship Id="rId467" Type="http://schemas.openxmlformats.org/officeDocument/2006/relationships/hyperlink" Target="https://pbs.twimg.com/media/EO9FxXAX0AAMVAx.jpg" TargetMode="External"/><Relationship Id="rId674" Type="http://schemas.openxmlformats.org/officeDocument/2006/relationships/hyperlink" Target="https://twitter.com/natalia_codina/status/1219203949133287425" TargetMode="External"/><Relationship Id="rId881" Type="http://schemas.openxmlformats.org/officeDocument/2006/relationships/hyperlink" Target="https://twitter.com/tuwebdecero/status/1219220189469990919" TargetMode="External"/><Relationship Id="rId24" Type="http://schemas.openxmlformats.org/officeDocument/2006/relationships/hyperlink" Target="https://bit.ly/2tBMyen" TargetMode="External"/><Relationship Id="rId327" Type="http://schemas.openxmlformats.org/officeDocument/2006/relationships/hyperlink" Target="https://pbs.twimg.com/media/EOaxaxwWoAIlLeP.jpg" TargetMode="External"/><Relationship Id="rId534" Type="http://schemas.openxmlformats.org/officeDocument/2006/relationships/hyperlink" Target="http://pbs.twimg.com/profile_images/1067775469486047234/ZWTmU_z8_normal.jpg" TargetMode="External"/><Relationship Id="rId741" Type="http://schemas.openxmlformats.org/officeDocument/2006/relationships/hyperlink" Target="https://twitter.com/vivianfrancos/status/1220059589724516353" TargetMode="External"/><Relationship Id="rId839" Type="http://schemas.openxmlformats.org/officeDocument/2006/relationships/hyperlink" Target="https://twitter.com/anaivarsparcero/status/1219921774009298944" TargetMode="External"/><Relationship Id="rId173" Type="http://schemas.openxmlformats.org/officeDocument/2006/relationships/hyperlink" Target="https://pbs.twimg.com/media/EO6TaE-X4AAIW-d.jpg" TargetMode="External"/><Relationship Id="rId380" Type="http://schemas.openxmlformats.org/officeDocument/2006/relationships/hyperlink" Target="https://pbs.twimg.com/ext_tw_video_thumb/1219236414111518720/pu/img/1Qwhs1bYzJSQwgb7.jpg" TargetMode="External"/><Relationship Id="rId601" Type="http://schemas.openxmlformats.org/officeDocument/2006/relationships/hyperlink" Target="https://twitter.com/belengg_/status/1218204016058019842" TargetMode="External"/><Relationship Id="rId240" Type="http://schemas.openxmlformats.org/officeDocument/2006/relationships/hyperlink" Target="https://pbs.twimg.com/ext_tw_video_thumb/1220331210976780288/pu/img/6oTzga5OwysXhkKB.jpg" TargetMode="External"/><Relationship Id="rId478" Type="http://schemas.openxmlformats.org/officeDocument/2006/relationships/hyperlink" Target="https://pbs.twimg.com/ext_tw_video_thumb/1217493191601070080/pu/img/_Ych-N4ATxFVtD8z.jpg" TargetMode="External"/><Relationship Id="rId685" Type="http://schemas.openxmlformats.org/officeDocument/2006/relationships/hyperlink" Target="https://twitter.com/bichadecampo/status/1219210256628310016" TargetMode="External"/><Relationship Id="rId892" Type="http://schemas.openxmlformats.org/officeDocument/2006/relationships/hyperlink" Target="https://twitter.com/tuwebdecero/status/1219285949475106816" TargetMode="External"/><Relationship Id="rId35" Type="http://schemas.openxmlformats.org/officeDocument/2006/relationships/hyperlink" Target="https://congresomarketingdigital.com/" TargetMode="External"/><Relationship Id="rId100" Type="http://schemas.openxmlformats.org/officeDocument/2006/relationships/hyperlink" Target="https://congresomarketingdigital.com/" TargetMode="External"/><Relationship Id="rId338" Type="http://schemas.openxmlformats.org/officeDocument/2006/relationships/hyperlink" Target="http://pbs.twimg.com/profile_images/1071458731261640704/-l0-IagM_normal.jpg" TargetMode="External"/><Relationship Id="rId545" Type="http://schemas.openxmlformats.org/officeDocument/2006/relationships/hyperlink" Target="http://pbs.twimg.com/profile_images/1200169512542314497/UXW9ZiUJ_normal.png" TargetMode="External"/><Relationship Id="rId752" Type="http://schemas.openxmlformats.org/officeDocument/2006/relationships/hyperlink" Target="https://twitter.com/interactiv_a/status/1219648105194426368" TargetMode="External"/><Relationship Id="rId184" Type="http://schemas.openxmlformats.org/officeDocument/2006/relationships/hyperlink" Target="https://pbs.twimg.com/media/EOvyjrxVAAA-yqJ.png" TargetMode="External"/><Relationship Id="rId391" Type="http://schemas.openxmlformats.org/officeDocument/2006/relationships/hyperlink" Target="http://pbs.twimg.com/profile_images/1218912554581397504/lpu0SAfa_normal.jpg" TargetMode="External"/><Relationship Id="rId405" Type="http://schemas.openxmlformats.org/officeDocument/2006/relationships/hyperlink" Target="http://pbs.twimg.com/profile_images/1218912554581397504/lpu0SAfa_normal.jpg" TargetMode="External"/><Relationship Id="rId612" Type="http://schemas.openxmlformats.org/officeDocument/2006/relationships/hyperlink" Target="https://twitter.com/richartasanchez/status/1218883043563311107" TargetMode="External"/><Relationship Id="rId251" Type="http://schemas.openxmlformats.org/officeDocument/2006/relationships/hyperlink" Target="https://pbs.twimg.com/media/EOKubLeX4AAyzVq.jpg" TargetMode="External"/><Relationship Id="rId489" Type="http://schemas.openxmlformats.org/officeDocument/2006/relationships/hyperlink" Target="https://pbs.twimg.com/ext_tw_video_thumb/1217734270292283392/pu/img/9zkUGSbzEOyOeWwj.jpg" TargetMode="External"/><Relationship Id="rId696" Type="http://schemas.openxmlformats.org/officeDocument/2006/relationships/hyperlink" Target="https://twitter.com/arantxasgg/status/1220074738682355713" TargetMode="External"/><Relationship Id="rId46" Type="http://schemas.openxmlformats.org/officeDocument/2006/relationships/hyperlink" Target="https://www.marketingandweb.es/marketing/mejor-congreso-de-marketing-digital-ecommerce-en-badajoz-cemd/" TargetMode="External"/><Relationship Id="rId349" Type="http://schemas.openxmlformats.org/officeDocument/2006/relationships/hyperlink" Target="http://pbs.twimg.com/profile_images/1152642398201221126/BXsOBEif_normal.jpg" TargetMode="External"/><Relationship Id="rId556" Type="http://schemas.openxmlformats.org/officeDocument/2006/relationships/hyperlink" Target="https://pbs.twimg.com/ext_tw_video_thumb/1219954395003138050/pu/img/rkmCB_zbEsYkkgdS.jpg" TargetMode="External"/><Relationship Id="rId763" Type="http://schemas.openxmlformats.org/officeDocument/2006/relationships/hyperlink" Target="https://twitter.com/cemktd/status/1219170223074529281" TargetMode="External"/><Relationship Id="rId111" Type="http://schemas.openxmlformats.org/officeDocument/2006/relationships/hyperlink" Target="https://interactivadigital.com/formacion-y-estudios-marketing-digital/vuelve-a-el-congreso-extremeno-de-marketing-digital-e-ecommerce/" TargetMode="External"/><Relationship Id="rId195" Type="http://schemas.openxmlformats.org/officeDocument/2006/relationships/hyperlink" Target="https://pbs.twimg.com/ext_tw_video_thumb/1217384571542568961/pu/img/HrXRNO_1jiRf_gQJ.jpg" TargetMode="External"/><Relationship Id="rId209" Type="http://schemas.openxmlformats.org/officeDocument/2006/relationships/hyperlink" Target="https://pbs.twimg.com/media/EOq2Fh1WkAYciam.jpg" TargetMode="External"/><Relationship Id="rId416" Type="http://schemas.openxmlformats.org/officeDocument/2006/relationships/hyperlink" Target="https://pbs.twimg.com/media/EOgVyXNWsAAGGHW.png" TargetMode="External"/><Relationship Id="rId623" Type="http://schemas.openxmlformats.org/officeDocument/2006/relationships/hyperlink" Target="https://twitter.com/salonsoweb/status/1219251147673874433" TargetMode="External"/><Relationship Id="rId830" Type="http://schemas.openxmlformats.org/officeDocument/2006/relationships/hyperlink" Target="https://twitter.com/tuwebdecero/status/1219255757406973954" TargetMode="External"/><Relationship Id="rId57" Type="http://schemas.openxmlformats.org/officeDocument/2006/relationships/hyperlink" Target="https://congresomarketingdigital.com/" TargetMode="External"/><Relationship Id="rId262" Type="http://schemas.openxmlformats.org/officeDocument/2006/relationships/hyperlink" Target="https://pbs.twimg.com/media/EOaGmBsWsAAkOeS.jpg" TargetMode="External"/><Relationship Id="rId567" Type="http://schemas.openxmlformats.org/officeDocument/2006/relationships/hyperlink" Target="http://pbs.twimg.com/profile_images/1015263694715047938/4pWWxecr_normal.jpg" TargetMode="External"/><Relationship Id="rId122" Type="http://schemas.openxmlformats.org/officeDocument/2006/relationships/hyperlink" Target="https://congresomarketingdigital.com/" TargetMode="External"/><Relationship Id="rId774" Type="http://schemas.openxmlformats.org/officeDocument/2006/relationships/hyperlink" Target="https://twitter.com/isasantiandreu/status/1218195050535976960" TargetMode="External"/><Relationship Id="rId427" Type="http://schemas.openxmlformats.org/officeDocument/2006/relationships/hyperlink" Target="https://pbs.twimg.com/media/EO6FutKWoAAuw4m.png" TargetMode="External"/><Relationship Id="rId634" Type="http://schemas.openxmlformats.org/officeDocument/2006/relationships/hyperlink" Target="https://twitter.com/borjadelope/status/1219346606916538368" TargetMode="External"/><Relationship Id="rId841" Type="http://schemas.openxmlformats.org/officeDocument/2006/relationships/hyperlink" Target="https://twitter.com/cemktd/status/1219650620250116097" TargetMode="External"/><Relationship Id="rId273" Type="http://schemas.openxmlformats.org/officeDocument/2006/relationships/hyperlink" Target="http://pbs.twimg.com/profile_images/1035087624803962880/cfnm3VpO_normal.jpg" TargetMode="External"/><Relationship Id="rId480" Type="http://schemas.openxmlformats.org/officeDocument/2006/relationships/hyperlink" Target="http://pbs.twimg.com/profile_images/1071436375076032515/0ScKiarO_normal.jpg" TargetMode="External"/><Relationship Id="rId701" Type="http://schemas.openxmlformats.org/officeDocument/2006/relationships/hyperlink" Target="https://twitter.com/luciayelseo/status/1217913842346479618" TargetMode="External"/><Relationship Id="rId68" Type="http://schemas.openxmlformats.org/officeDocument/2006/relationships/hyperlink" Target="https://congresomarketingdigital.com/taquilla-online/" TargetMode="External"/><Relationship Id="rId133" Type="http://schemas.openxmlformats.org/officeDocument/2006/relationships/hyperlink" Target="https://congresomarketingdigital.com/?utm_source=blogsterapp&amp;utm_medium=twitter&amp;utm_term=tuwebdecero&amp;utm_content=8671691" TargetMode="External"/><Relationship Id="rId340" Type="http://schemas.openxmlformats.org/officeDocument/2006/relationships/hyperlink" Target="https://pbs.twimg.com/tweet_video_thumb/EOzqb-MX0AAcPZt.jpg" TargetMode="External"/><Relationship Id="rId578" Type="http://schemas.openxmlformats.org/officeDocument/2006/relationships/hyperlink" Target="https://pbs.twimg.com/media/EOvGG_pXUAEQ3Cw.jpg" TargetMode="External"/><Relationship Id="rId785" Type="http://schemas.openxmlformats.org/officeDocument/2006/relationships/hyperlink" Target="https://twitter.com/mirenperez/status/1220331539009101824" TargetMode="External"/><Relationship Id="rId200" Type="http://schemas.openxmlformats.org/officeDocument/2006/relationships/hyperlink" Target="https://pbs.twimg.com/media/EOtc20uX4AYcUUN.jpg" TargetMode="External"/><Relationship Id="rId382" Type="http://schemas.openxmlformats.org/officeDocument/2006/relationships/hyperlink" Target="http://pbs.twimg.com/profile_images/1054609031308984320/YnaaNNx6_normal.jpg" TargetMode="External"/><Relationship Id="rId438" Type="http://schemas.openxmlformats.org/officeDocument/2006/relationships/hyperlink" Target="https://pbs.twimg.com/media/EO0PfD_WAAEi-pW.jpg" TargetMode="External"/><Relationship Id="rId603" Type="http://schemas.openxmlformats.org/officeDocument/2006/relationships/hyperlink" Target="https://twitter.com/fqfontanes/status/1218458066011787264" TargetMode="External"/><Relationship Id="rId645" Type="http://schemas.openxmlformats.org/officeDocument/2006/relationships/hyperlink" Target="https://twitter.com/javilayunta/status/1218469837619519488" TargetMode="External"/><Relationship Id="rId687" Type="http://schemas.openxmlformats.org/officeDocument/2006/relationships/hyperlink" Target="https://twitter.com/bichadecampo/status/1220070423456636929" TargetMode="External"/><Relationship Id="rId810" Type="http://schemas.openxmlformats.org/officeDocument/2006/relationships/hyperlink" Target="https://twitter.com/raiolanetworks/status/1218248948982390789" TargetMode="External"/><Relationship Id="rId852" Type="http://schemas.openxmlformats.org/officeDocument/2006/relationships/hyperlink" Target="https://twitter.com/mjcachon/status/1217880166686392322" TargetMode="External"/><Relationship Id="rId242" Type="http://schemas.openxmlformats.org/officeDocument/2006/relationships/hyperlink" Target="https://pbs.twimg.com/media/EOuPOXwWsAA05pI.jpg" TargetMode="External"/><Relationship Id="rId284" Type="http://schemas.openxmlformats.org/officeDocument/2006/relationships/hyperlink" Target="https://pbs.twimg.com/media/EOfToUYXkAMtxev.jpg" TargetMode="External"/><Relationship Id="rId491" Type="http://schemas.openxmlformats.org/officeDocument/2006/relationships/hyperlink" Target="http://pbs.twimg.com/profile_images/1202632769207181312/Q6uh7Q6P_normal.png" TargetMode="External"/><Relationship Id="rId505" Type="http://schemas.openxmlformats.org/officeDocument/2006/relationships/hyperlink" Target="https://pbs.twimg.com/ext_tw_video_thumb/1219336077888098304/pu/img/5hiwljFaQfPSdlbR.jpg" TargetMode="External"/><Relationship Id="rId712" Type="http://schemas.openxmlformats.org/officeDocument/2006/relationships/hyperlink" Target="https://twitter.com/luciayelseo/status/1220255615056076800" TargetMode="External"/><Relationship Id="rId894" Type="http://schemas.openxmlformats.org/officeDocument/2006/relationships/hyperlink" Target="https://twitter.com/tuwebdecero/status/1220307690875838469" TargetMode="External"/><Relationship Id="rId37" Type="http://schemas.openxmlformats.org/officeDocument/2006/relationships/hyperlink" Target="https://congresomarketingdigital.com/ponentes2020/" TargetMode="External"/><Relationship Id="rId79" Type="http://schemas.openxmlformats.org/officeDocument/2006/relationships/hyperlink" Target="https://congresomarketingdigital.com/taquilla/" TargetMode="External"/><Relationship Id="rId102" Type="http://schemas.openxmlformats.org/officeDocument/2006/relationships/hyperlink" Target="https://congresomarketingdigital.com/" TargetMode="External"/><Relationship Id="rId144" Type="http://schemas.openxmlformats.org/officeDocument/2006/relationships/hyperlink" Target="https://pbs.twimg.com/tweet_video_thumb/EOZI4iyXkAINJUw.jpg" TargetMode="External"/><Relationship Id="rId547" Type="http://schemas.openxmlformats.org/officeDocument/2006/relationships/hyperlink" Target="https://pbs.twimg.com/ext_tw_video_thumb/1218108093411840002/pu/img/Ls7xiU29af6eHYO3.jpg" TargetMode="External"/><Relationship Id="rId589" Type="http://schemas.openxmlformats.org/officeDocument/2006/relationships/hyperlink" Target="https://twitter.com/castro_valin/status/1217792559226990592" TargetMode="External"/><Relationship Id="rId754" Type="http://schemas.openxmlformats.org/officeDocument/2006/relationships/hyperlink" Target="https://twitter.com/isasantiandreu/status/1216729236138086400" TargetMode="External"/><Relationship Id="rId796" Type="http://schemas.openxmlformats.org/officeDocument/2006/relationships/hyperlink" Target="https://twitter.com/cemktd/status/1217868385633144839" TargetMode="External"/><Relationship Id="rId90" Type="http://schemas.openxmlformats.org/officeDocument/2006/relationships/hyperlink" Target="https://congresomarketingdigital.com/" TargetMode="External"/><Relationship Id="rId186" Type="http://schemas.openxmlformats.org/officeDocument/2006/relationships/hyperlink" Target="https://pbs.twimg.com/media/EO08JVKX0AEqxRO.png" TargetMode="External"/><Relationship Id="rId351" Type="http://schemas.openxmlformats.org/officeDocument/2006/relationships/hyperlink" Target="http://pbs.twimg.com/profile_images/667817904491098112/sH-nrL3m_normal.png" TargetMode="External"/><Relationship Id="rId393" Type="http://schemas.openxmlformats.org/officeDocument/2006/relationships/hyperlink" Target="http://pbs.twimg.com/profile_images/1218912554581397504/lpu0SAfa_normal.jpg" TargetMode="External"/><Relationship Id="rId407" Type="http://schemas.openxmlformats.org/officeDocument/2006/relationships/hyperlink" Target="https://pbs.twimg.com/media/EOrKftEWsAEX7qz.png" TargetMode="External"/><Relationship Id="rId449" Type="http://schemas.openxmlformats.org/officeDocument/2006/relationships/hyperlink" Target="https://pbs.twimg.com/media/EOtc20uX4AYcUUN.jpg" TargetMode="External"/><Relationship Id="rId614" Type="http://schemas.openxmlformats.org/officeDocument/2006/relationships/hyperlink" Target="https://twitter.com/isafirvida/status/1217813633264246785" TargetMode="External"/><Relationship Id="rId656" Type="http://schemas.openxmlformats.org/officeDocument/2006/relationships/hyperlink" Target="https://twitter.com/vecte/status/1219650233094868992" TargetMode="External"/><Relationship Id="rId821" Type="http://schemas.openxmlformats.org/officeDocument/2006/relationships/hyperlink" Target="https://twitter.com/raiolanetworks/status/1219606507186282497" TargetMode="External"/><Relationship Id="rId863" Type="http://schemas.openxmlformats.org/officeDocument/2006/relationships/hyperlink" Target="https://twitter.com/cemktd/status/1219185316801720320" TargetMode="External"/><Relationship Id="rId211" Type="http://schemas.openxmlformats.org/officeDocument/2006/relationships/hyperlink" Target="https://pbs.twimg.com/media/EO5qJVXU0AAlr6d.jpg" TargetMode="External"/><Relationship Id="rId253" Type="http://schemas.openxmlformats.org/officeDocument/2006/relationships/hyperlink" Target="https://pbs.twimg.com/ext_tw_video_thumb/1218108093411840002/pu/img/Ls7xiU29af6eHYO3.jpg" TargetMode="External"/><Relationship Id="rId295" Type="http://schemas.openxmlformats.org/officeDocument/2006/relationships/hyperlink" Target="http://pbs.twimg.com/profile_images/558650482902573058/h9CkaT2R_normal.jpeg" TargetMode="External"/><Relationship Id="rId309" Type="http://schemas.openxmlformats.org/officeDocument/2006/relationships/hyperlink" Target="http://pbs.twimg.com/profile_images/1179492332888084480/nCbC1sP7_normal.jpg" TargetMode="External"/><Relationship Id="rId460" Type="http://schemas.openxmlformats.org/officeDocument/2006/relationships/hyperlink" Target="https://pbs.twimg.com/media/EOfl8TdWsAMWjXH.jpg" TargetMode="External"/><Relationship Id="rId516" Type="http://schemas.openxmlformats.org/officeDocument/2006/relationships/hyperlink" Target="http://pbs.twimg.com/profile_images/1015263694715047938/4pWWxecr_normal.jpg" TargetMode="External"/><Relationship Id="rId698" Type="http://schemas.openxmlformats.org/officeDocument/2006/relationships/hyperlink" Target="https://twitter.com/luciayelseo/status/1220255793108439042" TargetMode="External"/><Relationship Id="rId48" Type="http://schemas.openxmlformats.org/officeDocument/2006/relationships/hyperlink" Target="https://congresomarketingdigital.com/" TargetMode="External"/><Relationship Id="rId113" Type="http://schemas.openxmlformats.org/officeDocument/2006/relationships/hyperlink" Target="https://congresomarketingdigital.com/" TargetMode="External"/><Relationship Id="rId320" Type="http://schemas.openxmlformats.org/officeDocument/2006/relationships/hyperlink" Target="http://pbs.twimg.com/profile_images/1185884816396509185/TnktpfRh_normal.jpg" TargetMode="External"/><Relationship Id="rId558" Type="http://schemas.openxmlformats.org/officeDocument/2006/relationships/hyperlink" Target="https://pbs.twimg.com/media/EO8-LFEXkAAjmHp.jpg" TargetMode="External"/><Relationship Id="rId723" Type="http://schemas.openxmlformats.org/officeDocument/2006/relationships/hyperlink" Target="https://twitter.com/luciayelseo/status/1220255851061137408" TargetMode="External"/><Relationship Id="rId765" Type="http://schemas.openxmlformats.org/officeDocument/2006/relationships/hyperlink" Target="https://twitter.com/isasantiandreu/status/1219904838470860800" TargetMode="External"/><Relationship Id="rId155" Type="http://schemas.openxmlformats.org/officeDocument/2006/relationships/hyperlink" Target="https://pbs.twimg.com/media/EOkNqmZXUAIsUSi.jpg" TargetMode="External"/><Relationship Id="rId197" Type="http://schemas.openxmlformats.org/officeDocument/2006/relationships/hyperlink" Target="https://pbs.twimg.com/media/EOZ_yIhXkAIZCup.jpg" TargetMode="External"/><Relationship Id="rId362" Type="http://schemas.openxmlformats.org/officeDocument/2006/relationships/hyperlink" Target="http://pbs.twimg.com/profile_images/1218912554581397504/lpu0SAfa_normal.jpg" TargetMode="External"/><Relationship Id="rId418" Type="http://schemas.openxmlformats.org/officeDocument/2006/relationships/hyperlink" Target="https://pbs.twimg.com/media/EOlfYGGW4AInIxY.png" TargetMode="External"/><Relationship Id="rId625" Type="http://schemas.openxmlformats.org/officeDocument/2006/relationships/hyperlink" Target="https://twitter.com/idimad360/status/1219292451107676161" TargetMode="External"/><Relationship Id="rId832" Type="http://schemas.openxmlformats.org/officeDocument/2006/relationships/hyperlink" Target="https://twitter.com/cemktd/status/1219583809269702656" TargetMode="External"/><Relationship Id="rId222" Type="http://schemas.openxmlformats.org/officeDocument/2006/relationships/hyperlink" Target="https://pbs.twimg.com/media/EOeMdV_WsAAI3vn.jpg" TargetMode="External"/><Relationship Id="rId264" Type="http://schemas.openxmlformats.org/officeDocument/2006/relationships/hyperlink" Target="https://pbs.twimg.com/media/EOkopnTXsAMieFh.jpg" TargetMode="External"/><Relationship Id="rId471" Type="http://schemas.openxmlformats.org/officeDocument/2006/relationships/hyperlink" Target="http://pbs.twimg.com/profile_images/1386890616/45454_1479407357061_1590095392_31114469_3587940_n_normal.jpg" TargetMode="External"/><Relationship Id="rId667" Type="http://schemas.openxmlformats.org/officeDocument/2006/relationships/hyperlink" Target="https://twitter.com/seodecanarias/status/1219978835774537729" TargetMode="External"/><Relationship Id="rId874" Type="http://schemas.openxmlformats.org/officeDocument/2006/relationships/hyperlink" Target="https://twitter.com/tuwebdecero/status/1217497583595204608" TargetMode="External"/><Relationship Id="rId17" Type="http://schemas.openxmlformats.org/officeDocument/2006/relationships/hyperlink" Target="https://bit.ly/2tBMyen" TargetMode="External"/><Relationship Id="rId59" Type="http://schemas.openxmlformats.org/officeDocument/2006/relationships/hyperlink" Target="https://congresomarketingdigital.com/" TargetMode="External"/><Relationship Id="rId124" Type="http://schemas.openxmlformats.org/officeDocument/2006/relationships/hyperlink" Target="https://congresomarketingdigital.com/taquilla-online/acceso-a-streaming/" TargetMode="External"/><Relationship Id="rId527" Type="http://schemas.openxmlformats.org/officeDocument/2006/relationships/hyperlink" Target="http://pbs.twimg.com/profile_images/1200169512542314497/UXW9ZiUJ_normal.png" TargetMode="External"/><Relationship Id="rId569" Type="http://schemas.openxmlformats.org/officeDocument/2006/relationships/hyperlink" Target="http://pbs.twimg.com/profile_images/1015263694715047938/4pWWxecr_normal.jpg" TargetMode="External"/><Relationship Id="rId734" Type="http://schemas.openxmlformats.org/officeDocument/2006/relationships/hyperlink" Target="https://twitter.com/vivianfrancos/status/1218972431370596358" TargetMode="External"/><Relationship Id="rId776" Type="http://schemas.openxmlformats.org/officeDocument/2006/relationships/hyperlink" Target="https://twitter.com/isasantiandreu/status/1218950024694059008" TargetMode="External"/><Relationship Id="rId70" Type="http://schemas.openxmlformats.org/officeDocument/2006/relationships/hyperlink" Target="http://mtr.cool/taiwqcowsb" TargetMode="External"/><Relationship Id="rId166" Type="http://schemas.openxmlformats.org/officeDocument/2006/relationships/hyperlink" Target="https://pbs.twimg.com/media/EO6Pkn1X0AEQVSB.jpg" TargetMode="External"/><Relationship Id="rId331" Type="http://schemas.openxmlformats.org/officeDocument/2006/relationships/hyperlink" Target="http://pbs.twimg.com/profile_images/1071458731261640704/-l0-IagM_normal.jpg" TargetMode="External"/><Relationship Id="rId373" Type="http://schemas.openxmlformats.org/officeDocument/2006/relationships/hyperlink" Target="https://pbs.twimg.com/media/EO6Pkn1X0AEQVSB.jpg" TargetMode="External"/><Relationship Id="rId429" Type="http://schemas.openxmlformats.org/officeDocument/2006/relationships/hyperlink" Target="http://pbs.twimg.com/profile_images/1194242784615641089/2PmcYCXQ_normal.jpg" TargetMode="External"/><Relationship Id="rId580" Type="http://schemas.openxmlformats.org/officeDocument/2006/relationships/hyperlink" Target="http://pbs.twimg.com/profile_images/1015263694715047938/4pWWxecr_normal.jpg" TargetMode="External"/><Relationship Id="rId636" Type="http://schemas.openxmlformats.org/officeDocument/2006/relationships/hyperlink" Target="https://twitter.com/perbea123/status/1219591867366506501" TargetMode="External"/><Relationship Id="rId801" Type="http://schemas.openxmlformats.org/officeDocument/2006/relationships/hyperlink" Target="https://twitter.com/cemktd/status/1217709338187522049" TargetMode="External"/><Relationship Id="rId1" Type="http://schemas.openxmlformats.org/officeDocument/2006/relationships/hyperlink" Target="https://www.roberflores.com/congreso-extremeno-marketing-digital-2020/" TargetMode="External"/><Relationship Id="rId233" Type="http://schemas.openxmlformats.org/officeDocument/2006/relationships/hyperlink" Target="https://pbs.twimg.com/ext_tw_video_thumb/1219336077888098304/pu/img/5hiwljFaQfPSdlbR.jpg" TargetMode="External"/><Relationship Id="rId440" Type="http://schemas.openxmlformats.org/officeDocument/2006/relationships/hyperlink" Target="https://pbs.twimg.com/ext_tw_video_thumb/1216729193297432578/pu/img/_hrY0NvqAg2jkjp4.jpg" TargetMode="External"/><Relationship Id="rId678" Type="http://schemas.openxmlformats.org/officeDocument/2006/relationships/hyperlink" Target="https://twitter.com/paolasilvacm/status/1218581061363544066" TargetMode="External"/><Relationship Id="rId843" Type="http://schemas.openxmlformats.org/officeDocument/2006/relationships/hyperlink" Target="https://twitter.com/alvarowpo/status/1217514818619559938" TargetMode="External"/><Relationship Id="rId885" Type="http://schemas.openxmlformats.org/officeDocument/2006/relationships/hyperlink" Target="https://twitter.com/tuwebdecero/status/1220271637016326145" TargetMode="External"/><Relationship Id="rId28" Type="http://schemas.openxmlformats.org/officeDocument/2006/relationships/hyperlink" Target="https://congresomarketingdigital.com/" TargetMode="External"/><Relationship Id="rId275" Type="http://schemas.openxmlformats.org/officeDocument/2006/relationships/hyperlink" Target="http://pbs.twimg.com/profile_images/1100784469022310402/NvQb-UvT_normal.png" TargetMode="External"/><Relationship Id="rId300" Type="http://schemas.openxmlformats.org/officeDocument/2006/relationships/hyperlink" Target="http://pbs.twimg.com/profile_images/378800000386296985/e078b656ead5e87ddae249d3b1d4cdfb_normal.jpeg" TargetMode="External"/><Relationship Id="rId482" Type="http://schemas.openxmlformats.org/officeDocument/2006/relationships/hyperlink" Target="https://pbs.twimg.com/ext_tw_video_thumb/1217868196931350529/pu/img/1yy8Y0W0LUp5OmpB.jpg" TargetMode="External"/><Relationship Id="rId538" Type="http://schemas.openxmlformats.org/officeDocument/2006/relationships/hyperlink" Target="http://pbs.twimg.com/profile_images/1193824074872639489/B9kC70JS_normal.jpg" TargetMode="External"/><Relationship Id="rId703" Type="http://schemas.openxmlformats.org/officeDocument/2006/relationships/hyperlink" Target="https://twitter.com/luciayelseo/status/1220255407467384833" TargetMode="External"/><Relationship Id="rId745" Type="http://schemas.openxmlformats.org/officeDocument/2006/relationships/hyperlink" Target="https://twitter.com/labicicletanet/status/1218974237458870272" TargetMode="External"/><Relationship Id="rId81" Type="http://schemas.openxmlformats.org/officeDocument/2006/relationships/hyperlink" Target="https://congresomarketingdigital.com/" TargetMode="External"/><Relationship Id="rId135" Type="http://schemas.openxmlformats.org/officeDocument/2006/relationships/hyperlink" Target="https://congresomarketingdigital.com/" TargetMode="External"/><Relationship Id="rId177" Type="http://schemas.openxmlformats.org/officeDocument/2006/relationships/hyperlink" Target="https://pbs.twimg.com/media/EOeJB_TXkAIhjDY.png" TargetMode="External"/><Relationship Id="rId342" Type="http://schemas.openxmlformats.org/officeDocument/2006/relationships/hyperlink" Target="http://pbs.twimg.com/profile_images/1180189804102897666/B0FPHzX__normal.jpg" TargetMode="External"/><Relationship Id="rId384" Type="http://schemas.openxmlformats.org/officeDocument/2006/relationships/hyperlink" Target="http://pbs.twimg.com/profile_images/1218912554581397504/lpu0SAfa_normal.jpg" TargetMode="External"/><Relationship Id="rId591" Type="http://schemas.openxmlformats.org/officeDocument/2006/relationships/hyperlink" Target="https://twitter.com/flormpecasique/status/1217830259980193794" TargetMode="External"/><Relationship Id="rId605" Type="http://schemas.openxmlformats.org/officeDocument/2006/relationships/hyperlink" Target="https://twitter.com/paolasilvacm/status/1218581283808346113" TargetMode="External"/><Relationship Id="rId787" Type="http://schemas.openxmlformats.org/officeDocument/2006/relationships/hyperlink" Target="https://twitter.com/josmkt/status/1217364844820815873" TargetMode="External"/><Relationship Id="rId812" Type="http://schemas.openxmlformats.org/officeDocument/2006/relationships/hyperlink" Target="https://twitter.com/raiolanetworks/status/1218519231320526848" TargetMode="External"/><Relationship Id="rId202" Type="http://schemas.openxmlformats.org/officeDocument/2006/relationships/hyperlink" Target="https://pbs.twimg.com/media/EOV0TGOWoAA19ko.jpg" TargetMode="External"/><Relationship Id="rId244" Type="http://schemas.openxmlformats.org/officeDocument/2006/relationships/hyperlink" Target="https://pbs.twimg.com/media/EOzU_1nXkAATFfH.jpg" TargetMode="External"/><Relationship Id="rId647" Type="http://schemas.openxmlformats.org/officeDocument/2006/relationships/hyperlink" Target="https://twitter.com/javilayunta/status/1218942989801869312" TargetMode="External"/><Relationship Id="rId689" Type="http://schemas.openxmlformats.org/officeDocument/2006/relationships/hyperlink" Target="https://twitter.com/carlotagalvan/status/1219297720202035200" TargetMode="External"/><Relationship Id="rId854" Type="http://schemas.openxmlformats.org/officeDocument/2006/relationships/hyperlink" Target="https://twitter.com/paolasilvacm/status/1218580198892998657" TargetMode="External"/><Relationship Id="rId896" Type="http://schemas.openxmlformats.org/officeDocument/2006/relationships/hyperlink" Target="https://twitter.com/mariaghvn/status/1220348652071325696" TargetMode="External"/><Relationship Id="rId39" Type="http://schemas.openxmlformats.org/officeDocument/2006/relationships/hyperlink" Target="http://congresomarketingdigital.com/" TargetMode="External"/><Relationship Id="rId286" Type="http://schemas.openxmlformats.org/officeDocument/2006/relationships/hyperlink" Target="https://pbs.twimg.com/tweet_video_thumb/EOfk1KsXUAEB1gf.jpg" TargetMode="External"/><Relationship Id="rId451" Type="http://schemas.openxmlformats.org/officeDocument/2006/relationships/hyperlink" Target="http://pbs.twimg.com/profile_images/1115176907065176065/oMzO-XQ1_normal.png" TargetMode="External"/><Relationship Id="rId493" Type="http://schemas.openxmlformats.org/officeDocument/2006/relationships/hyperlink" Target="https://pbs.twimg.com/ext_tw_video_thumb/1217886518867611648/pu/img/bZ08ew9o8uG8pnpQ.jpg" TargetMode="External"/><Relationship Id="rId507" Type="http://schemas.openxmlformats.org/officeDocument/2006/relationships/hyperlink" Target="https://pbs.twimg.com/ext_tw_video_thumb/1219606454157631488/pu/img/8icwdrMhdrF5MvEz.jpg" TargetMode="External"/><Relationship Id="rId549" Type="http://schemas.openxmlformats.org/officeDocument/2006/relationships/hyperlink" Target="http://pbs.twimg.com/profile_images/1200169512542314497/UXW9ZiUJ_normal.png" TargetMode="External"/><Relationship Id="rId714" Type="http://schemas.openxmlformats.org/officeDocument/2006/relationships/hyperlink" Target="https://twitter.com/luciayelseo/status/1220255641832431618" TargetMode="External"/><Relationship Id="rId756" Type="http://schemas.openxmlformats.org/officeDocument/2006/relationships/hyperlink" Target="https://twitter.com/cemktd/status/1217384705928192000" TargetMode="External"/><Relationship Id="rId50" Type="http://schemas.openxmlformats.org/officeDocument/2006/relationships/hyperlink" Target="https://congresomarketingdigital.com/" TargetMode="External"/><Relationship Id="rId104" Type="http://schemas.openxmlformats.org/officeDocument/2006/relationships/hyperlink" Target="https://congresomarketingdigital.com/" TargetMode="External"/><Relationship Id="rId146" Type="http://schemas.openxmlformats.org/officeDocument/2006/relationships/hyperlink" Target="https://pbs.twimg.com/media/EOfgwcXWAAAGdsk.jpg" TargetMode="External"/><Relationship Id="rId188" Type="http://schemas.openxmlformats.org/officeDocument/2006/relationships/hyperlink" Target="https://pbs.twimg.com/media/EO6FutKWoAAuw4m.png" TargetMode="External"/><Relationship Id="rId311" Type="http://schemas.openxmlformats.org/officeDocument/2006/relationships/hyperlink" Target="https://pbs.twimg.com/media/EOvMA80WAAUp7Op.jpg" TargetMode="External"/><Relationship Id="rId353" Type="http://schemas.openxmlformats.org/officeDocument/2006/relationships/hyperlink" Target="http://pbs.twimg.com/profile_images/1212649356702232581/1916too8_normal.png" TargetMode="External"/><Relationship Id="rId395" Type="http://schemas.openxmlformats.org/officeDocument/2006/relationships/hyperlink" Target="http://pbs.twimg.com/profile_images/1218912554581397504/lpu0SAfa_normal.jpg" TargetMode="External"/><Relationship Id="rId409" Type="http://schemas.openxmlformats.org/officeDocument/2006/relationships/hyperlink" Target="http://pbs.twimg.com/profile_images/1218912554581397504/lpu0SAfa_normal.jpg" TargetMode="External"/><Relationship Id="rId560" Type="http://schemas.openxmlformats.org/officeDocument/2006/relationships/hyperlink" Target="http://pbs.twimg.com/profile_images/1015263694715047938/4pWWxecr_normal.jpg" TargetMode="External"/><Relationship Id="rId798" Type="http://schemas.openxmlformats.org/officeDocument/2006/relationships/hyperlink" Target="https://twitter.com/paolasilvacm/status/1218581088005771264" TargetMode="External"/><Relationship Id="rId92" Type="http://schemas.openxmlformats.org/officeDocument/2006/relationships/hyperlink" Target="https://congresomarketingdigital.com/" TargetMode="External"/><Relationship Id="rId213" Type="http://schemas.openxmlformats.org/officeDocument/2006/relationships/hyperlink" Target="https://pbs.twimg.com/media/EOZRW0EXkAYLt9I.jpg" TargetMode="External"/><Relationship Id="rId420" Type="http://schemas.openxmlformats.org/officeDocument/2006/relationships/hyperlink" Target="https://pbs.twimg.com/media/EOqo90WW4AIvqGY.png" TargetMode="External"/><Relationship Id="rId616" Type="http://schemas.openxmlformats.org/officeDocument/2006/relationships/hyperlink" Target="https://twitter.com/isafirvida/status/1218675209475149824" TargetMode="External"/><Relationship Id="rId658" Type="http://schemas.openxmlformats.org/officeDocument/2006/relationships/hyperlink" Target="https://twitter.com/cristinahp_fr/status/1217537153279889418" TargetMode="External"/><Relationship Id="rId823" Type="http://schemas.openxmlformats.org/officeDocument/2006/relationships/hyperlink" Target="https://twitter.com/raiolanetworks/status/1219968893353111554" TargetMode="External"/><Relationship Id="rId865" Type="http://schemas.openxmlformats.org/officeDocument/2006/relationships/hyperlink" Target="https://twitter.com/cemktd/status/1219270898710208514" TargetMode="External"/><Relationship Id="rId255" Type="http://schemas.openxmlformats.org/officeDocument/2006/relationships/hyperlink" Target="https://pbs.twimg.com/media/EOu4a7PX4AAOy-9.jpg" TargetMode="External"/><Relationship Id="rId297" Type="http://schemas.openxmlformats.org/officeDocument/2006/relationships/hyperlink" Target="https://pbs.twimg.com/media/EOov4F0WkAAxvcr.png" TargetMode="External"/><Relationship Id="rId462" Type="http://schemas.openxmlformats.org/officeDocument/2006/relationships/hyperlink" Target="https://pbs.twimg.com/media/EOqUllNXsAANwNf.jpg" TargetMode="External"/><Relationship Id="rId518" Type="http://schemas.openxmlformats.org/officeDocument/2006/relationships/hyperlink" Target="https://pbs.twimg.com/media/EOzU_1nXkAATFfH.jpg" TargetMode="External"/><Relationship Id="rId725" Type="http://schemas.openxmlformats.org/officeDocument/2006/relationships/hyperlink" Target="https://twitter.com/luciayelseo/status/1220255904244871168" TargetMode="External"/><Relationship Id="rId115" Type="http://schemas.openxmlformats.org/officeDocument/2006/relationships/hyperlink" Target="https://congresomarketingdigital.com/" TargetMode="External"/><Relationship Id="rId157" Type="http://schemas.openxmlformats.org/officeDocument/2006/relationships/hyperlink" Target="https://pbs.twimg.com/media/EOug2RMXsAESNCl.jpg" TargetMode="External"/><Relationship Id="rId322" Type="http://schemas.openxmlformats.org/officeDocument/2006/relationships/hyperlink" Target="http://pbs.twimg.com/profile_images/1088138110385487872/U7EOX_tL_normal.jpg" TargetMode="External"/><Relationship Id="rId364" Type="http://schemas.openxmlformats.org/officeDocument/2006/relationships/hyperlink" Target="http://pbs.twimg.com/profile_images/1067775469486047234/ZWTmU_z8_normal.jpg" TargetMode="External"/><Relationship Id="rId767" Type="http://schemas.openxmlformats.org/officeDocument/2006/relationships/hyperlink" Target="https://twitter.com/isasantiandreu/status/1217507147610820608" TargetMode="External"/><Relationship Id="rId61" Type="http://schemas.openxmlformats.org/officeDocument/2006/relationships/hyperlink" Target="https://congresomarketingdigital.com/" TargetMode="External"/><Relationship Id="rId199" Type="http://schemas.openxmlformats.org/officeDocument/2006/relationships/hyperlink" Target="https://pbs.twimg.com/media/EOeZi20WsAAeu86.jpg" TargetMode="External"/><Relationship Id="rId571" Type="http://schemas.openxmlformats.org/officeDocument/2006/relationships/hyperlink" Target="http://pbs.twimg.com/profile_images/1015263694715047938/4pWWxecr_normal.jpg" TargetMode="External"/><Relationship Id="rId627" Type="http://schemas.openxmlformats.org/officeDocument/2006/relationships/hyperlink" Target="https://twitter.com/extrenetworks/status/1219322757021872128" TargetMode="External"/><Relationship Id="rId669" Type="http://schemas.openxmlformats.org/officeDocument/2006/relationships/hyperlink" Target="https://twitter.com/hedwigkudo/status/1219304855950458880" TargetMode="External"/><Relationship Id="rId834" Type="http://schemas.openxmlformats.org/officeDocument/2006/relationships/hyperlink" Target="https://twitter.com/anaivarsparcero/status/1217746208644567040" TargetMode="External"/><Relationship Id="rId876" Type="http://schemas.openxmlformats.org/officeDocument/2006/relationships/hyperlink" Target="https://twitter.com/tuwebdecero/status/1217855291955601409" TargetMode="External"/><Relationship Id="rId19" Type="http://schemas.openxmlformats.org/officeDocument/2006/relationships/hyperlink" Target="https://bit.ly/2tBMyen" TargetMode="External"/><Relationship Id="rId224" Type="http://schemas.openxmlformats.org/officeDocument/2006/relationships/hyperlink" Target="https://pbs.twimg.com/ext_tw_video_thumb/1218248913767075841/pu/img/Vsj2bpf5OjrcajJz.jpg" TargetMode="External"/><Relationship Id="rId266" Type="http://schemas.openxmlformats.org/officeDocument/2006/relationships/hyperlink" Target="https://pbs.twimg.com/media/EOZrLlLW4AEiedM.jpg" TargetMode="External"/><Relationship Id="rId431" Type="http://schemas.openxmlformats.org/officeDocument/2006/relationships/hyperlink" Target="http://pbs.twimg.com/profile_images/815675946317516800/XPvvf0b4_normal.jpg" TargetMode="External"/><Relationship Id="rId473" Type="http://schemas.openxmlformats.org/officeDocument/2006/relationships/hyperlink" Target="http://pbs.twimg.com/profile_images/1112264369436610560/fbTwoGD9_normal.png" TargetMode="External"/><Relationship Id="rId529" Type="http://schemas.openxmlformats.org/officeDocument/2006/relationships/hyperlink" Target="https://pbs.twimg.com/media/EOV7Rk5W4AIcBK_.jpg" TargetMode="External"/><Relationship Id="rId680" Type="http://schemas.openxmlformats.org/officeDocument/2006/relationships/hyperlink" Target="https://twitter.com/bichadecampo/status/1217856202983530496" TargetMode="External"/><Relationship Id="rId736" Type="http://schemas.openxmlformats.org/officeDocument/2006/relationships/hyperlink" Target="https://twitter.com/vivianfrancos/status/1219180059791187969" TargetMode="External"/><Relationship Id="rId901" Type="http://schemas.openxmlformats.org/officeDocument/2006/relationships/comments" Target="../comments6.xml"/><Relationship Id="rId30" Type="http://schemas.openxmlformats.org/officeDocument/2006/relationships/hyperlink" Target="https://congresomarketingdigital.com/" TargetMode="External"/><Relationship Id="rId126" Type="http://schemas.openxmlformats.org/officeDocument/2006/relationships/hyperlink" Target="https://congresomarketingdigital.com/" TargetMode="External"/><Relationship Id="rId168" Type="http://schemas.openxmlformats.org/officeDocument/2006/relationships/hyperlink" Target="https://pbs.twimg.com/tweet_video_thumb/EOabOx3XsAADHtp.jpg" TargetMode="External"/><Relationship Id="rId333" Type="http://schemas.openxmlformats.org/officeDocument/2006/relationships/hyperlink" Target="https://pbs.twimg.com/media/EOqOMA-X0AAt9W6.jpg" TargetMode="External"/><Relationship Id="rId540" Type="http://schemas.openxmlformats.org/officeDocument/2006/relationships/hyperlink" Target="http://pbs.twimg.com/profile_images/1067775469486047234/ZWTmU_z8_normal.jpg" TargetMode="External"/><Relationship Id="rId778" Type="http://schemas.openxmlformats.org/officeDocument/2006/relationships/hyperlink" Target="https://twitter.com/isasantiandreu/status/1219940415962521602" TargetMode="External"/><Relationship Id="rId72" Type="http://schemas.openxmlformats.org/officeDocument/2006/relationships/hyperlink" Target="http://congresomarketingdigital.com/" TargetMode="External"/><Relationship Id="rId375" Type="http://schemas.openxmlformats.org/officeDocument/2006/relationships/hyperlink" Target="https://pbs.twimg.com/media/EOvQz1jXkAAubQi.jpg" TargetMode="External"/><Relationship Id="rId582" Type="http://schemas.openxmlformats.org/officeDocument/2006/relationships/hyperlink" Target="http://pbs.twimg.com/profile_images/981076283076546560/tnlAeLBF_normal.jpg" TargetMode="External"/><Relationship Id="rId638" Type="http://schemas.openxmlformats.org/officeDocument/2006/relationships/hyperlink" Target="https://twitter.com/javilayunta/status/1218580600862449670" TargetMode="External"/><Relationship Id="rId803" Type="http://schemas.openxmlformats.org/officeDocument/2006/relationships/hyperlink" Target="https://twitter.com/raiolanetworks/status/1217734295277785088" TargetMode="External"/><Relationship Id="rId845" Type="http://schemas.openxmlformats.org/officeDocument/2006/relationships/hyperlink" Target="https://twitter.com/alvarowpo/status/1217849502851371010" TargetMode="External"/><Relationship Id="rId3" Type="http://schemas.openxmlformats.org/officeDocument/2006/relationships/hyperlink" Target="https://congresomarketingdigital.com/taquilla/" TargetMode="External"/><Relationship Id="rId235" Type="http://schemas.openxmlformats.org/officeDocument/2006/relationships/hyperlink" Target="https://pbs.twimg.com/ext_tw_video_thumb/1219606454157631488/pu/img/8icwdrMhdrF5MvEz.jpg" TargetMode="External"/><Relationship Id="rId277" Type="http://schemas.openxmlformats.org/officeDocument/2006/relationships/hyperlink" Target="http://pbs.twimg.com/profile_images/1014915989107040257/7GDqrasB_normal.jpg" TargetMode="External"/><Relationship Id="rId400" Type="http://schemas.openxmlformats.org/officeDocument/2006/relationships/hyperlink" Target="http://pbs.twimg.com/profile_images/1218912554581397504/lpu0SAfa_normal.jpg" TargetMode="External"/><Relationship Id="rId442" Type="http://schemas.openxmlformats.org/officeDocument/2006/relationships/hyperlink" Target="https://pbs.twimg.com/ext_tw_video_thumb/1217384571542568961/pu/img/HrXRNO_1jiRf_gQJ.jpg" TargetMode="External"/><Relationship Id="rId484" Type="http://schemas.openxmlformats.org/officeDocument/2006/relationships/hyperlink" Target="http://pbs.twimg.com/profile_images/1067775469486047234/ZWTmU_z8_normal.jpg" TargetMode="External"/><Relationship Id="rId705" Type="http://schemas.openxmlformats.org/officeDocument/2006/relationships/hyperlink" Target="https://twitter.com/luciayelseo/status/1220255466032451586" TargetMode="External"/><Relationship Id="rId887" Type="http://schemas.openxmlformats.org/officeDocument/2006/relationships/hyperlink" Target="https://twitter.com/tuwebdecero/status/1217733907996725249" TargetMode="External"/><Relationship Id="rId137" Type="http://schemas.openxmlformats.org/officeDocument/2006/relationships/hyperlink" Target="https://congresomarketingdigital.com/" TargetMode="External"/><Relationship Id="rId302" Type="http://schemas.openxmlformats.org/officeDocument/2006/relationships/hyperlink" Target="http://pbs.twimg.com/profile_images/378800000386296985/e078b656ead5e87ddae249d3b1d4cdfb_normal.jpeg" TargetMode="External"/><Relationship Id="rId344" Type="http://schemas.openxmlformats.org/officeDocument/2006/relationships/hyperlink" Target="http://pbs.twimg.com/profile_images/1120683358995079168/xeDOZNXN_normal.png" TargetMode="External"/><Relationship Id="rId691" Type="http://schemas.openxmlformats.org/officeDocument/2006/relationships/hyperlink" Target="https://twitter.com/luciayelseo/status/1220255805372600320" TargetMode="External"/><Relationship Id="rId747" Type="http://schemas.openxmlformats.org/officeDocument/2006/relationships/hyperlink" Target="https://twitter.com/labicicletanet/status/1220297875583725568" TargetMode="External"/><Relationship Id="rId789" Type="http://schemas.openxmlformats.org/officeDocument/2006/relationships/hyperlink" Target="https://twitter.com/josmkt/status/1219200545853972480" TargetMode="External"/><Relationship Id="rId41" Type="http://schemas.openxmlformats.org/officeDocument/2006/relationships/hyperlink" Target="http://congresomarketingdigital.com/" TargetMode="External"/><Relationship Id="rId83" Type="http://schemas.openxmlformats.org/officeDocument/2006/relationships/hyperlink" Target="https://congresomarketingdigital.com/" TargetMode="External"/><Relationship Id="rId179" Type="http://schemas.openxmlformats.org/officeDocument/2006/relationships/hyperlink" Target="https://pbs.twimg.com/media/EOjSnjGX0AAB_qb.png" TargetMode="External"/><Relationship Id="rId386" Type="http://schemas.openxmlformats.org/officeDocument/2006/relationships/hyperlink" Target="https://pbs.twimg.com/media/EOUAJR2XsAIKBt1.jpg" TargetMode="External"/><Relationship Id="rId551" Type="http://schemas.openxmlformats.org/officeDocument/2006/relationships/hyperlink" Target="https://pbs.twimg.com/media/EOu4a7PX4AAOy-9.jpg" TargetMode="External"/><Relationship Id="rId593" Type="http://schemas.openxmlformats.org/officeDocument/2006/relationships/hyperlink" Target="https://twitter.com/arrowwebgraphic/status/1217879033091969025" TargetMode="External"/><Relationship Id="rId607" Type="http://schemas.openxmlformats.org/officeDocument/2006/relationships/hyperlink" Target="https://twitter.com/dnoy_journalist/status/1218611417894588416" TargetMode="External"/><Relationship Id="rId649" Type="http://schemas.openxmlformats.org/officeDocument/2006/relationships/hyperlink" Target="https://twitter.com/javilayunta/status/1219207897932075009" TargetMode="External"/><Relationship Id="rId814" Type="http://schemas.openxmlformats.org/officeDocument/2006/relationships/hyperlink" Target="https://twitter.com/raiolanetworks/status/1218821437890465792" TargetMode="External"/><Relationship Id="rId856" Type="http://schemas.openxmlformats.org/officeDocument/2006/relationships/hyperlink" Target="https://twitter.com/paolasilvacm/status/1218581173498273793" TargetMode="External"/><Relationship Id="rId190" Type="http://schemas.openxmlformats.org/officeDocument/2006/relationships/hyperlink" Target="https://pbs.twimg.com/media/EO31vUOX4AAoZsh.jpg" TargetMode="External"/><Relationship Id="rId204" Type="http://schemas.openxmlformats.org/officeDocument/2006/relationships/hyperlink" Target="https://pbs.twimg.com/ext_tw_video_thumb/1217740885632352256/pu/img/InfxvKMA7OOAU1b6.jpg" TargetMode="External"/><Relationship Id="rId246" Type="http://schemas.openxmlformats.org/officeDocument/2006/relationships/hyperlink" Target="https://pbs.twimg.com/media/EOaHWS6WkAAopFL.jpg" TargetMode="External"/><Relationship Id="rId288" Type="http://schemas.openxmlformats.org/officeDocument/2006/relationships/hyperlink" Target="http://pbs.twimg.com/profile_images/1137392356859289600/QxZMUD4e_normal.jpg" TargetMode="External"/><Relationship Id="rId411" Type="http://schemas.openxmlformats.org/officeDocument/2006/relationships/hyperlink" Target="http://pbs.twimg.com/profile_images/1218912554581397504/lpu0SAfa_normal.jpg" TargetMode="External"/><Relationship Id="rId453" Type="http://schemas.openxmlformats.org/officeDocument/2006/relationships/hyperlink" Target="https://pbs.twimg.com/media/EOV0TGOWoAA19ko.jpg" TargetMode="External"/><Relationship Id="rId509" Type="http://schemas.openxmlformats.org/officeDocument/2006/relationships/hyperlink" Target="https://pbs.twimg.com/ext_tw_video_thumb/1219968818216345602/pu/img/InXHvGlv5yYQ_nax.jpg" TargetMode="External"/><Relationship Id="rId660" Type="http://schemas.openxmlformats.org/officeDocument/2006/relationships/hyperlink" Target="https://twitter.com/carlosd3freitas/status/1219699041111564288" TargetMode="External"/><Relationship Id="rId898" Type="http://schemas.openxmlformats.org/officeDocument/2006/relationships/printerSettings" Target="../printerSettings/printerSettings8.bin"/><Relationship Id="rId106" Type="http://schemas.openxmlformats.org/officeDocument/2006/relationships/hyperlink" Target="https://congresomarketingdigital.com/" TargetMode="External"/><Relationship Id="rId313" Type="http://schemas.openxmlformats.org/officeDocument/2006/relationships/hyperlink" Target="http://pbs.twimg.com/profile_images/1169260816903933953/4RkRL2Ue_normal.jpg" TargetMode="External"/><Relationship Id="rId495" Type="http://schemas.openxmlformats.org/officeDocument/2006/relationships/hyperlink" Target="https://pbs.twimg.com/ext_tw_video_thumb/1218157053283270656/pu/img/7MQJ_yAAevGNnL8H.jpg" TargetMode="External"/><Relationship Id="rId716" Type="http://schemas.openxmlformats.org/officeDocument/2006/relationships/hyperlink" Target="https://twitter.com/luciayelseo/status/1220255700170964992" TargetMode="External"/><Relationship Id="rId758" Type="http://schemas.openxmlformats.org/officeDocument/2006/relationships/hyperlink" Target="https://twitter.com/isasantiandreu/status/1217801251586543619" TargetMode="External"/><Relationship Id="rId10" Type="http://schemas.openxmlformats.org/officeDocument/2006/relationships/hyperlink" Target="https://congresomarketingdigital.com/" TargetMode="External"/><Relationship Id="rId52" Type="http://schemas.openxmlformats.org/officeDocument/2006/relationships/hyperlink" Target="https://congresomarketingdigital.com/" TargetMode="External"/><Relationship Id="rId94" Type="http://schemas.openxmlformats.org/officeDocument/2006/relationships/hyperlink" Target="https://congresomarketingdigital.com/" TargetMode="External"/><Relationship Id="rId148" Type="http://schemas.openxmlformats.org/officeDocument/2006/relationships/hyperlink" Target="https://pbs.twimg.com/media/EOov4F0WkAAxvcr.png" TargetMode="External"/><Relationship Id="rId355" Type="http://schemas.openxmlformats.org/officeDocument/2006/relationships/hyperlink" Target="http://pbs.twimg.com/profile_images/1179330398834380800/3YXkvKw__normal.jpg" TargetMode="External"/><Relationship Id="rId397" Type="http://schemas.openxmlformats.org/officeDocument/2006/relationships/hyperlink" Target="http://pbs.twimg.com/profile_images/1218912554581397504/lpu0SAfa_normal.jpg" TargetMode="External"/><Relationship Id="rId520" Type="http://schemas.openxmlformats.org/officeDocument/2006/relationships/hyperlink" Target="http://pbs.twimg.com/profile_images/1194242784615641089/2PmcYCXQ_normal.jpg" TargetMode="External"/><Relationship Id="rId562" Type="http://schemas.openxmlformats.org/officeDocument/2006/relationships/hyperlink" Target="https://pbs.twimg.com/media/EOaw7wVW4AIAxRc.jpg" TargetMode="External"/><Relationship Id="rId618" Type="http://schemas.openxmlformats.org/officeDocument/2006/relationships/hyperlink" Target="https://twitter.com/isafirvida/status/1218918998391296003" TargetMode="External"/><Relationship Id="rId825" Type="http://schemas.openxmlformats.org/officeDocument/2006/relationships/hyperlink" Target="https://twitter.com/raiolanetworks/status/1220270982776213504" TargetMode="External"/><Relationship Id="rId215" Type="http://schemas.openxmlformats.org/officeDocument/2006/relationships/hyperlink" Target="https://pbs.twimg.com/ext_tw_video_thumb/1217493191601070080/pu/img/_Ych-N4ATxFVtD8z.jpg" TargetMode="External"/><Relationship Id="rId257" Type="http://schemas.openxmlformats.org/officeDocument/2006/relationships/hyperlink" Target="https://pbs.twimg.com/ext_tw_video_thumb/1219894024372457473/pu/img/lAFVgygUiB9RAycY.jpg" TargetMode="External"/><Relationship Id="rId422" Type="http://schemas.openxmlformats.org/officeDocument/2006/relationships/hyperlink" Target="https://pbs.twimg.com/media/EOtlzVwX0AIkQG3.png" TargetMode="External"/><Relationship Id="rId464" Type="http://schemas.openxmlformats.org/officeDocument/2006/relationships/hyperlink" Target="http://pbs.twimg.com/profile_images/1115176907065176065/oMzO-XQ1_normal.png" TargetMode="External"/><Relationship Id="rId867" Type="http://schemas.openxmlformats.org/officeDocument/2006/relationships/hyperlink" Target="https://twitter.com/cemktd/status/1219531152987500544" TargetMode="External"/><Relationship Id="rId299" Type="http://schemas.openxmlformats.org/officeDocument/2006/relationships/hyperlink" Target="http://pbs.twimg.com/profile_images/378800000386296985/e078b656ead5e87ddae249d3b1d4cdfb_normal.jpeg" TargetMode="External"/><Relationship Id="rId727" Type="http://schemas.openxmlformats.org/officeDocument/2006/relationships/hyperlink" Target="https://twitter.com/vivianfrancos/status/1217730504339918849" TargetMode="External"/><Relationship Id="rId63" Type="http://schemas.openxmlformats.org/officeDocument/2006/relationships/hyperlink" Target="https://interactivadigital.com/formacion-y-estudios-marketing-digital/vuelve-a-el-congreso-extremeno-de-marketing-digital-e-ecommerce/" TargetMode="External"/><Relationship Id="rId159" Type="http://schemas.openxmlformats.org/officeDocument/2006/relationships/hyperlink" Target="https://pbs.twimg.com/tweet_video_thumb/EOzqb-MX0AAcPZt.jpg" TargetMode="External"/><Relationship Id="rId366" Type="http://schemas.openxmlformats.org/officeDocument/2006/relationships/hyperlink" Target="http://pbs.twimg.com/profile_images/1051857286262661120/i5SpvGhW_normal.jpg" TargetMode="External"/><Relationship Id="rId573" Type="http://schemas.openxmlformats.org/officeDocument/2006/relationships/hyperlink" Target="https://pbs.twimg.com/media/EOZCh2kWAAE8I4R.jpg" TargetMode="External"/><Relationship Id="rId780" Type="http://schemas.openxmlformats.org/officeDocument/2006/relationships/hyperlink" Target="https://twitter.com/isasantiandreu/status/1220029260297121793" TargetMode="External"/><Relationship Id="rId226" Type="http://schemas.openxmlformats.org/officeDocument/2006/relationships/hyperlink" Target="https://pbs.twimg.com/ext_tw_video_thumb/1218519186772758531/pu/img/XpAQthtJLpfZtUzX.jpg" TargetMode="External"/><Relationship Id="rId433" Type="http://schemas.openxmlformats.org/officeDocument/2006/relationships/hyperlink" Target="https://pbs.twimg.com/media/EO8hzrSUYAAbfn1.jpg" TargetMode="External"/><Relationship Id="rId878" Type="http://schemas.openxmlformats.org/officeDocument/2006/relationships/hyperlink" Target="https://twitter.com/tuwebdecero/status/1218549871332012032" TargetMode="External"/><Relationship Id="rId640" Type="http://schemas.openxmlformats.org/officeDocument/2006/relationships/hyperlink" Target="https://twitter.com/javilayunta/status/1217795427371835392" TargetMode="External"/><Relationship Id="rId738" Type="http://schemas.openxmlformats.org/officeDocument/2006/relationships/hyperlink" Target="https://twitter.com/vivianfrancos/status/1219542438525775874" TargetMode="External"/><Relationship Id="rId74" Type="http://schemas.openxmlformats.org/officeDocument/2006/relationships/hyperlink" Target="http://mtr.cool/mbhgvrqcvg" TargetMode="External"/><Relationship Id="rId377" Type="http://schemas.openxmlformats.org/officeDocument/2006/relationships/hyperlink" Target="http://pbs.twimg.com/profile_images/1218912554581397504/lpu0SAfa_normal.jpg" TargetMode="External"/><Relationship Id="rId500" Type="http://schemas.openxmlformats.org/officeDocument/2006/relationships/hyperlink" Target="https://pbs.twimg.com/media/EOofoxrX0AAK48C.jpg" TargetMode="External"/><Relationship Id="rId584" Type="http://schemas.openxmlformats.org/officeDocument/2006/relationships/hyperlink" Target="https://twitter.com/muypymes/status/1217478470827171840" TargetMode="External"/><Relationship Id="rId805" Type="http://schemas.openxmlformats.org/officeDocument/2006/relationships/hyperlink" Target="https://twitter.com/raiolanetworks/status/1217810192919941122" TargetMode="External"/><Relationship Id="rId5" Type="http://schemas.openxmlformats.org/officeDocument/2006/relationships/hyperlink" Target="http://congresomarketingdigital.com/" TargetMode="External"/><Relationship Id="rId237" Type="http://schemas.openxmlformats.org/officeDocument/2006/relationships/hyperlink" Target="https://pbs.twimg.com/ext_tw_video_thumb/1219968818216345602/pu/img/InXHvGlv5yYQ_nax.jpg" TargetMode="External"/><Relationship Id="rId791" Type="http://schemas.openxmlformats.org/officeDocument/2006/relationships/hyperlink" Target="https://twitter.com/josmkt/status/1220338729266577408" TargetMode="External"/><Relationship Id="rId889" Type="http://schemas.openxmlformats.org/officeDocument/2006/relationships/hyperlink" Target="https://twitter.com/tuwebdecero/status/1217778597810839553" TargetMode="External"/><Relationship Id="rId444" Type="http://schemas.openxmlformats.org/officeDocument/2006/relationships/hyperlink" Target="https://pbs.twimg.com/media/EOZ_yIhXkAIZCup.jpg" TargetMode="External"/><Relationship Id="rId651" Type="http://schemas.openxmlformats.org/officeDocument/2006/relationships/hyperlink" Target="https://twitter.com/javilayunta/status/1219305379852693505" TargetMode="External"/><Relationship Id="rId749" Type="http://schemas.openxmlformats.org/officeDocument/2006/relationships/hyperlink" Target="https://twitter.com/nicolaschvs/status/1217892281535148033" TargetMode="External"/><Relationship Id="rId290" Type="http://schemas.openxmlformats.org/officeDocument/2006/relationships/hyperlink" Target="https://pbs.twimg.com/media/EOfgwcXWAAAGdsk.jpg" TargetMode="External"/><Relationship Id="rId304" Type="http://schemas.openxmlformats.org/officeDocument/2006/relationships/hyperlink" Target="http://pbs.twimg.com/profile_images/378800000386296985/e078b656ead5e87ddae249d3b1d4cdfb_normal.jpeg" TargetMode="External"/><Relationship Id="rId388" Type="http://schemas.openxmlformats.org/officeDocument/2006/relationships/hyperlink" Target="https://pbs.twimg.com/media/EO6TaE-X4AAIW-d.jpg" TargetMode="External"/><Relationship Id="rId511" Type="http://schemas.openxmlformats.org/officeDocument/2006/relationships/hyperlink" Target="https://pbs.twimg.com/media/EO9F_ZvWkAA6Hic.jpg" TargetMode="External"/><Relationship Id="rId609" Type="http://schemas.openxmlformats.org/officeDocument/2006/relationships/hyperlink" Target="https://twitter.com/metoscm/status/1218819358375469057" TargetMode="External"/><Relationship Id="rId85" Type="http://schemas.openxmlformats.org/officeDocument/2006/relationships/hyperlink" Target="http://congresomarketingdigital.com/" TargetMode="External"/><Relationship Id="rId150" Type="http://schemas.openxmlformats.org/officeDocument/2006/relationships/hyperlink" Target="https://pbs.twimg.com/media/EOlEmOIX0AAr9VK.jpg" TargetMode="External"/><Relationship Id="rId595" Type="http://schemas.openxmlformats.org/officeDocument/2006/relationships/hyperlink" Target="https://twitter.com/rakel_almeria/status/1217879296225828866" TargetMode="External"/><Relationship Id="rId816" Type="http://schemas.openxmlformats.org/officeDocument/2006/relationships/hyperlink" Target="https://twitter.com/raiolanetworks/status/1218973743839633411" TargetMode="External"/><Relationship Id="rId248" Type="http://schemas.openxmlformats.org/officeDocument/2006/relationships/hyperlink" Target="https://pbs.twimg.com/media/EOkMn0DXkAExUOm.jpg" TargetMode="External"/><Relationship Id="rId455" Type="http://schemas.openxmlformats.org/officeDocument/2006/relationships/hyperlink" Target="https://pbs.twimg.com/ext_tw_video_thumb/1217740885632352256/pu/img/InfxvKMA7OOAU1b6.jpg" TargetMode="External"/><Relationship Id="rId662" Type="http://schemas.openxmlformats.org/officeDocument/2006/relationships/hyperlink" Target="https://twitter.com/philippelele/status/1218206009287757824" TargetMode="External"/><Relationship Id="rId12" Type="http://schemas.openxmlformats.org/officeDocument/2006/relationships/hyperlink" Target="http://congresomarketingdigital.com/" TargetMode="External"/><Relationship Id="rId108" Type="http://schemas.openxmlformats.org/officeDocument/2006/relationships/hyperlink" Target="https://achotels.marriott.com/es/hotels/ac-hotel-badajoz" TargetMode="External"/><Relationship Id="rId315" Type="http://schemas.openxmlformats.org/officeDocument/2006/relationships/hyperlink" Target="http://pbs.twimg.com/profile_images/1185884816396509185/TnktpfRh_normal.jpg" TargetMode="External"/><Relationship Id="rId522" Type="http://schemas.openxmlformats.org/officeDocument/2006/relationships/hyperlink" Target="http://pbs.twimg.com/profile_images/1194242784615641089/2PmcYCXQ_normal.jpg" TargetMode="External"/><Relationship Id="rId96" Type="http://schemas.openxmlformats.org/officeDocument/2006/relationships/hyperlink" Target="http://congresomarketingdigital.com/" TargetMode="External"/><Relationship Id="rId161" Type="http://schemas.openxmlformats.org/officeDocument/2006/relationships/hyperlink" Target="https://pbs.twimg.com/ext_tw_video_thumb/1219203921283047425/pu/img/bQtqaH5vzRyHfmIo.jpg" TargetMode="External"/><Relationship Id="rId399" Type="http://schemas.openxmlformats.org/officeDocument/2006/relationships/hyperlink" Target="http://pbs.twimg.com/profile_images/1218912554581397504/lpu0SAfa_normal.jpg" TargetMode="External"/><Relationship Id="rId827" Type="http://schemas.openxmlformats.org/officeDocument/2006/relationships/hyperlink" Target="https://twitter.com/tuwebdecero/status/1217742094468554752" TargetMode="External"/><Relationship Id="rId259" Type="http://schemas.openxmlformats.org/officeDocument/2006/relationships/hyperlink" Target="https://pbs.twimg.com/ext_tw_video_thumb/1219954395003138050/pu/img/rkmCB_zbEsYkkgdS.jpg" TargetMode="External"/><Relationship Id="rId466" Type="http://schemas.openxmlformats.org/officeDocument/2006/relationships/hyperlink" Target="https://pbs.twimg.com/media/EO5qJVXU0AAlr6d.jpg" TargetMode="External"/><Relationship Id="rId673" Type="http://schemas.openxmlformats.org/officeDocument/2006/relationships/hyperlink" Target="https://twitter.com/to_navas/status/1220123435268964353" TargetMode="External"/><Relationship Id="rId880" Type="http://schemas.openxmlformats.org/officeDocument/2006/relationships/hyperlink" Target="https://twitter.com/tuwebdecero/status/1219153739287842817" TargetMode="External"/><Relationship Id="rId23" Type="http://schemas.openxmlformats.org/officeDocument/2006/relationships/hyperlink" Target="https://bit.ly/2tBMyen" TargetMode="External"/><Relationship Id="rId119" Type="http://schemas.openxmlformats.org/officeDocument/2006/relationships/hyperlink" Target="http://www.congresomarketingdigital.com/" TargetMode="External"/><Relationship Id="rId326" Type="http://schemas.openxmlformats.org/officeDocument/2006/relationships/hyperlink" Target="https://pbs.twimg.com/media/EOZ6fIlWsAg6CKA.jpg" TargetMode="External"/><Relationship Id="rId533" Type="http://schemas.openxmlformats.org/officeDocument/2006/relationships/hyperlink" Target="https://pbs.twimg.com/media/EOkMn0DXkAExUOm.jpg" TargetMode="External"/><Relationship Id="rId740" Type="http://schemas.openxmlformats.org/officeDocument/2006/relationships/hyperlink" Target="https://twitter.com/vivianfrancos/status/1219904819034497025" TargetMode="External"/><Relationship Id="rId838" Type="http://schemas.openxmlformats.org/officeDocument/2006/relationships/hyperlink" Target="https://twitter.com/anaivarsparcero/status/1219574176496877568" TargetMode="External"/><Relationship Id="rId172" Type="http://schemas.openxmlformats.org/officeDocument/2006/relationships/hyperlink" Target="https://pbs.twimg.com/media/EOUAJR2XsAIKBt1.jpg" TargetMode="External"/><Relationship Id="rId477" Type="http://schemas.openxmlformats.org/officeDocument/2006/relationships/hyperlink" Target="http://pbs.twimg.com/profile_images/1112264369436610560/fbTwoGD9_normal.png" TargetMode="External"/><Relationship Id="rId600" Type="http://schemas.openxmlformats.org/officeDocument/2006/relationships/hyperlink" Target="https://twitter.com/marketerosdehoy/status/1218193829037211648" TargetMode="External"/><Relationship Id="rId684" Type="http://schemas.openxmlformats.org/officeDocument/2006/relationships/hyperlink" Target="https://twitter.com/bichadecampo/status/1218908263204491264" TargetMode="External"/><Relationship Id="rId337" Type="http://schemas.openxmlformats.org/officeDocument/2006/relationships/hyperlink" Target="https://pbs.twimg.com/media/EOvXx7sWkAU6EX_.jpg" TargetMode="External"/><Relationship Id="rId891" Type="http://schemas.openxmlformats.org/officeDocument/2006/relationships/hyperlink" Target="https://twitter.com/tuwebdecero/status/1219194539858104320" TargetMode="External"/><Relationship Id="rId34" Type="http://schemas.openxmlformats.org/officeDocument/2006/relationships/hyperlink" Target="https://congresomarketingdigital.com/" TargetMode="External"/><Relationship Id="rId544" Type="http://schemas.openxmlformats.org/officeDocument/2006/relationships/hyperlink" Target="https://pbs.twimg.com/media/EOKubLeX4AAyzVq.jpg" TargetMode="External"/><Relationship Id="rId751" Type="http://schemas.openxmlformats.org/officeDocument/2006/relationships/hyperlink" Target="https://twitter.com/cemktd/status/1219643695856746497" TargetMode="External"/><Relationship Id="rId849" Type="http://schemas.openxmlformats.org/officeDocument/2006/relationships/hyperlink" Target="https://twitter.com/cemktd/status/1218468910988693504" TargetMode="External"/><Relationship Id="rId183" Type="http://schemas.openxmlformats.org/officeDocument/2006/relationships/hyperlink" Target="https://pbs.twimg.com/media/EOtlzVwX0AIkQG3.png" TargetMode="External"/><Relationship Id="rId390" Type="http://schemas.openxmlformats.org/officeDocument/2006/relationships/hyperlink" Target="http://pbs.twimg.com/profile_images/1218912554581397504/lpu0SAfa_normal.jpg" TargetMode="External"/><Relationship Id="rId404" Type="http://schemas.openxmlformats.org/officeDocument/2006/relationships/hyperlink" Target="http://pbs.twimg.com/profile_images/1218912554581397504/lpu0SAfa_normal.jpg" TargetMode="External"/><Relationship Id="rId611" Type="http://schemas.openxmlformats.org/officeDocument/2006/relationships/hyperlink" Target="https://twitter.com/camaradebadajoz/status/1218839291352272897" TargetMode="External"/><Relationship Id="rId250" Type="http://schemas.openxmlformats.org/officeDocument/2006/relationships/hyperlink" Target="https://pbs.twimg.com/media/EOVTaeAX4AIsBSE.jpg" TargetMode="External"/><Relationship Id="rId488" Type="http://schemas.openxmlformats.org/officeDocument/2006/relationships/hyperlink" Target="http://pbs.twimg.com/profile_images/1200169512542314497/UXW9ZiUJ_normal.png" TargetMode="External"/><Relationship Id="rId695" Type="http://schemas.openxmlformats.org/officeDocument/2006/relationships/hyperlink" Target="https://twitter.com/arantxasgg/status/1219718989418549255" TargetMode="External"/><Relationship Id="rId709" Type="http://schemas.openxmlformats.org/officeDocument/2006/relationships/hyperlink" Target="https://twitter.com/luciayelseo/status/1220255540619698181" TargetMode="External"/><Relationship Id="rId45" Type="http://schemas.openxmlformats.org/officeDocument/2006/relationships/hyperlink" Target="https://interactivadigital.com/formacion-y-estudios-marketing-digital/vuelve-a-el-congreso-extremeno-de-marketing-digital-e-ecommerce/" TargetMode="External"/><Relationship Id="rId110" Type="http://schemas.openxmlformats.org/officeDocument/2006/relationships/hyperlink" Target="https://interactivadigital.com/formacion-y-estudios-marketing-digital/vuelve-a-el-congreso-extremeno-de-marketing-digital-e-ecommerce/" TargetMode="External"/><Relationship Id="rId348" Type="http://schemas.openxmlformats.org/officeDocument/2006/relationships/hyperlink" Target="http://pbs.twimg.com/profile_images/1152642398201221126/BXsOBEif_normal.jpg" TargetMode="External"/><Relationship Id="rId555" Type="http://schemas.openxmlformats.org/officeDocument/2006/relationships/hyperlink" Target="https://pbs.twimg.com/media/EO4Kl5iX0AAN247.jpg" TargetMode="External"/><Relationship Id="rId762" Type="http://schemas.openxmlformats.org/officeDocument/2006/relationships/hyperlink" Target="https://twitter.com/jptejela/status/1219176530791804928" TargetMode="External"/><Relationship Id="rId194" Type="http://schemas.openxmlformats.org/officeDocument/2006/relationships/hyperlink" Target="https://pbs.twimg.com/ext_tw_video_thumb/1216729193297432578/pu/img/_hrY0NvqAg2jkjp4.jpg" TargetMode="External"/><Relationship Id="rId208" Type="http://schemas.openxmlformats.org/officeDocument/2006/relationships/hyperlink" Target="https://pbs.twimg.com/media/EOqUllNXsAANwNf.jpg" TargetMode="External"/><Relationship Id="rId415" Type="http://schemas.openxmlformats.org/officeDocument/2006/relationships/hyperlink" Target="https://pbs.twimg.com/media/EOeJB_TXkAIhjDY.png" TargetMode="External"/><Relationship Id="rId622" Type="http://schemas.openxmlformats.org/officeDocument/2006/relationships/hyperlink" Target="https://twitter.com/belendelacruzdc/status/1219002875906547714" TargetMode="External"/><Relationship Id="rId261" Type="http://schemas.openxmlformats.org/officeDocument/2006/relationships/hyperlink" Target="https://pbs.twimg.com/media/EO8-LFEXkAAjmHp.jpg" TargetMode="External"/><Relationship Id="rId499" Type="http://schemas.openxmlformats.org/officeDocument/2006/relationships/hyperlink" Target="https://pbs.twimg.com/ext_tw_video_thumb/1218611293655093248/pu/img/n0sVvF_wihoa61nJ.jpg" TargetMode="External"/><Relationship Id="rId56" Type="http://schemas.openxmlformats.org/officeDocument/2006/relationships/hyperlink" Target="https://congresomarketingdigital.com/" TargetMode="External"/><Relationship Id="rId359" Type="http://schemas.openxmlformats.org/officeDocument/2006/relationships/hyperlink" Target="http://pbs.twimg.com/profile_images/1134504640656084993/UUtFjvqd_normal.jpg" TargetMode="External"/><Relationship Id="rId566" Type="http://schemas.openxmlformats.org/officeDocument/2006/relationships/hyperlink" Target="http://pbs.twimg.com/profile_images/1015263694715047938/4pWWxecr_normal.jpg" TargetMode="External"/><Relationship Id="rId773" Type="http://schemas.openxmlformats.org/officeDocument/2006/relationships/hyperlink" Target="https://twitter.com/isasantiandreu/status/1218156481289302028" TargetMode="External"/><Relationship Id="rId121" Type="http://schemas.openxmlformats.org/officeDocument/2006/relationships/hyperlink" Target="https://congresomarketingdigital.com/taquilla-online/acceso-a-streaming/" TargetMode="External"/><Relationship Id="rId219" Type="http://schemas.openxmlformats.org/officeDocument/2006/relationships/hyperlink" Target="https://pbs.twimg.com/ext_tw_video_thumb/1217734270292283392/pu/img/9zkUGSbzEOyOeWwj.jpg" TargetMode="External"/><Relationship Id="rId426" Type="http://schemas.openxmlformats.org/officeDocument/2006/relationships/hyperlink" Target="https://pbs.twimg.com/media/EO3495YXsAEUhQc.png" TargetMode="External"/><Relationship Id="rId633" Type="http://schemas.openxmlformats.org/officeDocument/2006/relationships/hyperlink" Target="https://twitter.com/borjadelope/status/1219346579942973442" TargetMode="External"/><Relationship Id="rId840" Type="http://schemas.openxmlformats.org/officeDocument/2006/relationships/hyperlink" Target="https://twitter.com/anaivarsparcero/status/1220278695975440384" TargetMode="External"/><Relationship Id="rId67" Type="http://schemas.openxmlformats.org/officeDocument/2006/relationships/hyperlink" Target="http://congresomarketingdigital.com/" TargetMode="External"/><Relationship Id="rId272" Type="http://schemas.openxmlformats.org/officeDocument/2006/relationships/hyperlink" Target="http://pbs.twimg.com/profile_images/651378219459805184/w3Jvf0hw_normal.jpg" TargetMode="External"/><Relationship Id="rId577" Type="http://schemas.openxmlformats.org/officeDocument/2006/relationships/hyperlink" Target="https://pbs.twimg.com/media/EOty9wOWsAEtEzo.jpg" TargetMode="External"/><Relationship Id="rId700" Type="http://schemas.openxmlformats.org/officeDocument/2006/relationships/hyperlink" Target="https://twitter.com/luciayelseo/status/1217379436720525313" TargetMode="External"/><Relationship Id="rId132" Type="http://schemas.openxmlformats.org/officeDocument/2006/relationships/hyperlink" Target="https://congresomarketingdigital.com/?utm_source=blogsterapp&amp;utm_medium=twitter&amp;utm_term=tuwebdecero&amp;utm_content=8671689" TargetMode="External"/><Relationship Id="rId784" Type="http://schemas.openxmlformats.org/officeDocument/2006/relationships/hyperlink" Target="https://twitter.com/isasantiandreu/status/1220306402046095361" TargetMode="External"/><Relationship Id="rId437" Type="http://schemas.openxmlformats.org/officeDocument/2006/relationships/hyperlink" Target="http://pbs.twimg.com/profile_images/1200169512542314497/UXW9ZiUJ_normal.png" TargetMode="External"/><Relationship Id="rId644" Type="http://schemas.openxmlformats.org/officeDocument/2006/relationships/hyperlink" Target="https://twitter.com/javilayunta/status/1218218213789573123" TargetMode="External"/><Relationship Id="rId851" Type="http://schemas.openxmlformats.org/officeDocument/2006/relationships/hyperlink" Target="https://twitter.com/mjcachon/status/1217812418761494529" TargetMode="External"/><Relationship Id="rId283" Type="http://schemas.openxmlformats.org/officeDocument/2006/relationships/hyperlink" Target="http://pbs.twimg.com/profile_images/1103333240990040064/ILzBrVrg_normal.png" TargetMode="External"/><Relationship Id="rId490" Type="http://schemas.openxmlformats.org/officeDocument/2006/relationships/hyperlink" Target="https://pbs.twimg.com/ext_tw_video_thumb/1217794538141638657/pu/img/SWoZhu_g_ZZsMdd-.jpg" TargetMode="External"/><Relationship Id="rId504" Type="http://schemas.openxmlformats.org/officeDocument/2006/relationships/hyperlink" Target="https://pbs.twimg.com/ext_tw_video_thumb/1219244130569768960/pu/img/jL88AMAXmppkuB4E.jpg" TargetMode="External"/><Relationship Id="rId711" Type="http://schemas.openxmlformats.org/officeDocument/2006/relationships/hyperlink" Target="https://twitter.com/luciayelseo/status/1220255576120352768" TargetMode="External"/><Relationship Id="rId78" Type="http://schemas.openxmlformats.org/officeDocument/2006/relationships/hyperlink" Target="http://mtr.cool/qrafwtyvcb" TargetMode="External"/><Relationship Id="rId143" Type="http://schemas.openxmlformats.org/officeDocument/2006/relationships/hyperlink" Target="https://pbs.twimg.com/media/EOfToUYXkAMtxev.jpg" TargetMode="External"/><Relationship Id="rId350" Type="http://schemas.openxmlformats.org/officeDocument/2006/relationships/hyperlink" Target="http://pbs.twimg.com/profile_images/1185180539424268291/4RStqRZ7_normal.jpg" TargetMode="External"/><Relationship Id="rId588" Type="http://schemas.openxmlformats.org/officeDocument/2006/relationships/hyperlink" Target="https://twitter.com/ene3112/status/1217752263080411137" TargetMode="External"/><Relationship Id="rId795" Type="http://schemas.openxmlformats.org/officeDocument/2006/relationships/hyperlink" Target="https://twitter.com/tuwebdecero/status/1217740167240474624" TargetMode="External"/><Relationship Id="rId809" Type="http://schemas.openxmlformats.org/officeDocument/2006/relationships/hyperlink" Target="https://twitter.com/raiolanetworks/status/1218157088154800128" TargetMode="External"/><Relationship Id="rId9" Type="http://schemas.openxmlformats.org/officeDocument/2006/relationships/hyperlink" Target="https://congresomarketingdigital.com/" TargetMode="External"/><Relationship Id="rId210" Type="http://schemas.openxmlformats.org/officeDocument/2006/relationships/hyperlink" Target="https://pbs.twimg.com/media/EO5DMHLWkAIXlO6.jpg" TargetMode="External"/><Relationship Id="rId448" Type="http://schemas.openxmlformats.org/officeDocument/2006/relationships/hyperlink" Target="http://pbs.twimg.com/profile_images/1110824381901651969/6JiVJVsJ_normal.png" TargetMode="External"/><Relationship Id="rId655" Type="http://schemas.openxmlformats.org/officeDocument/2006/relationships/hyperlink" Target="https://twitter.com/maurididonato/status/1219646018196836352" TargetMode="External"/><Relationship Id="rId862" Type="http://schemas.openxmlformats.org/officeDocument/2006/relationships/hyperlink" Target="https://twitter.com/cemktd/status/1218975599483674637" TargetMode="External"/><Relationship Id="rId294" Type="http://schemas.openxmlformats.org/officeDocument/2006/relationships/hyperlink" Target="http://pbs.twimg.com/profile_images/1208637968698658816/66lwRru4_normal.jpg" TargetMode="External"/><Relationship Id="rId308" Type="http://schemas.openxmlformats.org/officeDocument/2006/relationships/hyperlink" Target="http://pbs.twimg.com/profile_images/1060225542266462208/NPyhAVy3_normal.jpg" TargetMode="External"/><Relationship Id="rId515" Type="http://schemas.openxmlformats.org/officeDocument/2006/relationships/hyperlink" Target="https://pbs.twimg.com/media/EOuPOXwWsAA05pI.jpg" TargetMode="External"/><Relationship Id="rId722" Type="http://schemas.openxmlformats.org/officeDocument/2006/relationships/hyperlink" Target="https://twitter.com/luciayelseo/status/1220255839858110464" TargetMode="External"/><Relationship Id="rId89" Type="http://schemas.openxmlformats.org/officeDocument/2006/relationships/hyperlink" Target="https://congresomarketingdigital.com/" TargetMode="External"/><Relationship Id="rId154" Type="http://schemas.openxmlformats.org/officeDocument/2006/relationships/hyperlink" Target="https://pbs.twimg.com/media/EOf7AheX4AErnUc.jpg" TargetMode="External"/><Relationship Id="rId361" Type="http://schemas.openxmlformats.org/officeDocument/2006/relationships/hyperlink" Target="https://pbs.twimg.com/ext_tw_video_thumb/1219918634203611136/pu/img/x5S8aQjTj7pH4kGI.jpg" TargetMode="External"/><Relationship Id="rId599" Type="http://schemas.openxmlformats.org/officeDocument/2006/relationships/hyperlink" Target="https://twitter.com/marketerosdehoy/status/1217740887675080704" TargetMode="External"/><Relationship Id="rId459" Type="http://schemas.openxmlformats.org/officeDocument/2006/relationships/hyperlink" Target="https://pbs.twimg.com/media/EOfC3Q3XUAEHm8n.jpg" TargetMode="External"/><Relationship Id="rId666" Type="http://schemas.openxmlformats.org/officeDocument/2006/relationships/hyperlink" Target="https://twitter.com/seodecanarias/status/1219302174120988674" TargetMode="External"/><Relationship Id="rId873" Type="http://schemas.openxmlformats.org/officeDocument/2006/relationships/hyperlink" Target="https://twitter.com/cemktd/status/1220282538255581184" TargetMode="External"/><Relationship Id="rId16" Type="http://schemas.openxmlformats.org/officeDocument/2006/relationships/hyperlink" Target="https://bit.ly/2tBMyen" TargetMode="External"/><Relationship Id="rId221" Type="http://schemas.openxmlformats.org/officeDocument/2006/relationships/hyperlink" Target="https://pbs.twimg.com/ext_tw_video_thumb/1217886518867611648/pu/img/bZ08ew9o8uG8pnpQ.jpg" TargetMode="External"/><Relationship Id="rId319" Type="http://schemas.openxmlformats.org/officeDocument/2006/relationships/hyperlink" Target="http://pbs.twimg.com/profile_images/1185884816396509185/TnktpfRh_normal.jpg" TargetMode="External"/><Relationship Id="rId526" Type="http://schemas.openxmlformats.org/officeDocument/2006/relationships/hyperlink" Target="http://pbs.twimg.com/profile_images/1194242784615641089/2PmcYCXQ_normal.jpg" TargetMode="External"/><Relationship Id="rId733" Type="http://schemas.openxmlformats.org/officeDocument/2006/relationships/hyperlink" Target="https://twitter.com/vivianfrancos/status/1218817668813402114" TargetMode="External"/><Relationship Id="rId165" Type="http://schemas.openxmlformats.org/officeDocument/2006/relationships/hyperlink" Target="https://pbs.twimg.com/media/EOuBQSoXsAANUo8.jpg" TargetMode="External"/><Relationship Id="rId372" Type="http://schemas.openxmlformats.org/officeDocument/2006/relationships/hyperlink" Target="http://pbs.twimg.com/profile_images/1051857286262661120/i5SpvGhW_normal.jpg" TargetMode="External"/><Relationship Id="rId677" Type="http://schemas.openxmlformats.org/officeDocument/2006/relationships/hyperlink" Target="https://twitter.com/luciayelseo/status/1220255686677999616" TargetMode="External"/><Relationship Id="rId800" Type="http://schemas.openxmlformats.org/officeDocument/2006/relationships/hyperlink" Target="https://twitter.com/alvarowpo/status/1219608093371269120" TargetMode="External"/><Relationship Id="rId232" Type="http://schemas.openxmlformats.org/officeDocument/2006/relationships/hyperlink" Target="https://pbs.twimg.com/ext_tw_video_thumb/1219244130569768960/pu/img/jL88AMAXmppkuB4E.jpg" TargetMode="External"/><Relationship Id="rId884" Type="http://schemas.openxmlformats.org/officeDocument/2006/relationships/hyperlink" Target="https://twitter.com/tuwebdecero/status/1220123702437785602" TargetMode="External"/><Relationship Id="rId27" Type="http://schemas.openxmlformats.org/officeDocument/2006/relationships/hyperlink" Target="http://bit.ly/2ZZE64Chttps:/buff.ly/2q2D7zw" TargetMode="External"/><Relationship Id="rId537" Type="http://schemas.openxmlformats.org/officeDocument/2006/relationships/hyperlink" Target="http://pbs.twimg.com/profile_images/1193824074872639489/B9kC70JS_normal.jpg" TargetMode="External"/><Relationship Id="rId744" Type="http://schemas.openxmlformats.org/officeDocument/2006/relationships/hyperlink" Target="https://twitter.com/daviidviejo/status/1220285807304507393" TargetMode="External"/><Relationship Id="rId80" Type="http://schemas.openxmlformats.org/officeDocument/2006/relationships/hyperlink" Target="https://congresomarketingdigital.com/" TargetMode="External"/><Relationship Id="rId176" Type="http://schemas.openxmlformats.org/officeDocument/2006/relationships/hyperlink" Target="https://pbs.twimg.com/media/EObMMpyX4AQA2h0.png" TargetMode="External"/><Relationship Id="rId383" Type="http://schemas.openxmlformats.org/officeDocument/2006/relationships/hyperlink" Target="http://pbs.twimg.com/profile_images/1218912554581397504/lpu0SAfa_normal.jpg" TargetMode="External"/><Relationship Id="rId590" Type="http://schemas.openxmlformats.org/officeDocument/2006/relationships/hyperlink" Target="https://twitter.com/castro_valin/status/1217792992909676545" TargetMode="External"/><Relationship Id="rId604" Type="http://schemas.openxmlformats.org/officeDocument/2006/relationships/hyperlink" Target="https://twitter.com/belenmarper/status/1218189355652657152" TargetMode="External"/><Relationship Id="rId811" Type="http://schemas.openxmlformats.org/officeDocument/2006/relationships/hyperlink" Target="https://twitter.com/raiolanetworks/status/1218459043423051776" TargetMode="External"/><Relationship Id="rId243" Type="http://schemas.openxmlformats.org/officeDocument/2006/relationships/hyperlink" Target="https://pbs.twimg.com/media/EOZHPV8WAAYyi12.jpg" TargetMode="External"/><Relationship Id="rId450" Type="http://schemas.openxmlformats.org/officeDocument/2006/relationships/hyperlink" Target="https://pbs.twimg.com/media/EO3haJAX0AAEeZi.jpg" TargetMode="External"/><Relationship Id="rId688" Type="http://schemas.openxmlformats.org/officeDocument/2006/relationships/hyperlink" Target="https://twitter.com/luciayelseo/status/1220255734048477185" TargetMode="External"/><Relationship Id="rId895" Type="http://schemas.openxmlformats.org/officeDocument/2006/relationships/hyperlink" Target="https://twitter.com/tuwebdecero/status/1220345441901895680" TargetMode="External"/><Relationship Id="rId38" Type="http://schemas.openxmlformats.org/officeDocument/2006/relationships/hyperlink" Target="http://congresomarketingdigital.com/" TargetMode="External"/><Relationship Id="rId103" Type="http://schemas.openxmlformats.org/officeDocument/2006/relationships/hyperlink" Target="https://congresomarketingdigital.com/" TargetMode="External"/><Relationship Id="rId310" Type="http://schemas.openxmlformats.org/officeDocument/2006/relationships/hyperlink" Target="http://pbs.twimg.com/profile_images/1220069682700595200/HLyUJOEw_normal.jpg" TargetMode="External"/><Relationship Id="rId548" Type="http://schemas.openxmlformats.org/officeDocument/2006/relationships/hyperlink" Target="https://pbs.twimg.com/ext_tw_video_thumb/1218975440867594240/pu/img/_9c6UGctYnxuWNSZ.jpg" TargetMode="External"/><Relationship Id="rId755" Type="http://schemas.openxmlformats.org/officeDocument/2006/relationships/hyperlink" Target="https://twitter.com/geni_ramos/status/1218689058156826624" TargetMode="External"/><Relationship Id="rId91" Type="http://schemas.openxmlformats.org/officeDocument/2006/relationships/hyperlink" Target="https://congresomarketingdigital.com/" TargetMode="External"/><Relationship Id="rId187" Type="http://schemas.openxmlformats.org/officeDocument/2006/relationships/hyperlink" Target="https://pbs.twimg.com/media/EO3495YXsAEUhQc.png" TargetMode="External"/><Relationship Id="rId394" Type="http://schemas.openxmlformats.org/officeDocument/2006/relationships/hyperlink" Target="http://pbs.twimg.com/profile_images/1218912554581397504/lpu0SAfa_normal.jpg" TargetMode="External"/><Relationship Id="rId408" Type="http://schemas.openxmlformats.org/officeDocument/2006/relationships/hyperlink" Target="http://pbs.twimg.com/profile_images/1218912554581397504/lpu0SAfa_normal.jpg" TargetMode="External"/><Relationship Id="rId615" Type="http://schemas.openxmlformats.org/officeDocument/2006/relationships/hyperlink" Target="https://twitter.com/isafirvida/status/1218469134431858688" TargetMode="External"/><Relationship Id="rId822" Type="http://schemas.openxmlformats.org/officeDocument/2006/relationships/hyperlink" Target="https://twitter.com/raiolanetworks/status/1219698546800254977" TargetMode="External"/><Relationship Id="rId254" Type="http://schemas.openxmlformats.org/officeDocument/2006/relationships/hyperlink" Target="https://pbs.twimg.com/ext_tw_video_thumb/1218975440867594240/pu/img/_9c6UGctYnxuWNSZ.jpg" TargetMode="External"/><Relationship Id="rId699" Type="http://schemas.openxmlformats.org/officeDocument/2006/relationships/hyperlink" Target="https://twitter.com/luciayelseo/status/1220255826797039616" TargetMode="External"/><Relationship Id="rId49" Type="http://schemas.openxmlformats.org/officeDocument/2006/relationships/hyperlink" Target="https://congresomarketingdigital.com/" TargetMode="External"/><Relationship Id="rId114" Type="http://schemas.openxmlformats.org/officeDocument/2006/relationships/hyperlink" Target="https://congresomarketingdigital.com/" TargetMode="External"/><Relationship Id="rId461" Type="http://schemas.openxmlformats.org/officeDocument/2006/relationships/hyperlink" Target="https://pbs.twimg.com/media/EOozVQcXsAAfpxc.jpg" TargetMode="External"/><Relationship Id="rId559" Type="http://schemas.openxmlformats.org/officeDocument/2006/relationships/hyperlink" Target="http://pbs.twimg.com/profile_images/1200169512542314497/UXW9ZiUJ_normal.png" TargetMode="External"/><Relationship Id="rId766" Type="http://schemas.openxmlformats.org/officeDocument/2006/relationships/hyperlink" Target="https://twitter.com/oscaragugav/status/1218971700769034240" TargetMode="External"/><Relationship Id="rId198" Type="http://schemas.openxmlformats.org/officeDocument/2006/relationships/hyperlink" Target="https://pbs.twimg.com/media/EOZ1CN6XsAI0c37.jpg" TargetMode="External"/><Relationship Id="rId321" Type="http://schemas.openxmlformats.org/officeDocument/2006/relationships/hyperlink" Target="http://pbs.twimg.com/profile_images/1185884816396509185/TnktpfRh_normal.jpg" TargetMode="External"/><Relationship Id="rId419" Type="http://schemas.openxmlformats.org/officeDocument/2006/relationships/hyperlink" Target="https://pbs.twimg.com/media/EOocNbyW4AEvLzq.png" TargetMode="External"/><Relationship Id="rId626" Type="http://schemas.openxmlformats.org/officeDocument/2006/relationships/hyperlink" Target="https://twitter.com/capitanapodcast/status/1219304535627304963" TargetMode="External"/><Relationship Id="rId833" Type="http://schemas.openxmlformats.org/officeDocument/2006/relationships/hyperlink" Target="https://twitter.com/tuwebdecero/status/1219586773388595200" TargetMode="External"/><Relationship Id="rId265" Type="http://schemas.openxmlformats.org/officeDocument/2006/relationships/hyperlink" Target="https://pbs.twimg.com/media/EOZCh2kWAAE8I4R.jpg" TargetMode="External"/><Relationship Id="rId472" Type="http://schemas.openxmlformats.org/officeDocument/2006/relationships/hyperlink" Target="http://pbs.twimg.com/profile_images/1219465490164256768/uLZkS9jF_normal.jpg" TargetMode="External"/><Relationship Id="rId900" Type="http://schemas.openxmlformats.org/officeDocument/2006/relationships/table" Target="../tables/table18.xml"/><Relationship Id="rId125" Type="http://schemas.openxmlformats.org/officeDocument/2006/relationships/hyperlink" Target="https://bit.ly/35JhjLK" TargetMode="External"/><Relationship Id="rId332" Type="http://schemas.openxmlformats.org/officeDocument/2006/relationships/hyperlink" Target="https://pbs.twimg.com/media/EOkNqmZXUAIsUSi.jpg" TargetMode="External"/><Relationship Id="rId777" Type="http://schemas.openxmlformats.org/officeDocument/2006/relationships/hyperlink" Target="https://twitter.com/isasantiandreu/status/1218986857628938242" TargetMode="External"/><Relationship Id="rId637" Type="http://schemas.openxmlformats.org/officeDocument/2006/relationships/hyperlink" Target="https://twitter.com/logisticaglobal/status/1219606907171885056" TargetMode="External"/><Relationship Id="rId844" Type="http://schemas.openxmlformats.org/officeDocument/2006/relationships/hyperlink" Target="https://twitter.com/alvarowpo/status/1217809568270557185" TargetMode="External"/><Relationship Id="rId276" Type="http://schemas.openxmlformats.org/officeDocument/2006/relationships/hyperlink" Target="http://pbs.twimg.com/profile_images/1100784469022310402/NvQb-UvT_normal.png" TargetMode="External"/><Relationship Id="rId483" Type="http://schemas.openxmlformats.org/officeDocument/2006/relationships/hyperlink" Target="http://pbs.twimg.com/profile_images/1015263694715047938/4pWWxecr_normal.jpg" TargetMode="External"/><Relationship Id="rId690" Type="http://schemas.openxmlformats.org/officeDocument/2006/relationships/hyperlink" Target="https://twitter.com/carlotagalvan/status/1219618419907141632" TargetMode="External"/><Relationship Id="rId704" Type="http://schemas.openxmlformats.org/officeDocument/2006/relationships/hyperlink" Target="https://twitter.com/luciayelseo/status/1220255425859411969" TargetMode="External"/><Relationship Id="rId40" Type="http://schemas.openxmlformats.org/officeDocument/2006/relationships/hyperlink" Target="https://congresomarketingdigital.com/taquilla-online/" TargetMode="External"/><Relationship Id="rId136" Type="http://schemas.openxmlformats.org/officeDocument/2006/relationships/hyperlink" Target="https://congresomarketingdigital.com/" TargetMode="External"/><Relationship Id="rId343" Type="http://schemas.openxmlformats.org/officeDocument/2006/relationships/hyperlink" Target="http://pbs.twimg.com/profile_images/3242505090/008c44ee6bc8fd356da4a6022565ebb5_normal.jpeg" TargetMode="External"/><Relationship Id="rId550" Type="http://schemas.openxmlformats.org/officeDocument/2006/relationships/hyperlink" Target="http://pbs.twimg.com/profile_images/1200169512542314497/UXW9ZiUJ_normal.png" TargetMode="External"/><Relationship Id="rId788" Type="http://schemas.openxmlformats.org/officeDocument/2006/relationships/hyperlink" Target="https://twitter.com/josmkt/status/1217750206449618944" TargetMode="External"/><Relationship Id="rId203" Type="http://schemas.openxmlformats.org/officeDocument/2006/relationships/hyperlink" Target="https://pbs.twimg.com/media/EOWJsbFXsAYm0Ps.jpg" TargetMode="External"/><Relationship Id="rId648" Type="http://schemas.openxmlformats.org/officeDocument/2006/relationships/hyperlink" Target="https://twitter.com/javilayunta/status/1219177407095148550" TargetMode="External"/><Relationship Id="rId855" Type="http://schemas.openxmlformats.org/officeDocument/2006/relationships/hyperlink" Target="https://twitter.com/paolasilvacm/status/1218581026232045568" TargetMode="External"/><Relationship Id="rId287" Type="http://schemas.openxmlformats.org/officeDocument/2006/relationships/hyperlink" Target="http://pbs.twimg.com/profile_images/2852985727/0b4bb314cf13031cc8bb7f48f6df238c_normal.jpeg" TargetMode="External"/><Relationship Id="rId410" Type="http://schemas.openxmlformats.org/officeDocument/2006/relationships/hyperlink" Target="http://pbs.twimg.com/profile_images/1218912554581397504/lpu0SAfa_normal.jpg" TargetMode="External"/><Relationship Id="rId494" Type="http://schemas.openxmlformats.org/officeDocument/2006/relationships/hyperlink" Target="https://pbs.twimg.com/media/EOeMdV_WsAAI3vn.jpg" TargetMode="External"/><Relationship Id="rId508" Type="http://schemas.openxmlformats.org/officeDocument/2006/relationships/hyperlink" Target="https://pbs.twimg.com/ext_tw_video_thumb/1219698457482551301/pu/img/o1cyaWbukU_JNY5N.jpg" TargetMode="External"/><Relationship Id="rId715" Type="http://schemas.openxmlformats.org/officeDocument/2006/relationships/hyperlink" Target="https://twitter.com/luciayelseo/status/1220255673856004097" TargetMode="External"/><Relationship Id="rId147" Type="http://schemas.openxmlformats.org/officeDocument/2006/relationships/hyperlink" Target="https://pbs.twimg.com/media/EOVYlfGWkAAMRCn.jpg" TargetMode="External"/><Relationship Id="rId354" Type="http://schemas.openxmlformats.org/officeDocument/2006/relationships/hyperlink" Target="http://pbs.twimg.com/profile_images/1197467362162806785/D54q811q_normal.jpg" TargetMode="External"/><Relationship Id="rId799" Type="http://schemas.openxmlformats.org/officeDocument/2006/relationships/hyperlink" Target="https://twitter.com/alvarowpo/status/1218290664628244480" TargetMode="External"/><Relationship Id="rId51" Type="http://schemas.openxmlformats.org/officeDocument/2006/relationships/hyperlink" Target="https://congresomarketingdigital.com/" TargetMode="External"/><Relationship Id="rId561" Type="http://schemas.openxmlformats.org/officeDocument/2006/relationships/hyperlink" Target="https://pbs.twimg.com/media/EOaGmBsWsAAkOeS.jpg" TargetMode="External"/><Relationship Id="rId659" Type="http://schemas.openxmlformats.org/officeDocument/2006/relationships/hyperlink" Target="https://twitter.com/cristinahp_fr/status/1219687868479803393" TargetMode="External"/><Relationship Id="rId866" Type="http://schemas.openxmlformats.org/officeDocument/2006/relationships/hyperlink" Target="https://twitter.com/cemktd/status/1219304471676801024" TargetMode="External"/><Relationship Id="rId214" Type="http://schemas.openxmlformats.org/officeDocument/2006/relationships/hyperlink" Target="https://pbs.twimg.com/media/EO3xdeaWoAUiCqP.jpg" TargetMode="External"/><Relationship Id="rId298" Type="http://schemas.openxmlformats.org/officeDocument/2006/relationships/hyperlink" Target="http://pbs.twimg.com/profile_images/1212648031868334081/LCuhITKl_normal.jpg" TargetMode="External"/><Relationship Id="rId421" Type="http://schemas.openxmlformats.org/officeDocument/2006/relationships/hyperlink" Target="http://pbs.twimg.com/profile_images/1184702192336490499/xiuYhert_normal.jpg" TargetMode="External"/><Relationship Id="rId519" Type="http://schemas.openxmlformats.org/officeDocument/2006/relationships/hyperlink" Target="http://pbs.twimg.com/profile_images/1015263694715047938/4pWWxecr_normal.jpg" TargetMode="External"/><Relationship Id="rId158" Type="http://schemas.openxmlformats.org/officeDocument/2006/relationships/hyperlink" Target="https://pbs.twimg.com/media/EOvXx7sWkAU6EX_.jpg" TargetMode="External"/><Relationship Id="rId726" Type="http://schemas.openxmlformats.org/officeDocument/2006/relationships/hyperlink" Target="https://twitter.com/luciayelseo/status/1220255938596233216" TargetMode="External"/><Relationship Id="rId62" Type="http://schemas.openxmlformats.org/officeDocument/2006/relationships/hyperlink" Target="http://www.badajozonline.tv/2020/01/21/rueda-de-prensa-alcalde-21-01-20-congreso-extremeno-de-marketing-digital/" TargetMode="External"/><Relationship Id="rId365" Type="http://schemas.openxmlformats.org/officeDocument/2006/relationships/hyperlink" Target="http://pbs.twimg.com/profile_images/1051857286262661120/i5SpvGhW_normal.jpg" TargetMode="External"/><Relationship Id="rId572" Type="http://schemas.openxmlformats.org/officeDocument/2006/relationships/hyperlink" Target="http://pbs.twimg.com/profile_images/1015263694715047938/4pWWxecr_normal.jpg" TargetMode="External"/><Relationship Id="rId225" Type="http://schemas.openxmlformats.org/officeDocument/2006/relationships/hyperlink" Target="https://pbs.twimg.com/media/EOjWCoTWsAAVx7d.jpg" TargetMode="External"/><Relationship Id="rId432" Type="http://schemas.openxmlformats.org/officeDocument/2006/relationships/hyperlink" Target="https://pbs.twimg.com/media/EO31vUOX4AAoZsh.jpg" TargetMode="External"/><Relationship Id="rId877" Type="http://schemas.openxmlformats.org/officeDocument/2006/relationships/hyperlink" Target="https://twitter.com/tuwebdecero/status/1217921688358223873" TargetMode="External"/><Relationship Id="rId737" Type="http://schemas.openxmlformats.org/officeDocument/2006/relationships/hyperlink" Target="https://twitter.com/vivianfrancos/status/1219334821819887618" TargetMode="External"/><Relationship Id="rId73" Type="http://schemas.openxmlformats.org/officeDocument/2006/relationships/hyperlink" Target="http://mtr.cool/mbhgvrqcvg" TargetMode="External"/><Relationship Id="rId169" Type="http://schemas.openxmlformats.org/officeDocument/2006/relationships/hyperlink" Target="https://pbs.twimg.com/tweet_video_thumb/EOpcg8yWsAY2xNB.jpg" TargetMode="External"/><Relationship Id="rId376" Type="http://schemas.openxmlformats.org/officeDocument/2006/relationships/hyperlink" Target="http://pbs.twimg.com/profile_images/1216331414716715008/qVbW52wO_normal.jpg" TargetMode="External"/><Relationship Id="rId583" Type="http://schemas.openxmlformats.org/officeDocument/2006/relationships/hyperlink" Target="http://pbs.twimg.com/profile_images/1178409274134937601/taQ4RCd9_normal.jpg" TargetMode="External"/><Relationship Id="rId790" Type="http://schemas.openxmlformats.org/officeDocument/2006/relationships/hyperlink" Target="https://twitter.com/josmkt/status/1219896567697723393" TargetMode="External"/><Relationship Id="rId804" Type="http://schemas.openxmlformats.org/officeDocument/2006/relationships/hyperlink" Target="https://twitter.com/raiolanetworks/status/1217794614326894593" TargetMode="External"/><Relationship Id="rId4" Type="http://schemas.openxmlformats.org/officeDocument/2006/relationships/hyperlink" Target="https://www.roberflores.com/congreso-extremeno-marketing-digital-2020/" TargetMode="External"/><Relationship Id="rId236" Type="http://schemas.openxmlformats.org/officeDocument/2006/relationships/hyperlink" Target="https://pbs.twimg.com/ext_tw_video_thumb/1219698457482551301/pu/img/o1cyaWbukU_JNY5N.jpg" TargetMode="External"/><Relationship Id="rId443" Type="http://schemas.openxmlformats.org/officeDocument/2006/relationships/hyperlink" Target="https://pbs.twimg.com/media/EN3CwEYX4AAtFJw.jpg" TargetMode="External"/><Relationship Id="rId650" Type="http://schemas.openxmlformats.org/officeDocument/2006/relationships/hyperlink" Target="https://twitter.com/javilayunta/status/1219244981262733313" TargetMode="External"/><Relationship Id="rId888" Type="http://schemas.openxmlformats.org/officeDocument/2006/relationships/hyperlink" Target="https://twitter.com/tuwebdecero/status/1217748326797307905" TargetMode="External"/><Relationship Id="rId303" Type="http://schemas.openxmlformats.org/officeDocument/2006/relationships/hyperlink" Target="http://pbs.twimg.com/profile_images/378800000386296985/e078b656ead5e87ddae249d3b1d4cdfb_normal.jpeg" TargetMode="External"/><Relationship Id="rId748" Type="http://schemas.openxmlformats.org/officeDocument/2006/relationships/hyperlink" Target="https://twitter.com/juanjosantana/status/1220304466253090816" TargetMode="External"/><Relationship Id="rId84" Type="http://schemas.openxmlformats.org/officeDocument/2006/relationships/hyperlink" Target="https://congresomarketingdigital.com/" TargetMode="External"/><Relationship Id="rId387" Type="http://schemas.openxmlformats.org/officeDocument/2006/relationships/hyperlink" Target="http://pbs.twimg.com/profile_images/1218912554581397504/lpu0SAfa_normal.jpg" TargetMode="External"/><Relationship Id="rId510" Type="http://schemas.openxmlformats.org/officeDocument/2006/relationships/hyperlink" Target="https://pbs.twimg.com/ext_tw_video_thumb/1220060845390147587/pu/img/0wA1qT5Ikhpu_pj7.jpg" TargetMode="External"/><Relationship Id="rId594" Type="http://schemas.openxmlformats.org/officeDocument/2006/relationships/hyperlink" Target="https://twitter.com/rakel_almeria/status/1217878937398915077" TargetMode="External"/><Relationship Id="rId608" Type="http://schemas.openxmlformats.org/officeDocument/2006/relationships/hyperlink" Target="https://twitter.com/argehdez/status/1218787858896453632" TargetMode="External"/><Relationship Id="rId815" Type="http://schemas.openxmlformats.org/officeDocument/2006/relationships/hyperlink" Target="https://twitter.com/raiolanetworks/status/1218881627557965825" TargetMode="External"/><Relationship Id="rId247" Type="http://schemas.openxmlformats.org/officeDocument/2006/relationships/hyperlink" Target="https://pbs.twimg.com/media/EOfy_SJXsAAjCHS.jpg" TargetMode="External"/><Relationship Id="rId899" Type="http://schemas.openxmlformats.org/officeDocument/2006/relationships/vmlDrawing" Target="../drawings/vmlDrawing6.vml"/><Relationship Id="rId107" Type="http://schemas.openxmlformats.org/officeDocument/2006/relationships/hyperlink" Target="http://www.congresomarketingdigital.com/" TargetMode="External"/><Relationship Id="rId454" Type="http://schemas.openxmlformats.org/officeDocument/2006/relationships/hyperlink" Target="https://pbs.twimg.com/media/EOWJsbFXsAYm0Ps.jpg" TargetMode="External"/><Relationship Id="rId661" Type="http://schemas.openxmlformats.org/officeDocument/2006/relationships/hyperlink" Target="https://twitter.com/raulscc/status/1219735443543072768" TargetMode="External"/><Relationship Id="rId759" Type="http://schemas.openxmlformats.org/officeDocument/2006/relationships/hyperlink" Target="https://twitter.com/cemktd/status/1217789436307673094" TargetMode="External"/><Relationship Id="rId11" Type="http://schemas.openxmlformats.org/officeDocument/2006/relationships/hyperlink" Target="https://congresomarketingdigital.com/" TargetMode="External"/><Relationship Id="rId314" Type="http://schemas.openxmlformats.org/officeDocument/2006/relationships/hyperlink" Target="http://pbs.twimg.com/profile_images/1185884816396509185/TnktpfRh_normal.jpg" TargetMode="External"/><Relationship Id="rId398" Type="http://schemas.openxmlformats.org/officeDocument/2006/relationships/hyperlink" Target="http://pbs.twimg.com/profile_images/1218912554581397504/lpu0SAfa_normal.jpg" TargetMode="External"/><Relationship Id="rId521" Type="http://schemas.openxmlformats.org/officeDocument/2006/relationships/hyperlink" Target="http://pbs.twimg.com/profile_images/1194242784615641089/2PmcYCXQ_normal.jpg" TargetMode="External"/><Relationship Id="rId619" Type="http://schemas.openxmlformats.org/officeDocument/2006/relationships/hyperlink" Target="https://twitter.com/soyjorgealfaro/status/1218975876349681666" TargetMode="External"/><Relationship Id="rId95" Type="http://schemas.openxmlformats.org/officeDocument/2006/relationships/hyperlink" Target="https://congresomarketingdigital.com/" TargetMode="External"/><Relationship Id="rId160" Type="http://schemas.openxmlformats.org/officeDocument/2006/relationships/hyperlink" Target="https://pbs.twimg.com/media/EOvUyUhX4AUvV2i.jpg" TargetMode="External"/><Relationship Id="rId826" Type="http://schemas.openxmlformats.org/officeDocument/2006/relationships/hyperlink" Target="https://twitter.com/raiolanetworks/status/1220331232799621120" TargetMode="External"/><Relationship Id="rId258" Type="http://schemas.openxmlformats.org/officeDocument/2006/relationships/hyperlink" Target="https://pbs.twimg.com/media/EO4Kl5iX0AAN247.jpg" TargetMode="External"/><Relationship Id="rId465" Type="http://schemas.openxmlformats.org/officeDocument/2006/relationships/hyperlink" Target="https://pbs.twimg.com/media/EO5DMHLWkAIXlO6.jpg" TargetMode="External"/><Relationship Id="rId672" Type="http://schemas.openxmlformats.org/officeDocument/2006/relationships/hyperlink" Target="https://twitter.com/uitsteln/status/1220076383185010691" TargetMode="External"/><Relationship Id="rId22" Type="http://schemas.openxmlformats.org/officeDocument/2006/relationships/hyperlink" Target="https://bit.ly/2tBMyen" TargetMode="External"/><Relationship Id="rId118" Type="http://schemas.openxmlformats.org/officeDocument/2006/relationships/hyperlink" Target="https://congresomarketingdigital.com/" TargetMode="External"/><Relationship Id="rId325" Type="http://schemas.openxmlformats.org/officeDocument/2006/relationships/hyperlink" Target="http://pbs.twimg.com/profile_images/1071458731261640704/-l0-IagM_normal.jpg" TargetMode="External"/><Relationship Id="rId532" Type="http://schemas.openxmlformats.org/officeDocument/2006/relationships/hyperlink" Target="https://pbs.twimg.com/media/EOfy_SJXsAAjCHS.jpg" TargetMode="External"/><Relationship Id="rId171" Type="http://schemas.openxmlformats.org/officeDocument/2006/relationships/hyperlink" Target="https://pbs.twimg.com/ext_tw_video_thumb/1219718859307016192/pu/img/WLZ7SCEvSyvjPomQ.jpg" TargetMode="External"/><Relationship Id="rId837" Type="http://schemas.openxmlformats.org/officeDocument/2006/relationships/hyperlink" Target="https://twitter.com/anaivarsparcero/status/1219206003973148672" TargetMode="External"/><Relationship Id="rId269" Type="http://schemas.openxmlformats.org/officeDocument/2006/relationships/hyperlink" Target="https://pbs.twimg.com/media/EOvGG_pXUAEQ3Cw.jpg" TargetMode="External"/><Relationship Id="rId476" Type="http://schemas.openxmlformats.org/officeDocument/2006/relationships/hyperlink" Target="https://pbs.twimg.com/media/EO3xdeaWoAUiCqP.jpg" TargetMode="External"/><Relationship Id="rId683" Type="http://schemas.openxmlformats.org/officeDocument/2006/relationships/hyperlink" Target="https://twitter.com/bichadecampo/status/1218510126161825793" TargetMode="External"/><Relationship Id="rId890" Type="http://schemas.openxmlformats.org/officeDocument/2006/relationships/hyperlink" Target="https://twitter.com/tuwebdecero/status/1219009297230782464" TargetMode="External"/><Relationship Id="rId33" Type="http://schemas.openxmlformats.org/officeDocument/2006/relationships/hyperlink" Target="https://congresomarketingdigital.com/" TargetMode="External"/><Relationship Id="rId129" Type="http://schemas.openxmlformats.org/officeDocument/2006/relationships/hyperlink" Target="http://www.congresomarketingdigital.com/" TargetMode="External"/><Relationship Id="rId336" Type="http://schemas.openxmlformats.org/officeDocument/2006/relationships/hyperlink" Target="https://pbs.twimg.com/media/EOug2RMXsAESNCl.jpg" TargetMode="External"/><Relationship Id="rId543" Type="http://schemas.openxmlformats.org/officeDocument/2006/relationships/hyperlink" Target="https://pbs.twimg.com/media/EOVTaeAX4AIsBSE.jpg" TargetMode="External"/><Relationship Id="rId182" Type="http://schemas.openxmlformats.org/officeDocument/2006/relationships/hyperlink" Target="https://pbs.twimg.com/media/EOqo90WW4AIvqGY.png" TargetMode="External"/><Relationship Id="rId403" Type="http://schemas.openxmlformats.org/officeDocument/2006/relationships/hyperlink" Target="http://pbs.twimg.com/profile_images/1218912554581397504/lpu0SAfa_normal.jpg" TargetMode="External"/><Relationship Id="rId750" Type="http://schemas.openxmlformats.org/officeDocument/2006/relationships/hyperlink" Target="https://twitter.com/cemktd/status/1219345202093215747" TargetMode="External"/><Relationship Id="rId848" Type="http://schemas.openxmlformats.org/officeDocument/2006/relationships/hyperlink" Target="https://twitter.com/paolasilvacm/status/1218580632206561285" TargetMode="External"/><Relationship Id="rId487" Type="http://schemas.openxmlformats.org/officeDocument/2006/relationships/hyperlink" Target="https://pbs.twimg.com/media/EOYsMGUX0AAJQPk.jpg" TargetMode="External"/><Relationship Id="rId610" Type="http://schemas.openxmlformats.org/officeDocument/2006/relationships/hyperlink" Target="https://twitter.com/camaradebadajoz/status/1217476677426728960" TargetMode="External"/><Relationship Id="rId694" Type="http://schemas.openxmlformats.org/officeDocument/2006/relationships/hyperlink" Target="https://twitter.com/arantxasgg/status/1219236435716452353" TargetMode="External"/><Relationship Id="rId708" Type="http://schemas.openxmlformats.org/officeDocument/2006/relationships/hyperlink" Target="https://twitter.com/luciayelseo/status/1220255507983761408" TargetMode="External"/><Relationship Id="rId347" Type="http://schemas.openxmlformats.org/officeDocument/2006/relationships/hyperlink" Target="http://pbs.twimg.com/profile_images/1055033586821328896/TtfM2UBA_normal.jpg" TargetMode="External"/><Relationship Id="rId44" Type="http://schemas.openxmlformats.org/officeDocument/2006/relationships/hyperlink" Target="https://isabelsantiandreu.com/cemd2020/" TargetMode="External"/><Relationship Id="rId554" Type="http://schemas.openxmlformats.org/officeDocument/2006/relationships/hyperlink" Target="https://pbs.twimg.com/ext_tw_video_thumb/1219894024372457473/pu/img/lAFVgygUiB9RAycY.jpg" TargetMode="External"/><Relationship Id="rId761" Type="http://schemas.openxmlformats.org/officeDocument/2006/relationships/hyperlink" Target="https://twitter.com/isasantiandreu/status/1218111050513637377" TargetMode="External"/><Relationship Id="rId859" Type="http://schemas.openxmlformats.org/officeDocument/2006/relationships/hyperlink" Target="https://twitter.com/cemktd/status/1217861435042287617" TargetMode="External"/><Relationship Id="rId193" Type="http://schemas.openxmlformats.org/officeDocument/2006/relationships/hyperlink" Target="https://pbs.twimg.com/media/EO0PfD_WAAEi-pW.jpg" TargetMode="External"/><Relationship Id="rId207" Type="http://schemas.openxmlformats.org/officeDocument/2006/relationships/hyperlink" Target="https://pbs.twimg.com/media/EOozVQcXsAAfpxc.jpg" TargetMode="External"/><Relationship Id="rId414" Type="http://schemas.openxmlformats.org/officeDocument/2006/relationships/hyperlink" Target="https://pbs.twimg.com/media/EObMMpyX4AQA2h0.png" TargetMode="External"/><Relationship Id="rId498" Type="http://schemas.openxmlformats.org/officeDocument/2006/relationships/hyperlink" Target="https://pbs.twimg.com/ext_tw_video_thumb/1218519186772758531/pu/img/XpAQthtJLpfZtUzX.jpg" TargetMode="External"/><Relationship Id="rId621" Type="http://schemas.openxmlformats.org/officeDocument/2006/relationships/hyperlink" Target="https://twitter.com/belendelacruzdc/status/1218986095058325504" TargetMode="External"/><Relationship Id="rId260" Type="http://schemas.openxmlformats.org/officeDocument/2006/relationships/hyperlink" Target="https://pbs.twimg.com/ext_tw_video_thumb/1220060099558940674/pu/img/PbQFIil7waKp5h_p.jpg" TargetMode="External"/><Relationship Id="rId719" Type="http://schemas.openxmlformats.org/officeDocument/2006/relationships/hyperlink" Target="https://twitter.com/luciayelseo/status/1220255756064382976" TargetMode="External"/><Relationship Id="rId55" Type="http://schemas.openxmlformats.org/officeDocument/2006/relationships/hyperlink" Target="https://congresomarketingdigital.com/" TargetMode="External"/><Relationship Id="rId120" Type="http://schemas.openxmlformats.org/officeDocument/2006/relationships/hyperlink" Target="https://congresomarketingdigital.com/" TargetMode="External"/><Relationship Id="rId358" Type="http://schemas.openxmlformats.org/officeDocument/2006/relationships/hyperlink" Target="http://pbs.twimg.com/profile_images/1204059046900387842/4jJ_jem5_normal.jpg" TargetMode="External"/><Relationship Id="rId565" Type="http://schemas.openxmlformats.org/officeDocument/2006/relationships/hyperlink" Target="http://pbs.twimg.com/profile_images/1015263694715047938/4pWWxecr_normal.jpg" TargetMode="External"/><Relationship Id="rId772" Type="http://schemas.openxmlformats.org/officeDocument/2006/relationships/hyperlink" Target="https://twitter.com/isasantiandreu/status/1217916355753717760" TargetMode="External"/><Relationship Id="rId218" Type="http://schemas.openxmlformats.org/officeDocument/2006/relationships/hyperlink" Target="https://pbs.twimg.com/media/EOYsMGUX0AAJQPk.jpg" TargetMode="External"/><Relationship Id="rId425" Type="http://schemas.openxmlformats.org/officeDocument/2006/relationships/hyperlink" Target="https://pbs.twimg.com/media/EO08JVKX0AEqxRO.png" TargetMode="External"/><Relationship Id="rId632" Type="http://schemas.openxmlformats.org/officeDocument/2006/relationships/hyperlink" Target="https://twitter.com/borjadelope/status/1218978333637169153" TargetMode="External"/><Relationship Id="rId271" Type="http://schemas.openxmlformats.org/officeDocument/2006/relationships/hyperlink" Target="https://pbs.twimg.com/media/EOWeSXCWoAAOT6F.jpg" TargetMode="External"/><Relationship Id="rId66" Type="http://schemas.openxmlformats.org/officeDocument/2006/relationships/hyperlink" Target="https://congresomarketingdigital.com/" TargetMode="External"/><Relationship Id="rId131" Type="http://schemas.openxmlformats.org/officeDocument/2006/relationships/hyperlink" Target="https://congresomarketingdigital.com/la-experiencia-de-ser-voluntario-en-el-congreso-extremeno-de-marketing-digital-de-badajoz/" TargetMode="External"/><Relationship Id="rId369" Type="http://schemas.openxmlformats.org/officeDocument/2006/relationships/hyperlink" Target="http://pbs.twimg.com/profile_images/1051857286262661120/i5SpvGhW_normal.jpg" TargetMode="External"/><Relationship Id="rId576" Type="http://schemas.openxmlformats.org/officeDocument/2006/relationships/hyperlink" Target="https://pbs.twimg.com/media/EOrKftEWsAEX7qz.png" TargetMode="External"/><Relationship Id="rId783" Type="http://schemas.openxmlformats.org/officeDocument/2006/relationships/hyperlink" Target="https://twitter.com/isasantiandreu/status/1220299679243689984" TargetMode="External"/><Relationship Id="rId229" Type="http://schemas.openxmlformats.org/officeDocument/2006/relationships/hyperlink" Target="https://pbs.twimg.com/ext_tw_video_thumb/1218881582582378496/pu/img/nODZQPIrJIbF0A5Z.jpg" TargetMode="External"/><Relationship Id="rId436" Type="http://schemas.openxmlformats.org/officeDocument/2006/relationships/hyperlink" Target="https://pbs.twimg.com/ext_tw_video_thumb/1219345135772659712/pu/img/kV1w2D15twj3fpKC.jpg" TargetMode="External"/><Relationship Id="rId643" Type="http://schemas.openxmlformats.org/officeDocument/2006/relationships/hyperlink" Target="https://twitter.com/javilayunta/status/1218157814704754692" TargetMode="External"/><Relationship Id="rId850" Type="http://schemas.openxmlformats.org/officeDocument/2006/relationships/hyperlink" Target="https://twitter.com/tuwebdecero/status/1218498624499392512" TargetMode="External"/><Relationship Id="rId77" Type="http://schemas.openxmlformats.org/officeDocument/2006/relationships/hyperlink" Target="http://mtr.cool/bnvplifidc" TargetMode="External"/><Relationship Id="rId282" Type="http://schemas.openxmlformats.org/officeDocument/2006/relationships/hyperlink" Target="http://pbs.twimg.com/profile_images/642363976924446721/D-x56oN3_normal.png" TargetMode="External"/><Relationship Id="rId503" Type="http://schemas.openxmlformats.org/officeDocument/2006/relationships/hyperlink" Target="https://pbs.twimg.com/media/EOtpOhHWoAIK0ev.jpg" TargetMode="External"/><Relationship Id="rId587" Type="http://schemas.openxmlformats.org/officeDocument/2006/relationships/hyperlink" Target="https://twitter.com/teseacomunicac1/status/1217730799853867008" TargetMode="External"/><Relationship Id="rId710" Type="http://schemas.openxmlformats.org/officeDocument/2006/relationships/hyperlink" Target="https://twitter.com/luciayelseo/status/1220255556696510466" TargetMode="External"/><Relationship Id="rId808" Type="http://schemas.openxmlformats.org/officeDocument/2006/relationships/hyperlink" Target="https://twitter.com/raiolanetworks/status/1218096663304265729" TargetMode="External"/><Relationship Id="rId8" Type="http://schemas.openxmlformats.org/officeDocument/2006/relationships/hyperlink" Target="https://twitter.com/CEMKTD/status/1217861435042287617" TargetMode="External"/><Relationship Id="rId142" Type="http://schemas.openxmlformats.org/officeDocument/2006/relationships/hyperlink" Target="https://pbs.twimg.com/media/EOWeSXCWoAAOT6F.jpg" TargetMode="External"/><Relationship Id="rId447" Type="http://schemas.openxmlformats.org/officeDocument/2006/relationships/hyperlink" Target="https://pbs.twimg.com/media/EOeZi20WsAAeu86.jpg" TargetMode="External"/><Relationship Id="rId794" Type="http://schemas.openxmlformats.org/officeDocument/2006/relationships/hyperlink" Target="https://twitter.com/miguelfloro/status/1217813563169034240" TargetMode="External"/><Relationship Id="rId654" Type="http://schemas.openxmlformats.org/officeDocument/2006/relationships/hyperlink" Target="https://twitter.com/javilayunta/status/1219607368004251649" TargetMode="External"/><Relationship Id="rId861" Type="http://schemas.openxmlformats.org/officeDocument/2006/relationships/hyperlink" Target="https://twitter.com/cemktd/status/1218108151104507904" TargetMode="External"/><Relationship Id="rId293" Type="http://schemas.openxmlformats.org/officeDocument/2006/relationships/hyperlink" Target="http://pbs.twimg.com/profile_images/1133458416624635905/EPXYnDCI_normal.jpg" TargetMode="External"/><Relationship Id="rId307" Type="http://schemas.openxmlformats.org/officeDocument/2006/relationships/hyperlink" Target="http://pbs.twimg.com/profile_images/1060225542266462208/NPyhAVy3_normal.jpg" TargetMode="External"/><Relationship Id="rId514" Type="http://schemas.openxmlformats.org/officeDocument/2006/relationships/hyperlink" Target="https://pbs.twimg.com/media/EOvT5GSX0AAKngR.jpg" TargetMode="External"/><Relationship Id="rId721" Type="http://schemas.openxmlformats.org/officeDocument/2006/relationships/hyperlink" Target="https://twitter.com/luciayelseo/status/1220255815971614722" TargetMode="External"/><Relationship Id="rId88" Type="http://schemas.openxmlformats.org/officeDocument/2006/relationships/hyperlink" Target="https://congresomarketingdigital.com/" TargetMode="External"/><Relationship Id="rId153" Type="http://schemas.openxmlformats.org/officeDocument/2006/relationships/hyperlink" Target="https://pbs.twimg.com/tweet_video_thumb/EOfEE3jWkAEGa5k.jpg" TargetMode="External"/><Relationship Id="rId360" Type="http://schemas.openxmlformats.org/officeDocument/2006/relationships/hyperlink" Target="https://pbs.twimg.com/ext_tw_video_thumb/1219203921283047425/pu/img/bQtqaH5vzRyHfmIo.jpg" TargetMode="External"/><Relationship Id="rId598" Type="http://schemas.openxmlformats.org/officeDocument/2006/relationships/hyperlink" Target="https://twitter.com/jessicaquerom/status/1218174915268038658" TargetMode="External"/><Relationship Id="rId819" Type="http://schemas.openxmlformats.org/officeDocument/2006/relationships/hyperlink" Target="https://twitter.com/raiolanetworks/status/1219336253155545088" TargetMode="External"/><Relationship Id="rId220" Type="http://schemas.openxmlformats.org/officeDocument/2006/relationships/hyperlink" Target="https://pbs.twimg.com/ext_tw_video_thumb/1217794538141638657/pu/img/SWoZhu_g_ZZsMdd-.jpg" TargetMode="External"/><Relationship Id="rId458" Type="http://schemas.openxmlformats.org/officeDocument/2006/relationships/hyperlink" Target="http://pbs.twimg.com/profile_images/1115176907065176065/oMzO-XQ1_normal.png" TargetMode="External"/><Relationship Id="rId665" Type="http://schemas.openxmlformats.org/officeDocument/2006/relationships/hyperlink" Target="https://twitter.com/marketingized/status/1219951454343004160" TargetMode="External"/><Relationship Id="rId872" Type="http://schemas.openxmlformats.org/officeDocument/2006/relationships/hyperlink" Target="https://twitter.com/cemktd/status/1220262393382608896" TargetMode="External"/><Relationship Id="rId15" Type="http://schemas.openxmlformats.org/officeDocument/2006/relationships/hyperlink" Target="https://bit.ly/2tBMyen" TargetMode="External"/><Relationship Id="rId318" Type="http://schemas.openxmlformats.org/officeDocument/2006/relationships/hyperlink" Target="http://pbs.twimg.com/profile_images/1185884816396509185/TnktpfRh_normal.jpg" TargetMode="External"/><Relationship Id="rId525" Type="http://schemas.openxmlformats.org/officeDocument/2006/relationships/hyperlink" Target="http://pbs.twimg.com/profile_images/1194242784615641089/2PmcYCXQ_normal.jpg" TargetMode="External"/><Relationship Id="rId732" Type="http://schemas.openxmlformats.org/officeDocument/2006/relationships/hyperlink" Target="https://twitter.com/vivianfrancos/status/1218610044360691714" TargetMode="External"/><Relationship Id="rId99" Type="http://schemas.openxmlformats.org/officeDocument/2006/relationships/hyperlink" Target="https://congresomarketingdigital.com/" TargetMode="External"/><Relationship Id="rId164" Type="http://schemas.openxmlformats.org/officeDocument/2006/relationships/hyperlink" Target="https://pbs.twimg.com/media/EOpul-aXUAA1t4B.jpg" TargetMode="External"/><Relationship Id="rId371" Type="http://schemas.openxmlformats.org/officeDocument/2006/relationships/hyperlink" Target="https://pbs.twimg.com/media/EOuBQSoXsAANUo8.jpg" TargetMode="External"/><Relationship Id="rId469" Type="http://schemas.openxmlformats.org/officeDocument/2006/relationships/hyperlink" Target="http://pbs.twimg.com/profile_images/1115176907065176065/oMzO-XQ1_normal.png" TargetMode="External"/><Relationship Id="rId676" Type="http://schemas.openxmlformats.org/officeDocument/2006/relationships/hyperlink" Target="https://twitter.com/luciayelseo/status/1220255439448834048" TargetMode="External"/><Relationship Id="rId883" Type="http://schemas.openxmlformats.org/officeDocument/2006/relationships/hyperlink" Target="https://twitter.com/tuwebdecero/status/1219985454956793857" TargetMode="External"/><Relationship Id="rId26" Type="http://schemas.openxmlformats.org/officeDocument/2006/relationships/hyperlink" Target="https://congresomarketingdigital.com/" TargetMode="External"/><Relationship Id="rId231" Type="http://schemas.openxmlformats.org/officeDocument/2006/relationships/hyperlink" Target="https://pbs.twimg.com/media/EOtpOhHWoAIK0ev.jpg" TargetMode="External"/><Relationship Id="rId329" Type="http://schemas.openxmlformats.org/officeDocument/2006/relationships/hyperlink" Target="https://pbs.twimg.com/tweet_video_thumb/EOfEE3jWkAEGa5k.jpg" TargetMode="External"/><Relationship Id="rId536" Type="http://schemas.openxmlformats.org/officeDocument/2006/relationships/hyperlink" Target="http://pbs.twimg.com/profile_images/1015263694715047938/4pWWxecr_normal.jpg" TargetMode="External"/><Relationship Id="rId175" Type="http://schemas.openxmlformats.org/officeDocument/2006/relationships/hyperlink" Target="https://pbs.twimg.com/media/EOY_cIgWkAE-H4D.png" TargetMode="External"/><Relationship Id="rId743" Type="http://schemas.openxmlformats.org/officeDocument/2006/relationships/hyperlink" Target="https://twitter.com/anaivarsparcero/status/1219574696179589120"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congresomarketingdigital.com/" TargetMode="External"/><Relationship Id="rId21" Type="http://schemas.openxmlformats.org/officeDocument/2006/relationships/hyperlink" Target="https://bit.ly/2tBMyen" TargetMode="External"/><Relationship Id="rId34" Type="http://schemas.openxmlformats.org/officeDocument/2006/relationships/hyperlink" Target="https://congresomarketingdigital.com/el-seo-sera-uno-de-los-protagonistas-del-congreso-del-dia-31-de-enero/" TargetMode="External"/><Relationship Id="rId42" Type="http://schemas.openxmlformats.org/officeDocument/2006/relationships/hyperlink" Target="http://www.congresomarketingdigital.com/" TargetMode="External"/><Relationship Id="rId47" Type="http://schemas.openxmlformats.org/officeDocument/2006/relationships/hyperlink" Target="https://www.marketingandweb.es/marketing/mejor-congreso-de-marketing-digital-ecommerce-en-badajoz-cemd/" TargetMode="External"/><Relationship Id="rId50" Type="http://schemas.openxmlformats.org/officeDocument/2006/relationships/hyperlink" Target="http://bit.ly/2ZZE64Chttps:/buff.ly/2q2D7zw" TargetMode="External"/><Relationship Id="rId55" Type="http://schemas.openxmlformats.org/officeDocument/2006/relationships/hyperlink" Target="https://www.linkedin.com/slink?code=du35s2K" TargetMode="External"/><Relationship Id="rId63" Type="http://schemas.openxmlformats.org/officeDocument/2006/relationships/table" Target="../tables/table21.xml"/><Relationship Id="rId68" Type="http://schemas.openxmlformats.org/officeDocument/2006/relationships/table" Target="../tables/table26.xml"/><Relationship Id="rId7" Type="http://schemas.openxmlformats.org/officeDocument/2006/relationships/hyperlink" Target="https://congresomarketingdigital.com/taquilla-online/" TargetMode="External"/><Relationship Id="rId2" Type="http://schemas.openxmlformats.org/officeDocument/2006/relationships/hyperlink" Target="http://congresomarketingdigital.com/" TargetMode="External"/><Relationship Id="rId16" Type="http://schemas.openxmlformats.org/officeDocument/2006/relationships/hyperlink" Target="https://congresomarketingdigital.com/taquilla-online/" TargetMode="External"/><Relationship Id="rId29" Type="http://schemas.openxmlformats.org/officeDocument/2006/relationships/hyperlink" Target="http://mtr.cool/qrafwtyvcb" TargetMode="External"/><Relationship Id="rId11" Type="http://schemas.openxmlformats.org/officeDocument/2006/relationships/hyperlink" Target="https://congresomarketingdigital.com/" TargetMode="External"/><Relationship Id="rId24" Type="http://schemas.openxmlformats.org/officeDocument/2006/relationships/hyperlink" Target="http://mtr.cool/jzgjgcpkgo" TargetMode="External"/><Relationship Id="rId32" Type="http://schemas.openxmlformats.org/officeDocument/2006/relationships/hyperlink" Target="https://congresomarketingdigital.com/?utm_source=blogsterapp&amp;utm_medium=twitter&amp;utm_term=tuwebdecero&amp;utm_content=8671630" TargetMode="External"/><Relationship Id="rId37" Type="http://schemas.openxmlformats.org/officeDocument/2006/relationships/hyperlink" Target="https://congresomarketingdigital.com/?utm_source=blogsterapp&amp;utm_medium=twitter&amp;utm_term=tuwebdecero&amp;utm_content=8671690" TargetMode="External"/><Relationship Id="rId40" Type="http://schemas.openxmlformats.org/officeDocument/2006/relationships/hyperlink" Target="https://isabelsantiandreu.com/cemd2020/" TargetMode="External"/><Relationship Id="rId45" Type="http://schemas.openxmlformats.org/officeDocument/2006/relationships/hyperlink" Target="http://congresomarketingdigital.com/" TargetMode="External"/><Relationship Id="rId53" Type="http://schemas.openxmlformats.org/officeDocument/2006/relationships/hyperlink" Target="http://congresomarketingdigital.com/" TargetMode="External"/><Relationship Id="rId58" Type="http://schemas.openxmlformats.org/officeDocument/2006/relationships/hyperlink" Target="https://congresomarketingdigital.com/taquilla-online/" TargetMode="External"/><Relationship Id="rId66" Type="http://schemas.openxmlformats.org/officeDocument/2006/relationships/table" Target="../tables/table24.xml"/><Relationship Id="rId5" Type="http://schemas.openxmlformats.org/officeDocument/2006/relationships/hyperlink" Target="https://interactivadigital.com/formacion-y-estudios-marketing-digital/vuelve-a-el-congreso-extremeno-de-marketing-digital-e-ecommerce/" TargetMode="External"/><Relationship Id="rId61" Type="http://schemas.openxmlformats.org/officeDocument/2006/relationships/table" Target="../tables/table19.xml"/><Relationship Id="rId19" Type="http://schemas.openxmlformats.org/officeDocument/2006/relationships/hyperlink" Target="http://congresomarketingdigital.com/" TargetMode="External"/><Relationship Id="rId14" Type="http://schemas.openxmlformats.org/officeDocument/2006/relationships/hyperlink" Target="https://congresomarketingdigital.com/el-seo-sera-uno-de-los-protagonistas-del-congreso-del-dia-31-de-enero/" TargetMode="External"/><Relationship Id="rId22" Type="http://schemas.openxmlformats.org/officeDocument/2006/relationships/hyperlink" Target="https://isabelsantiandreu.com/cemd2020/" TargetMode="External"/><Relationship Id="rId27" Type="http://schemas.openxmlformats.org/officeDocument/2006/relationships/hyperlink" Target="https://interactivadigital.com/formacion-y-estudios-marketing-digital/vuelve-a-el-congreso-extremeno-de-marketing-digital-e-ecommerce/" TargetMode="External"/><Relationship Id="rId30" Type="http://schemas.openxmlformats.org/officeDocument/2006/relationships/hyperlink" Target="https://congresomarketingdigital.com/taquilla-online/" TargetMode="External"/><Relationship Id="rId35" Type="http://schemas.openxmlformats.org/officeDocument/2006/relationships/hyperlink" Target="https://congresomarketingdigital.com/?utm_source=blogsterapp&amp;utm_medium=twitter&amp;utm_term=tuwebdecero&amp;utm_content=8671689" TargetMode="External"/><Relationship Id="rId43" Type="http://schemas.openxmlformats.org/officeDocument/2006/relationships/hyperlink" Target="https://congresomarketingdigital.com/taquilla/" TargetMode="External"/><Relationship Id="rId48" Type="http://schemas.openxmlformats.org/officeDocument/2006/relationships/hyperlink" Target="https://congresomarketingdigital.com/ponentes2020/" TargetMode="External"/><Relationship Id="rId56" Type="http://schemas.openxmlformats.org/officeDocument/2006/relationships/hyperlink" Target="https://congresomarketingdigital.com/" TargetMode="External"/><Relationship Id="rId64" Type="http://schemas.openxmlformats.org/officeDocument/2006/relationships/table" Target="../tables/table22.xml"/><Relationship Id="rId8" Type="http://schemas.openxmlformats.org/officeDocument/2006/relationships/hyperlink" Target="https://congresomarketingdigital.com/el-seo-sera-uno-de-los-protagonistas-del-congreso-del-dia-31-de-enero/" TargetMode="External"/><Relationship Id="rId51" Type="http://schemas.openxmlformats.org/officeDocument/2006/relationships/hyperlink" Target="https://congresomarketingdigital.com/" TargetMode="External"/><Relationship Id="rId3" Type="http://schemas.openxmlformats.org/officeDocument/2006/relationships/hyperlink" Target="https://bit.ly/2tBMyen" TargetMode="External"/><Relationship Id="rId12" Type="http://schemas.openxmlformats.org/officeDocument/2006/relationships/hyperlink" Target="http://www.congresomarketingdigital.com/" TargetMode="External"/><Relationship Id="rId17" Type="http://schemas.openxmlformats.org/officeDocument/2006/relationships/hyperlink" Target="https://bit.ly/35JhjLK" TargetMode="External"/><Relationship Id="rId25" Type="http://schemas.openxmlformats.org/officeDocument/2006/relationships/hyperlink" Target="http://mtr.cool/mbhgvrqcvg" TargetMode="External"/><Relationship Id="rId33" Type="http://schemas.openxmlformats.org/officeDocument/2006/relationships/hyperlink" Target="https://www.marketingandweb.es/marketing/mejor-congreso-de-marketing-digital-ecommerce-en-badajoz-cemd/" TargetMode="External"/><Relationship Id="rId38" Type="http://schemas.openxmlformats.org/officeDocument/2006/relationships/hyperlink" Target="https://congresomarketingdigital.com/?utm_source=blogsterapp&amp;utm_medium=twitter&amp;utm_term=tuwebdecero&amp;utm_content=8671686" TargetMode="External"/><Relationship Id="rId46" Type="http://schemas.openxmlformats.org/officeDocument/2006/relationships/hyperlink" Target="https://isabelsantiandreu.com/cemd2020/" TargetMode="External"/><Relationship Id="rId59" Type="http://schemas.openxmlformats.org/officeDocument/2006/relationships/hyperlink" Target="https://www.roberflores.com/congreso-extremeno-marketing-digital-2020/" TargetMode="External"/><Relationship Id="rId67" Type="http://schemas.openxmlformats.org/officeDocument/2006/relationships/table" Target="../tables/table25.xml"/><Relationship Id="rId20" Type="http://schemas.openxmlformats.org/officeDocument/2006/relationships/hyperlink" Target="https://congresomarketingdigital.com/la-experiencia-de-ser-voluntario-en-el-congreso-extremeno-de-marketing-digital-de-badajoz/" TargetMode="External"/><Relationship Id="rId41" Type="http://schemas.openxmlformats.org/officeDocument/2006/relationships/hyperlink" Target="https://congresomarketingdigital.com/" TargetMode="External"/><Relationship Id="rId54" Type="http://schemas.openxmlformats.org/officeDocument/2006/relationships/hyperlink" Target="https://congresomarketingdigital.com/" TargetMode="External"/><Relationship Id="rId62" Type="http://schemas.openxmlformats.org/officeDocument/2006/relationships/table" Target="../tables/table20.xml"/><Relationship Id="rId1" Type="http://schemas.openxmlformats.org/officeDocument/2006/relationships/hyperlink" Target="https://congresomarketingdigital.com/" TargetMode="External"/><Relationship Id="rId6" Type="http://schemas.openxmlformats.org/officeDocument/2006/relationships/hyperlink" Target="http://www.congresomarketingdigital.com/" TargetMode="External"/><Relationship Id="rId15" Type="http://schemas.openxmlformats.org/officeDocument/2006/relationships/hyperlink" Target="https://interactivadigital.com/formacion-y-estudios-marketing-digital/vuelve-a-el-congreso-extremeno-de-marketing-digital-e-ecommerce/" TargetMode="External"/><Relationship Id="rId23" Type="http://schemas.openxmlformats.org/officeDocument/2006/relationships/hyperlink" Target="https://congresomarketingdigital.com/" TargetMode="External"/><Relationship Id="rId28" Type="http://schemas.openxmlformats.org/officeDocument/2006/relationships/hyperlink" Target="http://mtr.cool/bnvplifidc" TargetMode="External"/><Relationship Id="rId36" Type="http://schemas.openxmlformats.org/officeDocument/2006/relationships/hyperlink" Target="https://congresomarketingdigital.com/?utm_source=blogsterapp&amp;utm_medium=twitter&amp;utm_term=tuwebdecero&amp;utm_content=8671691" TargetMode="External"/><Relationship Id="rId49" Type="http://schemas.openxmlformats.org/officeDocument/2006/relationships/hyperlink" Target="https://congresomarketingdigital.com/" TargetMode="External"/><Relationship Id="rId57" Type="http://schemas.openxmlformats.org/officeDocument/2006/relationships/hyperlink" Target="http://congresomarketingdigital.com/" TargetMode="External"/><Relationship Id="rId10" Type="http://schemas.openxmlformats.org/officeDocument/2006/relationships/hyperlink" Target="http://mtr.cool/mbhgvrqcvg" TargetMode="External"/><Relationship Id="rId31" Type="http://schemas.openxmlformats.org/officeDocument/2006/relationships/hyperlink" Target="https://congresomarketingdigital.com/" TargetMode="External"/><Relationship Id="rId44" Type="http://schemas.openxmlformats.org/officeDocument/2006/relationships/hyperlink" Target="https://interactivadigital.com/formacion-y-estudios-marketing-digital/vuelve-a-el-congreso-extremeno-de-marketing-digital-e-ecommerce/" TargetMode="External"/><Relationship Id="rId52" Type="http://schemas.openxmlformats.org/officeDocument/2006/relationships/hyperlink" Target="http://congresomarketingdigital.com/" TargetMode="External"/><Relationship Id="rId60" Type="http://schemas.openxmlformats.org/officeDocument/2006/relationships/hyperlink" Target="https://congresomarketingdigital.com/" TargetMode="External"/><Relationship Id="rId65" Type="http://schemas.openxmlformats.org/officeDocument/2006/relationships/table" Target="../tables/table23.xml"/><Relationship Id="rId4" Type="http://schemas.openxmlformats.org/officeDocument/2006/relationships/hyperlink" Target="https://isabelsantiandreu.com/cemd2020/" TargetMode="External"/><Relationship Id="rId9" Type="http://schemas.openxmlformats.org/officeDocument/2006/relationships/hyperlink" Target="http://mtr.cool/jzgjgcpkgo" TargetMode="External"/><Relationship Id="rId13" Type="http://schemas.openxmlformats.org/officeDocument/2006/relationships/hyperlink" Target="https://congresomarketingdigital.com/taquilla-online/acceso-a-streaming/" TargetMode="External"/><Relationship Id="rId18" Type="http://schemas.openxmlformats.org/officeDocument/2006/relationships/hyperlink" Target="http://ow.ly/2S5o50xTi2i" TargetMode="External"/><Relationship Id="rId39" Type="http://schemas.openxmlformats.org/officeDocument/2006/relationships/hyperlink" Target="https://interactivadigital.com/formacion-y-estudios-marketing-digital/vuelve-a-el-congreso-extremeno-de-marketing-digital-e-ecommerce/" TargetMode="External"/></Relationships>
</file>

<file path=xl/worksheets/_rels/sheet1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BN425"/>
  <sheetViews>
    <sheetView workbookViewId="0">
      <pane xSplit="2" ySplit="2" topLeftCell="C3" activePane="bottomRight" state="frozen"/>
      <selection pane="topRight" activeCell="C1" sqref="C1"/>
      <selection pane="bottomLeft" activeCell="A3" sqref="A3"/>
      <selection pane="bottomRight" activeCell="A3" sqref="A3"/>
    </sheetView>
  </sheetViews>
  <sheetFormatPr defaultRowHeight="15" x14ac:dyDescent="0.25"/>
  <cols>
    <col min="1" max="2" width="10.42578125" style="1" customWidth="1"/>
    <col min="3" max="3" width="7.85546875" style="3" hidden="1" customWidth="1"/>
    <col min="4" max="4" width="8.7109375" style="2" hidden="1" customWidth="1"/>
    <col min="5" max="5" width="7.7109375" style="2" hidden="1" customWidth="1"/>
    <col min="6" max="6" width="9.85546875" style="2" hidden="1" customWidth="1"/>
    <col min="7" max="7" width="11" style="3" hidden="1" customWidth="1"/>
    <col min="8" max="8" width="8" style="1" hidden="1" customWidth="1"/>
    <col min="9" max="9" width="12.28515625" style="3" hidden="1" customWidth="1"/>
    <col min="10" max="10" width="12.42578125" style="3" hidden="1" customWidth="1"/>
    <col min="11" max="11" width="15.5703125" style="3" customWidth="1"/>
    <col min="12" max="12" width="11" hidden="1" customWidth="1"/>
    <col min="13" max="13" width="10.85546875" hidden="1" customWidth="1"/>
    <col min="14" max="14" width="16" bestFit="1" customWidth="1"/>
    <col min="15" max="15" width="12.5703125" bestFit="1" customWidth="1"/>
    <col min="16" max="16" width="14.28515625" bestFit="1" customWidth="1"/>
    <col min="17" max="17" width="8.7109375" bestFit="1" customWidth="1"/>
    <col min="18" max="18" width="9.42578125" bestFit="1" customWidth="1"/>
    <col min="19" max="19" width="13" bestFit="1" customWidth="1"/>
    <col min="20" max="20" width="13.140625" bestFit="1" customWidth="1"/>
    <col min="21" max="21" width="10.85546875" bestFit="1" customWidth="1"/>
    <col min="22" max="22" width="12.28515625" bestFit="1" customWidth="1"/>
    <col min="23" max="23" width="13.28515625" bestFit="1" customWidth="1"/>
    <col min="24" max="24" width="7.28515625" bestFit="1" customWidth="1"/>
    <col min="25" max="25" width="7.5703125" bestFit="1" customWidth="1"/>
    <col min="26" max="26" width="14.28515625" bestFit="1" customWidth="1"/>
    <col min="27" max="27" width="10.42578125" bestFit="1" customWidth="1"/>
    <col min="28" max="28" width="12" bestFit="1" customWidth="1"/>
    <col min="29" max="29" width="11.42578125" bestFit="1" customWidth="1"/>
    <col min="30" max="30" width="13.42578125" bestFit="1" customWidth="1"/>
    <col min="31" max="31" width="11.5703125" bestFit="1" customWidth="1"/>
    <col min="32" max="32" width="10.42578125" bestFit="1" customWidth="1"/>
    <col min="33" max="33" width="13.42578125" bestFit="1" customWidth="1"/>
    <col min="34" max="34" width="10.5703125" bestFit="1" customWidth="1"/>
    <col min="35" max="35" width="11.42578125" bestFit="1" customWidth="1"/>
    <col min="36" max="36" width="11.28515625" bestFit="1" customWidth="1"/>
    <col min="37" max="37" width="10.85546875" bestFit="1" customWidth="1"/>
    <col min="38" max="38" width="11.85546875" bestFit="1" customWidth="1"/>
    <col min="39" max="40" width="10.7109375" bestFit="1" customWidth="1"/>
    <col min="42" max="42" width="12" bestFit="1" customWidth="1"/>
    <col min="43" max="43" width="11.85546875" bestFit="1" customWidth="1"/>
    <col min="44" max="44" width="13.42578125" bestFit="1" customWidth="1"/>
    <col min="45" max="45" width="20.7109375" bestFit="1" customWidth="1"/>
    <col min="46" max="46" width="19.5703125" bestFit="1" customWidth="1"/>
    <col min="47" max="47" width="16.85546875" bestFit="1" customWidth="1"/>
    <col min="48" max="48" width="10.140625" bestFit="1" customWidth="1"/>
    <col min="49" max="49" width="15.42578125" bestFit="1" customWidth="1"/>
    <col min="50" max="50" width="11.5703125" bestFit="1" customWidth="1"/>
    <col min="51" max="51" width="10.140625" bestFit="1" customWidth="1"/>
    <col min="52" max="52" width="8.42578125" bestFit="1" customWidth="1"/>
    <col min="53" max="54" width="7.85546875" bestFit="1" customWidth="1"/>
    <col min="55" max="55" width="14.42578125" customWidth="1"/>
    <col min="56" max="57" width="10.5703125" bestFit="1" customWidth="1"/>
    <col min="58" max="58" width="21.5703125" bestFit="1" customWidth="1"/>
    <col min="59" max="59" width="26.85546875" bestFit="1" customWidth="1"/>
    <col min="60" max="60" width="22.42578125" bestFit="1" customWidth="1"/>
    <col min="61" max="61" width="27.85546875" bestFit="1" customWidth="1"/>
    <col min="62" max="62" width="27.140625" bestFit="1" customWidth="1"/>
    <col min="63" max="63" width="32.5703125" bestFit="1" customWidth="1"/>
    <col min="64" max="64" width="18" bestFit="1" customWidth="1"/>
    <col min="65" max="65" width="22.140625" bestFit="1" customWidth="1"/>
    <col min="66" max="66" width="15" bestFit="1" customWidth="1"/>
  </cols>
  <sheetData>
    <row r="1" spans="1:66" x14ac:dyDescent="0.25">
      <c r="C1" s="16" t="s">
        <v>39</v>
      </c>
      <c r="D1" s="17"/>
      <c r="E1" s="17"/>
      <c r="F1" s="17"/>
      <c r="G1" s="16"/>
      <c r="H1" s="14" t="s">
        <v>43</v>
      </c>
      <c r="I1" s="50"/>
      <c r="J1" s="50"/>
      <c r="K1" s="33" t="s">
        <v>42</v>
      </c>
      <c r="L1" s="18" t="s">
        <v>40</v>
      </c>
      <c r="M1" s="18"/>
      <c r="N1" s="15" t="s">
        <v>41</v>
      </c>
    </row>
    <row r="2" spans="1:66" ht="30" customHeight="1" x14ac:dyDescent="0.25">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174</v>
      </c>
      <c r="P2" s="13" t="s">
        <v>175</v>
      </c>
      <c r="Q2" s="13" t="s">
        <v>176</v>
      </c>
      <c r="R2" s="13" t="s">
        <v>177</v>
      </c>
      <c r="S2" s="13" t="s">
        <v>178</v>
      </c>
      <c r="T2" s="13" t="s">
        <v>179</v>
      </c>
      <c r="U2" s="13" t="s">
        <v>180</v>
      </c>
      <c r="V2" s="13" t="s">
        <v>181</v>
      </c>
      <c r="W2" s="13" t="s">
        <v>182</v>
      </c>
      <c r="X2" s="13" t="s">
        <v>183</v>
      </c>
      <c r="Y2" s="13" t="s">
        <v>184</v>
      </c>
      <c r="Z2" s="13" t="s">
        <v>185</v>
      </c>
      <c r="AA2" s="13" t="s">
        <v>186</v>
      </c>
      <c r="AB2" s="13" t="s">
        <v>187</v>
      </c>
      <c r="AC2" s="13" t="s">
        <v>188</v>
      </c>
      <c r="AD2" s="13" t="s">
        <v>189</v>
      </c>
      <c r="AE2" s="13" t="s">
        <v>190</v>
      </c>
      <c r="AF2" s="13" t="s">
        <v>191</v>
      </c>
      <c r="AG2" s="13" t="s">
        <v>192</v>
      </c>
      <c r="AH2" s="13" t="s">
        <v>193</v>
      </c>
      <c r="AI2" s="13" t="s">
        <v>194</v>
      </c>
      <c r="AJ2" s="13" t="s">
        <v>195</v>
      </c>
      <c r="AK2" s="13" t="s">
        <v>196</v>
      </c>
      <c r="AL2" s="13" t="s">
        <v>197</v>
      </c>
      <c r="AM2" s="13" t="s">
        <v>198</v>
      </c>
      <c r="AN2" s="13" t="s">
        <v>199</v>
      </c>
      <c r="AO2" s="13" t="s">
        <v>200</v>
      </c>
      <c r="AP2" s="13" t="s">
        <v>201</v>
      </c>
      <c r="AQ2" s="13" t="s">
        <v>202</v>
      </c>
      <c r="AR2" s="13" t="s">
        <v>203</v>
      </c>
      <c r="AS2" s="13" t="s">
        <v>204</v>
      </c>
      <c r="AT2" s="13" t="s">
        <v>205</v>
      </c>
      <c r="AU2" s="13" t="s">
        <v>206</v>
      </c>
      <c r="AV2" s="13" t="s">
        <v>207</v>
      </c>
      <c r="AW2" s="13" t="s">
        <v>208</v>
      </c>
      <c r="AX2" s="13" t="s">
        <v>209</v>
      </c>
      <c r="AY2" s="13" t="s">
        <v>210</v>
      </c>
      <c r="AZ2" s="13" t="s">
        <v>211</v>
      </c>
      <c r="BA2" s="13" t="s">
        <v>212</v>
      </c>
      <c r="BB2" s="13" t="s">
        <v>213</v>
      </c>
      <c r="BC2" t="s">
        <v>2399</v>
      </c>
      <c r="BD2" s="13" t="s">
        <v>2423</v>
      </c>
      <c r="BE2" s="13" t="s">
        <v>2424</v>
      </c>
      <c r="BF2" s="120" t="s">
        <v>2967</v>
      </c>
      <c r="BG2" s="120" t="s">
        <v>2968</v>
      </c>
      <c r="BH2" s="120" t="s">
        <v>2969</v>
      </c>
      <c r="BI2" s="120" t="s">
        <v>2970</v>
      </c>
      <c r="BJ2" s="120" t="s">
        <v>2971</v>
      </c>
      <c r="BK2" s="120" t="s">
        <v>2972</v>
      </c>
      <c r="BL2" s="120" t="s">
        <v>2973</v>
      </c>
      <c r="BM2" s="120" t="s">
        <v>2974</v>
      </c>
      <c r="BN2" s="120" t="s">
        <v>2975</v>
      </c>
    </row>
    <row r="3" spans="1:66" ht="15" customHeight="1" x14ac:dyDescent="0.25">
      <c r="A3" s="64" t="s">
        <v>214</v>
      </c>
      <c r="B3" s="64" t="s">
        <v>237</v>
      </c>
      <c r="C3" s="65" t="s">
        <v>11064</v>
      </c>
      <c r="D3" s="66">
        <v>3</v>
      </c>
      <c r="E3" s="67" t="s">
        <v>132</v>
      </c>
      <c r="F3" s="68">
        <v>32</v>
      </c>
      <c r="G3" s="65"/>
      <c r="H3" s="69"/>
      <c r="I3" s="70"/>
      <c r="J3" s="70"/>
      <c r="K3" s="34" t="s">
        <v>65</v>
      </c>
      <c r="L3" s="71">
        <v>3</v>
      </c>
      <c r="M3" s="71"/>
      <c r="N3" s="72"/>
      <c r="O3" s="78" t="s">
        <v>313</v>
      </c>
      <c r="P3" s="80">
        <v>43845.672002314815</v>
      </c>
      <c r="Q3" s="78" t="s">
        <v>317</v>
      </c>
      <c r="R3" s="78"/>
      <c r="S3" s="78"/>
      <c r="T3" s="78" t="s">
        <v>508</v>
      </c>
      <c r="U3" s="78"/>
      <c r="V3" s="83" t="s">
        <v>679</v>
      </c>
      <c r="W3" s="80">
        <v>43845.672002314815</v>
      </c>
      <c r="X3" s="84">
        <v>43845</v>
      </c>
      <c r="Y3" s="86" t="s">
        <v>750</v>
      </c>
      <c r="Z3" s="83" t="s">
        <v>1045</v>
      </c>
      <c r="AA3" s="78"/>
      <c r="AB3" s="78"/>
      <c r="AC3" s="86" t="s">
        <v>1359</v>
      </c>
      <c r="AD3" s="78"/>
      <c r="AE3" s="78" t="b">
        <v>0</v>
      </c>
      <c r="AF3" s="78">
        <v>0</v>
      </c>
      <c r="AG3" s="86" t="s">
        <v>1673</v>
      </c>
      <c r="AH3" s="78" t="b">
        <v>0</v>
      </c>
      <c r="AI3" s="78" t="s">
        <v>1678</v>
      </c>
      <c r="AJ3" s="78"/>
      <c r="AK3" s="86" t="s">
        <v>1673</v>
      </c>
      <c r="AL3" s="78" t="b">
        <v>0</v>
      </c>
      <c r="AM3" s="78">
        <v>3</v>
      </c>
      <c r="AN3" s="86" t="s">
        <v>1385</v>
      </c>
      <c r="AO3" s="78" t="s">
        <v>1679</v>
      </c>
      <c r="AP3" s="78" t="b">
        <v>0</v>
      </c>
      <c r="AQ3" s="86" t="s">
        <v>1385</v>
      </c>
      <c r="AR3" s="78" t="s">
        <v>176</v>
      </c>
      <c r="AS3" s="78">
        <v>0</v>
      </c>
      <c r="AT3" s="78">
        <v>0</v>
      </c>
      <c r="AU3" s="78"/>
      <c r="AV3" s="78"/>
      <c r="AW3" s="78"/>
      <c r="AX3" s="78"/>
      <c r="AY3" s="78"/>
      <c r="AZ3" s="78"/>
      <c r="BA3" s="78"/>
      <c r="BB3" s="78"/>
      <c r="BC3">
        <v>1</v>
      </c>
      <c r="BD3" s="78" t="str">
        <f>REPLACE(INDEX(GroupVertices[Group], MATCH(Edges[[#This Row],[Vertex 1]],GroupVertices[Vertex],0)),1,1,"")</f>
        <v>10</v>
      </c>
      <c r="BE3" s="78" t="str">
        <f>REPLACE(INDEX(GroupVertices[Group], MATCH(Edges[[#This Row],[Vertex 2]],GroupVertices[Vertex],0)),1,1,"")</f>
        <v>10</v>
      </c>
      <c r="BF3" s="48">
        <v>0</v>
      </c>
      <c r="BG3" s="49">
        <v>0</v>
      </c>
      <c r="BH3" s="48">
        <v>0</v>
      </c>
      <c r="BI3" s="49">
        <v>0</v>
      </c>
      <c r="BJ3" s="48">
        <v>0</v>
      </c>
      <c r="BK3" s="49">
        <v>0</v>
      </c>
      <c r="BL3" s="48">
        <v>15</v>
      </c>
      <c r="BM3" s="49">
        <v>100</v>
      </c>
      <c r="BN3" s="48">
        <v>15</v>
      </c>
    </row>
    <row r="4" spans="1:66" ht="15" customHeight="1" x14ac:dyDescent="0.25">
      <c r="A4" s="64" t="s">
        <v>215</v>
      </c>
      <c r="B4" s="64" t="s">
        <v>293</v>
      </c>
      <c r="C4" s="65" t="s">
        <v>11064</v>
      </c>
      <c r="D4" s="66">
        <v>3</v>
      </c>
      <c r="E4" s="67" t="s">
        <v>132</v>
      </c>
      <c r="F4" s="68">
        <v>32</v>
      </c>
      <c r="G4" s="65"/>
      <c r="H4" s="69"/>
      <c r="I4" s="70"/>
      <c r="J4" s="70"/>
      <c r="K4" s="34" t="s">
        <v>65</v>
      </c>
      <c r="L4" s="77">
        <v>4</v>
      </c>
      <c r="M4" s="77"/>
      <c r="N4" s="72"/>
      <c r="O4" s="79" t="s">
        <v>314</v>
      </c>
      <c r="P4" s="81">
        <v>43845.878530092596</v>
      </c>
      <c r="Q4" s="79" t="s">
        <v>318</v>
      </c>
      <c r="R4" s="82" t="s">
        <v>459</v>
      </c>
      <c r="S4" s="79" t="s">
        <v>494</v>
      </c>
      <c r="T4" s="79" t="s">
        <v>509</v>
      </c>
      <c r="U4" s="82" t="s">
        <v>552</v>
      </c>
      <c r="V4" s="82" t="s">
        <v>552</v>
      </c>
      <c r="W4" s="81">
        <v>43845.878530092596</v>
      </c>
      <c r="X4" s="85">
        <v>43845</v>
      </c>
      <c r="Y4" s="87" t="s">
        <v>751</v>
      </c>
      <c r="Z4" s="82" t="s">
        <v>1046</v>
      </c>
      <c r="AA4" s="79"/>
      <c r="AB4" s="79"/>
      <c r="AC4" s="87" t="s">
        <v>1360</v>
      </c>
      <c r="AD4" s="79"/>
      <c r="AE4" s="79" t="b">
        <v>0</v>
      </c>
      <c r="AF4" s="79">
        <v>1</v>
      </c>
      <c r="AG4" s="87" t="s">
        <v>1673</v>
      </c>
      <c r="AH4" s="79" t="b">
        <v>0</v>
      </c>
      <c r="AI4" s="79" t="s">
        <v>1678</v>
      </c>
      <c r="AJ4" s="79"/>
      <c r="AK4" s="87" t="s">
        <v>1673</v>
      </c>
      <c r="AL4" s="79" t="b">
        <v>0</v>
      </c>
      <c r="AM4" s="79">
        <v>1</v>
      </c>
      <c r="AN4" s="87" t="s">
        <v>1673</v>
      </c>
      <c r="AO4" s="79" t="s">
        <v>1680</v>
      </c>
      <c r="AP4" s="79" t="b">
        <v>0</v>
      </c>
      <c r="AQ4" s="87" t="s">
        <v>1360</v>
      </c>
      <c r="AR4" s="79" t="s">
        <v>176</v>
      </c>
      <c r="AS4" s="79">
        <v>0</v>
      </c>
      <c r="AT4" s="79">
        <v>0</v>
      </c>
      <c r="AU4" s="79"/>
      <c r="AV4" s="79"/>
      <c r="AW4" s="79"/>
      <c r="AX4" s="79"/>
      <c r="AY4" s="79"/>
      <c r="AZ4" s="79"/>
      <c r="BA4" s="79"/>
      <c r="BB4" s="79"/>
      <c r="BC4">
        <v>1</v>
      </c>
      <c r="BD4" s="78" t="str">
        <f>REPLACE(INDEX(GroupVertices[Group], MATCH(Edges[[#This Row],[Vertex 1]],GroupVertices[Vertex],0)),1,1,"")</f>
        <v>9</v>
      </c>
      <c r="BE4" s="78" t="str">
        <f>REPLACE(INDEX(GroupVertices[Group], MATCH(Edges[[#This Row],[Vertex 2]],GroupVertices[Vertex],0)),1,1,"")</f>
        <v>9</v>
      </c>
      <c r="BF4" s="48">
        <v>0</v>
      </c>
      <c r="BG4" s="49">
        <v>0</v>
      </c>
      <c r="BH4" s="48">
        <v>0</v>
      </c>
      <c r="BI4" s="49">
        <v>0</v>
      </c>
      <c r="BJ4" s="48">
        <v>0</v>
      </c>
      <c r="BK4" s="49">
        <v>0</v>
      </c>
      <c r="BL4" s="48">
        <v>33</v>
      </c>
      <c r="BM4" s="49">
        <v>100</v>
      </c>
      <c r="BN4" s="48">
        <v>33</v>
      </c>
    </row>
    <row r="5" spans="1:66" x14ac:dyDescent="0.25">
      <c r="A5" s="64" t="s">
        <v>216</v>
      </c>
      <c r="B5" s="64" t="s">
        <v>237</v>
      </c>
      <c r="C5" s="65" t="s">
        <v>11064</v>
      </c>
      <c r="D5" s="66">
        <v>3</v>
      </c>
      <c r="E5" s="67" t="s">
        <v>132</v>
      </c>
      <c r="F5" s="68">
        <v>32</v>
      </c>
      <c r="G5" s="65"/>
      <c r="H5" s="69"/>
      <c r="I5" s="70"/>
      <c r="J5" s="70"/>
      <c r="K5" s="34" t="s">
        <v>65</v>
      </c>
      <c r="L5" s="77">
        <v>5</v>
      </c>
      <c r="M5" s="77"/>
      <c r="N5" s="72"/>
      <c r="O5" s="79" t="s">
        <v>313</v>
      </c>
      <c r="P5" s="81">
        <v>43846.309340277781</v>
      </c>
      <c r="Q5" s="79" t="s">
        <v>317</v>
      </c>
      <c r="R5" s="79"/>
      <c r="S5" s="79"/>
      <c r="T5" s="79" t="s">
        <v>508</v>
      </c>
      <c r="U5" s="79"/>
      <c r="V5" s="82" t="s">
        <v>680</v>
      </c>
      <c r="W5" s="81">
        <v>43846.309340277781</v>
      </c>
      <c r="X5" s="85">
        <v>43846</v>
      </c>
      <c r="Y5" s="87" t="s">
        <v>752</v>
      </c>
      <c r="Z5" s="82" t="s">
        <v>1047</v>
      </c>
      <c r="AA5" s="79"/>
      <c r="AB5" s="79"/>
      <c r="AC5" s="87" t="s">
        <v>1361</v>
      </c>
      <c r="AD5" s="79"/>
      <c r="AE5" s="79" t="b">
        <v>0</v>
      </c>
      <c r="AF5" s="79">
        <v>0</v>
      </c>
      <c r="AG5" s="87" t="s">
        <v>1673</v>
      </c>
      <c r="AH5" s="79" t="b">
        <v>0</v>
      </c>
      <c r="AI5" s="79" t="s">
        <v>1678</v>
      </c>
      <c r="AJ5" s="79"/>
      <c r="AK5" s="87" t="s">
        <v>1673</v>
      </c>
      <c r="AL5" s="79" t="b">
        <v>0</v>
      </c>
      <c r="AM5" s="79">
        <v>3</v>
      </c>
      <c r="AN5" s="87" t="s">
        <v>1385</v>
      </c>
      <c r="AO5" s="79" t="s">
        <v>1679</v>
      </c>
      <c r="AP5" s="79" t="b">
        <v>0</v>
      </c>
      <c r="AQ5" s="87" t="s">
        <v>1385</v>
      </c>
      <c r="AR5" s="79" t="s">
        <v>176</v>
      </c>
      <c r="AS5" s="79">
        <v>0</v>
      </c>
      <c r="AT5" s="79">
        <v>0</v>
      </c>
      <c r="AU5" s="79"/>
      <c r="AV5" s="79"/>
      <c r="AW5" s="79"/>
      <c r="AX5" s="79"/>
      <c r="AY5" s="79"/>
      <c r="AZ5" s="79"/>
      <c r="BA5" s="79"/>
      <c r="BB5" s="79"/>
      <c r="BC5">
        <v>1</v>
      </c>
      <c r="BD5" s="78" t="str">
        <f>REPLACE(INDEX(GroupVertices[Group], MATCH(Edges[[#This Row],[Vertex 1]],GroupVertices[Vertex],0)),1,1,"")</f>
        <v>10</v>
      </c>
      <c r="BE5" s="78" t="str">
        <f>REPLACE(INDEX(GroupVertices[Group], MATCH(Edges[[#This Row],[Vertex 2]],GroupVertices[Vertex],0)),1,1,"")</f>
        <v>10</v>
      </c>
      <c r="BF5" s="48">
        <v>0</v>
      </c>
      <c r="BG5" s="49">
        <v>0</v>
      </c>
      <c r="BH5" s="48">
        <v>0</v>
      </c>
      <c r="BI5" s="49">
        <v>0</v>
      </c>
      <c r="BJ5" s="48">
        <v>0</v>
      </c>
      <c r="BK5" s="49">
        <v>0</v>
      </c>
      <c r="BL5" s="48">
        <v>15</v>
      </c>
      <c r="BM5" s="49">
        <v>100</v>
      </c>
      <c r="BN5" s="48">
        <v>15</v>
      </c>
    </row>
    <row r="6" spans="1:66" x14ac:dyDescent="0.25">
      <c r="A6" s="64" t="s">
        <v>217</v>
      </c>
      <c r="B6" s="64" t="s">
        <v>271</v>
      </c>
      <c r="C6" s="65" t="s">
        <v>11064</v>
      </c>
      <c r="D6" s="66">
        <v>3</v>
      </c>
      <c r="E6" s="67" t="s">
        <v>132</v>
      </c>
      <c r="F6" s="68">
        <v>32</v>
      </c>
      <c r="G6" s="65"/>
      <c r="H6" s="69"/>
      <c r="I6" s="70"/>
      <c r="J6" s="70"/>
      <c r="K6" s="34" t="s">
        <v>65</v>
      </c>
      <c r="L6" s="77">
        <v>6</v>
      </c>
      <c r="M6" s="77"/>
      <c r="N6" s="72"/>
      <c r="O6" s="79" t="s">
        <v>313</v>
      </c>
      <c r="P6" s="81">
        <v>43846.368298611109</v>
      </c>
      <c r="Q6" s="79" t="s">
        <v>319</v>
      </c>
      <c r="R6" s="79"/>
      <c r="S6" s="79"/>
      <c r="T6" s="79" t="s">
        <v>510</v>
      </c>
      <c r="U6" s="79"/>
      <c r="V6" s="82" t="s">
        <v>681</v>
      </c>
      <c r="W6" s="81">
        <v>43846.368298611109</v>
      </c>
      <c r="X6" s="85">
        <v>43846</v>
      </c>
      <c r="Y6" s="87" t="s">
        <v>753</v>
      </c>
      <c r="Z6" s="82" t="s">
        <v>1048</v>
      </c>
      <c r="AA6" s="79"/>
      <c r="AB6" s="79"/>
      <c r="AC6" s="87" t="s">
        <v>1362</v>
      </c>
      <c r="AD6" s="79"/>
      <c r="AE6" s="79" t="b">
        <v>0</v>
      </c>
      <c r="AF6" s="79">
        <v>0</v>
      </c>
      <c r="AG6" s="87" t="s">
        <v>1673</v>
      </c>
      <c r="AH6" s="79" t="b">
        <v>0</v>
      </c>
      <c r="AI6" s="79" t="s">
        <v>1678</v>
      </c>
      <c r="AJ6" s="79"/>
      <c r="AK6" s="87" t="s">
        <v>1673</v>
      </c>
      <c r="AL6" s="79" t="b">
        <v>0</v>
      </c>
      <c r="AM6" s="79">
        <v>2</v>
      </c>
      <c r="AN6" s="87" t="s">
        <v>1502</v>
      </c>
      <c r="AO6" s="79" t="s">
        <v>1679</v>
      </c>
      <c r="AP6" s="79" t="b">
        <v>0</v>
      </c>
      <c r="AQ6" s="87" t="s">
        <v>1502</v>
      </c>
      <c r="AR6" s="79" t="s">
        <v>176</v>
      </c>
      <c r="AS6" s="79">
        <v>0</v>
      </c>
      <c r="AT6" s="79">
        <v>0</v>
      </c>
      <c r="AU6" s="79"/>
      <c r="AV6" s="79"/>
      <c r="AW6" s="79"/>
      <c r="AX6" s="79"/>
      <c r="AY6" s="79"/>
      <c r="AZ6" s="79"/>
      <c r="BA6" s="79"/>
      <c r="BB6" s="79"/>
      <c r="BC6">
        <v>1</v>
      </c>
      <c r="BD6" s="78" t="str">
        <f>REPLACE(INDEX(GroupVertices[Group], MATCH(Edges[[#This Row],[Vertex 1]],GroupVertices[Vertex],0)),1,1,"")</f>
        <v>6</v>
      </c>
      <c r="BE6" s="78" t="str">
        <f>REPLACE(INDEX(GroupVertices[Group], MATCH(Edges[[#This Row],[Vertex 2]],GroupVertices[Vertex],0)),1,1,"")</f>
        <v>6</v>
      </c>
      <c r="BF6" s="48">
        <v>0</v>
      </c>
      <c r="BG6" s="49">
        <v>0</v>
      </c>
      <c r="BH6" s="48">
        <v>0</v>
      </c>
      <c r="BI6" s="49">
        <v>0</v>
      </c>
      <c r="BJ6" s="48">
        <v>0</v>
      </c>
      <c r="BK6" s="49">
        <v>0</v>
      </c>
      <c r="BL6" s="48">
        <v>28</v>
      </c>
      <c r="BM6" s="49">
        <v>100</v>
      </c>
      <c r="BN6" s="48">
        <v>28</v>
      </c>
    </row>
    <row r="7" spans="1:66" x14ac:dyDescent="0.25">
      <c r="A7" s="64" t="s">
        <v>218</v>
      </c>
      <c r="B7" s="64" t="s">
        <v>271</v>
      </c>
      <c r="C7" s="65" t="s">
        <v>11064</v>
      </c>
      <c r="D7" s="66">
        <v>3</v>
      </c>
      <c r="E7" s="67" t="s">
        <v>132</v>
      </c>
      <c r="F7" s="68">
        <v>32</v>
      </c>
      <c r="G7" s="65"/>
      <c r="H7" s="69"/>
      <c r="I7" s="70"/>
      <c r="J7" s="70"/>
      <c r="K7" s="34" t="s">
        <v>65</v>
      </c>
      <c r="L7" s="77">
        <v>7</v>
      </c>
      <c r="M7" s="77"/>
      <c r="N7" s="72"/>
      <c r="O7" s="79" t="s">
        <v>313</v>
      </c>
      <c r="P7" s="81">
        <v>43846.427523148152</v>
      </c>
      <c r="Q7" s="79" t="s">
        <v>319</v>
      </c>
      <c r="R7" s="79"/>
      <c r="S7" s="79"/>
      <c r="T7" s="79" t="s">
        <v>510</v>
      </c>
      <c r="U7" s="79"/>
      <c r="V7" s="82" t="s">
        <v>682</v>
      </c>
      <c r="W7" s="81">
        <v>43846.427523148152</v>
      </c>
      <c r="X7" s="85">
        <v>43846</v>
      </c>
      <c r="Y7" s="87" t="s">
        <v>754</v>
      </c>
      <c r="Z7" s="82" t="s">
        <v>1049</v>
      </c>
      <c r="AA7" s="79"/>
      <c r="AB7" s="79"/>
      <c r="AC7" s="87" t="s">
        <v>1363</v>
      </c>
      <c r="AD7" s="79"/>
      <c r="AE7" s="79" t="b">
        <v>0</v>
      </c>
      <c r="AF7" s="79">
        <v>0</v>
      </c>
      <c r="AG7" s="87" t="s">
        <v>1673</v>
      </c>
      <c r="AH7" s="79" t="b">
        <v>0</v>
      </c>
      <c r="AI7" s="79" t="s">
        <v>1678</v>
      </c>
      <c r="AJ7" s="79"/>
      <c r="AK7" s="87" t="s">
        <v>1673</v>
      </c>
      <c r="AL7" s="79" t="b">
        <v>0</v>
      </c>
      <c r="AM7" s="79">
        <v>2</v>
      </c>
      <c r="AN7" s="87" t="s">
        <v>1502</v>
      </c>
      <c r="AO7" s="79" t="s">
        <v>1681</v>
      </c>
      <c r="AP7" s="79" t="b">
        <v>0</v>
      </c>
      <c r="AQ7" s="87" t="s">
        <v>1502</v>
      </c>
      <c r="AR7" s="79" t="s">
        <v>176</v>
      </c>
      <c r="AS7" s="79">
        <v>0</v>
      </c>
      <c r="AT7" s="79">
        <v>0</v>
      </c>
      <c r="AU7" s="79"/>
      <c r="AV7" s="79"/>
      <c r="AW7" s="79"/>
      <c r="AX7" s="79"/>
      <c r="AY7" s="79"/>
      <c r="AZ7" s="79"/>
      <c r="BA7" s="79"/>
      <c r="BB7" s="79"/>
      <c r="BC7">
        <v>1</v>
      </c>
      <c r="BD7" s="78" t="str">
        <f>REPLACE(INDEX(GroupVertices[Group], MATCH(Edges[[#This Row],[Vertex 1]],GroupVertices[Vertex],0)),1,1,"")</f>
        <v>6</v>
      </c>
      <c r="BE7" s="78" t="str">
        <f>REPLACE(INDEX(GroupVertices[Group], MATCH(Edges[[#This Row],[Vertex 2]],GroupVertices[Vertex],0)),1,1,"")</f>
        <v>6</v>
      </c>
      <c r="BF7" s="48">
        <v>0</v>
      </c>
      <c r="BG7" s="49">
        <v>0</v>
      </c>
      <c r="BH7" s="48">
        <v>0</v>
      </c>
      <c r="BI7" s="49">
        <v>0</v>
      </c>
      <c r="BJ7" s="48">
        <v>0</v>
      </c>
      <c r="BK7" s="49">
        <v>0</v>
      </c>
      <c r="BL7" s="48">
        <v>28</v>
      </c>
      <c r="BM7" s="49">
        <v>100</v>
      </c>
      <c r="BN7" s="48">
        <v>28</v>
      </c>
    </row>
    <row r="8" spans="1:66" x14ac:dyDescent="0.25">
      <c r="A8" s="64" t="s">
        <v>219</v>
      </c>
      <c r="B8" s="64" t="s">
        <v>279</v>
      </c>
      <c r="C8" s="65" t="s">
        <v>11064</v>
      </c>
      <c r="D8" s="66">
        <v>3</v>
      </c>
      <c r="E8" s="67" t="s">
        <v>132</v>
      </c>
      <c r="F8" s="68">
        <v>32</v>
      </c>
      <c r="G8" s="65"/>
      <c r="H8" s="69"/>
      <c r="I8" s="70"/>
      <c r="J8" s="70"/>
      <c r="K8" s="34" t="s">
        <v>65</v>
      </c>
      <c r="L8" s="77">
        <v>8</v>
      </c>
      <c r="M8" s="77"/>
      <c r="N8" s="72"/>
      <c r="O8" s="79" t="s">
        <v>313</v>
      </c>
      <c r="P8" s="81">
        <v>43846.538726851853</v>
      </c>
      <c r="Q8" s="79" t="s">
        <v>320</v>
      </c>
      <c r="R8" s="82" t="s">
        <v>460</v>
      </c>
      <c r="S8" s="79" t="s">
        <v>495</v>
      </c>
      <c r="T8" s="79" t="s">
        <v>509</v>
      </c>
      <c r="U8" s="79"/>
      <c r="V8" s="82" t="s">
        <v>683</v>
      </c>
      <c r="W8" s="81">
        <v>43846.538726851853</v>
      </c>
      <c r="X8" s="85">
        <v>43846</v>
      </c>
      <c r="Y8" s="87" t="s">
        <v>755</v>
      </c>
      <c r="Z8" s="82" t="s">
        <v>1050</v>
      </c>
      <c r="AA8" s="79"/>
      <c r="AB8" s="79"/>
      <c r="AC8" s="87" t="s">
        <v>1364</v>
      </c>
      <c r="AD8" s="79"/>
      <c r="AE8" s="79" t="b">
        <v>0</v>
      </c>
      <c r="AF8" s="79">
        <v>0</v>
      </c>
      <c r="AG8" s="87" t="s">
        <v>1673</v>
      </c>
      <c r="AH8" s="79" t="b">
        <v>0</v>
      </c>
      <c r="AI8" s="79" t="s">
        <v>1678</v>
      </c>
      <c r="AJ8" s="79"/>
      <c r="AK8" s="87" t="s">
        <v>1673</v>
      </c>
      <c r="AL8" s="79" t="b">
        <v>0</v>
      </c>
      <c r="AM8" s="79">
        <v>1</v>
      </c>
      <c r="AN8" s="87" t="s">
        <v>1542</v>
      </c>
      <c r="AO8" s="79" t="s">
        <v>1682</v>
      </c>
      <c r="AP8" s="79" t="b">
        <v>0</v>
      </c>
      <c r="AQ8" s="87" t="s">
        <v>1542</v>
      </c>
      <c r="AR8" s="79" t="s">
        <v>176</v>
      </c>
      <c r="AS8" s="79">
        <v>0</v>
      </c>
      <c r="AT8" s="79">
        <v>0</v>
      </c>
      <c r="AU8" s="79"/>
      <c r="AV8" s="79"/>
      <c r="AW8" s="79"/>
      <c r="AX8" s="79"/>
      <c r="AY8" s="79"/>
      <c r="AZ8" s="79"/>
      <c r="BA8" s="79"/>
      <c r="BB8" s="79"/>
      <c r="BC8">
        <v>1</v>
      </c>
      <c r="BD8" s="78" t="str">
        <f>REPLACE(INDEX(GroupVertices[Group], MATCH(Edges[[#This Row],[Vertex 1]],GroupVertices[Vertex],0)),1,1,"")</f>
        <v>3</v>
      </c>
      <c r="BE8" s="78" t="str">
        <f>REPLACE(INDEX(GroupVertices[Group], MATCH(Edges[[#This Row],[Vertex 2]],GroupVertices[Vertex],0)),1,1,"")</f>
        <v>2</v>
      </c>
      <c r="BF8" s="48">
        <v>0</v>
      </c>
      <c r="BG8" s="49">
        <v>0</v>
      </c>
      <c r="BH8" s="48">
        <v>0</v>
      </c>
      <c r="BI8" s="49">
        <v>0</v>
      </c>
      <c r="BJ8" s="48">
        <v>0</v>
      </c>
      <c r="BK8" s="49">
        <v>0</v>
      </c>
      <c r="BL8" s="48">
        <v>35</v>
      </c>
      <c r="BM8" s="49">
        <v>100</v>
      </c>
      <c r="BN8" s="48">
        <v>35</v>
      </c>
    </row>
    <row r="9" spans="1:66" x14ac:dyDescent="0.25">
      <c r="A9" s="64" t="s">
        <v>219</v>
      </c>
      <c r="B9" s="64" t="s">
        <v>286</v>
      </c>
      <c r="C9" s="65" t="s">
        <v>11064</v>
      </c>
      <c r="D9" s="66">
        <v>3</v>
      </c>
      <c r="E9" s="67" t="s">
        <v>132</v>
      </c>
      <c r="F9" s="68">
        <v>32</v>
      </c>
      <c r="G9" s="65"/>
      <c r="H9" s="69"/>
      <c r="I9" s="70"/>
      <c r="J9" s="70"/>
      <c r="K9" s="34" t="s">
        <v>65</v>
      </c>
      <c r="L9" s="77">
        <v>9</v>
      </c>
      <c r="M9" s="77"/>
      <c r="N9" s="72"/>
      <c r="O9" s="79" t="s">
        <v>313</v>
      </c>
      <c r="P9" s="81">
        <v>43846.539918981478</v>
      </c>
      <c r="Q9" s="79" t="s">
        <v>321</v>
      </c>
      <c r="R9" s="79"/>
      <c r="S9" s="79"/>
      <c r="T9" s="79"/>
      <c r="U9" s="79"/>
      <c r="V9" s="82" t="s">
        <v>683</v>
      </c>
      <c r="W9" s="81">
        <v>43846.539918981478</v>
      </c>
      <c r="X9" s="85">
        <v>43846</v>
      </c>
      <c r="Y9" s="87" t="s">
        <v>756</v>
      </c>
      <c r="Z9" s="82" t="s">
        <v>1051</v>
      </c>
      <c r="AA9" s="79"/>
      <c r="AB9" s="79"/>
      <c r="AC9" s="87" t="s">
        <v>1365</v>
      </c>
      <c r="AD9" s="79"/>
      <c r="AE9" s="79" t="b">
        <v>0</v>
      </c>
      <c r="AF9" s="79">
        <v>0</v>
      </c>
      <c r="AG9" s="87" t="s">
        <v>1673</v>
      </c>
      <c r="AH9" s="79" t="b">
        <v>0</v>
      </c>
      <c r="AI9" s="79" t="s">
        <v>1678</v>
      </c>
      <c r="AJ9" s="79"/>
      <c r="AK9" s="87" t="s">
        <v>1673</v>
      </c>
      <c r="AL9" s="79" t="b">
        <v>0</v>
      </c>
      <c r="AM9" s="79">
        <v>5</v>
      </c>
      <c r="AN9" s="87" t="s">
        <v>1662</v>
      </c>
      <c r="AO9" s="79" t="s">
        <v>1682</v>
      </c>
      <c r="AP9" s="79" t="b">
        <v>0</v>
      </c>
      <c r="AQ9" s="87" t="s">
        <v>1662</v>
      </c>
      <c r="AR9" s="79" t="s">
        <v>176</v>
      </c>
      <c r="AS9" s="79">
        <v>0</v>
      </c>
      <c r="AT9" s="79">
        <v>0</v>
      </c>
      <c r="AU9" s="79"/>
      <c r="AV9" s="79"/>
      <c r="AW9" s="79"/>
      <c r="AX9" s="79"/>
      <c r="AY9" s="79"/>
      <c r="AZ9" s="79"/>
      <c r="BA9" s="79"/>
      <c r="BB9" s="79"/>
      <c r="BC9">
        <v>1</v>
      </c>
      <c r="BD9" s="78" t="str">
        <f>REPLACE(INDEX(GroupVertices[Group], MATCH(Edges[[#This Row],[Vertex 1]],GroupVertices[Vertex],0)),1,1,"")</f>
        <v>3</v>
      </c>
      <c r="BE9" s="78" t="str">
        <f>REPLACE(INDEX(GroupVertices[Group], MATCH(Edges[[#This Row],[Vertex 2]],GroupVertices[Vertex],0)),1,1,"")</f>
        <v>3</v>
      </c>
      <c r="BF9" s="48">
        <v>0</v>
      </c>
      <c r="BG9" s="49">
        <v>0</v>
      </c>
      <c r="BH9" s="48">
        <v>0</v>
      </c>
      <c r="BI9" s="49">
        <v>0</v>
      </c>
      <c r="BJ9" s="48">
        <v>0</v>
      </c>
      <c r="BK9" s="49">
        <v>0</v>
      </c>
      <c r="BL9" s="48">
        <v>41</v>
      </c>
      <c r="BM9" s="49">
        <v>100</v>
      </c>
      <c r="BN9" s="48">
        <v>41</v>
      </c>
    </row>
    <row r="10" spans="1:66" x14ac:dyDescent="0.25">
      <c r="A10" s="64" t="s">
        <v>220</v>
      </c>
      <c r="B10" s="64" t="s">
        <v>286</v>
      </c>
      <c r="C10" s="65" t="s">
        <v>11064</v>
      </c>
      <c r="D10" s="66">
        <v>3</v>
      </c>
      <c r="E10" s="67" t="s">
        <v>132</v>
      </c>
      <c r="F10" s="68">
        <v>32</v>
      </c>
      <c r="G10" s="65"/>
      <c r="H10" s="69"/>
      <c r="I10" s="70"/>
      <c r="J10" s="70"/>
      <c r="K10" s="34" t="s">
        <v>65</v>
      </c>
      <c r="L10" s="77">
        <v>10</v>
      </c>
      <c r="M10" s="77"/>
      <c r="N10" s="72"/>
      <c r="O10" s="79" t="s">
        <v>313</v>
      </c>
      <c r="P10" s="81">
        <v>43846.642754629633</v>
      </c>
      <c r="Q10" s="79" t="s">
        <v>321</v>
      </c>
      <c r="R10" s="79"/>
      <c r="S10" s="79"/>
      <c r="T10" s="79"/>
      <c r="U10" s="79"/>
      <c r="V10" s="82" t="s">
        <v>684</v>
      </c>
      <c r="W10" s="81">
        <v>43846.642754629633</v>
      </c>
      <c r="X10" s="85">
        <v>43846</v>
      </c>
      <c r="Y10" s="87" t="s">
        <v>757</v>
      </c>
      <c r="Z10" s="82" t="s">
        <v>1052</v>
      </c>
      <c r="AA10" s="79"/>
      <c r="AB10" s="79"/>
      <c r="AC10" s="87" t="s">
        <v>1366</v>
      </c>
      <c r="AD10" s="79"/>
      <c r="AE10" s="79" t="b">
        <v>0</v>
      </c>
      <c r="AF10" s="79">
        <v>0</v>
      </c>
      <c r="AG10" s="87" t="s">
        <v>1673</v>
      </c>
      <c r="AH10" s="79" t="b">
        <v>0</v>
      </c>
      <c r="AI10" s="79" t="s">
        <v>1678</v>
      </c>
      <c r="AJ10" s="79"/>
      <c r="AK10" s="87" t="s">
        <v>1673</v>
      </c>
      <c r="AL10" s="79" t="b">
        <v>0</v>
      </c>
      <c r="AM10" s="79">
        <v>5</v>
      </c>
      <c r="AN10" s="87" t="s">
        <v>1662</v>
      </c>
      <c r="AO10" s="79" t="s">
        <v>1681</v>
      </c>
      <c r="AP10" s="79" t="b">
        <v>0</v>
      </c>
      <c r="AQ10" s="87" t="s">
        <v>1662</v>
      </c>
      <c r="AR10" s="79" t="s">
        <v>176</v>
      </c>
      <c r="AS10" s="79">
        <v>0</v>
      </c>
      <c r="AT10" s="79">
        <v>0</v>
      </c>
      <c r="AU10" s="79"/>
      <c r="AV10" s="79"/>
      <c r="AW10" s="79"/>
      <c r="AX10" s="79"/>
      <c r="AY10" s="79"/>
      <c r="AZ10" s="79"/>
      <c r="BA10" s="79"/>
      <c r="BB10" s="79"/>
      <c r="BC10">
        <v>1</v>
      </c>
      <c r="BD10" s="78" t="str">
        <f>REPLACE(INDEX(GroupVertices[Group], MATCH(Edges[[#This Row],[Vertex 1]],GroupVertices[Vertex],0)),1,1,"")</f>
        <v>3</v>
      </c>
      <c r="BE10" s="78" t="str">
        <f>REPLACE(INDEX(GroupVertices[Group], MATCH(Edges[[#This Row],[Vertex 2]],GroupVertices[Vertex],0)),1,1,"")</f>
        <v>3</v>
      </c>
      <c r="BF10" s="48">
        <v>0</v>
      </c>
      <c r="BG10" s="49">
        <v>0</v>
      </c>
      <c r="BH10" s="48">
        <v>0</v>
      </c>
      <c r="BI10" s="49">
        <v>0</v>
      </c>
      <c r="BJ10" s="48">
        <v>0</v>
      </c>
      <c r="BK10" s="49">
        <v>0</v>
      </c>
      <c r="BL10" s="48">
        <v>41</v>
      </c>
      <c r="BM10" s="49">
        <v>100</v>
      </c>
      <c r="BN10" s="48">
        <v>41</v>
      </c>
    </row>
    <row r="11" spans="1:66" x14ac:dyDescent="0.25">
      <c r="A11" s="64" t="s">
        <v>221</v>
      </c>
      <c r="B11" s="64" t="s">
        <v>277</v>
      </c>
      <c r="C11" s="65" t="s">
        <v>11064</v>
      </c>
      <c r="D11" s="66">
        <v>3</v>
      </c>
      <c r="E11" s="67" t="s">
        <v>132</v>
      </c>
      <c r="F11" s="68">
        <v>32</v>
      </c>
      <c r="G11" s="65"/>
      <c r="H11" s="69"/>
      <c r="I11" s="70"/>
      <c r="J11" s="70"/>
      <c r="K11" s="34" t="s">
        <v>65</v>
      </c>
      <c r="L11" s="77">
        <v>11</v>
      </c>
      <c r="M11" s="77"/>
      <c r="N11" s="72"/>
      <c r="O11" s="79" t="s">
        <v>313</v>
      </c>
      <c r="P11" s="81">
        <v>43846.730925925927</v>
      </c>
      <c r="Q11" s="79" t="s">
        <v>322</v>
      </c>
      <c r="R11" s="79"/>
      <c r="S11" s="79"/>
      <c r="T11" s="79" t="s">
        <v>511</v>
      </c>
      <c r="U11" s="79"/>
      <c r="V11" s="82" t="s">
        <v>685</v>
      </c>
      <c r="W11" s="81">
        <v>43846.730925925927</v>
      </c>
      <c r="X11" s="85">
        <v>43846</v>
      </c>
      <c r="Y11" s="87" t="s">
        <v>758</v>
      </c>
      <c r="Z11" s="82" t="s">
        <v>1053</v>
      </c>
      <c r="AA11" s="79"/>
      <c r="AB11" s="79"/>
      <c r="AC11" s="87" t="s">
        <v>1367</v>
      </c>
      <c r="AD11" s="79"/>
      <c r="AE11" s="79" t="b">
        <v>0</v>
      </c>
      <c r="AF11" s="79">
        <v>0</v>
      </c>
      <c r="AG11" s="87" t="s">
        <v>1673</v>
      </c>
      <c r="AH11" s="79" t="b">
        <v>0</v>
      </c>
      <c r="AI11" s="79" t="s">
        <v>1678</v>
      </c>
      <c r="AJ11" s="79"/>
      <c r="AK11" s="87" t="s">
        <v>1673</v>
      </c>
      <c r="AL11" s="79" t="b">
        <v>0</v>
      </c>
      <c r="AM11" s="79">
        <v>7</v>
      </c>
      <c r="AN11" s="87" t="s">
        <v>1634</v>
      </c>
      <c r="AO11" s="79" t="s">
        <v>1682</v>
      </c>
      <c r="AP11" s="79" t="b">
        <v>0</v>
      </c>
      <c r="AQ11" s="87" t="s">
        <v>1634</v>
      </c>
      <c r="AR11" s="79" t="s">
        <v>176</v>
      </c>
      <c r="AS11" s="79">
        <v>0</v>
      </c>
      <c r="AT11" s="79">
        <v>0</v>
      </c>
      <c r="AU11" s="79"/>
      <c r="AV11" s="79"/>
      <c r="AW11" s="79"/>
      <c r="AX11" s="79"/>
      <c r="AY11" s="79"/>
      <c r="AZ11" s="79"/>
      <c r="BA11" s="79"/>
      <c r="BB11" s="79"/>
      <c r="BC11">
        <v>1</v>
      </c>
      <c r="BD11" s="78" t="str">
        <f>REPLACE(INDEX(GroupVertices[Group], MATCH(Edges[[#This Row],[Vertex 1]],GroupVertices[Vertex],0)),1,1,"")</f>
        <v>1</v>
      </c>
      <c r="BE11" s="78" t="str">
        <f>REPLACE(INDEX(GroupVertices[Group], MATCH(Edges[[#This Row],[Vertex 2]],GroupVertices[Vertex],0)),1,1,"")</f>
        <v>1</v>
      </c>
      <c r="BF11" s="48">
        <v>0</v>
      </c>
      <c r="BG11" s="49">
        <v>0</v>
      </c>
      <c r="BH11" s="48">
        <v>0</v>
      </c>
      <c r="BI11" s="49">
        <v>0</v>
      </c>
      <c r="BJ11" s="48">
        <v>0</v>
      </c>
      <c r="BK11" s="49">
        <v>0</v>
      </c>
      <c r="BL11" s="48">
        <v>27</v>
      </c>
      <c r="BM11" s="49">
        <v>100</v>
      </c>
      <c r="BN11" s="48">
        <v>27</v>
      </c>
    </row>
    <row r="12" spans="1:66" x14ac:dyDescent="0.25">
      <c r="A12" s="64" t="s">
        <v>222</v>
      </c>
      <c r="B12" s="64" t="s">
        <v>289</v>
      </c>
      <c r="C12" s="65" t="s">
        <v>11064</v>
      </c>
      <c r="D12" s="66">
        <v>3</v>
      </c>
      <c r="E12" s="67" t="s">
        <v>132</v>
      </c>
      <c r="F12" s="68">
        <v>32</v>
      </c>
      <c r="G12" s="65"/>
      <c r="H12" s="69"/>
      <c r="I12" s="70"/>
      <c r="J12" s="70"/>
      <c r="K12" s="34" t="s">
        <v>65</v>
      </c>
      <c r="L12" s="77">
        <v>12</v>
      </c>
      <c r="M12" s="77"/>
      <c r="N12" s="72"/>
      <c r="O12" s="79" t="s">
        <v>313</v>
      </c>
      <c r="P12" s="81">
        <v>43846.777349537035</v>
      </c>
      <c r="Q12" s="79" t="s">
        <v>323</v>
      </c>
      <c r="R12" s="79"/>
      <c r="S12" s="79"/>
      <c r="T12" s="79" t="s">
        <v>509</v>
      </c>
      <c r="U12" s="79"/>
      <c r="V12" s="82" t="s">
        <v>686</v>
      </c>
      <c r="W12" s="81">
        <v>43846.777349537035</v>
      </c>
      <c r="X12" s="85">
        <v>43846</v>
      </c>
      <c r="Y12" s="87" t="s">
        <v>759</v>
      </c>
      <c r="Z12" s="82" t="s">
        <v>1054</v>
      </c>
      <c r="AA12" s="79"/>
      <c r="AB12" s="79"/>
      <c r="AC12" s="87" t="s">
        <v>1368</v>
      </c>
      <c r="AD12" s="79"/>
      <c r="AE12" s="79" t="b">
        <v>0</v>
      </c>
      <c r="AF12" s="79">
        <v>0</v>
      </c>
      <c r="AG12" s="87" t="s">
        <v>1673</v>
      </c>
      <c r="AH12" s="79" t="b">
        <v>0</v>
      </c>
      <c r="AI12" s="79" t="s">
        <v>1678</v>
      </c>
      <c r="AJ12" s="79"/>
      <c r="AK12" s="87" t="s">
        <v>1673</v>
      </c>
      <c r="AL12" s="79" t="b">
        <v>0</v>
      </c>
      <c r="AM12" s="79">
        <v>2</v>
      </c>
      <c r="AN12" s="87" t="s">
        <v>1579</v>
      </c>
      <c r="AO12" s="79" t="s">
        <v>1679</v>
      </c>
      <c r="AP12" s="79" t="b">
        <v>0</v>
      </c>
      <c r="AQ12" s="87" t="s">
        <v>1579</v>
      </c>
      <c r="AR12" s="79" t="s">
        <v>176</v>
      </c>
      <c r="AS12" s="79">
        <v>0</v>
      </c>
      <c r="AT12" s="79">
        <v>0</v>
      </c>
      <c r="AU12" s="79"/>
      <c r="AV12" s="79"/>
      <c r="AW12" s="79"/>
      <c r="AX12" s="79"/>
      <c r="AY12" s="79"/>
      <c r="AZ12" s="79"/>
      <c r="BA12" s="79"/>
      <c r="BB12" s="79"/>
      <c r="BC12">
        <v>1</v>
      </c>
      <c r="BD12" s="78" t="str">
        <f>REPLACE(INDEX(GroupVertices[Group], MATCH(Edges[[#This Row],[Vertex 1]],GroupVertices[Vertex],0)),1,1,"")</f>
        <v>5</v>
      </c>
      <c r="BE12" s="78" t="str">
        <f>REPLACE(INDEX(GroupVertices[Group], MATCH(Edges[[#This Row],[Vertex 2]],GroupVertices[Vertex],0)),1,1,"")</f>
        <v>5</v>
      </c>
      <c r="BF12" s="48">
        <v>0</v>
      </c>
      <c r="BG12" s="49">
        <v>0</v>
      </c>
      <c r="BH12" s="48">
        <v>0</v>
      </c>
      <c r="BI12" s="49">
        <v>0</v>
      </c>
      <c r="BJ12" s="48">
        <v>0</v>
      </c>
      <c r="BK12" s="49">
        <v>0</v>
      </c>
      <c r="BL12" s="48">
        <v>27</v>
      </c>
      <c r="BM12" s="49">
        <v>100</v>
      </c>
      <c r="BN12" s="48">
        <v>27</v>
      </c>
    </row>
    <row r="13" spans="1:66" x14ac:dyDescent="0.25">
      <c r="A13" s="64" t="s">
        <v>223</v>
      </c>
      <c r="B13" s="64" t="s">
        <v>285</v>
      </c>
      <c r="C13" s="65" t="s">
        <v>11065</v>
      </c>
      <c r="D13" s="66">
        <v>3.875</v>
      </c>
      <c r="E13" s="67" t="s">
        <v>132</v>
      </c>
      <c r="F13" s="68">
        <v>30.761904761904763</v>
      </c>
      <c r="G13" s="65"/>
      <c r="H13" s="69"/>
      <c r="I13" s="70"/>
      <c r="J13" s="70"/>
      <c r="K13" s="34" t="s">
        <v>65</v>
      </c>
      <c r="L13" s="77">
        <v>13</v>
      </c>
      <c r="M13" s="77"/>
      <c r="N13" s="72"/>
      <c r="O13" s="79" t="s">
        <v>313</v>
      </c>
      <c r="P13" s="81">
        <v>43846.777083333334</v>
      </c>
      <c r="Q13" s="79" t="s">
        <v>324</v>
      </c>
      <c r="R13" s="79"/>
      <c r="S13" s="79"/>
      <c r="T13" s="79" t="s">
        <v>509</v>
      </c>
      <c r="U13" s="79"/>
      <c r="V13" s="82" t="s">
        <v>687</v>
      </c>
      <c r="W13" s="81">
        <v>43846.777083333334</v>
      </c>
      <c r="X13" s="85">
        <v>43846</v>
      </c>
      <c r="Y13" s="87" t="s">
        <v>760</v>
      </c>
      <c r="Z13" s="82" t="s">
        <v>1055</v>
      </c>
      <c r="AA13" s="79"/>
      <c r="AB13" s="79"/>
      <c r="AC13" s="87" t="s">
        <v>1369</v>
      </c>
      <c r="AD13" s="79"/>
      <c r="AE13" s="79" t="b">
        <v>0</v>
      </c>
      <c r="AF13" s="79">
        <v>0</v>
      </c>
      <c r="AG13" s="87" t="s">
        <v>1673</v>
      </c>
      <c r="AH13" s="79" t="b">
        <v>0</v>
      </c>
      <c r="AI13" s="79" t="s">
        <v>1678</v>
      </c>
      <c r="AJ13" s="79"/>
      <c r="AK13" s="87" t="s">
        <v>1673</v>
      </c>
      <c r="AL13" s="79" t="b">
        <v>0</v>
      </c>
      <c r="AM13" s="79">
        <v>1</v>
      </c>
      <c r="AN13" s="87" t="s">
        <v>1563</v>
      </c>
      <c r="AO13" s="79" t="s">
        <v>1679</v>
      </c>
      <c r="AP13" s="79" t="b">
        <v>0</v>
      </c>
      <c r="AQ13" s="87" t="s">
        <v>1563</v>
      </c>
      <c r="AR13" s="79" t="s">
        <v>176</v>
      </c>
      <c r="AS13" s="79">
        <v>0</v>
      </c>
      <c r="AT13" s="79">
        <v>0</v>
      </c>
      <c r="AU13" s="79"/>
      <c r="AV13" s="79"/>
      <c r="AW13" s="79"/>
      <c r="AX13" s="79"/>
      <c r="AY13" s="79"/>
      <c r="AZ13" s="79"/>
      <c r="BA13" s="79"/>
      <c r="BB13" s="79"/>
      <c r="BC13">
        <v>2</v>
      </c>
      <c r="BD13" s="78" t="str">
        <f>REPLACE(INDEX(GroupVertices[Group], MATCH(Edges[[#This Row],[Vertex 1]],GroupVertices[Vertex],0)),1,1,"")</f>
        <v>4</v>
      </c>
      <c r="BE13" s="78" t="str">
        <f>REPLACE(INDEX(GroupVertices[Group], MATCH(Edges[[#This Row],[Vertex 2]],GroupVertices[Vertex],0)),1,1,"")</f>
        <v>4</v>
      </c>
      <c r="BF13" s="48">
        <v>0</v>
      </c>
      <c r="BG13" s="49">
        <v>0</v>
      </c>
      <c r="BH13" s="48">
        <v>0</v>
      </c>
      <c r="BI13" s="49">
        <v>0</v>
      </c>
      <c r="BJ13" s="48">
        <v>0</v>
      </c>
      <c r="BK13" s="49">
        <v>0</v>
      </c>
      <c r="BL13" s="48">
        <v>27</v>
      </c>
      <c r="BM13" s="49">
        <v>100</v>
      </c>
      <c r="BN13" s="48">
        <v>27</v>
      </c>
    </row>
    <row r="14" spans="1:66" x14ac:dyDescent="0.25">
      <c r="A14" s="64" t="s">
        <v>223</v>
      </c>
      <c r="B14" s="64" t="s">
        <v>285</v>
      </c>
      <c r="C14" s="65" t="s">
        <v>11065</v>
      </c>
      <c r="D14" s="66">
        <v>3.875</v>
      </c>
      <c r="E14" s="67" t="s">
        <v>132</v>
      </c>
      <c r="F14" s="68">
        <v>30.761904761904763</v>
      </c>
      <c r="G14" s="65"/>
      <c r="H14" s="69"/>
      <c r="I14" s="70"/>
      <c r="J14" s="70"/>
      <c r="K14" s="34" t="s">
        <v>65</v>
      </c>
      <c r="L14" s="77">
        <v>14</v>
      </c>
      <c r="M14" s="77"/>
      <c r="N14" s="72"/>
      <c r="O14" s="79" t="s">
        <v>313</v>
      </c>
      <c r="P14" s="81">
        <v>43846.778067129628</v>
      </c>
      <c r="Q14" s="79" t="s">
        <v>325</v>
      </c>
      <c r="R14" s="82" t="s">
        <v>461</v>
      </c>
      <c r="S14" s="79" t="s">
        <v>496</v>
      </c>
      <c r="T14" s="79" t="s">
        <v>509</v>
      </c>
      <c r="U14" s="79"/>
      <c r="V14" s="82" t="s">
        <v>687</v>
      </c>
      <c r="W14" s="81">
        <v>43846.778067129628</v>
      </c>
      <c r="X14" s="85">
        <v>43846</v>
      </c>
      <c r="Y14" s="87" t="s">
        <v>761</v>
      </c>
      <c r="Z14" s="82" t="s">
        <v>1056</v>
      </c>
      <c r="AA14" s="79"/>
      <c r="AB14" s="79"/>
      <c r="AC14" s="87" t="s">
        <v>1370</v>
      </c>
      <c r="AD14" s="79"/>
      <c r="AE14" s="79" t="b">
        <v>0</v>
      </c>
      <c r="AF14" s="79">
        <v>0</v>
      </c>
      <c r="AG14" s="87" t="s">
        <v>1673</v>
      </c>
      <c r="AH14" s="79" t="b">
        <v>0</v>
      </c>
      <c r="AI14" s="79" t="s">
        <v>1678</v>
      </c>
      <c r="AJ14" s="79"/>
      <c r="AK14" s="87" t="s">
        <v>1673</v>
      </c>
      <c r="AL14" s="79" t="b">
        <v>0</v>
      </c>
      <c r="AM14" s="79">
        <v>2</v>
      </c>
      <c r="AN14" s="87" t="s">
        <v>1562</v>
      </c>
      <c r="AO14" s="79" t="s">
        <v>1679</v>
      </c>
      <c r="AP14" s="79" t="b">
        <v>0</v>
      </c>
      <c r="AQ14" s="87" t="s">
        <v>1562</v>
      </c>
      <c r="AR14" s="79" t="s">
        <v>176</v>
      </c>
      <c r="AS14" s="79">
        <v>0</v>
      </c>
      <c r="AT14" s="79">
        <v>0</v>
      </c>
      <c r="AU14" s="79"/>
      <c r="AV14" s="79"/>
      <c r="AW14" s="79"/>
      <c r="AX14" s="79"/>
      <c r="AY14" s="79"/>
      <c r="AZ14" s="79"/>
      <c r="BA14" s="79"/>
      <c r="BB14" s="79"/>
      <c r="BC14">
        <v>2</v>
      </c>
      <c r="BD14" s="78" t="str">
        <f>REPLACE(INDEX(GroupVertices[Group], MATCH(Edges[[#This Row],[Vertex 1]],GroupVertices[Vertex],0)),1,1,"")</f>
        <v>4</v>
      </c>
      <c r="BE14" s="78" t="str">
        <f>REPLACE(INDEX(GroupVertices[Group], MATCH(Edges[[#This Row],[Vertex 2]],GroupVertices[Vertex],0)),1,1,"")</f>
        <v>4</v>
      </c>
      <c r="BF14" s="48">
        <v>0</v>
      </c>
      <c r="BG14" s="49">
        <v>0</v>
      </c>
      <c r="BH14" s="48">
        <v>0</v>
      </c>
      <c r="BI14" s="49">
        <v>0</v>
      </c>
      <c r="BJ14" s="48">
        <v>0</v>
      </c>
      <c r="BK14" s="49">
        <v>0</v>
      </c>
      <c r="BL14" s="48">
        <v>22</v>
      </c>
      <c r="BM14" s="49">
        <v>100</v>
      </c>
      <c r="BN14" s="48">
        <v>22</v>
      </c>
    </row>
    <row r="15" spans="1:66" x14ac:dyDescent="0.25">
      <c r="A15" s="64" t="s">
        <v>224</v>
      </c>
      <c r="B15" s="64" t="s">
        <v>277</v>
      </c>
      <c r="C15" s="65" t="s">
        <v>11064</v>
      </c>
      <c r="D15" s="66">
        <v>3</v>
      </c>
      <c r="E15" s="67" t="s">
        <v>132</v>
      </c>
      <c r="F15" s="68">
        <v>32</v>
      </c>
      <c r="G15" s="65"/>
      <c r="H15" s="69"/>
      <c r="I15" s="70"/>
      <c r="J15" s="70"/>
      <c r="K15" s="34" t="s">
        <v>65</v>
      </c>
      <c r="L15" s="77">
        <v>15</v>
      </c>
      <c r="M15" s="77"/>
      <c r="N15" s="72"/>
      <c r="O15" s="79" t="s">
        <v>313</v>
      </c>
      <c r="P15" s="81">
        <v>43846.879548611112</v>
      </c>
      <c r="Q15" s="79" t="s">
        <v>322</v>
      </c>
      <c r="R15" s="79"/>
      <c r="S15" s="79"/>
      <c r="T15" s="79" t="s">
        <v>511</v>
      </c>
      <c r="U15" s="79"/>
      <c r="V15" s="82" t="s">
        <v>688</v>
      </c>
      <c r="W15" s="81">
        <v>43846.879548611112</v>
      </c>
      <c r="X15" s="85">
        <v>43846</v>
      </c>
      <c r="Y15" s="87" t="s">
        <v>762</v>
      </c>
      <c r="Z15" s="82" t="s">
        <v>1057</v>
      </c>
      <c r="AA15" s="79"/>
      <c r="AB15" s="79"/>
      <c r="AC15" s="87" t="s">
        <v>1371</v>
      </c>
      <c r="AD15" s="79"/>
      <c r="AE15" s="79" t="b">
        <v>0</v>
      </c>
      <c r="AF15" s="79">
        <v>0</v>
      </c>
      <c r="AG15" s="87" t="s">
        <v>1673</v>
      </c>
      <c r="AH15" s="79" t="b">
        <v>0</v>
      </c>
      <c r="AI15" s="79" t="s">
        <v>1678</v>
      </c>
      <c r="AJ15" s="79"/>
      <c r="AK15" s="87" t="s">
        <v>1673</v>
      </c>
      <c r="AL15" s="79" t="b">
        <v>0</v>
      </c>
      <c r="AM15" s="79">
        <v>7</v>
      </c>
      <c r="AN15" s="87" t="s">
        <v>1634</v>
      </c>
      <c r="AO15" s="79" t="s">
        <v>1681</v>
      </c>
      <c r="AP15" s="79" t="b">
        <v>0</v>
      </c>
      <c r="AQ15" s="87" t="s">
        <v>1634</v>
      </c>
      <c r="AR15" s="79" t="s">
        <v>176</v>
      </c>
      <c r="AS15" s="79">
        <v>0</v>
      </c>
      <c r="AT15" s="79">
        <v>0</v>
      </c>
      <c r="AU15" s="79"/>
      <c r="AV15" s="79"/>
      <c r="AW15" s="79"/>
      <c r="AX15" s="79"/>
      <c r="AY15" s="79"/>
      <c r="AZ15" s="79"/>
      <c r="BA15" s="79"/>
      <c r="BB15" s="79"/>
      <c r="BC15">
        <v>1</v>
      </c>
      <c r="BD15" s="78" t="str">
        <f>REPLACE(INDEX(GroupVertices[Group], MATCH(Edges[[#This Row],[Vertex 1]],GroupVertices[Vertex],0)),1,1,"")</f>
        <v>1</v>
      </c>
      <c r="BE15" s="78" t="str">
        <f>REPLACE(INDEX(GroupVertices[Group], MATCH(Edges[[#This Row],[Vertex 2]],GroupVertices[Vertex],0)),1,1,"")</f>
        <v>1</v>
      </c>
      <c r="BF15" s="48">
        <v>0</v>
      </c>
      <c r="BG15" s="49">
        <v>0</v>
      </c>
      <c r="BH15" s="48">
        <v>0</v>
      </c>
      <c r="BI15" s="49">
        <v>0</v>
      </c>
      <c r="BJ15" s="48">
        <v>0</v>
      </c>
      <c r="BK15" s="49">
        <v>0</v>
      </c>
      <c r="BL15" s="48">
        <v>27</v>
      </c>
      <c r="BM15" s="49">
        <v>100</v>
      </c>
      <c r="BN15" s="48">
        <v>27</v>
      </c>
    </row>
    <row r="16" spans="1:66" x14ac:dyDescent="0.25">
      <c r="A16" s="64" t="s">
        <v>225</v>
      </c>
      <c r="B16" s="64" t="s">
        <v>286</v>
      </c>
      <c r="C16" s="65" t="s">
        <v>11064</v>
      </c>
      <c r="D16" s="66">
        <v>3</v>
      </c>
      <c r="E16" s="67" t="s">
        <v>132</v>
      </c>
      <c r="F16" s="68">
        <v>32</v>
      </c>
      <c r="G16" s="65"/>
      <c r="H16" s="69"/>
      <c r="I16" s="70"/>
      <c r="J16" s="70"/>
      <c r="K16" s="34" t="s">
        <v>65</v>
      </c>
      <c r="L16" s="77">
        <v>16</v>
      </c>
      <c r="M16" s="77"/>
      <c r="N16" s="72"/>
      <c r="O16" s="79" t="s">
        <v>313</v>
      </c>
      <c r="P16" s="81">
        <v>43846.881030092591</v>
      </c>
      <c r="Q16" s="79" t="s">
        <v>321</v>
      </c>
      <c r="R16" s="79"/>
      <c r="S16" s="79"/>
      <c r="T16" s="79"/>
      <c r="U16" s="79"/>
      <c r="V16" s="82" t="s">
        <v>689</v>
      </c>
      <c r="W16" s="81">
        <v>43846.881030092591</v>
      </c>
      <c r="X16" s="85">
        <v>43846</v>
      </c>
      <c r="Y16" s="87" t="s">
        <v>763</v>
      </c>
      <c r="Z16" s="82" t="s">
        <v>1058</v>
      </c>
      <c r="AA16" s="79"/>
      <c r="AB16" s="79"/>
      <c r="AC16" s="87" t="s">
        <v>1372</v>
      </c>
      <c r="AD16" s="79"/>
      <c r="AE16" s="79" t="b">
        <v>0</v>
      </c>
      <c r="AF16" s="79">
        <v>0</v>
      </c>
      <c r="AG16" s="87" t="s">
        <v>1673</v>
      </c>
      <c r="AH16" s="79" t="b">
        <v>0</v>
      </c>
      <c r="AI16" s="79" t="s">
        <v>1678</v>
      </c>
      <c r="AJ16" s="79"/>
      <c r="AK16" s="87" t="s">
        <v>1673</v>
      </c>
      <c r="AL16" s="79" t="b">
        <v>0</v>
      </c>
      <c r="AM16" s="79">
        <v>5</v>
      </c>
      <c r="AN16" s="87" t="s">
        <v>1662</v>
      </c>
      <c r="AO16" s="79" t="s">
        <v>1681</v>
      </c>
      <c r="AP16" s="79" t="b">
        <v>0</v>
      </c>
      <c r="AQ16" s="87" t="s">
        <v>1662</v>
      </c>
      <c r="AR16" s="79" t="s">
        <v>176</v>
      </c>
      <c r="AS16" s="79">
        <v>0</v>
      </c>
      <c r="AT16" s="79">
        <v>0</v>
      </c>
      <c r="AU16" s="79"/>
      <c r="AV16" s="79"/>
      <c r="AW16" s="79"/>
      <c r="AX16" s="79"/>
      <c r="AY16" s="79"/>
      <c r="AZ16" s="79"/>
      <c r="BA16" s="79"/>
      <c r="BB16" s="79"/>
      <c r="BC16">
        <v>1</v>
      </c>
      <c r="BD16" s="78" t="str">
        <f>REPLACE(INDEX(GroupVertices[Group], MATCH(Edges[[#This Row],[Vertex 1]],GroupVertices[Vertex],0)),1,1,"")</f>
        <v>3</v>
      </c>
      <c r="BE16" s="78" t="str">
        <f>REPLACE(INDEX(GroupVertices[Group], MATCH(Edges[[#This Row],[Vertex 2]],GroupVertices[Vertex],0)),1,1,"")</f>
        <v>3</v>
      </c>
      <c r="BF16" s="48">
        <v>0</v>
      </c>
      <c r="BG16" s="49">
        <v>0</v>
      </c>
      <c r="BH16" s="48">
        <v>0</v>
      </c>
      <c r="BI16" s="49">
        <v>0</v>
      </c>
      <c r="BJ16" s="48">
        <v>0</v>
      </c>
      <c r="BK16" s="49">
        <v>0</v>
      </c>
      <c r="BL16" s="48">
        <v>41</v>
      </c>
      <c r="BM16" s="49">
        <v>100</v>
      </c>
      <c r="BN16" s="48">
        <v>41</v>
      </c>
    </row>
    <row r="17" spans="1:66" x14ac:dyDescent="0.25">
      <c r="A17" s="64" t="s">
        <v>226</v>
      </c>
      <c r="B17" s="64" t="s">
        <v>293</v>
      </c>
      <c r="C17" s="65" t="s">
        <v>11064</v>
      </c>
      <c r="D17" s="66">
        <v>3</v>
      </c>
      <c r="E17" s="67" t="s">
        <v>132</v>
      </c>
      <c r="F17" s="68">
        <v>32</v>
      </c>
      <c r="G17" s="65"/>
      <c r="H17" s="69"/>
      <c r="I17" s="70"/>
      <c r="J17" s="70"/>
      <c r="K17" s="34" t="s">
        <v>65</v>
      </c>
      <c r="L17" s="77">
        <v>17</v>
      </c>
      <c r="M17" s="77"/>
      <c r="N17" s="72"/>
      <c r="O17" s="79" t="s">
        <v>314</v>
      </c>
      <c r="P17" s="81">
        <v>43847.593831018516</v>
      </c>
      <c r="Q17" s="79" t="s">
        <v>326</v>
      </c>
      <c r="R17" s="82" t="s">
        <v>459</v>
      </c>
      <c r="S17" s="79" t="s">
        <v>494</v>
      </c>
      <c r="T17" s="79" t="s">
        <v>509</v>
      </c>
      <c r="U17" s="82" t="s">
        <v>553</v>
      </c>
      <c r="V17" s="82" t="s">
        <v>553</v>
      </c>
      <c r="W17" s="81">
        <v>43847.593831018516</v>
      </c>
      <c r="X17" s="85">
        <v>43847</v>
      </c>
      <c r="Y17" s="87" t="s">
        <v>764</v>
      </c>
      <c r="Z17" s="82" t="s">
        <v>1059</v>
      </c>
      <c r="AA17" s="79"/>
      <c r="AB17" s="79"/>
      <c r="AC17" s="87" t="s">
        <v>1373</v>
      </c>
      <c r="AD17" s="79"/>
      <c r="AE17" s="79" t="b">
        <v>0</v>
      </c>
      <c r="AF17" s="79">
        <v>1</v>
      </c>
      <c r="AG17" s="87" t="s">
        <v>1673</v>
      </c>
      <c r="AH17" s="79" t="b">
        <v>0</v>
      </c>
      <c r="AI17" s="79" t="s">
        <v>1678</v>
      </c>
      <c r="AJ17" s="79"/>
      <c r="AK17" s="87" t="s">
        <v>1673</v>
      </c>
      <c r="AL17" s="79" t="b">
        <v>0</v>
      </c>
      <c r="AM17" s="79">
        <v>1</v>
      </c>
      <c r="AN17" s="87" t="s">
        <v>1673</v>
      </c>
      <c r="AO17" s="79" t="s">
        <v>1680</v>
      </c>
      <c r="AP17" s="79" t="b">
        <v>0</v>
      </c>
      <c r="AQ17" s="87" t="s">
        <v>1373</v>
      </c>
      <c r="AR17" s="79" t="s">
        <v>176</v>
      </c>
      <c r="AS17" s="79">
        <v>0</v>
      </c>
      <c r="AT17" s="79">
        <v>0</v>
      </c>
      <c r="AU17" s="79"/>
      <c r="AV17" s="79"/>
      <c r="AW17" s="79"/>
      <c r="AX17" s="79"/>
      <c r="AY17" s="79"/>
      <c r="AZ17" s="79"/>
      <c r="BA17" s="79"/>
      <c r="BB17" s="79"/>
      <c r="BC17">
        <v>1</v>
      </c>
      <c r="BD17" s="78" t="str">
        <f>REPLACE(INDEX(GroupVertices[Group], MATCH(Edges[[#This Row],[Vertex 1]],GroupVertices[Vertex],0)),1,1,"")</f>
        <v>9</v>
      </c>
      <c r="BE17" s="78" t="str">
        <f>REPLACE(INDEX(GroupVertices[Group], MATCH(Edges[[#This Row],[Vertex 2]],GroupVertices[Vertex],0)),1,1,"")</f>
        <v>9</v>
      </c>
      <c r="BF17" s="48">
        <v>0</v>
      </c>
      <c r="BG17" s="49">
        <v>0</v>
      </c>
      <c r="BH17" s="48">
        <v>0</v>
      </c>
      <c r="BI17" s="49">
        <v>0</v>
      </c>
      <c r="BJ17" s="48">
        <v>0</v>
      </c>
      <c r="BK17" s="49">
        <v>0</v>
      </c>
      <c r="BL17" s="48">
        <v>33</v>
      </c>
      <c r="BM17" s="49">
        <v>100</v>
      </c>
      <c r="BN17" s="48">
        <v>33</v>
      </c>
    </row>
    <row r="18" spans="1:66" x14ac:dyDescent="0.25">
      <c r="A18" s="64" t="s">
        <v>227</v>
      </c>
      <c r="B18" s="64" t="s">
        <v>227</v>
      </c>
      <c r="C18" s="65" t="s">
        <v>11065</v>
      </c>
      <c r="D18" s="66">
        <v>3.875</v>
      </c>
      <c r="E18" s="67" t="s">
        <v>132</v>
      </c>
      <c r="F18" s="68">
        <v>30.761904761904763</v>
      </c>
      <c r="G18" s="65"/>
      <c r="H18" s="69"/>
      <c r="I18" s="70"/>
      <c r="J18" s="70"/>
      <c r="K18" s="34" t="s">
        <v>65</v>
      </c>
      <c r="L18" s="77">
        <v>18</v>
      </c>
      <c r="M18" s="77"/>
      <c r="N18" s="72"/>
      <c r="O18" s="79" t="s">
        <v>176</v>
      </c>
      <c r="P18" s="81">
        <v>43846.396134259259</v>
      </c>
      <c r="Q18" s="79" t="s">
        <v>327</v>
      </c>
      <c r="R18" s="82" t="s">
        <v>462</v>
      </c>
      <c r="S18" s="79" t="s">
        <v>496</v>
      </c>
      <c r="T18" s="79" t="s">
        <v>512</v>
      </c>
      <c r="U18" s="82" t="s">
        <v>554</v>
      </c>
      <c r="V18" s="82" t="s">
        <v>554</v>
      </c>
      <c r="W18" s="81">
        <v>43846.396134259259</v>
      </c>
      <c r="X18" s="85">
        <v>43846</v>
      </c>
      <c r="Y18" s="87" t="s">
        <v>765</v>
      </c>
      <c r="Z18" s="82" t="s">
        <v>1060</v>
      </c>
      <c r="AA18" s="79"/>
      <c r="AB18" s="79"/>
      <c r="AC18" s="87" t="s">
        <v>1374</v>
      </c>
      <c r="AD18" s="79"/>
      <c r="AE18" s="79" t="b">
        <v>0</v>
      </c>
      <c r="AF18" s="79">
        <v>1</v>
      </c>
      <c r="AG18" s="87" t="s">
        <v>1673</v>
      </c>
      <c r="AH18" s="79" t="b">
        <v>0</v>
      </c>
      <c r="AI18" s="79" t="s">
        <v>1678</v>
      </c>
      <c r="AJ18" s="79"/>
      <c r="AK18" s="87" t="s">
        <v>1673</v>
      </c>
      <c r="AL18" s="79" t="b">
        <v>0</v>
      </c>
      <c r="AM18" s="79">
        <v>0</v>
      </c>
      <c r="AN18" s="87" t="s">
        <v>1673</v>
      </c>
      <c r="AO18" s="79" t="s">
        <v>1683</v>
      </c>
      <c r="AP18" s="79" t="b">
        <v>0</v>
      </c>
      <c r="AQ18" s="87" t="s">
        <v>1374</v>
      </c>
      <c r="AR18" s="79" t="s">
        <v>176</v>
      </c>
      <c r="AS18" s="79">
        <v>0</v>
      </c>
      <c r="AT18" s="79">
        <v>0</v>
      </c>
      <c r="AU18" s="79"/>
      <c r="AV18" s="79"/>
      <c r="AW18" s="79"/>
      <c r="AX18" s="79"/>
      <c r="AY18" s="79"/>
      <c r="AZ18" s="79"/>
      <c r="BA18" s="79"/>
      <c r="BB18" s="79"/>
      <c r="BC18">
        <v>2</v>
      </c>
      <c r="BD18" s="78" t="str">
        <f>REPLACE(INDEX(GroupVertices[Group], MATCH(Edges[[#This Row],[Vertex 1]],GroupVertices[Vertex],0)),1,1,"")</f>
        <v>11</v>
      </c>
      <c r="BE18" s="78" t="str">
        <f>REPLACE(INDEX(GroupVertices[Group], MATCH(Edges[[#This Row],[Vertex 2]],GroupVertices[Vertex],0)),1,1,"")</f>
        <v>11</v>
      </c>
      <c r="BF18" s="48">
        <v>0</v>
      </c>
      <c r="BG18" s="49">
        <v>0</v>
      </c>
      <c r="BH18" s="48">
        <v>0</v>
      </c>
      <c r="BI18" s="49">
        <v>0</v>
      </c>
      <c r="BJ18" s="48">
        <v>0</v>
      </c>
      <c r="BK18" s="49">
        <v>0</v>
      </c>
      <c r="BL18" s="48">
        <v>21</v>
      </c>
      <c r="BM18" s="49">
        <v>100</v>
      </c>
      <c r="BN18" s="48">
        <v>21</v>
      </c>
    </row>
    <row r="19" spans="1:66" x14ac:dyDescent="0.25">
      <c r="A19" s="64" t="s">
        <v>227</v>
      </c>
      <c r="B19" s="64" t="s">
        <v>227</v>
      </c>
      <c r="C19" s="65" t="s">
        <v>11065</v>
      </c>
      <c r="D19" s="66">
        <v>3.875</v>
      </c>
      <c r="E19" s="67" t="s">
        <v>132</v>
      </c>
      <c r="F19" s="68">
        <v>30.761904761904763</v>
      </c>
      <c r="G19" s="65"/>
      <c r="H19" s="69"/>
      <c r="I19" s="70"/>
      <c r="J19" s="70"/>
      <c r="K19" s="34" t="s">
        <v>65</v>
      </c>
      <c r="L19" s="77">
        <v>19</v>
      </c>
      <c r="M19" s="77"/>
      <c r="N19" s="72"/>
      <c r="O19" s="79" t="s">
        <v>176</v>
      </c>
      <c r="P19" s="81">
        <v>43847.646018518521</v>
      </c>
      <c r="Q19" s="79" t="s">
        <v>328</v>
      </c>
      <c r="R19" s="82" t="s">
        <v>462</v>
      </c>
      <c r="S19" s="79" t="s">
        <v>496</v>
      </c>
      <c r="T19" s="79" t="s">
        <v>512</v>
      </c>
      <c r="U19" s="82" t="s">
        <v>555</v>
      </c>
      <c r="V19" s="82" t="s">
        <v>555</v>
      </c>
      <c r="W19" s="81">
        <v>43847.646018518521</v>
      </c>
      <c r="X19" s="85">
        <v>43847</v>
      </c>
      <c r="Y19" s="87" t="s">
        <v>766</v>
      </c>
      <c r="Z19" s="82" t="s">
        <v>1061</v>
      </c>
      <c r="AA19" s="79"/>
      <c r="AB19" s="79"/>
      <c r="AC19" s="87" t="s">
        <v>1375</v>
      </c>
      <c r="AD19" s="79"/>
      <c r="AE19" s="79" t="b">
        <v>0</v>
      </c>
      <c r="AF19" s="79">
        <v>0</v>
      </c>
      <c r="AG19" s="87" t="s">
        <v>1673</v>
      </c>
      <c r="AH19" s="79" t="b">
        <v>0</v>
      </c>
      <c r="AI19" s="79" t="s">
        <v>1678</v>
      </c>
      <c r="AJ19" s="79"/>
      <c r="AK19" s="87" t="s">
        <v>1673</v>
      </c>
      <c r="AL19" s="79" t="b">
        <v>0</v>
      </c>
      <c r="AM19" s="79">
        <v>0</v>
      </c>
      <c r="AN19" s="87" t="s">
        <v>1673</v>
      </c>
      <c r="AO19" s="79" t="s">
        <v>1683</v>
      </c>
      <c r="AP19" s="79" t="b">
        <v>0</v>
      </c>
      <c r="AQ19" s="87" t="s">
        <v>1375</v>
      </c>
      <c r="AR19" s="79" t="s">
        <v>176</v>
      </c>
      <c r="AS19" s="79">
        <v>0</v>
      </c>
      <c r="AT19" s="79">
        <v>0</v>
      </c>
      <c r="AU19" s="79"/>
      <c r="AV19" s="79"/>
      <c r="AW19" s="79"/>
      <c r="AX19" s="79"/>
      <c r="AY19" s="79"/>
      <c r="AZ19" s="79"/>
      <c r="BA19" s="79"/>
      <c r="BB19" s="79"/>
      <c r="BC19">
        <v>2</v>
      </c>
      <c r="BD19" s="78" t="str">
        <f>REPLACE(INDEX(GroupVertices[Group], MATCH(Edges[[#This Row],[Vertex 1]],GroupVertices[Vertex],0)),1,1,"")</f>
        <v>11</v>
      </c>
      <c r="BE19" s="78" t="str">
        <f>REPLACE(INDEX(GroupVertices[Group], MATCH(Edges[[#This Row],[Vertex 2]],GroupVertices[Vertex],0)),1,1,"")</f>
        <v>11</v>
      </c>
      <c r="BF19" s="48">
        <v>0</v>
      </c>
      <c r="BG19" s="49">
        <v>0</v>
      </c>
      <c r="BH19" s="48">
        <v>0</v>
      </c>
      <c r="BI19" s="49">
        <v>0</v>
      </c>
      <c r="BJ19" s="48">
        <v>0</v>
      </c>
      <c r="BK19" s="49">
        <v>0</v>
      </c>
      <c r="BL19" s="48">
        <v>21</v>
      </c>
      <c r="BM19" s="49">
        <v>100</v>
      </c>
      <c r="BN19" s="48">
        <v>21</v>
      </c>
    </row>
    <row r="20" spans="1:66" x14ac:dyDescent="0.25">
      <c r="A20" s="64" t="s">
        <v>228</v>
      </c>
      <c r="B20" s="64" t="s">
        <v>231</v>
      </c>
      <c r="C20" s="65" t="s">
        <v>11064</v>
      </c>
      <c r="D20" s="66">
        <v>3</v>
      </c>
      <c r="E20" s="67" t="s">
        <v>132</v>
      </c>
      <c r="F20" s="68">
        <v>32</v>
      </c>
      <c r="G20" s="65"/>
      <c r="H20" s="69"/>
      <c r="I20" s="70"/>
      <c r="J20" s="70"/>
      <c r="K20" s="34" t="s">
        <v>65</v>
      </c>
      <c r="L20" s="77">
        <v>20</v>
      </c>
      <c r="M20" s="77"/>
      <c r="N20" s="72"/>
      <c r="O20" s="79" t="s">
        <v>313</v>
      </c>
      <c r="P20" s="81">
        <v>43847.674131944441</v>
      </c>
      <c r="Q20" s="79" t="s">
        <v>329</v>
      </c>
      <c r="R20" s="79"/>
      <c r="S20" s="79"/>
      <c r="T20" s="79" t="s">
        <v>513</v>
      </c>
      <c r="U20" s="79"/>
      <c r="V20" s="82" t="s">
        <v>690</v>
      </c>
      <c r="W20" s="81">
        <v>43847.674131944441</v>
      </c>
      <c r="X20" s="85">
        <v>43847</v>
      </c>
      <c r="Y20" s="87" t="s">
        <v>767</v>
      </c>
      <c r="Z20" s="82" t="s">
        <v>1062</v>
      </c>
      <c r="AA20" s="79"/>
      <c r="AB20" s="79"/>
      <c r="AC20" s="87" t="s">
        <v>1376</v>
      </c>
      <c r="AD20" s="79"/>
      <c r="AE20" s="79" t="b">
        <v>0</v>
      </c>
      <c r="AF20" s="79">
        <v>0</v>
      </c>
      <c r="AG20" s="87" t="s">
        <v>1673</v>
      </c>
      <c r="AH20" s="79" t="b">
        <v>0</v>
      </c>
      <c r="AI20" s="79" t="s">
        <v>1678</v>
      </c>
      <c r="AJ20" s="79"/>
      <c r="AK20" s="87" t="s">
        <v>1673</v>
      </c>
      <c r="AL20" s="79" t="b">
        <v>0</v>
      </c>
      <c r="AM20" s="79">
        <v>4</v>
      </c>
      <c r="AN20" s="87" t="s">
        <v>1379</v>
      </c>
      <c r="AO20" s="79" t="s">
        <v>1682</v>
      </c>
      <c r="AP20" s="79" t="b">
        <v>0</v>
      </c>
      <c r="AQ20" s="87" t="s">
        <v>1379</v>
      </c>
      <c r="AR20" s="79" t="s">
        <v>176</v>
      </c>
      <c r="AS20" s="79">
        <v>0</v>
      </c>
      <c r="AT20" s="79">
        <v>0</v>
      </c>
      <c r="AU20" s="79"/>
      <c r="AV20" s="79"/>
      <c r="AW20" s="79"/>
      <c r="AX20" s="79"/>
      <c r="AY20" s="79"/>
      <c r="AZ20" s="79"/>
      <c r="BA20" s="79"/>
      <c r="BB20" s="79"/>
      <c r="BC20">
        <v>1</v>
      </c>
      <c r="BD20" s="78" t="str">
        <f>REPLACE(INDEX(GroupVertices[Group], MATCH(Edges[[#This Row],[Vertex 1]],GroupVertices[Vertex],0)),1,1,"")</f>
        <v>7</v>
      </c>
      <c r="BE20" s="78" t="str">
        <f>REPLACE(INDEX(GroupVertices[Group], MATCH(Edges[[#This Row],[Vertex 2]],GroupVertices[Vertex],0)),1,1,"")</f>
        <v>7</v>
      </c>
      <c r="BF20" s="48">
        <v>1</v>
      </c>
      <c r="BG20" s="49">
        <v>2.7027027027027026</v>
      </c>
      <c r="BH20" s="48">
        <v>0</v>
      </c>
      <c r="BI20" s="49">
        <v>0</v>
      </c>
      <c r="BJ20" s="48">
        <v>0</v>
      </c>
      <c r="BK20" s="49">
        <v>0</v>
      </c>
      <c r="BL20" s="48">
        <v>36</v>
      </c>
      <c r="BM20" s="49">
        <v>97.297297297297291</v>
      </c>
      <c r="BN20" s="48">
        <v>37</v>
      </c>
    </row>
    <row r="21" spans="1:66" x14ac:dyDescent="0.25">
      <c r="A21" s="64" t="s">
        <v>229</v>
      </c>
      <c r="B21" s="64" t="s">
        <v>231</v>
      </c>
      <c r="C21" s="65" t="s">
        <v>11064</v>
      </c>
      <c r="D21" s="66">
        <v>3</v>
      </c>
      <c r="E21" s="67" t="s">
        <v>132</v>
      </c>
      <c r="F21" s="68">
        <v>32</v>
      </c>
      <c r="G21" s="65"/>
      <c r="H21" s="69"/>
      <c r="I21" s="70"/>
      <c r="J21" s="70"/>
      <c r="K21" s="34" t="s">
        <v>65</v>
      </c>
      <c r="L21" s="77">
        <v>21</v>
      </c>
      <c r="M21" s="77"/>
      <c r="N21" s="72"/>
      <c r="O21" s="79" t="s">
        <v>313</v>
      </c>
      <c r="P21" s="81">
        <v>43847.797986111109</v>
      </c>
      <c r="Q21" s="79" t="s">
        <v>329</v>
      </c>
      <c r="R21" s="79"/>
      <c r="S21" s="79"/>
      <c r="T21" s="79" t="s">
        <v>513</v>
      </c>
      <c r="U21" s="79"/>
      <c r="V21" s="82" t="s">
        <v>691</v>
      </c>
      <c r="W21" s="81">
        <v>43847.797986111109</v>
      </c>
      <c r="X21" s="85">
        <v>43847</v>
      </c>
      <c r="Y21" s="87" t="s">
        <v>768</v>
      </c>
      <c r="Z21" s="82" t="s">
        <v>1063</v>
      </c>
      <c r="AA21" s="79"/>
      <c r="AB21" s="79"/>
      <c r="AC21" s="87" t="s">
        <v>1377</v>
      </c>
      <c r="AD21" s="79"/>
      <c r="AE21" s="79" t="b">
        <v>0</v>
      </c>
      <c r="AF21" s="79">
        <v>0</v>
      </c>
      <c r="AG21" s="87" t="s">
        <v>1673</v>
      </c>
      <c r="AH21" s="79" t="b">
        <v>0</v>
      </c>
      <c r="AI21" s="79" t="s">
        <v>1678</v>
      </c>
      <c r="AJ21" s="79"/>
      <c r="AK21" s="87" t="s">
        <v>1673</v>
      </c>
      <c r="AL21" s="79" t="b">
        <v>0</v>
      </c>
      <c r="AM21" s="79">
        <v>4</v>
      </c>
      <c r="AN21" s="87" t="s">
        <v>1379</v>
      </c>
      <c r="AO21" s="79" t="s">
        <v>1682</v>
      </c>
      <c r="AP21" s="79" t="b">
        <v>0</v>
      </c>
      <c r="AQ21" s="87" t="s">
        <v>1379</v>
      </c>
      <c r="AR21" s="79" t="s">
        <v>176</v>
      </c>
      <c r="AS21" s="79">
        <v>0</v>
      </c>
      <c r="AT21" s="79">
        <v>0</v>
      </c>
      <c r="AU21" s="79"/>
      <c r="AV21" s="79"/>
      <c r="AW21" s="79"/>
      <c r="AX21" s="79"/>
      <c r="AY21" s="79"/>
      <c r="AZ21" s="79"/>
      <c r="BA21" s="79"/>
      <c r="BB21" s="79"/>
      <c r="BC21">
        <v>1</v>
      </c>
      <c r="BD21" s="78" t="str">
        <f>REPLACE(INDEX(GroupVertices[Group], MATCH(Edges[[#This Row],[Vertex 1]],GroupVertices[Vertex],0)),1,1,"")</f>
        <v>7</v>
      </c>
      <c r="BE21" s="78" t="str">
        <f>REPLACE(INDEX(GroupVertices[Group], MATCH(Edges[[#This Row],[Vertex 2]],GroupVertices[Vertex],0)),1,1,"")</f>
        <v>7</v>
      </c>
      <c r="BF21" s="48">
        <v>1</v>
      </c>
      <c r="BG21" s="49">
        <v>2.7027027027027026</v>
      </c>
      <c r="BH21" s="48">
        <v>0</v>
      </c>
      <c r="BI21" s="49">
        <v>0</v>
      </c>
      <c r="BJ21" s="48">
        <v>0</v>
      </c>
      <c r="BK21" s="49">
        <v>0</v>
      </c>
      <c r="BL21" s="48">
        <v>36</v>
      </c>
      <c r="BM21" s="49">
        <v>97.297297297297291</v>
      </c>
      <c r="BN21" s="48">
        <v>37</v>
      </c>
    </row>
    <row r="22" spans="1:66" x14ac:dyDescent="0.25">
      <c r="A22" s="64" t="s">
        <v>230</v>
      </c>
      <c r="B22" s="64" t="s">
        <v>231</v>
      </c>
      <c r="C22" s="65" t="s">
        <v>11064</v>
      </c>
      <c r="D22" s="66">
        <v>3</v>
      </c>
      <c r="E22" s="67" t="s">
        <v>132</v>
      </c>
      <c r="F22" s="68">
        <v>32</v>
      </c>
      <c r="G22" s="65"/>
      <c r="H22" s="69"/>
      <c r="I22" s="70"/>
      <c r="J22" s="70"/>
      <c r="K22" s="34" t="s">
        <v>65</v>
      </c>
      <c r="L22" s="77">
        <v>22</v>
      </c>
      <c r="M22" s="77"/>
      <c r="N22" s="72"/>
      <c r="O22" s="79" t="s">
        <v>313</v>
      </c>
      <c r="P22" s="81">
        <v>43848.375173611108</v>
      </c>
      <c r="Q22" s="79" t="s">
        <v>329</v>
      </c>
      <c r="R22" s="79"/>
      <c r="S22" s="79"/>
      <c r="T22" s="79" t="s">
        <v>513</v>
      </c>
      <c r="U22" s="79"/>
      <c r="V22" s="82" t="s">
        <v>692</v>
      </c>
      <c r="W22" s="81">
        <v>43848.375173611108</v>
      </c>
      <c r="X22" s="85">
        <v>43848</v>
      </c>
      <c r="Y22" s="87" t="s">
        <v>769</v>
      </c>
      <c r="Z22" s="82" t="s">
        <v>1064</v>
      </c>
      <c r="AA22" s="79"/>
      <c r="AB22" s="79"/>
      <c r="AC22" s="87" t="s">
        <v>1378</v>
      </c>
      <c r="AD22" s="79"/>
      <c r="AE22" s="79" t="b">
        <v>0</v>
      </c>
      <c r="AF22" s="79">
        <v>0</v>
      </c>
      <c r="AG22" s="87" t="s">
        <v>1673</v>
      </c>
      <c r="AH22" s="79" t="b">
        <v>0</v>
      </c>
      <c r="AI22" s="79" t="s">
        <v>1678</v>
      </c>
      <c r="AJ22" s="79"/>
      <c r="AK22" s="87" t="s">
        <v>1673</v>
      </c>
      <c r="AL22" s="79" t="b">
        <v>0</v>
      </c>
      <c r="AM22" s="79">
        <v>4</v>
      </c>
      <c r="AN22" s="87" t="s">
        <v>1379</v>
      </c>
      <c r="AO22" s="79" t="s">
        <v>1681</v>
      </c>
      <c r="AP22" s="79" t="b">
        <v>0</v>
      </c>
      <c r="AQ22" s="87" t="s">
        <v>1379</v>
      </c>
      <c r="AR22" s="79" t="s">
        <v>176</v>
      </c>
      <c r="AS22" s="79">
        <v>0</v>
      </c>
      <c r="AT22" s="79">
        <v>0</v>
      </c>
      <c r="AU22" s="79"/>
      <c r="AV22" s="79"/>
      <c r="AW22" s="79"/>
      <c r="AX22" s="79"/>
      <c r="AY22" s="79"/>
      <c r="AZ22" s="79"/>
      <c r="BA22" s="79"/>
      <c r="BB22" s="79"/>
      <c r="BC22">
        <v>1</v>
      </c>
      <c r="BD22" s="78" t="str">
        <f>REPLACE(INDEX(GroupVertices[Group], MATCH(Edges[[#This Row],[Vertex 1]],GroupVertices[Vertex],0)),1,1,"")</f>
        <v>7</v>
      </c>
      <c r="BE22" s="78" t="str">
        <f>REPLACE(INDEX(GroupVertices[Group], MATCH(Edges[[#This Row],[Vertex 2]],GroupVertices[Vertex],0)),1,1,"")</f>
        <v>7</v>
      </c>
      <c r="BF22" s="48">
        <v>1</v>
      </c>
      <c r="BG22" s="49">
        <v>2.7027027027027026</v>
      </c>
      <c r="BH22" s="48">
        <v>0</v>
      </c>
      <c r="BI22" s="49">
        <v>0</v>
      </c>
      <c r="BJ22" s="48">
        <v>0</v>
      </c>
      <c r="BK22" s="49">
        <v>0</v>
      </c>
      <c r="BL22" s="48">
        <v>36</v>
      </c>
      <c r="BM22" s="49">
        <v>97.297297297297291</v>
      </c>
      <c r="BN22" s="48">
        <v>37</v>
      </c>
    </row>
    <row r="23" spans="1:66" x14ac:dyDescent="0.25">
      <c r="A23" s="64" t="s">
        <v>231</v>
      </c>
      <c r="B23" s="64" t="s">
        <v>231</v>
      </c>
      <c r="C23" s="65" t="s">
        <v>11064</v>
      </c>
      <c r="D23" s="66">
        <v>3</v>
      </c>
      <c r="E23" s="67" t="s">
        <v>132</v>
      </c>
      <c r="F23" s="68">
        <v>32</v>
      </c>
      <c r="G23" s="65"/>
      <c r="H23" s="69"/>
      <c r="I23" s="70"/>
      <c r="J23" s="70"/>
      <c r="K23" s="34" t="s">
        <v>65</v>
      </c>
      <c r="L23" s="77">
        <v>23</v>
      </c>
      <c r="M23" s="77"/>
      <c r="N23" s="72"/>
      <c r="O23" s="79" t="s">
        <v>176</v>
      </c>
      <c r="P23" s="81">
        <v>43847.633668981478</v>
      </c>
      <c r="Q23" s="79" t="s">
        <v>329</v>
      </c>
      <c r="R23" s="82" t="s">
        <v>463</v>
      </c>
      <c r="S23" s="79" t="s">
        <v>496</v>
      </c>
      <c r="T23" s="79" t="s">
        <v>513</v>
      </c>
      <c r="U23" s="82" t="s">
        <v>556</v>
      </c>
      <c r="V23" s="82" t="s">
        <v>556</v>
      </c>
      <c r="W23" s="81">
        <v>43847.633668981478</v>
      </c>
      <c r="X23" s="85">
        <v>43847</v>
      </c>
      <c r="Y23" s="87" t="s">
        <v>770</v>
      </c>
      <c r="Z23" s="82" t="s">
        <v>1065</v>
      </c>
      <c r="AA23" s="79"/>
      <c r="AB23" s="79"/>
      <c r="AC23" s="87" t="s">
        <v>1379</v>
      </c>
      <c r="AD23" s="79"/>
      <c r="AE23" s="79" t="b">
        <v>0</v>
      </c>
      <c r="AF23" s="79">
        <v>4</v>
      </c>
      <c r="AG23" s="87" t="s">
        <v>1673</v>
      </c>
      <c r="AH23" s="79" t="b">
        <v>0</v>
      </c>
      <c r="AI23" s="79" t="s">
        <v>1678</v>
      </c>
      <c r="AJ23" s="79"/>
      <c r="AK23" s="87" t="s">
        <v>1673</v>
      </c>
      <c r="AL23" s="79" t="b">
        <v>0</v>
      </c>
      <c r="AM23" s="79">
        <v>4</v>
      </c>
      <c r="AN23" s="87" t="s">
        <v>1673</v>
      </c>
      <c r="AO23" s="79" t="s">
        <v>1681</v>
      </c>
      <c r="AP23" s="79" t="b">
        <v>0</v>
      </c>
      <c r="AQ23" s="87" t="s">
        <v>1379</v>
      </c>
      <c r="AR23" s="79" t="s">
        <v>176</v>
      </c>
      <c r="AS23" s="79">
        <v>0</v>
      </c>
      <c r="AT23" s="79">
        <v>0</v>
      </c>
      <c r="AU23" s="79"/>
      <c r="AV23" s="79"/>
      <c r="AW23" s="79"/>
      <c r="AX23" s="79"/>
      <c r="AY23" s="79"/>
      <c r="AZ23" s="79"/>
      <c r="BA23" s="79"/>
      <c r="BB23" s="79"/>
      <c r="BC23">
        <v>1</v>
      </c>
      <c r="BD23" s="78" t="str">
        <f>REPLACE(INDEX(GroupVertices[Group], MATCH(Edges[[#This Row],[Vertex 1]],GroupVertices[Vertex],0)),1,1,"")</f>
        <v>7</v>
      </c>
      <c r="BE23" s="78" t="str">
        <f>REPLACE(INDEX(GroupVertices[Group], MATCH(Edges[[#This Row],[Vertex 2]],GroupVertices[Vertex],0)),1,1,"")</f>
        <v>7</v>
      </c>
      <c r="BF23" s="48">
        <v>1</v>
      </c>
      <c r="BG23" s="49">
        <v>2.7027027027027026</v>
      </c>
      <c r="BH23" s="48">
        <v>0</v>
      </c>
      <c r="BI23" s="49">
        <v>0</v>
      </c>
      <c r="BJ23" s="48">
        <v>0</v>
      </c>
      <c r="BK23" s="49">
        <v>0</v>
      </c>
      <c r="BL23" s="48">
        <v>36</v>
      </c>
      <c r="BM23" s="49">
        <v>97.297297297297291</v>
      </c>
      <c r="BN23" s="48">
        <v>37</v>
      </c>
    </row>
    <row r="24" spans="1:66" x14ac:dyDescent="0.25">
      <c r="A24" s="64" t="s">
        <v>232</v>
      </c>
      <c r="B24" s="64" t="s">
        <v>231</v>
      </c>
      <c r="C24" s="65" t="s">
        <v>11064</v>
      </c>
      <c r="D24" s="66">
        <v>3</v>
      </c>
      <c r="E24" s="67" t="s">
        <v>132</v>
      </c>
      <c r="F24" s="68">
        <v>32</v>
      </c>
      <c r="G24" s="65"/>
      <c r="H24" s="69"/>
      <c r="I24" s="70"/>
      <c r="J24" s="70"/>
      <c r="K24" s="34" t="s">
        <v>65</v>
      </c>
      <c r="L24" s="77">
        <v>24</v>
      </c>
      <c r="M24" s="77"/>
      <c r="N24" s="72"/>
      <c r="O24" s="79" t="s">
        <v>313</v>
      </c>
      <c r="P24" s="81">
        <v>43848.715185185189</v>
      </c>
      <c r="Q24" s="79" t="s">
        <v>329</v>
      </c>
      <c r="R24" s="79"/>
      <c r="S24" s="79"/>
      <c r="T24" s="79" t="s">
        <v>513</v>
      </c>
      <c r="U24" s="79"/>
      <c r="V24" s="82" t="s">
        <v>693</v>
      </c>
      <c r="W24" s="81">
        <v>43848.715185185189</v>
      </c>
      <c r="X24" s="85">
        <v>43848</v>
      </c>
      <c r="Y24" s="87" t="s">
        <v>771</v>
      </c>
      <c r="Z24" s="82" t="s">
        <v>1066</v>
      </c>
      <c r="AA24" s="79"/>
      <c r="AB24" s="79"/>
      <c r="AC24" s="87" t="s">
        <v>1380</v>
      </c>
      <c r="AD24" s="79"/>
      <c r="AE24" s="79" t="b">
        <v>0</v>
      </c>
      <c r="AF24" s="79">
        <v>0</v>
      </c>
      <c r="AG24" s="87" t="s">
        <v>1673</v>
      </c>
      <c r="AH24" s="79" t="b">
        <v>0</v>
      </c>
      <c r="AI24" s="79" t="s">
        <v>1678</v>
      </c>
      <c r="AJ24" s="79"/>
      <c r="AK24" s="87" t="s">
        <v>1673</v>
      </c>
      <c r="AL24" s="79" t="b">
        <v>0</v>
      </c>
      <c r="AM24" s="79">
        <v>4</v>
      </c>
      <c r="AN24" s="87" t="s">
        <v>1379</v>
      </c>
      <c r="AO24" s="79" t="s">
        <v>1681</v>
      </c>
      <c r="AP24" s="79" t="b">
        <v>0</v>
      </c>
      <c r="AQ24" s="87" t="s">
        <v>1379</v>
      </c>
      <c r="AR24" s="79" t="s">
        <v>176</v>
      </c>
      <c r="AS24" s="79">
        <v>0</v>
      </c>
      <c r="AT24" s="79">
        <v>0</v>
      </c>
      <c r="AU24" s="79"/>
      <c r="AV24" s="79"/>
      <c r="AW24" s="79"/>
      <c r="AX24" s="79"/>
      <c r="AY24" s="79"/>
      <c r="AZ24" s="79"/>
      <c r="BA24" s="79"/>
      <c r="BB24" s="79"/>
      <c r="BC24">
        <v>1</v>
      </c>
      <c r="BD24" s="78" t="str">
        <f>REPLACE(INDEX(GroupVertices[Group], MATCH(Edges[[#This Row],[Vertex 1]],GroupVertices[Vertex],0)),1,1,"")</f>
        <v>7</v>
      </c>
      <c r="BE24" s="78" t="str">
        <f>REPLACE(INDEX(GroupVertices[Group], MATCH(Edges[[#This Row],[Vertex 2]],GroupVertices[Vertex],0)),1,1,"")</f>
        <v>7</v>
      </c>
      <c r="BF24" s="48">
        <v>1</v>
      </c>
      <c r="BG24" s="49">
        <v>2.7027027027027026</v>
      </c>
      <c r="BH24" s="48">
        <v>0</v>
      </c>
      <c r="BI24" s="49">
        <v>0</v>
      </c>
      <c r="BJ24" s="48">
        <v>0</v>
      </c>
      <c r="BK24" s="49">
        <v>0</v>
      </c>
      <c r="BL24" s="48">
        <v>36</v>
      </c>
      <c r="BM24" s="49">
        <v>97.297297297297291</v>
      </c>
      <c r="BN24" s="48">
        <v>37</v>
      </c>
    </row>
    <row r="25" spans="1:66" x14ac:dyDescent="0.25">
      <c r="A25" s="64" t="s">
        <v>233</v>
      </c>
      <c r="B25" s="64" t="s">
        <v>277</v>
      </c>
      <c r="C25" s="65" t="s">
        <v>11064</v>
      </c>
      <c r="D25" s="66">
        <v>3</v>
      </c>
      <c r="E25" s="67" t="s">
        <v>132</v>
      </c>
      <c r="F25" s="68">
        <v>32</v>
      </c>
      <c r="G25" s="65"/>
      <c r="H25" s="69"/>
      <c r="I25" s="70"/>
      <c r="J25" s="70"/>
      <c r="K25" s="34" t="s">
        <v>65</v>
      </c>
      <c r="L25" s="77">
        <v>25</v>
      </c>
      <c r="M25" s="77"/>
      <c r="N25" s="72"/>
      <c r="O25" s="79" t="s">
        <v>313</v>
      </c>
      <c r="P25" s="81">
        <v>43848.771909722222</v>
      </c>
      <c r="Q25" s="79" t="s">
        <v>322</v>
      </c>
      <c r="R25" s="79"/>
      <c r="S25" s="79"/>
      <c r="T25" s="79" t="s">
        <v>511</v>
      </c>
      <c r="U25" s="79"/>
      <c r="V25" s="82" t="s">
        <v>694</v>
      </c>
      <c r="W25" s="81">
        <v>43848.771909722222</v>
      </c>
      <c r="X25" s="85">
        <v>43848</v>
      </c>
      <c r="Y25" s="87" t="s">
        <v>772</v>
      </c>
      <c r="Z25" s="82" t="s">
        <v>1067</v>
      </c>
      <c r="AA25" s="79"/>
      <c r="AB25" s="79"/>
      <c r="AC25" s="87" t="s">
        <v>1381</v>
      </c>
      <c r="AD25" s="79"/>
      <c r="AE25" s="79" t="b">
        <v>0</v>
      </c>
      <c r="AF25" s="79">
        <v>0</v>
      </c>
      <c r="AG25" s="87" t="s">
        <v>1673</v>
      </c>
      <c r="AH25" s="79" t="b">
        <v>0</v>
      </c>
      <c r="AI25" s="79" t="s">
        <v>1678</v>
      </c>
      <c r="AJ25" s="79"/>
      <c r="AK25" s="87" t="s">
        <v>1673</v>
      </c>
      <c r="AL25" s="79" t="b">
        <v>0</v>
      </c>
      <c r="AM25" s="79">
        <v>7</v>
      </c>
      <c r="AN25" s="87" t="s">
        <v>1634</v>
      </c>
      <c r="AO25" s="79" t="s">
        <v>1681</v>
      </c>
      <c r="AP25" s="79" t="b">
        <v>0</v>
      </c>
      <c r="AQ25" s="87" t="s">
        <v>1634</v>
      </c>
      <c r="AR25" s="79" t="s">
        <v>176</v>
      </c>
      <c r="AS25" s="79">
        <v>0</v>
      </c>
      <c r="AT25" s="79">
        <v>0</v>
      </c>
      <c r="AU25" s="79"/>
      <c r="AV25" s="79"/>
      <c r="AW25" s="79"/>
      <c r="AX25" s="79"/>
      <c r="AY25" s="79"/>
      <c r="AZ25" s="79"/>
      <c r="BA25" s="79"/>
      <c r="BB25" s="79"/>
      <c r="BC25">
        <v>1</v>
      </c>
      <c r="BD25" s="78" t="str">
        <f>REPLACE(INDEX(GroupVertices[Group], MATCH(Edges[[#This Row],[Vertex 1]],GroupVertices[Vertex],0)),1,1,"")</f>
        <v>1</v>
      </c>
      <c r="BE25" s="78" t="str">
        <f>REPLACE(INDEX(GroupVertices[Group], MATCH(Edges[[#This Row],[Vertex 2]],GroupVertices[Vertex],0)),1,1,"")</f>
        <v>1</v>
      </c>
      <c r="BF25" s="48">
        <v>0</v>
      </c>
      <c r="BG25" s="49">
        <v>0</v>
      </c>
      <c r="BH25" s="48">
        <v>0</v>
      </c>
      <c r="BI25" s="49">
        <v>0</v>
      </c>
      <c r="BJ25" s="48">
        <v>0</v>
      </c>
      <c r="BK25" s="49">
        <v>0</v>
      </c>
      <c r="BL25" s="48">
        <v>27</v>
      </c>
      <c r="BM25" s="49">
        <v>100</v>
      </c>
      <c r="BN25" s="48">
        <v>27</v>
      </c>
    </row>
    <row r="26" spans="1:66" x14ac:dyDescent="0.25">
      <c r="A26" s="64" t="s">
        <v>234</v>
      </c>
      <c r="B26" s="64" t="s">
        <v>289</v>
      </c>
      <c r="C26" s="65" t="s">
        <v>11064</v>
      </c>
      <c r="D26" s="66">
        <v>3</v>
      </c>
      <c r="E26" s="67" t="s">
        <v>132</v>
      </c>
      <c r="F26" s="68">
        <v>32</v>
      </c>
      <c r="G26" s="65"/>
      <c r="H26" s="69"/>
      <c r="I26" s="70"/>
      <c r="J26" s="70"/>
      <c r="K26" s="34" t="s">
        <v>65</v>
      </c>
      <c r="L26" s="77">
        <v>26</v>
      </c>
      <c r="M26" s="77"/>
      <c r="N26" s="72"/>
      <c r="O26" s="79" t="s">
        <v>313</v>
      </c>
      <c r="P26" s="81">
        <v>43848.798344907409</v>
      </c>
      <c r="Q26" s="79" t="s">
        <v>330</v>
      </c>
      <c r="R26" s="79"/>
      <c r="S26" s="79"/>
      <c r="T26" s="79" t="s">
        <v>509</v>
      </c>
      <c r="U26" s="79"/>
      <c r="V26" s="82" t="s">
        <v>695</v>
      </c>
      <c r="W26" s="81">
        <v>43848.798344907409</v>
      </c>
      <c r="X26" s="85">
        <v>43848</v>
      </c>
      <c r="Y26" s="87" t="s">
        <v>773</v>
      </c>
      <c r="Z26" s="82" t="s">
        <v>1068</v>
      </c>
      <c r="AA26" s="79"/>
      <c r="AB26" s="79"/>
      <c r="AC26" s="87" t="s">
        <v>1382</v>
      </c>
      <c r="AD26" s="79"/>
      <c r="AE26" s="79" t="b">
        <v>0</v>
      </c>
      <c r="AF26" s="79">
        <v>0</v>
      </c>
      <c r="AG26" s="87" t="s">
        <v>1673</v>
      </c>
      <c r="AH26" s="79" t="b">
        <v>0</v>
      </c>
      <c r="AI26" s="79" t="s">
        <v>1678</v>
      </c>
      <c r="AJ26" s="79"/>
      <c r="AK26" s="87" t="s">
        <v>1673</v>
      </c>
      <c r="AL26" s="79" t="b">
        <v>0</v>
      </c>
      <c r="AM26" s="79">
        <v>2</v>
      </c>
      <c r="AN26" s="87" t="s">
        <v>1588</v>
      </c>
      <c r="AO26" s="79" t="s">
        <v>1681</v>
      </c>
      <c r="AP26" s="79" t="b">
        <v>0</v>
      </c>
      <c r="AQ26" s="87" t="s">
        <v>1588</v>
      </c>
      <c r="AR26" s="79" t="s">
        <v>176</v>
      </c>
      <c r="AS26" s="79">
        <v>0</v>
      </c>
      <c r="AT26" s="79">
        <v>0</v>
      </c>
      <c r="AU26" s="79"/>
      <c r="AV26" s="79"/>
      <c r="AW26" s="79"/>
      <c r="AX26" s="79"/>
      <c r="AY26" s="79"/>
      <c r="AZ26" s="79"/>
      <c r="BA26" s="79"/>
      <c r="BB26" s="79"/>
      <c r="BC26">
        <v>1</v>
      </c>
      <c r="BD26" s="78" t="str">
        <f>REPLACE(INDEX(GroupVertices[Group], MATCH(Edges[[#This Row],[Vertex 1]],GroupVertices[Vertex],0)),1,1,"")</f>
        <v>5</v>
      </c>
      <c r="BE26" s="78" t="str">
        <f>REPLACE(INDEX(GroupVertices[Group], MATCH(Edges[[#This Row],[Vertex 2]],GroupVertices[Vertex],0)),1,1,"")</f>
        <v>5</v>
      </c>
      <c r="BF26" s="48">
        <v>0</v>
      </c>
      <c r="BG26" s="49">
        <v>0</v>
      </c>
      <c r="BH26" s="48">
        <v>0</v>
      </c>
      <c r="BI26" s="49">
        <v>0</v>
      </c>
      <c r="BJ26" s="48">
        <v>0</v>
      </c>
      <c r="BK26" s="49">
        <v>0</v>
      </c>
      <c r="BL26" s="48">
        <v>20</v>
      </c>
      <c r="BM26" s="49">
        <v>100</v>
      </c>
      <c r="BN26" s="48">
        <v>20</v>
      </c>
    </row>
    <row r="27" spans="1:66" x14ac:dyDescent="0.25">
      <c r="A27" s="64" t="s">
        <v>235</v>
      </c>
      <c r="B27" s="64" t="s">
        <v>235</v>
      </c>
      <c r="C27" s="65" t="s">
        <v>11064</v>
      </c>
      <c r="D27" s="66">
        <v>3</v>
      </c>
      <c r="E27" s="67" t="s">
        <v>132</v>
      </c>
      <c r="F27" s="68">
        <v>32</v>
      </c>
      <c r="G27" s="65"/>
      <c r="H27" s="69"/>
      <c r="I27" s="70"/>
      <c r="J27" s="70"/>
      <c r="K27" s="34" t="s">
        <v>65</v>
      </c>
      <c r="L27" s="77">
        <v>27</v>
      </c>
      <c r="M27" s="77"/>
      <c r="N27" s="72"/>
      <c r="O27" s="79" t="s">
        <v>176</v>
      </c>
      <c r="P27" s="81">
        <v>43849.285231481481</v>
      </c>
      <c r="Q27" s="79" t="s">
        <v>331</v>
      </c>
      <c r="R27" s="82" t="s">
        <v>464</v>
      </c>
      <c r="S27" s="79" t="s">
        <v>497</v>
      </c>
      <c r="T27" s="79" t="s">
        <v>509</v>
      </c>
      <c r="U27" s="79"/>
      <c r="V27" s="82" t="s">
        <v>696</v>
      </c>
      <c r="W27" s="81">
        <v>43849.285231481481</v>
      </c>
      <c r="X27" s="85">
        <v>43849</v>
      </c>
      <c r="Y27" s="87" t="s">
        <v>774</v>
      </c>
      <c r="Z27" s="82" t="s">
        <v>1069</v>
      </c>
      <c r="AA27" s="79"/>
      <c r="AB27" s="79"/>
      <c r="AC27" s="87" t="s">
        <v>1383</v>
      </c>
      <c r="AD27" s="79"/>
      <c r="AE27" s="79" t="b">
        <v>0</v>
      </c>
      <c r="AF27" s="79">
        <v>0</v>
      </c>
      <c r="AG27" s="87" t="s">
        <v>1673</v>
      </c>
      <c r="AH27" s="79" t="b">
        <v>1</v>
      </c>
      <c r="AI27" s="79" t="s">
        <v>1678</v>
      </c>
      <c r="AJ27" s="79"/>
      <c r="AK27" s="87" t="s">
        <v>1634</v>
      </c>
      <c r="AL27" s="79" t="b">
        <v>0</v>
      </c>
      <c r="AM27" s="79">
        <v>0</v>
      </c>
      <c r="AN27" s="87" t="s">
        <v>1673</v>
      </c>
      <c r="AO27" s="79" t="s">
        <v>1681</v>
      </c>
      <c r="AP27" s="79" t="b">
        <v>0</v>
      </c>
      <c r="AQ27" s="87" t="s">
        <v>1383</v>
      </c>
      <c r="AR27" s="79" t="s">
        <v>176</v>
      </c>
      <c r="AS27" s="79">
        <v>0</v>
      </c>
      <c r="AT27" s="79">
        <v>0</v>
      </c>
      <c r="AU27" s="79"/>
      <c r="AV27" s="79"/>
      <c r="AW27" s="79"/>
      <c r="AX27" s="79"/>
      <c r="AY27" s="79"/>
      <c r="AZ27" s="79"/>
      <c r="BA27" s="79"/>
      <c r="BB27" s="79"/>
      <c r="BC27">
        <v>1</v>
      </c>
      <c r="BD27" s="78" t="str">
        <f>REPLACE(INDEX(GroupVertices[Group], MATCH(Edges[[#This Row],[Vertex 1]],GroupVertices[Vertex],0)),1,1,"")</f>
        <v>11</v>
      </c>
      <c r="BE27" s="78" t="str">
        <f>REPLACE(INDEX(GroupVertices[Group], MATCH(Edges[[#This Row],[Vertex 2]],GroupVertices[Vertex],0)),1,1,"")</f>
        <v>11</v>
      </c>
      <c r="BF27" s="48">
        <v>0</v>
      </c>
      <c r="BG27" s="49">
        <v>0</v>
      </c>
      <c r="BH27" s="48">
        <v>0</v>
      </c>
      <c r="BI27" s="49">
        <v>0</v>
      </c>
      <c r="BJ27" s="48">
        <v>0</v>
      </c>
      <c r="BK27" s="49">
        <v>0</v>
      </c>
      <c r="BL27" s="48">
        <v>5</v>
      </c>
      <c r="BM27" s="49">
        <v>100</v>
      </c>
      <c r="BN27" s="48">
        <v>5</v>
      </c>
    </row>
    <row r="28" spans="1:66" x14ac:dyDescent="0.25">
      <c r="A28" s="64" t="s">
        <v>236</v>
      </c>
      <c r="B28" s="64" t="s">
        <v>271</v>
      </c>
      <c r="C28" s="65" t="s">
        <v>11064</v>
      </c>
      <c r="D28" s="66">
        <v>3</v>
      </c>
      <c r="E28" s="67" t="s">
        <v>132</v>
      </c>
      <c r="F28" s="68">
        <v>32</v>
      </c>
      <c r="G28" s="65"/>
      <c r="H28" s="69"/>
      <c r="I28" s="70"/>
      <c r="J28" s="70"/>
      <c r="K28" s="34" t="s">
        <v>65</v>
      </c>
      <c r="L28" s="77">
        <v>28</v>
      </c>
      <c r="M28" s="77"/>
      <c r="N28" s="72"/>
      <c r="O28" s="79" t="s">
        <v>313</v>
      </c>
      <c r="P28" s="81">
        <v>43849.372152777774</v>
      </c>
      <c r="Q28" s="79" t="s">
        <v>332</v>
      </c>
      <c r="R28" s="79"/>
      <c r="S28" s="79"/>
      <c r="T28" s="79" t="s">
        <v>510</v>
      </c>
      <c r="U28" s="79"/>
      <c r="V28" s="82" t="s">
        <v>697</v>
      </c>
      <c r="W28" s="81">
        <v>43849.372152777774</v>
      </c>
      <c r="X28" s="85">
        <v>43849</v>
      </c>
      <c r="Y28" s="87" t="s">
        <v>775</v>
      </c>
      <c r="Z28" s="82" t="s">
        <v>1070</v>
      </c>
      <c r="AA28" s="79"/>
      <c r="AB28" s="79"/>
      <c r="AC28" s="87" t="s">
        <v>1384</v>
      </c>
      <c r="AD28" s="79"/>
      <c r="AE28" s="79" t="b">
        <v>0</v>
      </c>
      <c r="AF28" s="79">
        <v>0</v>
      </c>
      <c r="AG28" s="87" t="s">
        <v>1673</v>
      </c>
      <c r="AH28" s="79" t="b">
        <v>0</v>
      </c>
      <c r="AI28" s="79" t="s">
        <v>1678</v>
      </c>
      <c r="AJ28" s="79"/>
      <c r="AK28" s="87" t="s">
        <v>1673</v>
      </c>
      <c r="AL28" s="79" t="b">
        <v>0</v>
      </c>
      <c r="AM28" s="79">
        <v>1</v>
      </c>
      <c r="AN28" s="87" t="s">
        <v>1508</v>
      </c>
      <c r="AO28" s="79" t="s">
        <v>1681</v>
      </c>
      <c r="AP28" s="79" t="b">
        <v>0</v>
      </c>
      <c r="AQ28" s="87" t="s">
        <v>1508</v>
      </c>
      <c r="AR28" s="79" t="s">
        <v>176</v>
      </c>
      <c r="AS28" s="79">
        <v>0</v>
      </c>
      <c r="AT28" s="79">
        <v>0</v>
      </c>
      <c r="AU28" s="79"/>
      <c r="AV28" s="79"/>
      <c r="AW28" s="79"/>
      <c r="AX28" s="79"/>
      <c r="AY28" s="79"/>
      <c r="AZ28" s="79"/>
      <c r="BA28" s="79"/>
      <c r="BB28" s="79"/>
      <c r="BC28">
        <v>1</v>
      </c>
      <c r="BD28" s="78" t="str">
        <f>REPLACE(INDEX(GroupVertices[Group], MATCH(Edges[[#This Row],[Vertex 1]],GroupVertices[Vertex],0)),1,1,"")</f>
        <v>6</v>
      </c>
      <c r="BE28" s="78" t="str">
        <f>REPLACE(INDEX(GroupVertices[Group], MATCH(Edges[[#This Row],[Vertex 2]],GroupVertices[Vertex],0)),1,1,"")</f>
        <v>6</v>
      </c>
      <c r="BF28" s="48">
        <v>0</v>
      </c>
      <c r="BG28" s="49">
        <v>0</v>
      </c>
      <c r="BH28" s="48">
        <v>0</v>
      </c>
      <c r="BI28" s="49">
        <v>0</v>
      </c>
      <c r="BJ28" s="48">
        <v>0</v>
      </c>
      <c r="BK28" s="49">
        <v>0</v>
      </c>
      <c r="BL28" s="48">
        <v>28</v>
      </c>
      <c r="BM28" s="49">
        <v>100</v>
      </c>
      <c r="BN28" s="48">
        <v>28</v>
      </c>
    </row>
    <row r="29" spans="1:66" x14ac:dyDescent="0.25">
      <c r="A29" s="64" t="s">
        <v>237</v>
      </c>
      <c r="B29" s="64" t="s">
        <v>237</v>
      </c>
      <c r="C29" s="65" t="s">
        <v>11064</v>
      </c>
      <c r="D29" s="66">
        <v>3</v>
      </c>
      <c r="E29" s="67" t="s">
        <v>132</v>
      </c>
      <c r="F29" s="68">
        <v>32</v>
      </c>
      <c r="G29" s="65"/>
      <c r="H29" s="69"/>
      <c r="I29" s="70"/>
      <c r="J29" s="70"/>
      <c r="K29" s="34" t="s">
        <v>65</v>
      </c>
      <c r="L29" s="77">
        <v>29</v>
      </c>
      <c r="M29" s="77"/>
      <c r="N29" s="72"/>
      <c r="O29" s="79" t="s">
        <v>176</v>
      </c>
      <c r="P29" s="81">
        <v>43845.667060185187</v>
      </c>
      <c r="Q29" s="79" t="s">
        <v>317</v>
      </c>
      <c r="R29" s="82" t="s">
        <v>463</v>
      </c>
      <c r="S29" s="79" t="s">
        <v>496</v>
      </c>
      <c r="T29" s="79" t="s">
        <v>514</v>
      </c>
      <c r="U29" s="82" t="s">
        <v>557</v>
      </c>
      <c r="V29" s="82" t="s">
        <v>557</v>
      </c>
      <c r="W29" s="81">
        <v>43845.667060185187</v>
      </c>
      <c r="X29" s="85">
        <v>43845</v>
      </c>
      <c r="Y29" s="87" t="s">
        <v>776</v>
      </c>
      <c r="Z29" s="82" t="s">
        <v>1071</v>
      </c>
      <c r="AA29" s="79"/>
      <c r="AB29" s="79"/>
      <c r="AC29" s="87" t="s">
        <v>1385</v>
      </c>
      <c r="AD29" s="79"/>
      <c r="AE29" s="79" t="b">
        <v>0</v>
      </c>
      <c r="AF29" s="79">
        <v>3</v>
      </c>
      <c r="AG29" s="87" t="s">
        <v>1673</v>
      </c>
      <c r="AH29" s="79" t="b">
        <v>0</v>
      </c>
      <c r="AI29" s="79" t="s">
        <v>1678</v>
      </c>
      <c r="AJ29" s="79"/>
      <c r="AK29" s="87" t="s">
        <v>1673</v>
      </c>
      <c r="AL29" s="79" t="b">
        <v>0</v>
      </c>
      <c r="AM29" s="79">
        <v>3</v>
      </c>
      <c r="AN29" s="87" t="s">
        <v>1673</v>
      </c>
      <c r="AO29" s="79" t="s">
        <v>1684</v>
      </c>
      <c r="AP29" s="79" t="b">
        <v>0</v>
      </c>
      <c r="AQ29" s="87" t="s">
        <v>1385</v>
      </c>
      <c r="AR29" s="79" t="s">
        <v>176</v>
      </c>
      <c r="AS29" s="79">
        <v>0</v>
      </c>
      <c r="AT29" s="79">
        <v>0</v>
      </c>
      <c r="AU29" s="79"/>
      <c r="AV29" s="79"/>
      <c r="AW29" s="79"/>
      <c r="AX29" s="79"/>
      <c r="AY29" s="79"/>
      <c r="AZ29" s="79"/>
      <c r="BA29" s="79"/>
      <c r="BB29" s="79"/>
      <c r="BC29">
        <v>1</v>
      </c>
      <c r="BD29" s="78" t="str">
        <f>REPLACE(INDEX(GroupVertices[Group], MATCH(Edges[[#This Row],[Vertex 1]],GroupVertices[Vertex],0)),1,1,"")</f>
        <v>10</v>
      </c>
      <c r="BE29" s="78" t="str">
        <f>REPLACE(INDEX(GroupVertices[Group], MATCH(Edges[[#This Row],[Vertex 2]],GroupVertices[Vertex],0)),1,1,"")</f>
        <v>10</v>
      </c>
      <c r="BF29" s="48">
        <v>0</v>
      </c>
      <c r="BG29" s="49">
        <v>0</v>
      </c>
      <c r="BH29" s="48">
        <v>0</v>
      </c>
      <c r="BI29" s="49">
        <v>0</v>
      </c>
      <c r="BJ29" s="48">
        <v>0</v>
      </c>
      <c r="BK29" s="49">
        <v>0</v>
      </c>
      <c r="BL29" s="48">
        <v>15</v>
      </c>
      <c r="BM29" s="49">
        <v>100</v>
      </c>
      <c r="BN29" s="48">
        <v>15</v>
      </c>
    </row>
    <row r="30" spans="1:66" x14ac:dyDescent="0.25">
      <c r="A30" s="64" t="s">
        <v>237</v>
      </c>
      <c r="B30" s="64" t="s">
        <v>277</v>
      </c>
      <c r="C30" s="65" t="s">
        <v>11064</v>
      </c>
      <c r="D30" s="66">
        <v>3</v>
      </c>
      <c r="E30" s="67" t="s">
        <v>132</v>
      </c>
      <c r="F30" s="68">
        <v>32</v>
      </c>
      <c r="G30" s="65"/>
      <c r="H30" s="69"/>
      <c r="I30" s="70"/>
      <c r="J30" s="70"/>
      <c r="K30" s="34" t="s">
        <v>65</v>
      </c>
      <c r="L30" s="77">
        <v>30</v>
      </c>
      <c r="M30" s="77"/>
      <c r="N30" s="72"/>
      <c r="O30" s="79" t="s">
        <v>314</v>
      </c>
      <c r="P30" s="81">
        <v>43849.427152777775</v>
      </c>
      <c r="Q30" s="79" t="s">
        <v>333</v>
      </c>
      <c r="R30" s="82" t="s">
        <v>463</v>
      </c>
      <c r="S30" s="79" t="s">
        <v>496</v>
      </c>
      <c r="T30" s="79" t="s">
        <v>514</v>
      </c>
      <c r="U30" s="82" t="s">
        <v>558</v>
      </c>
      <c r="V30" s="82" t="s">
        <v>558</v>
      </c>
      <c r="W30" s="81">
        <v>43849.427152777775</v>
      </c>
      <c r="X30" s="85">
        <v>43849</v>
      </c>
      <c r="Y30" s="87" t="s">
        <v>777</v>
      </c>
      <c r="Z30" s="82" t="s">
        <v>1072</v>
      </c>
      <c r="AA30" s="79"/>
      <c r="AB30" s="79"/>
      <c r="AC30" s="87" t="s">
        <v>1386</v>
      </c>
      <c r="AD30" s="79"/>
      <c r="AE30" s="79" t="b">
        <v>0</v>
      </c>
      <c r="AF30" s="79">
        <v>10</v>
      </c>
      <c r="AG30" s="87" t="s">
        <v>1673</v>
      </c>
      <c r="AH30" s="79" t="b">
        <v>0</v>
      </c>
      <c r="AI30" s="79" t="s">
        <v>1678</v>
      </c>
      <c r="AJ30" s="79"/>
      <c r="AK30" s="87" t="s">
        <v>1673</v>
      </c>
      <c r="AL30" s="79" t="b">
        <v>0</v>
      </c>
      <c r="AM30" s="79">
        <v>4</v>
      </c>
      <c r="AN30" s="87" t="s">
        <v>1673</v>
      </c>
      <c r="AO30" s="79" t="s">
        <v>1684</v>
      </c>
      <c r="AP30" s="79" t="b">
        <v>0</v>
      </c>
      <c r="AQ30" s="87" t="s">
        <v>1386</v>
      </c>
      <c r="AR30" s="79" t="s">
        <v>176</v>
      </c>
      <c r="AS30" s="79">
        <v>0</v>
      </c>
      <c r="AT30" s="79">
        <v>0</v>
      </c>
      <c r="AU30" s="79"/>
      <c r="AV30" s="79"/>
      <c r="AW30" s="79"/>
      <c r="AX30" s="79"/>
      <c r="AY30" s="79"/>
      <c r="AZ30" s="79"/>
      <c r="BA30" s="79"/>
      <c r="BB30" s="79"/>
      <c r="BC30">
        <v>1</v>
      </c>
      <c r="BD30" s="78" t="str">
        <f>REPLACE(INDEX(GroupVertices[Group], MATCH(Edges[[#This Row],[Vertex 1]],GroupVertices[Vertex],0)),1,1,"")</f>
        <v>10</v>
      </c>
      <c r="BE30" s="78" t="str">
        <f>REPLACE(INDEX(GroupVertices[Group], MATCH(Edges[[#This Row],[Vertex 2]],GroupVertices[Vertex],0)),1,1,"")</f>
        <v>1</v>
      </c>
      <c r="BF30" s="48">
        <v>0</v>
      </c>
      <c r="BG30" s="49">
        <v>0</v>
      </c>
      <c r="BH30" s="48">
        <v>0</v>
      </c>
      <c r="BI30" s="49">
        <v>0</v>
      </c>
      <c r="BJ30" s="48">
        <v>0</v>
      </c>
      <c r="BK30" s="49">
        <v>0</v>
      </c>
      <c r="BL30" s="48">
        <v>11</v>
      </c>
      <c r="BM30" s="49">
        <v>100</v>
      </c>
      <c r="BN30" s="48">
        <v>11</v>
      </c>
    </row>
    <row r="31" spans="1:66" x14ac:dyDescent="0.25">
      <c r="A31" s="64" t="s">
        <v>238</v>
      </c>
      <c r="B31" s="64" t="s">
        <v>289</v>
      </c>
      <c r="C31" s="65" t="s">
        <v>11064</v>
      </c>
      <c r="D31" s="66">
        <v>3</v>
      </c>
      <c r="E31" s="67" t="s">
        <v>132</v>
      </c>
      <c r="F31" s="68">
        <v>32</v>
      </c>
      <c r="G31" s="65"/>
      <c r="H31" s="69"/>
      <c r="I31" s="70"/>
      <c r="J31" s="70"/>
      <c r="K31" s="34" t="s">
        <v>65</v>
      </c>
      <c r="L31" s="77">
        <v>31</v>
      </c>
      <c r="M31" s="77"/>
      <c r="N31" s="72"/>
      <c r="O31" s="79" t="s">
        <v>313</v>
      </c>
      <c r="P31" s="81">
        <v>43849.547881944447</v>
      </c>
      <c r="Q31" s="79" t="s">
        <v>334</v>
      </c>
      <c r="R31" s="79"/>
      <c r="S31" s="79"/>
      <c r="T31" s="79" t="s">
        <v>509</v>
      </c>
      <c r="U31" s="79"/>
      <c r="V31" s="82" t="s">
        <v>698</v>
      </c>
      <c r="W31" s="81">
        <v>43849.547881944447</v>
      </c>
      <c r="X31" s="85">
        <v>43849</v>
      </c>
      <c r="Y31" s="87" t="s">
        <v>778</v>
      </c>
      <c r="Z31" s="82" t="s">
        <v>1073</v>
      </c>
      <c r="AA31" s="79"/>
      <c r="AB31" s="79"/>
      <c r="AC31" s="87" t="s">
        <v>1387</v>
      </c>
      <c r="AD31" s="79"/>
      <c r="AE31" s="79" t="b">
        <v>0</v>
      </c>
      <c r="AF31" s="79">
        <v>0</v>
      </c>
      <c r="AG31" s="87" t="s">
        <v>1673</v>
      </c>
      <c r="AH31" s="79" t="b">
        <v>0</v>
      </c>
      <c r="AI31" s="79" t="s">
        <v>1678</v>
      </c>
      <c r="AJ31" s="79"/>
      <c r="AK31" s="87" t="s">
        <v>1673</v>
      </c>
      <c r="AL31" s="79" t="b">
        <v>0</v>
      </c>
      <c r="AM31" s="79">
        <v>2</v>
      </c>
      <c r="AN31" s="87" t="s">
        <v>1590</v>
      </c>
      <c r="AO31" s="79" t="s">
        <v>1679</v>
      </c>
      <c r="AP31" s="79" t="b">
        <v>0</v>
      </c>
      <c r="AQ31" s="87" t="s">
        <v>1590</v>
      </c>
      <c r="AR31" s="79" t="s">
        <v>176</v>
      </c>
      <c r="AS31" s="79">
        <v>0</v>
      </c>
      <c r="AT31" s="79">
        <v>0</v>
      </c>
      <c r="AU31" s="79"/>
      <c r="AV31" s="79"/>
      <c r="AW31" s="79"/>
      <c r="AX31" s="79"/>
      <c r="AY31" s="79"/>
      <c r="AZ31" s="79"/>
      <c r="BA31" s="79"/>
      <c r="BB31" s="79"/>
      <c r="BC31">
        <v>1</v>
      </c>
      <c r="BD31" s="78" t="str">
        <f>REPLACE(INDEX(GroupVertices[Group], MATCH(Edges[[#This Row],[Vertex 1]],GroupVertices[Vertex],0)),1,1,"")</f>
        <v>5</v>
      </c>
      <c r="BE31" s="78" t="str">
        <f>REPLACE(INDEX(GroupVertices[Group], MATCH(Edges[[#This Row],[Vertex 2]],GroupVertices[Vertex],0)),1,1,"")</f>
        <v>5</v>
      </c>
      <c r="BF31" s="48">
        <v>0</v>
      </c>
      <c r="BG31" s="49">
        <v>0</v>
      </c>
      <c r="BH31" s="48">
        <v>0</v>
      </c>
      <c r="BI31" s="49">
        <v>0</v>
      </c>
      <c r="BJ31" s="48">
        <v>0</v>
      </c>
      <c r="BK31" s="49">
        <v>0</v>
      </c>
      <c r="BL31" s="48">
        <v>27</v>
      </c>
      <c r="BM31" s="49">
        <v>100</v>
      </c>
      <c r="BN31" s="48">
        <v>27</v>
      </c>
    </row>
    <row r="32" spans="1:66" x14ac:dyDescent="0.25">
      <c r="A32" s="64" t="s">
        <v>239</v>
      </c>
      <c r="B32" s="64" t="s">
        <v>277</v>
      </c>
      <c r="C32" s="65" t="s">
        <v>11064</v>
      </c>
      <c r="D32" s="66">
        <v>3</v>
      </c>
      <c r="E32" s="67" t="s">
        <v>132</v>
      </c>
      <c r="F32" s="68">
        <v>32</v>
      </c>
      <c r="G32" s="65"/>
      <c r="H32" s="69"/>
      <c r="I32" s="70"/>
      <c r="J32" s="70"/>
      <c r="K32" s="34" t="s">
        <v>65</v>
      </c>
      <c r="L32" s="77">
        <v>32</v>
      </c>
      <c r="M32" s="77"/>
      <c r="N32" s="72"/>
      <c r="O32" s="79" t="s">
        <v>315</v>
      </c>
      <c r="P32" s="81">
        <v>43845.945844907408</v>
      </c>
      <c r="Q32" s="79" t="s">
        <v>335</v>
      </c>
      <c r="R32" s="82" t="s">
        <v>463</v>
      </c>
      <c r="S32" s="79" t="s">
        <v>496</v>
      </c>
      <c r="T32" s="79" t="s">
        <v>515</v>
      </c>
      <c r="U32" s="79"/>
      <c r="V32" s="82" t="s">
        <v>699</v>
      </c>
      <c r="W32" s="81">
        <v>43845.945844907408</v>
      </c>
      <c r="X32" s="85">
        <v>43845</v>
      </c>
      <c r="Y32" s="87" t="s">
        <v>779</v>
      </c>
      <c r="Z32" s="82" t="s">
        <v>1074</v>
      </c>
      <c r="AA32" s="79"/>
      <c r="AB32" s="79"/>
      <c r="AC32" s="87" t="s">
        <v>1388</v>
      </c>
      <c r="AD32" s="79"/>
      <c r="AE32" s="79" t="b">
        <v>0</v>
      </c>
      <c r="AF32" s="79">
        <v>0</v>
      </c>
      <c r="AG32" s="87" t="s">
        <v>1673</v>
      </c>
      <c r="AH32" s="79" t="b">
        <v>0</v>
      </c>
      <c r="AI32" s="79" t="s">
        <v>1678</v>
      </c>
      <c r="AJ32" s="79"/>
      <c r="AK32" s="87" t="s">
        <v>1673</v>
      </c>
      <c r="AL32" s="79" t="b">
        <v>0</v>
      </c>
      <c r="AM32" s="79">
        <v>2</v>
      </c>
      <c r="AN32" s="87" t="s">
        <v>1618</v>
      </c>
      <c r="AO32" s="79" t="s">
        <v>1681</v>
      </c>
      <c r="AP32" s="79" t="b">
        <v>0</v>
      </c>
      <c r="AQ32" s="87" t="s">
        <v>1618</v>
      </c>
      <c r="AR32" s="79" t="s">
        <v>176</v>
      </c>
      <c r="AS32" s="79">
        <v>0</v>
      </c>
      <c r="AT32" s="79">
        <v>0</v>
      </c>
      <c r="AU32" s="79"/>
      <c r="AV32" s="79"/>
      <c r="AW32" s="79"/>
      <c r="AX32" s="79"/>
      <c r="AY32" s="79"/>
      <c r="AZ32" s="79"/>
      <c r="BA32" s="79"/>
      <c r="BB32" s="79"/>
      <c r="BC32">
        <v>1</v>
      </c>
      <c r="BD32" s="78" t="str">
        <f>REPLACE(INDEX(GroupVertices[Group], MATCH(Edges[[#This Row],[Vertex 1]],GroupVertices[Vertex],0)),1,1,"")</f>
        <v>5</v>
      </c>
      <c r="BE32" s="78" t="str">
        <f>REPLACE(INDEX(GroupVertices[Group], MATCH(Edges[[#This Row],[Vertex 2]],GroupVertices[Vertex],0)),1,1,"")</f>
        <v>1</v>
      </c>
      <c r="BF32" s="48">
        <v>0</v>
      </c>
      <c r="BG32" s="49">
        <v>0</v>
      </c>
      <c r="BH32" s="48">
        <v>0</v>
      </c>
      <c r="BI32" s="49">
        <v>0</v>
      </c>
      <c r="BJ32" s="48">
        <v>0</v>
      </c>
      <c r="BK32" s="49">
        <v>0</v>
      </c>
      <c r="BL32" s="48">
        <v>15</v>
      </c>
      <c r="BM32" s="49">
        <v>100</v>
      </c>
      <c r="BN32" s="48">
        <v>15</v>
      </c>
    </row>
    <row r="33" spans="1:66" x14ac:dyDescent="0.25">
      <c r="A33" s="64" t="s">
        <v>239</v>
      </c>
      <c r="B33" s="64" t="s">
        <v>289</v>
      </c>
      <c r="C33" s="65" t="s">
        <v>11066</v>
      </c>
      <c r="D33" s="66">
        <v>6.5</v>
      </c>
      <c r="E33" s="67" t="s">
        <v>132</v>
      </c>
      <c r="F33" s="68">
        <v>27.047619047619047</v>
      </c>
      <c r="G33" s="65"/>
      <c r="H33" s="69"/>
      <c r="I33" s="70"/>
      <c r="J33" s="70"/>
      <c r="K33" s="34" t="s">
        <v>65</v>
      </c>
      <c r="L33" s="77">
        <v>33</v>
      </c>
      <c r="M33" s="77"/>
      <c r="N33" s="72"/>
      <c r="O33" s="79" t="s">
        <v>313</v>
      </c>
      <c r="P33" s="81">
        <v>43846.596875000003</v>
      </c>
      <c r="Q33" s="79" t="s">
        <v>323</v>
      </c>
      <c r="R33" s="79"/>
      <c r="S33" s="79"/>
      <c r="T33" s="79" t="s">
        <v>509</v>
      </c>
      <c r="U33" s="79"/>
      <c r="V33" s="82" t="s">
        <v>699</v>
      </c>
      <c r="W33" s="81">
        <v>43846.596875000003</v>
      </c>
      <c r="X33" s="85">
        <v>43846</v>
      </c>
      <c r="Y33" s="87" t="s">
        <v>780</v>
      </c>
      <c r="Z33" s="82" t="s">
        <v>1075</v>
      </c>
      <c r="AA33" s="79"/>
      <c r="AB33" s="79"/>
      <c r="AC33" s="87" t="s">
        <v>1389</v>
      </c>
      <c r="AD33" s="79"/>
      <c r="AE33" s="79" t="b">
        <v>0</v>
      </c>
      <c r="AF33" s="79">
        <v>0</v>
      </c>
      <c r="AG33" s="87" t="s">
        <v>1673</v>
      </c>
      <c r="AH33" s="79" t="b">
        <v>0</v>
      </c>
      <c r="AI33" s="79" t="s">
        <v>1678</v>
      </c>
      <c r="AJ33" s="79"/>
      <c r="AK33" s="87" t="s">
        <v>1673</v>
      </c>
      <c r="AL33" s="79" t="b">
        <v>0</v>
      </c>
      <c r="AM33" s="79">
        <v>2</v>
      </c>
      <c r="AN33" s="87" t="s">
        <v>1579</v>
      </c>
      <c r="AO33" s="79" t="s">
        <v>1681</v>
      </c>
      <c r="AP33" s="79" t="b">
        <v>0</v>
      </c>
      <c r="AQ33" s="87" t="s">
        <v>1579</v>
      </c>
      <c r="AR33" s="79" t="s">
        <v>176</v>
      </c>
      <c r="AS33" s="79">
        <v>0</v>
      </c>
      <c r="AT33" s="79">
        <v>0</v>
      </c>
      <c r="AU33" s="79"/>
      <c r="AV33" s="79"/>
      <c r="AW33" s="79"/>
      <c r="AX33" s="79"/>
      <c r="AY33" s="79"/>
      <c r="AZ33" s="79"/>
      <c r="BA33" s="79"/>
      <c r="BB33" s="79"/>
      <c r="BC33">
        <v>5</v>
      </c>
      <c r="BD33" s="78" t="str">
        <f>REPLACE(INDEX(GroupVertices[Group], MATCH(Edges[[#This Row],[Vertex 1]],GroupVertices[Vertex],0)),1,1,"")</f>
        <v>5</v>
      </c>
      <c r="BE33" s="78" t="str">
        <f>REPLACE(INDEX(GroupVertices[Group], MATCH(Edges[[#This Row],[Vertex 2]],GroupVertices[Vertex],0)),1,1,"")</f>
        <v>5</v>
      </c>
      <c r="BF33" s="48">
        <v>0</v>
      </c>
      <c r="BG33" s="49">
        <v>0</v>
      </c>
      <c r="BH33" s="48">
        <v>0</v>
      </c>
      <c r="BI33" s="49">
        <v>0</v>
      </c>
      <c r="BJ33" s="48">
        <v>0</v>
      </c>
      <c r="BK33" s="49">
        <v>0</v>
      </c>
      <c r="BL33" s="48">
        <v>27</v>
      </c>
      <c r="BM33" s="49">
        <v>100</v>
      </c>
      <c r="BN33" s="48">
        <v>27</v>
      </c>
    </row>
    <row r="34" spans="1:66" x14ac:dyDescent="0.25">
      <c r="A34" s="64" t="s">
        <v>239</v>
      </c>
      <c r="B34" s="64" t="s">
        <v>289</v>
      </c>
      <c r="C34" s="65" t="s">
        <v>11066</v>
      </c>
      <c r="D34" s="66">
        <v>6.5</v>
      </c>
      <c r="E34" s="67" t="s">
        <v>132</v>
      </c>
      <c r="F34" s="68">
        <v>27.047619047619047</v>
      </c>
      <c r="G34" s="65"/>
      <c r="H34" s="69"/>
      <c r="I34" s="70"/>
      <c r="J34" s="70"/>
      <c r="K34" s="34" t="s">
        <v>65</v>
      </c>
      <c r="L34" s="77">
        <v>34</v>
      </c>
      <c r="M34" s="77"/>
      <c r="N34" s="72"/>
      <c r="O34" s="79" t="s">
        <v>313</v>
      </c>
      <c r="P34" s="81">
        <v>43848.405717592592</v>
      </c>
      <c r="Q34" s="79" t="s">
        <v>336</v>
      </c>
      <c r="R34" s="79"/>
      <c r="S34" s="79"/>
      <c r="T34" s="79" t="s">
        <v>509</v>
      </c>
      <c r="U34" s="79"/>
      <c r="V34" s="82" t="s">
        <v>699</v>
      </c>
      <c r="W34" s="81">
        <v>43848.405717592592</v>
      </c>
      <c r="X34" s="85">
        <v>43848</v>
      </c>
      <c r="Y34" s="87" t="s">
        <v>781</v>
      </c>
      <c r="Z34" s="82" t="s">
        <v>1076</v>
      </c>
      <c r="AA34" s="79"/>
      <c r="AB34" s="79"/>
      <c r="AC34" s="87" t="s">
        <v>1390</v>
      </c>
      <c r="AD34" s="79"/>
      <c r="AE34" s="79" t="b">
        <v>0</v>
      </c>
      <c r="AF34" s="79">
        <v>0</v>
      </c>
      <c r="AG34" s="87" t="s">
        <v>1673</v>
      </c>
      <c r="AH34" s="79" t="b">
        <v>0</v>
      </c>
      <c r="AI34" s="79" t="s">
        <v>1678</v>
      </c>
      <c r="AJ34" s="79"/>
      <c r="AK34" s="87" t="s">
        <v>1673</v>
      </c>
      <c r="AL34" s="79" t="b">
        <v>0</v>
      </c>
      <c r="AM34" s="79">
        <v>3</v>
      </c>
      <c r="AN34" s="87" t="s">
        <v>1586</v>
      </c>
      <c r="AO34" s="79" t="s">
        <v>1681</v>
      </c>
      <c r="AP34" s="79" t="b">
        <v>0</v>
      </c>
      <c r="AQ34" s="87" t="s">
        <v>1586</v>
      </c>
      <c r="AR34" s="79" t="s">
        <v>176</v>
      </c>
      <c r="AS34" s="79">
        <v>0</v>
      </c>
      <c r="AT34" s="79">
        <v>0</v>
      </c>
      <c r="AU34" s="79"/>
      <c r="AV34" s="79"/>
      <c r="AW34" s="79"/>
      <c r="AX34" s="79"/>
      <c r="AY34" s="79"/>
      <c r="AZ34" s="79"/>
      <c r="BA34" s="79"/>
      <c r="BB34" s="79"/>
      <c r="BC34">
        <v>5</v>
      </c>
      <c r="BD34" s="78" t="str">
        <f>REPLACE(INDEX(GroupVertices[Group], MATCH(Edges[[#This Row],[Vertex 1]],GroupVertices[Vertex],0)),1,1,"")</f>
        <v>5</v>
      </c>
      <c r="BE34" s="78" t="str">
        <f>REPLACE(INDEX(GroupVertices[Group], MATCH(Edges[[#This Row],[Vertex 2]],GroupVertices[Vertex],0)),1,1,"")</f>
        <v>5</v>
      </c>
      <c r="BF34" s="48">
        <v>0</v>
      </c>
      <c r="BG34" s="49">
        <v>0</v>
      </c>
      <c r="BH34" s="48">
        <v>0</v>
      </c>
      <c r="BI34" s="49">
        <v>0</v>
      </c>
      <c r="BJ34" s="48">
        <v>0</v>
      </c>
      <c r="BK34" s="49">
        <v>0</v>
      </c>
      <c r="BL34" s="48">
        <v>21</v>
      </c>
      <c r="BM34" s="49">
        <v>100</v>
      </c>
      <c r="BN34" s="48">
        <v>21</v>
      </c>
    </row>
    <row r="35" spans="1:66" x14ac:dyDescent="0.25">
      <c r="A35" s="64" t="s">
        <v>239</v>
      </c>
      <c r="B35" s="64" t="s">
        <v>289</v>
      </c>
      <c r="C35" s="65" t="s">
        <v>11066</v>
      </c>
      <c r="D35" s="66">
        <v>6.5</v>
      </c>
      <c r="E35" s="67" t="s">
        <v>132</v>
      </c>
      <c r="F35" s="68">
        <v>27.047619047619047</v>
      </c>
      <c r="G35" s="65"/>
      <c r="H35" s="69"/>
      <c r="I35" s="70"/>
      <c r="J35" s="70"/>
      <c r="K35" s="34" t="s">
        <v>65</v>
      </c>
      <c r="L35" s="77">
        <v>35</v>
      </c>
      <c r="M35" s="77"/>
      <c r="N35" s="72"/>
      <c r="O35" s="79" t="s">
        <v>313</v>
      </c>
      <c r="P35" s="81">
        <v>43848.974374999998</v>
      </c>
      <c r="Q35" s="79" t="s">
        <v>330</v>
      </c>
      <c r="R35" s="79"/>
      <c r="S35" s="79"/>
      <c r="T35" s="79" t="s">
        <v>509</v>
      </c>
      <c r="U35" s="79"/>
      <c r="V35" s="82" t="s">
        <v>699</v>
      </c>
      <c r="W35" s="81">
        <v>43848.974374999998</v>
      </c>
      <c r="X35" s="85">
        <v>43848</v>
      </c>
      <c r="Y35" s="87" t="s">
        <v>782</v>
      </c>
      <c r="Z35" s="82" t="s">
        <v>1077</v>
      </c>
      <c r="AA35" s="79"/>
      <c r="AB35" s="79"/>
      <c r="AC35" s="87" t="s">
        <v>1391</v>
      </c>
      <c r="AD35" s="79"/>
      <c r="AE35" s="79" t="b">
        <v>0</v>
      </c>
      <c r="AF35" s="79">
        <v>0</v>
      </c>
      <c r="AG35" s="87" t="s">
        <v>1673</v>
      </c>
      <c r="AH35" s="79" t="b">
        <v>0</v>
      </c>
      <c r="AI35" s="79" t="s">
        <v>1678</v>
      </c>
      <c r="AJ35" s="79"/>
      <c r="AK35" s="87" t="s">
        <v>1673</v>
      </c>
      <c r="AL35" s="79" t="b">
        <v>0</v>
      </c>
      <c r="AM35" s="79">
        <v>2</v>
      </c>
      <c r="AN35" s="87" t="s">
        <v>1588</v>
      </c>
      <c r="AO35" s="79" t="s">
        <v>1681</v>
      </c>
      <c r="AP35" s="79" t="b">
        <v>0</v>
      </c>
      <c r="AQ35" s="87" t="s">
        <v>1588</v>
      </c>
      <c r="AR35" s="79" t="s">
        <v>176</v>
      </c>
      <c r="AS35" s="79">
        <v>0</v>
      </c>
      <c r="AT35" s="79">
        <v>0</v>
      </c>
      <c r="AU35" s="79"/>
      <c r="AV35" s="79"/>
      <c r="AW35" s="79"/>
      <c r="AX35" s="79"/>
      <c r="AY35" s="79"/>
      <c r="AZ35" s="79"/>
      <c r="BA35" s="79"/>
      <c r="BB35" s="79"/>
      <c r="BC35">
        <v>5</v>
      </c>
      <c r="BD35" s="78" t="str">
        <f>REPLACE(INDEX(GroupVertices[Group], MATCH(Edges[[#This Row],[Vertex 1]],GroupVertices[Vertex],0)),1,1,"")</f>
        <v>5</v>
      </c>
      <c r="BE35" s="78" t="str">
        <f>REPLACE(INDEX(GroupVertices[Group], MATCH(Edges[[#This Row],[Vertex 2]],GroupVertices[Vertex],0)),1,1,"")</f>
        <v>5</v>
      </c>
      <c r="BF35" s="48">
        <v>0</v>
      </c>
      <c r="BG35" s="49">
        <v>0</v>
      </c>
      <c r="BH35" s="48">
        <v>0</v>
      </c>
      <c r="BI35" s="49">
        <v>0</v>
      </c>
      <c r="BJ35" s="48">
        <v>0</v>
      </c>
      <c r="BK35" s="49">
        <v>0</v>
      </c>
      <c r="BL35" s="48">
        <v>20</v>
      </c>
      <c r="BM35" s="49">
        <v>100</v>
      </c>
      <c r="BN35" s="48">
        <v>20</v>
      </c>
    </row>
    <row r="36" spans="1:66" x14ac:dyDescent="0.25">
      <c r="A36" s="64" t="s">
        <v>239</v>
      </c>
      <c r="B36" s="64" t="s">
        <v>289</v>
      </c>
      <c r="C36" s="65" t="s">
        <v>11066</v>
      </c>
      <c r="D36" s="66">
        <v>6.5</v>
      </c>
      <c r="E36" s="67" t="s">
        <v>132</v>
      </c>
      <c r="F36" s="68">
        <v>27.047619047619047</v>
      </c>
      <c r="G36" s="65"/>
      <c r="H36" s="69"/>
      <c r="I36" s="70"/>
      <c r="J36" s="70"/>
      <c r="K36" s="34" t="s">
        <v>65</v>
      </c>
      <c r="L36" s="77">
        <v>36</v>
      </c>
      <c r="M36" s="77"/>
      <c r="N36" s="72"/>
      <c r="O36" s="79" t="s">
        <v>313</v>
      </c>
      <c r="P36" s="81">
        <v>43849.614293981482</v>
      </c>
      <c r="Q36" s="79" t="s">
        <v>337</v>
      </c>
      <c r="R36" s="79"/>
      <c r="S36" s="79"/>
      <c r="T36" s="79" t="s">
        <v>509</v>
      </c>
      <c r="U36" s="79"/>
      <c r="V36" s="82" t="s">
        <v>699</v>
      </c>
      <c r="W36" s="81">
        <v>43849.614293981482</v>
      </c>
      <c r="X36" s="85">
        <v>43849</v>
      </c>
      <c r="Y36" s="87" t="s">
        <v>783</v>
      </c>
      <c r="Z36" s="82" t="s">
        <v>1078</v>
      </c>
      <c r="AA36" s="79"/>
      <c r="AB36" s="79"/>
      <c r="AC36" s="87" t="s">
        <v>1392</v>
      </c>
      <c r="AD36" s="79"/>
      <c r="AE36" s="79" t="b">
        <v>0</v>
      </c>
      <c r="AF36" s="79">
        <v>0</v>
      </c>
      <c r="AG36" s="87" t="s">
        <v>1673</v>
      </c>
      <c r="AH36" s="79" t="b">
        <v>0</v>
      </c>
      <c r="AI36" s="79" t="s">
        <v>1678</v>
      </c>
      <c r="AJ36" s="79"/>
      <c r="AK36" s="87" t="s">
        <v>1673</v>
      </c>
      <c r="AL36" s="79" t="b">
        <v>0</v>
      </c>
      <c r="AM36" s="79">
        <v>1</v>
      </c>
      <c r="AN36" s="87" t="s">
        <v>1589</v>
      </c>
      <c r="AO36" s="79" t="s">
        <v>1681</v>
      </c>
      <c r="AP36" s="79" t="b">
        <v>0</v>
      </c>
      <c r="AQ36" s="87" t="s">
        <v>1589</v>
      </c>
      <c r="AR36" s="79" t="s">
        <v>176</v>
      </c>
      <c r="AS36" s="79">
        <v>0</v>
      </c>
      <c r="AT36" s="79">
        <v>0</v>
      </c>
      <c r="AU36" s="79"/>
      <c r="AV36" s="79"/>
      <c r="AW36" s="79"/>
      <c r="AX36" s="79"/>
      <c r="AY36" s="79"/>
      <c r="AZ36" s="79"/>
      <c r="BA36" s="79"/>
      <c r="BB36" s="79"/>
      <c r="BC36">
        <v>5</v>
      </c>
      <c r="BD36" s="78" t="str">
        <f>REPLACE(INDEX(GroupVertices[Group], MATCH(Edges[[#This Row],[Vertex 1]],GroupVertices[Vertex],0)),1,1,"")</f>
        <v>5</v>
      </c>
      <c r="BE36" s="78" t="str">
        <f>REPLACE(INDEX(GroupVertices[Group], MATCH(Edges[[#This Row],[Vertex 2]],GroupVertices[Vertex],0)),1,1,"")</f>
        <v>5</v>
      </c>
      <c r="BF36" s="48">
        <v>0</v>
      </c>
      <c r="BG36" s="49">
        <v>0</v>
      </c>
      <c r="BH36" s="48">
        <v>0</v>
      </c>
      <c r="BI36" s="49">
        <v>0</v>
      </c>
      <c r="BJ36" s="48">
        <v>0</v>
      </c>
      <c r="BK36" s="49">
        <v>0</v>
      </c>
      <c r="BL36" s="48">
        <v>21</v>
      </c>
      <c r="BM36" s="49">
        <v>100</v>
      </c>
      <c r="BN36" s="48">
        <v>21</v>
      </c>
    </row>
    <row r="37" spans="1:66" x14ac:dyDescent="0.25">
      <c r="A37" s="64" t="s">
        <v>239</v>
      </c>
      <c r="B37" s="64" t="s">
        <v>289</v>
      </c>
      <c r="C37" s="65" t="s">
        <v>11066</v>
      </c>
      <c r="D37" s="66">
        <v>6.5</v>
      </c>
      <c r="E37" s="67" t="s">
        <v>132</v>
      </c>
      <c r="F37" s="68">
        <v>27.047619047619047</v>
      </c>
      <c r="G37" s="65"/>
      <c r="H37" s="69"/>
      <c r="I37" s="70"/>
      <c r="J37" s="70"/>
      <c r="K37" s="34" t="s">
        <v>65</v>
      </c>
      <c r="L37" s="77">
        <v>37</v>
      </c>
      <c r="M37" s="77"/>
      <c r="N37" s="72"/>
      <c r="O37" s="79" t="s">
        <v>313</v>
      </c>
      <c r="P37" s="81">
        <v>43849.647106481483</v>
      </c>
      <c r="Q37" s="79" t="s">
        <v>334</v>
      </c>
      <c r="R37" s="79"/>
      <c r="S37" s="79"/>
      <c r="T37" s="79" t="s">
        <v>509</v>
      </c>
      <c r="U37" s="79"/>
      <c r="V37" s="82" t="s">
        <v>699</v>
      </c>
      <c r="W37" s="81">
        <v>43849.647106481483</v>
      </c>
      <c r="X37" s="85">
        <v>43849</v>
      </c>
      <c r="Y37" s="87" t="s">
        <v>784</v>
      </c>
      <c r="Z37" s="82" t="s">
        <v>1079</v>
      </c>
      <c r="AA37" s="79"/>
      <c r="AB37" s="79"/>
      <c r="AC37" s="87" t="s">
        <v>1393</v>
      </c>
      <c r="AD37" s="79"/>
      <c r="AE37" s="79" t="b">
        <v>0</v>
      </c>
      <c r="AF37" s="79">
        <v>0</v>
      </c>
      <c r="AG37" s="87" t="s">
        <v>1673</v>
      </c>
      <c r="AH37" s="79" t="b">
        <v>0</v>
      </c>
      <c r="AI37" s="79" t="s">
        <v>1678</v>
      </c>
      <c r="AJ37" s="79"/>
      <c r="AK37" s="87" t="s">
        <v>1673</v>
      </c>
      <c r="AL37" s="79" t="b">
        <v>0</v>
      </c>
      <c r="AM37" s="79">
        <v>2</v>
      </c>
      <c r="AN37" s="87" t="s">
        <v>1590</v>
      </c>
      <c r="AO37" s="79" t="s">
        <v>1681</v>
      </c>
      <c r="AP37" s="79" t="b">
        <v>0</v>
      </c>
      <c r="AQ37" s="87" t="s">
        <v>1590</v>
      </c>
      <c r="AR37" s="79" t="s">
        <v>176</v>
      </c>
      <c r="AS37" s="79">
        <v>0</v>
      </c>
      <c r="AT37" s="79">
        <v>0</v>
      </c>
      <c r="AU37" s="79"/>
      <c r="AV37" s="79"/>
      <c r="AW37" s="79"/>
      <c r="AX37" s="79"/>
      <c r="AY37" s="79"/>
      <c r="AZ37" s="79"/>
      <c r="BA37" s="79"/>
      <c r="BB37" s="79"/>
      <c r="BC37">
        <v>5</v>
      </c>
      <c r="BD37" s="78" t="str">
        <f>REPLACE(INDEX(GroupVertices[Group], MATCH(Edges[[#This Row],[Vertex 1]],GroupVertices[Vertex],0)),1,1,"")</f>
        <v>5</v>
      </c>
      <c r="BE37" s="78" t="str">
        <f>REPLACE(INDEX(GroupVertices[Group], MATCH(Edges[[#This Row],[Vertex 2]],GroupVertices[Vertex],0)),1,1,"")</f>
        <v>5</v>
      </c>
      <c r="BF37" s="48">
        <v>0</v>
      </c>
      <c r="BG37" s="49">
        <v>0</v>
      </c>
      <c r="BH37" s="48">
        <v>0</v>
      </c>
      <c r="BI37" s="49">
        <v>0</v>
      </c>
      <c r="BJ37" s="48">
        <v>0</v>
      </c>
      <c r="BK37" s="49">
        <v>0</v>
      </c>
      <c r="BL37" s="48">
        <v>27</v>
      </c>
      <c r="BM37" s="49">
        <v>100</v>
      </c>
      <c r="BN37" s="48">
        <v>27</v>
      </c>
    </row>
    <row r="38" spans="1:66" x14ac:dyDescent="0.25">
      <c r="A38" s="64" t="s">
        <v>240</v>
      </c>
      <c r="B38" s="64" t="s">
        <v>277</v>
      </c>
      <c r="C38" s="65" t="s">
        <v>11064</v>
      </c>
      <c r="D38" s="66">
        <v>3</v>
      </c>
      <c r="E38" s="67" t="s">
        <v>132</v>
      </c>
      <c r="F38" s="68">
        <v>32</v>
      </c>
      <c r="G38" s="65"/>
      <c r="H38" s="69"/>
      <c r="I38" s="70"/>
      <c r="J38" s="70"/>
      <c r="K38" s="34" t="s">
        <v>65</v>
      </c>
      <c r="L38" s="77">
        <v>38</v>
      </c>
      <c r="M38" s="77"/>
      <c r="N38" s="72"/>
      <c r="O38" s="79" t="s">
        <v>313</v>
      </c>
      <c r="P38" s="81">
        <v>43849.804062499999</v>
      </c>
      <c r="Q38" s="79" t="s">
        <v>338</v>
      </c>
      <c r="R38" s="79"/>
      <c r="S38" s="79"/>
      <c r="T38" s="79" t="s">
        <v>509</v>
      </c>
      <c r="U38" s="79"/>
      <c r="V38" s="82" t="s">
        <v>700</v>
      </c>
      <c r="W38" s="81">
        <v>43849.804062499999</v>
      </c>
      <c r="X38" s="85">
        <v>43849</v>
      </c>
      <c r="Y38" s="87" t="s">
        <v>785</v>
      </c>
      <c r="Z38" s="82" t="s">
        <v>1080</v>
      </c>
      <c r="AA38" s="79"/>
      <c r="AB38" s="79"/>
      <c r="AC38" s="87" t="s">
        <v>1394</v>
      </c>
      <c r="AD38" s="79"/>
      <c r="AE38" s="79" t="b">
        <v>0</v>
      </c>
      <c r="AF38" s="79">
        <v>0</v>
      </c>
      <c r="AG38" s="87" t="s">
        <v>1673</v>
      </c>
      <c r="AH38" s="79" t="b">
        <v>0</v>
      </c>
      <c r="AI38" s="79" t="s">
        <v>1678</v>
      </c>
      <c r="AJ38" s="79"/>
      <c r="AK38" s="87" t="s">
        <v>1673</v>
      </c>
      <c r="AL38" s="79" t="b">
        <v>0</v>
      </c>
      <c r="AM38" s="79">
        <v>3</v>
      </c>
      <c r="AN38" s="87" t="s">
        <v>1637</v>
      </c>
      <c r="AO38" s="79" t="s">
        <v>1681</v>
      </c>
      <c r="AP38" s="79" t="b">
        <v>0</v>
      </c>
      <c r="AQ38" s="87" t="s">
        <v>1637</v>
      </c>
      <c r="AR38" s="79" t="s">
        <v>176</v>
      </c>
      <c r="AS38" s="79">
        <v>0</v>
      </c>
      <c r="AT38" s="79">
        <v>0</v>
      </c>
      <c r="AU38" s="79"/>
      <c r="AV38" s="79"/>
      <c r="AW38" s="79"/>
      <c r="AX38" s="79"/>
      <c r="AY38" s="79"/>
      <c r="AZ38" s="79"/>
      <c r="BA38" s="79"/>
      <c r="BB38" s="79"/>
      <c r="BC38">
        <v>1</v>
      </c>
      <c r="BD38" s="78" t="str">
        <f>REPLACE(INDEX(GroupVertices[Group], MATCH(Edges[[#This Row],[Vertex 1]],GroupVertices[Vertex],0)),1,1,"")</f>
        <v>1</v>
      </c>
      <c r="BE38" s="78" t="str">
        <f>REPLACE(INDEX(GroupVertices[Group], MATCH(Edges[[#This Row],[Vertex 2]],GroupVertices[Vertex],0)),1,1,"")</f>
        <v>1</v>
      </c>
      <c r="BF38" s="48">
        <v>0</v>
      </c>
      <c r="BG38" s="49">
        <v>0</v>
      </c>
      <c r="BH38" s="48">
        <v>0</v>
      </c>
      <c r="BI38" s="49">
        <v>0</v>
      </c>
      <c r="BJ38" s="48">
        <v>0</v>
      </c>
      <c r="BK38" s="49">
        <v>0</v>
      </c>
      <c r="BL38" s="48">
        <v>23</v>
      </c>
      <c r="BM38" s="49">
        <v>100</v>
      </c>
      <c r="BN38" s="48">
        <v>23</v>
      </c>
    </row>
    <row r="39" spans="1:66" x14ac:dyDescent="0.25">
      <c r="A39" s="64" t="s">
        <v>241</v>
      </c>
      <c r="B39" s="64" t="s">
        <v>270</v>
      </c>
      <c r="C39" s="65" t="s">
        <v>11064</v>
      </c>
      <c r="D39" s="66">
        <v>3</v>
      </c>
      <c r="E39" s="67" t="s">
        <v>132</v>
      </c>
      <c r="F39" s="68">
        <v>32</v>
      </c>
      <c r="G39" s="65"/>
      <c r="H39" s="69"/>
      <c r="I39" s="70"/>
      <c r="J39" s="70"/>
      <c r="K39" s="34" t="s">
        <v>65</v>
      </c>
      <c r="L39" s="77">
        <v>39</v>
      </c>
      <c r="M39" s="77"/>
      <c r="N39" s="72"/>
      <c r="O39" s="79" t="s">
        <v>313</v>
      </c>
      <c r="P39" s="81">
        <v>43849.811736111114</v>
      </c>
      <c r="Q39" s="79" t="s">
        <v>339</v>
      </c>
      <c r="R39" s="82" t="s">
        <v>462</v>
      </c>
      <c r="S39" s="79" t="s">
        <v>496</v>
      </c>
      <c r="T39" s="79" t="s">
        <v>509</v>
      </c>
      <c r="U39" s="79"/>
      <c r="V39" s="82" t="s">
        <v>701</v>
      </c>
      <c r="W39" s="81">
        <v>43849.811736111114</v>
      </c>
      <c r="X39" s="85">
        <v>43849</v>
      </c>
      <c r="Y39" s="87" t="s">
        <v>786</v>
      </c>
      <c r="Z39" s="82" t="s">
        <v>1081</v>
      </c>
      <c r="AA39" s="79"/>
      <c r="AB39" s="79"/>
      <c r="AC39" s="87" t="s">
        <v>1395</v>
      </c>
      <c r="AD39" s="79"/>
      <c r="AE39" s="79" t="b">
        <v>0</v>
      </c>
      <c r="AF39" s="79">
        <v>0</v>
      </c>
      <c r="AG39" s="87" t="s">
        <v>1673</v>
      </c>
      <c r="AH39" s="79" t="b">
        <v>0</v>
      </c>
      <c r="AI39" s="79" t="s">
        <v>1678</v>
      </c>
      <c r="AJ39" s="79"/>
      <c r="AK39" s="87" t="s">
        <v>1673</v>
      </c>
      <c r="AL39" s="79" t="b">
        <v>0</v>
      </c>
      <c r="AM39" s="79">
        <v>2</v>
      </c>
      <c r="AN39" s="87" t="s">
        <v>1468</v>
      </c>
      <c r="AO39" s="79" t="s">
        <v>1681</v>
      </c>
      <c r="AP39" s="79" t="b">
        <v>0</v>
      </c>
      <c r="AQ39" s="87" t="s">
        <v>1468</v>
      </c>
      <c r="AR39" s="79" t="s">
        <v>176</v>
      </c>
      <c r="AS39" s="79">
        <v>0</v>
      </c>
      <c r="AT39" s="79">
        <v>0</v>
      </c>
      <c r="AU39" s="79"/>
      <c r="AV39" s="79"/>
      <c r="AW39" s="79"/>
      <c r="AX39" s="79"/>
      <c r="AY39" s="79"/>
      <c r="AZ39" s="79"/>
      <c r="BA39" s="79"/>
      <c r="BB39" s="79"/>
      <c r="BC39">
        <v>1</v>
      </c>
      <c r="BD39" s="78" t="str">
        <f>REPLACE(INDEX(GroupVertices[Group], MATCH(Edges[[#This Row],[Vertex 1]],GroupVertices[Vertex],0)),1,1,"")</f>
        <v>8</v>
      </c>
      <c r="BE39" s="78" t="str">
        <f>REPLACE(INDEX(GroupVertices[Group], MATCH(Edges[[#This Row],[Vertex 2]],GroupVertices[Vertex],0)),1,1,"")</f>
        <v>8</v>
      </c>
      <c r="BF39" s="48">
        <v>0</v>
      </c>
      <c r="BG39" s="49">
        <v>0</v>
      </c>
      <c r="BH39" s="48">
        <v>0</v>
      </c>
      <c r="BI39" s="49">
        <v>0</v>
      </c>
      <c r="BJ39" s="48">
        <v>0</v>
      </c>
      <c r="BK39" s="49">
        <v>0</v>
      </c>
      <c r="BL39" s="48">
        <v>35</v>
      </c>
      <c r="BM39" s="49">
        <v>100</v>
      </c>
      <c r="BN39" s="48">
        <v>35</v>
      </c>
    </row>
    <row r="40" spans="1:66" x14ac:dyDescent="0.25">
      <c r="A40" s="64" t="s">
        <v>242</v>
      </c>
      <c r="B40" s="64" t="s">
        <v>279</v>
      </c>
      <c r="C40" s="65" t="s">
        <v>11065</v>
      </c>
      <c r="D40" s="66">
        <v>3.875</v>
      </c>
      <c r="E40" s="67" t="s">
        <v>132</v>
      </c>
      <c r="F40" s="68">
        <v>30.761904761904763</v>
      </c>
      <c r="G40" s="65"/>
      <c r="H40" s="69"/>
      <c r="I40" s="70"/>
      <c r="J40" s="70"/>
      <c r="K40" s="34" t="s">
        <v>65</v>
      </c>
      <c r="L40" s="77">
        <v>40</v>
      </c>
      <c r="M40" s="77"/>
      <c r="N40" s="72"/>
      <c r="O40" s="79" t="s">
        <v>313</v>
      </c>
      <c r="P40" s="81">
        <v>43849.832256944443</v>
      </c>
      <c r="Q40" s="79" t="s">
        <v>340</v>
      </c>
      <c r="R40" s="79"/>
      <c r="S40" s="79"/>
      <c r="T40" s="79"/>
      <c r="U40" s="79"/>
      <c r="V40" s="82" t="s">
        <v>702</v>
      </c>
      <c r="W40" s="81">
        <v>43849.832256944443</v>
      </c>
      <c r="X40" s="85">
        <v>43849</v>
      </c>
      <c r="Y40" s="87" t="s">
        <v>787</v>
      </c>
      <c r="Z40" s="82" t="s">
        <v>1082</v>
      </c>
      <c r="AA40" s="79"/>
      <c r="AB40" s="79"/>
      <c r="AC40" s="87" t="s">
        <v>1396</v>
      </c>
      <c r="AD40" s="79"/>
      <c r="AE40" s="79" t="b">
        <v>0</v>
      </c>
      <c r="AF40" s="79">
        <v>0</v>
      </c>
      <c r="AG40" s="87" t="s">
        <v>1673</v>
      </c>
      <c r="AH40" s="79" t="b">
        <v>0</v>
      </c>
      <c r="AI40" s="79" t="s">
        <v>1678</v>
      </c>
      <c r="AJ40" s="79"/>
      <c r="AK40" s="87" t="s">
        <v>1673</v>
      </c>
      <c r="AL40" s="79" t="b">
        <v>0</v>
      </c>
      <c r="AM40" s="79">
        <v>2</v>
      </c>
      <c r="AN40" s="87" t="s">
        <v>1550</v>
      </c>
      <c r="AO40" s="79" t="s">
        <v>1679</v>
      </c>
      <c r="AP40" s="79" t="b">
        <v>0</v>
      </c>
      <c r="AQ40" s="87" t="s">
        <v>1550</v>
      </c>
      <c r="AR40" s="79" t="s">
        <v>176</v>
      </c>
      <c r="AS40" s="79">
        <v>0</v>
      </c>
      <c r="AT40" s="79">
        <v>0</v>
      </c>
      <c r="AU40" s="79"/>
      <c r="AV40" s="79"/>
      <c r="AW40" s="79"/>
      <c r="AX40" s="79"/>
      <c r="AY40" s="79"/>
      <c r="AZ40" s="79"/>
      <c r="BA40" s="79"/>
      <c r="BB40" s="79"/>
      <c r="BC40">
        <v>2</v>
      </c>
      <c r="BD40" s="78" t="str">
        <f>REPLACE(INDEX(GroupVertices[Group], MATCH(Edges[[#This Row],[Vertex 1]],GroupVertices[Vertex],0)),1,1,"")</f>
        <v>2</v>
      </c>
      <c r="BE40" s="78" t="str">
        <f>REPLACE(INDEX(GroupVertices[Group], MATCH(Edges[[#This Row],[Vertex 2]],GroupVertices[Vertex],0)),1,1,"")</f>
        <v>2</v>
      </c>
      <c r="BF40" s="48">
        <v>0</v>
      </c>
      <c r="BG40" s="49">
        <v>0</v>
      </c>
      <c r="BH40" s="48">
        <v>1</v>
      </c>
      <c r="BI40" s="49">
        <v>2.7027027027027026</v>
      </c>
      <c r="BJ40" s="48">
        <v>0</v>
      </c>
      <c r="BK40" s="49">
        <v>0</v>
      </c>
      <c r="BL40" s="48">
        <v>36</v>
      </c>
      <c r="BM40" s="49">
        <v>97.297297297297291</v>
      </c>
      <c r="BN40" s="48">
        <v>37</v>
      </c>
    </row>
    <row r="41" spans="1:66" x14ac:dyDescent="0.25">
      <c r="A41" s="64" t="s">
        <v>242</v>
      </c>
      <c r="B41" s="64" t="s">
        <v>279</v>
      </c>
      <c r="C41" s="65" t="s">
        <v>11065</v>
      </c>
      <c r="D41" s="66">
        <v>3.875</v>
      </c>
      <c r="E41" s="67" t="s">
        <v>132</v>
      </c>
      <c r="F41" s="68">
        <v>30.761904761904763</v>
      </c>
      <c r="G41" s="65"/>
      <c r="H41" s="69"/>
      <c r="I41" s="70"/>
      <c r="J41" s="70"/>
      <c r="K41" s="34" t="s">
        <v>65</v>
      </c>
      <c r="L41" s="77">
        <v>41</v>
      </c>
      <c r="M41" s="77"/>
      <c r="N41" s="72"/>
      <c r="O41" s="79" t="s">
        <v>313</v>
      </c>
      <c r="P41" s="81">
        <v>43849.878564814811</v>
      </c>
      <c r="Q41" s="79" t="s">
        <v>341</v>
      </c>
      <c r="R41" s="82" t="s">
        <v>460</v>
      </c>
      <c r="S41" s="79" t="s">
        <v>495</v>
      </c>
      <c r="T41" s="79" t="s">
        <v>509</v>
      </c>
      <c r="U41" s="79"/>
      <c r="V41" s="82" t="s">
        <v>702</v>
      </c>
      <c r="W41" s="81">
        <v>43849.878564814811</v>
      </c>
      <c r="X41" s="85">
        <v>43849</v>
      </c>
      <c r="Y41" s="87" t="s">
        <v>788</v>
      </c>
      <c r="Z41" s="82" t="s">
        <v>1083</v>
      </c>
      <c r="AA41" s="79"/>
      <c r="AB41" s="79"/>
      <c r="AC41" s="87" t="s">
        <v>1397</v>
      </c>
      <c r="AD41" s="79"/>
      <c r="AE41" s="79" t="b">
        <v>0</v>
      </c>
      <c r="AF41" s="79">
        <v>0</v>
      </c>
      <c r="AG41" s="87" t="s">
        <v>1673</v>
      </c>
      <c r="AH41" s="79" t="b">
        <v>0</v>
      </c>
      <c r="AI41" s="79" t="s">
        <v>1678</v>
      </c>
      <c r="AJ41" s="79"/>
      <c r="AK41" s="87" t="s">
        <v>1673</v>
      </c>
      <c r="AL41" s="79" t="b">
        <v>0</v>
      </c>
      <c r="AM41" s="79">
        <v>4</v>
      </c>
      <c r="AN41" s="87" t="s">
        <v>1552</v>
      </c>
      <c r="AO41" s="79" t="s">
        <v>1681</v>
      </c>
      <c r="AP41" s="79" t="b">
        <v>0</v>
      </c>
      <c r="AQ41" s="87" t="s">
        <v>1552</v>
      </c>
      <c r="AR41" s="79" t="s">
        <v>176</v>
      </c>
      <c r="AS41" s="79">
        <v>0</v>
      </c>
      <c r="AT41" s="79">
        <v>0</v>
      </c>
      <c r="AU41" s="79"/>
      <c r="AV41" s="79"/>
      <c r="AW41" s="79"/>
      <c r="AX41" s="79"/>
      <c r="AY41" s="79"/>
      <c r="AZ41" s="79"/>
      <c r="BA41" s="79"/>
      <c r="BB41" s="79"/>
      <c r="BC41">
        <v>2</v>
      </c>
      <c r="BD41" s="78" t="str">
        <f>REPLACE(INDEX(GroupVertices[Group], MATCH(Edges[[#This Row],[Vertex 1]],GroupVertices[Vertex],0)),1,1,"")</f>
        <v>2</v>
      </c>
      <c r="BE41" s="78" t="str">
        <f>REPLACE(INDEX(GroupVertices[Group], MATCH(Edges[[#This Row],[Vertex 2]],GroupVertices[Vertex],0)),1,1,"")</f>
        <v>2</v>
      </c>
      <c r="BF41" s="48">
        <v>0</v>
      </c>
      <c r="BG41" s="49">
        <v>0</v>
      </c>
      <c r="BH41" s="48">
        <v>0</v>
      </c>
      <c r="BI41" s="49">
        <v>0</v>
      </c>
      <c r="BJ41" s="48">
        <v>0</v>
      </c>
      <c r="BK41" s="49">
        <v>0</v>
      </c>
      <c r="BL41" s="48">
        <v>35</v>
      </c>
      <c r="BM41" s="49">
        <v>100</v>
      </c>
      <c r="BN41" s="48">
        <v>35</v>
      </c>
    </row>
    <row r="42" spans="1:66" x14ac:dyDescent="0.25">
      <c r="A42" s="64" t="s">
        <v>243</v>
      </c>
      <c r="B42" s="64" t="s">
        <v>270</v>
      </c>
      <c r="C42" s="65" t="s">
        <v>11064</v>
      </c>
      <c r="D42" s="66">
        <v>3</v>
      </c>
      <c r="E42" s="67" t="s">
        <v>132</v>
      </c>
      <c r="F42" s="68">
        <v>32</v>
      </c>
      <c r="G42" s="65"/>
      <c r="H42" s="69"/>
      <c r="I42" s="70"/>
      <c r="J42" s="70"/>
      <c r="K42" s="34" t="s">
        <v>65</v>
      </c>
      <c r="L42" s="77">
        <v>42</v>
      </c>
      <c r="M42" s="77"/>
      <c r="N42" s="72"/>
      <c r="O42" s="79" t="s">
        <v>313</v>
      </c>
      <c r="P42" s="81">
        <v>43850.563657407409</v>
      </c>
      <c r="Q42" s="79" t="s">
        <v>342</v>
      </c>
      <c r="R42" s="79"/>
      <c r="S42" s="79"/>
      <c r="T42" s="79"/>
      <c r="U42" s="79"/>
      <c r="V42" s="82" t="s">
        <v>703</v>
      </c>
      <c r="W42" s="81">
        <v>43850.563657407409</v>
      </c>
      <c r="X42" s="85">
        <v>43850</v>
      </c>
      <c r="Y42" s="87" t="s">
        <v>789</v>
      </c>
      <c r="Z42" s="82" t="s">
        <v>1084</v>
      </c>
      <c r="AA42" s="79"/>
      <c r="AB42" s="79"/>
      <c r="AC42" s="87" t="s">
        <v>1398</v>
      </c>
      <c r="AD42" s="79"/>
      <c r="AE42" s="79" t="b">
        <v>0</v>
      </c>
      <c r="AF42" s="79">
        <v>0</v>
      </c>
      <c r="AG42" s="87" t="s">
        <v>1673</v>
      </c>
      <c r="AH42" s="79" t="b">
        <v>0</v>
      </c>
      <c r="AI42" s="79" t="s">
        <v>1678</v>
      </c>
      <c r="AJ42" s="79"/>
      <c r="AK42" s="87" t="s">
        <v>1673</v>
      </c>
      <c r="AL42" s="79" t="b">
        <v>0</v>
      </c>
      <c r="AM42" s="79">
        <v>2</v>
      </c>
      <c r="AN42" s="87" t="s">
        <v>1469</v>
      </c>
      <c r="AO42" s="79" t="s">
        <v>1682</v>
      </c>
      <c r="AP42" s="79" t="b">
        <v>0</v>
      </c>
      <c r="AQ42" s="87" t="s">
        <v>1469</v>
      </c>
      <c r="AR42" s="79" t="s">
        <v>176</v>
      </c>
      <c r="AS42" s="79">
        <v>0</v>
      </c>
      <c r="AT42" s="79">
        <v>0</v>
      </c>
      <c r="AU42" s="79"/>
      <c r="AV42" s="79"/>
      <c r="AW42" s="79"/>
      <c r="AX42" s="79"/>
      <c r="AY42" s="79"/>
      <c r="AZ42" s="79"/>
      <c r="BA42" s="79"/>
      <c r="BB42" s="79"/>
      <c r="BC42">
        <v>1</v>
      </c>
      <c r="BD42" s="78" t="str">
        <f>REPLACE(INDEX(GroupVertices[Group], MATCH(Edges[[#This Row],[Vertex 1]],GroupVertices[Vertex],0)),1,1,"")</f>
        <v>8</v>
      </c>
      <c r="BE42" s="78" t="str">
        <f>REPLACE(INDEX(GroupVertices[Group], MATCH(Edges[[#This Row],[Vertex 2]],GroupVertices[Vertex],0)),1,1,"")</f>
        <v>8</v>
      </c>
      <c r="BF42" s="48">
        <v>0</v>
      </c>
      <c r="BG42" s="49">
        <v>0</v>
      </c>
      <c r="BH42" s="48">
        <v>0</v>
      </c>
      <c r="BI42" s="49">
        <v>0</v>
      </c>
      <c r="BJ42" s="48">
        <v>0</v>
      </c>
      <c r="BK42" s="49">
        <v>0</v>
      </c>
      <c r="BL42" s="48">
        <v>34</v>
      </c>
      <c r="BM42" s="49">
        <v>100</v>
      </c>
      <c r="BN42" s="48">
        <v>34</v>
      </c>
    </row>
    <row r="43" spans="1:66" x14ac:dyDescent="0.25">
      <c r="A43" s="64" t="s">
        <v>244</v>
      </c>
      <c r="B43" s="64" t="s">
        <v>277</v>
      </c>
      <c r="C43" s="65" t="s">
        <v>11064</v>
      </c>
      <c r="D43" s="66">
        <v>3</v>
      </c>
      <c r="E43" s="67" t="s">
        <v>132</v>
      </c>
      <c r="F43" s="68">
        <v>32</v>
      </c>
      <c r="G43" s="65"/>
      <c r="H43" s="69"/>
      <c r="I43" s="70"/>
      <c r="J43" s="70"/>
      <c r="K43" s="34" t="s">
        <v>65</v>
      </c>
      <c r="L43" s="77">
        <v>43</v>
      </c>
      <c r="M43" s="77"/>
      <c r="N43" s="72"/>
      <c r="O43" s="79" t="s">
        <v>315</v>
      </c>
      <c r="P43" s="81">
        <v>43850.62908564815</v>
      </c>
      <c r="Q43" s="79" t="s">
        <v>343</v>
      </c>
      <c r="R43" s="79"/>
      <c r="S43" s="79"/>
      <c r="T43" s="79" t="s">
        <v>516</v>
      </c>
      <c r="U43" s="79"/>
      <c r="V43" s="82" t="s">
        <v>704</v>
      </c>
      <c r="W43" s="81">
        <v>43850.62908564815</v>
      </c>
      <c r="X43" s="85">
        <v>43850</v>
      </c>
      <c r="Y43" s="87" t="s">
        <v>790</v>
      </c>
      <c r="Z43" s="82" t="s">
        <v>1085</v>
      </c>
      <c r="AA43" s="79"/>
      <c r="AB43" s="79"/>
      <c r="AC43" s="87" t="s">
        <v>1399</v>
      </c>
      <c r="AD43" s="79"/>
      <c r="AE43" s="79" t="b">
        <v>0</v>
      </c>
      <c r="AF43" s="79">
        <v>0</v>
      </c>
      <c r="AG43" s="87" t="s">
        <v>1673</v>
      </c>
      <c r="AH43" s="79" t="b">
        <v>0</v>
      </c>
      <c r="AI43" s="79" t="s">
        <v>1678</v>
      </c>
      <c r="AJ43" s="79"/>
      <c r="AK43" s="87" t="s">
        <v>1673</v>
      </c>
      <c r="AL43" s="79" t="b">
        <v>0</v>
      </c>
      <c r="AM43" s="79">
        <v>2</v>
      </c>
      <c r="AN43" s="87" t="s">
        <v>1425</v>
      </c>
      <c r="AO43" s="79" t="s">
        <v>1682</v>
      </c>
      <c r="AP43" s="79" t="b">
        <v>0</v>
      </c>
      <c r="AQ43" s="87" t="s">
        <v>1425</v>
      </c>
      <c r="AR43" s="79" t="s">
        <v>176</v>
      </c>
      <c r="AS43" s="79">
        <v>0</v>
      </c>
      <c r="AT43" s="79">
        <v>0</v>
      </c>
      <c r="AU43" s="79"/>
      <c r="AV43" s="79"/>
      <c r="AW43" s="79"/>
      <c r="AX43" s="79"/>
      <c r="AY43" s="79"/>
      <c r="AZ43" s="79"/>
      <c r="BA43" s="79"/>
      <c r="BB43" s="79"/>
      <c r="BC43">
        <v>1</v>
      </c>
      <c r="BD43" s="78" t="str">
        <f>REPLACE(INDEX(GroupVertices[Group], MATCH(Edges[[#This Row],[Vertex 1]],GroupVertices[Vertex],0)),1,1,"")</f>
        <v>1</v>
      </c>
      <c r="BE43" s="78" t="str">
        <f>REPLACE(INDEX(GroupVertices[Group], MATCH(Edges[[#This Row],[Vertex 2]],GroupVertices[Vertex],0)),1,1,"")</f>
        <v>1</v>
      </c>
      <c r="BF43" s="48"/>
      <c r="BG43" s="49"/>
      <c r="BH43" s="48"/>
      <c r="BI43" s="49"/>
      <c r="BJ43" s="48"/>
      <c r="BK43" s="49"/>
      <c r="BL43" s="48"/>
      <c r="BM43" s="49"/>
      <c r="BN43" s="48"/>
    </row>
    <row r="44" spans="1:66" x14ac:dyDescent="0.25">
      <c r="A44" s="64" t="s">
        <v>244</v>
      </c>
      <c r="B44" s="64" t="s">
        <v>292</v>
      </c>
      <c r="C44" s="65" t="s">
        <v>11064</v>
      </c>
      <c r="D44" s="66">
        <v>3</v>
      </c>
      <c r="E44" s="67" t="s">
        <v>132</v>
      </c>
      <c r="F44" s="68">
        <v>32</v>
      </c>
      <c r="G44" s="65"/>
      <c r="H44" s="69"/>
      <c r="I44" s="70"/>
      <c r="J44" s="70"/>
      <c r="K44" s="34" t="s">
        <v>65</v>
      </c>
      <c r="L44" s="77">
        <v>44</v>
      </c>
      <c r="M44" s="77"/>
      <c r="N44" s="72"/>
      <c r="O44" s="79" t="s">
        <v>315</v>
      </c>
      <c r="P44" s="81">
        <v>43850.62908564815</v>
      </c>
      <c r="Q44" s="79" t="s">
        <v>343</v>
      </c>
      <c r="R44" s="79"/>
      <c r="S44" s="79"/>
      <c r="T44" s="79" t="s">
        <v>516</v>
      </c>
      <c r="U44" s="79"/>
      <c r="V44" s="82" t="s">
        <v>704</v>
      </c>
      <c r="W44" s="81">
        <v>43850.62908564815</v>
      </c>
      <c r="X44" s="85">
        <v>43850</v>
      </c>
      <c r="Y44" s="87" t="s">
        <v>790</v>
      </c>
      <c r="Z44" s="82" t="s">
        <v>1085</v>
      </c>
      <c r="AA44" s="79"/>
      <c r="AB44" s="79"/>
      <c r="AC44" s="87" t="s">
        <v>1399</v>
      </c>
      <c r="AD44" s="79"/>
      <c r="AE44" s="79" t="b">
        <v>0</v>
      </c>
      <c r="AF44" s="79">
        <v>0</v>
      </c>
      <c r="AG44" s="87" t="s">
        <v>1673</v>
      </c>
      <c r="AH44" s="79" t="b">
        <v>0</v>
      </c>
      <c r="AI44" s="79" t="s">
        <v>1678</v>
      </c>
      <c r="AJ44" s="79"/>
      <c r="AK44" s="87" t="s">
        <v>1673</v>
      </c>
      <c r="AL44" s="79" t="b">
        <v>0</v>
      </c>
      <c r="AM44" s="79">
        <v>2</v>
      </c>
      <c r="AN44" s="87" t="s">
        <v>1425</v>
      </c>
      <c r="AO44" s="79" t="s">
        <v>1682</v>
      </c>
      <c r="AP44" s="79" t="b">
        <v>0</v>
      </c>
      <c r="AQ44" s="87" t="s">
        <v>1425</v>
      </c>
      <c r="AR44" s="79" t="s">
        <v>176</v>
      </c>
      <c r="AS44" s="79">
        <v>0</v>
      </c>
      <c r="AT44" s="79">
        <v>0</v>
      </c>
      <c r="AU44" s="79"/>
      <c r="AV44" s="79"/>
      <c r="AW44" s="79"/>
      <c r="AX44" s="79"/>
      <c r="AY44" s="79"/>
      <c r="AZ44" s="79"/>
      <c r="BA44" s="79"/>
      <c r="BB44" s="79"/>
      <c r="BC44">
        <v>1</v>
      </c>
      <c r="BD44" s="78" t="str">
        <f>REPLACE(INDEX(GroupVertices[Group], MATCH(Edges[[#This Row],[Vertex 1]],GroupVertices[Vertex],0)),1,1,"")</f>
        <v>1</v>
      </c>
      <c r="BE44" s="78" t="str">
        <f>REPLACE(INDEX(GroupVertices[Group], MATCH(Edges[[#This Row],[Vertex 2]],GroupVertices[Vertex],0)),1,1,"")</f>
        <v>2</v>
      </c>
      <c r="BF44" s="48">
        <v>0</v>
      </c>
      <c r="BG44" s="49">
        <v>0</v>
      </c>
      <c r="BH44" s="48">
        <v>0</v>
      </c>
      <c r="BI44" s="49">
        <v>0</v>
      </c>
      <c r="BJ44" s="48">
        <v>0</v>
      </c>
      <c r="BK44" s="49">
        <v>0</v>
      </c>
      <c r="BL44" s="48">
        <v>39</v>
      </c>
      <c r="BM44" s="49">
        <v>100</v>
      </c>
      <c r="BN44" s="48">
        <v>39</v>
      </c>
    </row>
    <row r="45" spans="1:66" x14ac:dyDescent="0.25">
      <c r="A45" s="64" t="s">
        <v>245</v>
      </c>
      <c r="B45" s="64" t="s">
        <v>294</v>
      </c>
      <c r="C45" s="65" t="s">
        <v>11064</v>
      </c>
      <c r="D45" s="66">
        <v>3</v>
      </c>
      <c r="E45" s="67" t="s">
        <v>132</v>
      </c>
      <c r="F45" s="68">
        <v>32</v>
      </c>
      <c r="G45" s="65"/>
      <c r="H45" s="69"/>
      <c r="I45" s="70"/>
      <c r="J45" s="70"/>
      <c r="K45" s="34" t="s">
        <v>65</v>
      </c>
      <c r="L45" s="77">
        <v>45</v>
      </c>
      <c r="M45" s="77"/>
      <c r="N45" s="72"/>
      <c r="O45" s="79" t="s">
        <v>314</v>
      </c>
      <c r="P45" s="81">
        <v>43850.67763888889</v>
      </c>
      <c r="Q45" s="79" t="s">
        <v>344</v>
      </c>
      <c r="R45" s="82" t="s">
        <v>465</v>
      </c>
      <c r="S45" s="79" t="s">
        <v>496</v>
      </c>
      <c r="T45" s="79" t="s">
        <v>517</v>
      </c>
      <c r="U45" s="82" t="s">
        <v>559</v>
      </c>
      <c r="V45" s="82" t="s">
        <v>559</v>
      </c>
      <c r="W45" s="81">
        <v>43850.67763888889</v>
      </c>
      <c r="X45" s="85">
        <v>43850</v>
      </c>
      <c r="Y45" s="87" t="s">
        <v>791</v>
      </c>
      <c r="Z45" s="82" t="s">
        <v>1086</v>
      </c>
      <c r="AA45" s="79"/>
      <c r="AB45" s="79"/>
      <c r="AC45" s="87" t="s">
        <v>1400</v>
      </c>
      <c r="AD45" s="79"/>
      <c r="AE45" s="79" t="b">
        <v>0</v>
      </c>
      <c r="AF45" s="79">
        <v>2</v>
      </c>
      <c r="AG45" s="87" t="s">
        <v>1673</v>
      </c>
      <c r="AH45" s="79" t="b">
        <v>0</v>
      </c>
      <c r="AI45" s="79" t="s">
        <v>1678</v>
      </c>
      <c r="AJ45" s="79"/>
      <c r="AK45" s="87" t="s">
        <v>1673</v>
      </c>
      <c r="AL45" s="79" t="b">
        <v>0</v>
      </c>
      <c r="AM45" s="79">
        <v>1</v>
      </c>
      <c r="AN45" s="87" t="s">
        <v>1673</v>
      </c>
      <c r="AO45" s="79" t="s">
        <v>1679</v>
      </c>
      <c r="AP45" s="79" t="b">
        <v>0</v>
      </c>
      <c r="AQ45" s="87" t="s">
        <v>1400</v>
      </c>
      <c r="AR45" s="79" t="s">
        <v>176</v>
      </c>
      <c r="AS45" s="79">
        <v>0</v>
      </c>
      <c r="AT45" s="79">
        <v>0</v>
      </c>
      <c r="AU45" s="79"/>
      <c r="AV45" s="79"/>
      <c r="AW45" s="79"/>
      <c r="AX45" s="79"/>
      <c r="AY45" s="79"/>
      <c r="AZ45" s="79"/>
      <c r="BA45" s="79"/>
      <c r="BB45" s="79"/>
      <c r="BC45">
        <v>1</v>
      </c>
      <c r="BD45" s="78" t="str">
        <f>REPLACE(INDEX(GroupVertices[Group], MATCH(Edges[[#This Row],[Vertex 1]],GroupVertices[Vertex],0)),1,1,"")</f>
        <v>2</v>
      </c>
      <c r="BE45" s="78" t="str">
        <f>REPLACE(INDEX(GroupVertices[Group], MATCH(Edges[[#This Row],[Vertex 2]],GroupVertices[Vertex],0)),1,1,"")</f>
        <v>2</v>
      </c>
      <c r="BF45" s="48"/>
      <c r="BG45" s="49"/>
      <c r="BH45" s="48"/>
      <c r="BI45" s="49"/>
      <c r="BJ45" s="48"/>
      <c r="BK45" s="49"/>
      <c r="BL45" s="48"/>
      <c r="BM45" s="49"/>
      <c r="BN45" s="48"/>
    </row>
    <row r="46" spans="1:66" x14ac:dyDescent="0.25">
      <c r="A46" s="64" t="s">
        <v>245</v>
      </c>
      <c r="B46" s="64" t="s">
        <v>280</v>
      </c>
      <c r="C46" s="65" t="s">
        <v>11064</v>
      </c>
      <c r="D46" s="66">
        <v>3</v>
      </c>
      <c r="E46" s="67" t="s">
        <v>132</v>
      </c>
      <c r="F46" s="68">
        <v>32</v>
      </c>
      <c r="G46" s="65"/>
      <c r="H46" s="69"/>
      <c r="I46" s="70"/>
      <c r="J46" s="70"/>
      <c r="K46" s="34" t="s">
        <v>65</v>
      </c>
      <c r="L46" s="77">
        <v>46</v>
      </c>
      <c r="M46" s="77"/>
      <c r="N46" s="72"/>
      <c r="O46" s="79" t="s">
        <v>314</v>
      </c>
      <c r="P46" s="81">
        <v>43850.67763888889</v>
      </c>
      <c r="Q46" s="79" t="s">
        <v>344</v>
      </c>
      <c r="R46" s="82" t="s">
        <v>465</v>
      </c>
      <c r="S46" s="79" t="s">
        <v>496</v>
      </c>
      <c r="T46" s="79" t="s">
        <v>517</v>
      </c>
      <c r="U46" s="82" t="s">
        <v>559</v>
      </c>
      <c r="V46" s="82" t="s">
        <v>559</v>
      </c>
      <c r="W46" s="81">
        <v>43850.67763888889</v>
      </c>
      <c r="X46" s="85">
        <v>43850</v>
      </c>
      <c r="Y46" s="87" t="s">
        <v>791</v>
      </c>
      <c r="Z46" s="82" t="s">
        <v>1086</v>
      </c>
      <c r="AA46" s="79"/>
      <c r="AB46" s="79"/>
      <c r="AC46" s="87" t="s">
        <v>1400</v>
      </c>
      <c r="AD46" s="79"/>
      <c r="AE46" s="79" t="b">
        <v>0</v>
      </c>
      <c r="AF46" s="79">
        <v>2</v>
      </c>
      <c r="AG46" s="87" t="s">
        <v>1673</v>
      </c>
      <c r="AH46" s="79" t="b">
        <v>0</v>
      </c>
      <c r="AI46" s="79" t="s">
        <v>1678</v>
      </c>
      <c r="AJ46" s="79"/>
      <c r="AK46" s="87" t="s">
        <v>1673</v>
      </c>
      <c r="AL46" s="79" t="b">
        <v>0</v>
      </c>
      <c r="AM46" s="79">
        <v>1</v>
      </c>
      <c r="AN46" s="87" t="s">
        <v>1673</v>
      </c>
      <c r="AO46" s="79" t="s">
        <v>1679</v>
      </c>
      <c r="AP46" s="79" t="b">
        <v>0</v>
      </c>
      <c r="AQ46" s="87" t="s">
        <v>1400</v>
      </c>
      <c r="AR46" s="79" t="s">
        <v>176</v>
      </c>
      <c r="AS46" s="79">
        <v>0</v>
      </c>
      <c r="AT46" s="79">
        <v>0</v>
      </c>
      <c r="AU46" s="79"/>
      <c r="AV46" s="79"/>
      <c r="AW46" s="79"/>
      <c r="AX46" s="79"/>
      <c r="AY46" s="79"/>
      <c r="AZ46" s="79"/>
      <c r="BA46" s="79"/>
      <c r="BB46" s="79"/>
      <c r="BC46">
        <v>1</v>
      </c>
      <c r="BD46" s="78" t="str">
        <f>REPLACE(INDEX(GroupVertices[Group], MATCH(Edges[[#This Row],[Vertex 1]],GroupVertices[Vertex],0)),1,1,"")</f>
        <v>2</v>
      </c>
      <c r="BE46" s="78" t="str">
        <f>REPLACE(INDEX(GroupVertices[Group], MATCH(Edges[[#This Row],[Vertex 2]],GroupVertices[Vertex],0)),1,1,"")</f>
        <v>2</v>
      </c>
      <c r="BF46" s="48"/>
      <c r="BG46" s="49"/>
      <c r="BH46" s="48"/>
      <c r="BI46" s="49"/>
      <c r="BJ46" s="48"/>
      <c r="BK46" s="49"/>
      <c r="BL46" s="48"/>
      <c r="BM46" s="49"/>
      <c r="BN46" s="48"/>
    </row>
    <row r="47" spans="1:66" x14ac:dyDescent="0.25">
      <c r="A47" s="64" t="s">
        <v>245</v>
      </c>
      <c r="B47" s="64" t="s">
        <v>295</v>
      </c>
      <c r="C47" s="65" t="s">
        <v>11064</v>
      </c>
      <c r="D47" s="66">
        <v>3</v>
      </c>
      <c r="E47" s="67" t="s">
        <v>132</v>
      </c>
      <c r="F47" s="68">
        <v>32</v>
      </c>
      <c r="G47" s="65"/>
      <c r="H47" s="69"/>
      <c r="I47" s="70"/>
      <c r="J47" s="70"/>
      <c r="K47" s="34" t="s">
        <v>65</v>
      </c>
      <c r="L47" s="77">
        <v>47</v>
      </c>
      <c r="M47" s="77"/>
      <c r="N47" s="72"/>
      <c r="O47" s="79" t="s">
        <v>314</v>
      </c>
      <c r="P47" s="81">
        <v>43850.67763888889</v>
      </c>
      <c r="Q47" s="79" t="s">
        <v>344</v>
      </c>
      <c r="R47" s="82" t="s">
        <v>465</v>
      </c>
      <c r="S47" s="79" t="s">
        <v>496</v>
      </c>
      <c r="T47" s="79" t="s">
        <v>517</v>
      </c>
      <c r="U47" s="82" t="s">
        <v>559</v>
      </c>
      <c r="V47" s="82" t="s">
        <v>559</v>
      </c>
      <c r="W47" s="81">
        <v>43850.67763888889</v>
      </c>
      <c r="X47" s="85">
        <v>43850</v>
      </c>
      <c r="Y47" s="87" t="s">
        <v>791</v>
      </c>
      <c r="Z47" s="82" t="s">
        <v>1086</v>
      </c>
      <c r="AA47" s="79"/>
      <c r="AB47" s="79"/>
      <c r="AC47" s="87" t="s">
        <v>1400</v>
      </c>
      <c r="AD47" s="79"/>
      <c r="AE47" s="79" t="b">
        <v>0</v>
      </c>
      <c r="AF47" s="79">
        <v>2</v>
      </c>
      <c r="AG47" s="87" t="s">
        <v>1673</v>
      </c>
      <c r="AH47" s="79" t="b">
        <v>0</v>
      </c>
      <c r="AI47" s="79" t="s">
        <v>1678</v>
      </c>
      <c r="AJ47" s="79"/>
      <c r="AK47" s="87" t="s">
        <v>1673</v>
      </c>
      <c r="AL47" s="79" t="b">
        <v>0</v>
      </c>
      <c r="AM47" s="79">
        <v>1</v>
      </c>
      <c r="AN47" s="87" t="s">
        <v>1673</v>
      </c>
      <c r="AO47" s="79" t="s">
        <v>1679</v>
      </c>
      <c r="AP47" s="79" t="b">
        <v>0</v>
      </c>
      <c r="AQ47" s="87" t="s">
        <v>1400</v>
      </c>
      <c r="AR47" s="79" t="s">
        <v>176</v>
      </c>
      <c r="AS47" s="79">
        <v>0</v>
      </c>
      <c r="AT47" s="79">
        <v>0</v>
      </c>
      <c r="AU47" s="79"/>
      <c r="AV47" s="79"/>
      <c r="AW47" s="79"/>
      <c r="AX47" s="79"/>
      <c r="AY47" s="79"/>
      <c r="AZ47" s="79"/>
      <c r="BA47" s="79"/>
      <c r="BB47" s="79"/>
      <c r="BC47">
        <v>1</v>
      </c>
      <c r="BD47" s="78" t="str">
        <f>REPLACE(INDEX(GroupVertices[Group], MATCH(Edges[[#This Row],[Vertex 1]],GroupVertices[Vertex],0)),1,1,"")</f>
        <v>2</v>
      </c>
      <c r="BE47" s="78" t="str">
        <f>REPLACE(INDEX(GroupVertices[Group], MATCH(Edges[[#This Row],[Vertex 2]],GroupVertices[Vertex],0)),1,1,"")</f>
        <v>2</v>
      </c>
      <c r="BF47" s="48"/>
      <c r="BG47" s="49"/>
      <c r="BH47" s="48"/>
      <c r="BI47" s="49"/>
      <c r="BJ47" s="48"/>
      <c r="BK47" s="49"/>
      <c r="BL47" s="48"/>
      <c r="BM47" s="49"/>
      <c r="BN47" s="48"/>
    </row>
    <row r="48" spans="1:66" x14ac:dyDescent="0.25">
      <c r="A48" s="64" t="s">
        <v>245</v>
      </c>
      <c r="B48" s="64" t="s">
        <v>296</v>
      </c>
      <c r="C48" s="65" t="s">
        <v>11064</v>
      </c>
      <c r="D48" s="66">
        <v>3</v>
      </c>
      <c r="E48" s="67" t="s">
        <v>132</v>
      </c>
      <c r="F48" s="68">
        <v>32</v>
      </c>
      <c r="G48" s="65"/>
      <c r="H48" s="69"/>
      <c r="I48" s="70"/>
      <c r="J48" s="70"/>
      <c r="K48" s="34" t="s">
        <v>65</v>
      </c>
      <c r="L48" s="77">
        <v>48</v>
      </c>
      <c r="M48" s="77"/>
      <c r="N48" s="72"/>
      <c r="O48" s="79" t="s">
        <v>314</v>
      </c>
      <c r="P48" s="81">
        <v>43850.67763888889</v>
      </c>
      <c r="Q48" s="79" t="s">
        <v>344</v>
      </c>
      <c r="R48" s="82" t="s">
        <v>465</v>
      </c>
      <c r="S48" s="79" t="s">
        <v>496</v>
      </c>
      <c r="T48" s="79" t="s">
        <v>517</v>
      </c>
      <c r="U48" s="82" t="s">
        <v>559</v>
      </c>
      <c r="V48" s="82" t="s">
        <v>559</v>
      </c>
      <c r="W48" s="81">
        <v>43850.67763888889</v>
      </c>
      <c r="X48" s="85">
        <v>43850</v>
      </c>
      <c r="Y48" s="87" t="s">
        <v>791</v>
      </c>
      <c r="Z48" s="82" t="s">
        <v>1086</v>
      </c>
      <c r="AA48" s="79"/>
      <c r="AB48" s="79"/>
      <c r="AC48" s="87" t="s">
        <v>1400</v>
      </c>
      <c r="AD48" s="79"/>
      <c r="AE48" s="79" t="b">
        <v>0</v>
      </c>
      <c r="AF48" s="79">
        <v>2</v>
      </c>
      <c r="AG48" s="87" t="s">
        <v>1673</v>
      </c>
      <c r="AH48" s="79" t="b">
        <v>0</v>
      </c>
      <c r="AI48" s="79" t="s">
        <v>1678</v>
      </c>
      <c r="AJ48" s="79"/>
      <c r="AK48" s="87" t="s">
        <v>1673</v>
      </c>
      <c r="AL48" s="79" t="b">
        <v>0</v>
      </c>
      <c r="AM48" s="79">
        <v>1</v>
      </c>
      <c r="AN48" s="87" t="s">
        <v>1673</v>
      </c>
      <c r="AO48" s="79" t="s">
        <v>1679</v>
      </c>
      <c r="AP48" s="79" t="b">
        <v>0</v>
      </c>
      <c r="AQ48" s="87" t="s">
        <v>1400</v>
      </c>
      <c r="AR48" s="79" t="s">
        <v>176</v>
      </c>
      <c r="AS48" s="79">
        <v>0</v>
      </c>
      <c r="AT48" s="79">
        <v>0</v>
      </c>
      <c r="AU48" s="79"/>
      <c r="AV48" s="79"/>
      <c r="AW48" s="79"/>
      <c r="AX48" s="79"/>
      <c r="AY48" s="79"/>
      <c r="AZ48" s="79"/>
      <c r="BA48" s="79"/>
      <c r="BB48" s="79"/>
      <c r="BC48">
        <v>1</v>
      </c>
      <c r="BD48" s="78" t="str">
        <f>REPLACE(INDEX(GroupVertices[Group], MATCH(Edges[[#This Row],[Vertex 1]],GroupVertices[Vertex],0)),1,1,"")</f>
        <v>2</v>
      </c>
      <c r="BE48" s="78" t="str">
        <f>REPLACE(INDEX(GroupVertices[Group], MATCH(Edges[[#This Row],[Vertex 2]],GroupVertices[Vertex],0)),1,1,"")</f>
        <v>2</v>
      </c>
      <c r="BF48" s="48"/>
      <c r="BG48" s="49"/>
      <c r="BH48" s="48"/>
      <c r="BI48" s="49"/>
      <c r="BJ48" s="48"/>
      <c r="BK48" s="49"/>
      <c r="BL48" s="48"/>
      <c r="BM48" s="49"/>
      <c r="BN48" s="48"/>
    </row>
    <row r="49" spans="1:66" x14ac:dyDescent="0.25">
      <c r="A49" s="64" t="s">
        <v>245</v>
      </c>
      <c r="B49" s="64" t="s">
        <v>272</v>
      </c>
      <c r="C49" s="65" t="s">
        <v>11064</v>
      </c>
      <c r="D49" s="66">
        <v>3</v>
      </c>
      <c r="E49" s="67" t="s">
        <v>132</v>
      </c>
      <c r="F49" s="68">
        <v>32</v>
      </c>
      <c r="G49" s="65"/>
      <c r="H49" s="69"/>
      <c r="I49" s="70"/>
      <c r="J49" s="70"/>
      <c r="K49" s="34" t="s">
        <v>65</v>
      </c>
      <c r="L49" s="77">
        <v>49</v>
      </c>
      <c r="M49" s="77"/>
      <c r="N49" s="72"/>
      <c r="O49" s="79" t="s">
        <v>314</v>
      </c>
      <c r="P49" s="81">
        <v>43850.67763888889</v>
      </c>
      <c r="Q49" s="79" t="s">
        <v>344</v>
      </c>
      <c r="R49" s="82" t="s">
        <v>465</v>
      </c>
      <c r="S49" s="79" t="s">
        <v>496</v>
      </c>
      <c r="T49" s="79" t="s">
        <v>517</v>
      </c>
      <c r="U49" s="82" t="s">
        <v>559</v>
      </c>
      <c r="V49" s="82" t="s">
        <v>559</v>
      </c>
      <c r="W49" s="81">
        <v>43850.67763888889</v>
      </c>
      <c r="X49" s="85">
        <v>43850</v>
      </c>
      <c r="Y49" s="87" t="s">
        <v>791</v>
      </c>
      <c r="Z49" s="82" t="s">
        <v>1086</v>
      </c>
      <c r="AA49" s="79"/>
      <c r="AB49" s="79"/>
      <c r="AC49" s="87" t="s">
        <v>1400</v>
      </c>
      <c r="AD49" s="79"/>
      <c r="AE49" s="79" t="b">
        <v>0</v>
      </c>
      <c r="AF49" s="79">
        <v>2</v>
      </c>
      <c r="AG49" s="87" t="s">
        <v>1673</v>
      </c>
      <c r="AH49" s="79" t="b">
        <v>0</v>
      </c>
      <c r="AI49" s="79" t="s">
        <v>1678</v>
      </c>
      <c r="AJ49" s="79"/>
      <c r="AK49" s="87" t="s">
        <v>1673</v>
      </c>
      <c r="AL49" s="79" t="b">
        <v>0</v>
      </c>
      <c r="AM49" s="79">
        <v>1</v>
      </c>
      <c r="AN49" s="87" t="s">
        <v>1673</v>
      </c>
      <c r="AO49" s="79" t="s">
        <v>1679</v>
      </c>
      <c r="AP49" s="79" t="b">
        <v>0</v>
      </c>
      <c r="AQ49" s="87" t="s">
        <v>1400</v>
      </c>
      <c r="AR49" s="79" t="s">
        <v>176</v>
      </c>
      <c r="AS49" s="79">
        <v>0</v>
      </c>
      <c r="AT49" s="79">
        <v>0</v>
      </c>
      <c r="AU49" s="79"/>
      <c r="AV49" s="79"/>
      <c r="AW49" s="79"/>
      <c r="AX49" s="79"/>
      <c r="AY49" s="79"/>
      <c r="AZ49" s="79"/>
      <c r="BA49" s="79"/>
      <c r="BB49" s="79"/>
      <c r="BC49">
        <v>1</v>
      </c>
      <c r="BD49" s="78" t="str">
        <f>REPLACE(INDEX(GroupVertices[Group], MATCH(Edges[[#This Row],[Vertex 1]],GroupVertices[Vertex],0)),1,1,"")</f>
        <v>2</v>
      </c>
      <c r="BE49" s="78" t="str">
        <f>REPLACE(INDEX(GroupVertices[Group], MATCH(Edges[[#This Row],[Vertex 2]],GroupVertices[Vertex],0)),1,1,"")</f>
        <v>2</v>
      </c>
      <c r="BF49" s="48">
        <v>0</v>
      </c>
      <c r="BG49" s="49">
        <v>0</v>
      </c>
      <c r="BH49" s="48">
        <v>0</v>
      </c>
      <c r="BI49" s="49">
        <v>0</v>
      </c>
      <c r="BJ49" s="48">
        <v>0</v>
      </c>
      <c r="BK49" s="49">
        <v>0</v>
      </c>
      <c r="BL49" s="48">
        <v>31</v>
      </c>
      <c r="BM49" s="49">
        <v>100</v>
      </c>
      <c r="BN49" s="48">
        <v>31</v>
      </c>
    </row>
    <row r="50" spans="1:66" x14ac:dyDescent="0.25">
      <c r="A50" s="64" t="s">
        <v>246</v>
      </c>
      <c r="B50" s="64" t="s">
        <v>277</v>
      </c>
      <c r="C50" s="65" t="s">
        <v>11064</v>
      </c>
      <c r="D50" s="66">
        <v>3</v>
      </c>
      <c r="E50" s="67" t="s">
        <v>132</v>
      </c>
      <c r="F50" s="68">
        <v>32</v>
      </c>
      <c r="G50" s="65"/>
      <c r="H50" s="69"/>
      <c r="I50" s="70"/>
      <c r="J50" s="70"/>
      <c r="K50" s="34" t="s">
        <v>65</v>
      </c>
      <c r="L50" s="77">
        <v>50</v>
      </c>
      <c r="M50" s="77"/>
      <c r="N50" s="72"/>
      <c r="O50" s="79" t="s">
        <v>315</v>
      </c>
      <c r="P50" s="81">
        <v>43850.7109837963</v>
      </c>
      <c r="Q50" s="79" t="s">
        <v>345</v>
      </c>
      <c r="R50" s="79"/>
      <c r="S50" s="79"/>
      <c r="T50" s="79" t="s">
        <v>518</v>
      </c>
      <c r="U50" s="79"/>
      <c r="V50" s="82" t="s">
        <v>705</v>
      </c>
      <c r="W50" s="81">
        <v>43850.7109837963</v>
      </c>
      <c r="X50" s="85">
        <v>43850</v>
      </c>
      <c r="Y50" s="87" t="s">
        <v>792</v>
      </c>
      <c r="Z50" s="82" t="s">
        <v>1087</v>
      </c>
      <c r="AA50" s="79"/>
      <c r="AB50" s="79"/>
      <c r="AC50" s="87" t="s">
        <v>1401</v>
      </c>
      <c r="AD50" s="79"/>
      <c r="AE50" s="79" t="b">
        <v>0</v>
      </c>
      <c r="AF50" s="79">
        <v>0</v>
      </c>
      <c r="AG50" s="87" t="s">
        <v>1673</v>
      </c>
      <c r="AH50" s="79" t="b">
        <v>0</v>
      </c>
      <c r="AI50" s="79" t="s">
        <v>1678</v>
      </c>
      <c r="AJ50" s="79"/>
      <c r="AK50" s="87" t="s">
        <v>1673</v>
      </c>
      <c r="AL50" s="79" t="b">
        <v>0</v>
      </c>
      <c r="AM50" s="79">
        <v>7</v>
      </c>
      <c r="AN50" s="87" t="s">
        <v>1441</v>
      </c>
      <c r="AO50" s="79" t="s">
        <v>1682</v>
      </c>
      <c r="AP50" s="79" t="b">
        <v>0</v>
      </c>
      <c r="AQ50" s="87" t="s">
        <v>1441</v>
      </c>
      <c r="AR50" s="79" t="s">
        <v>176</v>
      </c>
      <c r="AS50" s="79">
        <v>0</v>
      </c>
      <c r="AT50" s="79">
        <v>0</v>
      </c>
      <c r="AU50" s="79"/>
      <c r="AV50" s="79"/>
      <c r="AW50" s="79"/>
      <c r="AX50" s="79"/>
      <c r="AY50" s="79"/>
      <c r="AZ50" s="79"/>
      <c r="BA50" s="79"/>
      <c r="BB50" s="79"/>
      <c r="BC50">
        <v>1</v>
      </c>
      <c r="BD50" s="78" t="str">
        <f>REPLACE(INDEX(GroupVertices[Group], MATCH(Edges[[#This Row],[Vertex 1]],GroupVertices[Vertex],0)),1,1,"")</f>
        <v>1</v>
      </c>
      <c r="BE50" s="78" t="str">
        <f>REPLACE(INDEX(GroupVertices[Group], MATCH(Edges[[#This Row],[Vertex 2]],GroupVertices[Vertex],0)),1,1,"")</f>
        <v>1</v>
      </c>
      <c r="BF50" s="48">
        <v>0</v>
      </c>
      <c r="BG50" s="49">
        <v>0</v>
      </c>
      <c r="BH50" s="48">
        <v>0</v>
      </c>
      <c r="BI50" s="49">
        <v>0</v>
      </c>
      <c r="BJ50" s="48">
        <v>0</v>
      </c>
      <c r="BK50" s="49">
        <v>0</v>
      </c>
      <c r="BL50" s="48">
        <v>31</v>
      </c>
      <c r="BM50" s="49">
        <v>100</v>
      </c>
      <c r="BN50" s="48">
        <v>31</v>
      </c>
    </row>
    <row r="51" spans="1:66" x14ac:dyDescent="0.25">
      <c r="A51" s="64" t="s">
        <v>247</v>
      </c>
      <c r="B51" s="64" t="s">
        <v>277</v>
      </c>
      <c r="C51" s="65" t="s">
        <v>11064</v>
      </c>
      <c r="D51" s="66">
        <v>3</v>
      </c>
      <c r="E51" s="67" t="s">
        <v>132</v>
      </c>
      <c r="F51" s="68">
        <v>32</v>
      </c>
      <c r="G51" s="65"/>
      <c r="H51" s="69"/>
      <c r="I51" s="70"/>
      <c r="J51" s="70"/>
      <c r="K51" s="34" t="s">
        <v>65</v>
      </c>
      <c r="L51" s="77">
        <v>51</v>
      </c>
      <c r="M51" s="77"/>
      <c r="N51" s="72"/>
      <c r="O51" s="79" t="s">
        <v>315</v>
      </c>
      <c r="P51" s="81">
        <v>43850.761261574073</v>
      </c>
      <c r="Q51" s="79" t="s">
        <v>333</v>
      </c>
      <c r="R51" s="79"/>
      <c r="S51" s="79"/>
      <c r="T51" s="79" t="s">
        <v>514</v>
      </c>
      <c r="U51" s="79"/>
      <c r="V51" s="82" t="s">
        <v>706</v>
      </c>
      <c r="W51" s="81">
        <v>43850.761261574073</v>
      </c>
      <c r="X51" s="85">
        <v>43850</v>
      </c>
      <c r="Y51" s="87" t="s">
        <v>793</v>
      </c>
      <c r="Z51" s="82" t="s">
        <v>1088</v>
      </c>
      <c r="AA51" s="79"/>
      <c r="AB51" s="79"/>
      <c r="AC51" s="87" t="s">
        <v>1402</v>
      </c>
      <c r="AD51" s="79"/>
      <c r="AE51" s="79" t="b">
        <v>0</v>
      </c>
      <c r="AF51" s="79">
        <v>0</v>
      </c>
      <c r="AG51" s="87" t="s">
        <v>1673</v>
      </c>
      <c r="AH51" s="79" t="b">
        <v>0</v>
      </c>
      <c r="AI51" s="79" t="s">
        <v>1678</v>
      </c>
      <c r="AJ51" s="79"/>
      <c r="AK51" s="87" t="s">
        <v>1673</v>
      </c>
      <c r="AL51" s="79" t="b">
        <v>0</v>
      </c>
      <c r="AM51" s="79">
        <v>4</v>
      </c>
      <c r="AN51" s="87" t="s">
        <v>1386</v>
      </c>
      <c r="AO51" s="79" t="s">
        <v>1681</v>
      </c>
      <c r="AP51" s="79" t="b">
        <v>0</v>
      </c>
      <c r="AQ51" s="87" t="s">
        <v>1386</v>
      </c>
      <c r="AR51" s="79" t="s">
        <v>176</v>
      </c>
      <c r="AS51" s="79">
        <v>0</v>
      </c>
      <c r="AT51" s="79">
        <v>0</v>
      </c>
      <c r="AU51" s="79"/>
      <c r="AV51" s="79"/>
      <c r="AW51" s="79"/>
      <c r="AX51" s="79"/>
      <c r="AY51" s="79"/>
      <c r="AZ51" s="79"/>
      <c r="BA51" s="79"/>
      <c r="BB51" s="79"/>
      <c r="BC51">
        <v>1</v>
      </c>
      <c r="BD51" s="78" t="str">
        <f>REPLACE(INDEX(GroupVertices[Group], MATCH(Edges[[#This Row],[Vertex 1]],GroupVertices[Vertex],0)),1,1,"")</f>
        <v>1</v>
      </c>
      <c r="BE51" s="78" t="str">
        <f>REPLACE(INDEX(GroupVertices[Group], MATCH(Edges[[#This Row],[Vertex 2]],GroupVertices[Vertex],0)),1,1,"")</f>
        <v>1</v>
      </c>
      <c r="BF51" s="48">
        <v>0</v>
      </c>
      <c r="BG51" s="49">
        <v>0</v>
      </c>
      <c r="BH51" s="48">
        <v>0</v>
      </c>
      <c r="BI51" s="49">
        <v>0</v>
      </c>
      <c r="BJ51" s="48">
        <v>0</v>
      </c>
      <c r="BK51" s="49">
        <v>0</v>
      </c>
      <c r="BL51" s="48">
        <v>11</v>
      </c>
      <c r="BM51" s="49">
        <v>100</v>
      </c>
      <c r="BN51" s="48">
        <v>11</v>
      </c>
    </row>
    <row r="52" spans="1:66" x14ac:dyDescent="0.25">
      <c r="A52" s="64" t="s">
        <v>248</v>
      </c>
      <c r="B52" s="64" t="s">
        <v>297</v>
      </c>
      <c r="C52" s="65" t="s">
        <v>11064</v>
      </c>
      <c r="D52" s="66">
        <v>3</v>
      </c>
      <c r="E52" s="67" t="s">
        <v>132</v>
      </c>
      <c r="F52" s="68">
        <v>32</v>
      </c>
      <c r="G52" s="65"/>
      <c r="H52" s="69"/>
      <c r="I52" s="70"/>
      <c r="J52" s="70"/>
      <c r="K52" s="34" t="s">
        <v>65</v>
      </c>
      <c r="L52" s="77">
        <v>52</v>
      </c>
      <c r="M52" s="77"/>
      <c r="N52" s="72"/>
      <c r="O52" s="79" t="s">
        <v>315</v>
      </c>
      <c r="P52" s="81">
        <v>43846.543206018519</v>
      </c>
      <c r="Q52" s="79" t="s">
        <v>346</v>
      </c>
      <c r="R52" s="79"/>
      <c r="S52" s="79"/>
      <c r="T52" s="79" t="s">
        <v>509</v>
      </c>
      <c r="U52" s="79"/>
      <c r="V52" s="82" t="s">
        <v>707</v>
      </c>
      <c r="W52" s="81">
        <v>43846.543206018519</v>
      </c>
      <c r="X52" s="85">
        <v>43846</v>
      </c>
      <c r="Y52" s="87" t="s">
        <v>794</v>
      </c>
      <c r="Z52" s="82" t="s">
        <v>1089</v>
      </c>
      <c r="AA52" s="79"/>
      <c r="AB52" s="79"/>
      <c r="AC52" s="87" t="s">
        <v>1403</v>
      </c>
      <c r="AD52" s="79"/>
      <c r="AE52" s="79" t="b">
        <v>0</v>
      </c>
      <c r="AF52" s="79">
        <v>0</v>
      </c>
      <c r="AG52" s="87" t="s">
        <v>1673</v>
      </c>
      <c r="AH52" s="79" t="b">
        <v>0</v>
      </c>
      <c r="AI52" s="79" t="s">
        <v>1678</v>
      </c>
      <c r="AJ52" s="79"/>
      <c r="AK52" s="87" t="s">
        <v>1673</v>
      </c>
      <c r="AL52" s="79" t="b">
        <v>0</v>
      </c>
      <c r="AM52" s="79">
        <v>2</v>
      </c>
      <c r="AN52" s="87" t="s">
        <v>1534</v>
      </c>
      <c r="AO52" s="79" t="s">
        <v>1682</v>
      </c>
      <c r="AP52" s="79" t="b">
        <v>0</v>
      </c>
      <c r="AQ52" s="87" t="s">
        <v>1534</v>
      </c>
      <c r="AR52" s="79" t="s">
        <v>176</v>
      </c>
      <c r="AS52" s="79">
        <v>0</v>
      </c>
      <c r="AT52" s="79">
        <v>0</v>
      </c>
      <c r="AU52" s="79"/>
      <c r="AV52" s="79"/>
      <c r="AW52" s="79"/>
      <c r="AX52" s="79"/>
      <c r="AY52" s="79"/>
      <c r="AZ52" s="79"/>
      <c r="BA52" s="79"/>
      <c r="BB52" s="79"/>
      <c r="BC52">
        <v>1</v>
      </c>
      <c r="BD52" s="78" t="str">
        <f>REPLACE(INDEX(GroupVertices[Group], MATCH(Edges[[#This Row],[Vertex 1]],GroupVertices[Vertex],0)),1,1,"")</f>
        <v>1</v>
      </c>
      <c r="BE52" s="78" t="str">
        <f>REPLACE(INDEX(GroupVertices[Group], MATCH(Edges[[#This Row],[Vertex 2]],GroupVertices[Vertex],0)),1,1,"")</f>
        <v>1</v>
      </c>
      <c r="BF52" s="48">
        <v>0</v>
      </c>
      <c r="BG52" s="49">
        <v>0</v>
      </c>
      <c r="BH52" s="48">
        <v>0</v>
      </c>
      <c r="BI52" s="49">
        <v>0</v>
      </c>
      <c r="BJ52" s="48">
        <v>0</v>
      </c>
      <c r="BK52" s="49">
        <v>0</v>
      </c>
      <c r="BL52" s="48">
        <v>24</v>
      </c>
      <c r="BM52" s="49">
        <v>100</v>
      </c>
      <c r="BN52" s="48">
        <v>24</v>
      </c>
    </row>
    <row r="53" spans="1:66" x14ac:dyDescent="0.25">
      <c r="A53" s="64" t="s">
        <v>248</v>
      </c>
      <c r="B53" s="64" t="s">
        <v>277</v>
      </c>
      <c r="C53" s="65" t="s">
        <v>11067</v>
      </c>
      <c r="D53" s="66">
        <v>5.625</v>
      </c>
      <c r="E53" s="67" t="s">
        <v>132</v>
      </c>
      <c r="F53" s="68">
        <v>28.285714285714285</v>
      </c>
      <c r="G53" s="65"/>
      <c r="H53" s="69"/>
      <c r="I53" s="70"/>
      <c r="J53" s="70"/>
      <c r="K53" s="34" t="s">
        <v>65</v>
      </c>
      <c r="L53" s="77">
        <v>53</v>
      </c>
      <c r="M53" s="77"/>
      <c r="N53" s="72"/>
      <c r="O53" s="79" t="s">
        <v>313</v>
      </c>
      <c r="P53" s="81">
        <v>43846.730763888889</v>
      </c>
      <c r="Q53" s="79" t="s">
        <v>322</v>
      </c>
      <c r="R53" s="79"/>
      <c r="S53" s="79"/>
      <c r="T53" s="79" t="s">
        <v>511</v>
      </c>
      <c r="U53" s="79"/>
      <c r="V53" s="82" t="s">
        <v>707</v>
      </c>
      <c r="W53" s="81">
        <v>43846.730763888889</v>
      </c>
      <c r="X53" s="85">
        <v>43846</v>
      </c>
      <c r="Y53" s="87" t="s">
        <v>795</v>
      </c>
      <c r="Z53" s="82" t="s">
        <v>1090</v>
      </c>
      <c r="AA53" s="79"/>
      <c r="AB53" s="79"/>
      <c r="AC53" s="87" t="s">
        <v>1404</v>
      </c>
      <c r="AD53" s="79"/>
      <c r="AE53" s="79" t="b">
        <v>0</v>
      </c>
      <c r="AF53" s="79">
        <v>0</v>
      </c>
      <c r="AG53" s="87" t="s">
        <v>1673</v>
      </c>
      <c r="AH53" s="79" t="b">
        <v>0</v>
      </c>
      <c r="AI53" s="79" t="s">
        <v>1678</v>
      </c>
      <c r="AJ53" s="79"/>
      <c r="AK53" s="87" t="s">
        <v>1673</v>
      </c>
      <c r="AL53" s="79" t="b">
        <v>0</v>
      </c>
      <c r="AM53" s="79">
        <v>7</v>
      </c>
      <c r="AN53" s="87" t="s">
        <v>1634</v>
      </c>
      <c r="AO53" s="79" t="s">
        <v>1682</v>
      </c>
      <c r="AP53" s="79" t="b">
        <v>0</v>
      </c>
      <c r="AQ53" s="87" t="s">
        <v>1634</v>
      </c>
      <c r="AR53" s="79" t="s">
        <v>176</v>
      </c>
      <c r="AS53" s="79">
        <v>0</v>
      </c>
      <c r="AT53" s="79">
        <v>0</v>
      </c>
      <c r="AU53" s="79"/>
      <c r="AV53" s="79"/>
      <c r="AW53" s="79"/>
      <c r="AX53" s="79"/>
      <c r="AY53" s="79"/>
      <c r="AZ53" s="79"/>
      <c r="BA53" s="79"/>
      <c r="BB53" s="79"/>
      <c r="BC53">
        <v>4</v>
      </c>
      <c r="BD53" s="78" t="str">
        <f>REPLACE(INDEX(GroupVertices[Group], MATCH(Edges[[#This Row],[Vertex 1]],GroupVertices[Vertex],0)),1,1,"")</f>
        <v>1</v>
      </c>
      <c r="BE53" s="78" t="str">
        <f>REPLACE(INDEX(GroupVertices[Group], MATCH(Edges[[#This Row],[Vertex 2]],GroupVertices[Vertex],0)),1,1,"")</f>
        <v>1</v>
      </c>
      <c r="BF53" s="48">
        <v>0</v>
      </c>
      <c r="BG53" s="49">
        <v>0</v>
      </c>
      <c r="BH53" s="48">
        <v>0</v>
      </c>
      <c r="BI53" s="49">
        <v>0</v>
      </c>
      <c r="BJ53" s="48">
        <v>0</v>
      </c>
      <c r="BK53" s="49">
        <v>0</v>
      </c>
      <c r="BL53" s="48">
        <v>27</v>
      </c>
      <c r="BM53" s="49">
        <v>100</v>
      </c>
      <c r="BN53" s="48">
        <v>27</v>
      </c>
    </row>
    <row r="54" spans="1:66" x14ac:dyDescent="0.25">
      <c r="A54" s="64" t="s">
        <v>248</v>
      </c>
      <c r="B54" s="64" t="s">
        <v>298</v>
      </c>
      <c r="C54" s="65" t="s">
        <v>11064</v>
      </c>
      <c r="D54" s="66">
        <v>3</v>
      </c>
      <c r="E54" s="67" t="s">
        <v>132</v>
      </c>
      <c r="F54" s="68">
        <v>32</v>
      </c>
      <c r="G54" s="65"/>
      <c r="H54" s="69"/>
      <c r="I54" s="70"/>
      <c r="J54" s="70"/>
      <c r="K54" s="34" t="s">
        <v>65</v>
      </c>
      <c r="L54" s="77">
        <v>54</v>
      </c>
      <c r="M54" s="77"/>
      <c r="N54" s="72"/>
      <c r="O54" s="79" t="s">
        <v>315</v>
      </c>
      <c r="P54" s="81">
        <v>43847.397349537037</v>
      </c>
      <c r="Q54" s="79" t="s">
        <v>347</v>
      </c>
      <c r="R54" s="79"/>
      <c r="S54" s="79"/>
      <c r="T54" s="79" t="s">
        <v>509</v>
      </c>
      <c r="U54" s="79"/>
      <c r="V54" s="82" t="s">
        <v>707</v>
      </c>
      <c r="W54" s="81">
        <v>43847.397349537037</v>
      </c>
      <c r="X54" s="85">
        <v>43847</v>
      </c>
      <c r="Y54" s="87" t="s">
        <v>796</v>
      </c>
      <c r="Z54" s="82" t="s">
        <v>1091</v>
      </c>
      <c r="AA54" s="79"/>
      <c r="AB54" s="79"/>
      <c r="AC54" s="87" t="s">
        <v>1405</v>
      </c>
      <c r="AD54" s="79"/>
      <c r="AE54" s="79" t="b">
        <v>0</v>
      </c>
      <c r="AF54" s="79">
        <v>0</v>
      </c>
      <c r="AG54" s="87" t="s">
        <v>1673</v>
      </c>
      <c r="AH54" s="79" t="b">
        <v>0</v>
      </c>
      <c r="AI54" s="79" t="s">
        <v>1678</v>
      </c>
      <c r="AJ54" s="79"/>
      <c r="AK54" s="87" t="s">
        <v>1673</v>
      </c>
      <c r="AL54" s="79" t="b">
        <v>0</v>
      </c>
      <c r="AM54" s="79">
        <v>5</v>
      </c>
      <c r="AN54" s="87" t="s">
        <v>1571</v>
      </c>
      <c r="AO54" s="79" t="s">
        <v>1685</v>
      </c>
      <c r="AP54" s="79" t="b">
        <v>0</v>
      </c>
      <c r="AQ54" s="87" t="s">
        <v>1571</v>
      </c>
      <c r="AR54" s="79" t="s">
        <v>176</v>
      </c>
      <c r="AS54" s="79">
        <v>0</v>
      </c>
      <c r="AT54" s="79">
        <v>0</v>
      </c>
      <c r="AU54" s="79"/>
      <c r="AV54" s="79"/>
      <c r="AW54" s="79"/>
      <c r="AX54" s="79"/>
      <c r="AY54" s="79"/>
      <c r="AZ54" s="79"/>
      <c r="BA54" s="79"/>
      <c r="BB54" s="79"/>
      <c r="BC54">
        <v>1</v>
      </c>
      <c r="BD54" s="78" t="str">
        <f>REPLACE(INDEX(GroupVertices[Group], MATCH(Edges[[#This Row],[Vertex 1]],GroupVertices[Vertex],0)),1,1,"")</f>
        <v>1</v>
      </c>
      <c r="BE54" s="78" t="str">
        <f>REPLACE(INDEX(GroupVertices[Group], MATCH(Edges[[#This Row],[Vertex 2]],GroupVertices[Vertex],0)),1,1,"")</f>
        <v>1</v>
      </c>
      <c r="BF54" s="48"/>
      <c r="BG54" s="49"/>
      <c r="BH54" s="48"/>
      <c r="BI54" s="49"/>
      <c r="BJ54" s="48"/>
      <c r="BK54" s="49"/>
      <c r="BL54" s="48"/>
      <c r="BM54" s="49"/>
      <c r="BN54" s="48"/>
    </row>
    <row r="55" spans="1:66" x14ac:dyDescent="0.25">
      <c r="A55" s="64" t="s">
        <v>248</v>
      </c>
      <c r="B55" s="64" t="s">
        <v>289</v>
      </c>
      <c r="C55" s="65" t="s">
        <v>11064</v>
      </c>
      <c r="D55" s="66">
        <v>3</v>
      </c>
      <c r="E55" s="67" t="s">
        <v>132</v>
      </c>
      <c r="F55" s="68">
        <v>32</v>
      </c>
      <c r="G55" s="65"/>
      <c r="H55" s="69"/>
      <c r="I55" s="70"/>
      <c r="J55" s="70"/>
      <c r="K55" s="34" t="s">
        <v>65</v>
      </c>
      <c r="L55" s="77">
        <v>55</v>
      </c>
      <c r="M55" s="77"/>
      <c r="N55" s="72"/>
      <c r="O55" s="79" t="s">
        <v>315</v>
      </c>
      <c r="P55" s="81">
        <v>43847.397349537037</v>
      </c>
      <c r="Q55" s="79" t="s">
        <v>347</v>
      </c>
      <c r="R55" s="79"/>
      <c r="S55" s="79"/>
      <c r="T55" s="79" t="s">
        <v>509</v>
      </c>
      <c r="U55" s="79"/>
      <c r="V55" s="82" t="s">
        <v>707</v>
      </c>
      <c r="W55" s="81">
        <v>43847.397349537037</v>
      </c>
      <c r="X55" s="85">
        <v>43847</v>
      </c>
      <c r="Y55" s="87" t="s">
        <v>796</v>
      </c>
      <c r="Z55" s="82" t="s">
        <v>1091</v>
      </c>
      <c r="AA55" s="79"/>
      <c r="AB55" s="79"/>
      <c r="AC55" s="87" t="s">
        <v>1405</v>
      </c>
      <c r="AD55" s="79"/>
      <c r="AE55" s="79" t="b">
        <v>0</v>
      </c>
      <c r="AF55" s="79">
        <v>0</v>
      </c>
      <c r="AG55" s="87" t="s">
        <v>1673</v>
      </c>
      <c r="AH55" s="79" t="b">
        <v>0</v>
      </c>
      <c r="AI55" s="79" t="s">
        <v>1678</v>
      </c>
      <c r="AJ55" s="79"/>
      <c r="AK55" s="87" t="s">
        <v>1673</v>
      </c>
      <c r="AL55" s="79" t="b">
        <v>0</v>
      </c>
      <c r="AM55" s="79">
        <v>5</v>
      </c>
      <c r="AN55" s="87" t="s">
        <v>1571</v>
      </c>
      <c r="AO55" s="79" t="s">
        <v>1685</v>
      </c>
      <c r="AP55" s="79" t="b">
        <v>0</v>
      </c>
      <c r="AQ55" s="87" t="s">
        <v>1571</v>
      </c>
      <c r="AR55" s="79" t="s">
        <v>176</v>
      </c>
      <c r="AS55" s="79">
        <v>0</v>
      </c>
      <c r="AT55" s="79">
        <v>0</v>
      </c>
      <c r="AU55" s="79"/>
      <c r="AV55" s="79"/>
      <c r="AW55" s="79"/>
      <c r="AX55" s="79"/>
      <c r="AY55" s="79"/>
      <c r="AZ55" s="79"/>
      <c r="BA55" s="79"/>
      <c r="BB55" s="79"/>
      <c r="BC55">
        <v>1</v>
      </c>
      <c r="BD55" s="78" t="str">
        <f>REPLACE(INDEX(GroupVertices[Group], MATCH(Edges[[#This Row],[Vertex 1]],GroupVertices[Vertex],0)),1,1,"")</f>
        <v>1</v>
      </c>
      <c r="BE55" s="78" t="str">
        <f>REPLACE(INDEX(GroupVertices[Group], MATCH(Edges[[#This Row],[Vertex 2]],GroupVertices[Vertex],0)),1,1,"")</f>
        <v>5</v>
      </c>
      <c r="BF55" s="48"/>
      <c r="BG55" s="49"/>
      <c r="BH55" s="48"/>
      <c r="BI55" s="49"/>
      <c r="BJ55" s="48"/>
      <c r="BK55" s="49"/>
      <c r="BL55" s="48"/>
      <c r="BM55" s="49"/>
      <c r="BN55" s="48"/>
    </row>
    <row r="56" spans="1:66" x14ac:dyDescent="0.25">
      <c r="A56" s="64" t="s">
        <v>248</v>
      </c>
      <c r="B56" s="64" t="s">
        <v>299</v>
      </c>
      <c r="C56" s="65" t="s">
        <v>11064</v>
      </c>
      <c r="D56" s="66">
        <v>3</v>
      </c>
      <c r="E56" s="67" t="s">
        <v>132</v>
      </c>
      <c r="F56" s="68">
        <v>32</v>
      </c>
      <c r="G56" s="65"/>
      <c r="H56" s="69"/>
      <c r="I56" s="70"/>
      <c r="J56" s="70"/>
      <c r="K56" s="34" t="s">
        <v>65</v>
      </c>
      <c r="L56" s="77">
        <v>56</v>
      </c>
      <c r="M56" s="77"/>
      <c r="N56" s="72"/>
      <c r="O56" s="79" t="s">
        <v>315</v>
      </c>
      <c r="P56" s="81">
        <v>43847.397349537037</v>
      </c>
      <c r="Q56" s="79" t="s">
        <v>347</v>
      </c>
      <c r="R56" s="79"/>
      <c r="S56" s="79"/>
      <c r="T56" s="79" t="s">
        <v>509</v>
      </c>
      <c r="U56" s="79"/>
      <c r="V56" s="82" t="s">
        <v>707</v>
      </c>
      <c r="W56" s="81">
        <v>43847.397349537037</v>
      </c>
      <c r="X56" s="85">
        <v>43847</v>
      </c>
      <c r="Y56" s="87" t="s">
        <v>796</v>
      </c>
      <c r="Z56" s="82" t="s">
        <v>1091</v>
      </c>
      <c r="AA56" s="79"/>
      <c r="AB56" s="79"/>
      <c r="AC56" s="87" t="s">
        <v>1405</v>
      </c>
      <c r="AD56" s="79"/>
      <c r="AE56" s="79" t="b">
        <v>0</v>
      </c>
      <c r="AF56" s="79">
        <v>0</v>
      </c>
      <c r="AG56" s="87" t="s">
        <v>1673</v>
      </c>
      <c r="AH56" s="79" t="b">
        <v>0</v>
      </c>
      <c r="AI56" s="79" t="s">
        <v>1678</v>
      </c>
      <c r="AJ56" s="79"/>
      <c r="AK56" s="87" t="s">
        <v>1673</v>
      </c>
      <c r="AL56" s="79" t="b">
        <v>0</v>
      </c>
      <c r="AM56" s="79">
        <v>5</v>
      </c>
      <c r="AN56" s="87" t="s">
        <v>1571</v>
      </c>
      <c r="AO56" s="79" t="s">
        <v>1685</v>
      </c>
      <c r="AP56" s="79" t="b">
        <v>0</v>
      </c>
      <c r="AQ56" s="87" t="s">
        <v>1571</v>
      </c>
      <c r="AR56" s="79" t="s">
        <v>176</v>
      </c>
      <c r="AS56" s="79">
        <v>0</v>
      </c>
      <c r="AT56" s="79">
        <v>0</v>
      </c>
      <c r="AU56" s="79"/>
      <c r="AV56" s="79"/>
      <c r="AW56" s="79"/>
      <c r="AX56" s="79"/>
      <c r="AY56" s="79"/>
      <c r="AZ56" s="79"/>
      <c r="BA56" s="79"/>
      <c r="BB56" s="79"/>
      <c r="BC56">
        <v>1</v>
      </c>
      <c r="BD56" s="78" t="str">
        <f>REPLACE(INDEX(GroupVertices[Group], MATCH(Edges[[#This Row],[Vertex 1]],GroupVertices[Vertex],0)),1,1,"")</f>
        <v>1</v>
      </c>
      <c r="BE56" s="78" t="str">
        <f>REPLACE(INDEX(GroupVertices[Group], MATCH(Edges[[#This Row],[Vertex 2]],GroupVertices[Vertex],0)),1,1,"")</f>
        <v>1</v>
      </c>
      <c r="BF56" s="48"/>
      <c r="BG56" s="49"/>
      <c r="BH56" s="48"/>
      <c r="BI56" s="49"/>
      <c r="BJ56" s="48"/>
      <c r="BK56" s="49"/>
      <c r="BL56" s="48"/>
      <c r="BM56" s="49"/>
      <c r="BN56" s="48"/>
    </row>
    <row r="57" spans="1:66" x14ac:dyDescent="0.25">
      <c r="A57" s="64" t="s">
        <v>248</v>
      </c>
      <c r="B57" s="64" t="s">
        <v>300</v>
      </c>
      <c r="C57" s="65" t="s">
        <v>11065</v>
      </c>
      <c r="D57" s="66">
        <v>3.875</v>
      </c>
      <c r="E57" s="67" t="s">
        <v>132</v>
      </c>
      <c r="F57" s="68">
        <v>30.761904761904763</v>
      </c>
      <c r="G57" s="65"/>
      <c r="H57" s="69"/>
      <c r="I57" s="70"/>
      <c r="J57" s="70"/>
      <c r="K57" s="34" t="s">
        <v>65</v>
      </c>
      <c r="L57" s="77">
        <v>57</v>
      </c>
      <c r="M57" s="77"/>
      <c r="N57" s="72"/>
      <c r="O57" s="79" t="s">
        <v>315</v>
      </c>
      <c r="P57" s="81">
        <v>43847.397349537037</v>
      </c>
      <c r="Q57" s="79" t="s">
        <v>347</v>
      </c>
      <c r="R57" s="79"/>
      <c r="S57" s="79"/>
      <c r="T57" s="79" t="s">
        <v>509</v>
      </c>
      <c r="U57" s="79"/>
      <c r="V57" s="82" t="s">
        <v>707</v>
      </c>
      <c r="W57" s="81">
        <v>43847.397349537037</v>
      </c>
      <c r="X57" s="85">
        <v>43847</v>
      </c>
      <c r="Y57" s="87" t="s">
        <v>796</v>
      </c>
      <c r="Z57" s="82" t="s">
        <v>1091</v>
      </c>
      <c r="AA57" s="79"/>
      <c r="AB57" s="79"/>
      <c r="AC57" s="87" t="s">
        <v>1405</v>
      </c>
      <c r="AD57" s="79"/>
      <c r="AE57" s="79" t="b">
        <v>0</v>
      </c>
      <c r="AF57" s="79">
        <v>0</v>
      </c>
      <c r="AG57" s="87" t="s">
        <v>1673</v>
      </c>
      <c r="AH57" s="79" t="b">
        <v>0</v>
      </c>
      <c r="AI57" s="79" t="s">
        <v>1678</v>
      </c>
      <c r="AJ57" s="79"/>
      <c r="AK57" s="87" t="s">
        <v>1673</v>
      </c>
      <c r="AL57" s="79" t="b">
        <v>0</v>
      </c>
      <c r="AM57" s="79">
        <v>5</v>
      </c>
      <c r="AN57" s="87" t="s">
        <v>1571</v>
      </c>
      <c r="AO57" s="79" t="s">
        <v>1685</v>
      </c>
      <c r="AP57" s="79" t="b">
        <v>0</v>
      </c>
      <c r="AQ57" s="87" t="s">
        <v>1571</v>
      </c>
      <c r="AR57" s="79" t="s">
        <v>176</v>
      </c>
      <c r="AS57" s="79">
        <v>0</v>
      </c>
      <c r="AT57" s="79">
        <v>0</v>
      </c>
      <c r="AU57" s="79"/>
      <c r="AV57" s="79"/>
      <c r="AW57" s="79"/>
      <c r="AX57" s="79"/>
      <c r="AY57" s="79"/>
      <c r="AZ57" s="79"/>
      <c r="BA57" s="79"/>
      <c r="BB57" s="79"/>
      <c r="BC57">
        <v>2</v>
      </c>
      <c r="BD57" s="78" t="str">
        <f>REPLACE(INDEX(GroupVertices[Group], MATCH(Edges[[#This Row],[Vertex 1]],GroupVertices[Vertex],0)),1,1,"")</f>
        <v>1</v>
      </c>
      <c r="BE57" s="78" t="str">
        <f>REPLACE(INDEX(GroupVertices[Group], MATCH(Edges[[#This Row],[Vertex 2]],GroupVertices[Vertex],0)),1,1,"")</f>
        <v>1</v>
      </c>
      <c r="BF57" s="48"/>
      <c r="BG57" s="49"/>
      <c r="BH57" s="48"/>
      <c r="BI57" s="49"/>
      <c r="BJ57" s="48"/>
      <c r="BK57" s="49"/>
      <c r="BL57" s="48"/>
      <c r="BM57" s="49"/>
      <c r="BN57" s="48"/>
    </row>
    <row r="58" spans="1:66" x14ac:dyDescent="0.25">
      <c r="A58" s="64" t="s">
        <v>248</v>
      </c>
      <c r="B58" s="64" t="s">
        <v>301</v>
      </c>
      <c r="C58" s="65" t="s">
        <v>11064</v>
      </c>
      <c r="D58" s="66">
        <v>3</v>
      </c>
      <c r="E58" s="67" t="s">
        <v>132</v>
      </c>
      <c r="F58" s="68">
        <v>32</v>
      </c>
      <c r="G58" s="65"/>
      <c r="H58" s="69"/>
      <c r="I58" s="70"/>
      <c r="J58" s="70"/>
      <c r="K58" s="34" t="s">
        <v>65</v>
      </c>
      <c r="L58" s="77">
        <v>58</v>
      </c>
      <c r="M58" s="77"/>
      <c r="N58" s="72"/>
      <c r="O58" s="79" t="s">
        <v>315</v>
      </c>
      <c r="P58" s="81">
        <v>43847.397349537037</v>
      </c>
      <c r="Q58" s="79" t="s">
        <v>347</v>
      </c>
      <c r="R58" s="79"/>
      <c r="S58" s="79"/>
      <c r="T58" s="79" t="s">
        <v>509</v>
      </c>
      <c r="U58" s="79"/>
      <c r="V58" s="82" t="s">
        <v>707</v>
      </c>
      <c r="W58" s="81">
        <v>43847.397349537037</v>
      </c>
      <c r="X58" s="85">
        <v>43847</v>
      </c>
      <c r="Y58" s="87" t="s">
        <v>796</v>
      </c>
      <c r="Z58" s="82" t="s">
        <v>1091</v>
      </c>
      <c r="AA58" s="79"/>
      <c r="AB58" s="79"/>
      <c r="AC58" s="87" t="s">
        <v>1405</v>
      </c>
      <c r="AD58" s="79"/>
      <c r="AE58" s="79" t="b">
        <v>0</v>
      </c>
      <c r="AF58" s="79">
        <v>0</v>
      </c>
      <c r="AG58" s="87" t="s">
        <v>1673</v>
      </c>
      <c r="AH58" s="79" t="b">
        <v>0</v>
      </c>
      <c r="AI58" s="79" t="s">
        <v>1678</v>
      </c>
      <c r="AJ58" s="79"/>
      <c r="AK58" s="87" t="s">
        <v>1673</v>
      </c>
      <c r="AL58" s="79" t="b">
        <v>0</v>
      </c>
      <c r="AM58" s="79">
        <v>5</v>
      </c>
      <c r="AN58" s="87" t="s">
        <v>1571</v>
      </c>
      <c r="AO58" s="79" t="s">
        <v>1685</v>
      </c>
      <c r="AP58" s="79" t="b">
        <v>0</v>
      </c>
      <c r="AQ58" s="87" t="s">
        <v>1571</v>
      </c>
      <c r="AR58" s="79" t="s">
        <v>176</v>
      </c>
      <c r="AS58" s="79">
        <v>0</v>
      </c>
      <c r="AT58" s="79">
        <v>0</v>
      </c>
      <c r="AU58" s="79"/>
      <c r="AV58" s="79"/>
      <c r="AW58" s="79"/>
      <c r="AX58" s="79"/>
      <c r="AY58" s="79"/>
      <c r="AZ58" s="79"/>
      <c r="BA58" s="79"/>
      <c r="BB58" s="79"/>
      <c r="BC58">
        <v>1</v>
      </c>
      <c r="BD58" s="78" t="str">
        <f>REPLACE(INDEX(GroupVertices[Group], MATCH(Edges[[#This Row],[Vertex 1]],GroupVertices[Vertex],0)),1,1,"")</f>
        <v>1</v>
      </c>
      <c r="BE58" s="78" t="str">
        <f>REPLACE(INDEX(GroupVertices[Group], MATCH(Edges[[#This Row],[Vertex 2]],GroupVertices[Vertex],0)),1,1,"")</f>
        <v>1</v>
      </c>
      <c r="BF58" s="48">
        <v>0</v>
      </c>
      <c r="BG58" s="49">
        <v>0</v>
      </c>
      <c r="BH58" s="48">
        <v>1</v>
      </c>
      <c r="BI58" s="49">
        <v>3.8461538461538463</v>
      </c>
      <c r="BJ58" s="48">
        <v>0</v>
      </c>
      <c r="BK58" s="49">
        <v>0</v>
      </c>
      <c r="BL58" s="48">
        <v>25</v>
      </c>
      <c r="BM58" s="49">
        <v>96.15384615384616</v>
      </c>
      <c r="BN58" s="48">
        <v>26</v>
      </c>
    </row>
    <row r="59" spans="1:66" x14ac:dyDescent="0.25">
      <c r="A59" s="64" t="s">
        <v>248</v>
      </c>
      <c r="B59" s="64" t="s">
        <v>277</v>
      </c>
      <c r="C59" s="65" t="s">
        <v>11067</v>
      </c>
      <c r="D59" s="66">
        <v>5.625</v>
      </c>
      <c r="E59" s="67" t="s">
        <v>132</v>
      </c>
      <c r="F59" s="68">
        <v>28.285714285714285</v>
      </c>
      <c r="G59" s="65"/>
      <c r="H59" s="69"/>
      <c r="I59" s="70"/>
      <c r="J59" s="70"/>
      <c r="K59" s="34" t="s">
        <v>65</v>
      </c>
      <c r="L59" s="77">
        <v>59</v>
      </c>
      <c r="M59" s="77"/>
      <c r="N59" s="72"/>
      <c r="O59" s="79" t="s">
        <v>313</v>
      </c>
      <c r="P59" s="81">
        <v>43847.641817129632</v>
      </c>
      <c r="Q59" s="79" t="s">
        <v>348</v>
      </c>
      <c r="R59" s="79"/>
      <c r="S59" s="79"/>
      <c r="T59" s="79" t="s">
        <v>509</v>
      </c>
      <c r="U59" s="79"/>
      <c r="V59" s="82" t="s">
        <v>707</v>
      </c>
      <c r="W59" s="81">
        <v>43847.641817129632</v>
      </c>
      <c r="X59" s="85">
        <v>43847</v>
      </c>
      <c r="Y59" s="87" t="s">
        <v>797</v>
      </c>
      <c r="Z59" s="82" t="s">
        <v>1092</v>
      </c>
      <c r="AA59" s="79"/>
      <c r="AB59" s="79"/>
      <c r="AC59" s="87" t="s">
        <v>1406</v>
      </c>
      <c r="AD59" s="79"/>
      <c r="AE59" s="79" t="b">
        <v>0</v>
      </c>
      <c r="AF59" s="79">
        <v>0</v>
      </c>
      <c r="AG59" s="87" t="s">
        <v>1673</v>
      </c>
      <c r="AH59" s="79" t="b">
        <v>0</v>
      </c>
      <c r="AI59" s="79" t="s">
        <v>1678</v>
      </c>
      <c r="AJ59" s="79"/>
      <c r="AK59" s="87" t="s">
        <v>1673</v>
      </c>
      <c r="AL59" s="79" t="b">
        <v>0</v>
      </c>
      <c r="AM59" s="79">
        <v>2</v>
      </c>
      <c r="AN59" s="87" t="s">
        <v>1636</v>
      </c>
      <c r="AO59" s="79" t="s">
        <v>1685</v>
      </c>
      <c r="AP59" s="79" t="b">
        <v>0</v>
      </c>
      <c r="AQ59" s="87" t="s">
        <v>1636</v>
      </c>
      <c r="AR59" s="79" t="s">
        <v>176</v>
      </c>
      <c r="AS59" s="79">
        <v>0</v>
      </c>
      <c r="AT59" s="79">
        <v>0</v>
      </c>
      <c r="AU59" s="79"/>
      <c r="AV59" s="79"/>
      <c r="AW59" s="79"/>
      <c r="AX59" s="79"/>
      <c r="AY59" s="79"/>
      <c r="AZ59" s="79"/>
      <c r="BA59" s="79"/>
      <c r="BB59" s="79"/>
      <c r="BC59">
        <v>4</v>
      </c>
      <c r="BD59" s="78" t="str">
        <f>REPLACE(INDEX(GroupVertices[Group], MATCH(Edges[[#This Row],[Vertex 1]],GroupVertices[Vertex],0)),1,1,"")</f>
        <v>1</v>
      </c>
      <c r="BE59" s="78" t="str">
        <f>REPLACE(INDEX(GroupVertices[Group], MATCH(Edges[[#This Row],[Vertex 2]],GroupVertices[Vertex],0)),1,1,"")</f>
        <v>1</v>
      </c>
      <c r="BF59" s="48">
        <v>0</v>
      </c>
      <c r="BG59" s="49">
        <v>0</v>
      </c>
      <c r="BH59" s="48">
        <v>0</v>
      </c>
      <c r="BI59" s="49">
        <v>0</v>
      </c>
      <c r="BJ59" s="48">
        <v>0</v>
      </c>
      <c r="BK59" s="49">
        <v>0</v>
      </c>
      <c r="BL59" s="48">
        <v>17</v>
      </c>
      <c r="BM59" s="49">
        <v>100</v>
      </c>
      <c r="BN59" s="48">
        <v>17</v>
      </c>
    </row>
    <row r="60" spans="1:66" x14ac:dyDescent="0.25">
      <c r="A60" s="64" t="s">
        <v>248</v>
      </c>
      <c r="B60" s="64" t="s">
        <v>277</v>
      </c>
      <c r="C60" s="65" t="s">
        <v>11067</v>
      </c>
      <c r="D60" s="66">
        <v>5.625</v>
      </c>
      <c r="E60" s="67" t="s">
        <v>132</v>
      </c>
      <c r="F60" s="68">
        <v>28.285714285714285</v>
      </c>
      <c r="G60" s="65"/>
      <c r="H60" s="69"/>
      <c r="I60" s="70"/>
      <c r="J60" s="70"/>
      <c r="K60" s="34" t="s">
        <v>65</v>
      </c>
      <c r="L60" s="77">
        <v>60</v>
      </c>
      <c r="M60" s="77"/>
      <c r="N60" s="72"/>
      <c r="O60" s="79" t="s">
        <v>313</v>
      </c>
      <c r="P60" s="81">
        <v>43849.810833333337</v>
      </c>
      <c r="Q60" s="79" t="s">
        <v>338</v>
      </c>
      <c r="R60" s="79"/>
      <c r="S60" s="79"/>
      <c r="T60" s="79" t="s">
        <v>509</v>
      </c>
      <c r="U60" s="79"/>
      <c r="V60" s="82" t="s">
        <v>707</v>
      </c>
      <c r="W60" s="81">
        <v>43849.810833333337</v>
      </c>
      <c r="X60" s="85">
        <v>43849</v>
      </c>
      <c r="Y60" s="87" t="s">
        <v>798</v>
      </c>
      <c r="Z60" s="82" t="s">
        <v>1093</v>
      </c>
      <c r="AA60" s="79"/>
      <c r="AB60" s="79"/>
      <c r="AC60" s="87" t="s">
        <v>1407</v>
      </c>
      <c r="AD60" s="79"/>
      <c r="AE60" s="79" t="b">
        <v>0</v>
      </c>
      <c r="AF60" s="79">
        <v>0</v>
      </c>
      <c r="AG60" s="87" t="s">
        <v>1673</v>
      </c>
      <c r="AH60" s="79" t="b">
        <v>0</v>
      </c>
      <c r="AI60" s="79" t="s">
        <v>1678</v>
      </c>
      <c r="AJ60" s="79"/>
      <c r="AK60" s="87" t="s">
        <v>1673</v>
      </c>
      <c r="AL60" s="79" t="b">
        <v>0</v>
      </c>
      <c r="AM60" s="79">
        <v>3</v>
      </c>
      <c r="AN60" s="87" t="s">
        <v>1637</v>
      </c>
      <c r="AO60" s="79" t="s">
        <v>1682</v>
      </c>
      <c r="AP60" s="79" t="b">
        <v>0</v>
      </c>
      <c r="AQ60" s="87" t="s">
        <v>1637</v>
      </c>
      <c r="AR60" s="79" t="s">
        <v>176</v>
      </c>
      <c r="AS60" s="79">
        <v>0</v>
      </c>
      <c r="AT60" s="79">
        <v>0</v>
      </c>
      <c r="AU60" s="79"/>
      <c r="AV60" s="79"/>
      <c r="AW60" s="79"/>
      <c r="AX60" s="79"/>
      <c r="AY60" s="79"/>
      <c r="AZ60" s="79"/>
      <c r="BA60" s="79"/>
      <c r="BB60" s="79"/>
      <c r="BC60">
        <v>4</v>
      </c>
      <c r="BD60" s="78" t="str">
        <f>REPLACE(INDEX(GroupVertices[Group], MATCH(Edges[[#This Row],[Vertex 1]],GroupVertices[Vertex],0)),1,1,"")</f>
        <v>1</v>
      </c>
      <c r="BE60" s="78" t="str">
        <f>REPLACE(INDEX(GroupVertices[Group], MATCH(Edges[[#This Row],[Vertex 2]],GroupVertices[Vertex],0)),1,1,"")</f>
        <v>1</v>
      </c>
      <c r="BF60" s="48">
        <v>0</v>
      </c>
      <c r="BG60" s="49">
        <v>0</v>
      </c>
      <c r="BH60" s="48">
        <v>0</v>
      </c>
      <c r="BI60" s="49">
        <v>0</v>
      </c>
      <c r="BJ60" s="48">
        <v>0</v>
      </c>
      <c r="BK60" s="49">
        <v>0</v>
      </c>
      <c r="BL60" s="48">
        <v>23</v>
      </c>
      <c r="BM60" s="49">
        <v>100</v>
      </c>
      <c r="BN60" s="48">
        <v>23</v>
      </c>
    </row>
    <row r="61" spans="1:66" x14ac:dyDescent="0.25">
      <c r="A61" s="64" t="s">
        <v>248</v>
      </c>
      <c r="B61" s="64" t="s">
        <v>286</v>
      </c>
      <c r="C61" s="65" t="s">
        <v>11064</v>
      </c>
      <c r="D61" s="66">
        <v>3</v>
      </c>
      <c r="E61" s="67" t="s">
        <v>132</v>
      </c>
      <c r="F61" s="68">
        <v>32</v>
      </c>
      <c r="G61" s="65"/>
      <c r="H61" s="69"/>
      <c r="I61" s="70"/>
      <c r="J61" s="70"/>
      <c r="K61" s="34" t="s">
        <v>65</v>
      </c>
      <c r="L61" s="77">
        <v>61</v>
      </c>
      <c r="M61" s="77"/>
      <c r="N61" s="72"/>
      <c r="O61" s="79" t="s">
        <v>315</v>
      </c>
      <c r="P61" s="81">
        <v>43850.827002314814</v>
      </c>
      <c r="Q61" s="79" t="s">
        <v>349</v>
      </c>
      <c r="R61" s="79"/>
      <c r="S61" s="79"/>
      <c r="T61" s="79" t="s">
        <v>519</v>
      </c>
      <c r="U61" s="79"/>
      <c r="V61" s="82" t="s">
        <v>707</v>
      </c>
      <c r="W61" s="81">
        <v>43850.827002314814</v>
      </c>
      <c r="X61" s="85">
        <v>43850</v>
      </c>
      <c r="Y61" s="87" t="s">
        <v>799</v>
      </c>
      <c r="Z61" s="82" t="s">
        <v>1094</v>
      </c>
      <c r="AA61" s="79"/>
      <c r="AB61" s="79"/>
      <c r="AC61" s="87" t="s">
        <v>1408</v>
      </c>
      <c r="AD61" s="79"/>
      <c r="AE61" s="79" t="b">
        <v>0</v>
      </c>
      <c r="AF61" s="79">
        <v>0</v>
      </c>
      <c r="AG61" s="87" t="s">
        <v>1673</v>
      </c>
      <c r="AH61" s="79" t="b">
        <v>0</v>
      </c>
      <c r="AI61" s="79" t="s">
        <v>1678</v>
      </c>
      <c r="AJ61" s="79"/>
      <c r="AK61" s="87" t="s">
        <v>1673</v>
      </c>
      <c r="AL61" s="79" t="b">
        <v>0</v>
      </c>
      <c r="AM61" s="79">
        <v>2</v>
      </c>
      <c r="AN61" s="87" t="s">
        <v>1641</v>
      </c>
      <c r="AO61" s="79" t="s">
        <v>1682</v>
      </c>
      <c r="AP61" s="79" t="b">
        <v>0</v>
      </c>
      <c r="AQ61" s="87" t="s">
        <v>1641</v>
      </c>
      <c r="AR61" s="79" t="s">
        <v>176</v>
      </c>
      <c r="AS61" s="79">
        <v>0</v>
      </c>
      <c r="AT61" s="79">
        <v>0</v>
      </c>
      <c r="AU61" s="79"/>
      <c r="AV61" s="79"/>
      <c r="AW61" s="79"/>
      <c r="AX61" s="79"/>
      <c r="AY61" s="79"/>
      <c r="AZ61" s="79"/>
      <c r="BA61" s="79"/>
      <c r="BB61" s="79"/>
      <c r="BC61">
        <v>1</v>
      </c>
      <c r="BD61" s="78" t="str">
        <f>REPLACE(INDEX(GroupVertices[Group], MATCH(Edges[[#This Row],[Vertex 1]],GroupVertices[Vertex],0)),1,1,"")</f>
        <v>1</v>
      </c>
      <c r="BE61" s="78" t="str">
        <f>REPLACE(INDEX(GroupVertices[Group], MATCH(Edges[[#This Row],[Vertex 2]],GroupVertices[Vertex],0)),1,1,"")</f>
        <v>3</v>
      </c>
      <c r="BF61" s="48">
        <v>0</v>
      </c>
      <c r="BG61" s="49">
        <v>0</v>
      </c>
      <c r="BH61" s="48">
        <v>0</v>
      </c>
      <c r="BI61" s="49">
        <v>0</v>
      </c>
      <c r="BJ61" s="48">
        <v>0</v>
      </c>
      <c r="BK61" s="49">
        <v>0</v>
      </c>
      <c r="BL61" s="48">
        <v>26</v>
      </c>
      <c r="BM61" s="49">
        <v>100</v>
      </c>
      <c r="BN61" s="48">
        <v>26</v>
      </c>
    </row>
    <row r="62" spans="1:66" x14ac:dyDescent="0.25">
      <c r="A62" s="64" t="s">
        <v>248</v>
      </c>
      <c r="B62" s="64" t="s">
        <v>276</v>
      </c>
      <c r="C62" s="65" t="s">
        <v>11064</v>
      </c>
      <c r="D62" s="66">
        <v>3</v>
      </c>
      <c r="E62" s="67" t="s">
        <v>132</v>
      </c>
      <c r="F62" s="68">
        <v>32</v>
      </c>
      <c r="G62" s="65"/>
      <c r="H62" s="69"/>
      <c r="I62" s="70"/>
      <c r="J62" s="70"/>
      <c r="K62" s="34" t="s">
        <v>65</v>
      </c>
      <c r="L62" s="77">
        <v>62</v>
      </c>
      <c r="M62" s="77"/>
      <c r="N62" s="72"/>
      <c r="O62" s="79" t="s">
        <v>315</v>
      </c>
      <c r="P62" s="81">
        <v>43850.82708333333</v>
      </c>
      <c r="Q62" s="79" t="s">
        <v>350</v>
      </c>
      <c r="R62" s="79"/>
      <c r="S62" s="79"/>
      <c r="T62" s="79" t="s">
        <v>509</v>
      </c>
      <c r="U62" s="79"/>
      <c r="V62" s="82" t="s">
        <v>707</v>
      </c>
      <c r="W62" s="81">
        <v>43850.82708333333</v>
      </c>
      <c r="X62" s="85">
        <v>43850</v>
      </c>
      <c r="Y62" s="87" t="s">
        <v>800</v>
      </c>
      <c r="Z62" s="82" t="s">
        <v>1095</v>
      </c>
      <c r="AA62" s="79"/>
      <c r="AB62" s="79"/>
      <c r="AC62" s="87" t="s">
        <v>1409</v>
      </c>
      <c r="AD62" s="79"/>
      <c r="AE62" s="79" t="b">
        <v>0</v>
      </c>
      <c r="AF62" s="79">
        <v>0</v>
      </c>
      <c r="AG62" s="87" t="s">
        <v>1673</v>
      </c>
      <c r="AH62" s="79" t="b">
        <v>0</v>
      </c>
      <c r="AI62" s="79" t="s">
        <v>1678</v>
      </c>
      <c r="AJ62" s="79"/>
      <c r="AK62" s="87" t="s">
        <v>1673</v>
      </c>
      <c r="AL62" s="79" t="b">
        <v>0</v>
      </c>
      <c r="AM62" s="79">
        <v>2</v>
      </c>
      <c r="AN62" s="87" t="s">
        <v>1525</v>
      </c>
      <c r="AO62" s="79" t="s">
        <v>1682</v>
      </c>
      <c r="AP62" s="79" t="b">
        <v>0</v>
      </c>
      <c r="AQ62" s="87" t="s">
        <v>1525</v>
      </c>
      <c r="AR62" s="79" t="s">
        <v>176</v>
      </c>
      <c r="AS62" s="79">
        <v>0</v>
      </c>
      <c r="AT62" s="79">
        <v>0</v>
      </c>
      <c r="AU62" s="79"/>
      <c r="AV62" s="79"/>
      <c r="AW62" s="79"/>
      <c r="AX62" s="79"/>
      <c r="AY62" s="79"/>
      <c r="AZ62" s="79"/>
      <c r="BA62" s="79"/>
      <c r="BB62" s="79"/>
      <c r="BC62">
        <v>1</v>
      </c>
      <c r="BD62" s="78" t="str">
        <f>REPLACE(INDEX(GroupVertices[Group], MATCH(Edges[[#This Row],[Vertex 1]],GroupVertices[Vertex],0)),1,1,"")</f>
        <v>1</v>
      </c>
      <c r="BE62" s="78" t="str">
        <f>REPLACE(INDEX(GroupVertices[Group], MATCH(Edges[[#This Row],[Vertex 2]],GroupVertices[Vertex],0)),1,1,"")</f>
        <v>1</v>
      </c>
      <c r="BF62" s="48">
        <v>0</v>
      </c>
      <c r="BG62" s="49">
        <v>0</v>
      </c>
      <c r="BH62" s="48">
        <v>0</v>
      </c>
      <c r="BI62" s="49">
        <v>0</v>
      </c>
      <c r="BJ62" s="48">
        <v>0</v>
      </c>
      <c r="BK62" s="49">
        <v>0</v>
      </c>
      <c r="BL62" s="48">
        <v>43</v>
      </c>
      <c r="BM62" s="49">
        <v>100</v>
      </c>
      <c r="BN62" s="48">
        <v>43</v>
      </c>
    </row>
    <row r="63" spans="1:66" x14ac:dyDescent="0.25">
      <c r="A63" s="64" t="s">
        <v>248</v>
      </c>
      <c r="B63" s="64" t="s">
        <v>300</v>
      </c>
      <c r="C63" s="65" t="s">
        <v>11065</v>
      </c>
      <c r="D63" s="66">
        <v>3.875</v>
      </c>
      <c r="E63" s="67" t="s">
        <v>132</v>
      </c>
      <c r="F63" s="68">
        <v>30.761904761904763</v>
      </c>
      <c r="G63" s="65"/>
      <c r="H63" s="69"/>
      <c r="I63" s="70"/>
      <c r="J63" s="70"/>
      <c r="K63" s="34" t="s">
        <v>65</v>
      </c>
      <c r="L63" s="77">
        <v>63</v>
      </c>
      <c r="M63" s="77"/>
      <c r="N63" s="72"/>
      <c r="O63" s="79" t="s">
        <v>315</v>
      </c>
      <c r="P63" s="81">
        <v>43850.82708333333</v>
      </c>
      <c r="Q63" s="79" t="s">
        <v>350</v>
      </c>
      <c r="R63" s="79"/>
      <c r="S63" s="79"/>
      <c r="T63" s="79" t="s">
        <v>509</v>
      </c>
      <c r="U63" s="79"/>
      <c r="V63" s="82" t="s">
        <v>707</v>
      </c>
      <c r="W63" s="81">
        <v>43850.82708333333</v>
      </c>
      <c r="X63" s="85">
        <v>43850</v>
      </c>
      <c r="Y63" s="87" t="s">
        <v>800</v>
      </c>
      <c r="Z63" s="82" t="s">
        <v>1095</v>
      </c>
      <c r="AA63" s="79"/>
      <c r="AB63" s="79"/>
      <c r="AC63" s="87" t="s">
        <v>1409</v>
      </c>
      <c r="AD63" s="79"/>
      <c r="AE63" s="79" t="b">
        <v>0</v>
      </c>
      <c r="AF63" s="79">
        <v>0</v>
      </c>
      <c r="AG63" s="87" t="s">
        <v>1673</v>
      </c>
      <c r="AH63" s="79" t="b">
        <v>0</v>
      </c>
      <c r="AI63" s="79" t="s">
        <v>1678</v>
      </c>
      <c r="AJ63" s="79"/>
      <c r="AK63" s="87" t="s">
        <v>1673</v>
      </c>
      <c r="AL63" s="79" t="b">
        <v>0</v>
      </c>
      <c r="AM63" s="79">
        <v>2</v>
      </c>
      <c r="AN63" s="87" t="s">
        <v>1525</v>
      </c>
      <c r="AO63" s="79" t="s">
        <v>1682</v>
      </c>
      <c r="AP63" s="79" t="b">
        <v>0</v>
      </c>
      <c r="AQ63" s="87" t="s">
        <v>1525</v>
      </c>
      <c r="AR63" s="79" t="s">
        <v>176</v>
      </c>
      <c r="AS63" s="79">
        <v>0</v>
      </c>
      <c r="AT63" s="79">
        <v>0</v>
      </c>
      <c r="AU63" s="79"/>
      <c r="AV63" s="79"/>
      <c r="AW63" s="79"/>
      <c r="AX63" s="79"/>
      <c r="AY63" s="79"/>
      <c r="AZ63" s="79"/>
      <c r="BA63" s="79"/>
      <c r="BB63" s="79"/>
      <c r="BC63">
        <v>2</v>
      </c>
      <c r="BD63" s="78" t="str">
        <f>REPLACE(INDEX(GroupVertices[Group], MATCH(Edges[[#This Row],[Vertex 1]],GroupVertices[Vertex],0)),1,1,"")</f>
        <v>1</v>
      </c>
      <c r="BE63" s="78" t="str">
        <f>REPLACE(INDEX(GroupVertices[Group], MATCH(Edges[[#This Row],[Vertex 2]],GroupVertices[Vertex],0)),1,1,"")</f>
        <v>1</v>
      </c>
      <c r="BF63" s="48"/>
      <c r="BG63" s="49"/>
      <c r="BH63" s="48"/>
      <c r="BI63" s="49"/>
      <c r="BJ63" s="48"/>
      <c r="BK63" s="49"/>
      <c r="BL63" s="48"/>
      <c r="BM63" s="49"/>
      <c r="BN63" s="48"/>
    </row>
    <row r="64" spans="1:66" x14ac:dyDescent="0.25">
      <c r="A64" s="64" t="s">
        <v>248</v>
      </c>
      <c r="B64" s="64" t="s">
        <v>277</v>
      </c>
      <c r="C64" s="65" t="s">
        <v>11067</v>
      </c>
      <c r="D64" s="66">
        <v>5.625</v>
      </c>
      <c r="E64" s="67" t="s">
        <v>132</v>
      </c>
      <c r="F64" s="68">
        <v>28.285714285714285</v>
      </c>
      <c r="G64" s="65"/>
      <c r="H64" s="69"/>
      <c r="I64" s="70"/>
      <c r="J64" s="70"/>
      <c r="K64" s="34" t="s">
        <v>65</v>
      </c>
      <c r="L64" s="77">
        <v>64</v>
      </c>
      <c r="M64" s="77"/>
      <c r="N64" s="72"/>
      <c r="O64" s="79" t="s">
        <v>313</v>
      </c>
      <c r="P64" s="81">
        <v>43851.301666666666</v>
      </c>
      <c r="Q64" s="79" t="s">
        <v>351</v>
      </c>
      <c r="R64" s="79"/>
      <c r="S64" s="79"/>
      <c r="T64" s="79" t="s">
        <v>511</v>
      </c>
      <c r="U64" s="79"/>
      <c r="V64" s="82" t="s">
        <v>707</v>
      </c>
      <c r="W64" s="81">
        <v>43851.301666666666</v>
      </c>
      <c r="X64" s="85">
        <v>43851</v>
      </c>
      <c r="Y64" s="87" t="s">
        <v>801</v>
      </c>
      <c r="Z64" s="82" t="s">
        <v>1096</v>
      </c>
      <c r="AA64" s="79"/>
      <c r="AB64" s="79"/>
      <c r="AC64" s="87" t="s">
        <v>1410</v>
      </c>
      <c r="AD64" s="79"/>
      <c r="AE64" s="79" t="b">
        <v>0</v>
      </c>
      <c r="AF64" s="79">
        <v>0</v>
      </c>
      <c r="AG64" s="87" t="s">
        <v>1673</v>
      </c>
      <c r="AH64" s="79" t="b">
        <v>0</v>
      </c>
      <c r="AI64" s="79" t="s">
        <v>1678</v>
      </c>
      <c r="AJ64" s="79"/>
      <c r="AK64" s="87" t="s">
        <v>1673</v>
      </c>
      <c r="AL64" s="79" t="b">
        <v>0</v>
      </c>
      <c r="AM64" s="79">
        <v>2</v>
      </c>
      <c r="AN64" s="87" t="s">
        <v>1640</v>
      </c>
      <c r="AO64" s="79" t="s">
        <v>1685</v>
      </c>
      <c r="AP64" s="79" t="b">
        <v>0</v>
      </c>
      <c r="AQ64" s="87" t="s">
        <v>1640</v>
      </c>
      <c r="AR64" s="79" t="s">
        <v>176</v>
      </c>
      <c r="AS64" s="79">
        <v>0</v>
      </c>
      <c r="AT64" s="79">
        <v>0</v>
      </c>
      <c r="AU64" s="79"/>
      <c r="AV64" s="79"/>
      <c r="AW64" s="79"/>
      <c r="AX64" s="79"/>
      <c r="AY64" s="79"/>
      <c r="AZ64" s="79"/>
      <c r="BA64" s="79"/>
      <c r="BB64" s="79"/>
      <c r="BC64">
        <v>4</v>
      </c>
      <c r="BD64" s="78" t="str">
        <f>REPLACE(INDEX(GroupVertices[Group], MATCH(Edges[[#This Row],[Vertex 1]],GroupVertices[Vertex],0)),1,1,"")</f>
        <v>1</v>
      </c>
      <c r="BE64" s="78" t="str">
        <f>REPLACE(INDEX(GroupVertices[Group], MATCH(Edges[[#This Row],[Vertex 2]],GroupVertices[Vertex],0)),1,1,"")</f>
        <v>1</v>
      </c>
      <c r="BF64" s="48">
        <v>0</v>
      </c>
      <c r="BG64" s="49">
        <v>0</v>
      </c>
      <c r="BH64" s="48">
        <v>0</v>
      </c>
      <c r="BI64" s="49">
        <v>0</v>
      </c>
      <c r="BJ64" s="48">
        <v>0</v>
      </c>
      <c r="BK64" s="49">
        <v>0</v>
      </c>
      <c r="BL64" s="48">
        <v>31</v>
      </c>
      <c r="BM64" s="49">
        <v>100</v>
      </c>
      <c r="BN64" s="48">
        <v>31</v>
      </c>
    </row>
    <row r="65" spans="1:66" x14ac:dyDescent="0.25">
      <c r="A65" s="64" t="s">
        <v>249</v>
      </c>
      <c r="B65" s="64" t="s">
        <v>268</v>
      </c>
      <c r="C65" s="65" t="s">
        <v>11064</v>
      </c>
      <c r="D65" s="66">
        <v>3</v>
      </c>
      <c r="E65" s="67" t="s">
        <v>132</v>
      </c>
      <c r="F65" s="68">
        <v>32</v>
      </c>
      <c r="G65" s="65"/>
      <c r="H65" s="69"/>
      <c r="I65" s="70"/>
      <c r="J65" s="70"/>
      <c r="K65" s="34" t="s">
        <v>65</v>
      </c>
      <c r="L65" s="77">
        <v>65</v>
      </c>
      <c r="M65" s="77"/>
      <c r="N65" s="72"/>
      <c r="O65" s="79" t="s">
        <v>313</v>
      </c>
      <c r="P65" s="81">
        <v>43851.503865740742</v>
      </c>
      <c r="Q65" s="79" t="s">
        <v>352</v>
      </c>
      <c r="R65" s="79"/>
      <c r="S65" s="79"/>
      <c r="T65" s="79" t="s">
        <v>520</v>
      </c>
      <c r="U65" s="79"/>
      <c r="V65" s="82" t="s">
        <v>708</v>
      </c>
      <c r="W65" s="81">
        <v>43851.503865740742</v>
      </c>
      <c r="X65" s="85">
        <v>43851</v>
      </c>
      <c r="Y65" s="87" t="s">
        <v>802</v>
      </c>
      <c r="Z65" s="82" t="s">
        <v>1097</v>
      </c>
      <c r="AA65" s="79"/>
      <c r="AB65" s="79"/>
      <c r="AC65" s="87" t="s">
        <v>1411</v>
      </c>
      <c r="AD65" s="79"/>
      <c r="AE65" s="79" t="b">
        <v>0</v>
      </c>
      <c r="AF65" s="79">
        <v>0</v>
      </c>
      <c r="AG65" s="87" t="s">
        <v>1673</v>
      </c>
      <c r="AH65" s="79" t="b">
        <v>0</v>
      </c>
      <c r="AI65" s="79" t="s">
        <v>1678</v>
      </c>
      <c r="AJ65" s="79"/>
      <c r="AK65" s="87" t="s">
        <v>1673</v>
      </c>
      <c r="AL65" s="79" t="b">
        <v>0</v>
      </c>
      <c r="AM65" s="79">
        <v>2</v>
      </c>
      <c r="AN65" s="87" t="s">
        <v>1461</v>
      </c>
      <c r="AO65" s="79" t="s">
        <v>1681</v>
      </c>
      <c r="AP65" s="79" t="b">
        <v>0</v>
      </c>
      <c r="AQ65" s="87" t="s">
        <v>1461</v>
      </c>
      <c r="AR65" s="79" t="s">
        <v>176</v>
      </c>
      <c r="AS65" s="79">
        <v>0</v>
      </c>
      <c r="AT65" s="79">
        <v>0</v>
      </c>
      <c r="AU65" s="79"/>
      <c r="AV65" s="79"/>
      <c r="AW65" s="79"/>
      <c r="AX65" s="79"/>
      <c r="AY65" s="79"/>
      <c r="AZ65" s="79"/>
      <c r="BA65" s="79"/>
      <c r="BB65" s="79"/>
      <c r="BC65">
        <v>1</v>
      </c>
      <c r="BD65" s="78" t="str">
        <f>REPLACE(INDEX(GroupVertices[Group], MATCH(Edges[[#This Row],[Vertex 1]],GroupVertices[Vertex],0)),1,1,"")</f>
        <v>4</v>
      </c>
      <c r="BE65" s="78" t="str">
        <f>REPLACE(INDEX(GroupVertices[Group], MATCH(Edges[[#This Row],[Vertex 2]],GroupVertices[Vertex],0)),1,1,"")</f>
        <v>4</v>
      </c>
      <c r="BF65" s="48">
        <v>0</v>
      </c>
      <c r="BG65" s="49">
        <v>0</v>
      </c>
      <c r="BH65" s="48">
        <v>0</v>
      </c>
      <c r="BI65" s="49">
        <v>0</v>
      </c>
      <c r="BJ65" s="48">
        <v>0</v>
      </c>
      <c r="BK65" s="49">
        <v>0</v>
      </c>
      <c r="BL65" s="48">
        <v>30</v>
      </c>
      <c r="BM65" s="49">
        <v>100</v>
      </c>
      <c r="BN65" s="48">
        <v>30</v>
      </c>
    </row>
    <row r="66" spans="1:66" x14ac:dyDescent="0.25">
      <c r="A66" s="64" t="s">
        <v>250</v>
      </c>
      <c r="B66" s="64" t="s">
        <v>277</v>
      </c>
      <c r="C66" s="65" t="s">
        <v>11064</v>
      </c>
      <c r="D66" s="66">
        <v>3</v>
      </c>
      <c r="E66" s="67" t="s">
        <v>132</v>
      </c>
      <c r="F66" s="68">
        <v>32</v>
      </c>
      <c r="G66" s="65"/>
      <c r="H66" s="69"/>
      <c r="I66" s="70"/>
      <c r="J66" s="70"/>
      <c r="K66" s="34" t="s">
        <v>65</v>
      </c>
      <c r="L66" s="77">
        <v>66</v>
      </c>
      <c r="M66" s="77"/>
      <c r="N66" s="72"/>
      <c r="O66" s="79" t="s">
        <v>313</v>
      </c>
      <c r="P66" s="81">
        <v>43851.545370370368</v>
      </c>
      <c r="Q66" s="79" t="s">
        <v>353</v>
      </c>
      <c r="R66" s="79"/>
      <c r="S66" s="79"/>
      <c r="T66" s="79" t="s">
        <v>508</v>
      </c>
      <c r="U66" s="79"/>
      <c r="V66" s="82" t="s">
        <v>709</v>
      </c>
      <c r="W66" s="81">
        <v>43851.545370370368</v>
      </c>
      <c r="X66" s="85">
        <v>43851</v>
      </c>
      <c r="Y66" s="87" t="s">
        <v>803</v>
      </c>
      <c r="Z66" s="82" t="s">
        <v>1098</v>
      </c>
      <c r="AA66" s="79"/>
      <c r="AB66" s="79"/>
      <c r="AC66" s="87" t="s">
        <v>1412</v>
      </c>
      <c r="AD66" s="79"/>
      <c r="AE66" s="79" t="b">
        <v>0</v>
      </c>
      <c r="AF66" s="79">
        <v>0</v>
      </c>
      <c r="AG66" s="87" t="s">
        <v>1673</v>
      </c>
      <c r="AH66" s="79" t="b">
        <v>0</v>
      </c>
      <c r="AI66" s="79" t="s">
        <v>1678</v>
      </c>
      <c r="AJ66" s="79"/>
      <c r="AK66" s="87" t="s">
        <v>1673</v>
      </c>
      <c r="AL66" s="79" t="b">
        <v>0</v>
      </c>
      <c r="AM66" s="79">
        <v>6</v>
      </c>
      <c r="AN66" s="87" t="s">
        <v>1633</v>
      </c>
      <c r="AO66" s="79" t="s">
        <v>1681</v>
      </c>
      <c r="AP66" s="79" t="b">
        <v>0</v>
      </c>
      <c r="AQ66" s="87" t="s">
        <v>1633</v>
      </c>
      <c r="AR66" s="79" t="s">
        <v>176</v>
      </c>
      <c r="AS66" s="79">
        <v>0</v>
      </c>
      <c r="AT66" s="79">
        <v>0</v>
      </c>
      <c r="AU66" s="79"/>
      <c r="AV66" s="79"/>
      <c r="AW66" s="79"/>
      <c r="AX66" s="79"/>
      <c r="AY66" s="79"/>
      <c r="AZ66" s="79"/>
      <c r="BA66" s="79"/>
      <c r="BB66" s="79"/>
      <c r="BC66">
        <v>1</v>
      </c>
      <c r="BD66" s="78" t="str">
        <f>REPLACE(INDEX(GroupVertices[Group], MATCH(Edges[[#This Row],[Vertex 1]],GroupVertices[Vertex],0)),1,1,"")</f>
        <v>1</v>
      </c>
      <c r="BE66" s="78" t="str">
        <f>REPLACE(INDEX(GroupVertices[Group], MATCH(Edges[[#This Row],[Vertex 2]],GroupVertices[Vertex],0)),1,1,"")</f>
        <v>1</v>
      </c>
      <c r="BF66" s="48">
        <v>0</v>
      </c>
      <c r="BG66" s="49">
        <v>0</v>
      </c>
      <c r="BH66" s="48">
        <v>0</v>
      </c>
      <c r="BI66" s="49">
        <v>0</v>
      </c>
      <c r="BJ66" s="48">
        <v>0</v>
      </c>
      <c r="BK66" s="49">
        <v>0</v>
      </c>
      <c r="BL66" s="48">
        <v>28</v>
      </c>
      <c r="BM66" s="49">
        <v>100</v>
      </c>
      <c r="BN66" s="48">
        <v>28</v>
      </c>
    </row>
    <row r="67" spans="1:66" x14ac:dyDescent="0.25">
      <c r="A67" s="64" t="s">
        <v>251</v>
      </c>
      <c r="B67" s="64" t="s">
        <v>302</v>
      </c>
      <c r="C67" s="65" t="s">
        <v>11064</v>
      </c>
      <c r="D67" s="66">
        <v>3</v>
      </c>
      <c r="E67" s="67" t="s">
        <v>132</v>
      </c>
      <c r="F67" s="68">
        <v>32</v>
      </c>
      <c r="G67" s="65"/>
      <c r="H67" s="69"/>
      <c r="I67" s="70"/>
      <c r="J67" s="70"/>
      <c r="K67" s="34" t="s">
        <v>65</v>
      </c>
      <c r="L67" s="77">
        <v>67</v>
      </c>
      <c r="M67" s="77"/>
      <c r="N67" s="72"/>
      <c r="O67" s="79" t="s">
        <v>316</v>
      </c>
      <c r="P67" s="81">
        <v>43848.713310185187</v>
      </c>
      <c r="Q67" s="79" t="s">
        <v>354</v>
      </c>
      <c r="R67" s="82" t="s">
        <v>466</v>
      </c>
      <c r="S67" s="79" t="s">
        <v>498</v>
      </c>
      <c r="T67" s="79" t="s">
        <v>521</v>
      </c>
      <c r="U67" s="82" t="s">
        <v>560</v>
      </c>
      <c r="V67" s="82" t="s">
        <v>560</v>
      </c>
      <c r="W67" s="81">
        <v>43848.713310185187</v>
      </c>
      <c r="X67" s="85">
        <v>43848</v>
      </c>
      <c r="Y67" s="87" t="s">
        <v>804</v>
      </c>
      <c r="Z67" s="82" t="s">
        <v>1099</v>
      </c>
      <c r="AA67" s="79"/>
      <c r="AB67" s="79"/>
      <c r="AC67" s="87" t="s">
        <v>1413</v>
      </c>
      <c r="AD67" s="79"/>
      <c r="AE67" s="79" t="b">
        <v>0</v>
      </c>
      <c r="AF67" s="79">
        <v>0</v>
      </c>
      <c r="AG67" s="87" t="s">
        <v>1674</v>
      </c>
      <c r="AH67" s="79" t="b">
        <v>0</v>
      </c>
      <c r="AI67" s="79" t="s">
        <v>1678</v>
      </c>
      <c r="AJ67" s="79"/>
      <c r="AK67" s="87" t="s">
        <v>1673</v>
      </c>
      <c r="AL67" s="79" t="b">
        <v>0</v>
      </c>
      <c r="AM67" s="79">
        <v>0</v>
      </c>
      <c r="AN67" s="87" t="s">
        <v>1673</v>
      </c>
      <c r="AO67" s="79" t="s">
        <v>1686</v>
      </c>
      <c r="AP67" s="79" t="b">
        <v>0</v>
      </c>
      <c r="AQ67" s="87" t="s">
        <v>1413</v>
      </c>
      <c r="AR67" s="79" t="s">
        <v>176</v>
      </c>
      <c r="AS67" s="79">
        <v>0</v>
      </c>
      <c r="AT67" s="79">
        <v>0</v>
      </c>
      <c r="AU67" s="79"/>
      <c r="AV67" s="79"/>
      <c r="AW67" s="79"/>
      <c r="AX67" s="79"/>
      <c r="AY67" s="79"/>
      <c r="AZ67" s="79"/>
      <c r="BA67" s="79"/>
      <c r="BB67" s="79"/>
      <c r="BC67">
        <v>1</v>
      </c>
      <c r="BD67" s="78" t="str">
        <f>REPLACE(INDEX(GroupVertices[Group], MATCH(Edges[[#This Row],[Vertex 1]],GroupVertices[Vertex],0)),1,1,"")</f>
        <v>2</v>
      </c>
      <c r="BE67" s="78" t="str">
        <f>REPLACE(INDEX(GroupVertices[Group], MATCH(Edges[[#This Row],[Vertex 2]],GroupVertices[Vertex],0)),1,1,"")</f>
        <v>2</v>
      </c>
      <c r="BF67" s="48">
        <v>0</v>
      </c>
      <c r="BG67" s="49">
        <v>0</v>
      </c>
      <c r="BH67" s="48">
        <v>0</v>
      </c>
      <c r="BI67" s="49">
        <v>0</v>
      </c>
      <c r="BJ67" s="48">
        <v>0</v>
      </c>
      <c r="BK67" s="49">
        <v>0</v>
      </c>
      <c r="BL67" s="48">
        <v>42</v>
      </c>
      <c r="BM67" s="49">
        <v>100</v>
      </c>
      <c r="BN67" s="48">
        <v>42</v>
      </c>
    </row>
    <row r="68" spans="1:66" x14ac:dyDescent="0.25">
      <c r="A68" s="64" t="s">
        <v>251</v>
      </c>
      <c r="B68" s="64" t="s">
        <v>277</v>
      </c>
      <c r="C68" s="65" t="s">
        <v>11065</v>
      </c>
      <c r="D68" s="66">
        <v>3.875</v>
      </c>
      <c r="E68" s="67" t="s">
        <v>132</v>
      </c>
      <c r="F68" s="68">
        <v>30.761904761904763</v>
      </c>
      <c r="G68" s="65"/>
      <c r="H68" s="69"/>
      <c r="I68" s="70"/>
      <c r="J68" s="70"/>
      <c r="K68" s="34" t="s">
        <v>65</v>
      </c>
      <c r="L68" s="77">
        <v>68</v>
      </c>
      <c r="M68" s="77"/>
      <c r="N68" s="72"/>
      <c r="O68" s="79" t="s">
        <v>313</v>
      </c>
      <c r="P68" s="81">
        <v>43846.456736111111</v>
      </c>
      <c r="Q68" s="79" t="s">
        <v>355</v>
      </c>
      <c r="R68" s="79"/>
      <c r="S68" s="79"/>
      <c r="T68" s="79" t="s">
        <v>509</v>
      </c>
      <c r="U68" s="79"/>
      <c r="V68" s="82" t="s">
        <v>710</v>
      </c>
      <c r="W68" s="81">
        <v>43846.456736111111</v>
      </c>
      <c r="X68" s="85">
        <v>43846</v>
      </c>
      <c r="Y68" s="87" t="s">
        <v>805</v>
      </c>
      <c r="Z68" s="82" t="s">
        <v>1100</v>
      </c>
      <c r="AA68" s="79"/>
      <c r="AB68" s="79"/>
      <c r="AC68" s="87" t="s">
        <v>1414</v>
      </c>
      <c r="AD68" s="79"/>
      <c r="AE68" s="79" t="b">
        <v>0</v>
      </c>
      <c r="AF68" s="79">
        <v>0</v>
      </c>
      <c r="AG68" s="87" t="s">
        <v>1673</v>
      </c>
      <c r="AH68" s="79" t="b">
        <v>0</v>
      </c>
      <c r="AI68" s="79" t="s">
        <v>1678</v>
      </c>
      <c r="AJ68" s="79"/>
      <c r="AK68" s="87" t="s">
        <v>1673</v>
      </c>
      <c r="AL68" s="79" t="b">
        <v>0</v>
      </c>
      <c r="AM68" s="79">
        <v>2</v>
      </c>
      <c r="AN68" s="87" t="s">
        <v>1632</v>
      </c>
      <c r="AO68" s="79" t="s">
        <v>1679</v>
      </c>
      <c r="AP68" s="79" t="b">
        <v>0</v>
      </c>
      <c r="AQ68" s="87" t="s">
        <v>1632</v>
      </c>
      <c r="AR68" s="79" t="s">
        <v>176</v>
      </c>
      <c r="AS68" s="79">
        <v>0</v>
      </c>
      <c r="AT68" s="79">
        <v>0</v>
      </c>
      <c r="AU68" s="79"/>
      <c r="AV68" s="79"/>
      <c r="AW68" s="79"/>
      <c r="AX68" s="79"/>
      <c r="AY68" s="79"/>
      <c r="AZ68" s="79"/>
      <c r="BA68" s="79"/>
      <c r="BB68" s="79"/>
      <c r="BC68">
        <v>2</v>
      </c>
      <c r="BD68" s="78" t="str">
        <f>REPLACE(INDEX(GroupVertices[Group], MATCH(Edges[[#This Row],[Vertex 1]],GroupVertices[Vertex],0)),1,1,"")</f>
        <v>2</v>
      </c>
      <c r="BE68" s="78" t="str">
        <f>REPLACE(INDEX(GroupVertices[Group], MATCH(Edges[[#This Row],[Vertex 2]],GroupVertices[Vertex],0)),1,1,"")</f>
        <v>1</v>
      </c>
      <c r="BF68" s="48">
        <v>0</v>
      </c>
      <c r="BG68" s="49">
        <v>0</v>
      </c>
      <c r="BH68" s="48">
        <v>1</v>
      </c>
      <c r="BI68" s="49">
        <v>2.7777777777777777</v>
      </c>
      <c r="BJ68" s="48">
        <v>0</v>
      </c>
      <c r="BK68" s="49">
        <v>0</v>
      </c>
      <c r="BL68" s="48">
        <v>35</v>
      </c>
      <c r="BM68" s="49">
        <v>97.222222222222229</v>
      </c>
      <c r="BN68" s="48">
        <v>36</v>
      </c>
    </row>
    <row r="69" spans="1:66" x14ac:dyDescent="0.25">
      <c r="A69" s="64" t="s">
        <v>251</v>
      </c>
      <c r="B69" s="64" t="s">
        <v>277</v>
      </c>
      <c r="C69" s="65" t="s">
        <v>11068</v>
      </c>
      <c r="D69" s="66">
        <v>10</v>
      </c>
      <c r="E69" s="67" t="s">
        <v>136</v>
      </c>
      <c r="F69" s="68">
        <v>20.857142857142858</v>
      </c>
      <c r="G69" s="65"/>
      <c r="H69" s="69"/>
      <c r="I69" s="70"/>
      <c r="J69" s="70"/>
      <c r="K69" s="34" t="s">
        <v>65</v>
      </c>
      <c r="L69" s="77">
        <v>69</v>
      </c>
      <c r="M69" s="77"/>
      <c r="N69" s="72"/>
      <c r="O69" s="79" t="s">
        <v>314</v>
      </c>
      <c r="P69" s="81">
        <v>43846.546643518515</v>
      </c>
      <c r="Q69" s="79" t="s">
        <v>356</v>
      </c>
      <c r="R69" s="82" t="s">
        <v>466</v>
      </c>
      <c r="S69" s="79" t="s">
        <v>498</v>
      </c>
      <c r="T69" s="79" t="s">
        <v>522</v>
      </c>
      <c r="U69" s="82" t="s">
        <v>561</v>
      </c>
      <c r="V69" s="82" t="s">
        <v>561</v>
      </c>
      <c r="W69" s="81">
        <v>43846.546643518515</v>
      </c>
      <c r="X69" s="85">
        <v>43846</v>
      </c>
      <c r="Y69" s="87" t="s">
        <v>806</v>
      </c>
      <c r="Z69" s="82" t="s">
        <v>1101</v>
      </c>
      <c r="AA69" s="79"/>
      <c r="AB69" s="79"/>
      <c r="AC69" s="87" t="s">
        <v>1415</v>
      </c>
      <c r="AD69" s="79"/>
      <c r="AE69" s="79" t="b">
        <v>0</v>
      </c>
      <c r="AF69" s="79">
        <v>1</v>
      </c>
      <c r="AG69" s="87" t="s">
        <v>1673</v>
      </c>
      <c r="AH69" s="79" t="b">
        <v>0</v>
      </c>
      <c r="AI69" s="79" t="s">
        <v>1678</v>
      </c>
      <c r="AJ69" s="79"/>
      <c r="AK69" s="87" t="s">
        <v>1673</v>
      </c>
      <c r="AL69" s="79" t="b">
        <v>0</v>
      </c>
      <c r="AM69" s="79">
        <v>0</v>
      </c>
      <c r="AN69" s="87" t="s">
        <v>1673</v>
      </c>
      <c r="AO69" s="79" t="s">
        <v>1686</v>
      </c>
      <c r="AP69" s="79" t="b">
        <v>0</v>
      </c>
      <c r="AQ69" s="87" t="s">
        <v>1415</v>
      </c>
      <c r="AR69" s="79" t="s">
        <v>176</v>
      </c>
      <c r="AS69" s="79">
        <v>0</v>
      </c>
      <c r="AT69" s="79">
        <v>0</v>
      </c>
      <c r="AU69" s="79"/>
      <c r="AV69" s="79"/>
      <c r="AW69" s="79"/>
      <c r="AX69" s="79"/>
      <c r="AY69" s="79"/>
      <c r="AZ69" s="79"/>
      <c r="BA69" s="79"/>
      <c r="BB69" s="79"/>
      <c r="BC69">
        <v>10</v>
      </c>
      <c r="BD69" s="78" t="str">
        <f>REPLACE(INDEX(GroupVertices[Group], MATCH(Edges[[#This Row],[Vertex 1]],GroupVertices[Vertex],0)),1,1,"")</f>
        <v>2</v>
      </c>
      <c r="BE69" s="78" t="str">
        <f>REPLACE(INDEX(GroupVertices[Group], MATCH(Edges[[#This Row],[Vertex 2]],GroupVertices[Vertex],0)),1,1,"")</f>
        <v>1</v>
      </c>
      <c r="BF69" s="48"/>
      <c r="BG69" s="49"/>
      <c r="BH69" s="48"/>
      <c r="BI69" s="49"/>
      <c r="BJ69" s="48"/>
      <c r="BK69" s="49"/>
      <c r="BL69" s="48"/>
      <c r="BM69" s="49"/>
      <c r="BN69" s="48"/>
    </row>
    <row r="70" spans="1:66" x14ac:dyDescent="0.25">
      <c r="A70" s="64" t="s">
        <v>251</v>
      </c>
      <c r="B70" s="64" t="s">
        <v>294</v>
      </c>
      <c r="C70" s="65" t="s">
        <v>11064</v>
      </c>
      <c r="D70" s="66">
        <v>3</v>
      </c>
      <c r="E70" s="67" t="s">
        <v>132</v>
      </c>
      <c r="F70" s="68">
        <v>32</v>
      </c>
      <c r="G70" s="65"/>
      <c r="H70" s="69"/>
      <c r="I70" s="70"/>
      <c r="J70" s="70"/>
      <c r="K70" s="34" t="s">
        <v>65</v>
      </c>
      <c r="L70" s="77">
        <v>70</v>
      </c>
      <c r="M70" s="77"/>
      <c r="N70" s="72"/>
      <c r="O70" s="79" t="s">
        <v>314</v>
      </c>
      <c r="P70" s="81">
        <v>43846.546643518515</v>
      </c>
      <c r="Q70" s="79" t="s">
        <v>356</v>
      </c>
      <c r="R70" s="82" t="s">
        <v>466</v>
      </c>
      <c r="S70" s="79" t="s">
        <v>498</v>
      </c>
      <c r="T70" s="79" t="s">
        <v>522</v>
      </c>
      <c r="U70" s="82" t="s">
        <v>561</v>
      </c>
      <c r="V70" s="82" t="s">
        <v>561</v>
      </c>
      <c r="W70" s="81">
        <v>43846.546643518515</v>
      </c>
      <c r="X70" s="85">
        <v>43846</v>
      </c>
      <c r="Y70" s="87" t="s">
        <v>806</v>
      </c>
      <c r="Z70" s="82" t="s">
        <v>1101</v>
      </c>
      <c r="AA70" s="79"/>
      <c r="AB70" s="79"/>
      <c r="AC70" s="87" t="s">
        <v>1415</v>
      </c>
      <c r="AD70" s="79"/>
      <c r="AE70" s="79" t="b">
        <v>0</v>
      </c>
      <c r="AF70" s="79">
        <v>1</v>
      </c>
      <c r="AG70" s="87" t="s">
        <v>1673</v>
      </c>
      <c r="AH70" s="79" t="b">
        <v>0</v>
      </c>
      <c r="AI70" s="79" t="s">
        <v>1678</v>
      </c>
      <c r="AJ70" s="79"/>
      <c r="AK70" s="87" t="s">
        <v>1673</v>
      </c>
      <c r="AL70" s="79" t="b">
        <v>0</v>
      </c>
      <c r="AM70" s="79">
        <v>0</v>
      </c>
      <c r="AN70" s="87" t="s">
        <v>1673</v>
      </c>
      <c r="AO70" s="79" t="s">
        <v>1686</v>
      </c>
      <c r="AP70" s="79" t="b">
        <v>0</v>
      </c>
      <c r="AQ70" s="87" t="s">
        <v>1415</v>
      </c>
      <c r="AR70" s="79" t="s">
        <v>176</v>
      </c>
      <c r="AS70" s="79">
        <v>0</v>
      </c>
      <c r="AT70" s="79">
        <v>0</v>
      </c>
      <c r="AU70" s="79"/>
      <c r="AV70" s="79"/>
      <c r="AW70" s="79"/>
      <c r="AX70" s="79"/>
      <c r="AY70" s="79"/>
      <c r="AZ70" s="79"/>
      <c r="BA70" s="79"/>
      <c r="BB70" s="79"/>
      <c r="BC70">
        <v>1</v>
      </c>
      <c r="BD70" s="78" t="str">
        <f>REPLACE(INDEX(GroupVertices[Group], MATCH(Edges[[#This Row],[Vertex 1]],GroupVertices[Vertex],0)),1,1,"")</f>
        <v>2</v>
      </c>
      <c r="BE70" s="78" t="str">
        <f>REPLACE(INDEX(GroupVertices[Group], MATCH(Edges[[#This Row],[Vertex 2]],GroupVertices[Vertex],0)),1,1,"")</f>
        <v>2</v>
      </c>
      <c r="BF70" s="48">
        <v>0</v>
      </c>
      <c r="BG70" s="49">
        <v>0</v>
      </c>
      <c r="BH70" s="48">
        <v>0</v>
      </c>
      <c r="BI70" s="49">
        <v>0</v>
      </c>
      <c r="BJ70" s="48">
        <v>0</v>
      </c>
      <c r="BK70" s="49">
        <v>0</v>
      </c>
      <c r="BL70" s="48">
        <v>35</v>
      </c>
      <c r="BM70" s="49">
        <v>100</v>
      </c>
      <c r="BN70" s="48">
        <v>35</v>
      </c>
    </row>
    <row r="71" spans="1:66" x14ac:dyDescent="0.25">
      <c r="A71" s="64" t="s">
        <v>251</v>
      </c>
      <c r="B71" s="64" t="s">
        <v>277</v>
      </c>
      <c r="C71" s="65" t="s">
        <v>11068</v>
      </c>
      <c r="D71" s="66">
        <v>10</v>
      </c>
      <c r="E71" s="67" t="s">
        <v>136</v>
      </c>
      <c r="F71" s="68">
        <v>20.857142857142858</v>
      </c>
      <c r="G71" s="65"/>
      <c r="H71" s="69"/>
      <c r="I71" s="70"/>
      <c r="J71" s="70"/>
      <c r="K71" s="34" t="s">
        <v>65</v>
      </c>
      <c r="L71" s="77">
        <v>71</v>
      </c>
      <c r="M71" s="77"/>
      <c r="N71" s="72"/>
      <c r="O71" s="79" t="s">
        <v>314</v>
      </c>
      <c r="P71" s="81">
        <v>43846.713310185187</v>
      </c>
      <c r="Q71" s="79" t="s">
        <v>357</v>
      </c>
      <c r="R71" s="82" t="s">
        <v>466</v>
      </c>
      <c r="S71" s="79" t="s">
        <v>498</v>
      </c>
      <c r="T71" s="79" t="s">
        <v>523</v>
      </c>
      <c r="U71" s="82" t="s">
        <v>562</v>
      </c>
      <c r="V71" s="82" t="s">
        <v>562</v>
      </c>
      <c r="W71" s="81">
        <v>43846.713310185187</v>
      </c>
      <c r="X71" s="85">
        <v>43846</v>
      </c>
      <c r="Y71" s="87" t="s">
        <v>804</v>
      </c>
      <c r="Z71" s="82" t="s">
        <v>1102</v>
      </c>
      <c r="AA71" s="79"/>
      <c r="AB71" s="79"/>
      <c r="AC71" s="87" t="s">
        <v>1416</v>
      </c>
      <c r="AD71" s="79"/>
      <c r="AE71" s="79" t="b">
        <v>0</v>
      </c>
      <c r="AF71" s="79">
        <v>2</v>
      </c>
      <c r="AG71" s="87" t="s">
        <v>1673</v>
      </c>
      <c r="AH71" s="79" t="b">
        <v>0</v>
      </c>
      <c r="AI71" s="79" t="s">
        <v>1678</v>
      </c>
      <c r="AJ71" s="79"/>
      <c r="AK71" s="87" t="s">
        <v>1673</v>
      </c>
      <c r="AL71" s="79" t="b">
        <v>0</v>
      </c>
      <c r="AM71" s="79">
        <v>1</v>
      </c>
      <c r="AN71" s="87" t="s">
        <v>1673</v>
      </c>
      <c r="AO71" s="79" t="s">
        <v>1686</v>
      </c>
      <c r="AP71" s="79" t="b">
        <v>0</v>
      </c>
      <c r="AQ71" s="87" t="s">
        <v>1416</v>
      </c>
      <c r="AR71" s="79" t="s">
        <v>176</v>
      </c>
      <c r="AS71" s="79">
        <v>0</v>
      </c>
      <c r="AT71" s="79">
        <v>0</v>
      </c>
      <c r="AU71" s="79"/>
      <c r="AV71" s="79"/>
      <c r="AW71" s="79"/>
      <c r="AX71" s="79"/>
      <c r="AY71" s="79"/>
      <c r="AZ71" s="79"/>
      <c r="BA71" s="79"/>
      <c r="BB71" s="79"/>
      <c r="BC71">
        <v>10</v>
      </c>
      <c r="BD71" s="78" t="str">
        <f>REPLACE(INDEX(GroupVertices[Group], MATCH(Edges[[#This Row],[Vertex 1]],GroupVertices[Vertex],0)),1,1,"")</f>
        <v>2</v>
      </c>
      <c r="BE71" s="78" t="str">
        <f>REPLACE(INDEX(GroupVertices[Group], MATCH(Edges[[#This Row],[Vertex 2]],GroupVertices[Vertex],0)),1,1,"")</f>
        <v>1</v>
      </c>
      <c r="BF71" s="48"/>
      <c r="BG71" s="49"/>
      <c r="BH71" s="48"/>
      <c r="BI71" s="49"/>
      <c r="BJ71" s="48"/>
      <c r="BK71" s="49"/>
      <c r="BL71" s="48"/>
      <c r="BM71" s="49"/>
      <c r="BN71" s="48"/>
    </row>
    <row r="72" spans="1:66" x14ac:dyDescent="0.25">
      <c r="A72" s="64" t="s">
        <v>251</v>
      </c>
      <c r="B72" s="64" t="s">
        <v>272</v>
      </c>
      <c r="C72" s="65" t="s">
        <v>11065</v>
      </c>
      <c r="D72" s="66">
        <v>3.875</v>
      </c>
      <c r="E72" s="67" t="s">
        <v>132</v>
      </c>
      <c r="F72" s="68">
        <v>30.761904761904763</v>
      </c>
      <c r="G72" s="65"/>
      <c r="H72" s="69"/>
      <c r="I72" s="70"/>
      <c r="J72" s="70"/>
      <c r="K72" s="34" t="s">
        <v>65</v>
      </c>
      <c r="L72" s="77">
        <v>72</v>
      </c>
      <c r="M72" s="77"/>
      <c r="N72" s="72"/>
      <c r="O72" s="79" t="s">
        <v>314</v>
      </c>
      <c r="P72" s="81">
        <v>43846.713310185187</v>
      </c>
      <c r="Q72" s="79" t="s">
        <v>357</v>
      </c>
      <c r="R72" s="82" t="s">
        <v>466</v>
      </c>
      <c r="S72" s="79" t="s">
        <v>498</v>
      </c>
      <c r="T72" s="79" t="s">
        <v>523</v>
      </c>
      <c r="U72" s="82" t="s">
        <v>562</v>
      </c>
      <c r="V72" s="82" t="s">
        <v>562</v>
      </c>
      <c r="W72" s="81">
        <v>43846.713310185187</v>
      </c>
      <c r="X72" s="85">
        <v>43846</v>
      </c>
      <c r="Y72" s="87" t="s">
        <v>804</v>
      </c>
      <c r="Z72" s="82" t="s">
        <v>1102</v>
      </c>
      <c r="AA72" s="79"/>
      <c r="AB72" s="79"/>
      <c r="AC72" s="87" t="s">
        <v>1416</v>
      </c>
      <c r="AD72" s="79"/>
      <c r="AE72" s="79" t="b">
        <v>0</v>
      </c>
      <c r="AF72" s="79">
        <v>2</v>
      </c>
      <c r="AG72" s="87" t="s">
        <v>1673</v>
      </c>
      <c r="AH72" s="79" t="b">
        <v>0</v>
      </c>
      <c r="AI72" s="79" t="s">
        <v>1678</v>
      </c>
      <c r="AJ72" s="79"/>
      <c r="AK72" s="87" t="s">
        <v>1673</v>
      </c>
      <c r="AL72" s="79" t="b">
        <v>0</v>
      </c>
      <c r="AM72" s="79">
        <v>1</v>
      </c>
      <c r="AN72" s="87" t="s">
        <v>1673</v>
      </c>
      <c r="AO72" s="79" t="s">
        <v>1686</v>
      </c>
      <c r="AP72" s="79" t="b">
        <v>0</v>
      </c>
      <c r="AQ72" s="87" t="s">
        <v>1416</v>
      </c>
      <c r="AR72" s="79" t="s">
        <v>176</v>
      </c>
      <c r="AS72" s="79">
        <v>0</v>
      </c>
      <c r="AT72" s="79">
        <v>0</v>
      </c>
      <c r="AU72" s="79"/>
      <c r="AV72" s="79"/>
      <c r="AW72" s="79"/>
      <c r="AX72" s="79"/>
      <c r="AY72" s="79"/>
      <c r="AZ72" s="79"/>
      <c r="BA72" s="79"/>
      <c r="BB72" s="79"/>
      <c r="BC72">
        <v>2</v>
      </c>
      <c r="BD72" s="78" t="str">
        <f>REPLACE(INDEX(GroupVertices[Group], MATCH(Edges[[#This Row],[Vertex 1]],GroupVertices[Vertex],0)),1,1,"")</f>
        <v>2</v>
      </c>
      <c r="BE72" s="78" t="str">
        <f>REPLACE(INDEX(GroupVertices[Group], MATCH(Edges[[#This Row],[Vertex 2]],GroupVertices[Vertex],0)),1,1,"")</f>
        <v>2</v>
      </c>
      <c r="BF72" s="48">
        <v>0</v>
      </c>
      <c r="BG72" s="49">
        <v>0</v>
      </c>
      <c r="BH72" s="48">
        <v>0</v>
      </c>
      <c r="BI72" s="49">
        <v>0</v>
      </c>
      <c r="BJ72" s="48">
        <v>0</v>
      </c>
      <c r="BK72" s="49">
        <v>0</v>
      </c>
      <c r="BL72" s="48">
        <v>38</v>
      </c>
      <c r="BM72" s="49">
        <v>100</v>
      </c>
      <c r="BN72" s="48">
        <v>38</v>
      </c>
    </row>
    <row r="73" spans="1:66" x14ac:dyDescent="0.25">
      <c r="A73" s="64" t="s">
        <v>251</v>
      </c>
      <c r="B73" s="64" t="s">
        <v>290</v>
      </c>
      <c r="C73" s="65" t="s">
        <v>11064</v>
      </c>
      <c r="D73" s="66">
        <v>3</v>
      </c>
      <c r="E73" s="67" t="s">
        <v>132</v>
      </c>
      <c r="F73" s="68">
        <v>32</v>
      </c>
      <c r="G73" s="65"/>
      <c r="H73" s="69"/>
      <c r="I73" s="70"/>
      <c r="J73" s="70"/>
      <c r="K73" s="34" t="s">
        <v>65</v>
      </c>
      <c r="L73" s="77">
        <v>73</v>
      </c>
      <c r="M73" s="77"/>
      <c r="N73" s="72"/>
      <c r="O73" s="79" t="s">
        <v>315</v>
      </c>
      <c r="P73" s="81">
        <v>43847.374618055554</v>
      </c>
      <c r="Q73" s="79" t="s">
        <v>358</v>
      </c>
      <c r="R73" s="79"/>
      <c r="S73" s="79"/>
      <c r="T73" s="79" t="s">
        <v>509</v>
      </c>
      <c r="U73" s="79"/>
      <c r="V73" s="82" t="s">
        <v>710</v>
      </c>
      <c r="W73" s="81">
        <v>43847.374618055554</v>
      </c>
      <c r="X73" s="85">
        <v>43847</v>
      </c>
      <c r="Y73" s="87" t="s">
        <v>807</v>
      </c>
      <c r="Z73" s="82" t="s">
        <v>1103</v>
      </c>
      <c r="AA73" s="79"/>
      <c r="AB73" s="79"/>
      <c r="AC73" s="87" t="s">
        <v>1417</v>
      </c>
      <c r="AD73" s="79"/>
      <c r="AE73" s="79" t="b">
        <v>0</v>
      </c>
      <c r="AF73" s="79">
        <v>0</v>
      </c>
      <c r="AG73" s="87" t="s">
        <v>1673</v>
      </c>
      <c r="AH73" s="79" t="b">
        <v>0</v>
      </c>
      <c r="AI73" s="79" t="s">
        <v>1678</v>
      </c>
      <c r="AJ73" s="79"/>
      <c r="AK73" s="87" t="s">
        <v>1673</v>
      </c>
      <c r="AL73" s="79" t="b">
        <v>0</v>
      </c>
      <c r="AM73" s="79">
        <v>2</v>
      </c>
      <c r="AN73" s="87" t="s">
        <v>1635</v>
      </c>
      <c r="AO73" s="79" t="s">
        <v>1681</v>
      </c>
      <c r="AP73" s="79" t="b">
        <v>0</v>
      </c>
      <c r="AQ73" s="87" t="s">
        <v>1635</v>
      </c>
      <c r="AR73" s="79" t="s">
        <v>176</v>
      </c>
      <c r="AS73" s="79">
        <v>0</v>
      </c>
      <c r="AT73" s="79">
        <v>0</v>
      </c>
      <c r="AU73" s="79"/>
      <c r="AV73" s="79"/>
      <c r="AW73" s="79"/>
      <c r="AX73" s="79"/>
      <c r="AY73" s="79"/>
      <c r="AZ73" s="79"/>
      <c r="BA73" s="79"/>
      <c r="BB73" s="79"/>
      <c r="BC73">
        <v>1</v>
      </c>
      <c r="BD73" s="78" t="str">
        <f>REPLACE(INDEX(GroupVertices[Group], MATCH(Edges[[#This Row],[Vertex 1]],GroupVertices[Vertex],0)),1,1,"")</f>
        <v>2</v>
      </c>
      <c r="BE73" s="78" t="str">
        <f>REPLACE(INDEX(GroupVertices[Group], MATCH(Edges[[#This Row],[Vertex 2]],GroupVertices[Vertex],0)),1,1,"")</f>
        <v>2</v>
      </c>
      <c r="BF73" s="48">
        <v>1</v>
      </c>
      <c r="BG73" s="49">
        <v>2.2222222222222223</v>
      </c>
      <c r="BH73" s="48">
        <v>0</v>
      </c>
      <c r="BI73" s="49">
        <v>0</v>
      </c>
      <c r="BJ73" s="48">
        <v>0</v>
      </c>
      <c r="BK73" s="49">
        <v>0</v>
      </c>
      <c r="BL73" s="48">
        <v>44</v>
      </c>
      <c r="BM73" s="49">
        <v>97.777777777777771</v>
      </c>
      <c r="BN73" s="48">
        <v>45</v>
      </c>
    </row>
    <row r="74" spans="1:66" x14ac:dyDescent="0.25">
      <c r="A74" s="64" t="s">
        <v>251</v>
      </c>
      <c r="B74" s="64" t="s">
        <v>277</v>
      </c>
      <c r="C74" s="65" t="s">
        <v>11068</v>
      </c>
      <c r="D74" s="66">
        <v>10</v>
      </c>
      <c r="E74" s="67" t="s">
        <v>136</v>
      </c>
      <c r="F74" s="68">
        <v>20.857142857142858</v>
      </c>
      <c r="G74" s="65"/>
      <c r="H74" s="69"/>
      <c r="I74" s="70"/>
      <c r="J74" s="70"/>
      <c r="K74" s="34" t="s">
        <v>65</v>
      </c>
      <c r="L74" s="77">
        <v>74</v>
      </c>
      <c r="M74" s="77"/>
      <c r="N74" s="72"/>
      <c r="O74" s="79" t="s">
        <v>314</v>
      </c>
      <c r="P74" s="81">
        <v>43847.546631944446</v>
      </c>
      <c r="Q74" s="79" t="s">
        <v>359</v>
      </c>
      <c r="R74" s="82" t="s">
        <v>466</v>
      </c>
      <c r="S74" s="79" t="s">
        <v>498</v>
      </c>
      <c r="T74" s="79" t="s">
        <v>513</v>
      </c>
      <c r="U74" s="82" t="s">
        <v>563</v>
      </c>
      <c r="V74" s="82" t="s">
        <v>563</v>
      </c>
      <c r="W74" s="81">
        <v>43847.546631944446</v>
      </c>
      <c r="X74" s="85">
        <v>43847</v>
      </c>
      <c r="Y74" s="87" t="s">
        <v>808</v>
      </c>
      <c r="Z74" s="82" t="s">
        <v>1104</v>
      </c>
      <c r="AA74" s="79"/>
      <c r="AB74" s="79"/>
      <c r="AC74" s="87" t="s">
        <v>1418</v>
      </c>
      <c r="AD74" s="79"/>
      <c r="AE74" s="79" t="b">
        <v>0</v>
      </c>
      <c r="AF74" s="79">
        <v>1</v>
      </c>
      <c r="AG74" s="87" t="s">
        <v>1673</v>
      </c>
      <c r="AH74" s="79" t="b">
        <v>0</v>
      </c>
      <c r="AI74" s="79" t="s">
        <v>1678</v>
      </c>
      <c r="AJ74" s="79"/>
      <c r="AK74" s="87" t="s">
        <v>1673</v>
      </c>
      <c r="AL74" s="79" t="b">
        <v>0</v>
      </c>
      <c r="AM74" s="79">
        <v>0</v>
      </c>
      <c r="AN74" s="87" t="s">
        <v>1673</v>
      </c>
      <c r="AO74" s="79" t="s">
        <v>1686</v>
      </c>
      <c r="AP74" s="79" t="b">
        <v>0</v>
      </c>
      <c r="AQ74" s="87" t="s">
        <v>1418</v>
      </c>
      <c r="AR74" s="79" t="s">
        <v>176</v>
      </c>
      <c r="AS74" s="79">
        <v>0</v>
      </c>
      <c r="AT74" s="79">
        <v>0</v>
      </c>
      <c r="AU74" s="79"/>
      <c r="AV74" s="79"/>
      <c r="AW74" s="79"/>
      <c r="AX74" s="79"/>
      <c r="AY74" s="79"/>
      <c r="AZ74" s="79"/>
      <c r="BA74" s="79"/>
      <c r="BB74" s="79"/>
      <c r="BC74">
        <v>10</v>
      </c>
      <c r="BD74" s="78" t="str">
        <f>REPLACE(INDEX(GroupVertices[Group], MATCH(Edges[[#This Row],[Vertex 1]],GroupVertices[Vertex],0)),1,1,"")</f>
        <v>2</v>
      </c>
      <c r="BE74" s="78" t="str">
        <f>REPLACE(INDEX(GroupVertices[Group], MATCH(Edges[[#This Row],[Vertex 2]],GroupVertices[Vertex],0)),1,1,"")</f>
        <v>1</v>
      </c>
      <c r="BF74" s="48">
        <v>0</v>
      </c>
      <c r="BG74" s="49">
        <v>0</v>
      </c>
      <c r="BH74" s="48">
        <v>0</v>
      </c>
      <c r="BI74" s="49">
        <v>0</v>
      </c>
      <c r="BJ74" s="48">
        <v>0</v>
      </c>
      <c r="BK74" s="49">
        <v>0</v>
      </c>
      <c r="BL74" s="48">
        <v>40</v>
      </c>
      <c r="BM74" s="49">
        <v>100</v>
      </c>
      <c r="BN74" s="48">
        <v>40</v>
      </c>
    </row>
    <row r="75" spans="1:66" x14ac:dyDescent="0.25">
      <c r="A75" s="64" t="s">
        <v>251</v>
      </c>
      <c r="B75" s="64" t="s">
        <v>277</v>
      </c>
      <c r="C75" s="65" t="s">
        <v>11068</v>
      </c>
      <c r="D75" s="66">
        <v>10</v>
      </c>
      <c r="E75" s="67" t="s">
        <v>136</v>
      </c>
      <c r="F75" s="68">
        <v>20.857142857142858</v>
      </c>
      <c r="G75" s="65"/>
      <c r="H75" s="69"/>
      <c r="I75" s="70"/>
      <c r="J75" s="70"/>
      <c r="K75" s="34" t="s">
        <v>65</v>
      </c>
      <c r="L75" s="77">
        <v>75</v>
      </c>
      <c r="M75" s="77"/>
      <c r="N75" s="72"/>
      <c r="O75" s="79" t="s">
        <v>314</v>
      </c>
      <c r="P75" s="81">
        <v>43847.713310185187</v>
      </c>
      <c r="Q75" s="79" t="s">
        <v>360</v>
      </c>
      <c r="R75" s="82" t="s">
        <v>466</v>
      </c>
      <c r="S75" s="79" t="s">
        <v>498</v>
      </c>
      <c r="T75" s="79" t="s">
        <v>524</v>
      </c>
      <c r="U75" s="82" t="s">
        <v>564</v>
      </c>
      <c r="V75" s="82" t="s">
        <v>564</v>
      </c>
      <c r="W75" s="81">
        <v>43847.713310185187</v>
      </c>
      <c r="X75" s="85">
        <v>43847</v>
      </c>
      <c r="Y75" s="87" t="s">
        <v>804</v>
      </c>
      <c r="Z75" s="82" t="s">
        <v>1105</v>
      </c>
      <c r="AA75" s="79"/>
      <c r="AB75" s="79"/>
      <c r="AC75" s="87" t="s">
        <v>1419</v>
      </c>
      <c r="AD75" s="79"/>
      <c r="AE75" s="79" t="b">
        <v>0</v>
      </c>
      <c r="AF75" s="79">
        <v>1</v>
      </c>
      <c r="AG75" s="87" t="s">
        <v>1673</v>
      </c>
      <c r="AH75" s="79" t="b">
        <v>0</v>
      </c>
      <c r="AI75" s="79" t="s">
        <v>1678</v>
      </c>
      <c r="AJ75" s="79"/>
      <c r="AK75" s="87" t="s">
        <v>1673</v>
      </c>
      <c r="AL75" s="79" t="b">
        <v>0</v>
      </c>
      <c r="AM75" s="79">
        <v>0</v>
      </c>
      <c r="AN75" s="87" t="s">
        <v>1673</v>
      </c>
      <c r="AO75" s="79" t="s">
        <v>1686</v>
      </c>
      <c r="AP75" s="79" t="b">
        <v>0</v>
      </c>
      <c r="AQ75" s="87" t="s">
        <v>1419</v>
      </c>
      <c r="AR75" s="79" t="s">
        <v>176</v>
      </c>
      <c r="AS75" s="79">
        <v>0</v>
      </c>
      <c r="AT75" s="79">
        <v>0</v>
      </c>
      <c r="AU75" s="79"/>
      <c r="AV75" s="79"/>
      <c r="AW75" s="79"/>
      <c r="AX75" s="79"/>
      <c r="AY75" s="79"/>
      <c r="AZ75" s="79"/>
      <c r="BA75" s="79"/>
      <c r="BB75" s="79"/>
      <c r="BC75">
        <v>10</v>
      </c>
      <c r="BD75" s="78" t="str">
        <f>REPLACE(INDEX(GroupVertices[Group], MATCH(Edges[[#This Row],[Vertex 1]],GroupVertices[Vertex],0)),1,1,"")</f>
        <v>2</v>
      </c>
      <c r="BE75" s="78" t="str">
        <f>REPLACE(INDEX(GroupVertices[Group], MATCH(Edges[[#This Row],[Vertex 2]],GroupVertices[Vertex],0)),1,1,"")</f>
        <v>1</v>
      </c>
      <c r="BF75" s="48"/>
      <c r="BG75" s="49"/>
      <c r="BH75" s="48"/>
      <c r="BI75" s="49"/>
      <c r="BJ75" s="48"/>
      <c r="BK75" s="49"/>
      <c r="BL75" s="48"/>
      <c r="BM75" s="49"/>
      <c r="BN75" s="48"/>
    </row>
    <row r="76" spans="1:66" x14ac:dyDescent="0.25">
      <c r="A76" s="64" t="s">
        <v>251</v>
      </c>
      <c r="B76" s="64" t="s">
        <v>303</v>
      </c>
      <c r="C76" s="65" t="s">
        <v>11064</v>
      </c>
      <c r="D76" s="66">
        <v>3</v>
      </c>
      <c r="E76" s="67" t="s">
        <v>132</v>
      </c>
      <c r="F76" s="68">
        <v>32</v>
      </c>
      <c r="G76" s="65"/>
      <c r="H76" s="69"/>
      <c r="I76" s="70"/>
      <c r="J76" s="70"/>
      <c r="K76" s="34" t="s">
        <v>65</v>
      </c>
      <c r="L76" s="77">
        <v>76</v>
      </c>
      <c r="M76" s="77"/>
      <c r="N76" s="72"/>
      <c r="O76" s="79" t="s">
        <v>314</v>
      </c>
      <c r="P76" s="81">
        <v>43847.713310185187</v>
      </c>
      <c r="Q76" s="79" t="s">
        <v>360</v>
      </c>
      <c r="R76" s="82" t="s">
        <v>466</v>
      </c>
      <c r="S76" s="79" t="s">
        <v>498</v>
      </c>
      <c r="T76" s="79" t="s">
        <v>524</v>
      </c>
      <c r="U76" s="82" t="s">
        <v>564</v>
      </c>
      <c r="V76" s="82" t="s">
        <v>564</v>
      </c>
      <c r="W76" s="81">
        <v>43847.713310185187</v>
      </c>
      <c r="X76" s="85">
        <v>43847</v>
      </c>
      <c r="Y76" s="87" t="s">
        <v>804</v>
      </c>
      <c r="Z76" s="82" t="s">
        <v>1105</v>
      </c>
      <c r="AA76" s="79"/>
      <c r="AB76" s="79"/>
      <c r="AC76" s="87" t="s">
        <v>1419</v>
      </c>
      <c r="AD76" s="79"/>
      <c r="AE76" s="79" t="b">
        <v>0</v>
      </c>
      <c r="AF76" s="79">
        <v>1</v>
      </c>
      <c r="AG76" s="87" t="s">
        <v>1673</v>
      </c>
      <c r="AH76" s="79" t="b">
        <v>0</v>
      </c>
      <c r="AI76" s="79" t="s">
        <v>1678</v>
      </c>
      <c r="AJ76" s="79"/>
      <c r="AK76" s="87" t="s">
        <v>1673</v>
      </c>
      <c r="AL76" s="79" t="b">
        <v>0</v>
      </c>
      <c r="AM76" s="79">
        <v>0</v>
      </c>
      <c r="AN76" s="87" t="s">
        <v>1673</v>
      </c>
      <c r="AO76" s="79" t="s">
        <v>1686</v>
      </c>
      <c r="AP76" s="79" t="b">
        <v>0</v>
      </c>
      <c r="AQ76" s="87" t="s">
        <v>1419</v>
      </c>
      <c r="AR76" s="79" t="s">
        <v>176</v>
      </c>
      <c r="AS76" s="79">
        <v>0</v>
      </c>
      <c r="AT76" s="79">
        <v>0</v>
      </c>
      <c r="AU76" s="79"/>
      <c r="AV76" s="79"/>
      <c r="AW76" s="79"/>
      <c r="AX76" s="79"/>
      <c r="AY76" s="79"/>
      <c r="AZ76" s="79"/>
      <c r="BA76" s="79"/>
      <c r="BB76" s="79"/>
      <c r="BC76">
        <v>1</v>
      </c>
      <c r="BD76" s="78" t="str">
        <f>REPLACE(INDEX(GroupVertices[Group], MATCH(Edges[[#This Row],[Vertex 1]],GroupVertices[Vertex],0)),1,1,"")</f>
        <v>2</v>
      </c>
      <c r="BE76" s="78" t="str">
        <f>REPLACE(INDEX(GroupVertices[Group], MATCH(Edges[[#This Row],[Vertex 2]],GroupVertices[Vertex],0)),1,1,"")</f>
        <v>2</v>
      </c>
      <c r="BF76" s="48">
        <v>0</v>
      </c>
      <c r="BG76" s="49">
        <v>0</v>
      </c>
      <c r="BH76" s="48">
        <v>0</v>
      </c>
      <c r="BI76" s="49">
        <v>0</v>
      </c>
      <c r="BJ76" s="48">
        <v>0</v>
      </c>
      <c r="BK76" s="49">
        <v>0</v>
      </c>
      <c r="BL76" s="48">
        <v>37</v>
      </c>
      <c r="BM76" s="49">
        <v>100</v>
      </c>
      <c r="BN76" s="48">
        <v>37</v>
      </c>
    </row>
    <row r="77" spans="1:66" x14ac:dyDescent="0.25">
      <c r="A77" s="64" t="s">
        <v>251</v>
      </c>
      <c r="B77" s="64" t="s">
        <v>294</v>
      </c>
      <c r="C77" s="65" t="s">
        <v>11064</v>
      </c>
      <c r="D77" s="66">
        <v>3</v>
      </c>
      <c r="E77" s="67" t="s">
        <v>132</v>
      </c>
      <c r="F77" s="68">
        <v>32</v>
      </c>
      <c r="G77" s="65"/>
      <c r="H77" s="69"/>
      <c r="I77" s="70"/>
      <c r="J77" s="70"/>
      <c r="K77" s="34" t="s">
        <v>65</v>
      </c>
      <c r="L77" s="77">
        <v>77</v>
      </c>
      <c r="M77" s="77"/>
      <c r="N77" s="72"/>
      <c r="O77" s="79" t="s">
        <v>315</v>
      </c>
      <c r="P77" s="81">
        <v>43848.40766203704</v>
      </c>
      <c r="Q77" s="79" t="s">
        <v>361</v>
      </c>
      <c r="R77" s="79"/>
      <c r="S77" s="79"/>
      <c r="T77" s="79" t="s">
        <v>509</v>
      </c>
      <c r="U77" s="79"/>
      <c r="V77" s="82" t="s">
        <v>710</v>
      </c>
      <c r="W77" s="81">
        <v>43848.40766203704</v>
      </c>
      <c r="X77" s="85">
        <v>43848</v>
      </c>
      <c r="Y77" s="87" t="s">
        <v>809</v>
      </c>
      <c r="Z77" s="82" t="s">
        <v>1106</v>
      </c>
      <c r="AA77" s="79"/>
      <c r="AB77" s="79"/>
      <c r="AC77" s="87" t="s">
        <v>1420</v>
      </c>
      <c r="AD77" s="79"/>
      <c r="AE77" s="79" t="b">
        <v>0</v>
      </c>
      <c r="AF77" s="79">
        <v>0</v>
      </c>
      <c r="AG77" s="87" t="s">
        <v>1673</v>
      </c>
      <c r="AH77" s="79" t="b">
        <v>0</v>
      </c>
      <c r="AI77" s="79" t="s">
        <v>1678</v>
      </c>
      <c r="AJ77" s="79"/>
      <c r="AK77" s="87" t="s">
        <v>1673</v>
      </c>
      <c r="AL77" s="79" t="b">
        <v>0</v>
      </c>
      <c r="AM77" s="79">
        <v>3</v>
      </c>
      <c r="AN77" s="87" t="s">
        <v>1624</v>
      </c>
      <c r="AO77" s="79" t="s">
        <v>1679</v>
      </c>
      <c r="AP77" s="79" t="b">
        <v>0</v>
      </c>
      <c r="AQ77" s="87" t="s">
        <v>1624</v>
      </c>
      <c r="AR77" s="79" t="s">
        <v>176</v>
      </c>
      <c r="AS77" s="79">
        <v>0</v>
      </c>
      <c r="AT77" s="79">
        <v>0</v>
      </c>
      <c r="AU77" s="79"/>
      <c r="AV77" s="79"/>
      <c r="AW77" s="79"/>
      <c r="AX77" s="79"/>
      <c r="AY77" s="79"/>
      <c r="AZ77" s="79"/>
      <c r="BA77" s="79"/>
      <c r="BB77" s="79"/>
      <c r="BC77">
        <v>1</v>
      </c>
      <c r="BD77" s="78" t="str">
        <f>REPLACE(INDEX(GroupVertices[Group], MATCH(Edges[[#This Row],[Vertex 1]],GroupVertices[Vertex],0)),1,1,"")</f>
        <v>2</v>
      </c>
      <c r="BE77" s="78" t="str">
        <f>REPLACE(INDEX(GroupVertices[Group], MATCH(Edges[[#This Row],[Vertex 2]],GroupVertices[Vertex],0)),1,1,"")</f>
        <v>2</v>
      </c>
      <c r="BF77" s="48">
        <v>0</v>
      </c>
      <c r="BG77" s="49">
        <v>0</v>
      </c>
      <c r="BH77" s="48">
        <v>0</v>
      </c>
      <c r="BI77" s="49">
        <v>0</v>
      </c>
      <c r="BJ77" s="48">
        <v>0</v>
      </c>
      <c r="BK77" s="49">
        <v>0</v>
      </c>
      <c r="BL77" s="48">
        <v>44</v>
      </c>
      <c r="BM77" s="49">
        <v>100</v>
      </c>
      <c r="BN77" s="48">
        <v>44</v>
      </c>
    </row>
    <row r="78" spans="1:66" x14ac:dyDescent="0.25">
      <c r="A78" s="64" t="s">
        <v>251</v>
      </c>
      <c r="B78" s="64" t="s">
        <v>277</v>
      </c>
      <c r="C78" s="65" t="s">
        <v>11068</v>
      </c>
      <c r="D78" s="66">
        <v>10</v>
      </c>
      <c r="E78" s="67" t="s">
        <v>136</v>
      </c>
      <c r="F78" s="68">
        <v>20.857142857142858</v>
      </c>
      <c r="G78" s="65"/>
      <c r="H78" s="69"/>
      <c r="I78" s="70"/>
      <c r="J78" s="70"/>
      <c r="K78" s="34" t="s">
        <v>65</v>
      </c>
      <c r="L78" s="77">
        <v>78</v>
      </c>
      <c r="M78" s="77"/>
      <c r="N78" s="72"/>
      <c r="O78" s="79" t="s">
        <v>314</v>
      </c>
      <c r="P78" s="81">
        <v>43848.546631944446</v>
      </c>
      <c r="Q78" s="79" t="s">
        <v>362</v>
      </c>
      <c r="R78" s="82" t="s">
        <v>466</v>
      </c>
      <c r="S78" s="79" t="s">
        <v>498</v>
      </c>
      <c r="T78" s="79" t="s">
        <v>509</v>
      </c>
      <c r="U78" s="82" t="s">
        <v>565</v>
      </c>
      <c r="V78" s="82" t="s">
        <v>565</v>
      </c>
      <c r="W78" s="81">
        <v>43848.546631944446</v>
      </c>
      <c r="X78" s="85">
        <v>43848</v>
      </c>
      <c r="Y78" s="87" t="s">
        <v>808</v>
      </c>
      <c r="Z78" s="82" t="s">
        <v>1107</v>
      </c>
      <c r="AA78" s="79"/>
      <c r="AB78" s="79"/>
      <c r="AC78" s="87" t="s">
        <v>1421</v>
      </c>
      <c r="AD78" s="79"/>
      <c r="AE78" s="79" t="b">
        <v>0</v>
      </c>
      <c r="AF78" s="79">
        <v>1</v>
      </c>
      <c r="AG78" s="87" t="s">
        <v>1673</v>
      </c>
      <c r="AH78" s="79" t="b">
        <v>0</v>
      </c>
      <c r="AI78" s="79" t="s">
        <v>1678</v>
      </c>
      <c r="AJ78" s="79"/>
      <c r="AK78" s="87" t="s">
        <v>1673</v>
      </c>
      <c r="AL78" s="79" t="b">
        <v>0</v>
      </c>
      <c r="AM78" s="79">
        <v>0</v>
      </c>
      <c r="AN78" s="87" t="s">
        <v>1673</v>
      </c>
      <c r="AO78" s="79" t="s">
        <v>1686</v>
      </c>
      <c r="AP78" s="79" t="b">
        <v>0</v>
      </c>
      <c r="AQ78" s="87" t="s">
        <v>1421</v>
      </c>
      <c r="AR78" s="79" t="s">
        <v>176</v>
      </c>
      <c r="AS78" s="79">
        <v>0</v>
      </c>
      <c r="AT78" s="79">
        <v>0</v>
      </c>
      <c r="AU78" s="79"/>
      <c r="AV78" s="79"/>
      <c r="AW78" s="79"/>
      <c r="AX78" s="79"/>
      <c r="AY78" s="79"/>
      <c r="AZ78" s="79"/>
      <c r="BA78" s="79"/>
      <c r="BB78" s="79"/>
      <c r="BC78">
        <v>10</v>
      </c>
      <c r="BD78" s="78" t="str">
        <f>REPLACE(INDEX(GroupVertices[Group], MATCH(Edges[[#This Row],[Vertex 1]],GroupVertices[Vertex],0)),1,1,"")</f>
        <v>2</v>
      </c>
      <c r="BE78" s="78" t="str">
        <f>REPLACE(INDEX(GroupVertices[Group], MATCH(Edges[[#This Row],[Vertex 2]],GroupVertices[Vertex],0)),1,1,"")</f>
        <v>1</v>
      </c>
      <c r="BF78" s="48"/>
      <c r="BG78" s="49"/>
      <c r="BH78" s="48"/>
      <c r="BI78" s="49"/>
      <c r="BJ78" s="48"/>
      <c r="BK78" s="49"/>
      <c r="BL78" s="48"/>
      <c r="BM78" s="49"/>
      <c r="BN78" s="48"/>
    </row>
    <row r="79" spans="1:66" x14ac:dyDescent="0.25">
      <c r="A79" s="64" t="s">
        <v>251</v>
      </c>
      <c r="B79" s="64" t="s">
        <v>295</v>
      </c>
      <c r="C79" s="65" t="s">
        <v>11064</v>
      </c>
      <c r="D79" s="66">
        <v>3</v>
      </c>
      <c r="E79" s="67" t="s">
        <v>132</v>
      </c>
      <c r="F79" s="68">
        <v>32</v>
      </c>
      <c r="G79" s="65"/>
      <c r="H79" s="69"/>
      <c r="I79" s="70"/>
      <c r="J79" s="70"/>
      <c r="K79" s="34" t="s">
        <v>65</v>
      </c>
      <c r="L79" s="77">
        <v>79</v>
      </c>
      <c r="M79" s="77"/>
      <c r="N79" s="72"/>
      <c r="O79" s="79" t="s">
        <v>314</v>
      </c>
      <c r="P79" s="81">
        <v>43848.546631944446</v>
      </c>
      <c r="Q79" s="79" t="s">
        <v>362</v>
      </c>
      <c r="R79" s="82" t="s">
        <v>466</v>
      </c>
      <c r="S79" s="79" t="s">
        <v>498</v>
      </c>
      <c r="T79" s="79" t="s">
        <v>509</v>
      </c>
      <c r="U79" s="82" t="s">
        <v>565</v>
      </c>
      <c r="V79" s="82" t="s">
        <v>565</v>
      </c>
      <c r="W79" s="81">
        <v>43848.546631944446</v>
      </c>
      <c r="X79" s="85">
        <v>43848</v>
      </c>
      <c r="Y79" s="87" t="s">
        <v>808</v>
      </c>
      <c r="Z79" s="82" t="s">
        <v>1107</v>
      </c>
      <c r="AA79" s="79"/>
      <c r="AB79" s="79"/>
      <c r="AC79" s="87" t="s">
        <v>1421</v>
      </c>
      <c r="AD79" s="79"/>
      <c r="AE79" s="79" t="b">
        <v>0</v>
      </c>
      <c r="AF79" s="79">
        <v>1</v>
      </c>
      <c r="AG79" s="87" t="s">
        <v>1673</v>
      </c>
      <c r="AH79" s="79" t="b">
        <v>0</v>
      </c>
      <c r="AI79" s="79" t="s">
        <v>1678</v>
      </c>
      <c r="AJ79" s="79"/>
      <c r="AK79" s="87" t="s">
        <v>1673</v>
      </c>
      <c r="AL79" s="79" t="b">
        <v>0</v>
      </c>
      <c r="AM79" s="79">
        <v>0</v>
      </c>
      <c r="AN79" s="87" t="s">
        <v>1673</v>
      </c>
      <c r="AO79" s="79" t="s">
        <v>1686</v>
      </c>
      <c r="AP79" s="79" t="b">
        <v>0</v>
      </c>
      <c r="AQ79" s="87" t="s">
        <v>1421</v>
      </c>
      <c r="AR79" s="79" t="s">
        <v>176</v>
      </c>
      <c r="AS79" s="79">
        <v>0</v>
      </c>
      <c r="AT79" s="79">
        <v>0</v>
      </c>
      <c r="AU79" s="79"/>
      <c r="AV79" s="79"/>
      <c r="AW79" s="79"/>
      <c r="AX79" s="79"/>
      <c r="AY79" s="79"/>
      <c r="AZ79" s="79"/>
      <c r="BA79" s="79"/>
      <c r="BB79" s="79"/>
      <c r="BC79">
        <v>1</v>
      </c>
      <c r="BD79" s="78" t="str">
        <f>REPLACE(INDEX(GroupVertices[Group], MATCH(Edges[[#This Row],[Vertex 1]],GroupVertices[Vertex],0)),1,1,"")</f>
        <v>2</v>
      </c>
      <c r="BE79" s="78" t="str">
        <f>REPLACE(INDEX(GroupVertices[Group], MATCH(Edges[[#This Row],[Vertex 2]],GroupVertices[Vertex],0)),1,1,"")</f>
        <v>2</v>
      </c>
      <c r="BF79" s="48">
        <v>0</v>
      </c>
      <c r="BG79" s="49">
        <v>0</v>
      </c>
      <c r="BH79" s="48">
        <v>0</v>
      </c>
      <c r="BI79" s="49">
        <v>0</v>
      </c>
      <c r="BJ79" s="48">
        <v>0</v>
      </c>
      <c r="BK79" s="49">
        <v>0</v>
      </c>
      <c r="BL79" s="48">
        <v>39</v>
      </c>
      <c r="BM79" s="49">
        <v>100</v>
      </c>
      <c r="BN79" s="48">
        <v>39</v>
      </c>
    </row>
    <row r="80" spans="1:66" x14ac:dyDescent="0.25">
      <c r="A80" s="64" t="s">
        <v>251</v>
      </c>
      <c r="B80" s="64" t="s">
        <v>277</v>
      </c>
      <c r="C80" s="65" t="s">
        <v>11068</v>
      </c>
      <c r="D80" s="66">
        <v>10</v>
      </c>
      <c r="E80" s="67" t="s">
        <v>136</v>
      </c>
      <c r="F80" s="68">
        <v>20.857142857142858</v>
      </c>
      <c r="G80" s="65"/>
      <c r="H80" s="69"/>
      <c r="I80" s="70"/>
      <c r="J80" s="70"/>
      <c r="K80" s="34" t="s">
        <v>65</v>
      </c>
      <c r="L80" s="77">
        <v>80</v>
      </c>
      <c r="M80" s="77"/>
      <c r="N80" s="72"/>
      <c r="O80" s="79" t="s">
        <v>314</v>
      </c>
      <c r="P80" s="81">
        <v>43848.713310185187</v>
      </c>
      <c r="Q80" s="79" t="s">
        <v>354</v>
      </c>
      <c r="R80" s="82" t="s">
        <v>466</v>
      </c>
      <c r="S80" s="79" t="s">
        <v>498</v>
      </c>
      <c r="T80" s="79" t="s">
        <v>521</v>
      </c>
      <c r="U80" s="82" t="s">
        <v>560</v>
      </c>
      <c r="V80" s="82" t="s">
        <v>560</v>
      </c>
      <c r="W80" s="81">
        <v>43848.713310185187</v>
      </c>
      <c r="X80" s="85">
        <v>43848</v>
      </c>
      <c r="Y80" s="87" t="s">
        <v>804</v>
      </c>
      <c r="Z80" s="82" t="s">
        <v>1099</v>
      </c>
      <c r="AA80" s="79"/>
      <c r="AB80" s="79"/>
      <c r="AC80" s="87" t="s">
        <v>1413</v>
      </c>
      <c r="AD80" s="79"/>
      <c r="AE80" s="79" t="b">
        <v>0</v>
      </c>
      <c r="AF80" s="79">
        <v>0</v>
      </c>
      <c r="AG80" s="87" t="s">
        <v>1674</v>
      </c>
      <c r="AH80" s="79" t="b">
        <v>0</v>
      </c>
      <c r="AI80" s="79" t="s">
        <v>1678</v>
      </c>
      <c r="AJ80" s="79"/>
      <c r="AK80" s="87" t="s">
        <v>1673</v>
      </c>
      <c r="AL80" s="79" t="b">
        <v>0</v>
      </c>
      <c r="AM80" s="79">
        <v>0</v>
      </c>
      <c r="AN80" s="87" t="s">
        <v>1673</v>
      </c>
      <c r="AO80" s="79" t="s">
        <v>1686</v>
      </c>
      <c r="AP80" s="79" t="b">
        <v>0</v>
      </c>
      <c r="AQ80" s="87" t="s">
        <v>1413</v>
      </c>
      <c r="AR80" s="79" t="s">
        <v>176</v>
      </c>
      <c r="AS80" s="79">
        <v>0</v>
      </c>
      <c r="AT80" s="79">
        <v>0</v>
      </c>
      <c r="AU80" s="79"/>
      <c r="AV80" s="79"/>
      <c r="AW80" s="79"/>
      <c r="AX80" s="79"/>
      <c r="AY80" s="79"/>
      <c r="AZ80" s="79"/>
      <c r="BA80" s="79"/>
      <c r="BB80" s="79"/>
      <c r="BC80">
        <v>10</v>
      </c>
      <c r="BD80" s="78" t="str">
        <f>REPLACE(INDEX(GroupVertices[Group], MATCH(Edges[[#This Row],[Vertex 1]],GroupVertices[Vertex],0)),1,1,"")</f>
        <v>2</v>
      </c>
      <c r="BE80" s="78" t="str">
        <f>REPLACE(INDEX(GroupVertices[Group], MATCH(Edges[[#This Row],[Vertex 2]],GroupVertices[Vertex],0)),1,1,"")</f>
        <v>1</v>
      </c>
      <c r="BF80" s="48"/>
      <c r="BG80" s="49"/>
      <c r="BH80" s="48"/>
      <c r="BI80" s="49"/>
      <c r="BJ80" s="48"/>
      <c r="BK80" s="49"/>
      <c r="BL80" s="48"/>
      <c r="BM80" s="49"/>
      <c r="BN80" s="48"/>
    </row>
    <row r="81" spans="1:66" x14ac:dyDescent="0.25">
      <c r="A81" s="64" t="s">
        <v>251</v>
      </c>
      <c r="B81" s="64" t="s">
        <v>289</v>
      </c>
      <c r="C81" s="65" t="s">
        <v>11064</v>
      </c>
      <c r="D81" s="66">
        <v>3</v>
      </c>
      <c r="E81" s="67" t="s">
        <v>132</v>
      </c>
      <c r="F81" s="68">
        <v>32</v>
      </c>
      <c r="G81" s="65"/>
      <c r="H81" s="69"/>
      <c r="I81" s="70"/>
      <c r="J81" s="70"/>
      <c r="K81" s="34" t="s">
        <v>65</v>
      </c>
      <c r="L81" s="77">
        <v>81</v>
      </c>
      <c r="M81" s="77"/>
      <c r="N81" s="72"/>
      <c r="O81" s="79" t="s">
        <v>314</v>
      </c>
      <c r="P81" s="81">
        <v>43848.713310185187</v>
      </c>
      <c r="Q81" s="79" t="s">
        <v>354</v>
      </c>
      <c r="R81" s="82" t="s">
        <v>466</v>
      </c>
      <c r="S81" s="79" t="s">
        <v>498</v>
      </c>
      <c r="T81" s="79" t="s">
        <v>521</v>
      </c>
      <c r="U81" s="82" t="s">
        <v>560</v>
      </c>
      <c r="V81" s="82" t="s">
        <v>560</v>
      </c>
      <c r="W81" s="81">
        <v>43848.713310185187</v>
      </c>
      <c r="X81" s="85">
        <v>43848</v>
      </c>
      <c r="Y81" s="87" t="s">
        <v>804</v>
      </c>
      <c r="Z81" s="82" t="s">
        <v>1099</v>
      </c>
      <c r="AA81" s="79"/>
      <c r="AB81" s="79"/>
      <c r="AC81" s="87" t="s">
        <v>1413</v>
      </c>
      <c r="AD81" s="79"/>
      <c r="AE81" s="79" t="b">
        <v>0</v>
      </c>
      <c r="AF81" s="79">
        <v>0</v>
      </c>
      <c r="AG81" s="87" t="s">
        <v>1674</v>
      </c>
      <c r="AH81" s="79" t="b">
        <v>0</v>
      </c>
      <c r="AI81" s="79" t="s">
        <v>1678</v>
      </c>
      <c r="AJ81" s="79"/>
      <c r="AK81" s="87" t="s">
        <v>1673</v>
      </c>
      <c r="AL81" s="79" t="b">
        <v>0</v>
      </c>
      <c r="AM81" s="79">
        <v>0</v>
      </c>
      <c r="AN81" s="87" t="s">
        <v>1673</v>
      </c>
      <c r="AO81" s="79" t="s">
        <v>1686</v>
      </c>
      <c r="AP81" s="79" t="b">
        <v>0</v>
      </c>
      <c r="AQ81" s="87" t="s">
        <v>1413</v>
      </c>
      <c r="AR81" s="79" t="s">
        <v>176</v>
      </c>
      <c r="AS81" s="79">
        <v>0</v>
      </c>
      <c r="AT81" s="79">
        <v>0</v>
      </c>
      <c r="AU81" s="79"/>
      <c r="AV81" s="79"/>
      <c r="AW81" s="79"/>
      <c r="AX81" s="79"/>
      <c r="AY81" s="79"/>
      <c r="AZ81" s="79"/>
      <c r="BA81" s="79"/>
      <c r="BB81" s="79"/>
      <c r="BC81">
        <v>1</v>
      </c>
      <c r="BD81" s="78" t="str">
        <f>REPLACE(INDEX(GroupVertices[Group], MATCH(Edges[[#This Row],[Vertex 1]],GroupVertices[Vertex],0)),1,1,"")</f>
        <v>2</v>
      </c>
      <c r="BE81" s="78" t="str">
        <f>REPLACE(INDEX(GroupVertices[Group], MATCH(Edges[[#This Row],[Vertex 2]],GroupVertices[Vertex],0)),1,1,"")</f>
        <v>5</v>
      </c>
      <c r="BF81" s="48"/>
      <c r="BG81" s="49"/>
      <c r="BH81" s="48"/>
      <c r="BI81" s="49"/>
      <c r="BJ81" s="48"/>
      <c r="BK81" s="49"/>
      <c r="BL81" s="48"/>
      <c r="BM81" s="49"/>
      <c r="BN81" s="48"/>
    </row>
    <row r="82" spans="1:66" x14ac:dyDescent="0.25">
      <c r="A82" s="64" t="s">
        <v>251</v>
      </c>
      <c r="B82" s="64" t="s">
        <v>277</v>
      </c>
      <c r="C82" s="65" t="s">
        <v>11068</v>
      </c>
      <c r="D82" s="66">
        <v>10</v>
      </c>
      <c r="E82" s="67" t="s">
        <v>136</v>
      </c>
      <c r="F82" s="68">
        <v>20.857142857142858</v>
      </c>
      <c r="G82" s="65"/>
      <c r="H82" s="69"/>
      <c r="I82" s="70"/>
      <c r="J82" s="70"/>
      <c r="K82" s="34" t="s">
        <v>65</v>
      </c>
      <c r="L82" s="77">
        <v>82</v>
      </c>
      <c r="M82" s="77"/>
      <c r="N82" s="72"/>
      <c r="O82" s="79" t="s">
        <v>314</v>
      </c>
      <c r="P82" s="81">
        <v>43849.713310185187</v>
      </c>
      <c r="Q82" s="79" t="s">
        <v>363</v>
      </c>
      <c r="R82" s="82" t="s">
        <v>466</v>
      </c>
      <c r="S82" s="79" t="s">
        <v>498</v>
      </c>
      <c r="T82" s="79" t="s">
        <v>525</v>
      </c>
      <c r="U82" s="82" t="s">
        <v>566</v>
      </c>
      <c r="V82" s="82" t="s">
        <v>566</v>
      </c>
      <c r="W82" s="81">
        <v>43849.713310185187</v>
      </c>
      <c r="X82" s="85">
        <v>43849</v>
      </c>
      <c r="Y82" s="87" t="s">
        <v>804</v>
      </c>
      <c r="Z82" s="82" t="s">
        <v>1108</v>
      </c>
      <c r="AA82" s="79"/>
      <c r="AB82" s="79"/>
      <c r="AC82" s="87" t="s">
        <v>1422</v>
      </c>
      <c r="AD82" s="79"/>
      <c r="AE82" s="79" t="b">
        <v>0</v>
      </c>
      <c r="AF82" s="79">
        <v>1</v>
      </c>
      <c r="AG82" s="87" t="s">
        <v>1675</v>
      </c>
      <c r="AH82" s="79" t="b">
        <v>0</v>
      </c>
      <c r="AI82" s="79" t="s">
        <v>1678</v>
      </c>
      <c r="AJ82" s="79"/>
      <c r="AK82" s="87" t="s">
        <v>1673</v>
      </c>
      <c r="AL82" s="79" t="b">
        <v>0</v>
      </c>
      <c r="AM82" s="79">
        <v>0</v>
      </c>
      <c r="AN82" s="87" t="s">
        <v>1673</v>
      </c>
      <c r="AO82" s="79" t="s">
        <v>1686</v>
      </c>
      <c r="AP82" s="79" t="b">
        <v>0</v>
      </c>
      <c r="AQ82" s="87" t="s">
        <v>1422</v>
      </c>
      <c r="AR82" s="79" t="s">
        <v>176</v>
      </c>
      <c r="AS82" s="79">
        <v>0</v>
      </c>
      <c r="AT82" s="79">
        <v>0</v>
      </c>
      <c r="AU82" s="79"/>
      <c r="AV82" s="79"/>
      <c r="AW82" s="79"/>
      <c r="AX82" s="79"/>
      <c r="AY82" s="79"/>
      <c r="AZ82" s="79"/>
      <c r="BA82" s="79"/>
      <c r="BB82" s="79"/>
      <c r="BC82">
        <v>10</v>
      </c>
      <c r="BD82" s="78" t="str">
        <f>REPLACE(INDEX(GroupVertices[Group], MATCH(Edges[[#This Row],[Vertex 1]],GroupVertices[Vertex],0)),1,1,"")</f>
        <v>2</v>
      </c>
      <c r="BE82" s="78" t="str">
        <f>REPLACE(INDEX(GroupVertices[Group], MATCH(Edges[[#This Row],[Vertex 2]],GroupVertices[Vertex],0)),1,1,"")</f>
        <v>1</v>
      </c>
      <c r="BF82" s="48"/>
      <c r="BG82" s="49"/>
      <c r="BH82" s="48"/>
      <c r="BI82" s="49"/>
      <c r="BJ82" s="48"/>
      <c r="BK82" s="49"/>
      <c r="BL82" s="48"/>
      <c r="BM82" s="49"/>
      <c r="BN82" s="48"/>
    </row>
    <row r="83" spans="1:66" x14ac:dyDescent="0.25">
      <c r="A83" s="64" t="s">
        <v>251</v>
      </c>
      <c r="B83" s="64" t="s">
        <v>290</v>
      </c>
      <c r="C83" s="65" t="s">
        <v>11064</v>
      </c>
      <c r="D83" s="66">
        <v>3</v>
      </c>
      <c r="E83" s="67" t="s">
        <v>132</v>
      </c>
      <c r="F83" s="68">
        <v>32</v>
      </c>
      <c r="G83" s="65"/>
      <c r="H83" s="69"/>
      <c r="I83" s="70"/>
      <c r="J83" s="70"/>
      <c r="K83" s="34" t="s">
        <v>65</v>
      </c>
      <c r="L83" s="77">
        <v>83</v>
      </c>
      <c r="M83" s="77"/>
      <c r="N83" s="72"/>
      <c r="O83" s="79" t="s">
        <v>316</v>
      </c>
      <c r="P83" s="81">
        <v>43849.713310185187</v>
      </c>
      <c r="Q83" s="79" t="s">
        <v>363</v>
      </c>
      <c r="R83" s="82" t="s">
        <v>466</v>
      </c>
      <c r="S83" s="79" t="s">
        <v>498</v>
      </c>
      <c r="T83" s="79" t="s">
        <v>525</v>
      </c>
      <c r="U83" s="82" t="s">
        <v>566</v>
      </c>
      <c r="V83" s="82" t="s">
        <v>566</v>
      </c>
      <c r="W83" s="81">
        <v>43849.713310185187</v>
      </c>
      <c r="X83" s="85">
        <v>43849</v>
      </c>
      <c r="Y83" s="87" t="s">
        <v>804</v>
      </c>
      <c r="Z83" s="82" t="s">
        <v>1108</v>
      </c>
      <c r="AA83" s="79"/>
      <c r="AB83" s="79"/>
      <c r="AC83" s="87" t="s">
        <v>1422</v>
      </c>
      <c r="AD83" s="79"/>
      <c r="AE83" s="79" t="b">
        <v>0</v>
      </c>
      <c r="AF83" s="79">
        <v>1</v>
      </c>
      <c r="AG83" s="87" t="s">
        <v>1675</v>
      </c>
      <c r="AH83" s="79" t="b">
        <v>0</v>
      </c>
      <c r="AI83" s="79" t="s">
        <v>1678</v>
      </c>
      <c r="AJ83" s="79"/>
      <c r="AK83" s="87" t="s">
        <v>1673</v>
      </c>
      <c r="AL83" s="79" t="b">
        <v>0</v>
      </c>
      <c r="AM83" s="79">
        <v>0</v>
      </c>
      <c r="AN83" s="87" t="s">
        <v>1673</v>
      </c>
      <c r="AO83" s="79" t="s">
        <v>1686</v>
      </c>
      <c r="AP83" s="79" t="b">
        <v>0</v>
      </c>
      <c r="AQ83" s="87" t="s">
        <v>1422</v>
      </c>
      <c r="AR83" s="79" t="s">
        <v>176</v>
      </c>
      <c r="AS83" s="79">
        <v>0</v>
      </c>
      <c r="AT83" s="79">
        <v>0</v>
      </c>
      <c r="AU83" s="79"/>
      <c r="AV83" s="79"/>
      <c r="AW83" s="79"/>
      <c r="AX83" s="79"/>
      <c r="AY83" s="79"/>
      <c r="AZ83" s="79"/>
      <c r="BA83" s="79"/>
      <c r="BB83" s="79"/>
      <c r="BC83">
        <v>1</v>
      </c>
      <c r="BD83" s="78" t="str">
        <f>REPLACE(INDEX(GroupVertices[Group], MATCH(Edges[[#This Row],[Vertex 1]],GroupVertices[Vertex],0)),1,1,"")</f>
        <v>2</v>
      </c>
      <c r="BE83" s="78" t="str">
        <f>REPLACE(INDEX(GroupVertices[Group], MATCH(Edges[[#This Row],[Vertex 2]],GroupVertices[Vertex],0)),1,1,"")</f>
        <v>2</v>
      </c>
      <c r="BF83" s="48">
        <v>0</v>
      </c>
      <c r="BG83" s="49">
        <v>0</v>
      </c>
      <c r="BH83" s="48">
        <v>0</v>
      </c>
      <c r="BI83" s="49">
        <v>0</v>
      </c>
      <c r="BJ83" s="48">
        <v>0</v>
      </c>
      <c r="BK83" s="49">
        <v>0</v>
      </c>
      <c r="BL83" s="48">
        <v>40</v>
      </c>
      <c r="BM83" s="49">
        <v>100</v>
      </c>
      <c r="BN83" s="48">
        <v>40</v>
      </c>
    </row>
    <row r="84" spans="1:66" x14ac:dyDescent="0.25">
      <c r="A84" s="64" t="s">
        <v>251</v>
      </c>
      <c r="B84" s="64" t="s">
        <v>304</v>
      </c>
      <c r="C84" s="65" t="s">
        <v>11064</v>
      </c>
      <c r="D84" s="66">
        <v>3</v>
      </c>
      <c r="E84" s="67" t="s">
        <v>132</v>
      </c>
      <c r="F84" s="68">
        <v>32</v>
      </c>
      <c r="G84" s="65"/>
      <c r="H84" s="69"/>
      <c r="I84" s="70"/>
      <c r="J84" s="70"/>
      <c r="K84" s="34" t="s">
        <v>65</v>
      </c>
      <c r="L84" s="77">
        <v>84</v>
      </c>
      <c r="M84" s="77"/>
      <c r="N84" s="72"/>
      <c r="O84" s="79" t="s">
        <v>315</v>
      </c>
      <c r="P84" s="81">
        <v>43850.360173611109</v>
      </c>
      <c r="Q84" s="79" t="s">
        <v>364</v>
      </c>
      <c r="R84" s="79"/>
      <c r="S84" s="79"/>
      <c r="T84" s="79" t="s">
        <v>509</v>
      </c>
      <c r="U84" s="79"/>
      <c r="V84" s="82" t="s">
        <v>710</v>
      </c>
      <c r="W84" s="81">
        <v>43850.360173611109</v>
      </c>
      <c r="X84" s="85">
        <v>43850</v>
      </c>
      <c r="Y84" s="87" t="s">
        <v>810</v>
      </c>
      <c r="Z84" s="82" t="s">
        <v>1109</v>
      </c>
      <c r="AA84" s="79"/>
      <c r="AB84" s="79"/>
      <c r="AC84" s="87" t="s">
        <v>1423</v>
      </c>
      <c r="AD84" s="79"/>
      <c r="AE84" s="79" t="b">
        <v>0</v>
      </c>
      <c r="AF84" s="79">
        <v>0</v>
      </c>
      <c r="AG84" s="87" t="s">
        <v>1673</v>
      </c>
      <c r="AH84" s="79" t="b">
        <v>0</v>
      </c>
      <c r="AI84" s="79" t="s">
        <v>1678</v>
      </c>
      <c r="AJ84" s="79"/>
      <c r="AK84" s="87" t="s">
        <v>1673</v>
      </c>
      <c r="AL84" s="79" t="b">
        <v>0</v>
      </c>
      <c r="AM84" s="79">
        <v>2</v>
      </c>
      <c r="AN84" s="87" t="s">
        <v>1538</v>
      </c>
      <c r="AO84" s="79" t="s">
        <v>1681</v>
      </c>
      <c r="AP84" s="79" t="b">
        <v>0</v>
      </c>
      <c r="AQ84" s="87" t="s">
        <v>1538</v>
      </c>
      <c r="AR84" s="79" t="s">
        <v>176</v>
      </c>
      <c r="AS84" s="79">
        <v>0</v>
      </c>
      <c r="AT84" s="79">
        <v>0</v>
      </c>
      <c r="AU84" s="79"/>
      <c r="AV84" s="79"/>
      <c r="AW84" s="79"/>
      <c r="AX84" s="79"/>
      <c r="AY84" s="79"/>
      <c r="AZ84" s="79"/>
      <c r="BA84" s="79"/>
      <c r="BB84" s="79"/>
      <c r="BC84">
        <v>1</v>
      </c>
      <c r="BD84" s="78" t="str">
        <f>REPLACE(INDEX(GroupVertices[Group], MATCH(Edges[[#This Row],[Vertex 1]],GroupVertices[Vertex],0)),1,1,"")</f>
        <v>2</v>
      </c>
      <c r="BE84" s="78" t="str">
        <f>REPLACE(INDEX(GroupVertices[Group], MATCH(Edges[[#This Row],[Vertex 2]],GroupVertices[Vertex],0)),1,1,"")</f>
        <v>4</v>
      </c>
      <c r="BF84" s="48"/>
      <c r="BG84" s="49"/>
      <c r="BH84" s="48"/>
      <c r="BI84" s="49"/>
      <c r="BJ84" s="48"/>
      <c r="BK84" s="49"/>
      <c r="BL84" s="48"/>
      <c r="BM84" s="49"/>
      <c r="BN84" s="48"/>
    </row>
    <row r="85" spans="1:66" x14ac:dyDescent="0.25">
      <c r="A85" s="64" t="s">
        <v>251</v>
      </c>
      <c r="B85" s="64" t="s">
        <v>281</v>
      </c>
      <c r="C85" s="65" t="s">
        <v>11064</v>
      </c>
      <c r="D85" s="66">
        <v>3</v>
      </c>
      <c r="E85" s="67" t="s">
        <v>132</v>
      </c>
      <c r="F85" s="68">
        <v>32</v>
      </c>
      <c r="G85" s="65"/>
      <c r="H85" s="69"/>
      <c r="I85" s="70"/>
      <c r="J85" s="70"/>
      <c r="K85" s="34" t="s">
        <v>65</v>
      </c>
      <c r="L85" s="77">
        <v>85</v>
      </c>
      <c r="M85" s="77"/>
      <c r="N85" s="72"/>
      <c r="O85" s="79" t="s">
        <v>316</v>
      </c>
      <c r="P85" s="81">
        <v>43850.360173611109</v>
      </c>
      <c r="Q85" s="79" t="s">
        <v>364</v>
      </c>
      <c r="R85" s="79"/>
      <c r="S85" s="79"/>
      <c r="T85" s="79" t="s">
        <v>509</v>
      </c>
      <c r="U85" s="79"/>
      <c r="V85" s="82" t="s">
        <v>710</v>
      </c>
      <c r="W85" s="81">
        <v>43850.360173611109</v>
      </c>
      <c r="X85" s="85">
        <v>43850</v>
      </c>
      <c r="Y85" s="87" t="s">
        <v>810</v>
      </c>
      <c r="Z85" s="82" t="s">
        <v>1109</v>
      </c>
      <c r="AA85" s="79"/>
      <c r="AB85" s="79"/>
      <c r="AC85" s="87" t="s">
        <v>1423</v>
      </c>
      <c r="AD85" s="79"/>
      <c r="AE85" s="79" t="b">
        <v>0</v>
      </c>
      <c r="AF85" s="79">
        <v>0</v>
      </c>
      <c r="AG85" s="87" t="s">
        <v>1673</v>
      </c>
      <c r="AH85" s="79" t="b">
        <v>0</v>
      </c>
      <c r="AI85" s="79" t="s">
        <v>1678</v>
      </c>
      <c r="AJ85" s="79"/>
      <c r="AK85" s="87" t="s">
        <v>1673</v>
      </c>
      <c r="AL85" s="79" t="b">
        <v>0</v>
      </c>
      <c r="AM85" s="79">
        <v>2</v>
      </c>
      <c r="AN85" s="87" t="s">
        <v>1538</v>
      </c>
      <c r="AO85" s="79" t="s">
        <v>1681</v>
      </c>
      <c r="AP85" s="79" t="b">
        <v>0</v>
      </c>
      <c r="AQ85" s="87" t="s">
        <v>1538</v>
      </c>
      <c r="AR85" s="79" t="s">
        <v>176</v>
      </c>
      <c r="AS85" s="79">
        <v>0</v>
      </c>
      <c r="AT85" s="79">
        <v>0</v>
      </c>
      <c r="AU85" s="79"/>
      <c r="AV85" s="79"/>
      <c r="AW85" s="79"/>
      <c r="AX85" s="79"/>
      <c r="AY85" s="79"/>
      <c r="AZ85" s="79"/>
      <c r="BA85" s="79"/>
      <c r="BB85" s="79"/>
      <c r="BC85">
        <v>1</v>
      </c>
      <c r="BD85" s="78" t="str">
        <f>REPLACE(INDEX(GroupVertices[Group], MATCH(Edges[[#This Row],[Vertex 1]],GroupVertices[Vertex],0)),1,1,"")</f>
        <v>2</v>
      </c>
      <c r="BE85" s="78" t="str">
        <f>REPLACE(INDEX(GroupVertices[Group], MATCH(Edges[[#This Row],[Vertex 2]],GroupVertices[Vertex],0)),1,1,"")</f>
        <v>4</v>
      </c>
      <c r="BF85" s="48">
        <v>0</v>
      </c>
      <c r="BG85" s="49">
        <v>0</v>
      </c>
      <c r="BH85" s="48">
        <v>0</v>
      </c>
      <c r="BI85" s="49">
        <v>0</v>
      </c>
      <c r="BJ85" s="48">
        <v>0</v>
      </c>
      <c r="BK85" s="49">
        <v>0</v>
      </c>
      <c r="BL85" s="48">
        <v>40</v>
      </c>
      <c r="BM85" s="49">
        <v>100</v>
      </c>
      <c r="BN85" s="48">
        <v>40</v>
      </c>
    </row>
    <row r="86" spans="1:66" x14ac:dyDescent="0.25">
      <c r="A86" s="64" t="s">
        <v>251</v>
      </c>
      <c r="B86" s="64" t="s">
        <v>277</v>
      </c>
      <c r="C86" s="65" t="s">
        <v>11065</v>
      </c>
      <c r="D86" s="66">
        <v>3.875</v>
      </c>
      <c r="E86" s="67" t="s">
        <v>132</v>
      </c>
      <c r="F86" s="68">
        <v>30.761904761904763</v>
      </c>
      <c r="G86" s="65"/>
      <c r="H86" s="69"/>
      <c r="I86" s="70"/>
      <c r="J86" s="70"/>
      <c r="K86" s="34" t="s">
        <v>65</v>
      </c>
      <c r="L86" s="77">
        <v>86</v>
      </c>
      <c r="M86" s="77"/>
      <c r="N86" s="72"/>
      <c r="O86" s="79" t="s">
        <v>313</v>
      </c>
      <c r="P86" s="81">
        <v>43850.44431712963</v>
      </c>
      <c r="Q86" s="79" t="s">
        <v>365</v>
      </c>
      <c r="R86" s="79"/>
      <c r="S86" s="79"/>
      <c r="T86" s="79" t="s">
        <v>515</v>
      </c>
      <c r="U86" s="79"/>
      <c r="V86" s="82" t="s">
        <v>710</v>
      </c>
      <c r="W86" s="81">
        <v>43850.44431712963</v>
      </c>
      <c r="X86" s="85">
        <v>43850</v>
      </c>
      <c r="Y86" s="87" t="s">
        <v>811</v>
      </c>
      <c r="Z86" s="82" t="s">
        <v>1110</v>
      </c>
      <c r="AA86" s="79"/>
      <c r="AB86" s="79"/>
      <c r="AC86" s="87" t="s">
        <v>1424</v>
      </c>
      <c r="AD86" s="79"/>
      <c r="AE86" s="79" t="b">
        <v>0</v>
      </c>
      <c r="AF86" s="79">
        <v>0</v>
      </c>
      <c r="AG86" s="87" t="s">
        <v>1673</v>
      </c>
      <c r="AH86" s="79" t="b">
        <v>0</v>
      </c>
      <c r="AI86" s="79" t="s">
        <v>1678</v>
      </c>
      <c r="AJ86" s="79"/>
      <c r="AK86" s="87" t="s">
        <v>1673</v>
      </c>
      <c r="AL86" s="79" t="b">
        <v>0</v>
      </c>
      <c r="AM86" s="79">
        <v>4</v>
      </c>
      <c r="AN86" s="87" t="s">
        <v>1639</v>
      </c>
      <c r="AO86" s="79" t="s">
        <v>1679</v>
      </c>
      <c r="AP86" s="79" t="b">
        <v>0</v>
      </c>
      <c r="AQ86" s="87" t="s">
        <v>1639</v>
      </c>
      <c r="AR86" s="79" t="s">
        <v>176</v>
      </c>
      <c r="AS86" s="79">
        <v>0</v>
      </c>
      <c r="AT86" s="79">
        <v>0</v>
      </c>
      <c r="AU86" s="79"/>
      <c r="AV86" s="79"/>
      <c r="AW86" s="79"/>
      <c r="AX86" s="79"/>
      <c r="AY86" s="79"/>
      <c r="AZ86" s="79"/>
      <c r="BA86" s="79"/>
      <c r="BB86" s="79"/>
      <c r="BC86">
        <v>2</v>
      </c>
      <c r="BD86" s="78" t="str">
        <f>REPLACE(INDEX(GroupVertices[Group], MATCH(Edges[[#This Row],[Vertex 1]],GroupVertices[Vertex],0)),1,1,"")</f>
        <v>2</v>
      </c>
      <c r="BE86" s="78" t="str">
        <f>REPLACE(INDEX(GroupVertices[Group], MATCH(Edges[[#This Row],[Vertex 2]],GroupVertices[Vertex],0)),1,1,"")</f>
        <v>1</v>
      </c>
      <c r="BF86" s="48">
        <v>0</v>
      </c>
      <c r="BG86" s="49">
        <v>0</v>
      </c>
      <c r="BH86" s="48">
        <v>0</v>
      </c>
      <c r="BI86" s="49">
        <v>0</v>
      </c>
      <c r="BJ86" s="48">
        <v>0</v>
      </c>
      <c r="BK86" s="49">
        <v>0</v>
      </c>
      <c r="BL86" s="48">
        <v>31</v>
      </c>
      <c r="BM86" s="49">
        <v>100</v>
      </c>
      <c r="BN86" s="48">
        <v>31</v>
      </c>
    </row>
    <row r="87" spans="1:66" x14ac:dyDescent="0.25">
      <c r="A87" s="64" t="s">
        <v>251</v>
      </c>
      <c r="B87" s="64" t="s">
        <v>277</v>
      </c>
      <c r="C87" s="65" t="s">
        <v>11068</v>
      </c>
      <c r="D87" s="66">
        <v>10</v>
      </c>
      <c r="E87" s="67" t="s">
        <v>136</v>
      </c>
      <c r="F87" s="68">
        <v>20.857142857142858</v>
      </c>
      <c r="G87" s="65"/>
      <c r="H87" s="69"/>
      <c r="I87" s="70"/>
      <c r="J87" s="70"/>
      <c r="K87" s="34" t="s">
        <v>65</v>
      </c>
      <c r="L87" s="77">
        <v>87</v>
      </c>
      <c r="M87" s="77"/>
      <c r="N87" s="72"/>
      <c r="O87" s="79" t="s">
        <v>314</v>
      </c>
      <c r="P87" s="81">
        <v>43850.546643518515</v>
      </c>
      <c r="Q87" s="79" t="s">
        <v>343</v>
      </c>
      <c r="R87" s="82" t="s">
        <v>466</v>
      </c>
      <c r="S87" s="79" t="s">
        <v>498</v>
      </c>
      <c r="T87" s="79" t="s">
        <v>526</v>
      </c>
      <c r="U87" s="82" t="s">
        <v>567</v>
      </c>
      <c r="V87" s="82" t="s">
        <v>567</v>
      </c>
      <c r="W87" s="81">
        <v>43850.546643518515</v>
      </c>
      <c r="X87" s="85">
        <v>43850</v>
      </c>
      <c r="Y87" s="87" t="s">
        <v>806</v>
      </c>
      <c r="Z87" s="82" t="s">
        <v>1111</v>
      </c>
      <c r="AA87" s="79"/>
      <c r="AB87" s="79"/>
      <c r="AC87" s="87" t="s">
        <v>1425</v>
      </c>
      <c r="AD87" s="79"/>
      <c r="AE87" s="79" t="b">
        <v>0</v>
      </c>
      <c r="AF87" s="79">
        <v>4</v>
      </c>
      <c r="AG87" s="87" t="s">
        <v>1673</v>
      </c>
      <c r="AH87" s="79" t="b">
        <v>0</v>
      </c>
      <c r="AI87" s="79" t="s">
        <v>1678</v>
      </c>
      <c r="AJ87" s="79"/>
      <c r="AK87" s="87" t="s">
        <v>1673</v>
      </c>
      <c r="AL87" s="79" t="b">
        <v>0</v>
      </c>
      <c r="AM87" s="79">
        <v>2</v>
      </c>
      <c r="AN87" s="87" t="s">
        <v>1673</v>
      </c>
      <c r="AO87" s="79" t="s">
        <v>1686</v>
      </c>
      <c r="AP87" s="79" t="b">
        <v>0</v>
      </c>
      <c r="AQ87" s="87" t="s">
        <v>1425</v>
      </c>
      <c r="AR87" s="79" t="s">
        <v>176</v>
      </c>
      <c r="AS87" s="79">
        <v>0</v>
      </c>
      <c r="AT87" s="79">
        <v>0</v>
      </c>
      <c r="AU87" s="79"/>
      <c r="AV87" s="79"/>
      <c r="AW87" s="79"/>
      <c r="AX87" s="79"/>
      <c r="AY87" s="79"/>
      <c r="AZ87" s="79"/>
      <c r="BA87" s="79"/>
      <c r="BB87" s="79"/>
      <c r="BC87">
        <v>10</v>
      </c>
      <c r="BD87" s="78" t="str">
        <f>REPLACE(INDEX(GroupVertices[Group], MATCH(Edges[[#This Row],[Vertex 1]],GroupVertices[Vertex],0)),1,1,"")</f>
        <v>2</v>
      </c>
      <c r="BE87" s="78" t="str">
        <f>REPLACE(INDEX(GroupVertices[Group], MATCH(Edges[[#This Row],[Vertex 2]],GroupVertices[Vertex],0)),1,1,"")</f>
        <v>1</v>
      </c>
      <c r="BF87" s="48"/>
      <c r="BG87" s="49"/>
      <c r="BH87" s="48"/>
      <c r="BI87" s="49"/>
      <c r="BJ87" s="48"/>
      <c r="BK87" s="49"/>
      <c r="BL87" s="48"/>
      <c r="BM87" s="49"/>
      <c r="BN87" s="48"/>
    </row>
    <row r="88" spans="1:66" x14ac:dyDescent="0.25">
      <c r="A88" s="64" t="s">
        <v>251</v>
      </c>
      <c r="B88" s="64" t="s">
        <v>292</v>
      </c>
      <c r="C88" s="65" t="s">
        <v>11064</v>
      </c>
      <c r="D88" s="66">
        <v>3</v>
      </c>
      <c r="E88" s="67" t="s">
        <v>132</v>
      </c>
      <c r="F88" s="68">
        <v>32</v>
      </c>
      <c r="G88" s="65"/>
      <c r="H88" s="69"/>
      <c r="I88" s="70"/>
      <c r="J88" s="70"/>
      <c r="K88" s="34" t="s">
        <v>65</v>
      </c>
      <c r="L88" s="77">
        <v>88</v>
      </c>
      <c r="M88" s="77"/>
      <c r="N88" s="72"/>
      <c r="O88" s="79" t="s">
        <v>314</v>
      </c>
      <c r="P88" s="81">
        <v>43850.546643518515</v>
      </c>
      <c r="Q88" s="79" t="s">
        <v>343</v>
      </c>
      <c r="R88" s="82" t="s">
        <v>466</v>
      </c>
      <c r="S88" s="79" t="s">
        <v>498</v>
      </c>
      <c r="T88" s="79" t="s">
        <v>526</v>
      </c>
      <c r="U88" s="82" t="s">
        <v>567</v>
      </c>
      <c r="V88" s="82" t="s">
        <v>567</v>
      </c>
      <c r="W88" s="81">
        <v>43850.546643518515</v>
      </c>
      <c r="X88" s="85">
        <v>43850</v>
      </c>
      <c r="Y88" s="87" t="s">
        <v>806</v>
      </c>
      <c r="Z88" s="82" t="s">
        <v>1111</v>
      </c>
      <c r="AA88" s="79"/>
      <c r="AB88" s="79"/>
      <c r="AC88" s="87" t="s">
        <v>1425</v>
      </c>
      <c r="AD88" s="79"/>
      <c r="AE88" s="79" t="b">
        <v>0</v>
      </c>
      <c r="AF88" s="79">
        <v>4</v>
      </c>
      <c r="AG88" s="87" t="s">
        <v>1673</v>
      </c>
      <c r="AH88" s="79" t="b">
        <v>0</v>
      </c>
      <c r="AI88" s="79" t="s">
        <v>1678</v>
      </c>
      <c r="AJ88" s="79"/>
      <c r="AK88" s="87" t="s">
        <v>1673</v>
      </c>
      <c r="AL88" s="79" t="b">
        <v>0</v>
      </c>
      <c r="AM88" s="79">
        <v>2</v>
      </c>
      <c r="AN88" s="87" t="s">
        <v>1673</v>
      </c>
      <c r="AO88" s="79" t="s">
        <v>1686</v>
      </c>
      <c r="AP88" s="79" t="b">
        <v>0</v>
      </c>
      <c r="AQ88" s="87" t="s">
        <v>1425</v>
      </c>
      <c r="AR88" s="79" t="s">
        <v>176</v>
      </c>
      <c r="AS88" s="79">
        <v>0</v>
      </c>
      <c r="AT88" s="79">
        <v>0</v>
      </c>
      <c r="AU88" s="79"/>
      <c r="AV88" s="79"/>
      <c r="AW88" s="79"/>
      <c r="AX88" s="79"/>
      <c r="AY88" s="79"/>
      <c r="AZ88" s="79"/>
      <c r="BA88" s="79"/>
      <c r="BB88" s="79"/>
      <c r="BC88">
        <v>1</v>
      </c>
      <c r="BD88" s="78" t="str">
        <f>REPLACE(INDEX(GroupVertices[Group], MATCH(Edges[[#This Row],[Vertex 1]],GroupVertices[Vertex],0)),1,1,"")</f>
        <v>2</v>
      </c>
      <c r="BE88" s="78" t="str">
        <f>REPLACE(INDEX(GroupVertices[Group], MATCH(Edges[[#This Row],[Vertex 2]],GroupVertices[Vertex],0)),1,1,"")</f>
        <v>2</v>
      </c>
      <c r="BF88" s="48">
        <v>0</v>
      </c>
      <c r="BG88" s="49">
        <v>0</v>
      </c>
      <c r="BH88" s="48">
        <v>0</v>
      </c>
      <c r="BI88" s="49">
        <v>0</v>
      </c>
      <c r="BJ88" s="48">
        <v>0</v>
      </c>
      <c r="BK88" s="49">
        <v>0</v>
      </c>
      <c r="BL88" s="48">
        <v>39</v>
      </c>
      <c r="BM88" s="49">
        <v>100</v>
      </c>
      <c r="BN88" s="48">
        <v>39</v>
      </c>
    </row>
    <row r="89" spans="1:66" x14ac:dyDescent="0.25">
      <c r="A89" s="64" t="s">
        <v>251</v>
      </c>
      <c r="B89" s="64" t="s">
        <v>277</v>
      </c>
      <c r="C89" s="65" t="s">
        <v>11068</v>
      </c>
      <c r="D89" s="66">
        <v>10</v>
      </c>
      <c r="E89" s="67" t="s">
        <v>136</v>
      </c>
      <c r="F89" s="68">
        <v>20.857142857142858</v>
      </c>
      <c r="G89" s="65"/>
      <c r="H89" s="69"/>
      <c r="I89" s="70"/>
      <c r="J89" s="70"/>
      <c r="K89" s="34" t="s">
        <v>65</v>
      </c>
      <c r="L89" s="77">
        <v>89</v>
      </c>
      <c r="M89" s="77"/>
      <c r="N89" s="72"/>
      <c r="O89" s="79" t="s">
        <v>314</v>
      </c>
      <c r="P89" s="81">
        <v>43850.713310185187</v>
      </c>
      <c r="Q89" s="79" t="s">
        <v>366</v>
      </c>
      <c r="R89" s="82" t="s">
        <v>466</v>
      </c>
      <c r="S89" s="79" t="s">
        <v>498</v>
      </c>
      <c r="T89" s="79" t="s">
        <v>527</v>
      </c>
      <c r="U89" s="82" t="s">
        <v>568</v>
      </c>
      <c r="V89" s="82" t="s">
        <v>568</v>
      </c>
      <c r="W89" s="81">
        <v>43850.713310185187</v>
      </c>
      <c r="X89" s="85">
        <v>43850</v>
      </c>
      <c r="Y89" s="87" t="s">
        <v>804</v>
      </c>
      <c r="Z89" s="82" t="s">
        <v>1112</v>
      </c>
      <c r="AA89" s="79"/>
      <c r="AB89" s="79"/>
      <c r="AC89" s="87" t="s">
        <v>1426</v>
      </c>
      <c r="AD89" s="79"/>
      <c r="AE89" s="79" t="b">
        <v>0</v>
      </c>
      <c r="AF89" s="79">
        <v>2</v>
      </c>
      <c r="AG89" s="87" t="s">
        <v>1673</v>
      </c>
      <c r="AH89" s="79" t="b">
        <v>0</v>
      </c>
      <c r="AI89" s="79" t="s">
        <v>1678</v>
      </c>
      <c r="AJ89" s="79"/>
      <c r="AK89" s="87" t="s">
        <v>1673</v>
      </c>
      <c r="AL89" s="79" t="b">
        <v>0</v>
      </c>
      <c r="AM89" s="79">
        <v>0</v>
      </c>
      <c r="AN89" s="87" t="s">
        <v>1673</v>
      </c>
      <c r="AO89" s="79" t="s">
        <v>1686</v>
      </c>
      <c r="AP89" s="79" t="b">
        <v>0</v>
      </c>
      <c r="AQ89" s="87" t="s">
        <v>1426</v>
      </c>
      <c r="AR89" s="79" t="s">
        <v>176</v>
      </c>
      <c r="AS89" s="79">
        <v>0</v>
      </c>
      <c r="AT89" s="79">
        <v>0</v>
      </c>
      <c r="AU89" s="79"/>
      <c r="AV89" s="79"/>
      <c r="AW89" s="79"/>
      <c r="AX89" s="79"/>
      <c r="AY89" s="79"/>
      <c r="AZ89" s="79"/>
      <c r="BA89" s="79"/>
      <c r="BB89" s="79"/>
      <c r="BC89">
        <v>10</v>
      </c>
      <c r="BD89" s="78" t="str">
        <f>REPLACE(INDEX(GroupVertices[Group], MATCH(Edges[[#This Row],[Vertex 1]],GroupVertices[Vertex],0)),1,1,"")</f>
        <v>2</v>
      </c>
      <c r="BE89" s="78" t="str">
        <f>REPLACE(INDEX(GroupVertices[Group], MATCH(Edges[[#This Row],[Vertex 2]],GroupVertices[Vertex],0)),1,1,"")</f>
        <v>1</v>
      </c>
      <c r="BF89" s="48"/>
      <c r="BG89" s="49"/>
      <c r="BH89" s="48"/>
      <c r="BI89" s="49"/>
      <c r="BJ89" s="48"/>
      <c r="BK89" s="49"/>
      <c r="BL89" s="48"/>
      <c r="BM89" s="49"/>
      <c r="BN89" s="48"/>
    </row>
    <row r="90" spans="1:66" x14ac:dyDescent="0.25">
      <c r="A90" s="64" t="s">
        <v>251</v>
      </c>
      <c r="B90" s="64" t="s">
        <v>272</v>
      </c>
      <c r="C90" s="65" t="s">
        <v>11065</v>
      </c>
      <c r="D90" s="66">
        <v>3.875</v>
      </c>
      <c r="E90" s="67" t="s">
        <v>132</v>
      </c>
      <c r="F90" s="68">
        <v>30.761904761904763</v>
      </c>
      <c r="G90" s="65"/>
      <c r="H90" s="69"/>
      <c r="I90" s="70"/>
      <c r="J90" s="70"/>
      <c r="K90" s="34" t="s">
        <v>65</v>
      </c>
      <c r="L90" s="77">
        <v>90</v>
      </c>
      <c r="M90" s="77"/>
      <c r="N90" s="72"/>
      <c r="O90" s="79" t="s">
        <v>314</v>
      </c>
      <c r="P90" s="81">
        <v>43850.713310185187</v>
      </c>
      <c r="Q90" s="79" t="s">
        <v>366</v>
      </c>
      <c r="R90" s="82" t="s">
        <v>466</v>
      </c>
      <c r="S90" s="79" t="s">
        <v>498</v>
      </c>
      <c r="T90" s="79" t="s">
        <v>527</v>
      </c>
      <c r="U90" s="82" t="s">
        <v>568</v>
      </c>
      <c r="V90" s="82" t="s">
        <v>568</v>
      </c>
      <c r="W90" s="81">
        <v>43850.713310185187</v>
      </c>
      <c r="X90" s="85">
        <v>43850</v>
      </c>
      <c r="Y90" s="87" t="s">
        <v>804</v>
      </c>
      <c r="Z90" s="82" t="s">
        <v>1112</v>
      </c>
      <c r="AA90" s="79"/>
      <c r="AB90" s="79"/>
      <c r="AC90" s="87" t="s">
        <v>1426</v>
      </c>
      <c r="AD90" s="79"/>
      <c r="AE90" s="79" t="b">
        <v>0</v>
      </c>
      <c r="AF90" s="79">
        <v>2</v>
      </c>
      <c r="AG90" s="87" t="s">
        <v>1673</v>
      </c>
      <c r="AH90" s="79" t="b">
        <v>0</v>
      </c>
      <c r="AI90" s="79" t="s">
        <v>1678</v>
      </c>
      <c r="AJ90" s="79"/>
      <c r="AK90" s="87" t="s">
        <v>1673</v>
      </c>
      <c r="AL90" s="79" t="b">
        <v>0</v>
      </c>
      <c r="AM90" s="79">
        <v>0</v>
      </c>
      <c r="AN90" s="87" t="s">
        <v>1673</v>
      </c>
      <c r="AO90" s="79" t="s">
        <v>1686</v>
      </c>
      <c r="AP90" s="79" t="b">
        <v>0</v>
      </c>
      <c r="AQ90" s="87" t="s">
        <v>1426</v>
      </c>
      <c r="AR90" s="79" t="s">
        <v>176</v>
      </c>
      <c r="AS90" s="79">
        <v>0</v>
      </c>
      <c r="AT90" s="79">
        <v>0</v>
      </c>
      <c r="AU90" s="79"/>
      <c r="AV90" s="79"/>
      <c r="AW90" s="79"/>
      <c r="AX90" s="79"/>
      <c r="AY90" s="79"/>
      <c r="AZ90" s="79"/>
      <c r="BA90" s="79"/>
      <c r="BB90" s="79"/>
      <c r="BC90">
        <v>2</v>
      </c>
      <c r="BD90" s="78" t="str">
        <f>REPLACE(INDEX(GroupVertices[Group], MATCH(Edges[[#This Row],[Vertex 1]],GroupVertices[Vertex],0)),1,1,"")</f>
        <v>2</v>
      </c>
      <c r="BE90" s="78" t="str">
        <f>REPLACE(INDEX(GroupVertices[Group], MATCH(Edges[[#This Row],[Vertex 2]],GroupVertices[Vertex],0)),1,1,"")</f>
        <v>2</v>
      </c>
      <c r="BF90" s="48">
        <v>0</v>
      </c>
      <c r="BG90" s="49">
        <v>0</v>
      </c>
      <c r="BH90" s="48">
        <v>0</v>
      </c>
      <c r="BI90" s="49">
        <v>0</v>
      </c>
      <c r="BJ90" s="48">
        <v>0</v>
      </c>
      <c r="BK90" s="49">
        <v>0</v>
      </c>
      <c r="BL90" s="48">
        <v>41</v>
      </c>
      <c r="BM90" s="49">
        <v>100</v>
      </c>
      <c r="BN90" s="48">
        <v>41</v>
      </c>
    </row>
    <row r="91" spans="1:66" x14ac:dyDescent="0.25">
      <c r="A91" s="64" t="s">
        <v>251</v>
      </c>
      <c r="B91" s="64" t="s">
        <v>305</v>
      </c>
      <c r="C91" s="65" t="s">
        <v>11064</v>
      </c>
      <c r="D91" s="66">
        <v>3</v>
      </c>
      <c r="E91" s="67" t="s">
        <v>132</v>
      </c>
      <c r="F91" s="68">
        <v>32</v>
      </c>
      <c r="G91" s="65"/>
      <c r="H91" s="69"/>
      <c r="I91" s="70"/>
      <c r="J91" s="70"/>
      <c r="K91" s="34" t="s">
        <v>65</v>
      </c>
      <c r="L91" s="77">
        <v>91</v>
      </c>
      <c r="M91" s="77"/>
      <c r="N91" s="72"/>
      <c r="O91" s="79" t="s">
        <v>315</v>
      </c>
      <c r="P91" s="81">
        <v>43850.820428240739</v>
      </c>
      <c r="Q91" s="79" t="s">
        <v>367</v>
      </c>
      <c r="R91" s="79"/>
      <c r="S91" s="79"/>
      <c r="T91" s="79" t="s">
        <v>528</v>
      </c>
      <c r="U91" s="79"/>
      <c r="V91" s="82" t="s">
        <v>710</v>
      </c>
      <c r="W91" s="81">
        <v>43850.820428240739</v>
      </c>
      <c r="X91" s="85">
        <v>43850</v>
      </c>
      <c r="Y91" s="87" t="s">
        <v>812</v>
      </c>
      <c r="Z91" s="82" t="s">
        <v>1113</v>
      </c>
      <c r="AA91" s="79"/>
      <c r="AB91" s="79"/>
      <c r="AC91" s="87" t="s">
        <v>1427</v>
      </c>
      <c r="AD91" s="79"/>
      <c r="AE91" s="79" t="b">
        <v>0</v>
      </c>
      <c r="AF91" s="79">
        <v>0</v>
      </c>
      <c r="AG91" s="87" t="s">
        <v>1673</v>
      </c>
      <c r="AH91" s="79" t="b">
        <v>0</v>
      </c>
      <c r="AI91" s="79" t="s">
        <v>1678</v>
      </c>
      <c r="AJ91" s="79"/>
      <c r="AK91" s="87" t="s">
        <v>1673</v>
      </c>
      <c r="AL91" s="79" t="b">
        <v>0</v>
      </c>
      <c r="AM91" s="79">
        <v>3</v>
      </c>
      <c r="AN91" s="87" t="s">
        <v>1604</v>
      </c>
      <c r="AO91" s="79" t="s">
        <v>1681</v>
      </c>
      <c r="AP91" s="79" t="b">
        <v>0</v>
      </c>
      <c r="AQ91" s="87" t="s">
        <v>1604</v>
      </c>
      <c r="AR91" s="79" t="s">
        <v>176</v>
      </c>
      <c r="AS91" s="79">
        <v>0</v>
      </c>
      <c r="AT91" s="79">
        <v>0</v>
      </c>
      <c r="AU91" s="79"/>
      <c r="AV91" s="79"/>
      <c r="AW91" s="79"/>
      <c r="AX91" s="79"/>
      <c r="AY91" s="79"/>
      <c r="AZ91" s="79"/>
      <c r="BA91" s="79"/>
      <c r="BB91" s="79"/>
      <c r="BC91">
        <v>1</v>
      </c>
      <c r="BD91" s="78" t="str">
        <f>REPLACE(INDEX(GroupVertices[Group], MATCH(Edges[[#This Row],[Vertex 1]],GroupVertices[Vertex],0)),1,1,"")</f>
        <v>2</v>
      </c>
      <c r="BE91" s="78" t="str">
        <f>REPLACE(INDEX(GroupVertices[Group], MATCH(Edges[[#This Row],[Vertex 2]],GroupVertices[Vertex],0)),1,1,"")</f>
        <v>3</v>
      </c>
      <c r="BF91" s="48">
        <v>0</v>
      </c>
      <c r="BG91" s="49">
        <v>0</v>
      </c>
      <c r="BH91" s="48">
        <v>0</v>
      </c>
      <c r="BI91" s="49">
        <v>0</v>
      </c>
      <c r="BJ91" s="48">
        <v>0</v>
      </c>
      <c r="BK91" s="49">
        <v>0</v>
      </c>
      <c r="BL91" s="48">
        <v>37</v>
      </c>
      <c r="BM91" s="49">
        <v>100</v>
      </c>
      <c r="BN91" s="48">
        <v>37</v>
      </c>
    </row>
    <row r="92" spans="1:66" x14ac:dyDescent="0.25">
      <c r="A92" s="64" t="s">
        <v>251</v>
      </c>
      <c r="B92" s="64" t="s">
        <v>301</v>
      </c>
      <c r="C92" s="65" t="s">
        <v>11064</v>
      </c>
      <c r="D92" s="66">
        <v>3</v>
      </c>
      <c r="E92" s="67" t="s">
        <v>132</v>
      </c>
      <c r="F92" s="68">
        <v>32</v>
      </c>
      <c r="G92" s="65"/>
      <c r="H92" s="69"/>
      <c r="I92" s="70"/>
      <c r="J92" s="70"/>
      <c r="K92" s="34" t="s">
        <v>65</v>
      </c>
      <c r="L92" s="77">
        <v>92</v>
      </c>
      <c r="M92" s="77"/>
      <c r="N92" s="72"/>
      <c r="O92" s="79" t="s">
        <v>315</v>
      </c>
      <c r="P92" s="81">
        <v>43851.485914351855</v>
      </c>
      <c r="Q92" s="79" t="s">
        <v>368</v>
      </c>
      <c r="R92" s="79"/>
      <c r="S92" s="79"/>
      <c r="T92" s="79" t="s">
        <v>528</v>
      </c>
      <c r="U92" s="79"/>
      <c r="V92" s="82" t="s">
        <v>710</v>
      </c>
      <c r="W92" s="81">
        <v>43851.485914351855</v>
      </c>
      <c r="X92" s="85">
        <v>43851</v>
      </c>
      <c r="Y92" s="87" t="s">
        <v>813</v>
      </c>
      <c r="Z92" s="82" t="s">
        <v>1114</v>
      </c>
      <c r="AA92" s="79"/>
      <c r="AB92" s="79"/>
      <c r="AC92" s="87" t="s">
        <v>1428</v>
      </c>
      <c r="AD92" s="79"/>
      <c r="AE92" s="79" t="b">
        <v>0</v>
      </c>
      <c r="AF92" s="79">
        <v>0</v>
      </c>
      <c r="AG92" s="87" t="s">
        <v>1673</v>
      </c>
      <c r="AH92" s="79" t="b">
        <v>0</v>
      </c>
      <c r="AI92" s="79" t="s">
        <v>1678</v>
      </c>
      <c r="AJ92" s="79"/>
      <c r="AK92" s="87" t="s">
        <v>1673</v>
      </c>
      <c r="AL92" s="79" t="b">
        <v>0</v>
      </c>
      <c r="AM92" s="79">
        <v>2</v>
      </c>
      <c r="AN92" s="87" t="s">
        <v>1607</v>
      </c>
      <c r="AO92" s="79" t="s">
        <v>1679</v>
      </c>
      <c r="AP92" s="79" t="b">
        <v>0</v>
      </c>
      <c r="AQ92" s="87" t="s">
        <v>1607</v>
      </c>
      <c r="AR92" s="79" t="s">
        <v>176</v>
      </c>
      <c r="AS92" s="79">
        <v>0</v>
      </c>
      <c r="AT92" s="79">
        <v>0</v>
      </c>
      <c r="AU92" s="79"/>
      <c r="AV92" s="79"/>
      <c r="AW92" s="79"/>
      <c r="AX92" s="79"/>
      <c r="AY92" s="79"/>
      <c r="AZ92" s="79"/>
      <c r="BA92" s="79"/>
      <c r="BB92" s="79"/>
      <c r="BC92">
        <v>1</v>
      </c>
      <c r="BD92" s="78" t="str">
        <f>REPLACE(INDEX(GroupVertices[Group], MATCH(Edges[[#This Row],[Vertex 1]],GroupVertices[Vertex],0)),1,1,"")</f>
        <v>2</v>
      </c>
      <c r="BE92" s="78" t="str">
        <f>REPLACE(INDEX(GroupVertices[Group], MATCH(Edges[[#This Row],[Vertex 2]],GroupVertices[Vertex],0)),1,1,"")</f>
        <v>1</v>
      </c>
      <c r="BF92" s="48"/>
      <c r="BG92" s="49"/>
      <c r="BH92" s="48"/>
      <c r="BI92" s="49"/>
      <c r="BJ92" s="48"/>
      <c r="BK92" s="49"/>
      <c r="BL92" s="48"/>
      <c r="BM92" s="49"/>
      <c r="BN92" s="48"/>
    </row>
    <row r="93" spans="1:66" x14ac:dyDescent="0.25">
      <c r="A93" s="64" t="s">
        <v>251</v>
      </c>
      <c r="B93" s="64" t="s">
        <v>306</v>
      </c>
      <c r="C93" s="65" t="s">
        <v>11064</v>
      </c>
      <c r="D93" s="66">
        <v>3</v>
      </c>
      <c r="E93" s="67" t="s">
        <v>132</v>
      </c>
      <c r="F93" s="68">
        <v>32</v>
      </c>
      <c r="G93" s="65"/>
      <c r="H93" s="69"/>
      <c r="I93" s="70"/>
      <c r="J93" s="70"/>
      <c r="K93" s="34" t="s">
        <v>65</v>
      </c>
      <c r="L93" s="77">
        <v>93</v>
      </c>
      <c r="M93" s="77"/>
      <c r="N93" s="72"/>
      <c r="O93" s="79" t="s">
        <v>315</v>
      </c>
      <c r="P93" s="81">
        <v>43851.485914351855</v>
      </c>
      <c r="Q93" s="79" t="s">
        <v>368</v>
      </c>
      <c r="R93" s="79"/>
      <c r="S93" s="79"/>
      <c r="T93" s="79" t="s">
        <v>528</v>
      </c>
      <c r="U93" s="79"/>
      <c r="V93" s="82" t="s">
        <v>710</v>
      </c>
      <c r="W93" s="81">
        <v>43851.485914351855</v>
      </c>
      <c r="X93" s="85">
        <v>43851</v>
      </c>
      <c r="Y93" s="87" t="s">
        <v>813</v>
      </c>
      <c r="Z93" s="82" t="s">
        <v>1114</v>
      </c>
      <c r="AA93" s="79"/>
      <c r="AB93" s="79"/>
      <c r="AC93" s="87" t="s">
        <v>1428</v>
      </c>
      <c r="AD93" s="79"/>
      <c r="AE93" s="79" t="b">
        <v>0</v>
      </c>
      <c r="AF93" s="79">
        <v>0</v>
      </c>
      <c r="AG93" s="87" t="s">
        <v>1673</v>
      </c>
      <c r="AH93" s="79" t="b">
        <v>0</v>
      </c>
      <c r="AI93" s="79" t="s">
        <v>1678</v>
      </c>
      <c r="AJ93" s="79"/>
      <c r="AK93" s="87" t="s">
        <v>1673</v>
      </c>
      <c r="AL93" s="79" t="b">
        <v>0</v>
      </c>
      <c r="AM93" s="79">
        <v>2</v>
      </c>
      <c r="AN93" s="87" t="s">
        <v>1607</v>
      </c>
      <c r="AO93" s="79" t="s">
        <v>1679</v>
      </c>
      <c r="AP93" s="79" t="b">
        <v>0</v>
      </c>
      <c r="AQ93" s="87" t="s">
        <v>1607</v>
      </c>
      <c r="AR93" s="79" t="s">
        <v>176</v>
      </c>
      <c r="AS93" s="79">
        <v>0</v>
      </c>
      <c r="AT93" s="79">
        <v>0</v>
      </c>
      <c r="AU93" s="79"/>
      <c r="AV93" s="79"/>
      <c r="AW93" s="79"/>
      <c r="AX93" s="79"/>
      <c r="AY93" s="79"/>
      <c r="AZ93" s="79"/>
      <c r="BA93" s="79"/>
      <c r="BB93" s="79"/>
      <c r="BC93">
        <v>1</v>
      </c>
      <c r="BD93" s="78" t="str">
        <f>REPLACE(INDEX(GroupVertices[Group], MATCH(Edges[[#This Row],[Vertex 1]],GroupVertices[Vertex],0)),1,1,"")</f>
        <v>2</v>
      </c>
      <c r="BE93" s="78" t="str">
        <f>REPLACE(INDEX(GroupVertices[Group], MATCH(Edges[[#This Row],[Vertex 2]],GroupVertices[Vertex],0)),1,1,"")</f>
        <v>3</v>
      </c>
      <c r="BF93" s="48">
        <v>0</v>
      </c>
      <c r="BG93" s="49">
        <v>0</v>
      </c>
      <c r="BH93" s="48">
        <v>0</v>
      </c>
      <c r="BI93" s="49">
        <v>0</v>
      </c>
      <c r="BJ93" s="48">
        <v>0</v>
      </c>
      <c r="BK93" s="49">
        <v>0</v>
      </c>
      <c r="BL93" s="48">
        <v>30</v>
      </c>
      <c r="BM93" s="49">
        <v>100</v>
      </c>
      <c r="BN93" s="48">
        <v>30</v>
      </c>
    </row>
    <row r="94" spans="1:66" x14ac:dyDescent="0.25">
      <c r="A94" s="64" t="s">
        <v>251</v>
      </c>
      <c r="B94" s="64" t="s">
        <v>277</v>
      </c>
      <c r="C94" s="65" t="s">
        <v>11068</v>
      </c>
      <c r="D94" s="66">
        <v>10</v>
      </c>
      <c r="E94" s="67" t="s">
        <v>136</v>
      </c>
      <c r="F94" s="68">
        <v>20.857142857142858</v>
      </c>
      <c r="G94" s="65"/>
      <c r="H94" s="69"/>
      <c r="I94" s="70"/>
      <c r="J94" s="70"/>
      <c r="K94" s="34" t="s">
        <v>65</v>
      </c>
      <c r="L94" s="77">
        <v>94</v>
      </c>
      <c r="M94" s="77"/>
      <c r="N94" s="72"/>
      <c r="O94" s="79" t="s">
        <v>314</v>
      </c>
      <c r="P94" s="81">
        <v>43851.546643518515</v>
      </c>
      <c r="Q94" s="79" t="s">
        <v>369</v>
      </c>
      <c r="R94" s="82" t="s">
        <v>466</v>
      </c>
      <c r="S94" s="79" t="s">
        <v>498</v>
      </c>
      <c r="T94" s="79" t="s">
        <v>513</v>
      </c>
      <c r="U94" s="82" t="s">
        <v>569</v>
      </c>
      <c r="V94" s="82" t="s">
        <v>569</v>
      </c>
      <c r="W94" s="81">
        <v>43851.546643518515</v>
      </c>
      <c r="X94" s="85">
        <v>43851</v>
      </c>
      <c r="Y94" s="87" t="s">
        <v>806</v>
      </c>
      <c r="Z94" s="82" t="s">
        <v>1115</v>
      </c>
      <c r="AA94" s="79"/>
      <c r="AB94" s="79"/>
      <c r="AC94" s="87" t="s">
        <v>1429</v>
      </c>
      <c r="AD94" s="79"/>
      <c r="AE94" s="79" t="b">
        <v>0</v>
      </c>
      <c r="AF94" s="79">
        <v>2</v>
      </c>
      <c r="AG94" s="87" t="s">
        <v>1673</v>
      </c>
      <c r="AH94" s="79" t="b">
        <v>0</v>
      </c>
      <c r="AI94" s="79" t="s">
        <v>1678</v>
      </c>
      <c r="AJ94" s="79"/>
      <c r="AK94" s="87" t="s">
        <v>1673</v>
      </c>
      <c r="AL94" s="79" t="b">
        <v>0</v>
      </c>
      <c r="AM94" s="79">
        <v>2</v>
      </c>
      <c r="AN94" s="87" t="s">
        <v>1673</v>
      </c>
      <c r="AO94" s="79" t="s">
        <v>1686</v>
      </c>
      <c r="AP94" s="79" t="b">
        <v>0</v>
      </c>
      <c r="AQ94" s="87" t="s">
        <v>1429</v>
      </c>
      <c r="AR94" s="79" t="s">
        <v>176</v>
      </c>
      <c r="AS94" s="79">
        <v>0</v>
      </c>
      <c r="AT94" s="79">
        <v>0</v>
      </c>
      <c r="AU94" s="79"/>
      <c r="AV94" s="79"/>
      <c r="AW94" s="79"/>
      <c r="AX94" s="79"/>
      <c r="AY94" s="79"/>
      <c r="AZ94" s="79"/>
      <c r="BA94" s="79"/>
      <c r="BB94" s="79"/>
      <c r="BC94">
        <v>10</v>
      </c>
      <c r="BD94" s="78" t="str">
        <f>REPLACE(INDEX(GroupVertices[Group], MATCH(Edges[[#This Row],[Vertex 1]],GroupVertices[Vertex],0)),1,1,"")</f>
        <v>2</v>
      </c>
      <c r="BE94" s="78" t="str">
        <f>REPLACE(INDEX(GroupVertices[Group], MATCH(Edges[[#This Row],[Vertex 2]],GroupVertices[Vertex],0)),1,1,"")</f>
        <v>1</v>
      </c>
      <c r="BF94" s="48">
        <v>0</v>
      </c>
      <c r="BG94" s="49">
        <v>0</v>
      </c>
      <c r="BH94" s="48">
        <v>0</v>
      </c>
      <c r="BI94" s="49">
        <v>0</v>
      </c>
      <c r="BJ94" s="48">
        <v>0</v>
      </c>
      <c r="BK94" s="49">
        <v>0</v>
      </c>
      <c r="BL94" s="48">
        <v>34</v>
      </c>
      <c r="BM94" s="49">
        <v>100</v>
      </c>
      <c r="BN94" s="48">
        <v>34</v>
      </c>
    </row>
    <row r="95" spans="1:66" x14ac:dyDescent="0.25">
      <c r="A95" s="64" t="s">
        <v>252</v>
      </c>
      <c r="B95" s="64" t="s">
        <v>268</v>
      </c>
      <c r="C95" s="65" t="s">
        <v>11064</v>
      </c>
      <c r="D95" s="66">
        <v>3</v>
      </c>
      <c r="E95" s="67" t="s">
        <v>132</v>
      </c>
      <c r="F95" s="68">
        <v>32</v>
      </c>
      <c r="G95" s="65"/>
      <c r="H95" s="69"/>
      <c r="I95" s="70"/>
      <c r="J95" s="70"/>
      <c r="K95" s="34" t="s">
        <v>65</v>
      </c>
      <c r="L95" s="77">
        <v>95</v>
      </c>
      <c r="M95" s="77"/>
      <c r="N95" s="72"/>
      <c r="O95" s="79" t="s">
        <v>313</v>
      </c>
      <c r="P95" s="81">
        <v>43851.653298611112</v>
      </c>
      <c r="Q95" s="79" t="s">
        <v>352</v>
      </c>
      <c r="R95" s="79"/>
      <c r="S95" s="79"/>
      <c r="T95" s="79" t="s">
        <v>520</v>
      </c>
      <c r="U95" s="79"/>
      <c r="V95" s="82" t="s">
        <v>711</v>
      </c>
      <c r="W95" s="81">
        <v>43851.653298611112</v>
      </c>
      <c r="X95" s="85">
        <v>43851</v>
      </c>
      <c r="Y95" s="87" t="s">
        <v>814</v>
      </c>
      <c r="Z95" s="82" t="s">
        <v>1116</v>
      </c>
      <c r="AA95" s="79"/>
      <c r="AB95" s="79"/>
      <c r="AC95" s="87" t="s">
        <v>1430</v>
      </c>
      <c r="AD95" s="79"/>
      <c r="AE95" s="79" t="b">
        <v>0</v>
      </c>
      <c r="AF95" s="79">
        <v>0</v>
      </c>
      <c r="AG95" s="87" t="s">
        <v>1673</v>
      </c>
      <c r="AH95" s="79" t="b">
        <v>0</v>
      </c>
      <c r="AI95" s="79" t="s">
        <v>1678</v>
      </c>
      <c r="AJ95" s="79"/>
      <c r="AK95" s="87" t="s">
        <v>1673</v>
      </c>
      <c r="AL95" s="79" t="b">
        <v>0</v>
      </c>
      <c r="AM95" s="79">
        <v>2</v>
      </c>
      <c r="AN95" s="87" t="s">
        <v>1461</v>
      </c>
      <c r="AO95" s="79" t="s">
        <v>1679</v>
      </c>
      <c r="AP95" s="79" t="b">
        <v>0</v>
      </c>
      <c r="AQ95" s="87" t="s">
        <v>1461</v>
      </c>
      <c r="AR95" s="79" t="s">
        <v>176</v>
      </c>
      <c r="AS95" s="79">
        <v>0</v>
      </c>
      <c r="AT95" s="79">
        <v>0</v>
      </c>
      <c r="AU95" s="79"/>
      <c r="AV95" s="79"/>
      <c r="AW95" s="79"/>
      <c r="AX95" s="79"/>
      <c r="AY95" s="79"/>
      <c r="AZ95" s="79"/>
      <c r="BA95" s="79"/>
      <c r="BB95" s="79"/>
      <c r="BC95">
        <v>1</v>
      </c>
      <c r="BD95" s="78" t="str">
        <f>REPLACE(INDEX(GroupVertices[Group], MATCH(Edges[[#This Row],[Vertex 1]],GroupVertices[Vertex],0)),1,1,"")</f>
        <v>4</v>
      </c>
      <c r="BE95" s="78" t="str">
        <f>REPLACE(INDEX(GroupVertices[Group], MATCH(Edges[[#This Row],[Vertex 2]],GroupVertices[Vertex],0)),1,1,"")</f>
        <v>4</v>
      </c>
      <c r="BF95" s="48">
        <v>0</v>
      </c>
      <c r="BG95" s="49">
        <v>0</v>
      </c>
      <c r="BH95" s="48">
        <v>0</v>
      </c>
      <c r="BI95" s="49">
        <v>0</v>
      </c>
      <c r="BJ95" s="48">
        <v>0</v>
      </c>
      <c r="BK95" s="49">
        <v>0</v>
      </c>
      <c r="BL95" s="48">
        <v>30</v>
      </c>
      <c r="BM95" s="49">
        <v>100</v>
      </c>
      <c r="BN95" s="48">
        <v>30</v>
      </c>
    </row>
    <row r="96" spans="1:66" x14ac:dyDescent="0.25">
      <c r="A96" s="64" t="s">
        <v>253</v>
      </c>
      <c r="B96" s="64" t="s">
        <v>277</v>
      </c>
      <c r="C96" s="65" t="s">
        <v>11064</v>
      </c>
      <c r="D96" s="66">
        <v>3</v>
      </c>
      <c r="E96" s="67" t="s">
        <v>132</v>
      </c>
      <c r="F96" s="68">
        <v>32</v>
      </c>
      <c r="G96" s="65"/>
      <c r="H96" s="69"/>
      <c r="I96" s="70"/>
      <c r="J96" s="70"/>
      <c r="K96" s="34" t="s">
        <v>65</v>
      </c>
      <c r="L96" s="77">
        <v>96</v>
      </c>
      <c r="M96" s="77"/>
      <c r="N96" s="72"/>
      <c r="O96" s="79" t="s">
        <v>313</v>
      </c>
      <c r="P96" s="81">
        <v>43851.664930555555</v>
      </c>
      <c r="Q96" s="79" t="s">
        <v>353</v>
      </c>
      <c r="R96" s="79"/>
      <c r="S96" s="79"/>
      <c r="T96" s="79" t="s">
        <v>508</v>
      </c>
      <c r="U96" s="79"/>
      <c r="V96" s="82" t="s">
        <v>712</v>
      </c>
      <c r="W96" s="81">
        <v>43851.664930555555</v>
      </c>
      <c r="X96" s="85">
        <v>43851</v>
      </c>
      <c r="Y96" s="87" t="s">
        <v>815</v>
      </c>
      <c r="Z96" s="82" t="s">
        <v>1117</v>
      </c>
      <c r="AA96" s="79"/>
      <c r="AB96" s="79"/>
      <c r="AC96" s="87" t="s">
        <v>1431</v>
      </c>
      <c r="AD96" s="79"/>
      <c r="AE96" s="79" t="b">
        <v>0</v>
      </c>
      <c r="AF96" s="79">
        <v>0</v>
      </c>
      <c r="AG96" s="87" t="s">
        <v>1673</v>
      </c>
      <c r="AH96" s="79" t="b">
        <v>0</v>
      </c>
      <c r="AI96" s="79" t="s">
        <v>1678</v>
      </c>
      <c r="AJ96" s="79"/>
      <c r="AK96" s="87" t="s">
        <v>1673</v>
      </c>
      <c r="AL96" s="79" t="b">
        <v>0</v>
      </c>
      <c r="AM96" s="79">
        <v>6</v>
      </c>
      <c r="AN96" s="87" t="s">
        <v>1633</v>
      </c>
      <c r="AO96" s="79" t="s">
        <v>1681</v>
      </c>
      <c r="AP96" s="79" t="b">
        <v>0</v>
      </c>
      <c r="AQ96" s="87" t="s">
        <v>1633</v>
      </c>
      <c r="AR96" s="79" t="s">
        <v>176</v>
      </c>
      <c r="AS96" s="79">
        <v>0</v>
      </c>
      <c r="AT96" s="79">
        <v>0</v>
      </c>
      <c r="AU96" s="79"/>
      <c r="AV96" s="79"/>
      <c r="AW96" s="79"/>
      <c r="AX96" s="79"/>
      <c r="AY96" s="79"/>
      <c r="AZ96" s="79"/>
      <c r="BA96" s="79"/>
      <c r="BB96" s="79"/>
      <c r="BC96">
        <v>1</v>
      </c>
      <c r="BD96" s="78" t="str">
        <f>REPLACE(INDEX(GroupVertices[Group], MATCH(Edges[[#This Row],[Vertex 1]],GroupVertices[Vertex],0)),1,1,"")</f>
        <v>1</v>
      </c>
      <c r="BE96" s="78" t="str">
        <f>REPLACE(INDEX(GroupVertices[Group], MATCH(Edges[[#This Row],[Vertex 2]],GroupVertices[Vertex],0)),1,1,"")</f>
        <v>1</v>
      </c>
      <c r="BF96" s="48">
        <v>0</v>
      </c>
      <c r="BG96" s="49">
        <v>0</v>
      </c>
      <c r="BH96" s="48">
        <v>0</v>
      </c>
      <c r="BI96" s="49">
        <v>0</v>
      </c>
      <c r="BJ96" s="48">
        <v>0</v>
      </c>
      <c r="BK96" s="49">
        <v>0</v>
      </c>
      <c r="BL96" s="48">
        <v>28</v>
      </c>
      <c r="BM96" s="49">
        <v>100</v>
      </c>
      <c r="BN96" s="48">
        <v>28</v>
      </c>
    </row>
    <row r="97" spans="1:66" x14ac:dyDescent="0.25">
      <c r="A97" s="64" t="s">
        <v>254</v>
      </c>
      <c r="B97" s="64" t="s">
        <v>277</v>
      </c>
      <c r="C97" s="65" t="s">
        <v>11064</v>
      </c>
      <c r="D97" s="66">
        <v>3</v>
      </c>
      <c r="E97" s="67" t="s">
        <v>132</v>
      </c>
      <c r="F97" s="68">
        <v>32</v>
      </c>
      <c r="G97" s="65"/>
      <c r="H97" s="69"/>
      <c r="I97" s="70"/>
      <c r="J97" s="70"/>
      <c r="K97" s="34" t="s">
        <v>65</v>
      </c>
      <c r="L97" s="77">
        <v>97</v>
      </c>
      <c r="M97" s="77"/>
      <c r="N97" s="72"/>
      <c r="O97" s="79" t="s">
        <v>315</v>
      </c>
      <c r="P97" s="81">
        <v>43851.762071759258</v>
      </c>
      <c r="Q97" s="79" t="s">
        <v>345</v>
      </c>
      <c r="R97" s="79"/>
      <c r="S97" s="79"/>
      <c r="T97" s="79" t="s">
        <v>518</v>
      </c>
      <c r="U97" s="79"/>
      <c r="V97" s="82" t="s">
        <v>713</v>
      </c>
      <c r="W97" s="81">
        <v>43851.762071759258</v>
      </c>
      <c r="X97" s="85">
        <v>43851</v>
      </c>
      <c r="Y97" s="87" t="s">
        <v>816</v>
      </c>
      <c r="Z97" s="82" t="s">
        <v>1118</v>
      </c>
      <c r="AA97" s="79"/>
      <c r="AB97" s="79"/>
      <c r="AC97" s="87" t="s">
        <v>1432</v>
      </c>
      <c r="AD97" s="79"/>
      <c r="AE97" s="79" t="b">
        <v>0</v>
      </c>
      <c r="AF97" s="79">
        <v>0</v>
      </c>
      <c r="AG97" s="87" t="s">
        <v>1673</v>
      </c>
      <c r="AH97" s="79" t="b">
        <v>0</v>
      </c>
      <c r="AI97" s="79" t="s">
        <v>1678</v>
      </c>
      <c r="AJ97" s="79"/>
      <c r="AK97" s="87" t="s">
        <v>1673</v>
      </c>
      <c r="AL97" s="79" t="b">
        <v>0</v>
      </c>
      <c r="AM97" s="79">
        <v>7</v>
      </c>
      <c r="AN97" s="87" t="s">
        <v>1441</v>
      </c>
      <c r="AO97" s="79" t="s">
        <v>1687</v>
      </c>
      <c r="AP97" s="79" t="b">
        <v>0</v>
      </c>
      <c r="AQ97" s="87" t="s">
        <v>1441</v>
      </c>
      <c r="AR97" s="79" t="s">
        <v>176</v>
      </c>
      <c r="AS97" s="79">
        <v>0</v>
      </c>
      <c r="AT97" s="79">
        <v>0</v>
      </c>
      <c r="AU97" s="79"/>
      <c r="AV97" s="79"/>
      <c r="AW97" s="79"/>
      <c r="AX97" s="79"/>
      <c r="AY97" s="79"/>
      <c r="AZ97" s="79"/>
      <c r="BA97" s="79"/>
      <c r="BB97" s="79"/>
      <c r="BC97">
        <v>1</v>
      </c>
      <c r="BD97" s="78" t="str">
        <f>REPLACE(INDEX(GroupVertices[Group], MATCH(Edges[[#This Row],[Vertex 1]],GroupVertices[Vertex],0)),1,1,"")</f>
        <v>1</v>
      </c>
      <c r="BE97" s="78" t="str">
        <f>REPLACE(INDEX(GroupVertices[Group], MATCH(Edges[[#This Row],[Vertex 2]],GroupVertices[Vertex],0)),1,1,"")</f>
        <v>1</v>
      </c>
      <c r="BF97" s="48">
        <v>0</v>
      </c>
      <c r="BG97" s="49">
        <v>0</v>
      </c>
      <c r="BH97" s="48">
        <v>0</v>
      </c>
      <c r="BI97" s="49">
        <v>0</v>
      </c>
      <c r="BJ97" s="48">
        <v>0</v>
      </c>
      <c r="BK97" s="49">
        <v>0</v>
      </c>
      <c r="BL97" s="48">
        <v>31</v>
      </c>
      <c r="BM97" s="49">
        <v>100</v>
      </c>
      <c r="BN97" s="48">
        <v>31</v>
      </c>
    </row>
    <row r="98" spans="1:66" x14ac:dyDescent="0.25">
      <c r="A98" s="64" t="s">
        <v>255</v>
      </c>
      <c r="B98" s="64" t="s">
        <v>279</v>
      </c>
      <c r="C98" s="65" t="s">
        <v>11064</v>
      </c>
      <c r="D98" s="66">
        <v>3</v>
      </c>
      <c r="E98" s="67" t="s">
        <v>132</v>
      </c>
      <c r="F98" s="68">
        <v>32</v>
      </c>
      <c r="G98" s="65"/>
      <c r="H98" s="69"/>
      <c r="I98" s="70"/>
      <c r="J98" s="70"/>
      <c r="K98" s="34" t="s">
        <v>65</v>
      </c>
      <c r="L98" s="77">
        <v>98</v>
      </c>
      <c r="M98" s="77"/>
      <c r="N98" s="72"/>
      <c r="O98" s="79" t="s">
        <v>313</v>
      </c>
      <c r="P98" s="81">
        <v>43845.833935185183</v>
      </c>
      <c r="Q98" s="79" t="s">
        <v>370</v>
      </c>
      <c r="R98" s="79"/>
      <c r="S98" s="79"/>
      <c r="T98" s="79" t="s">
        <v>511</v>
      </c>
      <c r="U98" s="79"/>
      <c r="V98" s="82" t="s">
        <v>714</v>
      </c>
      <c r="W98" s="81">
        <v>43845.833935185183</v>
      </c>
      <c r="X98" s="85">
        <v>43845</v>
      </c>
      <c r="Y98" s="87" t="s">
        <v>817</v>
      </c>
      <c r="Z98" s="82" t="s">
        <v>1119</v>
      </c>
      <c r="AA98" s="79"/>
      <c r="AB98" s="79"/>
      <c r="AC98" s="87" t="s">
        <v>1433</v>
      </c>
      <c r="AD98" s="79"/>
      <c r="AE98" s="79" t="b">
        <v>0</v>
      </c>
      <c r="AF98" s="79">
        <v>0</v>
      </c>
      <c r="AG98" s="87" t="s">
        <v>1673</v>
      </c>
      <c r="AH98" s="79" t="b">
        <v>0</v>
      </c>
      <c r="AI98" s="79" t="s">
        <v>1678</v>
      </c>
      <c r="AJ98" s="79"/>
      <c r="AK98" s="87" t="s">
        <v>1673</v>
      </c>
      <c r="AL98" s="79" t="b">
        <v>0</v>
      </c>
      <c r="AM98" s="79">
        <v>1</v>
      </c>
      <c r="AN98" s="87" t="s">
        <v>1543</v>
      </c>
      <c r="AO98" s="79" t="s">
        <v>1679</v>
      </c>
      <c r="AP98" s="79" t="b">
        <v>0</v>
      </c>
      <c r="AQ98" s="87" t="s">
        <v>1543</v>
      </c>
      <c r="AR98" s="79" t="s">
        <v>176</v>
      </c>
      <c r="AS98" s="79">
        <v>0</v>
      </c>
      <c r="AT98" s="79">
        <v>0</v>
      </c>
      <c r="AU98" s="79"/>
      <c r="AV98" s="79"/>
      <c r="AW98" s="79"/>
      <c r="AX98" s="79"/>
      <c r="AY98" s="79"/>
      <c r="AZ98" s="79"/>
      <c r="BA98" s="79"/>
      <c r="BB98" s="79"/>
      <c r="BC98">
        <v>1</v>
      </c>
      <c r="BD98" s="78" t="str">
        <f>REPLACE(INDEX(GroupVertices[Group], MATCH(Edges[[#This Row],[Vertex 1]],GroupVertices[Vertex],0)),1,1,"")</f>
        <v>1</v>
      </c>
      <c r="BE98" s="78" t="str">
        <f>REPLACE(INDEX(GroupVertices[Group], MATCH(Edges[[#This Row],[Vertex 2]],GroupVertices[Vertex],0)),1,1,"")</f>
        <v>2</v>
      </c>
      <c r="BF98" s="48">
        <v>0</v>
      </c>
      <c r="BG98" s="49">
        <v>0</v>
      </c>
      <c r="BH98" s="48">
        <v>0</v>
      </c>
      <c r="BI98" s="49">
        <v>0</v>
      </c>
      <c r="BJ98" s="48">
        <v>0</v>
      </c>
      <c r="BK98" s="49">
        <v>0</v>
      </c>
      <c r="BL98" s="48">
        <v>28</v>
      </c>
      <c r="BM98" s="49">
        <v>100</v>
      </c>
      <c r="BN98" s="48">
        <v>28</v>
      </c>
    </row>
    <row r="99" spans="1:66" x14ac:dyDescent="0.25">
      <c r="A99" s="64" t="s">
        <v>255</v>
      </c>
      <c r="B99" s="64" t="s">
        <v>277</v>
      </c>
      <c r="C99" s="65" t="s">
        <v>11064</v>
      </c>
      <c r="D99" s="66">
        <v>3</v>
      </c>
      <c r="E99" s="67" t="s">
        <v>132</v>
      </c>
      <c r="F99" s="68">
        <v>32</v>
      </c>
      <c r="G99" s="65"/>
      <c r="H99" s="69"/>
      <c r="I99" s="70"/>
      <c r="J99" s="70"/>
      <c r="K99" s="34" t="s">
        <v>65</v>
      </c>
      <c r="L99" s="77">
        <v>99</v>
      </c>
      <c r="M99" s="77"/>
      <c r="N99" s="72"/>
      <c r="O99" s="79" t="s">
        <v>315</v>
      </c>
      <c r="P99" s="81">
        <v>43851.768784722219</v>
      </c>
      <c r="Q99" s="79" t="s">
        <v>345</v>
      </c>
      <c r="R99" s="79"/>
      <c r="S99" s="79"/>
      <c r="T99" s="79" t="s">
        <v>518</v>
      </c>
      <c r="U99" s="79"/>
      <c r="V99" s="82" t="s">
        <v>714</v>
      </c>
      <c r="W99" s="81">
        <v>43851.768784722219</v>
      </c>
      <c r="X99" s="85">
        <v>43851</v>
      </c>
      <c r="Y99" s="87" t="s">
        <v>818</v>
      </c>
      <c r="Z99" s="82" t="s">
        <v>1120</v>
      </c>
      <c r="AA99" s="79"/>
      <c r="AB99" s="79"/>
      <c r="AC99" s="87" t="s">
        <v>1434</v>
      </c>
      <c r="AD99" s="79"/>
      <c r="AE99" s="79" t="b">
        <v>0</v>
      </c>
      <c r="AF99" s="79">
        <v>0</v>
      </c>
      <c r="AG99" s="87" t="s">
        <v>1673</v>
      </c>
      <c r="AH99" s="79" t="b">
        <v>0</v>
      </c>
      <c r="AI99" s="79" t="s">
        <v>1678</v>
      </c>
      <c r="AJ99" s="79"/>
      <c r="AK99" s="87" t="s">
        <v>1673</v>
      </c>
      <c r="AL99" s="79" t="b">
        <v>0</v>
      </c>
      <c r="AM99" s="79">
        <v>7</v>
      </c>
      <c r="AN99" s="87" t="s">
        <v>1441</v>
      </c>
      <c r="AO99" s="79" t="s">
        <v>1679</v>
      </c>
      <c r="AP99" s="79" t="b">
        <v>0</v>
      </c>
      <c r="AQ99" s="87" t="s">
        <v>1441</v>
      </c>
      <c r="AR99" s="79" t="s">
        <v>176</v>
      </c>
      <c r="AS99" s="79">
        <v>0</v>
      </c>
      <c r="AT99" s="79">
        <v>0</v>
      </c>
      <c r="AU99" s="79"/>
      <c r="AV99" s="79"/>
      <c r="AW99" s="79"/>
      <c r="AX99" s="79"/>
      <c r="AY99" s="79"/>
      <c r="AZ99" s="79"/>
      <c r="BA99" s="79"/>
      <c r="BB99" s="79"/>
      <c r="BC99">
        <v>1</v>
      </c>
      <c r="BD99" s="78" t="str">
        <f>REPLACE(INDEX(GroupVertices[Group], MATCH(Edges[[#This Row],[Vertex 1]],GroupVertices[Vertex],0)),1,1,"")</f>
        <v>1</v>
      </c>
      <c r="BE99" s="78" t="str">
        <f>REPLACE(INDEX(GroupVertices[Group], MATCH(Edges[[#This Row],[Vertex 2]],GroupVertices[Vertex],0)),1,1,"")</f>
        <v>1</v>
      </c>
      <c r="BF99" s="48">
        <v>0</v>
      </c>
      <c r="BG99" s="49">
        <v>0</v>
      </c>
      <c r="BH99" s="48">
        <v>0</v>
      </c>
      <c r="BI99" s="49">
        <v>0</v>
      </c>
      <c r="BJ99" s="48">
        <v>0</v>
      </c>
      <c r="BK99" s="49">
        <v>0</v>
      </c>
      <c r="BL99" s="48">
        <v>31</v>
      </c>
      <c r="BM99" s="49">
        <v>100</v>
      </c>
      <c r="BN99" s="48">
        <v>31</v>
      </c>
    </row>
    <row r="100" spans="1:66" x14ac:dyDescent="0.25">
      <c r="A100" s="64" t="s">
        <v>256</v>
      </c>
      <c r="B100" s="64" t="s">
        <v>289</v>
      </c>
      <c r="C100" s="65" t="s">
        <v>11064</v>
      </c>
      <c r="D100" s="66">
        <v>3</v>
      </c>
      <c r="E100" s="67" t="s">
        <v>132</v>
      </c>
      <c r="F100" s="68">
        <v>32</v>
      </c>
      <c r="G100" s="65"/>
      <c r="H100" s="69"/>
      <c r="I100" s="70"/>
      <c r="J100" s="70"/>
      <c r="K100" s="34" t="s">
        <v>65</v>
      </c>
      <c r="L100" s="77">
        <v>100</v>
      </c>
      <c r="M100" s="77"/>
      <c r="N100" s="72"/>
      <c r="O100" s="79" t="s">
        <v>313</v>
      </c>
      <c r="P100" s="81">
        <v>43851.79960648148</v>
      </c>
      <c r="Q100" s="79" t="s">
        <v>371</v>
      </c>
      <c r="R100" s="79"/>
      <c r="S100" s="79"/>
      <c r="T100" s="79" t="s">
        <v>509</v>
      </c>
      <c r="U100" s="79"/>
      <c r="V100" s="82" t="s">
        <v>715</v>
      </c>
      <c r="W100" s="81">
        <v>43851.79960648148</v>
      </c>
      <c r="X100" s="85">
        <v>43851</v>
      </c>
      <c r="Y100" s="87" t="s">
        <v>819</v>
      </c>
      <c r="Z100" s="82" t="s">
        <v>1121</v>
      </c>
      <c r="AA100" s="79"/>
      <c r="AB100" s="79"/>
      <c r="AC100" s="87" t="s">
        <v>1435</v>
      </c>
      <c r="AD100" s="79"/>
      <c r="AE100" s="79" t="b">
        <v>0</v>
      </c>
      <c r="AF100" s="79">
        <v>0</v>
      </c>
      <c r="AG100" s="87" t="s">
        <v>1673</v>
      </c>
      <c r="AH100" s="79" t="b">
        <v>0</v>
      </c>
      <c r="AI100" s="79" t="s">
        <v>1678</v>
      </c>
      <c r="AJ100" s="79"/>
      <c r="AK100" s="87" t="s">
        <v>1673</v>
      </c>
      <c r="AL100" s="79" t="b">
        <v>0</v>
      </c>
      <c r="AM100" s="79">
        <v>1</v>
      </c>
      <c r="AN100" s="87" t="s">
        <v>1597</v>
      </c>
      <c r="AO100" s="79" t="s">
        <v>1679</v>
      </c>
      <c r="AP100" s="79" t="b">
        <v>0</v>
      </c>
      <c r="AQ100" s="87" t="s">
        <v>1597</v>
      </c>
      <c r="AR100" s="79" t="s">
        <v>176</v>
      </c>
      <c r="AS100" s="79">
        <v>0</v>
      </c>
      <c r="AT100" s="79">
        <v>0</v>
      </c>
      <c r="AU100" s="79"/>
      <c r="AV100" s="79"/>
      <c r="AW100" s="79"/>
      <c r="AX100" s="79"/>
      <c r="AY100" s="79"/>
      <c r="AZ100" s="79"/>
      <c r="BA100" s="79"/>
      <c r="BB100" s="79"/>
      <c r="BC100">
        <v>1</v>
      </c>
      <c r="BD100" s="78" t="str">
        <f>REPLACE(INDEX(GroupVertices[Group], MATCH(Edges[[#This Row],[Vertex 1]],GroupVertices[Vertex],0)),1,1,"")</f>
        <v>5</v>
      </c>
      <c r="BE100" s="78" t="str">
        <f>REPLACE(INDEX(GroupVertices[Group], MATCH(Edges[[#This Row],[Vertex 2]],GroupVertices[Vertex],0)),1,1,"")</f>
        <v>5</v>
      </c>
      <c r="BF100" s="48">
        <v>0</v>
      </c>
      <c r="BG100" s="49">
        <v>0</v>
      </c>
      <c r="BH100" s="48">
        <v>0</v>
      </c>
      <c r="BI100" s="49">
        <v>0</v>
      </c>
      <c r="BJ100" s="48">
        <v>0</v>
      </c>
      <c r="BK100" s="49">
        <v>0</v>
      </c>
      <c r="BL100" s="48">
        <v>20</v>
      </c>
      <c r="BM100" s="49">
        <v>100</v>
      </c>
      <c r="BN100" s="48">
        <v>20</v>
      </c>
    </row>
    <row r="101" spans="1:66" x14ac:dyDescent="0.25">
      <c r="A101" s="64" t="s">
        <v>257</v>
      </c>
      <c r="B101" s="64" t="s">
        <v>270</v>
      </c>
      <c r="C101" s="65" t="s">
        <v>11064</v>
      </c>
      <c r="D101" s="66">
        <v>3</v>
      </c>
      <c r="E101" s="67" t="s">
        <v>132</v>
      </c>
      <c r="F101" s="68">
        <v>32</v>
      </c>
      <c r="G101" s="65"/>
      <c r="H101" s="69"/>
      <c r="I101" s="70"/>
      <c r="J101" s="70"/>
      <c r="K101" s="34" t="s">
        <v>65</v>
      </c>
      <c r="L101" s="77">
        <v>101</v>
      </c>
      <c r="M101" s="77"/>
      <c r="N101" s="72"/>
      <c r="O101" s="79" t="s">
        <v>313</v>
      </c>
      <c r="P101" s="81">
        <v>43851.900057870371</v>
      </c>
      <c r="Q101" s="79" t="s">
        <v>372</v>
      </c>
      <c r="R101" s="79"/>
      <c r="S101" s="79"/>
      <c r="T101" s="79"/>
      <c r="U101" s="79"/>
      <c r="V101" s="82" t="s">
        <v>716</v>
      </c>
      <c r="W101" s="81">
        <v>43851.900057870371</v>
      </c>
      <c r="X101" s="85">
        <v>43851</v>
      </c>
      <c r="Y101" s="87" t="s">
        <v>820</v>
      </c>
      <c r="Z101" s="82" t="s">
        <v>1122</v>
      </c>
      <c r="AA101" s="79"/>
      <c r="AB101" s="79"/>
      <c r="AC101" s="87" t="s">
        <v>1436</v>
      </c>
      <c r="AD101" s="79"/>
      <c r="AE101" s="79" t="b">
        <v>0</v>
      </c>
      <c r="AF101" s="79">
        <v>0</v>
      </c>
      <c r="AG101" s="87" t="s">
        <v>1673</v>
      </c>
      <c r="AH101" s="79" t="b">
        <v>0</v>
      </c>
      <c r="AI101" s="79" t="s">
        <v>1678</v>
      </c>
      <c r="AJ101" s="79"/>
      <c r="AK101" s="87" t="s">
        <v>1673</v>
      </c>
      <c r="AL101" s="79" t="b">
        <v>0</v>
      </c>
      <c r="AM101" s="79">
        <v>2</v>
      </c>
      <c r="AN101" s="87" t="s">
        <v>1470</v>
      </c>
      <c r="AO101" s="79" t="s">
        <v>1679</v>
      </c>
      <c r="AP101" s="79" t="b">
        <v>0</v>
      </c>
      <c r="AQ101" s="87" t="s">
        <v>1470</v>
      </c>
      <c r="AR101" s="79" t="s">
        <v>176</v>
      </c>
      <c r="AS101" s="79">
        <v>0</v>
      </c>
      <c r="AT101" s="79">
        <v>0</v>
      </c>
      <c r="AU101" s="79"/>
      <c r="AV101" s="79"/>
      <c r="AW101" s="79"/>
      <c r="AX101" s="79"/>
      <c r="AY101" s="79"/>
      <c r="AZ101" s="79"/>
      <c r="BA101" s="79"/>
      <c r="BB101" s="79"/>
      <c r="BC101">
        <v>1</v>
      </c>
      <c r="BD101" s="78" t="str">
        <f>REPLACE(INDEX(GroupVertices[Group], MATCH(Edges[[#This Row],[Vertex 1]],GroupVertices[Vertex],0)),1,1,"")</f>
        <v>8</v>
      </c>
      <c r="BE101" s="78" t="str">
        <f>REPLACE(INDEX(GroupVertices[Group], MATCH(Edges[[#This Row],[Vertex 2]],GroupVertices[Vertex],0)),1,1,"")</f>
        <v>8</v>
      </c>
      <c r="BF101" s="48">
        <v>0</v>
      </c>
      <c r="BG101" s="49">
        <v>0</v>
      </c>
      <c r="BH101" s="48">
        <v>0</v>
      </c>
      <c r="BI101" s="49">
        <v>0</v>
      </c>
      <c r="BJ101" s="48">
        <v>0</v>
      </c>
      <c r="BK101" s="49">
        <v>0</v>
      </c>
      <c r="BL101" s="48">
        <v>37</v>
      </c>
      <c r="BM101" s="49">
        <v>100</v>
      </c>
      <c r="BN101" s="48">
        <v>37</v>
      </c>
    </row>
    <row r="102" spans="1:66" x14ac:dyDescent="0.25">
      <c r="A102" s="64" t="s">
        <v>258</v>
      </c>
      <c r="B102" s="64" t="s">
        <v>268</v>
      </c>
      <c r="C102" s="65" t="s">
        <v>11064</v>
      </c>
      <c r="D102" s="66">
        <v>3</v>
      </c>
      <c r="E102" s="67" t="s">
        <v>132</v>
      </c>
      <c r="F102" s="68">
        <v>32</v>
      </c>
      <c r="G102" s="65"/>
      <c r="H102" s="69"/>
      <c r="I102" s="70"/>
      <c r="J102" s="70"/>
      <c r="K102" s="34" t="s">
        <v>65</v>
      </c>
      <c r="L102" s="77">
        <v>102</v>
      </c>
      <c r="M102" s="77"/>
      <c r="N102" s="72"/>
      <c r="O102" s="79" t="s">
        <v>313</v>
      </c>
      <c r="P102" s="81">
        <v>43847.679629629631</v>
      </c>
      <c r="Q102" s="79" t="s">
        <v>373</v>
      </c>
      <c r="R102" s="79"/>
      <c r="S102" s="79"/>
      <c r="T102" s="79" t="s">
        <v>520</v>
      </c>
      <c r="U102" s="79"/>
      <c r="V102" s="82" t="s">
        <v>717</v>
      </c>
      <c r="W102" s="81">
        <v>43847.679629629631</v>
      </c>
      <c r="X102" s="85">
        <v>43847</v>
      </c>
      <c r="Y102" s="87" t="s">
        <v>821</v>
      </c>
      <c r="Z102" s="82" t="s">
        <v>1123</v>
      </c>
      <c r="AA102" s="79"/>
      <c r="AB102" s="79"/>
      <c r="AC102" s="87" t="s">
        <v>1437</v>
      </c>
      <c r="AD102" s="79"/>
      <c r="AE102" s="79" t="b">
        <v>0</v>
      </c>
      <c r="AF102" s="79">
        <v>0</v>
      </c>
      <c r="AG102" s="87" t="s">
        <v>1673</v>
      </c>
      <c r="AH102" s="79" t="b">
        <v>0</v>
      </c>
      <c r="AI102" s="79" t="s">
        <v>1678</v>
      </c>
      <c r="AJ102" s="79"/>
      <c r="AK102" s="87" t="s">
        <v>1673</v>
      </c>
      <c r="AL102" s="79" t="b">
        <v>0</v>
      </c>
      <c r="AM102" s="79">
        <v>1</v>
      </c>
      <c r="AN102" s="87" t="s">
        <v>1457</v>
      </c>
      <c r="AO102" s="79" t="s">
        <v>258</v>
      </c>
      <c r="AP102" s="79" t="b">
        <v>0</v>
      </c>
      <c r="AQ102" s="87" t="s">
        <v>1457</v>
      </c>
      <c r="AR102" s="79" t="s">
        <v>176</v>
      </c>
      <c r="AS102" s="79">
        <v>0</v>
      </c>
      <c r="AT102" s="79">
        <v>0</v>
      </c>
      <c r="AU102" s="79"/>
      <c r="AV102" s="79"/>
      <c r="AW102" s="79"/>
      <c r="AX102" s="79"/>
      <c r="AY102" s="79"/>
      <c r="AZ102" s="79"/>
      <c r="BA102" s="79"/>
      <c r="BB102" s="79"/>
      <c r="BC102">
        <v>1</v>
      </c>
      <c r="BD102" s="78" t="str">
        <f>REPLACE(INDEX(GroupVertices[Group], MATCH(Edges[[#This Row],[Vertex 1]],GroupVertices[Vertex],0)),1,1,"")</f>
        <v>4</v>
      </c>
      <c r="BE102" s="78" t="str">
        <f>REPLACE(INDEX(GroupVertices[Group], MATCH(Edges[[#This Row],[Vertex 2]],GroupVertices[Vertex],0)),1,1,"")</f>
        <v>4</v>
      </c>
      <c r="BF102" s="48">
        <v>0</v>
      </c>
      <c r="BG102" s="49">
        <v>0</v>
      </c>
      <c r="BH102" s="48">
        <v>0</v>
      </c>
      <c r="BI102" s="49">
        <v>0</v>
      </c>
      <c r="BJ102" s="48">
        <v>0</v>
      </c>
      <c r="BK102" s="49">
        <v>0</v>
      </c>
      <c r="BL102" s="48">
        <v>23</v>
      </c>
      <c r="BM102" s="49">
        <v>100</v>
      </c>
      <c r="BN102" s="48">
        <v>23</v>
      </c>
    </row>
    <row r="103" spans="1:66" x14ac:dyDescent="0.25">
      <c r="A103" s="64" t="s">
        <v>258</v>
      </c>
      <c r="B103" s="64" t="s">
        <v>285</v>
      </c>
      <c r="C103" s="65" t="s">
        <v>11064</v>
      </c>
      <c r="D103" s="66">
        <v>3</v>
      </c>
      <c r="E103" s="67" t="s">
        <v>132</v>
      </c>
      <c r="F103" s="68">
        <v>32</v>
      </c>
      <c r="G103" s="65"/>
      <c r="H103" s="69"/>
      <c r="I103" s="70"/>
      <c r="J103" s="70"/>
      <c r="K103" s="34" t="s">
        <v>65</v>
      </c>
      <c r="L103" s="77">
        <v>103</v>
      </c>
      <c r="M103" s="77"/>
      <c r="N103" s="72"/>
      <c r="O103" s="79" t="s">
        <v>313</v>
      </c>
      <c r="P103" s="81">
        <v>43852.345034722224</v>
      </c>
      <c r="Q103" s="79" t="s">
        <v>374</v>
      </c>
      <c r="R103" s="79"/>
      <c r="S103" s="79"/>
      <c r="T103" s="79" t="s">
        <v>509</v>
      </c>
      <c r="U103" s="79"/>
      <c r="V103" s="82" t="s">
        <v>717</v>
      </c>
      <c r="W103" s="81">
        <v>43852.345034722224</v>
      </c>
      <c r="X103" s="85">
        <v>43852</v>
      </c>
      <c r="Y103" s="87" t="s">
        <v>822</v>
      </c>
      <c r="Z103" s="82" t="s">
        <v>1124</v>
      </c>
      <c r="AA103" s="79"/>
      <c r="AB103" s="79"/>
      <c r="AC103" s="87" t="s">
        <v>1438</v>
      </c>
      <c r="AD103" s="79"/>
      <c r="AE103" s="79" t="b">
        <v>0</v>
      </c>
      <c r="AF103" s="79">
        <v>0</v>
      </c>
      <c r="AG103" s="87" t="s">
        <v>1673</v>
      </c>
      <c r="AH103" s="79" t="b">
        <v>0</v>
      </c>
      <c r="AI103" s="79" t="s">
        <v>1678</v>
      </c>
      <c r="AJ103" s="79"/>
      <c r="AK103" s="87" t="s">
        <v>1673</v>
      </c>
      <c r="AL103" s="79" t="b">
        <v>0</v>
      </c>
      <c r="AM103" s="79">
        <v>2</v>
      </c>
      <c r="AN103" s="87" t="s">
        <v>1565</v>
      </c>
      <c r="AO103" s="79" t="s">
        <v>258</v>
      </c>
      <c r="AP103" s="79" t="b">
        <v>0</v>
      </c>
      <c r="AQ103" s="87" t="s">
        <v>1565</v>
      </c>
      <c r="AR103" s="79" t="s">
        <v>176</v>
      </c>
      <c r="AS103" s="79">
        <v>0</v>
      </c>
      <c r="AT103" s="79">
        <v>0</v>
      </c>
      <c r="AU103" s="79"/>
      <c r="AV103" s="79"/>
      <c r="AW103" s="79"/>
      <c r="AX103" s="79"/>
      <c r="AY103" s="79"/>
      <c r="AZ103" s="79"/>
      <c r="BA103" s="79"/>
      <c r="BB103" s="79"/>
      <c r="BC103">
        <v>1</v>
      </c>
      <c r="BD103" s="78" t="str">
        <f>REPLACE(INDEX(GroupVertices[Group], MATCH(Edges[[#This Row],[Vertex 1]],GroupVertices[Vertex],0)),1,1,"")</f>
        <v>4</v>
      </c>
      <c r="BE103" s="78" t="str">
        <f>REPLACE(INDEX(GroupVertices[Group], MATCH(Edges[[#This Row],[Vertex 2]],GroupVertices[Vertex],0)),1,1,"")</f>
        <v>4</v>
      </c>
      <c r="BF103" s="48">
        <v>0</v>
      </c>
      <c r="BG103" s="49">
        <v>0</v>
      </c>
      <c r="BH103" s="48">
        <v>0</v>
      </c>
      <c r="BI103" s="49">
        <v>0</v>
      </c>
      <c r="BJ103" s="48">
        <v>0</v>
      </c>
      <c r="BK103" s="49">
        <v>0</v>
      </c>
      <c r="BL103" s="48">
        <v>32</v>
      </c>
      <c r="BM103" s="49">
        <v>100</v>
      </c>
      <c r="BN103" s="48">
        <v>32</v>
      </c>
    </row>
    <row r="104" spans="1:66" x14ac:dyDescent="0.25">
      <c r="A104" s="64" t="s">
        <v>259</v>
      </c>
      <c r="B104" s="64" t="s">
        <v>277</v>
      </c>
      <c r="C104" s="65" t="s">
        <v>11064</v>
      </c>
      <c r="D104" s="66">
        <v>3</v>
      </c>
      <c r="E104" s="67" t="s">
        <v>132</v>
      </c>
      <c r="F104" s="68">
        <v>32</v>
      </c>
      <c r="G104" s="65"/>
      <c r="H104" s="69"/>
      <c r="I104" s="70"/>
      <c r="J104" s="70"/>
      <c r="K104" s="34" t="s">
        <v>65</v>
      </c>
      <c r="L104" s="77">
        <v>104</v>
      </c>
      <c r="M104" s="77"/>
      <c r="N104" s="72"/>
      <c r="O104" s="79" t="s">
        <v>313</v>
      </c>
      <c r="P104" s="81">
        <v>43852.41505787037</v>
      </c>
      <c r="Q104" s="79" t="s">
        <v>375</v>
      </c>
      <c r="R104" s="79"/>
      <c r="S104" s="79"/>
      <c r="T104" s="79" t="s">
        <v>509</v>
      </c>
      <c r="U104" s="79"/>
      <c r="V104" s="82" t="s">
        <v>718</v>
      </c>
      <c r="W104" s="81">
        <v>43852.41505787037</v>
      </c>
      <c r="X104" s="85">
        <v>43852</v>
      </c>
      <c r="Y104" s="87" t="s">
        <v>823</v>
      </c>
      <c r="Z104" s="82" t="s">
        <v>1125</v>
      </c>
      <c r="AA104" s="79"/>
      <c r="AB104" s="79"/>
      <c r="AC104" s="87" t="s">
        <v>1439</v>
      </c>
      <c r="AD104" s="79"/>
      <c r="AE104" s="79" t="b">
        <v>0</v>
      </c>
      <c r="AF104" s="79">
        <v>0</v>
      </c>
      <c r="AG104" s="87" t="s">
        <v>1673</v>
      </c>
      <c r="AH104" s="79" t="b">
        <v>0</v>
      </c>
      <c r="AI104" s="79" t="s">
        <v>1678</v>
      </c>
      <c r="AJ104" s="79"/>
      <c r="AK104" s="87" t="s">
        <v>1673</v>
      </c>
      <c r="AL104" s="79" t="b">
        <v>0</v>
      </c>
      <c r="AM104" s="79">
        <v>2</v>
      </c>
      <c r="AN104" s="87" t="s">
        <v>1643</v>
      </c>
      <c r="AO104" s="79" t="s">
        <v>1679</v>
      </c>
      <c r="AP104" s="79" t="b">
        <v>0</v>
      </c>
      <c r="AQ104" s="87" t="s">
        <v>1643</v>
      </c>
      <c r="AR104" s="79" t="s">
        <v>176</v>
      </c>
      <c r="AS104" s="79">
        <v>0</v>
      </c>
      <c r="AT104" s="79">
        <v>0</v>
      </c>
      <c r="AU104" s="79"/>
      <c r="AV104" s="79"/>
      <c r="AW104" s="79"/>
      <c r="AX104" s="79"/>
      <c r="AY104" s="79"/>
      <c r="AZ104" s="79"/>
      <c r="BA104" s="79"/>
      <c r="BB104" s="79"/>
      <c r="BC104">
        <v>1</v>
      </c>
      <c r="BD104" s="78" t="str">
        <f>REPLACE(INDEX(GroupVertices[Group], MATCH(Edges[[#This Row],[Vertex 1]],GroupVertices[Vertex],0)),1,1,"")</f>
        <v>1</v>
      </c>
      <c r="BE104" s="78" t="str">
        <f>REPLACE(INDEX(GroupVertices[Group], MATCH(Edges[[#This Row],[Vertex 2]],GroupVertices[Vertex],0)),1,1,"")</f>
        <v>1</v>
      </c>
      <c r="BF104" s="48">
        <v>0</v>
      </c>
      <c r="BG104" s="49">
        <v>0</v>
      </c>
      <c r="BH104" s="48">
        <v>0</v>
      </c>
      <c r="BI104" s="49">
        <v>0</v>
      </c>
      <c r="BJ104" s="48">
        <v>0</v>
      </c>
      <c r="BK104" s="49">
        <v>0</v>
      </c>
      <c r="BL104" s="48">
        <v>17</v>
      </c>
      <c r="BM104" s="49">
        <v>100</v>
      </c>
      <c r="BN104" s="48">
        <v>17</v>
      </c>
    </row>
    <row r="105" spans="1:66" x14ac:dyDescent="0.25">
      <c r="A105" s="64" t="s">
        <v>260</v>
      </c>
      <c r="B105" s="64" t="s">
        <v>279</v>
      </c>
      <c r="C105" s="65" t="s">
        <v>11064</v>
      </c>
      <c r="D105" s="66">
        <v>3</v>
      </c>
      <c r="E105" s="67" t="s">
        <v>132</v>
      </c>
      <c r="F105" s="68">
        <v>32</v>
      </c>
      <c r="G105" s="65"/>
      <c r="H105" s="69"/>
      <c r="I105" s="70"/>
      <c r="J105" s="70"/>
      <c r="K105" s="34" t="s">
        <v>65</v>
      </c>
      <c r="L105" s="77">
        <v>105</v>
      </c>
      <c r="M105" s="77"/>
      <c r="N105" s="72"/>
      <c r="O105" s="79" t="s">
        <v>313</v>
      </c>
      <c r="P105" s="81">
        <v>43852.496134259258</v>
      </c>
      <c r="Q105" s="79" t="s">
        <v>341</v>
      </c>
      <c r="R105" s="82" t="s">
        <v>460</v>
      </c>
      <c r="S105" s="79" t="s">
        <v>495</v>
      </c>
      <c r="T105" s="79" t="s">
        <v>509</v>
      </c>
      <c r="U105" s="79"/>
      <c r="V105" s="82" t="s">
        <v>719</v>
      </c>
      <c r="W105" s="81">
        <v>43852.496134259258</v>
      </c>
      <c r="X105" s="85">
        <v>43852</v>
      </c>
      <c r="Y105" s="87" t="s">
        <v>824</v>
      </c>
      <c r="Z105" s="82" t="s">
        <v>1126</v>
      </c>
      <c r="AA105" s="79"/>
      <c r="AB105" s="79"/>
      <c r="AC105" s="87" t="s">
        <v>1440</v>
      </c>
      <c r="AD105" s="79"/>
      <c r="AE105" s="79" t="b">
        <v>0</v>
      </c>
      <c r="AF105" s="79">
        <v>0</v>
      </c>
      <c r="AG105" s="87" t="s">
        <v>1673</v>
      </c>
      <c r="AH105" s="79" t="b">
        <v>0</v>
      </c>
      <c r="AI105" s="79" t="s">
        <v>1678</v>
      </c>
      <c r="AJ105" s="79"/>
      <c r="AK105" s="87" t="s">
        <v>1673</v>
      </c>
      <c r="AL105" s="79" t="b">
        <v>0</v>
      </c>
      <c r="AM105" s="79">
        <v>4</v>
      </c>
      <c r="AN105" s="87" t="s">
        <v>1552</v>
      </c>
      <c r="AO105" s="79" t="s">
        <v>1682</v>
      </c>
      <c r="AP105" s="79" t="b">
        <v>0</v>
      </c>
      <c r="AQ105" s="87" t="s">
        <v>1552</v>
      </c>
      <c r="AR105" s="79" t="s">
        <v>176</v>
      </c>
      <c r="AS105" s="79">
        <v>0</v>
      </c>
      <c r="AT105" s="79">
        <v>0</v>
      </c>
      <c r="AU105" s="79"/>
      <c r="AV105" s="79"/>
      <c r="AW105" s="79"/>
      <c r="AX105" s="79"/>
      <c r="AY105" s="79"/>
      <c r="AZ105" s="79"/>
      <c r="BA105" s="79"/>
      <c r="BB105" s="79"/>
      <c r="BC105">
        <v>1</v>
      </c>
      <c r="BD105" s="78" t="str">
        <f>REPLACE(INDEX(GroupVertices[Group], MATCH(Edges[[#This Row],[Vertex 1]],GroupVertices[Vertex],0)),1,1,"")</f>
        <v>2</v>
      </c>
      <c r="BE105" s="78" t="str">
        <f>REPLACE(INDEX(GroupVertices[Group], MATCH(Edges[[#This Row],[Vertex 2]],GroupVertices[Vertex],0)),1,1,"")</f>
        <v>2</v>
      </c>
      <c r="BF105" s="48">
        <v>0</v>
      </c>
      <c r="BG105" s="49">
        <v>0</v>
      </c>
      <c r="BH105" s="48">
        <v>0</v>
      </c>
      <c r="BI105" s="49">
        <v>0</v>
      </c>
      <c r="BJ105" s="48">
        <v>0</v>
      </c>
      <c r="BK105" s="49">
        <v>0</v>
      </c>
      <c r="BL105" s="48">
        <v>35</v>
      </c>
      <c r="BM105" s="49">
        <v>100</v>
      </c>
      <c r="BN105" s="48">
        <v>35</v>
      </c>
    </row>
    <row r="106" spans="1:66" x14ac:dyDescent="0.25">
      <c r="A106" s="64" t="s">
        <v>261</v>
      </c>
      <c r="B106" s="64" t="s">
        <v>277</v>
      </c>
      <c r="C106" s="65" t="s">
        <v>11064</v>
      </c>
      <c r="D106" s="66">
        <v>3</v>
      </c>
      <c r="E106" s="67" t="s">
        <v>132</v>
      </c>
      <c r="F106" s="68">
        <v>32</v>
      </c>
      <c r="G106" s="65"/>
      <c r="H106" s="69"/>
      <c r="I106" s="70"/>
      <c r="J106" s="70"/>
      <c r="K106" s="34" t="s">
        <v>65</v>
      </c>
      <c r="L106" s="77">
        <v>106</v>
      </c>
      <c r="M106" s="77"/>
      <c r="N106" s="72"/>
      <c r="O106" s="79" t="s">
        <v>314</v>
      </c>
      <c r="P106" s="81">
        <v>43850.704467592594</v>
      </c>
      <c r="Q106" s="79" t="s">
        <v>345</v>
      </c>
      <c r="R106" s="79" t="s">
        <v>467</v>
      </c>
      <c r="S106" s="79" t="s">
        <v>499</v>
      </c>
      <c r="T106" s="79" t="s">
        <v>529</v>
      </c>
      <c r="U106" s="82" t="s">
        <v>570</v>
      </c>
      <c r="V106" s="82" t="s">
        <v>570</v>
      </c>
      <c r="W106" s="81">
        <v>43850.704467592594</v>
      </c>
      <c r="X106" s="85">
        <v>43850</v>
      </c>
      <c r="Y106" s="87" t="s">
        <v>825</v>
      </c>
      <c r="Z106" s="82" t="s">
        <v>1127</v>
      </c>
      <c r="AA106" s="79"/>
      <c r="AB106" s="79"/>
      <c r="AC106" s="87" t="s">
        <v>1441</v>
      </c>
      <c r="AD106" s="79"/>
      <c r="AE106" s="79" t="b">
        <v>0</v>
      </c>
      <c r="AF106" s="79">
        <v>10</v>
      </c>
      <c r="AG106" s="87" t="s">
        <v>1673</v>
      </c>
      <c r="AH106" s="79" t="b">
        <v>0</v>
      </c>
      <c r="AI106" s="79" t="s">
        <v>1678</v>
      </c>
      <c r="AJ106" s="79"/>
      <c r="AK106" s="87" t="s">
        <v>1673</v>
      </c>
      <c r="AL106" s="79" t="b">
        <v>0</v>
      </c>
      <c r="AM106" s="79">
        <v>7</v>
      </c>
      <c r="AN106" s="87" t="s">
        <v>1673</v>
      </c>
      <c r="AO106" s="79" t="s">
        <v>1679</v>
      </c>
      <c r="AP106" s="79" t="b">
        <v>0</v>
      </c>
      <c r="AQ106" s="87" t="s">
        <v>1441</v>
      </c>
      <c r="AR106" s="79" t="s">
        <v>176</v>
      </c>
      <c r="AS106" s="79">
        <v>0</v>
      </c>
      <c r="AT106" s="79">
        <v>0</v>
      </c>
      <c r="AU106" s="79"/>
      <c r="AV106" s="79"/>
      <c r="AW106" s="79"/>
      <c r="AX106" s="79"/>
      <c r="AY106" s="79"/>
      <c r="AZ106" s="79"/>
      <c r="BA106" s="79"/>
      <c r="BB106" s="79"/>
      <c r="BC106">
        <v>1</v>
      </c>
      <c r="BD106" s="78" t="str">
        <f>REPLACE(INDEX(GroupVertices[Group], MATCH(Edges[[#This Row],[Vertex 1]],GroupVertices[Vertex],0)),1,1,"")</f>
        <v>1</v>
      </c>
      <c r="BE106" s="78" t="str">
        <f>REPLACE(INDEX(GroupVertices[Group], MATCH(Edges[[#This Row],[Vertex 2]],GroupVertices[Vertex],0)),1,1,"")</f>
        <v>1</v>
      </c>
      <c r="BF106" s="48">
        <v>0</v>
      </c>
      <c r="BG106" s="49">
        <v>0</v>
      </c>
      <c r="BH106" s="48">
        <v>0</v>
      </c>
      <c r="BI106" s="49">
        <v>0</v>
      </c>
      <c r="BJ106" s="48">
        <v>0</v>
      </c>
      <c r="BK106" s="49">
        <v>0</v>
      </c>
      <c r="BL106" s="48">
        <v>31</v>
      </c>
      <c r="BM106" s="49">
        <v>100</v>
      </c>
      <c r="BN106" s="48">
        <v>31</v>
      </c>
    </row>
    <row r="107" spans="1:66" x14ac:dyDescent="0.25">
      <c r="A107" s="64" t="s">
        <v>261</v>
      </c>
      <c r="B107" s="64" t="s">
        <v>277</v>
      </c>
      <c r="C107" s="65" t="s">
        <v>11064</v>
      </c>
      <c r="D107" s="66">
        <v>3</v>
      </c>
      <c r="E107" s="67" t="s">
        <v>132</v>
      </c>
      <c r="F107" s="68">
        <v>32</v>
      </c>
      <c r="G107" s="65"/>
      <c r="H107" s="69"/>
      <c r="I107" s="70"/>
      <c r="J107" s="70"/>
      <c r="K107" s="34" t="s">
        <v>65</v>
      </c>
      <c r="L107" s="77">
        <v>107</v>
      </c>
      <c r="M107" s="77"/>
      <c r="N107" s="72"/>
      <c r="O107" s="79" t="s">
        <v>315</v>
      </c>
      <c r="P107" s="81">
        <v>43852.571701388886</v>
      </c>
      <c r="Q107" s="79" t="s">
        <v>345</v>
      </c>
      <c r="R107" s="79"/>
      <c r="S107" s="79"/>
      <c r="T107" s="79" t="s">
        <v>518</v>
      </c>
      <c r="U107" s="79"/>
      <c r="V107" s="82" t="s">
        <v>720</v>
      </c>
      <c r="W107" s="81">
        <v>43852.571701388886</v>
      </c>
      <c r="X107" s="85">
        <v>43852</v>
      </c>
      <c r="Y107" s="87" t="s">
        <v>826</v>
      </c>
      <c r="Z107" s="82" t="s">
        <v>1128</v>
      </c>
      <c r="AA107" s="79"/>
      <c r="AB107" s="79"/>
      <c r="AC107" s="87" t="s">
        <v>1442</v>
      </c>
      <c r="AD107" s="79"/>
      <c r="AE107" s="79" t="b">
        <v>0</v>
      </c>
      <c r="AF107" s="79">
        <v>0</v>
      </c>
      <c r="AG107" s="87" t="s">
        <v>1673</v>
      </c>
      <c r="AH107" s="79" t="b">
        <v>0</v>
      </c>
      <c r="AI107" s="79" t="s">
        <v>1678</v>
      </c>
      <c r="AJ107" s="79"/>
      <c r="AK107" s="87" t="s">
        <v>1673</v>
      </c>
      <c r="AL107" s="79" t="b">
        <v>0</v>
      </c>
      <c r="AM107" s="79">
        <v>7</v>
      </c>
      <c r="AN107" s="87" t="s">
        <v>1441</v>
      </c>
      <c r="AO107" s="79" t="s">
        <v>1679</v>
      </c>
      <c r="AP107" s="79" t="b">
        <v>0</v>
      </c>
      <c r="AQ107" s="87" t="s">
        <v>1441</v>
      </c>
      <c r="AR107" s="79" t="s">
        <v>176</v>
      </c>
      <c r="AS107" s="79">
        <v>0</v>
      </c>
      <c r="AT107" s="79">
        <v>0</v>
      </c>
      <c r="AU107" s="79"/>
      <c r="AV107" s="79"/>
      <c r="AW107" s="79"/>
      <c r="AX107" s="79"/>
      <c r="AY107" s="79"/>
      <c r="AZ107" s="79"/>
      <c r="BA107" s="79"/>
      <c r="BB107" s="79"/>
      <c r="BC107">
        <v>1</v>
      </c>
      <c r="BD107" s="78" t="str">
        <f>REPLACE(INDEX(GroupVertices[Group], MATCH(Edges[[#This Row],[Vertex 1]],GroupVertices[Vertex],0)),1,1,"")</f>
        <v>1</v>
      </c>
      <c r="BE107" s="78" t="str">
        <f>REPLACE(INDEX(GroupVertices[Group], MATCH(Edges[[#This Row],[Vertex 2]],GroupVertices[Vertex],0)),1,1,"")</f>
        <v>1</v>
      </c>
      <c r="BF107" s="48">
        <v>0</v>
      </c>
      <c r="BG107" s="49">
        <v>0</v>
      </c>
      <c r="BH107" s="48">
        <v>0</v>
      </c>
      <c r="BI107" s="49">
        <v>0</v>
      </c>
      <c r="BJ107" s="48">
        <v>0</v>
      </c>
      <c r="BK107" s="49">
        <v>0</v>
      </c>
      <c r="BL107" s="48">
        <v>31</v>
      </c>
      <c r="BM107" s="49">
        <v>100</v>
      </c>
      <c r="BN107" s="48">
        <v>31</v>
      </c>
    </row>
    <row r="108" spans="1:66" x14ac:dyDescent="0.25">
      <c r="A108" s="64" t="s">
        <v>262</v>
      </c>
      <c r="B108" s="64" t="s">
        <v>307</v>
      </c>
      <c r="C108" s="65" t="s">
        <v>11064</v>
      </c>
      <c r="D108" s="66">
        <v>3</v>
      </c>
      <c r="E108" s="67" t="s">
        <v>132</v>
      </c>
      <c r="F108" s="68">
        <v>32</v>
      </c>
      <c r="G108" s="65"/>
      <c r="H108" s="69"/>
      <c r="I108" s="70"/>
      <c r="J108" s="70"/>
      <c r="K108" s="34" t="s">
        <v>65</v>
      </c>
      <c r="L108" s="77">
        <v>108</v>
      </c>
      <c r="M108" s="77"/>
      <c r="N108" s="72"/>
      <c r="O108" s="79" t="s">
        <v>315</v>
      </c>
      <c r="P108" s="81">
        <v>43852.647337962961</v>
      </c>
      <c r="Q108" s="79" t="s">
        <v>376</v>
      </c>
      <c r="R108" s="79"/>
      <c r="S108" s="79"/>
      <c r="T108" s="79" t="s">
        <v>509</v>
      </c>
      <c r="U108" s="79"/>
      <c r="V108" s="82" t="s">
        <v>721</v>
      </c>
      <c r="W108" s="81">
        <v>43852.647337962961</v>
      </c>
      <c r="X108" s="85">
        <v>43852</v>
      </c>
      <c r="Y108" s="87" t="s">
        <v>827</v>
      </c>
      <c r="Z108" s="82" t="s">
        <v>1129</v>
      </c>
      <c r="AA108" s="79"/>
      <c r="AB108" s="79"/>
      <c r="AC108" s="87" t="s">
        <v>1443</v>
      </c>
      <c r="AD108" s="79"/>
      <c r="AE108" s="79" t="b">
        <v>0</v>
      </c>
      <c r="AF108" s="79">
        <v>0</v>
      </c>
      <c r="AG108" s="87" t="s">
        <v>1673</v>
      </c>
      <c r="AH108" s="79" t="b">
        <v>0</v>
      </c>
      <c r="AI108" s="79" t="s">
        <v>1678</v>
      </c>
      <c r="AJ108" s="79"/>
      <c r="AK108" s="87" t="s">
        <v>1673</v>
      </c>
      <c r="AL108" s="79" t="b">
        <v>0</v>
      </c>
      <c r="AM108" s="79">
        <v>6</v>
      </c>
      <c r="AN108" s="87" t="s">
        <v>1529</v>
      </c>
      <c r="AO108" s="79" t="s">
        <v>1681</v>
      </c>
      <c r="AP108" s="79" t="b">
        <v>0</v>
      </c>
      <c r="AQ108" s="87" t="s">
        <v>1529</v>
      </c>
      <c r="AR108" s="79" t="s">
        <v>176</v>
      </c>
      <c r="AS108" s="79">
        <v>0</v>
      </c>
      <c r="AT108" s="79">
        <v>0</v>
      </c>
      <c r="AU108" s="79"/>
      <c r="AV108" s="79"/>
      <c r="AW108" s="79"/>
      <c r="AX108" s="79"/>
      <c r="AY108" s="79"/>
      <c r="AZ108" s="79"/>
      <c r="BA108" s="79"/>
      <c r="BB108" s="79"/>
      <c r="BC108">
        <v>1</v>
      </c>
      <c r="BD108" s="78" t="str">
        <f>REPLACE(INDEX(GroupVertices[Group], MATCH(Edges[[#This Row],[Vertex 1]],GroupVertices[Vertex],0)),1,1,"")</f>
        <v>2</v>
      </c>
      <c r="BE108" s="78" t="str">
        <f>REPLACE(INDEX(GroupVertices[Group], MATCH(Edges[[#This Row],[Vertex 2]],GroupVertices[Vertex],0)),1,1,"")</f>
        <v>2</v>
      </c>
      <c r="BF108" s="48"/>
      <c r="BG108" s="49"/>
      <c r="BH108" s="48"/>
      <c r="BI108" s="49"/>
      <c r="BJ108" s="48"/>
      <c r="BK108" s="49"/>
      <c r="BL108" s="48"/>
      <c r="BM108" s="49"/>
      <c r="BN108" s="48"/>
    </row>
    <row r="109" spans="1:66" x14ac:dyDescent="0.25">
      <c r="A109" s="64" t="s">
        <v>262</v>
      </c>
      <c r="B109" s="64" t="s">
        <v>294</v>
      </c>
      <c r="C109" s="65" t="s">
        <v>11064</v>
      </c>
      <c r="D109" s="66">
        <v>3</v>
      </c>
      <c r="E109" s="67" t="s">
        <v>132</v>
      </c>
      <c r="F109" s="68">
        <v>32</v>
      </c>
      <c r="G109" s="65"/>
      <c r="H109" s="69"/>
      <c r="I109" s="70"/>
      <c r="J109" s="70"/>
      <c r="K109" s="34" t="s">
        <v>65</v>
      </c>
      <c r="L109" s="77">
        <v>109</v>
      </c>
      <c r="M109" s="77"/>
      <c r="N109" s="72"/>
      <c r="O109" s="79" t="s">
        <v>315</v>
      </c>
      <c r="P109" s="81">
        <v>43852.647337962961</v>
      </c>
      <c r="Q109" s="79" t="s">
        <v>376</v>
      </c>
      <c r="R109" s="79"/>
      <c r="S109" s="79"/>
      <c r="T109" s="79" t="s">
        <v>509</v>
      </c>
      <c r="U109" s="79"/>
      <c r="V109" s="82" t="s">
        <v>721</v>
      </c>
      <c r="W109" s="81">
        <v>43852.647337962961</v>
      </c>
      <c r="X109" s="85">
        <v>43852</v>
      </c>
      <c r="Y109" s="87" t="s">
        <v>827</v>
      </c>
      <c r="Z109" s="82" t="s">
        <v>1129</v>
      </c>
      <c r="AA109" s="79"/>
      <c r="AB109" s="79"/>
      <c r="AC109" s="87" t="s">
        <v>1443</v>
      </c>
      <c r="AD109" s="79"/>
      <c r="AE109" s="79" t="b">
        <v>0</v>
      </c>
      <c r="AF109" s="79">
        <v>0</v>
      </c>
      <c r="AG109" s="87" t="s">
        <v>1673</v>
      </c>
      <c r="AH109" s="79" t="b">
        <v>0</v>
      </c>
      <c r="AI109" s="79" t="s">
        <v>1678</v>
      </c>
      <c r="AJ109" s="79"/>
      <c r="AK109" s="87" t="s">
        <v>1673</v>
      </c>
      <c r="AL109" s="79" t="b">
        <v>0</v>
      </c>
      <c r="AM109" s="79">
        <v>6</v>
      </c>
      <c r="AN109" s="87" t="s">
        <v>1529</v>
      </c>
      <c r="AO109" s="79" t="s">
        <v>1681</v>
      </c>
      <c r="AP109" s="79" t="b">
        <v>0</v>
      </c>
      <c r="AQ109" s="87" t="s">
        <v>1529</v>
      </c>
      <c r="AR109" s="79" t="s">
        <v>176</v>
      </c>
      <c r="AS109" s="79">
        <v>0</v>
      </c>
      <c r="AT109" s="79">
        <v>0</v>
      </c>
      <c r="AU109" s="79"/>
      <c r="AV109" s="79"/>
      <c r="AW109" s="79"/>
      <c r="AX109" s="79"/>
      <c r="AY109" s="79"/>
      <c r="AZ109" s="79"/>
      <c r="BA109" s="79"/>
      <c r="BB109" s="79"/>
      <c r="BC109">
        <v>1</v>
      </c>
      <c r="BD109" s="78" t="str">
        <f>REPLACE(INDEX(GroupVertices[Group], MATCH(Edges[[#This Row],[Vertex 1]],GroupVertices[Vertex],0)),1,1,"")</f>
        <v>2</v>
      </c>
      <c r="BE109" s="78" t="str">
        <f>REPLACE(INDEX(GroupVertices[Group], MATCH(Edges[[#This Row],[Vertex 2]],GroupVertices[Vertex],0)),1,1,"")</f>
        <v>2</v>
      </c>
      <c r="BF109" s="48"/>
      <c r="BG109" s="49"/>
      <c r="BH109" s="48"/>
      <c r="BI109" s="49"/>
      <c r="BJ109" s="48"/>
      <c r="BK109" s="49"/>
      <c r="BL109" s="48"/>
      <c r="BM109" s="49"/>
      <c r="BN109" s="48"/>
    </row>
    <row r="110" spans="1:66" x14ac:dyDescent="0.25">
      <c r="A110" s="64" t="s">
        <v>262</v>
      </c>
      <c r="B110" s="64" t="s">
        <v>281</v>
      </c>
      <c r="C110" s="65" t="s">
        <v>11064</v>
      </c>
      <c r="D110" s="66">
        <v>3</v>
      </c>
      <c r="E110" s="67" t="s">
        <v>132</v>
      </c>
      <c r="F110" s="68">
        <v>32</v>
      </c>
      <c r="G110" s="65"/>
      <c r="H110" s="69"/>
      <c r="I110" s="70"/>
      <c r="J110" s="70"/>
      <c r="K110" s="34" t="s">
        <v>65</v>
      </c>
      <c r="L110" s="77">
        <v>110</v>
      </c>
      <c r="M110" s="77"/>
      <c r="N110" s="72"/>
      <c r="O110" s="79" t="s">
        <v>315</v>
      </c>
      <c r="P110" s="81">
        <v>43852.647337962961</v>
      </c>
      <c r="Q110" s="79" t="s">
        <v>376</v>
      </c>
      <c r="R110" s="79"/>
      <c r="S110" s="79"/>
      <c r="T110" s="79" t="s">
        <v>509</v>
      </c>
      <c r="U110" s="79"/>
      <c r="V110" s="82" t="s">
        <v>721</v>
      </c>
      <c r="W110" s="81">
        <v>43852.647337962961</v>
      </c>
      <c r="X110" s="85">
        <v>43852</v>
      </c>
      <c r="Y110" s="87" t="s">
        <v>827</v>
      </c>
      <c r="Z110" s="82" t="s">
        <v>1129</v>
      </c>
      <c r="AA110" s="79"/>
      <c r="AB110" s="79"/>
      <c r="AC110" s="87" t="s">
        <v>1443</v>
      </c>
      <c r="AD110" s="79"/>
      <c r="AE110" s="79" t="b">
        <v>0</v>
      </c>
      <c r="AF110" s="79">
        <v>0</v>
      </c>
      <c r="AG110" s="87" t="s">
        <v>1673</v>
      </c>
      <c r="AH110" s="79" t="b">
        <v>0</v>
      </c>
      <c r="AI110" s="79" t="s">
        <v>1678</v>
      </c>
      <c r="AJ110" s="79"/>
      <c r="AK110" s="87" t="s">
        <v>1673</v>
      </c>
      <c r="AL110" s="79" t="b">
        <v>0</v>
      </c>
      <c r="AM110" s="79">
        <v>6</v>
      </c>
      <c r="AN110" s="87" t="s">
        <v>1529</v>
      </c>
      <c r="AO110" s="79" t="s">
        <v>1681</v>
      </c>
      <c r="AP110" s="79" t="b">
        <v>0</v>
      </c>
      <c r="AQ110" s="87" t="s">
        <v>1529</v>
      </c>
      <c r="AR110" s="79" t="s">
        <v>176</v>
      </c>
      <c r="AS110" s="79">
        <v>0</v>
      </c>
      <c r="AT110" s="79">
        <v>0</v>
      </c>
      <c r="AU110" s="79"/>
      <c r="AV110" s="79"/>
      <c r="AW110" s="79"/>
      <c r="AX110" s="79"/>
      <c r="AY110" s="79"/>
      <c r="AZ110" s="79"/>
      <c r="BA110" s="79"/>
      <c r="BB110" s="79"/>
      <c r="BC110">
        <v>1</v>
      </c>
      <c r="BD110" s="78" t="str">
        <f>REPLACE(INDEX(GroupVertices[Group], MATCH(Edges[[#This Row],[Vertex 1]],GroupVertices[Vertex],0)),1,1,"")</f>
        <v>2</v>
      </c>
      <c r="BE110" s="78" t="str">
        <f>REPLACE(INDEX(GroupVertices[Group], MATCH(Edges[[#This Row],[Vertex 2]],GroupVertices[Vertex],0)),1,1,"")</f>
        <v>4</v>
      </c>
      <c r="BF110" s="48"/>
      <c r="BG110" s="49"/>
      <c r="BH110" s="48"/>
      <c r="BI110" s="49"/>
      <c r="BJ110" s="48"/>
      <c r="BK110" s="49"/>
      <c r="BL110" s="48"/>
      <c r="BM110" s="49"/>
      <c r="BN110" s="48"/>
    </row>
    <row r="111" spans="1:66" x14ac:dyDescent="0.25">
      <c r="A111" s="64" t="s">
        <v>262</v>
      </c>
      <c r="B111" s="64" t="s">
        <v>308</v>
      </c>
      <c r="C111" s="65" t="s">
        <v>11064</v>
      </c>
      <c r="D111" s="66">
        <v>3</v>
      </c>
      <c r="E111" s="67" t="s">
        <v>132</v>
      </c>
      <c r="F111" s="68">
        <v>32</v>
      </c>
      <c r="G111" s="65"/>
      <c r="H111" s="69"/>
      <c r="I111" s="70"/>
      <c r="J111" s="70"/>
      <c r="K111" s="34" t="s">
        <v>65</v>
      </c>
      <c r="L111" s="77">
        <v>111</v>
      </c>
      <c r="M111" s="77"/>
      <c r="N111" s="72"/>
      <c r="O111" s="79" t="s">
        <v>315</v>
      </c>
      <c r="P111" s="81">
        <v>43852.647337962961</v>
      </c>
      <c r="Q111" s="79" t="s">
        <v>376</v>
      </c>
      <c r="R111" s="79"/>
      <c r="S111" s="79"/>
      <c r="T111" s="79" t="s">
        <v>509</v>
      </c>
      <c r="U111" s="79"/>
      <c r="V111" s="82" t="s">
        <v>721</v>
      </c>
      <c r="W111" s="81">
        <v>43852.647337962961</v>
      </c>
      <c r="X111" s="85">
        <v>43852</v>
      </c>
      <c r="Y111" s="87" t="s">
        <v>827</v>
      </c>
      <c r="Z111" s="82" t="s">
        <v>1129</v>
      </c>
      <c r="AA111" s="79"/>
      <c r="AB111" s="79"/>
      <c r="AC111" s="87" t="s">
        <v>1443</v>
      </c>
      <c r="AD111" s="79"/>
      <c r="AE111" s="79" t="b">
        <v>0</v>
      </c>
      <c r="AF111" s="79">
        <v>0</v>
      </c>
      <c r="AG111" s="87" t="s">
        <v>1673</v>
      </c>
      <c r="AH111" s="79" t="b">
        <v>0</v>
      </c>
      <c r="AI111" s="79" t="s">
        <v>1678</v>
      </c>
      <c r="AJ111" s="79"/>
      <c r="AK111" s="87" t="s">
        <v>1673</v>
      </c>
      <c r="AL111" s="79" t="b">
        <v>0</v>
      </c>
      <c r="AM111" s="79">
        <v>6</v>
      </c>
      <c r="AN111" s="87" t="s">
        <v>1529</v>
      </c>
      <c r="AO111" s="79" t="s">
        <v>1681</v>
      </c>
      <c r="AP111" s="79" t="b">
        <v>0</v>
      </c>
      <c r="AQ111" s="87" t="s">
        <v>1529</v>
      </c>
      <c r="AR111" s="79" t="s">
        <v>176</v>
      </c>
      <c r="AS111" s="79">
        <v>0</v>
      </c>
      <c r="AT111" s="79">
        <v>0</v>
      </c>
      <c r="AU111" s="79"/>
      <c r="AV111" s="79"/>
      <c r="AW111" s="79"/>
      <c r="AX111" s="79"/>
      <c r="AY111" s="79"/>
      <c r="AZ111" s="79"/>
      <c r="BA111" s="79"/>
      <c r="BB111" s="79"/>
      <c r="BC111">
        <v>1</v>
      </c>
      <c r="BD111" s="78" t="str">
        <f>REPLACE(INDEX(GroupVertices[Group], MATCH(Edges[[#This Row],[Vertex 1]],GroupVertices[Vertex],0)),1,1,"")</f>
        <v>2</v>
      </c>
      <c r="BE111" s="78" t="str">
        <f>REPLACE(INDEX(GroupVertices[Group], MATCH(Edges[[#This Row],[Vertex 2]],GroupVertices[Vertex],0)),1,1,"")</f>
        <v>3</v>
      </c>
      <c r="BF111" s="48"/>
      <c r="BG111" s="49"/>
      <c r="BH111" s="48"/>
      <c r="BI111" s="49"/>
      <c r="BJ111" s="48"/>
      <c r="BK111" s="49"/>
      <c r="BL111" s="48"/>
      <c r="BM111" s="49"/>
      <c r="BN111" s="48"/>
    </row>
    <row r="112" spans="1:66" x14ac:dyDescent="0.25">
      <c r="A112" s="64" t="s">
        <v>262</v>
      </c>
      <c r="B112" s="64" t="s">
        <v>282</v>
      </c>
      <c r="C112" s="65" t="s">
        <v>11064</v>
      </c>
      <c r="D112" s="66">
        <v>3</v>
      </c>
      <c r="E112" s="67" t="s">
        <v>132</v>
      </c>
      <c r="F112" s="68">
        <v>32</v>
      </c>
      <c r="G112" s="65"/>
      <c r="H112" s="69"/>
      <c r="I112" s="70"/>
      <c r="J112" s="70"/>
      <c r="K112" s="34" t="s">
        <v>65</v>
      </c>
      <c r="L112" s="77">
        <v>112</v>
      </c>
      <c r="M112" s="77"/>
      <c r="N112" s="72"/>
      <c r="O112" s="79" t="s">
        <v>315</v>
      </c>
      <c r="P112" s="81">
        <v>43852.647337962961</v>
      </c>
      <c r="Q112" s="79" t="s">
        <v>376</v>
      </c>
      <c r="R112" s="79"/>
      <c r="S112" s="79"/>
      <c r="T112" s="79" t="s">
        <v>509</v>
      </c>
      <c r="U112" s="79"/>
      <c r="V112" s="82" t="s">
        <v>721</v>
      </c>
      <c r="W112" s="81">
        <v>43852.647337962961</v>
      </c>
      <c r="X112" s="85">
        <v>43852</v>
      </c>
      <c r="Y112" s="87" t="s">
        <v>827</v>
      </c>
      <c r="Z112" s="82" t="s">
        <v>1129</v>
      </c>
      <c r="AA112" s="79"/>
      <c r="AB112" s="79"/>
      <c r="AC112" s="87" t="s">
        <v>1443</v>
      </c>
      <c r="AD112" s="79"/>
      <c r="AE112" s="79" t="b">
        <v>0</v>
      </c>
      <c r="AF112" s="79">
        <v>0</v>
      </c>
      <c r="AG112" s="87" t="s">
        <v>1673</v>
      </c>
      <c r="AH112" s="79" t="b">
        <v>0</v>
      </c>
      <c r="AI112" s="79" t="s">
        <v>1678</v>
      </c>
      <c r="AJ112" s="79"/>
      <c r="AK112" s="87" t="s">
        <v>1673</v>
      </c>
      <c r="AL112" s="79" t="b">
        <v>0</v>
      </c>
      <c r="AM112" s="79">
        <v>6</v>
      </c>
      <c r="AN112" s="87" t="s">
        <v>1529</v>
      </c>
      <c r="AO112" s="79" t="s">
        <v>1681</v>
      </c>
      <c r="AP112" s="79" t="b">
        <v>0</v>
      </c>
      <c r="AQ112" s="87" t="s">
        <v>1529</v>
      </c>
      <c r="AR112" s="79" t="s">
        <v>176</v>
      </c>
      <c r="AS112" s="79">
        <v>0</v>
      </c>
      <c r="AT112" s="79">
        <v>0</v>
      </c>
      <c r="AU112" s="79"/>
      <c r="AV112" s="79"/>
      <c r="AW112" s="79"/>
      <c r="AX112" s="79"/>
      <c r="AY112" s="79"/>
      <c r="AZ112" s="79"/>
      <c r="BA112" s="79"/>
      <c r="BB112" s="79"/>
      <c r="BC112">
        <v>1</v>
      </c>
      <c r="BD112" s="78" t="str">
        <f>REPLACE(INDEX(GroupVertices[Group], MATCH(Edges[[#This Row],[Vertex 1]],GroupVertices[Vertex],0)),1,1,"")</f>
        <v>2</v>
      </c>
      <c r="BE112" s="78" t="str">
        <f>REPLACE(INDEX(GroupVertices[Group], MATCH(Edges[[#This Row],[Vertex 2]],GroupVertices[Vertex],0)),1,1,"")</f>
        <v>3</v>
      </c>
      <c r="BF112" s="48"/>
      <c r="BG112" s="49"/>
      <c r="BH112" s="48"/>
      <c r="BI112" s="49"/>
      <c r="BJ112" s="48"/>
      <c r="BK112" s="49"/>
      <c r="BL112" s="48"/>
      <c r="BM112" s="49"/>
      <c r="BN112" s="48"/>
    </row>
    <row r="113" spans="1:66" x14ac:dyDescent="0.25">
      <c r="A113" s="64" t="s">
        <v>262</v>
      </c>
      <c r="B113" s="64" t="s">
        <v>295</v>
      </c>
      <c r="C113" s="65" t="s">
        <v>11064</v>
      </c>
      <c r="D113" s="66">
        <v>3</v>
      </c>
      <c r="E113" s="67" t="s">
        <v>132</v>
      </c>
      <c r="F113" s="68">
        <v>32</v>
      </c>
      <c r="G113" s="65"/>
      <c r="H113" s="69"/>
      <c r="I113" s="70"/>
      <c r="J113" s="70"/>
      <c r="K113" s="34" t="s">
        <v>65</v>
      </c>
      <c r="L113" s="77">
        <v>113</v>
      </c>
      <c r="M113" s="77"/>
      <c r="N113" s="72"/>
      <c r="O113" s="79" t="s">
        <v>315</v>
      </c>
      <c r="P113" s="81">
        <v>43852.647337962961</v>
      </c>
      <c r="Q113" s="79" t="s">
        <v>376</v>
      </c>
      <c r="R113" s="79"/>
      <c r="S113" s="79"/>
      <c r="T113" s="79" t="s">
        <v>509</v>
      </c>
      <c r="U113" s="79"/>
      <c r="V113" s="82" t="s">
        <v>721</v>
      </c>
      <c r="W113" s="81">
        <v>43852.647337962961</v>
      </c>
      <c r="X113" s="85">
        <v>43852</v>
      </c>
      <c r="Y113" s="87" t="s">
        <v>827</v>
      </c>
      <c r="Z113" s="82" t="s">
        <v>1129</v>
      </c>
      <c r="AA113" s="79"/>
      <c r="AB113" s="79"/>
      <c r="AC113" s="87" t="s">
        <v>1443</v>
      </c>
      <c r="AD113" s="79"/>
      <c r="AE113" s="79" t="b">
        <v>0</v>
      </c>
      <c r="AF113" s="79">
        <v>0</v>
      </c>
      <c r="AG113" s="87" t="s">
        <v>1673</v>
      </c>
      <c r="AH113" s="79" t="b">
        <v>0</v>
      </c>
      <c r="AI113" s="79" t="s">
        <v>1678</v>
      </c>
      <c r="AJ113" s="79"/>
      <c r="AK113" s="87" t="s">
        <v>1673</v>
      </c>
      <c r="AL113" s="79" t="b">
        <v>0</v>
      </c>
      <c r="AM113" s="79">
        <v>6</v>
      </c>
      <c r="AN113" s="87" t="s">
        <v>1529</v>
      </c>
      <c r="AO113" s="79" t="s">
        <v>1681</v>
      </c>
      <c r="AP113" s="79" t="b">
        <v>0</v>
      </c>
      <c r="AQ113" s="87" t="s">
        <v>1529</v>
      </c>
      <c r="AR113" s="79" t="s">
        <v>176</v>
      </c>
      <c r="AS113" s="79">
        <v>0</v>
      </c>
      <c r="AT113" s="79">
        <v>0</v>
      </c>
      <c r="AU113" s="79"/>
      <c r="AV113" s="79"/>
      <c r="AW113" s="79"/>
      <c r="AX113" s="79"/>
      <c r="AY113" s="79"/>
      <c r="AZ113" s="79"/>
      <c r="BA113" s="79"/>
      <c r="BB113" s="79"/>
      <c r="BC113">
        <v>1</v>
      </c>
      <c r="BD113" s="78" t="str">
        <f>REPLACE(INDEX(GroupVertices[Group], MATCH(Edges[[#This Row],[Vertex 1]],GroupVertices[Vertex],0)),1,1,"")</f>
        <v>2</v>
      </c>
      <c r="BE113" s="78" t="str">
        <f>REPLACE(INDEX(GroupVertices[Group], MATCH(Edges[[#This Row],[Vertex 2]],GroupVertices[Vertex],0)),1,1,"")</f>
        <v>2</v>
      </c>
      <c r="BF113" s="48"/>
      <c r="BG113" s="49"/>
      <c r="BH113" s="48"/>
      <c r="BI113" s="49"/>
      <c r="BJ113" s="48"/>
      <c r="BK113" s="49"/>
      <c r="BL113" s="48"/>
      <c r="BM113" s="49"/>
      <c r="BN113" s="48"/>
    </row>
    <row r="114" spans="1:66" x14ac:dyDescent="0.25">
      <c r="A114" s="64" t="s">
        <v>262</v>
      </c>
      <c r="B114" s="64" t="s">
        <v>287</v>
      </c>
      <c r="C114" s="65" t="s">
        <v>11064</v>
      </c>
      <c r="D114" s="66">
        <v>3</v>
      </c>
      <c r="E114" s="67" t="s">
        <v>132</v>
      </c>
      <c r="F114" s="68">
        <v>32</v>
      </c>
      <c r="G114" s="65"/>
      <c r="H114" s="69"/>
      <c r="I114" s="70"/>
      <c r="J114" s="70"/>
      <c r="K114" s="34" t="s">
        <v>65</v>
      </c>
      <c r="L114" s="77">
        <v>114</v>
      </c>
      <c r="M114" s="77"/>
      <c r="N114" s="72"/>
      <c r="O114" s="79" t="s">
        <v>315</v>
      </c>
      <c r="P114" s="81">
        <v>43852.647337962961</v>
      </c>
      <c r="Q114" s="79" t="s">
        <v>376</v>
      </c>
      <c r="R114" s="79"/>
      <c r="S114" s="79"/>
      <c r="T114" s="79" t="s">
        <v>509</v>
      </c>
      <c r="U114" s="79"/>
      <c r="V114" s="82" t="s">
        <v>721</v>
      </c>
      <c r="W114" s="81">
        <v>43852.647337962961</v>
      </c>
      <c r="X114" s="85">
        <v>43852</v>
      </c>
      <c r="Y114" s="87" t="s">
        <v>827</v>
      </c>
      <c r="Z114" s="82" t="s">
        <v>1129</v>
      </c>
      <c r="AA114" s="79"/>
      <c r="AB114" s="79"/>
      <c r="AC114" s="87" t="s">
        <v>1443</v>
      </c>
      <c r="AD114" s="79"/>
      <c r="AE114" s="79" t="b">
        <v>0</v>
      </c>
      <c r="AF114" s="79">
        <v>0</v>
      </c>
      <c r="AG114" s="87" t="s">
        <v>1673</v>
      </c>
      <c r="AH114" s="79" t="b">
        <v>0</v>
      </c>
      <c r="AI114" s="79" t="s">
        <v>1678</v>
      </c>
      <c r="AJ114" s="79"/>
      <c r="AK114" s="87" t="s">
        <v>1673</v>
      </c>
      <c r="AL114" s="79" t="b">
        <v>0</v>
      </c>
      <c r="AM114" s="79">
        <v>6</v>
      </c>
      <c r="AN114" s="87" t="s">
        <v>1529</v>
      </c>
      <c r="AO114" s="79" t="s">
        <v>1681</v>
      </c>
      <c r="AP114" s="79" t="b">
        <v>0</v>
      </c>
      <c r="AQ114" s="87" t="s">
        <v>1529</v>
      </c>
      <c r="AR114" s="79" t="s">
        <v>176</v>
      </c>
      <c r="AS114" s="79">
        <v>0</v>
      </c>
      <c r="AT114" s="79">
        <v>0</v>
      </c>
      <c r="AU114" s="79"/>
      <c r="AV114" s="79"/>
      <c r="AW114" s="79"/>
      <c r="AX114" s="79"/>
      <c r="AY114" s="79"/>
      <c r="AZ114" s="79"/>
      <c r="BA114" s="79"/>
      <c r="BB114" s="79"/>
      <c r="BC114">
        <v>1</v>
      </c>
      <c r="BD114" s="78" t="str">
        <f>REPLACE(INDEX(GroupVertices[Group], MATCH(Edges[[#This Row],[Vertex 1]],GroupVertices[Vertex],0)),1,1,"")</f>
        <v>2</v>
      </c>
      <c r="BE114" s="78" t="str">
        <f>REPLACE(INDEX(GroupVertices[Group], MATCH(Edges[[#This Row],[Vertex 2]],GroupVertices[Vertex],0)),1,1,"")</f>
        <v>3</v>
      </c>
      <c r="BF114" s="48"/>
      <c r="BG114" s="49"/>
      <c r="BH114" s="48"/>
      <c r="BI114" s="49"/>
      <c r="BJ114" s="48"/>
      <c r="BK114" s="49"/>
      <c r="BL114" s="48"/>
      <c r="BM114" s="49"/>
      <c r="BN114" s="48"/>
    </row>
    <row r="115" spans="1:66" x14ac:dyDescent="0.25">
      <c r="A115" s="64" t="s">
        <v>262</v>
      </c>
      <c r="B115" s="64" t="s">
        <v>288</v>
      </c>
      <c r="C115" s="65" t="s">
        <v>11064</v>
      </c>
      <c r="D115" s="66">
        <v>3</v>
      </c>
      <c r="E115" s="67" t="s">
        <v>132</v>
      </c>
      <c r="F115" s="68">
        <v>32</v>
      </c>
      <c r="G115" s="65"/>
      <c r="H115" s="69"/>
      <c r="I115" s="70"/>
      <c r="J115" s="70"/>
      <c r="K115" s="34" t="s">
        <v>65</v>
      </c>
      <c r="L115" s="77">
        <v>115</v>
      </c>
      <c r="M115" s="77"/>
      <c r="N115" s="72"/>
      <c r="O115" s="79" t="s">
        <v>315</v>
      </c>
      <c r="P115" s="81">
        <v>43852.647337962961</v>
      </c>
      <c r="Q115" s="79" t="s">
        <v>376</v>
      </c>
      <c r="R115" s="79"/>
      <c r="S115" s="79"/>
      <c r="T115" s="79" t="s">
        <v>509</v>
      </c>
      <c r="U115" s="79"/>
      <c r="V115" s="82" t="s">
        <v>721</v>
      </c>
      <c r="W115" s="81">
        <v>43852.647337962961</v>
      </c>
      <c r="X115" s="85">
        <v>43852</v>
      </c>
      <c r="Y115" s="87" t="s">
        <v>827</v>
      </c>
      <c r="Z115" s="82" t="s">
        <v>1129</v>
      </c>
      <c r="AA115" s="79"/>
      <c r="AB115" s="79"/>
      <c r="AC115" s="87" t="s">
        <v>1443</v>
      </c>
      <c r="AD115" s="79"/>
      <c r="AE115" s="79" t="b">
        <v>0</v>
      </c>
      <c r="AF115" s="79">
        <v>0</v>
      </c>
      <c r="AG115" s="87" t="s">
        <v>1673</v>
      </c>
      <c r="AH115" s="79" t="b">
        <v>0</v>
      </c>
      <c r="AI115" s="79" t="s">
        <v>1678</v>
      </c>
      <c r="AJ115" s="79"/>
      <c r="AK115" s="87" t="s">
        <v>1673</v>
      </c>
      <c r="AL115" s="79" t="b">
        <v>0</v>
      </c>
      <c r="AM115" s="79">
        <v>6</v>
      </c>
      <c r="AN115" s="87" t="s">
        <v>1529</v>
      </c>
      <c r="AO115" s="79" t="s">
        <v>1681</v>
      </c>
      <c r="AP115" s="79" t="b">
        <v>0</v>
      </c>
      <c r="AQ115" s="87" t="s">
        <v>1529</v>
      </c>
      <c r="AR115" s="79" t="s">
        <v>176</v>
      </c>
      <c r="AS115" s="79">
        <v>0</v>
      </c>
      <c r="AT115" s="79">
        <v>0</v>
      </c>
      <c r="AU115" s="79"/>
      <c r="AV115" s="79"/>
      <c r="AW115" s="79"/>
      <c r="AX115" s="79"/>
      <c r="AY115" s="79"/>
      <c r="AZ115" s="79"/>
      <c r="BA115" s="79"/>
      <c r="BB115" s="79"/>
      <c r="BC115">
        <v>1</v>
      </c>
      <c r="BD115" s="78" t="str">
        <f>REPLACE(INDEX(GroupVertices[Group], MATCH(Edges[[#This Row],[Vertex 1]],GroupVertices[Vertex],0)),1,1,"")</f>
        <v>2</v>
      </c>
      <c r="BE115" s="78" t="str">
        <f>REPLACE(INDEX(GroupVertices[Group], MATCH(Edges[[#This Row],[Vertex 2]],GroupVertices[Vertex],0)),1,1,"")</f>
        <v>2</v>
      </c>
      <c r="BF115" s="48"/>
      <c r="BG115" s="49"/>
      <c r="BH115" s="48"/>
      <c r="BI115" s="49"/>
      <c r="BJ115" s="48"/>
      <c r="BK115" s="49"/>
      <c r="BL115" s="48"/>
      <c r="BM115" s="49"/>
      <c r="BN115" s="48"/>
    </row>
    <row r="116" spans="1:66" x14ac:dyDescent="0.25">
      <c r="A116" s="64" t="s">
        <v>262</v>
      </c>
      <c r="B116" s="64" t="s">
        <v>272</v>
      </c>
      <c r="C116" s="65" t="s">
        <v>11064</v>
      </c>
      <c r="D116" s="66">
        <v>3</v>
      </c>
      <c r="E116" s="67" t="s">
        <v>132</v>
      </c>
      <c r="F116" s="68">
        <v>32</v>
      </c>
      <c r="G116" s="65"/>
      <c r="H116" s="69"/>
      <c r="I116" s="70"/>
      <c r="J116" s="70"/>
      <c r="K116" s="34" t="s">
        <v>65</v>
      </c>
      <c r="L116" s="77">
        <v>116</v>
      </c>
      <c r="M116" s="77"/>
      <c r="N116" s="72"/>
      <c r="O116" s="79" t="s">
        <v>315</v>
      </c>
      <c r="P116" s="81">
        <v>43852.647337962961</v>
      </c>
      <c r="Q116" s="79" t="s">
        <v>376</v>
      </c>
      <c r="R116" s="79"/>
      <c r="S116" s="79"/>
      <c r="T116" s="79" t="s">
        <v>509</v>
      </c>
      <c r="U116" s="79"/>
      <c r="V116" s="82" t="s">
        <v>721</v>
      </c>
      <c r="W116" s="81">
        <v>43852.647337962961</v>
      </c>
      <c r="X116" s="85">
        <v>43852</v>
      </c>
      <c r="Y116" s="87" t="s">
        <v>827</v>
      </c>
      <c r="Z116" s="82" t="s">
        <v>1129</v>
      </c>
      <c r="AA116" s="79"/>
      <c r="AB116" s="79"/>
      <c r="AC116" s="87" t="s">
        <v>1443</v>
      </c>
      <c r="AD116" s="79"/>
      <c r="AE116" s="79" t="b">
        <v>0</v>
      </c>
      <c r="AF116" s="79">
        <v>0</v>
      </c>
      <c r="AG116" s="87" t="s">
        <v>1673</v>
      </c>
      <c r="AH116" s="79" t="b">
        <v>0</v>
      </c>
      <c r="AI116" s="79" t="s">
        <v>1678</v>
      </c>
      <c r="AJ116" s="79"/>
      <c r="AK116" s="87" t="s">
        <v>1673</v>
      </c>
      <c r="AL116" s="79" t="b">
        <v>0</v>
      </c>
      <c r="AM116" s="79">
        <v>6</v>
      </c>
      <c r="AN116" s="87" t="s">
        <v>1529</v>
      </c>
      <c r="AO116" s="79" t="s">
        <v>1681</v>
      </c>
      <c r="AP116" s="79" t="b">
        <v>0</v>
      </c>
      <c r="AQ116" s="87" t="s">
        <v>1529</v>
      </c>
      <c r="AR116" s="79" t="s">
        <v>176</v>
      </c>
      <c r="AS116" s="79">
        <v>0</v>
      </c>
      <c r="AT116" s="79">
        <v>0</v>
      </c>
      <c r="AU116" s="79"/>
      <c r="AV116" s="79"/>
      <c r="AW116" s="79"/>
      <c r="AX116" s="79"/>
      <c r="AY116" s="79"/>
      <c r="AZ116" s="79"/>
      <c r="BA116" s="79"/>
      <c r="BB116" s="79"/>
      <c r="BC116">
        <v>1</v>
      </c>
      <c r="BD116" s="78" t="str">
        <f>REPLACE(INDEX(GroupVertices[Group], MATCH(Edges[[#This Row],[Vertex 1]],GroupVertices[Vertex],0)),1,1,"")</f>
        <v>2</v>
      </c>
      <c r="BE116" s="78" t="str">
        <f>REPLACE(INDEX(GroupVertices[Group], MATCH(Edges[[#This Row],[Vertex 2]],GroupVertices[Vertex],0)),1,1,"")</f>
        <v>2</v>
      </c>
      <c r="BF116" s="48"/>
      <c r="BG116" s="49"/>
      <c r="BH116" s="48"/>
      <c r="BI116" s="49"/>
      <c r="BJ116" s="48"/>
      <c r="BK116" s="49"/>
      <c r="BL116" s="48"/>
      <c r="BM116" s="49"/>
      <c r="BN116" s="48"/>
    </row>
    <row r="117" spans="1:66" x14ac:dyDescent="0.25">
      <c r="A117" s="64" t="s">
        <v>262</v>
      </c>
      <c r="B117" s="64" t="s">
        <v>290</v>
      </c>
      <c r="C117" s="65" t="s">
        <v>11064</v>
      </c>
      <c r="D117" s="66">
        <v>3</v>
      </c>
      <c r="E117" s="67" t="s">
        <v>132</v>
      </c>
      <c r="F117" s="68">
        <v>32</v>
      </c>
      <c r="G117" s="65"/>
      <c r="H117" s="69"/>
      <c r="I117" s="70"/>
      <c r="J117" s="70"/>
      <c r="K117" s="34" t="s">
        <v>65</v>
      </c>
      <c r="L117" s="77">
        <v>117</v>
      </c>
      <c r="M117" s="77"/>
      <c r="N117" s="72"/>
      <c r="O117" s="79" t="s">
        <v>315</v>
      </c>
      <c r="P117" s="81">
        <v>43852.647337962961</v>
      </c>
      <c r="Q117" s="79" t="s">
        <v>376</v>
      </c>
      <c r="R117" s="79"/>
      <c r="S117" s="79"/>
      <c r="T117" s="79" t="s">
        <v>509</v>
      </c>
      <c r="U117" s="79"/>
      <c r="V117" s="82" t="s">
        <v>721</v>
      </c>
      <c r="W117" s="81">
        <v>43852.647337962961</v>
      </c>
      <c r="X117" s="85">
        <v>43852</v>
      </c>
      <c r="Y117" s="87" t="s">
        <v>827</v>
      </c>
      <c r="Z117" s="82" t="s">
        <v>1129</v>
      </c>
      <c r="AA117" s="79"/>
      <c r="AB117" s="79"/>
      <c r="AC117" s="87" t="s">
        <v>1443</v>
      </c>
      <c r="AD117" s="79"/>
      <c r="AE117" s="79" t="b">
        <v>0</v>
      </c>
      <c r="AF117" s="79">
        <v>0</v>
      </c>
      <c r="AG117" s="87" t="s">
        <v>1673</v>
      </c>
      <c r="AH117" s="79" t="b">
        <v>0</v>
      </c>
      <c r="AI117" s="79" t="s">
        <v>1678</v>
      </c>
      <c r="AJ117" s="79"/>
      <c r="AK117" s="87" t="s">
        <v>1673</v>
      </c>
      <c r="AL117" s="79" t="b">
        <v>0</v>
      </c>
      <c r="AM117" s="79">
        <v>6</v>
      </c>
      <c r="AN117" s="87" t="s">
        <v>1529</v>
      </c>
      <c r="AO117" s="79" t="s">
        <v>1681</v>
      </c>
      <c r="AP117" s="79" t="b">
        <v>0</v>
      </c>
      <c r="AQ117" s="87" t="s">
        <v>1529</v>
      </c>
      <c r="AR117" s="79" t="s">
        <v>176</v>
      </c>
      <c r="AS117" s="79">
        <v>0</v>
      </c>
      <c r="AT117" s="79">
        <v>0</v>
      </c>
      <c r="AU117" s="79"/>
      <c r="AV117" s="79"/>
      <c r="AW117" s="79"/>
      <c r="AX117" s="79"/>
      <c r="AY117" s="79"/>
      <c r="AZ117" s="79"/>
      <c r="BA117" s="79"/>
      <c r="BB117" s="79"/>
      <c r="BC117">
        <v>1</v>
      </c>
      <c r="BD117" s="78" t="str">
        <f>REPLACE(INDEX(GroupVertices[Group], MATCH(Edges[[#This Row],[Vertex 1]],GroupVertices[Vertex],0)),1,1,"")</f>
        <v>2</v>
      </c>
      <c r="BE117" s="78" t="str">
        <f>REPLACE(INDEX(GroupVertices[Group], MATCH(Edges[[#This Row],[Vertex 2]],GroupVertices[Vertex],0)),1,1,"")</f>
        <v>2</v>
      </c>
      <c r="BF117" s="48"/>
      <c r="BG117" s="49"/>
      <c r="BH117" s="48"/>
      <c r="BI117" s="49"/>
      <c r="BJ117" s="48"/>
      <c r="BK117" s="49"/>
      <c r="BL117" s="48"/>
      <c r="BM117" s="49"/>
      <c r="BN117" s="48"/>
    </row>
    <row r="118" spans="1:66" x14ac:dyDescent="0.25">
      <c r="A118" s="64" t="s">
        <v>262</v>
      </c>
      <c r="B118" s="64" t="s">
        <v>292</v>
      </c>
      <c r="C118" s="65" t="s">
        <v>11064</v>
      </c>
      <c r="D118" s="66">
        <v>3</v>
      </c>
      <c r="E118" s="67" t="s">
        <v>132</v>
      </c>
      <c r="F118" s="68">
        <v>32</v>
      </c>
      <c r="G118" s="65"/>
      <c r="H118" s="69"/>
      <c r="I118" s="70"/>
      <c r="J118" s="70"/>
      <c r="K118" s="34" t="s">
        <v>65</v>
      </c>
      <c r="L118" s="77">
        <v>118</v>
      </c>
      <c r="M118" s="77"/>
      <c r="N118" s="72"/>
      <c r="O118" s="79" t="s">
        <v>315</v>
      </c>
      <c r="P118" s="81">
        <v>43852.647337962961</v>
      </c>
      <c r="Q118" s="79" t="s">
        <v>376</v>
      </c>
      <c r="R118" s="79"/>
      <c r="S118" s="79"/>
      <c r="T118" s="79" t="s">
        <v>509</v>
      </c>
      <c r="U118" s="79"/>
      <c r="V118" s="82" t="s">
        <v>721</v>
      </c>
      <c r="W118" s="81">
        <v>43852.647337962961</v>
      </c>
      <c r="X118" s="85">
        <v>43852</v>
      </c>
      <c r="Y118" s="87" t="s">
        <v>827</v>
      </c>
      <c r="Z118" s="82" t="s">
        <v>1129</v>
      </c>
      <c r="AA118" s="79"/>
      <c r="AB118" s="79"/>
      <c r="AC118" s="87" t="s">
        <v>1443</v>
      </c>
      <c r="AD118" s="79"/>
      <c r="AE118" s="79" t="b">
        <v>0</v>
      </c>
      <c r="AF118" s="79">
        <v>0</v>
      </c>
      <c r="AG118" s="87" t="s">
        <v>1673</v>
      </c>
      <c r="AH118" s="79" t="b">
        <v>0</v>
      </c>
      <c r="AI118" s="79" t="s">
        <v>1678</v>
      </c>
      <c r="AJ118" s="79"/>
      <c r="AK118" s="87" t="s">
        <v>1673</v>
      </c>
      <c r="AL118" s="79" t="b">
        <v>0</v>
      </c>
      <c r="AM118" s="79">
        <v>6</v>
      </c>
      <c r="AN118" s="87" t="s">
        <v>1529</v>
      </c>
      <c r="AO118" s="79" t="s">
        <v>1681</v>
      </c>
      <c r="AP118" s="79" t="b">
        <v>0</v>
      </c>
      <c r="AQ118" s="87" t="s">
        <v>1529</v>
      </c>
      <c r="AR118" s="79" t="s">
        <v>176</v>
      </c>
      <c r="AS118" s="79">
        <v>0</v>
      </c>
      <c r="AT118" s="79">
        <v>0</v>
      </c>
      <c r="AU118" s="79"/>
      <c r="AV118" s="79"/>
      <c r="AW118" s="79"/>
      <c r="AX118" s="79"/>
      <c r="AY118" s="79"/>
      <c r="AZ118" s="79"/>
      <c r="BA118" s="79"/>
      <c r="BB118" s="79"/>
      <c r="BC118">
        <v>1</v>
      </c>
      <c r="BD118" s="78" t="str">
        <f>REPLACE(INDEX(GroupVertices[Group], MATCH(Edges[[#This Row],[Vertex 1]],GroupVertices[Vertex],0)),1,1,"")</f>
        <v>2</v>
      </c>
      <c r="BE118" s="78" t="str">
        <f>REPLACE(INDEX(GroupVertices[Group], MATCH(Edges[[#This Row],[Vertex 2]],GroupVertices[Vertex],0)),1,1,"")</f>
        <v>2</v>
      </c>
      <c r="BF118" s="48"/>
      <c r="BG118" s="49"/>
      <c r="BH118" s="48"/>
      <c r="BI118" s="49"/>
      <c r="BJ118" s="48"/>
      <c r="BK118" s="49"/>
      <c r="BL118" s="48"/>
      <c r="BM118" s="49"/>
      <c r="BN118" s="48"/>
    </row>
    <row r="119" spans="1:66" x14ac:dyDescent="0.25">
      <c r="A119" s="64" t="s">
        <v>262</v>
      </c>
      <c r="B119" s="64" t="s">
        <v>309</v>
      </c>
      <c r="C119" s="65" t="s">
        <v>11064</v>
      </c>
      <c r="D119" s="66">
        <v>3</v>
      </c>
      <c r="E119" s="67" t="s">
        <v>132</v>
      </c>
      <c r="F119" s="68">
        <v>32</v>
      </c>
      <c r="G119" s="65"/>
      <c r="H119" s="69"/>
      <c r="I119" s="70"/>
      <c r="J119" s="70"/>
      <c r="K119" s="34" t="s">
        <v>65</v>
      </c>
      <c r="L119" s="77">
        <v>119</v>
      </c>
      <c r="M119" s="77"/>
      <c r="N119" s="72"/>
      <c r="O119" s="79" t="s">
        <v>315</v>
      </c>
      <c r="P119" s="81">
        <v>43852.647337962961</v>
      </c>
      <c r="Q119" s="79" t="s">
        <v>376</v>
      </c>
      <c r="R119" s="79"/>
      <c r="S119" s="79"/>
      <c r="T119" s="79" t="s">
        <v>509</v>
      </c>
      <c r="U119" s="79"/>
      <c r="V119" s="82" t="s">
        <v>721</v>
      </c>
      <c r="W119" s="81">
        <v>43852.647337962961</v>
      </c>
      <c r="X119" s="85">
        <v>43852</v>
      </c>
      <c r="Y119" s="87" t="s">
        <v>827</v>
      </c>
      <c r="Z119" s="82" t="s">
        <v>1129</v>
      </c>
      <c r="AA119" s="79"/>
      <c r="AB119" s="79"/>
      <c r="AC119" s="87" t="s">
        <v>1443</v>
      </c>
      <c r="AD119" s="79"/>
      <c r="AE119" s="79" t="b">
        <v>0</v>
      </c>
      <c r="AF119" s="79">
        <v>0</v>
      </c>
      <c r="AG119" s="87" t="s">
        <v>1673</v>
      </c>
      <c r="AH119" s="79" t="b">
        <v>0</v>
      </c>
      <c r="AI119" s="79" t="s">
        <v>1678</v>
      </c>
      <c r="AJ119" s="79"/>
      <c r="AK119" s="87" t="s">
        <v>1673</v>
      </c>
      <c r="AL119" s="79" t="b">
        <v>0</v>
      </c>
      <c r="AM119" s="79">
        <v>6</v>
      </c>
      <c r="AN119" s="87" t="s">
        <v>1529</v>
      </c>
      <c r="AO119" s="79" t="s">
        <v>1681</v>
      </c>
      <c r="AP119" s="79" t="b">
        <v>0</v>
      </c>
      <c r="AQ119" s="87" t="s">
        <v>1529</v>
      </c>
      <c r="AR119" s="79" t="s">
        <v>176</v>
      </c>
      <c r="AS119" s="79">
        <v>0</v>
      </c>
      <c r="AT119" s="79">
        <v>0</v>
      </c>
      <c r="AU119" s="79"/>
      <c r="AV119" s="79"/>
      <c r="AW119" s="79"/>
      <c r="AX119" s="79"/>
      <c r="AY119" s="79"/>
      <c r="AZ119" s="79"/>
      <c r="BA119" s="79"/>
      <c r="BB119" s="79"/>
      <c r="BC119">
        <v>1</v>
      </c>
      <c r="BD119" s="78" t="str">
        <f>REPLACE(INDEX(GroupVertices[Group], MATCH(Edges[[#This Row],[Vertex 1]],GroupVertices[Vertex],0)),1,1,"")</f>
        <v>2</v>
      </c>
      <c r="BE119" s="78" t="str">
        <f>REPLACE(INDEX(GroupVertices[Group], MATCH(Edges[[#This Row],[Vertex 2]],GroupVertices[Vertex],0)),1,1,"")</f>
        <v>2</v>
      </c>
      <c r="BF119" s="48"/>
      <c r="BG119" s="49"/>
      <c r="BH119" s="48"/>
      <c r="BI119" s="49"/>
      <c r="BJ119" s="48"/>
      <c r="BK119" s="49"/>
      <c r="BL119" s="48"/>
      <c r="BM119" s="49"/>
      <c r="BN119" s="48"/>
    </row>
    <row r="120" spans="1:66" x14ac:dyDescent="0.25">
      <c r="A120" s="64" t="s">
        <v>262</v>
      </c>
      <c r="B120" s="64" t="s">
        <v>303</v>
      </c>
      <c r="C120" s="65" t="s">
        <v>11064</v>
      </c>
      <c r="D120" s="66">
        <v>3</v>
      </c>
      <c r="E120" s="67" t="s">
        <v>132</v>
      </c>
      <c r="F120" s="68">
        <v>32</v>
      </c>
      <c r="G120" s="65"/>
      <c r="H120" s="69"/>
      <c r="I120" s="70"/>
      <c r="J120" s="70"/>
      <c r="K120" s="34" t="s">
        <v>65</v>
      </c>
      <c r="L120" s="77">
        <v>120</v>
      </c>
      <c r="M120" s="77"/>
      <c r="N120" s="72"/>
      <c r="O120" s="79" t="s">
        <v>315</v>
      </c>
      <c r="P120" s="81">
        <v>43852.647337962961</v>
      </c>
      <c r="Q120" s="79" t="s">
        <v>376</v>
      </c>
      <c r="R120" s="79"/>
      <c r="S120" s="79"/>
      <c r="T120" s="79" t="s">
        <v>509</v>
      </c>
      <c r="U120" s="79"/>
      <c r="V120" s="82" t="s">
        <v>721</v>
      </c>
      <c r="W120" s="81">
        <v>43852.647337962961</v>
      </c>
      <c r="X120" s="85">
        <v>43852</v>
      </c>
      <c r="Y120" s="87" t="s">
        <v>827</v>
      </c>
      <c r="Z120" s="82" t="s">
        <v>1129</v>
      </c>
      <c r="AA120" s="79"/>
      <c r="AB120" s="79"/>
      <c r="AC120" s="87" t="s">
        <v>1443</v>
      </c>
      <c r="AD120" s="79"/>
      <c r="AE120" s="79" t="b">
        <v>0</v>
      </c>
      <c r="AF120" s="79">
        <v>0</v>
      </c>
      <c r="AG120" s="87" t="s">
        <v>1673</v>
      </c>
      <c r="AH120" s="79" t="b">
        <v>0</v>
      </c>
      <c r="AI120" s="79" t="s">
        <v>1678</v>
      </c>
      <c r="AJ120" s="79"/>
      <c r="AK120" s="87" t="s">
        <v>1673</v>
      </c>
      <c r="AL120" s="79" t="b">
        <v>0</v>
      </c>
      <c r="AM120" s="79">
        <v>6</v>
      </c>
      <c r="AN120" s="87" t="s">
        <v>1529</v>
      </c>
      <c r="AO120" s="79" t="s">
        <v>1681</v>
      </c>
      <c r="AP120" s="79" t="b">
        <v>0</v>
      </c>
      <c r="AQ120" s="87" t="s">
        <v>1529</v>
      </c>
      <c r="AR120" s="79" t="s">
        <v>176</v>
      </c>
      <c r="AS120" s="79">
        <v>0</v>
      </c>
      <c r="AT120" s="79">
        <v>0</v>
      </c>
      <c r="AU120" s="79"/>
      <c r="AV120" s="79"/>
      <c r="AW120" s="79"/>
      <c r="AX120" s="79"/>
      <c r="AY120" s="79"/>
      <c r="AZ120" s="79"/>
      <c r="BA120" s="79"/>
      <c r="BB120" s="79"/>
      <c r="BC120">
        <v>1</v>
      </c>
      <c r="BD120" s="78" t="str">
        <f>REPLACE(INDEX(GroupVertices[Group], MATCH(Edges[[#This Row],[Vertex 1]],GroupVertices[Vertex],0)),1,1,"")</f>
        <v>2</v>
      </c>
      <c r="BE120" s="78" t="str">
        <f>REPLACE(INDEX(GroupVertices[Group], MATCH(Edges[[#This Row],[Vertex 2]],GroupVertices[Vertex],0)),1,1,"")</f>
        <v>2</v>
      </c>
      <c r="BF120" s="48"/>
      <c r="BG120" s="49"/>
      <c r="BH120" s="48"/>
      <c r="BI120" s="49"/>
      <c r="BJ120" s="48"/>
      <c r="BK120" s="49"/>
      <c r="BL120" s="48"/>
      <c r="BM120" s="49"/>
      <c r="BN120" s="48"/>
    </row>
    <row r="121" spans="1:66" x14ac:dyDescent="0.25">
      <c r="A121" s="64" t="s">
        <v>262</v>
      </c>
      <c r="B121" s="64" t="s">
        <v>310</v>
      </c>
      <c r="C121" s="65" t="s">
        <v>11064</v>
      </c>
      <c r="D121" s="66">
        <v>3</v>
      </c>
      <c r="E121" s="67" t="s">
        <v>132</v>
      </c>
      <c r="F121" s="68">
        <v>32</v>
      </c>
      <c r="G121" s="65"/>
      <c r="H121" s="69"/>
      <c r="I121" s="70"/>
      <c r="J121" s="70"/>
      <c r="K121" s="34" t="s">
        <v>65</v>
      </c>
      <c r="L121" s="77">
        <v>121</v>
      </c>
      <c r="M121" s="77"/>
      <c r="N121" s="72"/>
      <c r="O121" s="79" t="s">
        <v>315</v>
      </c>
      <c r="P121" s="81">
        <v>43852.647337962961</v>
      </c>
      <c r="Q121" s="79" t="s">
        <v>376</v>
      </c>
      <c r="R121" s="79"/>
      <c r="S121" s="79"/>
      <c r="T121" s="79" t="s">
        <v>509</v>
      </c>
      <c r="U121" s="79"/>
      <c r="V121" s="82" t="s">
        <v>721</v>
      </c>
      <c r="W121" s="81">
        <v>43852.647337962961</v>
      </c>
      <c r="X121" s="85">
        <v>43852</v>
      </c>
      <c r="Y121" s="87" t="s">
        <v>827</v>
      </c>
      <c r="Z121" s="82" t="s">
        <v>1129</v>
      </c>
      <c r="AA121" s="79"/>
      <c r="AB121" s="79"/>
      <c r="AC121" s="87" t="s">
        <v>1443</v>
      </c>
      <c r="AD121" s="79"/>
      <c r="AE121" s="79" t="b">
        <v>0</v>
      </c>
      <c r="AF121" s="79">
        <v>0</v>
      </c>
      <c r="AG121" s="87" t="s">
        <v>1673</v>
      </c>
      <c r="AH121" s="79" t="b">
        <v>0</v>
      </c>
      <c r="AI121" s="79" t="s">
        <v>1678</v>
      </c>
      <c r="AJ121" s="79"/>
      <c r="AK121" s="87" t="s">
        <v>1673</v>
      </c>
      <c r="AL121" s="79" t="b">
        <v>0</v>
      </c>
      <c r="AM121" s="79">
        <v>6</v>
      </c>
      <c r="AN121" s="87" t="s">
        <v>1529</v>
      </c>
      <c r="AO121" s="79" t="s">
        <v>1681</v>
      </c>
      <c r="AP121" s="79" t="b">
        <v>0</v>
      </c>
      <c r="AQ121" s="87" t="s">
        <v>1529</v>
      </c>
      <c r="AR121" s="79" t="s">
        <v>176</v>
      </c>
      <c r="AS121" s="79">
        <v>0</v>
      </c>
      <c r="AT121" s="79">
        <v>0</v>
      </c>
      <c r="AU121" s="79"/>
      <c r="AV121" s="79"/>
      <c r="AW121" s="79"/>
      <c r="AX121" s="79"/>
      <c r="AY121" s="79"/>
      <c r="AZ121" s="79"/>
      <c r="BA121" s="79"/>
      <c r="BB121" s="79"/>
      <c r="BC121">
        <v>1</v>
      </c>
      <c r="BD121" s="78" t="str">
        <f>REPLACE(INDEX(GroupVertices[Group], MATCH(Edges[[#This Row],[Vertex 1]],GroupVertices[Vertex],0)),1,1,"")</f>
        <v>2</v>
      </c>
      <c r="BE121" s="78" t="str">
        <f>REPLACE(INDEX(GroupVertices[Group], MATCH(Edges[[#This Row],[Vertex 2]],GroupVertices[Vertex],0)),1,1,"")</f>
        <v>2</v>
      </c>
      <c r="BF121" s="48">
        <v>0</v>
      </c>
      <c r="BG121" s="49">
        <v>0</v>
      </c>
      <c r="BH121" s="48">
        <v>0</v>
      </c>
      <c r="BI121" s="49">
        <v>0</v>
      </c>
      <c r="BJ121" s="48">
        <v>0</v>
      </c>
      <c r="BK121" s="49">
        <v>0</v>
      </c>
      <c r="BL121" s="48">
        <v>27</v>
      </c>
      <c r="BM121" s="49">
        <v>100</v>
      </c>
      <c r="BN121" s="48">
        <v>27</v>
      </c>
    </row>
    <row r="122" spans="1:66" x14ac:dyDescent="0.25">
      <c r="A122" s="64" t="s">
        <v>262</v>
      </c>
      <c r="B122" s="64" t="s">
        <v>280</v>
      </c>
      <c r="C122" s="65" t="s">
        <v>11064</v>
      </c>
      <c r="D122" s="66">
        <v>3</v>
      </c>
      <c r="E122" s="67" t="s">
        <v>132</v>
      </c>
      <c r="F122" s="68">
        <v>32</v>
      </c>
      <c r="G122" s="65"/>
      <c r="H122" s="69"/>
      <c r="I122" s="70"/>
      <c r="J122" s="70"/>
      <c r="K122" s="34" t="s">
        <v>65</v>
      </c>
      <c r="L122" s="77">
        <v>122</v>
      </c>
      <c r="M122" s="77"/>
      <c r="N122" s="72"/>
      <c r="O122" s="79" t="s">
        <v>315</v>
      </c>
      <c r="P122" s="81">
        <v>43852.647337962961</v>
      </c>
      <c r="Q122" s="79" t="s">
        <v>376</v>
      </c>
      <c r="R122" s="79"/>
      <c r="S122" s="79"/>
      <c r="T122" s="79" t="s">
        <v>509</v>
      </c>
      <c r="U122" s="79"/>
      <c r="V122" s="82" t="s">
        <v>721</v>
      </c>
      <c r="W122" s="81">
        <v>43852.647337962961</v>
      </c>
      <c r="X122" s="85">
        <v>43852</v>
      </c>
      <c r="Y122" s="87" t="s">
        <v>827</v>
      </c>
      <c r="Z122" s="82" t="s">
        <v>1129</v>
      </c>
      <c r="AA122" s="79"/>
      <c r="AB122" s="79"/>
      <c r="AC122" s="87" t="s">
        <v>1443</v>
      </c>
      <c r="AD122" s="79"/>
      <c r="AE122" s="79" t="b">
        <v>0</v>
      </c>
      <c r="AF122" s="79">
        <v>0</v>
      </c>
      <c r="AG122" s="87" t="s">
        <v>1673</v>
      </c>
      <c r="AH122" s="79" t="b">
        <v>0</v>
      </c>
      <c r="AI122" s="79" t="s">
        <v>1678</v>
      </c>
      <c r="AJ122" s="79"/>
      <c r="AK122" s="87" t="s">
        <v>1673</v>
      </c>
      <c r="AL122" s="79" t="b">
        <v>0</v>
      </c>
      <c r="AM122" s="79">
        <v>6</v>
      </c>
      <c r="AN122" s="87" t="s">
        <v>1529</v>
      </c>
      <c r="AO122" s="79" t="s">
        <v>1681</v>
      </c>
      <c r="AP122" s="79" t="b">
        <v>0</v>
      </c>
      <c r="AQ122" s="87" t="s">
        <v>1529</v>
      </c>
      <c r="AR122" s="79" t="s">
        <v>176</v>
      </c>
      <c r="AS122" s="79">
        <v>0</v>
      </c>
      <c r="AT122" s="79">
        <v>0</v>
      </c>
      <c r="AU122" s="79"/>
      <c r="AV122" s="79"/>
      <c r="AW122" s="79"/>
      <c r="AX122" s="79"/>
      <c r="AY122" s="79"/>
      <c r="AZ122" s="79"/>
      <c r="BA122" s="79"/>
      <c r="BB122" s="79"/>
      <c r="BC122">
        <v>1</v>
      </c>
      <c r="BD122" s="78" t="str">
        <f>REPLACE(INDEX(GroupVertices[Group], MATCH(Edges[[#This Row],[Vertex 1]],GroupVertices[Vertex],0)),1,1,"")</f>
        <v>2</v>
      </c>
      <c r="BE122" s="78" t="str">
        <f>REPLACE(INDEX(GroupVertices[Group], MATCH(Edges[[#This Row],[Vertex 2]],GroupVertices[Vertex],0)),1,1,"")</f>
        <v>2</v>
      </c>
      <c r="BF122" s="48"/>
      <c r="BG122" s="49"/>
      <c r="BH122" s="48"/>
      <c r="BI122" s="49"/>
      <c r="BJ122" s="48"/>
      <c r="BK122" s="49"/>
      <c r="BL122" s="48"/>
      <c r="BM122" s="49"/>
      <c r="BN122" s="48"/>
    </row>
    <row r="123" spans="1:66" x14ac:dyDescent="0.25">
      <c r="A123" s="64" t="s">
        <v>263</v>
      </c>
      <c r="B123" s="64" t="s">
        <v>277</v>
      </c>
      <c r="C123" s="65" t="s">
        <v>11064</v>
      </c>
      <c r="D123" s="66">
        <v>3</v>
      </c>
      <c r="E123" s="67" t="s">
        <v>132</v>
      </c>
      <c r="F123" s="68">
        <v>32</v>
      </c>
      <c r="G123" s="65"/>
      <c r="H123" s="69"/>
      <c r="I123" s="70"/>
      <c r="J123" s="70"/>
      <c r="K123" s="34" t="s">
        <v>65</v>
      </c>
      <c r="L123" s="77">
        <v>123</v>
      </c>
      <c r="M123" s="77"/>
      <c r="N123" s="72"/>
      <c r="O123" s="79" t="s">
        <v>315</v>
      </c>
      <c r="P123" s="81">
        <v>43850.711863425924</v>
      </c>
      <c r="Q123" s="79" t="s">
        <v>345</v>
      </c>
      <c r="R123" s="79"/>
      <c r="S123" s="79"/>
      <c r="T123" s="79" t="s">
        <v>518</v>
      </c>
      <c r="U123" s="79"/>
      <c r="V123" s="82" t="s">
        <v>722</v>
      </c>
      <c r="W123" s="81">
        <v>43850.711863425924</v>
      </c>
      <c r="X123" s="85">
        <v>43850</v>
      </c>
      <c r="Y123" s="87" t="s">
        <v>828</v>
      </c>
      <c r="Z123" s="82" t="s">
        <v>1130</v>
      </c>
      <c r="AA123" s="79"/>
      <c r="AB123" s="79"/>
      <c r="AC123" s="87" t="s">
        <v>1444</v>
      </c>
      <c r="AD123" s="79"/>
      <c r="AE123" s="79" t="b">
        <v>0</v>
      </c>
      <c r="AF123" s="79">
        <v>0</v>
      </c>
      <c r="AG123" s="87" t="s">
        <v>1673</v>
      </c>
      <c r="AH123" s="79" t="b">
        <v>0</v>
      </c>
      <c r="AI123" s="79" t="s">
        <v>1678</v>
      </c>
      <c r="AJ123" s="79"/>
      <c r="AK123" s="87" t="s">
        <v>1673</v>
      </c>
      <c r="AL123" s="79" t="b">
        <v>0</v>
      </c>
      <c r="AM123" s="79">
        <v>7</v>
      </c>
      <c r="AN123" s="87" t="s">
        <v>1441</v>
      </c>
      <c r="AO123" s="79" t="s">
        <v>1682</v>
      </c>
      <c r="AP123" s="79" t="b">
        <v>0</v>
      </c>
      <c r="AQ123" s="87" t="s">
        <v>1441</v>
      </c>
      <c r="AR123" s="79" t="s">
        <v>176</v>
      </c>
      <c r="AS123" s="79">
        <v>0</v>
      </c>
      <c r="AT123" s="79">
        <v>0</v>
      </c>
      <c r="AU123" s="79"/>
      <c r="AV123" s="79"/>
      <c r="AW123" s="79"/>
      <c r="AX123" s="79"/>
      <c r="AY123" s="79"/>
      <c r="AZ123" s="79"/>
      <c r="BA123" s="79"/>
      <c r="BB123" s="79"/>
      <c r="BC123">
        <v>1</v>
      </c>
      <c r="BD123" s="78" t="str">
        <f>REPLACE(INDEX(GroupVertices[Group], MATCH(Edges[[#This Row],[Vertex 1]],GroupVertices[Vertex],0)),1,1,"")</f>
        <v>6</v>
      </c>
      <c r="BE123" s="78" t="str">
        <f>REPLACE(INDEX(GroupVertices[Group], MATCH(Edges[[#This Row],[Vertex 2]],GroupVertices[Vertex],0)),1,1,"")</f>
        <v>1</v>
      </c>
      <c r="BF123" s="48">
        <v>0</v>
      </c>
      <c r="BG123" s="49">
        <v>0</v>
      </c>
      <c r="BH123" s="48">
        <v>0</v>
      </c>
      <c r="BI123" s="49">
        <v>0</v>
      </c>
      <c r="BJ123" s="48">
        <v>0</v>
      </c>
      <c r="BK123" s="49">
        <v>0</v>
      </c>
      <c r="BL123" s="48">
        <v>31</v>
      </c>
      <c r="BM123" s="49">
        <v>100</v>
      </c>
      <c r="BN123" s="48">
        <v>31</v>
      </c>
    </row>
    <row r="124" spans="1:66" x14ac:dyDescent="0.25">
      <c r="A124" s="64" t="s">
        <v>263</v>
      </c>
      <c r="B124" s="64" t="s">
        <v>271</v>
      </c>
      <c r="C124" s="65" t="s">
        <v>11064</v>
      </c>
      <c r="D124" s="66">
        <v>3</v>
      </c>
      <c r="E124" s="67" t="s">
        <v>132</v>
      </c>
      <c r="F124" s="68">
        <v>32</v>
      </c>
      <c r="G124" s="65"/>
      <c r="H124" s="69"/>
      <c r="I124" s="70"/>
      <c r="J124" s="70"/>
      <c r="K124" s="34" t="s">
        <v>65</v>
      </c>
      <c r="L124" s="77">
        <v>124</v>
      </c>
      <c r="M124" s="77"/>
      <c r="N124" s="72"/>
      <c r="O124" s="79" t="s">
        <v>313</v>
      </c>
      <c r="P124" s="81">
        <v>43852.830810185187</v>
      </c>
      <c r="Q124" s="79" t="s">
        <v>377</v>
      </c>
      <c r="R124" s="79"/>
      <c r="S124" s="79"/>
      <c r="T124" s="79" t="s">
        <v>530</v>
      </c>
      <c r="U124" s="79"/>
      <c r="V124" s="82" t="s">
        <v>722</v>
      </c>
      <c r="W124" s="81">
        <v>43852.830810185187</v>
      </c>
      <c r="X124" s="85">
        <v>43852</v>
      </c>
      <c r="Y124" s="87" t="s">
        <v>829</v>
      </c>
      <c r="Z124" s="82" t="s">
        <v>1131</v>
      </c>
      <c r="AA124" s="79"/>
      <c r="AB124" s="79"/>
      <c r="AC124" s="87" t="s">
        <v>1445</v>
      </c>
      <c r="AD124" s="79"/>
      <c r="AE124" s="79" t="b">
        <v>0</v>
      </c>
      <c r="AF124" s="79">
        <v>0</v>
      </c>
      <c r="AG124" s="87" t="s">
        <v>1673</v>
      </c>
      <c r="AH124" s="79" t="b">
        <v>0</v>
      </c>
      <c r="AI124" s="79" t="s">
        <v>1678</v>
      </c>
      <c r="AJ124" s="79"/>
      <c r="AK124" s="87" t="s">
        <v>1673</v>
      </c>
      <c r="AL124" s="79" t="b">
        <v>0</v>
      </c>
      <c r="AM124" s="79">
        <v>3</v>
      </c>
      <c r="AN124" s="87" t="s">
        <v>1516</v>
      </c>
      <c r="AO124" s="79" t="s">
        <v>1682</v>
      </c>
      <c r="AP124" s="79" t="b">
        <v>0</v>
      </c>
      <c r="AQ124" s="87" t="s">
        <v>1516</v>
      </c>
      <c r="AR124" s="79" t="s">
        <v>176</v>
      </c>
      <c r="AS124" s="79">
        <v>0</v>
      </c>
      <c r="AT124" s="79">
        <v>0</v>
      </c>
      <c r="AU124" s="79"/>
      <c r="AV124" s="79"/>
      <c r="AW124" s="79"/>
      <c r="AX124" s="79"/>
      <c r="AY124" s="79"/>
      <c r="AZ124" s="79"/>
      <c r="BA124" s="79"/>
      <c r="BB124" s="79"/>
      <c r="BC124">
        <v>1</v>
      </c>
      <c r="BD124" s="78" t="str">
        <f>REPLACE(INDEX(GroupVertices[Group], MATCH(Edges[[#This Row],[Vertex 1]],GroupVertices[Vertex],0)),1,1,"")</f>
        <v>6</v>
      </c>
      <c r="BE124" s="78" t="str">
        <f>REPLACE(INDEX(GroupVertices[Group], MATCH(Edges[[#This Row],[Vertex 2]],GroupVertices[Vertex],0)),1,1,"")</f>
        <v>6</v>
      </c>
      <c r="BF124" s="48">
        <v>0</v>
      </c>
      <c r="BG124" s="49">
        <v>0</v>
      </c>
      <c r="BH124" s="48">
        <v>0</v>
      </c>
      <c r="BI124" s="49">
        <v>0</v>
      </c>
      <c r="BJ124" s="48">
        <v>0</v>
      </c>
      <c r="BK124" s="49">
        <v>0</v>
      </c>
      <c r="BL124" s="48">
        <v>38</v>
      </c>
      <c r="BM124" s="49">
        <v>100</v>
      </c>
      <c r="BN124" s="48">
        <v>38</v>
      </c>
    </row>
    <row r="125" spans="1:66" x14ac:dyDescent="0.25">
      <c r="A125" s="64" t="s">
        <v>264</v>
      </c>
      <c r="B125" s="64" t="s">
        <v>271</v>
      </c>
      <c r="C125" s="65" t="s">
        <v>11065</v>
      </c>
      <c r="D125" s="66">
        <v>3.875</v>
      </c>
      <c r="E125" s="67" t="s">
        <v>132</v>
      </c>
      <c r="F125" s="68">
        <v>30.761904761904763</v>
      </c>
      <c r="G125" s="65"/>
      <c r="H125" s="69"/>
      <c r="I125" s="70"/>
      <c r="J125" s="70"/>
      <c r="K125" s="34" t="s">
        <v>65</v>
      </c>
      <c r="L125" s="77">
        <v>125</v>
      </c>
      <c r="M125" s="77"/>
      <c r="N125" s="72"/>
      <c r="O125" s="79" t="s">
        <v>313</v>
      </c>
      <c r="P125" s="81">
        <v>43848.796805555554</v>
      </c>
      <c r="Q125" s="79" t="s">
        <v>378</v>
      </c>
      <c r="R125" s="79"/>
      <c r="S125" s="79"/>
      <c r="T125" s="79" t="s">
        <v>530</v>
      </c>
      <c r="U125" s="79"/>
      <c r="V125" s="82" t="s">
        <v>723</v>
      </c>
      <c r="W125" s="81">
        <v>43848.796805555554</v>
      </c>
      <c r="X125" s="85">
        <v>43848</v>
      </c>
      <c r="Y125" s="87" t="s">
        <v>830</v>
      </c>
      <c r="Z125" s="82" t="s">
        <v>1132</v>
      </c>
      <c r="AA125" s="79"/>
      <c r="AB125" s="79"/>
      <c r="AC125" s="87" t="s">
        <v>1446</v>
      </c>
      <c r="AD125" s="79"/>
      <c r="AE125" s="79" t="b">
        <v>0</v>
      </c>
      <c r="AF125" s="79">
        <v>0</v>
      </c>
      <c r="AG125" s="87" t="s">
        <v>1673</v>
      </c>
      <c r="AH125" s="79" t="b">
        <v>0</v>
      </c>
      <c r="AI125" s="79" t="s">
        <v>1678</v>
      </c>
      <c r="AJ125" s="79"/>
      <c r="AK125" s="87" t="s">
        <v>1673</v>
      </c>
      <c r="AL125" s="79" t="b">
        <v>0</v>
      </c>
      <c r="AM125" s="79">
        <v>1</v>
      </c>
      <c r="AN125" s="87" t="s">
        <v>1507</v>
      </c>
      <c r="AO125" s="79" t="s">
        <v>1681</v>
      </c>
      <c r="AP125" s="79" t="b">
        <v>0</v>
      </c>
      <c r="AQ125" s="87" t="s">
        <v>1507</v>
      </c>
      <c r="AR125" s="79" t="s">
        <v>176</v>
      </c>
      <c r="AS125" s="79">
        <v>0</v>
      </c>
      <c r="AT125" s="79">
        <v>0</v>
      </c>
      <c r="AU125" s="79"/>
      <c r="AV125" s="79"/>
      <c r="AW125" s="79"/>
      <c r="AX125" s="79"/>
      <c r="AY125" s="79"/>
      <c r="AZ125" s="79"/>
      <c r="BA125" s="79"/>
      <c r="BB125" s="79"/>
      <c r="BC125">
        <v>2</v>
      </c>
      <c r="BD125" s="78" t="str">
        <f>REPLACE(INDEX(GroupVertices[Group], MATCH(Edges[[#This Row],[Vertex 1]],GroupVertices[Vertex],0)),1,1,"")</f>
        <v>6</v>
      </c>
      <c r="BE125" s="78" t="str">
        <f>REPLACE(INDEX(GroupVertices[Group], MATCH(Edges[[#This Row],[Vertex 2]],GroupVertices[Vertex],0)),1,1,"")</f>
        <v>6</v>
      </c>
      <c r="BF125" s="48">
        <v>0</v>
      </c>
      <c r="BG125" s="49">
        <v>0</v>
      </c>
      <c r="BH125" s="48">
        <v>0</v>
      </c>
      <c r="BI125" s="49">
        <v>0</v>
      </c>
      <c r="BJ125" s="48">
        <v>0</v>
      </c>
      <c r="BK125" s="49">
        <v>0</v>
      </c>
      <c r="BL125" s="48">
        <v>38</v>
      </c>
      <c r="BM125" s="49">
        <v>100</v>
      </c>
      <c r="BN125" s="48">
        <v>38</v>
      </c>
    </row>
    <row r="126" spans="1:66" x14ac:dyDescent="0.25">
      <c r="A126" s="64" t="s">
        <v>264</v>
      </c>
      <c r="B126" s="64" t="s">
        <v>271</v>
      </c>
      <c r="C126" s="65" t="s">
        <v>11065</v>
      </c>
      <c r="D126" s="66">
        <v>3.875</v>
      </c>
      <c r="E126" s="67" t="s">
        <v>132</v>
      </c>
      <c r="F126" s="68">
        <v>30.761904761904763</v>
      </c>
      <c r="G126" s="65"/>
      <c r="H126" s="69"/>
      <c r="I126" s="70"/>
      <c r="J126" s="70"/>
      <c r="K126" s="34" t="s">
        <v>65</v>
      </c>
      <c r="L126" s="77">
        <v>126</v>
      </c>
      <c r="M126" s="77"/>
      <c r="N126" s="72"/>
      <c r="O126" s="79" t="s">
        <v>313</v>
      </c>
      <c r="P126" s="81">
        <v>43852.840879629628</v>
      </c>
      <c r="Q126" s="79" t="s">
        <v>377</v>
      </c>
      <c r="R126" s="79"/>
      <c r="S126" s="79"/>
      <c r="T126" s="79" t="s">
        <v>530</v>
      </c>
      <c r="U126" s="79"/>
      <c r="V126" s="82" t="s">
        <v>723</v>
      </c>
      <c r="W126" s="81">
        <v>43852.840879629628</v>
      </c>
      <c r="X126" s="85">
        <v>43852</v>
      </c>
      <c r="Y126" s="87" t="s">
        <v>831</v>
      </c>
      <c r="Z126" s="82" t="s">
        <v>1133</v>
      </c>
      <c r="AA126" s="79"/>
      <c r="AB126" s="79"/>
      <c r="AC126" s="87" t="s">
        <v>1447</v>
      </c>
      <c r="AD126" s="79"/>
      <c r="AE126" s="79" t="b">
        <v>0</v>
      </c>
      <c r="AF126" s="79">
        <v>0</v>
      </c>
      <c r="AG126" s="87" t="s">
        <v>1673</v>
      </c>
      <c r="AH126" s="79" t="b">
        <v>0</v>
      </c>
      <c r="AI126" s="79" t="s">
        <v>1678</v>
      </c>
      <c r="AJ126" s="79"/>
      <c r="AK126" s="87" t="s">
        <v>1673</v>
      </c>
      <c r="AL126" s="79" t="b">
        <v>0</v>
      </c>
      <c r="AM126" s="79">
        <v>3</v>
      </c>
      <c r="AN126" s="87" t="s">
        <v>1516</v>
      </c>
      <c r="AO126" s="79" t="s">
        <v>1681</v>
      </c>
      <c r="AP126" s="79" t="b">
        <v>0</v>
      </c>
      <c r="AQ126" s="87" t="s">
        <v>1516</v>
      </c>
      <c r="AR126" s="79" t="s">
        <v>176</v>
      </c>
      <c r="AS126" s="79">
        <v>0</v>
      </c>
      <c r="AT126" s="79">
        <v>0</v>
      </c>
      <c r="AU126" s="79"/>
      <c r="AV126" s="79"/>
      <c r="AW126" s="79"/>
      <c r="AX126" s="79"/>
      <c r="AY126" s="79"/>
      <c r="AZ126" s="79"/>
      <c r="BA126" s="79"/>
      <c r="BB126" s="79"/>
      <c r="BC126">
        <v>2</v>
      </c>
      <c r="BD126" s="78" t="str">
        <f>REPLACE(INDEX(GroupVertices[Group], MATCH(Edges[[#This Row],[Vertex 1]],GroupVertices[Vertex],0)),1,1,"")</f>
        <v>6</v>
      </c>
      <c r="BE126" s="78" t="str">
        <f>REPLACE(INDEX(GroupVertices[Group], MATCH(Edges[[#This Row],[Vertex 2]],GroupVertices[Vertex],0)),1,1,"")</f>
        <v>6</v>
      </c>
      <c r="BF126" s="48">
        <v>0</v>
      </c>
      <c r="BG126" s="49">
        <v>0</v>
      </c>
      <c r="BH126" s="48">
        <v>0</v>
      </c>
      <c r="BI126" s="49">
        <v>0</v>
      </c>
      <c r="BJ126" s="48">
        <v>0</v>
      </c>
      <c r="BK126" s="49">
        <v>0</v>
      </c>
      <c r="BL126" s="48">
        <v>38</v>
      </c>
      <c r="BM126" s="49">
        <v>100</v>
      </c>
      <c r="BN126" s="48">
        <v>38</v>
      </c>
    </row>
    <row r="127" spans="1:66" x14ac:dyDescent="0.25">
      <c r="A127" s="64" t="s">
        <v>265</v>
      </c>
      <c r="B127" s="64" t="s">
        <v>304</v>
      </c>
      <c r="C127" s="65" t="s">
        <v>11064</v>
      </c>
      <c r="D127" s="66">
        <v>3</v>
      </c>
      <c r="E127" s="67" t="s">
        <v>132</v>
      </c>
      <c r="F127" s="68">
        <v>32</v>
      </c>
      <c r="G127" s="65"/>
      <c r="H127" s="69"/>
      <c r="I127" s="70"/>
      <c r="J127" s="70"/>
      <c r="K127" s="34" t="s">
        <v>65</v>
      </c>
      <c r="L127" s="77">
        <v>127</v>
      </c>
      <c r="M127" s="77"/>
      <c r="N127" s="72"/>
      <c r="O127" s="79" t="s">
        <v>315</v>
      </c>
      <c r="P127" s="81">
        <v>43852.970717592594</v>
      </c>
      <c r="Q127" s="79" t="s">
        <v>379</v>
      </c>
      <c r="R127" s="79"/>
      <c r="S127" s="79"/>
      <c r="T127" s="79" t="s">
        <v>509</v>
      </c>
      <c r="U127" s="79"/>
      <c r="V127" s="82" t="s">
        <v>724</v>
      </c>
      <c r="W127" s="81">
        <v>43852.970717592594</v>
      </c>
      <c r="X127" s="85">
        <v>43852</v>
      </c>
      <c r="Y127" s="87" t="s">
        <v>832</v>
      </c>
      <c r="Z127" s="82" t="s">
        <v>1134</v>
      </c>
      <c r="AA127" s="79"/>
      <c r="AB127" s="79"/>
      <c r="AC127" s="87" t="s">
        <v>1448</v>
      </c>
      <c r="AD127" s="79"/>
      <c r="AE127" s="79" t="b">
        <v>0</v>
      </c>
      <c r="AF127" s="79">
        <v>0</v>
      </c>
      <c r="AG127" s="87" t="s">
        <v>1673</v>
      </c>
      <c r="AH127" s="79" t="b">
        <v>0</v>
      </c>
      <c r="AI127" s="79" t="s">
        <v>1678</v>
      </c>
      <c r="AJ127" s="79"/>
      <c r="AK127" s="87" t="s">
        <v>1673</v>
      </c>
      <c r="AL127" s="79" t="b">
        <v>0</v>
      </c>
      <c r="AM127" s="79">
        <v>2</v>
      </c>
      <c r="AN127" s="87" t="s">
        <v>1532</v>
      </c>
      <c r="AO127" s="79" t="s">
        <v>1681</v>
      </c>
      <c r="AP127" s="79" t="b">
        <v>0</v>
      </c>
      <c r="AQ127" s="87" t="s">
        <v>1532</v>
      </c>
      <c r="AR127" s="79" t="s">
        <v>176</v>
      </c>
      <c r="AS127" s="79">
        <v>0</v>
      </c>
      <c r="AT127" s="79">
        <v>0</v>
      </c>
      <c r="AU127" s="79"/>
      <c r="AV127" s="79"/>
      <c r="AW127" s="79"/>
      <c r="AX127" s="79"/>
      <c r="AY127" s="79"/>
      <c r="AZ127" s="79"/>
      <c r="BA127" s="79"/>
      <c r="BB127" s="79"/>
      <c r="BC127">
        <v>1</v>
      </c>
      <c r="BD127" s="78" t="str">
        <f>REPLACE(INDEX(GroupVertices[Group], MATCH(Edges[[#This Row],[Vertex 1]],GroupVertices[Vertex],0)),1,1,"")</f>
        <v>4</v>
      </c>
      <c r="BE127" s="78" t="str">
        <f>REPLACE(INDEX(GroupVertices[Group], MATCH(Edges[[#This Row],[Vertex 2]],GroupVertices[Vertex],0)),1,1,"")</f>
        <v>4</v>
      </c>
      <c r="BF127" s="48"/>
      <c r="BG127" s="49"/>
      <c r="BH127" s="48"/>
      <c r="BI127" s="49"/>
      <c r="BJ127" s="48"/>
      <c r="BK127" s="49"/>
      <c r="BL127" s="48"/>
      <c r="BM127" s="49"/>
      <c r="BN127" s="48"/>
    </row>
    <row r="128" spans="1:66" x14ac:dyDescent="0.25">
      <c r="A128" s="64" t="s">
        <v>265</v>
      </c>
      <c r="B128" s="64" t="s">
        <v>295</v>
      </c>
      <c r="C128" s="65" t="s">
        <v>11064</v>
      </c>
      <c r="D128" s="66">
        <v>3</v>
      </c>
      <c r="E128" s="67" t="s">
        <v>132</v>
      </c>
      <c r="F128" s="68">
        <v>32</v>
      </c>
      <c r="G128" s="65"/>
      <c r="H128" s="69"/>
      <c r="I128" s="70"/>
      <c r="J128" s="70"/>
      <c r="K128" s="34" t="s">
        <v>65</v>
      </c>
      <c r="L128" s="77">
        <v>128</v>
      </c>
      <c r="M128" s="77"/>
      <c r="N128" s="72"/>
      <c r="O128" s="79" t="s">
        <v>315</v>
      </c>
      <c r="P128" s="81">
        <v>43852.970717592594</v>
      </c>
      <c r="Q128" s="79" t="s">
        <v>379</v>
      </c>
      <c r="R128" s="79"/>
      <c r="S128" s="79"/>
      <c r="T128" s="79" t="s">
        <v>509</v>
      </c>
      <c r="U128" s="79"/>
      <c r="V128" s="82" t="s">
        <v>724</v>
      </c>
      <c r="W128" s="81">
        <v>43852.970717592594</v>
      </c>
      <c r="X128" s="85">
        <v>43852</v>
      </c>
      <c r="Y128" s="87" t="s">
        <v>832</v>
      </c>
      <c r="Z128" s="82" t="s">
        <v>1134</v>
      </c>
      <c r="AA128" s="79"/>
      <c r="AB128" s="79"/>
      <c r="AC128" s="87" t="s">
        <v>1448</v>
      </c>
      <c r="AD128" s="79"/>
      <c r="AE128" s="79" t="b">
        <v>0</v>
      </c>
      <c r="AF128" s="79">
        <v>0</v>
      </c>
      <c r="AG128" s="87" t="s">
        <v>1673</v>
      </c>
      <c r="AH128" s="79" t="b">
        <v>0</v>
      </c>
      <c r="AI128" s="79" t="s">
        <v>1678</v>
      </c>
      <c r="AJ128" s="79"/>
      <c r="AK128" s="87" t="s">
        <v>1673</v>
      </c>
      <c r="AL128" s="79" t="b">
        <v>0</v>
      </c>
      <c r="AM128" s="79">
        <v>2</v>
      </c>
      <c r="AN128" s="87" t="s">
        <v>1532</v>
      </c>
      <c r="AO128" s="79" t="s">
        <v>1681</v>
      </c>
      <c r="AP128" s="79" t="b">
        <v>0</v>
      </c>
      <c r="AQ128" s="87" t="s">
        <v>1532</v>
      </c>
      <c r="AR128" s="79" t="s">
        <v>176</v>
      </c>
      <c r="AS128" s="79">
        <v>0</v>
      </c>
      <c r="AT128" s="79">
        <v>0</v>
      </c>
      <c r="AU128" s="79"/>
      <c r="AV128" s="79"/>
      <c r="AW128" s="79"/>
      <c r="AX128" s="79"/>
      <c r="AY128" s="79"/>
      <c r="AZ128" s="79"/>
      <c r="BA128" s="79"/>
      <c r="BB128" s="79"/>
      <c r="BC128">
        <v>1</v>
      </c>
      <c r="BD128" s="78" t="str">
        <f>REPLACE(INDEX(GroupVertices[Group], MATCH(Edges[[#This Row],[Vertex 1]],GroupVertices[Vertex],0)),1,1,"")</f>
        <v>4</v>
      </c>
      <c r="BE128" s="78" t="str">
        <f>REPLACE(INDEX(GroupVertices[Group], MATCH(Edges[[#This Row],[Vertex 2]],GroupVertices[Vertex],0)),1,1,"")</f>
        <v>2</v>
      </c>
      <c r="BF128" s="48">
        <v>0</v>
      </c>
      <c r="BG128" s="49">
        <v>0</v>
      </c>
      <c r="BH128" s="48">
        <v>0</v>
      </c>
      <c r="BI128" s="49">
        <v>0</v>
      </c>
      <c r="BJ128" s="48">
        <v>0</v>
      </c>
      <c r="BK128" s="49">
        <v>0</v>
      </c>
      <c r="BL128" s="48">
        <v>34</v>
      </c>
      <c r="BM128" s="49">
        <v>100</v>
      </c>
      <c r="BN128" s="48">
        <v>34</v>
      </c>
    </row>
    <row r="129" spans="1:66" x14ac:dyDescent="0.25">
      <c r="A129" s="64" t="s">
        <v>266</v>
      </c>
      <c r="B129" s="64" t="s">
        <v>266</v>
      </c>
      <c r="C129" s="65" t="s">
        <v>11065</v>
      </c>
      <c r="D129" s="66">
        <v>3.875</v>
      </c>
      <c r="E129" s="67" t="s">
        <v>132</v>
      </c>
      <c r="F129" s="68">
        <v>30.761904761904763</v>
      </c>
      <c r="G129" s="65"/>
      <c r="H129" s="69"/>
      <c r="I129" s="70"/>
      <c r="J129" s="70"/>
      <c r="K129" s="34" t="s">
        <v>65</v>
      </c>
      <c r="L129" s="77">
        <v>129</v>
      </c>
      <c r="M129" s="77"/>
      <c r="N129" s="72"/>
      <c r="O129" s="79" t="s">
        <v>176</v>
      </c>
      <c r="P129" s="81">
        <v>43850.43341435185</v>
      </c>
      <c r="Q129" s="79" t="s">
        <v>380</v>
      </c>
      <c r="R129" s="82" t="s">
        <v>463</v>
      </c>
      <c r="S129" s="79" t="s">
        <v>496</v>
      </c>
      <c r="T129" s="79" t="s">
        <v>509</v>
      </c>
      <c r="U129" s="82" t="s">
        <v>571</v>
      </c>
      <c r="V129" s="82" t="s">
        <v>571</v>
      </c>
      <c r="W129" s="81">
        <v>43850.43341435185</v>
      </c>
      <c r="X129" s="85">
        <v>43850</v>
      </c>
      <c r="Y129" s="87" t="s">
        <v>833</v>
      </c>
      <c r="Z129" s="82" t="s">
        <v>1135</v>
      </c>
      <c r="AA129" s="79"/>
      <c r="AB129" s="79"/>
      <c r="AC129" s="87" t="s">
        <v>1449</v>
      </c>
      <c r="AD129" s="79"/>
      <c r="AE129" s="79" t="b">
        <v>0</v>
      </c>
      <c r="AF129" s="79">
        <v>1</v>
      </c>
      <c r="AG129" s="87" t="s">
        <v>1673</v>
      </c>
      <c r="AH129" s="79" t="b">
        <v>0</v>
      </c>
      <c r="AI129" s="79" t="s">
        <v>1678</v>
      </c>
      <c r="AJ129" s="79"/>
      <c r="AK129" s="87" t="s">
        <v>1673</v>
      </c>
      <c r="AL129" s="79" t="b">
        <v>0</v>
      </c>
      <c r="AM129" s="79">
        <v>1</v>
      </c>
      <c r="AN129" s="87" t="s">
        <v>1673</v>
      </c>
      <c r="AO129" s="79" t="s">
        <v>1680</v>
      </c>
      <c r="AP129" s="79" t="b">
        <v>0</v>
      </c>
      <c r="AQ129" s="87" t="s">
        <v>1449</v>
      </c>
      <c r="AR129" s="79" t="s">
        <v>176</v>
      </c>
      <c r="AS129" s="79">
        <v>0</v>
      </c>
      <c r="AT129" s="79">
        <v>0</v>
      </c>
      <c r="AU129" s="79"/>
      <c r="AV129" s="79"/>
      <c r="AW129" s="79"/>
      <c r="AX129" s="79"/>
      <c r="AY129" s="79"/>
      <c r="AZ129" s="79"/>
      <c r="BA129" s="79"/>
      <c r="BB129" s="79"/>
      <c r="BC129">
        <v>2</v>
      </c>
      <c r="BD129" s="78" t="str">
        <f>REPLACE(INDEX(GroupVertices[Group], MATCH(Edges[[#This Row],[Vertex 1]],GroupVertices[Vertex],0)),1,1,"")</f>
        <v>4</v>
      </c>
      <c r="BE129" s="78" t="str">
        <f>REPLACE(INDEX(GroupVertices[Group], MATCH(Edges[[#This Row],[Vertex 2]],GroupVertices[Vertex],0)),1,1,"")</f>
        <v>4</v>
      </c>
      <c r="BF129" s="48">
        <v>0</v>
      </c>
      <c r="BG129" s="49">
        <v>0</v>
      </c>
      <c r="BH129" s="48">
        <v>0</v>
      </c>
      <c r="BI129" s="49">
        <v>0</v>
      </c>
      <c r="BJ129" s="48">
        <v>0</v>
      </c>
      <c r="BK129" s="49">
        <v>0</v>
      </c>
      <c r="BL129" s="48">
        <v>29</v>
      </c>
      <c r="BM129" s="49">
        <v>100</v>
      </c>
      <c r="BN129" s="48">
        <v>29</v>
      </c>
    </row>
    <row r="130" spans="1:66" x14ac:dyDescent="0.25">
      <c r="A130" s="64" t="s">
        <v>266</v>
      </c>
      <c r="B130" s="64" t="s">
        <v>266</v>
      </c>
      <c r="C130" s="65" t="s">
        <v>11065</v>
      </c>
      <c r="D130" s="66">
        <v>3.875</v>
      </c>
      <c r="E130" s="67" t="s">
        <v>132</v>
      </c>
      <c r="F130" s="68">
        <v>30.761904761904763</v>
      </c>
      <c r="G130" s="65"/>
      <c r="H130" s="69"/>
      <c r="I130" s="70"/>
      <c r="J130" s="70"/>
      <c r="K130" s="34" t="s">
        <v>65</v>
      </c>
      <c r="L130" s="77">
        <v>130</v>
      </c>
      <c r="M130" s="77"/>
      <c r="N130" s="72"/>
      <c r="O130" s="79" t="s">
        <v>176</v>
      </c>
      <c r="P130" s="81">
        <v>43852.405659722222</v>
      </c>
      <c r="Q130" s="79" t="s">
        <v>381</v>
      </c>
      <c r="R130" s="82" t="s">
        <v>468</v>
      </c>
      <c r="S130" s="79" t="s">
        <v>498</v>
      </c>
      <c r="T130" s="79" t="s">
        <v>509</v>
      </c>
      <c r="U130" s="82" t="s">
        <v>572</v>
      </c>
      <c r="V130" s="82" t="s">
        <v>572</v>
      </c>
      <c r="W130" s="81">
        <v>43852.405659722222</v>
      </c>
      <c r="X130" s="85">
        <v>43852</v>
      </c>
      <c r="Y130" s="87" t="s">
        <v>834</v>
      </c>
      <c r="Z130" s="82" t="s">
        <v>1136</v>
      </c>
      <c r="AA130" s="79"/>
      <c r="AB130" s="79"/>
      <c r="AC130" s="87" t="s">
        <v>1450</v>
      </c>
      <c r="AD130" s="79"/>
      <c r="AE130" s="79" t="b">
        <v>0</v>
      </c>
      <c r="AF130" s="79">
        <v>0</v>
      </c>
      <c r="AG130" s="87" t="s">
        <v>1673</v>
      </c>
      <c r="AH130" s="79" t="b">
        <v>0</v>
      </c>
      <c r="AI130" s="79" t="s">
        <v>1678</v>
      </c>
      <c r="AJ130" s="79"/>
      <c r="AK130" s="87" t="s">
        <v>1673</v>
      </c>
      <c r="AL130" s="79" t="b">
        <v>0</v>
      </c>
      <c r="AM130" s="79">
        <v>1</v>
      </c>
      <c r="AN130" s="87" t="s">
        <v>1673</v>
      </c>
      <c r="AO130" s="79" t="s">
        <v>1680</v>
      </c>
      <c r="AP130" s="79" t="b">
        <v>0</v>
      </c>
      <c r="AQ130" s="87" t="s">
        <v>1450</v>
      </c>
      <c r="AR130" s="79" t="s">
        <v>176</v>
      </c>
      <c r="AS130" s="79">
        <v>0</v>
      </c>
      <c r="AT130" s="79">
        <v>0</v>
      </c>
      <c r="AU130" s="79"/>
      <c r="AV130" s="79"/>
      <c r="AW130" s="79"/>
      <c r="AX130" s="79"/>
      <c r="AY130" s="79"/>
      <c r="AZ130" s="79"/>
      <c r="BA130" s="79"/>
      <c r="BB130" s="79"/>
      <c r="BC130">
        <v>2</v>
      </c>
      <c r="BD130" s="78" t="str">
        <f>REPLACE(INDEX(GroupVertices[Group], MATCH(Edges[[#This Row],[Vertex 1]],GroupVertices[Vertex],0)),1,1,"")</f>
        <v>4</v>
      </c>
      <c r="BE130" s="78" t="str">
        <f>REPLACE(INDEX(GroupVertices[Group], MATCH(Edges[[#This Row],[Vertex 2]],GroupVertices[Vertex],0)),1,1,"")</f>
        <v>4</v>
      </c>
      <c r="BF130" s="48">
        <v>0</v>
      </c>
      <c r="BG130" s="49">
        <v>0</v>
      </c>
      <c r="BH130" s="48">
        <v>0</v>
      </c>
      <c r="BI130" s="49">
        <v>0</v>
      </c>
      <c r="BJ130" s="48">
        <v>0</v>
      </c>
      <c r="BK130" s="49">
        <v>0</v>
      </c>
      <c r="BL130" s="48">
        <v>44</v>
      </c>
      <c r="BM130" s="49">
        <v>100</v>
      </c>
      <c r="BN130" s="48">
        <v>44</v>
      </c>
    </row>
    <row r="131" spans="1:66" x14ac:dyDescent="0.25">
      <c r="A131" s="64" t="s">
        <v>267</v>
      </c>
      <c r="B131" s="64" t="s">
        <v>266</v>
      </c>
      <c r="C131" s="65" t="s">
        <v>11065</v>
      </c>
      <c r="D131" s="66">
        <v>3.875</v>
      </c>
      <c r="E131" s="67" t="s">
        <v>132</v>
      </c>
      <c r="F131" s="68">
        <v>30.761904761904763</v>
      </c>
      <c r="G131" s="65"/>
      <c r="H131" s="69"/>
      <c r="I131" s="70"/>
      <c r="J131" s="70"/>
      <c r="K131" s="34" t="s">
        <v>65</v>
      </c>
      <c r="L131" s="77">
        <v>131</v>
      </c>
      <c r="M131" s="77"/>
      <c r="N131" s="72"/>
      <c r="O131" s="79" t="s">
        <v>313</v>
      </c>
      <c r="P131" s="81">
        <v>43853.334976851853</v>
      </c>
      <c r="Q131" s="79" t="s">
        <v>381</v>
      </c>
      <c r="R131" s="79"/>
      <c r="S131" s="79"/>
      <c r="T131" s="79" t="s">
        <v>509</v>
      </c>
      <c r="U131" s="79"/>
      <c r="V131" s="82" t="s">
        <v>725</v>
      </c>
      <c r="W131" s="81">
        <v>43853.334976851853</v>
      </c>
      <c r="X131" s="85">
        <v>43853</v>
      </c>
      <c r="Y131" s="87" t="s">
        <v>835</v>
      </c>
      <c r="Z131" s="82" t="s">
        <v>1137</v>
      </c>
      <c r="AA131" s="79"/>
      <c r="AB131" s="79"/>
      <c r="AC131" s="87" t="s">
        <v>1451</v>
      </c>
      <c r="AD131" s="79"/>
      <c r="AE131" s="79" t="b">
        <v>0</v>
      </c>
      <c r="AF131" s="79">
        <v>0</v>
      </c>
      <c r="AG131" s="87" t="s">
        <v>1673</v>
      </c>
      <c r="AH131" s="79" t="b">
        <v>0</v>
      </c>
      <c r="AI131" s="79" t="s">
        <v>1678</v>
      </c>
      <c r="AJ131" s="79"/>
      <c r="AK131" s="87" t="s">
        <v>1673</v>
      </c>
      <c r="AL131" s="79" t="b">
        <v>0</v>
      </c>
      <c r="AM131" s="79">
        <v>1</v>
      </c>
      <c r="AN131" s="87" t="s">
        <v>1450</v>
      </c>
      <c r="AO131" s="79" t="s">
        <v>1681</v>
      </c>
      <c r="AP131" s="79" t="b">
        <v>0</v>
      </c>
      <c r="AQ131" s="87" t="s">
        <v>1450</v>
      </c>
      <c r="AR131" s="79" t="s">
        <v>176</v>
      </c>
      <c r="AS131" s="79">
        <v>0</v>
      </c>
      <c r="AT131" s="79">
        <v>0</v>
      </c>
      <c r="AU131" s="79"/>
      <c r="AV131" s="79"/>
      <c r="AW131" s="79"/>
      <c r="AX131" s="79"/>
      <c r="AY131" s="79"/>
      <c r="AZ131" s="79"/>
      <c r="BA131" s="79"/>
      <c r="BB131" s="79"/>
      <c r="BC131">
        <v>2</v>
      </c>
      <c r="BD131" s="78" t="str">
        <f>REPLACE(INDEX(GroupVertices[Group], MATCH(Edges[[#This Row],[Vertex 1]],GroupVertices[Vertex],0)),1,1,"")</f>
        <v>4</v>
      </c>
      <c r="BE131" s="78" t="str">
        <f>REPLACE(INDEX(GroupVertices[Group], MATCH(Edges[[#This Row],[Vertex 2]],GroupVertices[Vertex],0)),1,1,"")</f>
        <v>4</v>
      </c>
      <c r="BF131" s="48">
        <v>0</v>
      </c>
      <c r="BG131" s="49">
        <v>0</v>
      </c>
      <c r="BH131" s="48">
        <v>0</v>
      </c>
      <c r="BI131" s="49">
        <v>0</v>
      </c>
      <c r="BJ131" s="48">
        <v>0</v>
      </c>
      <c r="BK131" s="49">
        <v>0</v>
      </c>
      <c r="BL131" s="48">
        <v>44</v>
      </c>
      <c r="BM131" s="49">
        <v>100</v>
      </c>
      <c r="BN131" s="48">
        <v>44</v>
      </c>
    </row>
    <row r="132" spans="1:66" x14ac:dyDescent="0.25">
      <c r="A132" s="64" t="s">
        <v>267</v>
      </c>
      <c r="B132" s="64" t="s">
        <v>266</v>
      </c>
      <c r="C132" s="65" t="s">
        <v>11065</v>
      </c>
      <c r="D132" s="66">
        <v>3.875</v>
      </c>
      <c r="E132" s="67" t="s">
        <v>132</v>
      </c>
      <c r="F132" s="68">
        <v>30.761904761904763</v>
      </c>
      <c r="G132" s="65"/>
      <c r="H132" s="69"/>
      <c r="I132" s="70"/>
      <c r="J132" s="70"/>
      <c r="K132" s="34" t="s">
        <v>65</v>
      </c>
      <c r="L132" s="77">
        <v>132</v>
      </c>
      <c r="M132" s="77"/>
      <c r="N132" s="72"/>
      <c r="O132" s="79" t="s">
        <v>313</v>
      </c>
      <c r="P132" s="81">
        <v>43853.335659722223</v>
      </c>
      <c r="Q132" s="79" t="s">
        <v>380</v>
      </c>
      <c r="R132" s="79"/>
      <c r="S132" s="79"/>
      <c r="T132" s="79"/>
      <c r="U132" s="79"/>
      <c r="V132" s="82" t="s">
        <v>725</v>
      </c>
      <c r="W132" s="81">
        <v>43853.335659722223</v>
      </c>
      <c r="X132" s="85">
        <v>43853</v>
      </c>
      <c r="Y132" s="87" t="s">
        <v>836</v>
      </c>
      <c r="Z132" s="82" t="s">
        <v>1138</v>
      </c>
      <c r="AA132" s="79"/>
      <c r="AB132" s="79"/>
      <c r="AC132" s="87" t="s">
        <v>1452</v>
      </c>
      <c r="AD132" s="79"/>
      <c r="AE132" s="79" t="b">
        <v>0</v>
      </c>
      <c r="AF132" s="79">
        <v>0</v>
      </c>
      <c r="AG132" s="87" t="s">
        <v>1673</v>
      </c>
      <c r="AH132" s="79" t="b">
        <v>0</v>
      </c>
      <c r="AI132" s="79" t="s">
        <v>1678</v>
      </c>
      <c r="AJ132" s="79"/>
      <c r="AK132" s="87" t="s">
        <v>1673</v>
      </c>
      <c r="AL132" s="79" t="b">
        <v>0</v>
      </c>
      <c r="AM132" s="79">
        <v>1</v>
      </c>
      <c r="AN132" s="87" t="s">
        <v>1449</v>
      </c>
      <c r="AO132" s="79" t="s">
        <v>1681</v>
      </c>
      <c r="AP132" s="79" t="b">
        <v>0</v>
      </c>
      <c r="AQ132" s="87" t="s">
        <v>1449</v>
      </c>
      <c r="AR132" s="79" t="s">
        <v>176</v>
      </c>
      <c r="AS132" s="79">
        <v>0</v>
      </c>
      <c r="AT132" s="79">
        <v>0</v>
      </c>
      <c r="AU132" s="79"/>
      <c r="AV132" s="79"/>
      <c r="AW132" s="79"/>
      <c r="AX132" s="79"/>
      <c r="AY132" s="79"/>
      <c r="AZ132" s="79"/>
      <c r="BA132" s="79"/>
      <c r="BB132" s="79"/>
      <c r="BC132">
        <v>2</v>
      </c>
      <c r="BD132" s="78" t="str">
        <f>REPLACE(INDEX(GroupVertices[Group], MATCH(Edges[[#This Row],[Vertex 1]],GroupVertices[Vertex],0)),1,1,"")</f>
        <v>4</v>
      </c>
      <c r="BE132" s="78" t="str">
        <f>REPLACE(INDEX(GroupVertices[Group], MATCH(Edges[[#This Row],[Vertex 2]],GroupVertices[Vertex],0)),1,1,"")</f>
        <v>4</v>
      </c>
      <c r="BF132" s="48">
        <v>0</v>
      </c>
      <c r="BG132" s="49">
        <v>0</v>
      </c>
      <c r="BH132" s="48">
        <v>0</v>
      </c>
      <c r="BI132" s="49">
        <v>0</v>
      </c>
      <c r="BJ132" s="48">
        <v>0</v>
      </c>
      <c r="BK132" s="49">
        <v>0</v>
      </c>
      <c r="BL132" s="48">
        <v>29</v>
      </c>
      <c r="BM132" s="49">
        <v>100</v>
      </c>
      <c r="BN132" s="48">
        <v>29</v>
      </c>
    </row>
    <row r="133" spans="1:66" x14ac:dyDescent="0.25">
      <c r="A133" s="64" t="s">
        <v>232</v>
      </c>
      <c r="B133" s="64" t="s">
        <v>268</v>
      </c>
      <c r="C133" s="65" t="s">
        <v>11064</v>
      </c>
      <c r="D133" s="66">
        <v>3</v>
      </c>
      <c r="E133" s="67" t="s">
        <v>132</v>
      </c>
      <c r="F133" s="68">
        <v>32</v>
      </c>
      <c r="G133" s="65"/>
      <c r="H133" s="69"/>
      <c r="I133" s="70"/>
      <c r="J133" s="70"/>
      <c r="K133" s="34" t="s">
        <v>65</v>
      </c>
      <c r="L133" s="77">
        <v>133</v>
      </c>
      <c r="M133" s="77"/>
      <c r="N133" s="72"/>
      <c r="O133" s="79" t="s">
        <v>313</v>
      </c>
      <c r="P133" s="81">
        <v>43848.714571759258</v>
      </c>
      <c r="Q133" s="79" t="s">
        <v>352</v>
      </c>
      <c r="R133" s="79"/>
      <c r="S133" s="79"/>
      <c r="T133" s="79" t="s">
        <v>520</v>
      </c>
      <c r="U133" s="79"/>
      <c r="V133" s="82" t="s">
        <v>693</v>
      </c>
      <c r="W133" s="81">
        <v>43848.714571759258</v>
      </c>
      <c r="X133" s="85">
        <v>43848</v>
      </c>
      <c r="Y133" s="87" t="s">
        <v>837</v>
      </c>
      <c r="Z133" s="82" t="s">
        <v>1139</v>
      </c>
      <c r="AA133" s="79"/>
      <c r="AB133" s="79"/>
      <c r="AC133" s="87" t="s">
        <v>1453</v>
      </c>
      <c r="AD133" s="79"/>
      <c r="AE133" s="79" t="b">
        <v>0</v>
      </c>
      <c r="AF133" s="79">
        <v>0</v>
      </c>
      <c r="AG133" s="87" t="s">
        <v>1673</v>
      </c>
      <c r="AH133" s="79" t="b">
        <v>0</v>
      </c>
      <c r="AI133" s="79" t="s">
        <v>1678</v>
      </c>
      <c r="AJ133" s="79"/>
      <c r="AK133" s="87" t="s">
        <v>1673</v>
      </c>
      <c r="AL133" s="79" t="b">
        <v>0</v>
      </c>
      <c r="AM133" s="79">
        <v>1</v>
      </c>
      <c r="AN133" s="87" t="s">
        <v>1458</v>
      </c>
      <c r="AO133" s="79" t="s">
        <v>1681</v>
      </c>
      <c r="AP133" s="79" t="b">
        <v>0</v>
      </c>
      <c r="AQ133" s="87" t="s">
        <v>1458</v>
      </c>
      <c r="AR133" s="79" t="s">
        <v>176</v>
      </c>
      <c r="AS133" s="79">
        <v>0</v>
      </c>
      <c r="AT133" s="79">
        <v>0</v>
      </c>
      <c r="AU133" s="79"/>
      <c r="AV133" s="79"/>
      <c r="AW133" s="79"/>
      <c r="AX133" s="79"/>
      <c r="AY133" s="79"/>
      <c r="AZ133" s="79"/>
      <c r="BA133" s="79"/>
      <c r="BB133" s="79"/>
      <c r="BC133">
        <v>1</v>
      </c>
      <c r="BD133" s="78" t="str">
        <f>REPLACE(INDEX(GroupVertices[Group], MATCH(Edges[[#This Row],[Vertex 1]],GroupVertices[Vertex],0)),1,1,"")</f>
        <v>7</v>
      </c>
      <c r="BE133" s="78" t="str">
        <f>REPLACE(INDEX(GroupVertices[Group], MATCH(Edges[[#This Row],[Vertex 2]],GroupVertices[Vertex],0)),1,1,"")</f>
        <v>4</v>
      </c>
      <c r="BF133" s="48">
        <v>0</v>
      </c>
      <c r="BG133" s="49">
        <v>0</v>
      </c>
      <c r="BH133" s="48">
        <v>0</v>
      </c>
      <c r="BI133" s="49">
        <v>0</v>
      </c>
      <c r="BJ133" s="48">
        <v>0</v>
      </c>
      <c r="BK133" s="49">
        <v>0</v>
      </c>
      <c r="BL133" s="48">
        <v>30</v>
      </c>
      <c r="BM133" s="49">
        <v>100</v>
      </c>
      <c r="BN133" s="48">
        <v>30</v>
      </c>
    </row>
    <row r="134" spans="1:66" x14ac:dyDescent="0.25">
      <c r="A134" s="64" t="s">
        <v>268</v>
      </c>
      <c r="B134" s="64" t="s">
        <v>268</v>
      </c>
      <c r="C134" s="65" t="s">
        <v>11068</v>
      </c>
      <c r="D134" s="66">
        <v>10</v>
      </c>
      <c r="E134" s="67" t="s">
        <v>136</v>
      </c>
      <c r="F134" s="68">
        <v>22.095238095238095</v>
      </c>
      <c r="G134" s="65"/>
      <c r="H134" s="69"/>
      <c r="I134" s="70"/>
      <c r="J134" s="70"/>
      <c r="K134" s="34" t="s">
        <v>65</v>
      </c>
      <c r="L134" s="77">
        <v>134</v>
      </c>
      <c r="M134" s="77"/>
      <c r="N134" s="72"/>
      <c r="O134" s="79" t="s">
        <v>176</v>
      </c>
      <c r="P134" s="81">
        <v>43846.484791666669</v>
      </c>
      <c r="Q134" s="79" t="s">
        <v>352</v>
      </c>
      <c r="R134" s="82" t="s">
        <v>463</v>
      </c>
      <c r="S134" s="79" t="s">
        <v>496</v>
      </c>
      <c r="T134" s="79" t="s">
        <v>531</v>
      </c>
      <c r="U134" s="79"/>
      <c r="V134" s="82" t="s">
        <v>726</v>
      </c>
      <c r="W134" s="81">
        <v>43846.484791666669</v>
      </c>
      <c r="X134" s="85">
        <v>43846</v>
      </c>
      <c r="Y134" s="87" t="s">
        <v>838</v>
      </c>
      <c r="Z134" s="82" t="s">
        <v>1140</v>
      </c>
      <c r="AA134" s="79"/>
      <c r="AB134" s="79"/>
      <c r="AC134" s="87" t="s">
        <v>1454</v>
      </c>
      <c r="AD134" s="79"/>
      <c r="AE134" s="79" t="b">
        <v>0</v>
      </c>
      <c r="AF134" s="79">
        <v>1</v>
      </c>
      <c r="AG134" s="87" t="s">
        <v>1673</v>
      </c>
      <c r="AH134" s="79" t="b">
        <v>0</v>
      </c>
      <c r="AI134" s="79" t="s">
        <v>1678</v>
      </c>
      <c r="AJ134" s="79"/>
      <c r="AK134" s="87" t="s">
        <v>1673</v>
      </c>
      <c r="AL134" s="79" t="b">
        <v>0</v>
      </c>
      <c r="AM134" s="79">
        <v>0</v>
      </c>
      <c r="AN134" s="87" t="s">
        <v>1673</v>
      </c>
      <c r="AO134" s="79" t="s">
        <v>1686</v>
      </c>
      <c r="AP134" s="79" t="b">
        <v>0</v>
      </c>
      <c r="AQ134" s="87" t="s">
        <v>1454</v>
      </c>
      <c r="AR134" s="79" t="s">
        <v>176</v>
      </c>
      <c r="AS134" s="79">
        <v>0</v>
      </c>
      <c r="AT134" s="79">
        <v>0</v>
      </c>
      <c r="AU134" s="79"/>
      <c r="AV134" s="79"/>
      <c r="AW134" s="79"/>
      <c r="AX134" s="79"/>
      <c r="AY134" s="79"/>
      <c r="AZ134" s="79"/>
      <c r="BA134" s="79"/>
      <c r="BB134" s="79"/>
      <c r="BC134">
        <v>9</v>
      </c>
      <c r="BD134" s="78" t="str">
        <f>REPLACE(INDEX(GroupVertices[Group], MATCH(Edges[[#This Row],[Vertex 1]],GroupVertices[Vertex],0)),1,1,"")</f>
        <v>4</v>
      </c>
      <c r="BE134" s="78" t="str">
        <f>REPLACE(INDEX(GroupVertices[Group], MATCH(Edges[[#This Row],[Vertex 2]],GroupVertices[Vertex],0)),1,1,"")</f>
        <v>4</v>
      </c>
      <c r="BF134" s="48">
        <v>0</v>
      </c>
      <c r="BG134" s="49">
        <v>0</v>
      </c>
      <c r="BH134" s="48">
        <v>0</v>
      </c>
      <c r="BI134" s="49">
        <v>0</v>
      </c>
      <c r="BJ134" s="48">
        <v>0</v>
      </c>
      <c r="BK134" s="49">
        <v>0</v>
      </c>
      <c r="BL134" s="48">
        <v>30</v>
      </c>
      <c r="BM134" s="49">
        <v>100</v>
      </c>
      <c r="BN134" s="48">
        <v>30</v>
      </c>
    </row>
    <row r="135" spans="1:66" x14ac:dyDescent="0.25">
      <c r="A135" s="64" t="s">
        <v>268</v>
      </c>
      <c r="B135" s="64" t="s">
        <v>268</v>
      </c>
      <c r="C135" s="65" t="s">
        <v>11068</v>
      </c>
      <c r="D135" s="66">
        <v>10</v>
      </c>
      <c r="E135" s="67" t="s">
        <v>136</v>
      </c>
      <c r="F135" s="68">
        <v>22.095238095238095</v>
      </c>
      <c r="G135" s="65"/>
      <c r="H135" s="69"/>
      <c r="I135" s="70"/>
      <c r="J135" s="70"/>
      <c r="K135" s="34" t="s">
        <v>65</v>
      </c>
      <c r="L135" s="77">
        <v>135</v>
      </c>
      <c r="M135" s="77"/>
      <c r="N135" s="72"/>
      <c r="O135" s="79" t="s">
        <v>176</v>
      </c>
      <c r="P135" s="81">
        <v>43846.71435185185</v>
      </c>
      <c r="Q135" s="79" t="s">
        <v>382</v>
      </c>
      <c r="R135" s="82" t="s">
        <v>463</v>
      </c>
      <c r="S135" s="79" t="s">
        <v>496</v>
      </c>
      <c r="T135" s="79" t="s">
        <v>531</v>
      </c>
      <c r="U135" s="79"/>
      <c r="V135" s="82" t="s">
        <v>726</v>
      </c>
      <c r="W135" s="81">
        <v>43846.71435185185</v>
      </c>
      <c r="X135" s="85">
        <v>43846</v>
      </c>
      <c r="Y135" s="87" t="s">
        <v>839</v>
      </c>
      <c r="Z135" s="82" t="s">
        <v>1141</v>
      </c>
      <c r="AA135" s="79"/>
      <c r="AB135" s="79"/>
      <c r="AC135" s="87" t="s">
        <v>1455</v>
      </c>
      <c r="AD135" s="79"/>
      <c r="AE135" s="79" t="b">
        <v>0</v>
      </c>
      <c r="AF135" s="79">
        <v>0</v>
      </c>
      <c r="AG135" s="87" t="s">
        <v>1673</v>
      </c>
      <c r="AH135" s="79" t="b">
        <v>0</v>
      </c>
      <c r="AI135" s="79" t="s">
        <v>1678</v>
      </c>
      <c r="AJ135" s="79"/>
      <c r="AK135" s="87" t="s">
        <v>1673</v>
      </c>
      <c r="AL135" s="79" t="b">
        <v>0</v>
      </c>
      <c r="AM135" s="79">
        <v>0</v>
      </c>
      <c r="AN135" s="87" t="s">
        <v>1673</v>
      </c>
      <c r="AO135" s="79" t="s">
        <v>1679</v>
      </c>
      <c r="AP135" s="79" t="b">
        <v>0</v>
      </c>
      <c r="AQ135" s="87" t="s">
        <v>1455</v>
      </c>
      <c r="AR135" s="79" t="s">
        <v>176</v>
      </c>
      <c r="AS135" s="79">
        <v>0</v>
      </c>
      <c r="AT135" s="79">
        <v>0</v>
      </c>
      <c r="AU135" s="79"/>
      <c r="AV135" s="79"/>
      <c r="AW135" s="79"/>
      <c r="AX135" s="79"/>
      <c r="AY135" s="79"/>
      <c r="AZ135" s="79"/>
      <c r="BA135" s="79"/>
      <c r="BB135" s="79"/>
      <c r="BC135">
        <v>9</v>
      </c>
      <c r="BD135" s="78" t="str">
        <f>REPLACE(INDEX(GroupVertices[Group], MATCH(Edges[[#This Row],[Vertex 1]],GroupVertices[Vertex],0)),1,1,"")</f>
        <v>4</v>
      </c>
      <c r="BE135" s="78" t="str">
        <f>REPLACE(INDEX(GroupVertices[Group], MATCH(Edges[[#This Row],[Vertex 2]],GroupVertices[Vertex],0)),1,1,"")</f>
        <v>4</v>
      </c>
      <c r="BF135" s="48">
        <v>0</v>
      </c>
      <c r="BG135" s="49">
        <v>0</v>
      </c>
      <c r="BH135" s="48">
        <v>0</v>
      </c>
      <c r="BI135" s="49">
        <v>0</v>
      </c>
      <c r="BJ135" s="48">
        <v>0</v>
      </c>
      <c r="BK135" s="49">
        <v>0</v>
      </c>
      <c r="BL135" s="48">
        <v>30</v>
      </c>
      <c r="BM135" s="49">
        <v>100</v>
      </c>
      <c r="BN135" s="48">
        <v>30</v>
      </c>
    </row>
    <row r="136" spans="1:66" x14ac:dyDescent="0.25">
      <c r="A136" s="64" t="s">
        <v>268</v>
      </c>
      <c r="B136" s="64" t="s">
        <v>268</v>
      </c>
      <c r="C136" s="65" t="s">
        <v>11068</v>
      </c>
      <c r="D136" s="66">
        <v>10</v>
      </c>
      <c r="E136" s="67" t="s">
        <v>136</v>
      </c>
      <c r="F136" s="68">
        <v>22.095238095238095</v>
      </c>
      <c r="G136" s="65"/>
      <c r="H136" s="69"/>
      <c r="I136" s="70"/>
      <c r="J136" s="70"/>
      <c r="K136" s="34" t="s">
        <v>65</v>
      </c>
      <c r="L136" s="77">
        <v>136</v>
      </c>
      <c r="M136" s="77"/>
      <c r="N136" s="72"/>
      <c r="O136" s="79" t="s">
        <v>176</v>
      </c>
      <c r="P136" s="81">
        <v>43847.009293981479</v>
      </c>
      <c r="Q136" s="79" t="s">
        <v>383</v>
      </c>
      <c r="R136" s="82" t="s">
        <v>463</v>
      </c>
      <c r="S136" s="79" t="s">
        <v>496</v>
      </c>
      <c r="T136" s="79" t="s">
        <v>531</v>
      </c>
      <c r="U136" s="79"/>
      <c r="V136" s="82" t="s">
        <v>726</v>
      </c>
      <c r="W136" s="81">
        <v>43847.009293981479</v>
      </c>
      <c r="X136" s="85">
        <v>43847</v>
      </c>
      <c r="Y136" s="87" t="s">
        <v>840</v>
      </c>
      <c r="Z136" s="82" t="s">
        <v>1142</v>
      </c>
      <c r="AA136" s="79"/>
      <c r="AB136" s="79"/>
      <c r="AC136" s="87" t="s">
        <v>1456</v>
      </c>
      <c r="AD136" s="79"/>
      <c r="AE136" s="79" t="b">
        <v>0</v>
      </c>
      <c r="AF136" s="79">
        <v>0</v>
      </c>
      <c r="AG136" s="87" t="s">
        <v>1673</v>
      </c>
      <c r="AH136" s="79" t="b">
        <v>0</v>
      </c>
      <c r="AI136" s="79" t="s">
        <v>1678</v>
      </c>
      <c r="AJ136" s="79"/>
      <c r="AK136" s="87" t="s">
        <v>1673</v>
      </c>
      <c r="AL136" s="79" t="b">
        <v>0</v>
      </c>
      <c r="AM136" s="79">
        <v>0</v>
      </c>
      <c r="AN136" s="87" t="s">
        <v>1673</v>
      </c>
      <c r="AO136" s="79" t="s">
        <v>1679</v>
      </c>
      <c r="AP136" s="79" t="b">
        <v>0</v>
      </c>
      <c r="AQ136" s="87" t="s">
        <v>1456</v>
      </c>
      <c r="AR136" s="79" t="s">
        <v>176</v>
      </c>
      <c r="AS136" s="79">
        <v>0</v>
      </c>
      <c r="AT136" s="79">
        <v>0</v>
      </c>
      <c r="AU136" s="79"/>
      <c r="AV136" s="79"/>
      <c r="AW136" s="79"/>
      <c r="AX136" s="79"/>
      <c r="AY136" s="79"/>
      <c r="AZ136" s="79"/>
      <c r="BA136" s="79"/>
      <c r="BB136" s="79"/>
      <c r="BC136">
        <v>9</v>
      </c>
      <c r="BD136" s="78" t="str">
        <f>REPLACE(INDEX(GroupVertices[Group], MATCH(Edges[[#This Row],[Vertex 1]],GroupVertices[Vertex],0)),1,1,"")</f>
        <v>4</v>
      </c>
      <c r="BE136" s="78" t="str">
        <f>REPLACE(INDEX(GroupVertices[Group], MATCH(Edges[[#This Row],[Vertex 2]],GroupVertices[Vertex],0)),1,1,"")</f>
        <v>4</v>
      </c>
      <c r="BF136" s="48">
        <v>0</v>
      </c>
      <c r="BG136" s="49">
        <v>0</v>
      </c>
      <c r="BH136" s="48">
        <v>0</v>
      </c>
      <c r="BI136" s="49">
        <v>0</v>
      </c>
      <c r="BJ136" s="48">
        <v>0</v>
      </c>
      <c r="BK136" s="49">
        <v>0</v>
      </c>
      <c r="BL136" s="48">
        <v>30</v>
      </c>
      <c r="BM136" s="49">
        <v>100</v>
      </c>
      <c r="BN136" s="48">
        <v>30</v>
      </c>
    </row>
    <row r="137" spans="1:66" x14ac:dyDescent="0.25">
      <c r="A137" s="64" t="s">
        <v>268</v>
      </c>
      <c r="B137" s="64" t="s">
        <v>268</v>
      </c>
      <c r="C137" s="65" t="s">
        <v>11068</v>
      </c>
      <c r="D137" s="66">
        <v>10</v>
      </c>
      <c r="E137" s="67" t="s">
        <v>136</v>
      </c>
      <c r="F137" s="68">
        <v>22.095238095238095</v>
      </c>
      <c r="G137" s="65"/>
      <c r="H137" s="69"/>
      <c r="I137" s="70"/>
      <c r="J137" s="70"/>
      <c r="K137" s="34" t="s">
        <v>65</v>
      </c>
      <c r="L137" s="77">
        <v>137</v>
      </c>
      <c r="M137" s="77"/>
      <c r="N137" s="72"/>
      <c r="O137" s="79" t="s">
        <v>176</v>
      </c>
      <c r="P137" s="81">
        <v>43847.679293981484</v>
      </c>
      <c r="Q137" s="79" t="s">
        <v>373</v>
      </c>
      <c r="R137" s="82" t="s">
        <v>463</v>
      </c>
      <c r="S137" s="79" t="s">
        <v>496</v>
      </c>
      <c r="T137" s="79" t="s">
        <v>531</v>
      </c>
      <c r="U137" s="82" t="s">
        <v>573</v>
      </c>
      <c r="V137" s="82" t="s">
        <v>573</v>
      </c>
      <c r="W137" s="81">
        <v>43847.679293981484</v>
      </c>
      <c r="X137" s="85">
        <v>43847</v>
      </c>
      <c r="Y137" s="87" t="s">
        <v>841</v>
      </c>
      <c r="Z137" s="82" t="s">
        <v>1143</v>
      </c>
      <c r="AA137" s="79"/>
      <c r="AB137" s="79"/>
      <c r="AC137" s="87" t="s">
        <v>1457</v>
      </c>
      <c r="AD137" s="79"/>
      <c r="AE137" s="79" t="b">
        <v>0</v>
      </c>
      <c r="AF137" s="79">
        <v>1</v>
      </c>
      <c r="AG137" s="87" t="s">
        <v>1673</v>
      </c>
      <c r="AH137" s="79" t="b">
        <v>0</v>
      </c>
      <c r="AI137" s="79" t="s">
        <v>1678</v>
      </c>
      <c r="AJ137" s="79"/>
      <c r="AK137" s="87" t="s">
        <v>1673</v>
      </c>
      <c r="AL137" s="79" t="b">
        <v>0</v>
      </c>
      <c r="AM137" s="79">
        <v>1</v>
      </c>
      <c r="AN137" s="87" t="s">
        <v>1673</v>
      </c>
      <c r="AO137" s="79" t="s">
        <v>1686</v>
      </c>
      <c r="AP137" s="79" t="b">
        <v>0</v>
      </c>
      <c r="AQ137" s="87" t="s">
        <v>1457</v>
      </c>
      <c r="AR137" s="79" t="s">
        <v>176</v>
      </c>
      <c r="AS137" s="79">
        <v>0</v>
      </c>
      <c r="AT137" s="79">
        <v>0</v>
      </c>
      <c r="AU137" s="79"/>
      <c r="AV137" s="79"/>
      <c r="AW137" s="79"/>
      <c r="AX137" s="79"/>
      <c r="AY137" s="79"/>
      <c r="AZ137" s="79"/>
      <c r="BA137" s="79"/>
      <c r="BB137" s="79"/>
      <c r="BC137">
        <v>9</v>
      </c>
      <c r="BD137" s="78" t="str">
        <f>REPLACE(INDEX(GroupVertices[Group], MATCH(Edges[[#This Row],[Vertex 1]],GroupVertices[Vertex],0)),1,1,"")</f>
        <v>4</v>
      </c>
      <c r="BE137" s="78" t="str">
        <f>REPLACE(INDEX(GroupVertices[Group], MATCH(Edges[[#This Row],[Vertex 2]],GroupVertices[Vertex],0)),1,1,"")</f>
        <v>4</v>
      </c>
      <c r="BF137" s="48">
        <v>0</v>
      </c>
      <c r="BG137" s="49">
        <v>0</v>
      </c>
      <c r="BH137" s="48">
        <v>0</v>
      </c>
      <c r="BI137" s="49">
        <v>0</v>
      </c>
      <c r="BJ137" s="48">
        <v>0</v>
      </c>
      <c r="BK137" s="49">
        <v>0</v>
      </c>
      <c r="BL137" s="48">
        <v>23</v>
      </c>
      <c r="BM137" s="49">
        <v>100</v>
      </c>
      <c r="BN137" s="48">
        <v>23</v>
      </c>
    </row>
    <row r="138" spans="1:66" x14ac:dyDescent="0.25">
      <c r="A138" s="64" t="s">
        <v>268</v>
      </c>
      <c r="B138" s="64" t="s">
        <v>268</v>
      </c>
      <c r="C138" s="65" t="s">
        <v>11068</v>
      </c>
      <c r="D138" s="66">
        <v>10</v>
      </c>
      <c r="E138" s="67" t="s">
        <v>136</v>
      </c>
      <c r="F138" s="68">
        <v>22.095238095238095</v>
      </c>
      <c r="G138" s="65"/>
      <c r="H138" s="69"/>
      <c r="I138" s="70"/>
      <c r="J138" s="70"/>
      <c r="K138" s="34" t="s">
        <v>65</v>
      </c>
      <c r="L138" s="77">
        <v>138</v>
      </c>
      <c r="M138" s="77"/>
      <c r="N138" s="72"/>
      <c r="O138" s="79" t="s">
        <v>176</v>
      </c>
      <c r="P138" s="81">
        <v>43848.518831018519</v>
      </c>
      <c r="Q138" s="79" t="s">
        <v>352</v>
      </c>
      <c r="R138" s="82" t="s">
        <v>463</v>
      </c>
      <c r="S138" s="79" t="s">
        <v>496</v>
      </c>
      <c r="T138" s="79" t="s">
        <v>531</v>
      </c>
      <c r="U138" s="79"/>
      <c r="V138" s="82" t="s">
        <v>726</v>
      </c>
      <c r="W138" s="81">
        <v>43848.518831018519</v>
      </c>
      <c r="X138" s="85">
        <v>43848</v>
      </c>
      <c r="Y138" s="87" t="s">
        <v>842</v>
      </c>
      <c r="Z138" s="82" t="s">
        <v>1144</v>
      </c>
      <c r="AA138" s="79"/>
      <c r="AB138" s="79"/>
      <c r="AC138" s="87" t="s">
        <v>1458</v>
      </c>
      <c r="AD138" s="79"/>
      <c r="AE138" s="79" t="b">
        <v>0</v>
      </c>
      <c r="AF138" s="79">
        <v>0</v>
      </c>
      <c r="AG138" s="87" t="s">
        <v>1673</v>
      </c>
      <c r="AH138" s="79" t="b">
        <v>0</v>
      </c>
      <c r="AI138" s="79" t="s">
        <v>1678</v>
      </c>
      <c r="AJ138" s="79"/>
      <c r="AK138" s="87" t="s">
        <v>1673</v>
      </c>
      <c r="AL138" s="79" t="b">
        <v>0</v>
      </c>
      <c r="AM138" s="79">
        <v>1</v>
      </c>
      <c r="AN138" s="87" t="s">
        <v>1673</v>
      </c>
      <c r="AO138" s="79" t="s">
        <v>1686</v>
      </c>
      <c r="AP138" s="79" t="b">
        <v>0</v>
      </c>
      <c r="AQ138" s="87" t="s">
        <v>1458</v>
      </c>
      <c r="AR138" s="79" t="s">
        <v>176</v>
      </c>
      <c r="AS138" s="79">
        <v>0</v>
      </c>
      <c r="AT138" s="79">
        <v>0</v>
      </c>
      <c r="AU138" s="79"/>
      <c r="AV138" s="79"/>
      <c r="AW138" s="79"/>
      <c r="AX138" s="79"/>
      <c r="AY138" s="79"/>
      <c r="AZ138" s="79"/>
      <c r="BA138" s="79"/>
      <c r="BB138" s="79"/>
      <c r="BC138">
        <v>9</v>
      </c>
      <c r="BD138" s="78" t="str">
        <f>REPLACE(INDEX(GroupVertices[Group], MATCH(Edges[[#This Row],[Vertex 1]],GroupVertices[Vertex],0)),1,1,"")</f>
        <v>4</v>
      </c>
      <c r="BE138" s="78" t="str">
        <f>REPLACE(INDEX(GroupVertices[Group], MATCH(Edges[[#This Row],[Vertex 2]],GroupVertices[Vertex],0)),1,1,"")</f>
        <v>4</v>
      </c>
      <c r="BF138" s="48">
        <v>0</v>
      </c>
      <c r="BG138" s="49">
        <v>0</v>
      </c>
      <c r="BH138" s="48">
        <v>0</v>
      </c>
      <c r="BI138" s="49">
        <v>0</v>
      </c>
      <c r="BJ138" s="48">
        <v>0</v>
      </c>
      <c r="BK138" s="49">
        <v>0</v>
      </c>
      <c r="BL138" s="48">
        <v>30</v>
      </c>
      <c r="BM138" s="49">
        <v>100</v>
      </c>
      <c r="BN138" s="48">
        <v>30</v>
      </c>
    </row>
    <row r="139" spans="1:66" x14ac:dyDescent="0.25">
      <c r="A139" s="64" t="s">
        <v>268</v>
      </c>
      <c r="B139" s="64" t="s">
        <v>268</v>
      </c>
      <c r="C139" s="65" t="s">
        <v>11068</v>
      </c>
      <c r="D139" s="66">
        <v>10</v>
      </c>
      <c r="E139" s="67" t="s">
        <v>136</v>
      </c>
      <c r="F139" s="68">
        <v>22.095238095238095</v>
      </c>
      <c r="G139" s="65"/>
      <c r="H139" s="69"/>
      <c r="I139" s="70"/>
      <c r="J139" s="70"/>
      <c r="K139" s="34" t="s">
        <v>65</v>
      </c>
      <c r="L139" s="77">
        <v>139</v>
      </c>
      <c r="M139" s="77"/>
      <c r="N139" s="72"/>
      <c r="O139" s="79" t="s">
        <v>176</v>
      </c>
      <c r="P139" s="81">
        <v>43849.617476851854</v>
      </c>
      <c r="Q139" s="79" t="s">
        <v>384</v>
      </c>
      <c r="R139" s="82" t="s">
        <v>463</v>
      </c>
      <c r="S139" s="79" t="s">
        <v>496</v>
      </c>
      <c r="T139" s="79" t="s">
        <v>531</v>
      </c>
      <c r="U139" s="82" t="s">
        <v>574</v>
      </c>
      <c r="V139" s="82" t="s">
        <v>574</v>
      </c>
      <c r="W139" s="81">
        <v>43849.617476851854</v>
      </c>
      <c r="X139" s="85">
        <v>43849</v>
      </c>
      <c r="Y139" s="87" t="s">
        <v>843</v>
      </c>
      <c r="Z139" s="82" t="s">
        <v>1145</v>
      </c>
      <c r="AA139" s="79"/>
      <c r="AB139" s="79"/>
      <c r="AC139" s="87" t="s">
        <v>1459</v>
      </c>
      <c r="AD139" s="79"/>
      <c r="AE139" s="79" t="b">
        <v>0</v>
      </c>
      <c r="AF139" s="79">
        <v>0</v>
      </c>
      <c r="AG139" s="87" t="s">
        <v>1673</v>
      </c>
      <c r="AH139" s="79" t="b">
        <v>0</v>
      </c>
      <c r="AI139" s="79" t="s">
        <v>1678</v>
      </c>
      <c r="AJ139" s="79"/>
      <c r="AK139" s="87" t="s">
        <v>1673</v>
      </c>
      <c r="AL139" s="79" t="b">
        <v>0</v>
      </c>
      <c r="AM139" s="79">
        <v>0</v>
      </c>
      <c r="AN139" s="87" t="s">
        <v>1673</v>
      </c>
      <c r="AO139" s="79" t="s">
        <v>1686</v>
      </c>
      <c r="AP139" s="79" t="b">
        <v>0</v>
      </c>
      <c r="AQ139" s="87" t="s">
        <v>1459</v>
      </c>
      <c r="AR139" s="79" t="s">
        <v>176</v>
      </c>
      <c r="AS139" s="79">
        <v>0</v>
      </c>
      <c r="AT139" s="79">
        <v>0</v>
      </c>
      <c r="AU139" s="79"/>
      <c r="AV139" s="79"/>
      <c r="AW139" s="79"/>
      <c r="AX139" s="79"/>
      <c r="AY139" s="79"/>
      <c r="AZ139" s="79"/>
      <c r="BA139" s="79"/>
      <c r="BB139" s="79"/>
      <c r="BC139">
        <v>9</v>
      </c>
      <c r="BD139" s="78" t="str">
        <f>REPLACE(INDEX(GroupVertices[Group], MATCH(Edges[[#This Row],[Vertex 1]],GroupVertices[Vertex],0)),1,1,"")</f>
        <v>4</v>
      </c>
      <c r="BE139" s="78" t="str">
        <f>REPLACE(INDEX(GroupVertices[Group], MATCH(Edges[[#This Row],[Vertex 2]],GroupVertices[Vertex],0)),1,1,"")</f>
        <v>4</v>
      </c>
      <c r="BF139" s="48">
        <v>0</v>
      </c>
      <c r="BG139" s="49">
        <v>0</v>
      </c>
      <c r="BH139" s="48">
        <v>0</v>
      </c>
      <c r="BI139" s="49">
        <v>0</v>
      </c>
      <c r="BJ139" s="48">
        <v>0</v>
      </c>
      <c r="BK139" s="49">
        <v>0</v>
      </c>
      <c r="BL139" s="48">
        <v>23</v>
      </c>
      <c r="BM139" s="49">
        <v>100</v>
      </c>
      <c r="BN139" s="48">
        <v>23</v>
      </c>
    </row>
    <row r="140" spans="1:66" x14ac:dyDescent="0.25">
      <c r="A140" s="64" t="s">
        <v>268</v>
      </c>
      <c r="B140" s="64" t="s">
        <v>268</v>
      </c>
      <c r="C140" s="65" t="s">
        <v>11068</v>
      </c>
      <c r="D140" s="66">
        <v>10</v>
      </c>
      <c r="E140" s="67" t="s">
        <v>136</v>
      </c>
      <c r="F140" s="68">
        <v>22.095238095238095</v>
      </c>
      <c r="G140" s="65"/>
      <c r="H140" s="69"/>
      <c r="I140" s="70"/>
      <c r="J140" s="70"/>
      <c r="K140" s="34" t="s">
        <v>65</v>
      </c>
      <c r="L140" s="77">
        <v>140</v>
      </c>
      <c r="M140" s="77"/>
      <c r="N140" s="72"/>
      <c r="O140" s="79" t="s">
        <v>176</v>
      </c>
      <c r="P140" s="81">
        <v>43850.450821759259</v>
      </c>
      <c r="Q140" s="79" t="s">
        <v>385</v>
      </c>
      <c r="R140" s="82" t="s">
        <v>463</v>
      </c>
      <c r="S140" s="79" t="s">
        <v>496</v>
      </c>
      <c r="T140" s="79" t="s">
        <v>531</v>
      </c>
      <c r="U140" s="82" t="s">
        <v>575</v>
      </c>
      <c r="V140" s="82" t="s">
        <v>575</v>
      </c>
      <c r="W140" s="81">
        <v>43850.450821759259</v>
      </c>
      <c r="X140" s="85">
        <v>43850</v>
      </c>
      <c r="Y140" s="87" t="s">
        <v>844</v>
      </c>
      <c r="Z140" s="82" t="s">
        <v>1146</v>
      </c>
      <c r="AA140" s="79"/>
      <c r="AB140" s="79"/>
      <c r="AC140" s="87" t="s">
        <v>1460</v>
      </c>
      <c r="AD140" s="79"/>
      <c r="AE140" s="79" t="b">
        <v>0</v>
      </c>
      <c r="AF140" s="79">
        <v>0</v>
      </c>
      <c r="AG140" s="87" t="s">
        <v>1673</v>
      </c>
      <c r="AH140" s="79" t="b">
        <v>0</v>
      </c>
      <c r="AI140" s="79" t="s">
        <v>1678</v>
      </c>
      <c r="AJ140" s="79"/>
      <c r="AK140" s="87" t="s">
        <v>1673</v>
      </c>
      <c r="AL140" s="79" t="b">
        <v>0</v>
      </c>
      <c r="AM140" s="79">
        <v>0</v>
      </c>
      <c r="AN140" s="87" t="s">
        <v>1673</v>
      </c>
      <c r="AO140" s="79" t="s">
        <v>1686</v>
      </c>
      <c r="AP140" s="79" t="b">
        <v>0</v>
      </c>
      <c r="AQ140" s="87" t="s">
        <v>1460</v>
      </c>
      <c r="AR140" s="79" t="s">
        <v>176</v>
      </c>
      <c r="AS140" s="79">
        <v>0</v>
      </c>
      <c r="AT140" s="79">
        <v>0</v>
      </c>
      <c r="AU140" s="79"/>
      <c r="AV140" s="79"/>
      <c r="AW140" s="79"/>
      <c r="AX140" s="79"/>
      <c r="AY140" s="79"/>
      <c r="AZ140" s="79"/>
      <c r="BA140" s="79"/>
      <c r="BB140" s="79"/>
      <c r="BC140">
        <v>9</v>
      </c>
      <c r="BD140" s="78" t="str">
        <f>REPLACE(INDEX(GroupVertices[Group], MATCH(Edges[[#This Row],[Vertex 1]],GroupVertices[Vertex],0)),1,1,"")</f>
        <v>4</v>
      </c>
      <c r="BE140" s="78" t="str">
        <f>REPLACE(INDEX(GroupVertices[Group], MATCH(Edges[[#This Row],[Vertex 2]],GroupVertices[Vertex],0)),1,1,"")</f>
        <v>4</v>
      </c>
      <c r="BF140" s="48">
        <v>0</v>
      </c>
      <c r="BG140" s="49">
        <v>0</v>
      </c>
      <c r="BH140" s="48">
        <v>0</v>
      </c>
      <c r="BI140" s="49">
        <v>0</v>
      </c>
      <c r="BJ140" s="48">
        <v>0</v>
      </c>
      <c r="BK140" s="49">
        <v>0</v>
      </c>
      <c r="BL140" s="48">
        <v>23</v>
      </c>
      <c r="BM140" s="49">
        <v>100</v>
      </c>
      <c r="BN140" s="48">
        <v>23</v>
      </c>
    </row>
    <row r="141" spans="1:66" x14ac:dyDescent="0.25">
      <c r="A141" s="64" t="s">
        <v>268</v>
      </c>
      <c r="B141" s="64" t="s">
        <v>268</v>
      </c>
      <c r="C141" s="65" t="s">
        <v>11068</v>
      </c>
      <c r="D141" s="66">
        <v>10</v>
      </c>
      <c r="E141" s="67" t="s">
        <v>136</v>
      </c>
      <c r="F141" s="68">
        <v>22.095238095238095</v>
      </c>
      <c r="G141" s="65"/>
      <c r="H141" s="69"/>
      <c r="I141" s="70"/>
      <c r="J141" s="70"/>
      <c r="K141" s="34" t="s">
        <v>65</v>
      </c>
      <c r="L141" s="77">
        <v>141</v>
      </c>
      <c r="M141" s="77"/>
      <c r="N141" s="72"/>
      <c r="O141" s="79" t="s">
        <v>176</v>
      </c>
      <c r="P141" s="81">
        <v>43851.502847222226</v>
      </c>
      <c r="Q141" s="79" t="s">
        <v>352</v>
      </c>
      <c r="R141" s="82" t="s">
        <v>463</v>
      </c>
      <c r="S141" s="79" t="s">
        <v>496</v>
      </c>
      <c r="T141" s="79" t="s">
        <v>531</v>
      </c>
      <c r="U141" s="79"/>
      <c r="V141" s="82" t="s">
        <v>726</v>
      </c>
      <c r="W141" s="81">
        <v>43851.502847222226</v>
      </c>
      <c r="X141" s="85">
        <v>43851</v>
      </c>
      <c r="Y141" s="87" t="s">
        <v>845</v>
      </c>
      <c r="Z141" s="82" t="s">
        <v>1147</v>
      </c>
      <c r="AA141" s="79"/>
      <c r="AB141" s="79"/>
      <c r="AC141" s="87" t="s">
        <v>1461</v>
      </c>
      <c r="AD141" s="79"/>
      <c r="AE141" s="79" t="b">
        <v>0</v>
      </c>
      <c r="AF141" s="79">
        <v>2</v>
      </c>
      <c r="AG141" s="87" t="s">
        <v>1673</v>
      </c>
      <c r="AH141" s="79" t="b">
        <v>0</v>
      </c>
      <c r="AI141" s="79" t="s">
        <v>1678</v>
      </c>
      <c r="AJ141" s="79"/>
      <c r="AK141" s="87" t="s">
        <v>1673</v>
      </c>
      <c r="AL141" s="79" t="b">
        <v>0</v>
      </c>
      <c r="AM141" s="79">
        <v>2</v>
      </c>
      <c r="AN141" s="87" t="s">
        <v>1673</v>
      </c>
      <c r="AO141" s="79" t="s">
        <v>1686</v>
      </c>
      <c r="AP141" s="79" t="b">
        <v>0</v>
      </c>
      <c r="AQ141" s="87" t="s">
        <v>1461</v>
      </c>
      <c r="AR141" s="79" t="s">
        <v>176</v>
      </c>
      <c r="AS141" s="79">
        <v>0</v>
      </c>
      <c r="AT141" s="79">
        <v>0</v>
      </c>
      <c r="AU141" s="79"/>
      <c r="AV141" s="79"/>
      <c r="AW141" s="79"/>
      <c r="AX141" s="79"/>
      <c r="AY141" s="79"/>
      <c r="AZ141" s="79"/>
      <c r="BA141" s="79"/>
      <c r="BB141" s="79"/>
      <c r="BC141">
        <v>9</v>
      </c>
      <c r="BD141" s="78" t="str">
        <f>REPLACE(INDEX(GroupVertices[Group], MATCH(Edges[[#This Row],[Vertex 1]],GroupVertices[Vertex],0)),1,1,"")</f>
        <v>4</v>
      </c>
      <c r="BE141" s="78" t="str">
        <f>REPLACE(INDEX(GroupVertices[Group], MATCH(Edges[[#This Row],[Vertex 2]],GroupVertices[Vertex],0)),1,1,"")</f>
        <v>4</v>
      </c>
      <c r="BF141" s="48">
        <v>0</v>
      </c>
      <c r="BG141" s="49">
        <v>0</v>
      </c>
      <c r="BH141" s="48">
        <v>0</v>
      </c>
      <c r="BI141" s="49">
        <v>0</v>
      </c>
      <c r="BJ141" s="48">
        <v>0</v>
      </c>
      <c r="BK141" s="49">
        <v>0</v>
      </c>
      <c r="BL141" s="48">
        <v>30</v>
      </c>
      <c r="BM141" s="49">
        <v>100</v>
      </c>
      <c r="BN141" s="48">
        <v>30</v>
      </c>
    </row>
    <row r="142" spans="1:66" x14ac:dyDescent="0.25">
      <c r="A142" s="64" t="s">
        <v>268</v>
      </c>
      <c r="B142" s="64" t="s">
        <v>268</v>
      </c>
      <c r="C142" s="65" t="s">
        <v>11068</v>
      </c>
      <c r="D142" s="66">
        <v>10</v>
      </c>
      <c r="E142" s="67" t="s">
        <v>136</v>
      </c>
      <c r="F142" s="68">
        <v>22.095238095238095</v>
      </c>
      <c r="G142" s="65"/>
      <c r="H142" s="69"/>
      <c r="I142" s="70"/>
      <c r="J142" s="70"/>
      <c r="K142" s="34" t="s">
        <v>65</v>
      </c>
      <c r="L142" s="77">
        <v>142</v>
      </c>
      <c r="M142" s="77"/>
      <c r="N142" s="72"/>
      <c r="O142" s="79" t="s">
        <v>176</v>
      </c>
      <c r="P142" s="81">
        <v>43852.824432870373</v>
      </c>
      <c r="Q142" s="79" t="s">
        <v>386</v>
      </c>
      <c r="R142" s="82" t="s">
        <v>463</v>
      </c>
      <c r="S142" s="79" t="s">
        <v>496</v>
      </c>
      <c r="T142" s="79" t="s">
        <v>531</v>
      </c>
      <c r="U142" s="82" t="s">
        <v>576</v>
      </c>
      <c r="V142" s="82" t="s">
        <v>576</v>
      </c>
      <c r="W142" s="81">
        <v>43852.824432870373</v>
      </c>
      <c r="X142" s="85">
        <v>43852</v>
      </c>
      <c r="Y142" s="87" t="s">
        <v>846</v>
      </c>
      <c r="Z142" s="82" t="s">
        <v>1148</v>
      </c>
      <c r="AA142" s="79"/>
      <c r="AB142" s="79"/>
      <c r="AC142" s="87" t="s">
        <v>1462</v>
      </c>
      <c r="AD142" s="79"/>
      <c r="AE142" s="79" t="b">
        <v>0</v>
      </c>
      <c r="AF142" s="79">
        <v>0</v>
      </c>
      <c r="AG142" s="87" t="s">
        <v>1673</v>
      </c>
      <c r="AH142" s="79" t="b">
        <v>0</v>
      </c>
      <c r="AI142" s="79" t="s">
        <v>1678</v>
      </c>
      <c r="AJ142" s="79"/>
      <c r="AK142" s="87" t="s">
        <v>1673</v>
      </c>
      <c r="AL142" s="79" t="b">
        <v>0</v>
      </c>
      <c r="AM142" s="79">
        <v>1</v>
      </c>
      <c r="AN142" s="87" t="s">
        <v>1673</v>
      </c>
      <c r="AO142" s="79" t="s">
        <v>1686</v>
      </c>
      <c r="AP142" s="79" t="b">
        <v>0</v>
      </c>
      <c r="AQ142" s="87" t="s">
        <v>1462</v>
      </c>
      <c r="AR142" s="79" t="s">
        <v>176</v>
      </c>
      <c r="AS142" s="79">
        <v>0</v>
      </c>
      <c r="AT142" s="79">
        <v>0</v>
      </c>
      <c r="AU142" s="79"/>
      <c r="AV142" s="79"/>
      <c r="AW142" s="79"/>
      <c r="AX142" s="79"/>
      <c r="AY142" s="79"/>
      <c r="AZ142" s="79"/>
      <c r="BA142" s="79"/>
      <c r="BB142" s="79"/>
      <c r="BC142">
        <v>9</v>
      </c>
      <c r="BD142" s="78" t="str">
        <f>REPLACE(INDEX(GroupVertices[Group], MATCH(Edges[[#This Row],[Vertex 1]],GroupVertices[Vertex],0)),1,1,"")</f>
        <v>4</v>
      </c>
      <c r="BE142" s="78" t="str">
        <f>REPLACE(INDEX(GroupVertices[Group], MATCH(Edges[[#This Row],[Vertex 2]],GroupVertices[Vertex],0)),1,1,"")</f>
        <v>4</v>
      </c>
      <c r="BF142" s="48">
        <v>0</v>
      </c>
      <c r="BG142" s="49">
        <v>0</v>
      </c>
      <c r="BH142" s="48">
        <v>0</v>
      </c>
      <c r="BI142" s="49">
        <v>0</v>
      </c>
      <c r="BJ142" s="48">
        <v>0</v>
      </c>
      <c r="BK142" s="49">
        <v>0</v>
      </c>
      <c r="BL142" s="48">
        <v>30</v>
      </c>
      <c r="BM142" s="49">
        <v>100</v>
      </c>
      <c r="BN142" s="48">
        <v>30</v>
      </c>
    </row>
    <row r="143" spans="1:66" x14ac:dyDescent="0.25">
      <c r="A143" s="64" t="s">
        <v>267</v>
      </c>
      <c r="B143" s="64" t="s">
        <v>268</v>
      </c>
      <c r="C143" s="65" t="s">
        <v>11064</v>
      </c>
      <c r="D143" s="66">
        <v>3</v>
      </c>
      <c r="E143" s="67" t="s">
        <v>132</v>
      </c>
      <c r="F143" s="68">
        <v>32</v>
      </c>
      <c r="G143" s="65"/>
      <c r="H143" s="69"/>
      <c r="I143" s="70"/>
      <c r="J143" s="70"/>
      <c r="K143" s="34" t="s">
        <v>65</v>
      </c>
      <c r="L143" s="77">
        <v>143</v>
      </c>
      <c r="M143" s="77"/>
      <c r="N143" s="72"/>
      <c r="O143" s="79" t="s">
        <v>313</v>
      </c>
      <c r="P143" s="81">
        <v>43853.335787037038</v>
      </c>
      <c r="Q143" s="79" t="s">
        <v>386</v>
      </c>
      <c r="R143" s="79"/>
      <c r="S143" s="79"/>
      <c r="T143" s="79" t="s">
        <v>520</v>
      </c>
      <c r="U143" s="79"/>
      <c r="V143" s="82" t="s">
        <v>725</v>
      </c>
      <c r="W143" s="81">
        <v>43853.335787037038</v>
      </c>
      <c r="X143" s="85">
        <v>43853</v>
      </c>
      <c r="Y143" s="87" t="s">
        <v>847</v>
      </c>
      <c r="Z143" s="82" t="s">
        <v>1149</v>
      </c>
      <c r="AA143" s="79"/>
      <c r="AB143" s="79"/>
      <c r="AC143" s="87" t="s">
        <v>1463</v>
      </c>
      <c r="AD143" s="79"/>
      <c r="AE143" s="79" t="b">
        <v>0</v>
      </c>
      <c r="AF143" s="79">
        <v>0</v>
      </c>
      <c r="AG143" s="87" t="s">
        <v>1673</v>
      </c>
      <c r="AH143" s="79" t="b">
        <v>0</v>
      </c>
      <c r="AI143" s="79" t="s">
        <v>1678</v>
      </c>
      <c r="AJ143" s="79"/>
      <c r="AK143" s="87" t="s">
        <v>1673</v>
      </c>
      <c r="AL143" s="79" t="b">
        <v>0</v>
      </c>
      <c r="AM143" s="79">
        <v>1</v>
      </c>
      <c r="AN143" s="87" t="s">
        <v>1462</v>
      </c>
      <c r="AO143" s="79" t="s">
        <v>1681</v>
      </c>
      <c r="AP143" s="79" t="b">
        <v>0</v>
      </c>
      <c r="AQ143" s="87" t="s">
        <v>1462</v>
      </c>
      <c r="AR143" s="79" t="s">
        <v>176</v>
      </c>
      <c r="AS143" s="79">
        <v>0</v>
      </c>
      <c r="AT143" s="79">
        <v>0</v>
      </c>
      <c r="AU143" s="79"/>
      <c r="AV143" s="79"/>
      <c r="AW143" s="79"/>
      <c r="AX143" s="79"/>
      <c r="AY143" s="79"/>
      <c r="AZ143" s="79"/>
      <c r="BA143" s="79"/>
      <c r="BB143" s="79"/>
      <c r="BC143">
        <v>1</v>
      </c>
      <c r="BD143" s="78" t="str">
        <f>REPLACE(INDEX(GroupVertices[Group], MATCH(Edges[[#This Row],[Vertex 1]],GroupVertices[Vertex],0)),1,1,"")</f>
        <v>4</v>
      </c>
      <c r="BE143" s="78" t="str">
        <f>REPLACE(INDEX(GroupVertices[Group], MATCH(Edges[[#This Row],[Vertex 2]],GroupVertices[Vertex],0)),1,1,"")</f>
        <v>4</v>
      </c>
      <c r="BF143" s="48">
        <v>0</v>
      </c>
      <c r="BG143" s="49">
        <v>0</v>
      </c>
      <c r="BH143" s="48">
        <v>0</v>
      </c>
      <c r="BI143" s="49">
        <v>0</v>
      </c>
      <c r="BJ143" s="48">
        <v>0</v>
      </c>
      <c r="BK143" s="49">
        <v>0</v>
      </c>
      <c r="BL143" s="48">
        <v>30</v>
      </c>
      <c r="BM143" s="49">
        <v>100</v>
      </c>
      <c r="BN143" s="48">
        <v>30</v>
      </c>
    </row>
    <row r="144" spans="1:66" x14ac:dyDescent="0.25">
      <c r="A144" s="64" t="s">
        <v>269</v>
      </c>
      <c r="B144" s="64" t="s">
        <v>269</v>
      </c>
      <c r="C144" s="65" t="s">
        <v>11064</v>
      </c>
      <c r="D144" s="66">
        <v>3</v>
      </c>
      <c r="E144" s="67" t="s">
        <v>132</v>
      </c>
      <c r="F144" s="68">
        <v>32</v>
      </c>
      <c r="G144" s="65"/>
      <c r="H144" s="69"/>
      <c r="I144" s="70"/>
      <c r="J144" s="70"/>
      <c r="K144" s="34" t="s">
        <v>65</v>
      </c>
      <c r="L144" s="77">
        <v>144</v>
      </c>
      <c r="M144" s="77"/>
      <c r="N144" s="72"/>
      <c r="O144" s="79" t="s">
        <v>176</v>
      </c>
      <c r="P144" s="81">
        <v>43850.692175925928</v>
      </c>
      <c r="Q144" s="79" t="s">
        <v>387</v>
      </c>
      <c r="R144" s="82" t="s">
        <v>469</v>
      </c>
      <c r="S144" s="79" t="s">
        <v>496</v>
      </c>
      <c r="T144" s="79" t="s">
        <v>532</v>
      </c>
      <c r="U144" s="82" t="s">
        <v>577</v>
      </c>
      <c r="V144" s="82" t="s">
        <v>577</v>
      </c>
      <c r="W144" s="81">
        <v>43850.692175925928</v>
      </c>
      <c r="X144" s="85">
        <v>43850</v>
      </c>
      <c r="Y144" s="87" t="s">
        <v>848</v>
      </c>
      <c r="Z144" s="82" t="s">
        <v>1150</v>
      </c>
      <c r="AA144" s="79"/>
      <c r="AB144" s="79"/>
      <c r="AC144" s="87" t="s">
        <v>1464</v>
      </c>
      <c r="AD144" s="79"/>
      <c r="AE144" s="79" t="b">
        <v>0</v>
      </c>
      <c r="AF144" s="79">
        <v>0</v>
      </c>
      <c r="AG144" s="87" t="s">
        <v>1673</v>
      </c>
      <c r="AH144" s="79" t="b">
        <v>0</v>
      </c>
      <c r="AI144" s="79" t="s">
        <v>1678</v>
      </c>
      <c r="AJ144" s="79"/>
      <c r="AK144" s="87" t="s">
        <v>1673</v>
      </c>
      <c r="AL144" s="79" t="b">
        <v>0</v>
      </c>
      <c r="AM144" s="79">
        <v>1</v>
      </c>
      <c r="AN144" s="87" t="s">
        <v>1673</v>
      </c>
      <c r="AO144" s="79" t="s">
        <v>1679</v>
      </c>
      <c r="AP144" s="79" t="b">
        <v>0</v>
      </c>
      <c r="AQ144" s="87" t="s">
        <v>1464</v>
      </c>
      <c r="AR144" s="79" t="s">
        <v>176</v>
      </c>
      <c r="AS144" s="79">
        <v>0</v>
      </c>
      <c r="AT144" s="79">
        <v>0</v>
      </c>
      <c r="AU144" s="79"/>
      <c r="AV144" s="79"/>
      <c r="AW144" s="79"/>
      <c r="AX144" s="79"/>
      <c r="AY144" s="79"/>
      <c r="AZ144" s="79"/>
      <c r="BA144" s="79"/>
      <c r="BB144" s="79"/>
      <c r="BC144">
        <v>1</v>
      </c>
      <c r="BD144" s="78" t="str">
        <f>REPLACE(INDEX(GroupVertices[Group], MATCH(Edges[[#This Row],[Vertex 1]],GroupVertices[Vertex],0)),1,1,"")</f>
        <v>4</v>
      </c>
      <c r="BE144" s="78" t="str">
        <f>REPLACE(INDEX(GroupVertices[Group], MATCH(Edges[[#This Row],[Vertex 2]],GroupVertices[Vertex],0)),1,1,"")</f>
        <v>4</v>
      </c>
      <c r="BF144" s="48">
        <v>0</v>
      </c>
      <c r="BG144" s="49">
        <v>0</v>
      </c>
      <c r="BH144" s="48">
        <v>0</v>
      </c>
      <c r="BI144" s="49">
        <v>0</v>
      </c>
      <c r="BJ144" s="48">
        <v>0</v>
      </c>
      <c r="BK144" s="49">
        <v>0</v>
      </c>
      <c r="BL144" s="48">
        <v>41</v>
      </c>
      <c r="BM144" s="49">
        <v>100</v>
      </c>
      <c r="BN144" s="48">
        <v>41</v>
      </c>
    </row>
    <row r="145" spans="1:66" x14ac:dyDescent="0.25">
      <c r="A145" s="64" t="s">
        <v>269</v>
      </c>
      <c r="B145" s="64" t="s">
        <v>277</v>
      </c>
      <c r="C145" s="65" t="s">
        <v>11064</v>
      </c>
      <c r="D145" s="66">
        <v>3</v>
      </c>
      <c r="E145" s="67" t="s">
        <v>132</v>
      </c>
      <c r="F145" s="68">
        <v>32</v>
      </c>
      <c r="G145" s="65"/>
      <c r="H145" s="69"/>
      <c r="I145" s="70"/>
      <c r="J145" s="70"/>
      <c r="K145" s="34" t="s">
        <v>65</v>
      </c>
      <c r="L145" s="77">
        <v>145</v>
      </c>
      <c r="M145" s="77"/>
      <c r="N145" s="72"/>
      <c r="O145" s="79" t="s">
        <v>315</v>
      </c>
      <c r="P145" s="81">
        <v>43851.577141203707</v>
      </c>
      <c r="Q145" s="79" t="s">
        <v>369</v>
      </c>
      <c r="R145" s="79"/>
      <c r="S145" s="79"/>
      <c r="T145" s="79" t="s">
        <v>513</v>
      </c>
      <c r="U145" s="79"/>
      <c r="V145" s="82" t="s">
        <v>727</v>
      </c>
      <c r="W145" s="81">
        <v>43851.577141203707</v>
      </c>
      <c r="X145" s="85">
        <v>43851</v>
      </c>
      <c r="Y145" s="87" t="s">
        <v>849</v>
      </c>
      <c r="Z145" s="82" t="s">
        <v>1151</v>
      </c>
      <c r="AA145" s="79"/>
      <c r="AB145" s="79"/>
      <c r="AC145" s="87" t="s">
        <v>1465</v>
      </c>
      <c r="AD145" s="79"/>
      <c r="AE145" s="79" t="b">
        <v>0</v>
      </c>
      <c r="AF145" s="79">
        <v>0</v>
      </c>
      <c r="AG145" s="87" t="s">
        <v>1673</v>
      </c>
      <c r="AH145" s="79" t="b">
        <v>0</v>
      </c>
      <c r="AI145" s="79" t="s">
        <v>1678</v>
      </c>
      <c r="AJ145" s="79"/>
      <c r="AK145" s="87" t="s">
        <v>1673</v>
      </c>
      <c r="AL145" s="79" t="b">
        <v>0</v>
      </c>
      <c r="AM145" s="79">
        <v>2</v>
      </c>
      <c r="AN145" s="87" t="s">
        <v>1429</v>
      </c>
      <c r="AO145" s="79" t="s">
        <v>1681</v>
      </c>
      <c r="AP145" s="79" t="b">
        <v>0</v>
      </c>
      <c r="AQ145" s="87" t="s">
        <v>1429</v>
      </c>
      <c r="AR145" s="79" t="s">
        <v>176</v>
      </c>
      <c r="AS145" s="79">
        <v>0</v>
      </c>
      <c r="AT145" s="79">
        <v>0</v>
      </c>
      <c r="AU145" s="79"/>
      <c r="AV145" s="79"/>
      <c r="AW145" s="79"/>
      <c r="AX145" s="79"/>
      <c r="AY145" s="79"/>
      <c r="AZ145" s="79"/>
      <c r="BA145" s="79"/>
      <c r="BB145" s="79"/>
      <c r="BC145">
        <v>1</v>
      </c>
      <c r="BD145" s="78" t="str">
        <f>REPLACE(INDEX(GroupVertices[Group], MATCH(Edges[[#This Row],[Vertex 1]],GroupVertices[Vertex],0)),1,1,"")</f>
        <v>4</v>
      </c>
      <c r="BE145" s="78" t="str">
        <f>REPLACE(INDEX(GroupVertices[Group], MATCH(Edges[[#This Row],[Vertex 2]],GroupVertices[Vertex],0)),1,1,"")</f>
        <v>1</v>
      </c>
      <c r="BF145" s="48">
        <v>0</v>
      </c>
      <c r="BG145" s="49">
        <v>0</v>
      </c>
      <c r="BH145" s="48">
        <v>0</v>
      </c>
      <c r="BI145" s="49">
        <v>0</v>
      </c>
      <c r="BJ145" s="48">
        <v>0</v>
      </c>
      <c r="BK145" s="49">
        <v>0</v>
      </c>
      <c r="BL145" s="48">
        <v>34</v>
      </c>
      <c r="BM145" s="49">
        <v>100</v>
      </c>
      <c r="BN145" s="48">
        <v>34</v>
      </c>
    </row>
    <row r="146" spans="1:66" x14ac:dyDescent="0.25">
      <c r="A146" s="64" t="s">
        <v>267</v>
      </c>
      <c r="B146" s="64" t="s">
        <v>269</v>
      </c>
      <c r="C146" s="65" t="s">
        <v>11064</v>
      </c>
      <c r="D146" s="66">
        <v>3</v>
      </c>
      <c r="E146" s="67" t="s">
        <v>132</v>
      </c>
      <c r="F146" s="68">
        <v>32</v>
      </c>
      <c r="G146" s="65"/>
      <c r="H146" s="69"/>
      <c r="I146" s="70"/>
      <c r="J146" s="70"/>
      <c r="K146" s="34" t="s">
        <v>65</v>
      </c>
      <c r="L146" s="77">
        <v>146</v>
      </c>
      <c r="M146" s="77"/>
      <c r="N146" s="72"/>
      <c r="O146" s="79" t="s">
        <v>313</v>
      </c>
      <c r="P146" s="81">
        <v>43853.3359837963</v>
      </c>
      <c r="Q146" s="79" t="s">
        <v>387</v>
      </c>
      <c r="R146" s="79"/>
      <c r="S146" s="79"/>
      <c r="T146" s="79" t="s">
        <v>509</v>
      </c>
      <c r="U146" s="79"/>
      <c r="V146" s="82" t="s">
        <v>725</v>
      </c>
      <c r="W146" s="81">
        <v>43853.3359837963</v>
      </c>
      <c r="X146" s="85">
        <v>43853</v>
      </c>
      <c r="Y146" s="87" t="s">
        <v>850</v>
      </c>
      <c r="Z146" s="82" t="s">
        <v>1152</v>
      </c>
      <c r="AA146" s="79"/>
      <c r="AB146" s="79"/>
      <c r="AC146" s="87" t="s">
        <v>1466</v>
      </c>
      <c r="AD146" s="79"/>
      <c r="AE146" s="79" t="b">
        <v>0</v>
      </c>
      <c r="AF146" s="79">
        <v>0</v>
      </c>
      <c r="AG146" s="87" t="s">
        <v>1673</v>
      </c>
      <c r="AH146" s="79" t="b">
        <v>0</v>
      </c>
      <c r="AI146" s="79" t="s">
        <v>1678</v>
      </c>
      <c r="AJ146" s="79"/>
      <c r="AK146" s="87" t="s">
        <v>1673</v>
      </c>
      <c r="AL146" s="79" t="b">
        <v>0</v>
      </c>
      <c r="AM146" s="79">
        <v>1</v>
      </c>
      <c r="AN146" s="87" t="s">
        <v>1464</v>
      </c>
      <c r="AO146" s="79" t="s">
        <v>1681</v>
      </c>
      <c r="AP146" s="79" t="b">
        <v>0</v>
      </c>
      <c r="AQ146" s="87" t="s">
        <v>1464</v>
      </c>
      <c r="AR146" s="79" t="s">
        <v>176</v>
      </c>
      <c r="AS146" s="79">
        <v>0</v>
      </c>
      <c r="AT146" s="79">
        <v>0</v>
      </c>
      <c r="AU146" s="79"/>
      <c r="AV146" s="79"/>
      <c r="AW146" s="79"/>
      <c r="AX146" s="79"/>
      <c r="AY146" s="79"/>
      <c r="AZ146" s="79"/>
      <c r="BA146" s="79"/>
      <c r="BB146" s="79"/>
      <c r="BC146">
        <v>1</v>
      </c>
      <c r="BD146" s="78" t="str">
        <f>REPLACE(INDEX(GroupVertices[Group], MATCH(Edges[[#This Row],[Vertex 1]],GroupVertices[Vertex],0)),1,1,"")</f>
        <v>4</v>
      </c>
      <c r="BE146" s="78" t="str">
        <f>REPLACE(INDEX(GroupVertices[Group], MATCH(Edges[[#This Row],[Vertex 2]],GroupVertices[Vertex],0)),1,1,"")</f>
        <v>4</v>
      </c>
      <c r="BF146" s="48">
        <v>0</v>
      </c>
      <c r="BG146" s="49">
        <v>0</v>
      </c>
      <c r="BH146" s="48">
        <v>0</v>
      </c>
      <c r="BI146" s="49">
        <v>0</v>
      </c>
      <c r="BJ146" s="48">
        <v>0</v>
      </c>
      <c r="BK146" s="49">
        <v>0</v>
      </c>
      <c r="BL146" s="48">
        <v>41</v>
      </c>
      <c r="BM146" s="49">
        <v>100</v>
      </c>
      <c r="BN146" s="48">
        <v>41</v>
      </c>
    </row>
    <row r="147" spans="1:66" x14ac:dyDescent="0.25">
      <c r="A147" s="64" t="s">
        <v>270</v>
      </c>
      <c r="B147" s="64" t="s">
        <v>270</v>
      </c>
      <c r="C147" s="65" t="s">
        <v>11067</v>
      </c>
      <c r="D147" s="66">
        <v>5.625</v>
      </c>
      <c r="E147" s="67" t="s">
        <v>132</v>
      </c>
      <c r="F147" s="68">
        <v>28.285714285714285</v>
      </c>
      <c r="G147" s="65"/>
      <c r="H147" s="69"/>
      <c r="I147" s="70"/>
      <c r="J147" s="70"/>
      <c r="K147" s="34" t="s">
        <v>65</v>
      </c>
      <c r="L147" s="77">
        <v>147</v>
      </c>
      <c r="M147" s="77"/>
      <c r="N147" s="72"/>
      <c r="O147" s="79" t="s">
        <v>176</v>
      </c>
      <c r="P147" s="81">
        <v>43846.645983796298</v>
      </c>
      <c r="Q147" s="79" t="s">
        <v>388</v>
      </c>
      <c r="R147" s="82" t="s">
        <v>462</v>
      </c>
      <c r="S147" s="79" t="s">
        <v>496</v>
      </c>
      <c r="T147" s="79" t="s">
        <v>533</v>
      </c>
      <c r="U147" s="82" t="s">
        <v>578</v>
      </c>
      <c r="V147" s="82" t="s">
        <v>578</v>
      </c>
      <c r="W147" s="81">
        <v>43846.645983796298</v>
      </c>
      <c r="X147" s="85">
        <v>43846</v>
      </c>
      <c r="Y147" s="87" t="s">
        <v>851</v>
      </c>
      <c r="Z147" s="82" t="s">
        <v>1153</v>
      </c>
      <c r="AA147" s="79"/>
      <c r="AB147" s="79"/>
      <c r="AC147" s="87" t="s">
        <v>1467</v>
      </c>
      <c r="AD147" s="79"/>
      <c r="AE147" s="79" t="b">
        <v>0</v>
      </c>
      <c r="AF147" s="79">
        <v>1</v>
      </c>
      <c r="AG147" s="87" t="s">
        <v>1673</v>
      </c>
      <c r="AH147" s="79" t="b">
        <v>0</v>
      </c>
      <c r="AI147" s="79" t="s">
        <v>1678</v>
      </c>
      <c r="AJ147" s="79"/>
      <c r="AK147" s="87" t="s">
        <v>1673</v>
      </c>
      <c r="AL147" s="79" t="b">
        <v>0</v>
      </c>
      <c r="AM147" s="79">
        <v>0</v>
      </c>
      <c r="AN147" s="87" t="s">
        <v>1673</v>
      </c>
      <c r="AO147" s="79" t="s">
        <v>1683</v>
      </c>
      <c r="AP147" s="79" t="b">
        <v>0</v>
      </c>
      <c r="AQ147" s="87" t="s">
        <v>1467</v>
      </c>
      <c r="AR147" s="79" t="s">
        <v>176</v>
      </c>
      <c r="AS147" s="79">
        <v>0</v>
      </c>
      <c r="AT147" s="79">
        <v>0</v>
      </c>
      <c r="AU147" s="79"/>
      <c r="AV147" s="79"/>
      <c r="AW147" s="79"/>
      <c r="AX147" s="79"/>
      <c r="AY147" s="79"/>
      <c r="AZ147" s="79"/>
      <c r="BA147" s="79"/>
      <c r="BB147" s="79"/>
      <c r="BC147">
        <v>4</v>
      </c>
      <c r="BD147" s="78" t="str">
        <f>REPLACE(INDEX(GroupVertices[Group], MATCH(Edges[[#This Row],[Vertex 1]],GroupVertices[Vertex],0)),1,1,"")</f>
        <v>8</v>
      </c>
      <c r="BE147" s="78" t="str">
        <f>REPLACE(INDEX(GroupVertices[Group], MATCH(Edges[[#This Row],[Vertex 2]],GroupVertices[Vertex],0)),1,1,"")</f>
        <v>8</v>
      </c>
      <c r="BF147" s="48">
        <v>0</v>
      </c>
      <c r="BG147" s="49">
        <v>0</v>
      </c>
      <c r="BH147" s="48">
        <v>0</v>
      </c>
      <c r="BI147" s="49">
        <v>0</v>
      </c>
      <c r="BJ147" s="48">
        <v>0</v>
      </c>
      <c r="BK147" s="49">
        <v>0</v>
      </c>
      <c r="BL147" s="48">
        <v>37</v>
      </c>
      <c r="BM147" s="49">
        <v>100</v>
      </c>
      <c r="BN147" s="48">
        <v>37</v>
      </c>
    </row>
    <row r="148" spans="1:66" x14ac:dyDescent="0.25">
      <c r="A148" s="64" t="s">
        <v>270</v>
      </c>
      <c r="B148" s="64" t="s">
        <v>270</v>
      </c>
      <c r="C148" s="65" t="s">
        <v>11067</v>
      </c>
      <c r="D148" s="66">
        <v>5.625</v>
      </c>
      <c r="E148" s="67" t="s">
        <v>132</v>
      </c>
      <c r="F148" s="68">
        <v>28.285714285714285</v>
      </c>
      <c r="G148" s="65"/>
      <c r="H148" s="69"/>
      <c r="I148" s="70"/>
      <c r="J148" s="70"/>
      <c r="K148" s="34" t="s">
        <v>65</v>
      </c>
      <c r="L148" s="77">
        <v>148</v>
      </c>
      <c r="M148" s="77"/>
      <c r="N148" s="72"/>
      <c r="O148" s="79" t="s">
        <v>176</v>
      </c>
      <c r="P148" s="81">
        <v>43849.562592592592</v>
      </c>
      <c r="Q148" s="79" t="s">
        <v>339</v>
      </c>
      <c r="R148" s="82" t="s">
        <v>462</v>
      </c>
      <c r="S148" s="79" t="s">
        <v>496</v>
      </c>
      <c r="T148" s="79" t="s">
        <v>533</v>
      </c>
      <c r="U148" s="82" t="s">
        <v>579</v>
      </c>
      <c r="V148" s="82" t="s">
        <v>579</v>
      </c>
      <c r="W148" s="81">
        <v>43849.562592592592</v>
      </c>
      <c r="X148" s="85">
        <v>43849</v>
      </c>
      <c r="Y148" s="87" t="s">
        <v>852</v>
      </c>
      <c r="Z148" s="82" t="s">
        <v>1154</v>
      </c>
      <c r="AA148" s="79"/>
      <c r="AB148" s="79"/>
      <c r="AC148" s="87" t="s">
        <v>1468</v>
      </c>
      <c r="AD148" s="79"/>
      <c r="AE148" s="79" t="b">
        <v>0</v>
      </c>
      <c r="AF148" s="79">
        <v>4</v>
      </c>
      <c r="AG148" s="87" t="s">
        <v>1673</v>
      </c>
      <c r="AH148" s="79" t="b">
        <v>0</v>
      </c>
      <c r="AI148" s="79" t="s">
        <v>1678</v>
      </c>
      <c r="AJ148" s="79"/>
      <c r="AK148" s="87" t="s">
        <v>1673</v>
      </c>
      <c r="AL148" s="79" t="b">
        <v>0</v>
      </c>
      <c r="AM148" s="79">
        <v>2</v>
      </c>
      <c r="AN148" s="87" t="s">
        <v>1673</v>
      </c>
      <c r="AO148" s="79" t="s">
        <v>1683</v>
      </c>
      <c r="AP148" s="79" t="b">
        <v>0</v>
      </c>
      <c r="AQ148" s="87" t="s">
        <v>1468</v>
      </c>
      <c r="AR148" s="79" t="s">
        <v>176</v>
      </c>
      <c r="AS148" s="79">
        <v>0</v>
      </c>
      <c r="AT148" s="79">
        <v>0</v>
      </c>
      <c r="AU148" s="79"/>
      <c r="AV148" s="79"/>
      <c r="AW148" s="79"/>
      <c r="AX148" s="79"/>
      <c r="AY148" s="79"/>
      <c r="AZ148" s="79"/>
      <c r="BA148" s="79"/>
      <c r="BB148" s="79"/>
      <c r="BC148">
        <v>4</v>
      </c>
      <c r="BD148" s="78" t="str">
        <f>REPLACE(INDEX(GroupVertices[Group], MATCH(Edges[[#This Row],[Vertex 1]],GroupVertices[Vertex],0)),1,1,"")</f>
        <v>8</v>
      </c>
      <c r="BE148" s="78" t="str">
        <f>REPLACE(INDEX(GroupVertices[Group], MATCH(Edges[[#This Row],[Vertex 2]],GroupVertices[Vertex],0)),1,1,"")</f>
        <v>8</v>
      </c>
      <c r="BF148" s="48">
        <v>0</v>
      </c>
      <c r="BG148" s="49">
        <v>0</v>
      </c>
      <c r="BH148" s="48">
        <v>0</v>
      </c>
      <c r="BI148" s="49">
        <v>0</v>
      </c>
      <c r="BJ148" s="48">
        <v>0</v>
      </c>
      <c r="BK148" s="49">
        <v>0</v>
      </c>
      <c r="BL148" s="48">
        <v>35</v>
      </c>
      <c r="BM148" s="49">
        <v>100</v>
      </c>
      <c r="BN148" s="48">
        <v>35</v>
      </c>
    </row>
    <row r="149" spans="1:66" x14ac:dyDescent="0.25">
      <c r="A149" s="64" t="s">
        <v>270</v>
      </c>
      <c r="B149" s="64" t="s">
        <v>270</v>
      </c>
      <c r="C149" s="65" t="s">
        <v>11067</v>
      </c>
      <c r="D149" s="66">
        <v>5.625</v>
      </c>
      <c r="E149" s="67" t="s">
        <v>132</v>
      </c>
      <c r="F149" s="68">
        <v>28.285714285714285</v>
      </c>
      <c r="G149" s="65"/>
      <c r="H149" s="69"/>
      <c r="I149" s="70"/>
      <c r="J149" s="70"/>
      <c r="K149" s="34" t="s">
        <v>65</v>
      </c>
      <c r="L149" s="77">
        <v>149</v>
      </c>
      <c r="M149" s="77"/>
      <c r="N149" s="72"/>
      <c r="O149" s="79" t="s">
        <v>176</v>
      </c>
      <c r="P149" s="81">
        <v>43850.52306712963</v>
      </c>
      <c r="Q149" s="79" t="s">
        <v>342</v>
      </c>
      <c r="R149" s="82" t="s">
        <v>470</v>
      </c>
      <c r="S149" s="79" t="s">
        <v>496</v>
      </c>
      <c r="T149" s="79" t="s">
        <v>534</v>
      </c>
      <c r="U149" s="82" t="s">
        <v>580</v>
      </c>
      <c r="V149" s="82" t="s">
        <v>580</v>
      </c>
      <c r="W149" s="81">
        <v>43850.52306712963</v>
      </c>
      <c r="X149" s="85">
        <v>43850</v>
      </c>
      <c r="Y149" s="87" t="s">
        <v>853</v>
      </c>
      <c r="Z149" s="82" t="s">
        <v>1155</v>
      </c>
      <c r="AA149" s="79"/>
      <c r="AB149" s="79"/>
      <c r="AC149" s="87" t="s">
        <v>1469</v>
      </c>
      <c r="AD149" s="79"/>
      <c r="AE149" s="79" t="b">
        <v>0</v>
      </c>
      <c r="AF149" s="79">
        <v>5</v>
      </c>
      <c r="AG149" s="87" t="s">
        <v>1673</v>
      </c>
      <c r="AH149" s="79" t="b">
        <v>0</v>
      </c>
      <c r="AI149" s="79" t="s">
        <v>1678</v>
      </c>
      <c r="AJ149" s="79"/>
      <c r="AK149" s="87" t="s">
        <v>1673</v>
      </c>
      <c r="AL149" s="79" t="b">
        <v>0</v>
      </c>
      <c r="AM149" s="79">
        <v>2</v>
      </c>
      <c r="AN149" s="87" t="s">
        <v>1673</v>
      </c>
      <c r="AO149" s="79" t="s">
        <v>1683</v>
      </c>
      <c r="AP149" s="79" t="b">
        <v>0</v>
      </c>
      <c r="AQ149" s="87" t="s">
        <v>1469</v>
      </c>
      <c r="AR149" s="79" t="s">
        <v>176</v>
      </c>
      <c r="AS149" s="79">
        <v>0</v>
      </c>
      <c r="AT149" s="79">
        <v>0</v>
      </c>
      <c r="AU149" s="79"/>
      <c r="AV149" s="79"/>
      <c r="AW149" s="79"/>
      <c r="AX149" s="79"/>
      <c r="AY149" s="79"/>
      <c r="AZ149" s="79"/>
      <c r="BA149" s="79"/>
      <c r="BB149" s="79"/>
      <c r="BC149">
        <v>4</v>
      </c>
      <c r="BD149" s="78" t="str">
        <f>REPLACE(INDEX(GroupVertices[Group], MATCH(Edges[[#This Row],[Vertex 1]],GroupVertices[Vertex],0)),1,1,"")</f>
        <v>8</v>
      </c>
      <c r="BE149" s="78" t="str">
        <f>REPLACE(INDEX(GroupVertices[Group], MATCH(Edges[[#This Row],[Vertex 2]],GroupVertices[Vertex],0)),1,1,"")</f>
        <v>8</v>
      </c>
      <c r="BF149" s="48">
        <v>0</v>
      </c>
      <c r="BG149" s="49">
        <v>0</v>
      </c>
      <c r="BH149" s="48">
        <v>0</v>
      </c>
      <c r="BI149" s="49">
        <v>0</v>
      </c>
      <c r="BJ149" s="48">
        <v>0</v>
      </c>
      <c r="BK149" s="49">
        <v>0</v>
      </c>
      <c r="BL149" s="48">
        <v>34</v>
      </c>
      <c r="BM149" s="49">
        <v>100</v>
      </c>
      <c r="BN149" s="48">
        <v>34</v>
      </c>
    </row>
    <row r="150" spans="1:66" x14ac:dyDescent="0.25">
      <c r="A150" s="64" t="s">
        <v>270</v>
      </c>
      <c r="B150" s="64" t="s">
        <v>270</v>
      </c>
      <c r="C150" s="65" t="s">
        <v>11067</v>
      </c>
      <c r="D150" s="66">
        <v>5.625</v>
      </c>
      <c r="E150" s="67" t="s">
        <v>132</v>
      </c>
      <c r="F150" s="68">
        <v>28.285714285714285</v>
      </c>
      <c r="G150" s="65"/>
      <c r="H150" s="69"/>
      <c r="I150" s="70"/>
      <c r="J150" s="70"/>
      <c r="K150" s="34" t="s">
        <v>65</v>
      </c>
      <c r="L150" s="77">
        <v>150</v>
      </c>
      <c r="M150" s="77"/>
      <c r="N150" s="72"/>
      <c r="O150" s="79" t="s">
        <v>176</v>
      </c>
      <c r="P150" s="81">
        <v>43851.854664351849</v>
      </c>
      <c r="Q150" s="79" t="s">
        <v>372</v>
      </c>
      <c r="R150" s="79"/>
      <c r="S150" s="79"/>
      <c r="T150" s="79" t="s">
        <v>535</v>
      </c>
      <c r="U150" s="82" t="s">
        <v>581</v>
      </c>
      <c r="V150" s="82" t="s">
        <v>581</v>
      </c>
      <c r="W150" s="81">
        <v>43851.854664351849</v>
      </c>
      <c r="X150" s="85">
        <v>43851</v>
      </c>
      <c r="Y150" s="87" t="s">
        <v>854</v>
      </c>
      <c r="Z150" s="82" t="s">
        <v>1156</v>
      </c>
      <c r="AA150" s="79"/>
      <c r="AB150" s="79"/>
      <c r="AC150" s="87" t="s">
        <v>1470</v>
      </c>
      <c r="AD150" s="79"/>
      <c r="AE150" s="79" t="b">
        <v>0</v>
      </c>
      <c r="AF150" s="79">
        <v>4</v>
      </c>
      <c r="AG150" s="87" t="s">
        <v>1673</v>
      </c>
      <c r="AH150" s="79" t="b">
        <v>0</v>
      </c>
      <c r="AI150" s="79" t="s">
        <v>1678</v>
      </c>
      <c r="AJ150" s="79"/>
      <c r="AK150" s="87" t="s">
        <v>1673</v>
      </c>
      <c r="AL150" s="79" t="b">
        <v>0</v>
      </c>
      <c r="AM150" s="79">
        <v>2</v>
      </c>
      <c r="AN150" s="87" t="s">
        <v>1673</v>
      </c>
      <c r="AO150" s="79" t="s">
        <v>1683</v>
      </c>
      <c r="AP150" s="79" t="b">
        <v>0</v>
      </c>
      <c r="AQ150" s="87" t="s">
        <v>1470</v>
      </c>
      <c r="AR150" s="79" t="s">
        <v>176</v>
      </c>
      <c r="AS150" s="79">
        <v>0</v>
      </c>
      <c r="AT150" s="79">
        <v>0</v>
      </c>
      <c r="AU150" s="79"/>
      <c r="AV150" s="79"/>
      <c r="AW150" s="79"/>
      <c r="AX150" s="79"/>
      <c r="AY150" s="79"/>
      <c r="AZ150" s="79"/>
      <c r="BA150" s="79"/>
      <c r="BB150" s="79"/>
      <c r="BC150">
        <v>4</v>
      </c>
      <c r="BD150" s="78" t="str">
        <f>REPLACE(INDEX(GroupVertices[Group], MATCH(Edges[[#This Row],[Vertex 1]],GroupVertices[Vertex],0)),1,1,"")</f>
        <v>8</v>
      </c>
      <c r="BE150" s="78" t="str">
        <f>REPLACE(INDEX(GroupVertices[Group], MATCH(Edges[[#This Row],[Vertex 2]],GroupVertices[Vertex],0)),1,1,"")</f>
        <v>8</v>
      </c>
      <c r="BF150" s="48">
        <v>0</v>
      </c>
      <c r="BG150" s="49">
        <v>0</v>
      </c>
      <c r="BH150" s="48">
        <v>0</v>
      </c>
      <c r="BI150" s="49">
        <v>0</v>
      </c>
      <c r="BJ150" s="48">
        <v>0</v>
      </c>
      <c r="BK150" s="49">
        <v>0</v>
      </c>
      <c r="BL150" s="48">
        <v>37</v>
      </c>
      <c r="BM150" s="49">
        <v>100</v>
      </c>
      <c r="BN150" s="48">
        <v>37</v>
      </c>
    </row>
    <row r="151" spans="1:66" x14ac:dyDescent="0.25">
      <c r="A151" s="64" t="s">
        <v>270</v>
      </c>
      <c r="B151" s="64" t="s">
        <v>277</v>
      </c>
      <c r="C151" s="65" t="s">
        <v>11064</v>
      </c>
      <c r="D151" s="66">
        <v>3</v>
      </c>
      <c r="E151" s="67" t="s">
        <v>132</v>
      </c>
      <c r="F151" s="68">
        <v>32</v>
      </c>
      <c r="G151" s="65"/>
      <c r="H151" s="69"/>
      <c r="I151" s="70"/>
      <c r="J151" s="70"/>
      <c r="K151" s="34" t="s">
        <v>65</v>
      </c>
      <c r="L151" s="77">
        <v>151</v>
      </c>
      <c r="M151" s="77"/>
      <c r="N151" s="72"/>
      <c r="O151" s="79" t="s">
        <v>315</v>
      </c>
      <c r="P151" s="81">
        <v>43852.836342592593</v>
      </c>
      <c r="Q151" s="79" t="s">
        <v>389</v>
      </c>
      <c r="R151" s="79"/>
      <c r="S151" s="79"/>
      <c r="T151" s="79"/>
      <c r="U151" s="79"/>
      <c r="V151" s="82" t="s">
        <v>728</v>
      </c>
      <c r="W151" s="81">
        <v>43852.836342592593</v>
      </c>
      <c r="X151" s="85">
        <v>43852</v>
      </c>
      <c r="Y151" s="87" t="s">
        <v>855</v>
      </c>
      <c r="Z151" s="82" t="s">
        <v>1157</v>
      </c>
      <c r="AA151" s="79"/>
      <c r="AB151" s="79"/>
      <c r="AC151" s="87" t="s">
        <v>1471</v>
      </c>
      <c r="AD151" s="79"/>
      <c r="AE151" s="79" t="b">
        <v>0</v>
      </c>
      <c r="AF151" s="79">
        <v>0</v>
      </c>
      <c r="AG151" s="87" t="s">
        <v>1673</v>
      </c>
      <c r="AH151" s="79" t="b">
        <v>0</v>
      </c>
      <c r="AI151" s="79" t="s">
        <v>1678</v>
      </c>
      <c r="AJ151" s="79"/>
      <c r="AK151" s="87" t="s">
        <v>1673</v>
      </c>
      <c r="AL151" s="79" t="b">
        <v>0</v>
      </c>
      <c r="AM151" s="79">
        <v>2</v>
      </c>
      <c r="AN151" s="87" t="s">
        <v>1477</v>
      </c>
      <c r="AO151" s="79" t="s">
        <v>1682</v>
      </c>
      <c r="AP151" s="79" t="b">
        <v>0</v>
      </c>
      <c r="AQ151" s="87" t="s">
        <v>1477</v>
      </c>
      <c r="AR151" s="79" t="s">
        <v>176</v>
      </c>
      <c r="AS151" s="79">
        <v>0</v>
      </c>
      <c r="AT151" s="79">
        <v>0</v>
      </c>
      <c r="AU151" s="79"/>
      <c r="AV151" s="79"/>
      <c r="AW151" s="79"/>
      <c r="AX151" s="79"/>
      <c r="AY151" s="79"/>
      <c r="AZ151" s="79"/>
      <c r="BA151" s="79"/>
      <c r="BB151" s="79"/>
      <c r="BC151">
        <v>1</v>
      </c>
      <c r="BD151" s="78" t="str">
        <f>REPLACE(INDEX(GroupVertices[Group], MATCH(Edges[[#This Row],[Vertex 1]],GroupVertices[Vertex],0)),1,1,"")</f>
        <v>8</v>
      </c>
      <c r="BE151" s="78" t="str">
        <f>REPLACE(INDEX(GroupVertices[Group], MATCH(Edges[[#This Row],[Vertex 2]],GroupVertices[Vertex],0)),1,1,"")</f>
        <v>1</v>
      </c>
      <c r="BF151" s="48"/>
      <c r="BG151" s="49"/>
      <c r="BH151" s="48"/>
      <c r="BI151" s="49"/>
      <c r="BJ151" s="48"/>
      <c r="BK151" s="49"/>
      <c r="BL151" s="48"/>
      <c r="BM151" s="49"/>
      <c r="BN151" s="48"/>
    </row>
    <row r="152" spans="1:66" x14ac:dyDescent="0.25">
      <c r="A152" s="64" t="s">
        <v>270</v>
      </c>
      <c r="B152" s="64" t="s">
        <v>272</v>
      </c>
      <c r="C152" s="65" t="s">
        <v>11064</v>
      </c>
      <c r="D152" s="66">
        <v>3</v>
      </c>
      <c r="E152" s="67" t="s">
        <v>132</v>
      </c>
      <c r="F152" s="68">
        <v>32</v>
      </c>
      <c r="G152" s="65"/>
      <c r="H152" s="69"/>
      <c r="I152" s="70"/>
      <c r="J152" s="70"/>
      <c r="K152" s="34" t="s">
        <v>65</v>
      </c>
      <c r="L152" s="77">
        <v>152</v>
      </c>
      <c r="M152" s="77"/>
      <c r="N152" s="72"/>
      <c r="O152" s="79" t="s">
        <v>315</v>
      </c>
      <c r="P152" s="81">
        <v>43852.836342592593</v>
      </c>
      <c r="Q152" s="79" t="s">
        <v>389</v>
      </c>
      <c r="R152" s="79"/>
      <c r="S152" s="79"/>
      <c r="T152" s="79"/>
      <c r="U152" s="79"/>
      <c r="V152" s="82" t="s">
        <v>728</v>
      </c>
      <c r="W152" s="81">
        <v>43852.836342592593</v>
      </c>
      <c r="X152" s="85">
        <v>43852</v>
      </c>
      <c r="Y152" s="87" t="s">
        <v>855</v>
      </c>
      <c r="Z152" s="82" t="s">
        <v>1157</v>
      </c>
      <c r="AA152" s="79"/>
      <c r="AB152" s="79"/>
      <c r="AC152" s="87" t="s">
        <v>1471</v>
      </c>
      <c r="AD152" s="79"/>
      <c r="AE152" s="79" t="b">
        <v>0</v>
      </c>
      <c r="AF152" s="79">
        <v>0</v>
      </c>
      <c r="AG152" s="87" t="s">
        <v>1673</v>
      </c>
      <c r="AH152" s="79" t="b">
        <v>0</v>
      </c>
      <c r="AI152" s="79" t="s">
        <v>1678</v>
      </c>
      <c r="AJ152" s="79"/>
      <c r="AK152" s="87" t="s">
        <v>1673</v>
      </c>
      <c r="AL152" s="79" t="b">
        <v>0</v>
      </c>
      <c r="AM152" s="79">
        <v>2</v>
      </c>
      <c r="AN152" s="87" t="s">
        <v>1477</v>
      </c>
      <c r="AO152" s="79" t="s">
        <v>1682</v>
      </c>
      <c r="AP152" s="79" t="b">
        <v>0</v>
      </c>
      <c r="AQ152" s="87" t="s">
        <v>1477</v>
      </c>
      <c r="AR152" s="79" t="s">
        <v>176</v>
      </c>
      <c r="AS152" s="79">
        <v>0</v>
      </c>
      <c r="AT152" s="79">
        <v>0</v>
      </c>
      <c r="AU152" s="79"/>
      <c r="AV152" s="79"/>
      <c r="AW152" s="79"/>
      <c r="AX152" s="79"/>
      <c r="AY152" s="79"/>
      <c r="AZ152" s="79"/>
      <c r="BA152" s="79"/>
      <c r="BB152" s="79"/>
      <c r="BC152">
        <v>1</v>
      </c>
      <c r="BD152" s="78" t="str">
        <f>REPLACE(INDEX(GroupVertices[Group], MATCH(Edges[[#This Row],[Vertex 1]],GroupVertices[Vertex],0)),1,1,"")</f>
        <v>8</v>
      </c>
      <c r="BE152" s="78" t="str">
        <f>REPLACE(INDEX(GroupVertices[Group], MATCH(Edges[[#This Row],[Vertex 2]],GroupVertices[Vertex],0)),1,1,"")</f>
        <v>2</v>
      </c>
      <c r="BF152" s="48">
        <v>0</v>
      </c>
      <c r="BG152" s="49">
        <v>0</v>
      </c>
      <c r="BH152" s="48">
        <v>0</v>
      </c>
      <c r="BI152" s="49">
        <v>0</v>
      </c>
      <c r="BJ152" s="48">
        <v>0</v>
      </c>
      <c r="BK152" s="49">
        <v>0</v>
      </c>
      <c r="BL152" s="48">
        <v>36</v>
      </c>
      <c r="BM152" s="49">
        <v>100</v>
      </c>
      <c r="BN152" s="48">
        <v>36</v>
      </c>
    </row>
    <row r="153" spans="1:66" x14ac:dyDescent="0.25">
      <c r="A153" s="64" t="s">
        <v>267</v>
      </c>
      <c r="B153" s="64" t="s">
        <v>270</v>
      </c>
      <c r="C153" s="65" t="s">
        <v>11069</v>
      </c>
      <c r="D153" s="66">
        <v>4.75</v>
      </c>
      <c r="E153" s="67" t="s">
        <v>132</v>
      </c>
      <c r="F153" s="68">
        <v>29.523809523809526</v>
      </c>
      <c r="G153" s="65"/>
      <c r="H153" s="69"/>
      <c r="I153" s="70"/>
      <c r="J153" s="70"/>
      <c r="K153" s="34" t="s">
        <v>65</v>
      </c>
      <c r="L153" s="77">
        <v>153</v>
      </c>
      <c r="M153" s="77"/>
      <c r="N153" s="72"/>
      <c r="O153" s="79" t="s">
        <v>313</v>
      </c>
      <c r="P153" s="81">
        <v>43850.529606481483</v>
      </c>
      <c r="Q153" s="79" t="s">
        <v>342</v>
      </c>
      <c r="R153" s="79"/>
      <c r="S153" s="79"/>
      <c r="T153" s="79"/>
      <c r="U153" s="79"/>
      <c r="V153" s="82" t="s">
        <v>725</v>
      </c>
      <c r="W153" s="81">
        <v>43850.529606481483</v>
      </c>
      <c r="X153" s="85">
        <v>43850</v>
      </c>
      <c r="Y153" s="87" t="s">
        <v>856</v>
      </c>
      <c r="Z153" s="82" t="s">
        <v>1158</v>
      </c>
      <c r="AA153" s="79"/>
      <c r="AB153" s="79"/>
      <c r="AC153" s="87" t="s">
        <v>1472</v>
      </c>
      <c r="AD153" s="79"/>
      <c r="AE153" s="79" t="b">
        <v>0</v>
      </c>
      <c r="AF153" s="79">
        <v>0</v>
      </c>
      <c r="AG153" s="87" t="s">
        <v>1673</v>
      </c>
      <c r="AH153" s="79" t="b">
        <v>0</v>
      </c>
      <c r="AI153" s="79" t="s">
        <v>1678</v>
      </c>
      <c r="AJ153" s="79"/>
      <c r="AK153" s="87" t="s">
        <v>1673</v>
      </c>
      <c r="AL153" s="79" t="b">
        <v>0</v>
      </c>
      <c r="AM153" s="79">
        <v>2</v>
      </c>
      <c r="AN153" s="87" t="s">
        <v>1469</v>
      </c>
      <c r="AO153" s="79" t="s">
        <v>1681</v>
      </c>
      <c r="AP153" s="79" t="b">
        <v>0</v>
      </c>
      <c r="AQ153" s="87" t="s">
        <v>1469</v>
      </c>
      <c r="AR153" s="79" t="s">
        <v>176</v>
      </c>
      <c r="AS153" s="79">
        <v>0</v>
      </c>
      <c r="AT153" s="79">
        <v>0</v>
      </c>
      <c r="AU153" s="79"/>
      <c r="AV153" s="79"/>
      <c r="AW153" s="79"/>
      <c r="AX153" s="79"/>
      <c r="AY153" s="79"/>
      <c r="AZ153" s="79"/>
      <c r="BA153" s="79"/>
      <c r="BB153" s="79"/>
      <c r="BC153">
        <v>3</v>
      </c>
      <c r="BD153" s="78" t="str">
        <f>REPLACE(INDEX(GroupVertices[Group], MATCH(Edges[[#This Row],[Vertex 1]],GroupVertices[Vertex],0)),1,1,"")</f>
        <v>4</v>
      </c>
      <c r="BE153" s="78" t="str">
        <f>REPLACE(INDEX(GroupVertices[Group], MATCH(Edges[[#This Row],[Vertex 2]],GroupVertices[Vertex],0)),1,1,"")</f>
        <v>8</v>
      </c>
      <c r="BF153" s="48">
        <v>0</v>
      </c>
      <c r="BG153" s="49">
        <v>0</v>
      </c>
      <c r="BH153" s="48">
        <v>0</v>
      </c>
      <c r="BI153" s="49">
        <v>0</v>
      </c>
      <c r="BJ153" s="48">
        <v>0</v>
      </c>
      <c r="BK153" s="49">
        <v>0</v>
      </c>
      <c r="BL153" s="48">
        <v>34</v>
      </c>
      <c r="BM153" s="49">
        <v>100</v>
      </c>
      <c r="BN153" s="48">
        <v>34</v>
      </c>
    </row>
    <row r="154" spans="1:66" x14ac:dyDescent="0.25">
      <c r="A154" s="64" t="s">
        <v>267</v>
      </c>
      <c r="B154" s="64" t="s">
        <v>270</v>
      </c>
      <c r="C154" s="65" t="s">
        <v>11069</v>
      </c>
      <c r="D154" s="66">
        <v>4.75</v>
      </c>
      <c r="E154" s="67" t="s">
        <v>132</v>
      </c>
      <c r="F154" s="68">
        <v>29.523809523809526</v>
      </c>
      <c r="G154" s="65"/>
      <c r="H154" s="69"/>
      <c r="I154" s="70"/>
      <c r="J154" s="70"/>
      <c r="K154" s="34" t="s">
        <v>65</v>
      </c>
      <c r="L154" s="77">
        <v>154</v>
      </c>
      <c r="M154" s="77"/>
      <c r="N154" s="72"/>
      <c r="O154" s="79" t="s">
        <v>313</v>
      </c>
      <c r="P154" s="81">
        <v>43853.335949074077</v>
      </c>
      <c r="Q154" s="79" t="s">
        <v>372</v>
      </c>
      <c r="R154" s="79"/>
      <c r="S154" s="79"/>
      <c r="T154" s="79"/>
      <c r="U154" s="79"/>
      <c r="V154" s="82" t="s">
        <v>725</v>
      </c>
      <c r="W154" s="81">
        <v>43853.335949074077</v>
      </c>
      <c r="X154" s="85">
        <v>43853</v>
      </c>
      <c r="Y154" s="87" t="s">
        <v>857</v>
      </c>
      <c r="Z154" s="82" t="s">
        <v>1159</v>
      </c>
      <c r="AA154" s="79"/>
      <c r="AB154" s="79"/>
      <c r="AC154" s="87" t="s">
        <v>1473</v>
      </c>
      <c r="AD154" s="79"/>
      <c r="AE154" s="79" t="b">
        <v>0</v>
      </c>
      <c r="AF154" s="79">
        <v>0</v>
      </c>
      <c r="AG154" s="87" t="s">
        <v>1673</v>
      </c>
      <c r="AH154" s="79" t="b">
        <v>0</v>
      </c>
      <c r="AI154" s="79" t="s">
        <v>1678</v>
      </c>
      <c r="AJ154" s="79"/>
      <c r="AK154" s="87" t="s">
        <v>1673</v>
      </c>
      <c r="AL154" s="79" t="b">
        <v>0</v>
      </c>
      <c r="AM154" s="79">
        <v>2</v>
      </c>
      <c r="AN154" s="87" t="s">
        <v>1470</v>
      </c>
      <c r="AO154" s="79" t="s">
        <v>1681</v>
      </c>
      <c r="AP154" s="79" t="b">
        <v>0</v>
      </c>
      <c r="AQ154" s="87" t="s">
        <v>1470</v>
      </c>
      <c r="AR154" s="79" t="s">
        <v>176</v>
      </c>
      <c r="AS154" s="79">
        <v>0</v>
      </c>
      <c r="AT154" s="79">
        <v>0</v>
      </c>
      <c r="AU154" s="79"/>
      <c r="AV154" s="79"/>
      <c r="AW154" s="79"/>
      <c r="AX154" s="79"/>
      <c r="AY154" s="79"/>
      <c r="AZ154" s="79"/>
      <c r="BA154" s="79"/>
      <c r="BB154" s="79"/>
      <c r="BC154">
        <v>3</v>
      </c>
      <c r="BD154" s="78" t="str">
        <f>REPLACE(INDEX(GroupVertices[Group], MATCH(Edges[[#This Row],[Vertex 1]],GroupVertices[Vertex],0)),1,1,"")</f>
        <v>4</v>
      </c>
      <c r="BE154" s="78" t="str">
        <f>REPLACE(INDEX(GroupVertices[Group], MATCH(Edges[[#This Row],[Vertex 2]],GroupVertices[Vertex],0)),1,1,"")</f>
        <v>8</v>
      </c>
      <c r="BF154" s="48">
        <v>0</v>
      </c>
      <c r="BG154" s="49">
        <v>0</v>
      </c>
      <c r="BH154" s="48">
        <v>0</v>
      </c>
      <c r="BI154" s="49">
        <v>0</v>
      </c>
      <c r="BJ154" s="48">
        <v>0</v>
      </c>
      <c r="BK154" s="49">
        <v>0</v>
      </c>
      <c r="BL154" s="48">
        <v>37</v>
      </c>
      <c r="BM154" s="49">
        <v>100</v>
      </c>
      <c r="BN154" s="48">
        <v>37</v>
      </c>
    </row>
    <row r="155" spans="1:66" x14ac:dyDescent="0.25">
      <c r="A155" s="64" t="s">
        <v>267</v>
      </c>
      <c r="B155" s="64" t="s">
        <v>270</v>
      </c>
      <c r="C155" s="65" t="s">
        <v>11069</v>
      </c>
      <c r="D155" s="66">
        <v>4.75</v>
      </c>
      <c r="E155" s="67" t="s">
        <v>132</v>
      </c>
      <c r="F155" s="68">
        <v>29.523809523809526</v>
      </c>
      <c r="G155" s="65"/>
      <c r="H155" s="69"/>
      <c r="I155" s="70"/>
      <c r="J155" s="70"/>
      <c r="K155" s="34" t="s">
        <v>65</v>
      </c>
      <c r="L155" s="77">
        <v>155</v>
      </c>
      <c r="M155" s="77"/>
      <c r="N155" s="72"/>
      <c r="O155" s="79" t="s">
        <v>313</v>
      </c>
      <c r="P155" s="81">
        <v>43853.336053240739</v>
      </c>
      <c r="Q155" s="79" t="s">
        <v>339</v>
      </c>
      <c r="R155" s="82" t="s">
        <v>462</v>
      </c>
      <c r="S155" s="79" t="s">
        <v>496</v>
      </c>
      <c r="T155" s="79" t="s">
        <v>509</v>
      </c>
      <c r="U155" s="79"/>
      <c r="V155" s="82" t="s">
        <v>725</v>
      </c>
      <c r="W155" s="81">
        <v>43853.336053240739</v>
      </c>
      <c r="X155" s="85">
        <v>43853</v>
      </c>
      <c r="Y155" s="87" t="s">
        <v>858</v>
      </c>
      <c r="Z155" s="82" t="s">
        <v>1160</v>
      </c>
      <c r="AA155" s="79"/>
      <c r="AB155" s="79"/>
      <c r="AC155" s="87" t="s">
        <v>1474</v>
      </c>
      <c r="AD155" s="79"/>
      <c r="AE155" s="79" t="b">
        <v>0</v>
      </c>
      <c r="AF155" s="79">
        <v>0</v>
      </c>
      <c r="AG155" s="87" t="s">
        <v>1673</v>
      </c>
      <c r="AH155" s="79" t="b">
        <v>0</v>
      </c>
      <c r="AI155" s="79" t="s">
        <v>1678</v>
      </c>
      <c r="AJ155" s="79"/>
      <c r="AK155" s="87" t="s">
        <v>1673</v>
      </c>
      <c r="AL155" s="79" t="b">
        <v>0</v>
      </c>
      <c r="AM155" s="79">
        <v>2</v>
      </c>
      <c r="AN155" s="87" t="s">
        <v>1468</v>
      </c>
      <c r="AO155" s="79" t="s">
        <v>1681</v>
      </c>
      <c r="AP155" s="79" t="b">
        <v>0</v>
      </c>
      <c r="AQ155" s="87" t="s">
        <v>1468</v>
      </c>
      <c r="AR155" s="79" t="s">
        <v>176</v>
      </c>
      <c r="AS155" s="79">
        <v>0</v>
      </c>
      <c r="AT155" s="79">
        <v>0</v>
      </c>
      <c r="AU155" s="79"/>
      <c r="AV155" s="79"/>
      <c r="AW155" s="79"/>
      <c r="AX155" s="79"/>
      <c r="AY155" s="79"/>
      <c r="AZ155" s="79"/>
      <c r="BA155" s="79"/>
      <c r="BB155" s="79"/>
      <c r="BC155">
        <v>3</v>
      </c>
      <c r="BD155" s="78" t="str">
        <f>REPLACE(INDEX(GroupVertices[Group], MATCH(Edges[[#This Row],[Vertex 1]],GroupVertices[Vertex],0)),1,1,"")</f>
        <v>4</v>
      </c>
      <c r="BE155" s="78" t="str">
        <f>REPLACE(INDEX(GroupVertices[Group], MATCH(Edges[[#This Row],[Vertex 2]],GroupVertices[Vertex],0)),1,1,"")</f>
        <v>8</v>
      </c>
      <c r="BF155" s="48">
        <v>0</v>
      </c>
      <c r="BG155" s="49">
        <v>0</v>
      </c>
      <c r="BH155" s="48">
        <v>0</v>
      </c>
      <c r="BI155" s="49">
        <v>0</v>
      </c>
      <c r="BJ155" s="48">
        <v>0</v>
      </c>
      <c r="BK155" s="49">
        <v>0</v>
      </c>
      <c r="BL155" s="48">
        <v>35</v>
      </c>
      <c r="BM155" s="49">
        <v>100</v>
      </c>
      <c r="BN155" s="48">
        <v>35</v>
      </c>
    </row>
    <row r="156" spans="1:66" x14ac:dyDescent="0.25">
      <c r="A156" s="64" t="s">
        <v>267</v>
      </c>
      <c r="B156" s="64" t="s">
        <v>277</v>
      </c>
      <c r="C156" s="65" t="s">
        <v>11065</v>
      </c>
      <c r="D156" s="66">
        <v>3.875</v>
      </c>
      <c r="E156" s="67" t="s">
        <v>132</v>
      </c>
      <c r="F156" s="68">
        <v>30.761904761904763</v>
      </c>
      <c r="G156" s="65"/>
      <c r="H156" s="69"/>
      <c r="I156" s="70"/>
      <c r="J156" s="70"/>
      <c r="K156" s="34" t="s">
        <v>65</v>
      </c>
      <c r="L156" s="77">
        <v>156</v>
      </c>
      <c r="M156" s="77"/>
      <c r="N156" s="72"/>
      <c r="O156" s="79" t="s">
        <v>314</v>
      </c>
      <c r="P156" s="81">
        <v>43845.398726851854</v>
      </c>
      <c r="Q156" s="79" t="s">
        <v>390</v>
      </c>
      <c r="R156" s="82" t="s">
        <v>471</v>
      </c>
      <c r="S156" s="79" t="s">
        <v>496</v>
      </c>
      <c r="T156" s="79" t="s">
        <v>509</v>
      </c>
      <c r="U156" s="82" t="s">
        <v>582</v>
      </c>
      <c r="V156" s="82" t="s">
        <v>582</v>
      </c>
      <c r="W156" s="81">
        <v>43845.398726851854</v>
      </c>
      <c r="X156" s="85">
        <v>43845</v>
      </c>
      <c r="Y156" s="87" t="s">
        <v>859</v>
      </c>
      <c r="Z156" s="82" t="s">
        <v>1161</v>
      </c>
      <c r="AA156" s="79"/>
      <c r="AB156" s="79"/>
      <c r="AC156" s="87" t="s">
        <v>1475</v>
      </c>
      <c r="AD156" s="79"/>
      <c r="AE156" s="79" t="b">
        <v>0</v>
      </c>
      <c r="AF156" s="79">
        <v>2</v>
      </c>
      <c r="AG156" s="87" t="s">
        <v>1673</v>
      </c>
      <c r="AH156" s="79" t="b">
        <v>0</v>
      </c>
      <c r="AI156" s="79" t="s">
        <v>1678</v>
      </c>
      <c r="AJ156" s="79"/>
      <c r="AK156" s="87" t="s">
        <v>1673</v>
      </c>
      <c r="AL156" s="79" t="b">
        <v>0</v>
      </c>
      <c r="AM156" s="79">
        <v>1</v>
      </c>
      <c r="AN156" s="87" t="s">
        <v>1673</v>
      </c>
      <c r="AO156" s="79" t="s">
        <v>1683</v>
      </c>
      <c r="AP156" s="79" t="b">
        <v>0</v>
      </c>
      <c r="AQ156" s="87" t="s">
        <v>1475</v>
      </c>
      <c r="AR156" s="79" t="s">
        <v>313</v>
      </c>
      <c r="AS156" s="79">
        <v>0</v>
      </c>
      <c r="AT156" s="79">
        <v>0</v>
      </c>
      <c r="AU156" s="79"/>
      <c r="AV156" s="79"/>
      <c r="AW156" s="79"/>
      <c r="AX156" s="79"/>
      <c r="AY156" s="79"/>
      <c r="AZ156" s="79"/>
      <c r="BA156" s="79"/>
      <c r="BB156" s="79"/>
      <c r="BC156">
        <v>2</v>
      </c>
      <c r="BD156" s="78" t="str">
        <f>REPLACE(INDEX(GroupVertices[Group], MATCH(Edges[[#This Row],[Vertex 1]],GroupVertices[Vertex],0)),1,1,"")</f>
        <v>4</v>
      </c>
      <c r="BE156" s="78" t="str">
        <f>REPLACE(INDEX(GroupVertices[Group], MATCH(Edges[[#This Row],[Vertex 2]],GroupVertices[Vertex],0)),1,1,"")</f>
        <v>1</v>
      </c>
      <c r="BF156" s="48"/>
      <c r="BG156" s="49"/>
      <c r="BH156" s="48"/>
      <c r="BI156" s="49"/>
      <c r="BJ156" s="48"/>
      <c r="BK156" s="49"/>
      <c r="BL156" s="48"/>
      <c r="BM156" s="49"/>
      <c r="BN156" s="48"/>
    </row>
    <row r="157" spans="1:66" x14ac:dyDescent="0.25">
      <c r="A157" s="64" t="s">
        <v>267</v>
      </c>
      <c r="B157" s="64" t="s">
        <v>272</v>
      </c>
      <c r="C157" s="65" t="s">
        <v>11065</v>
      </c>
      <c r="D157" s="66">
        <v>3.875</v>
      </c>
      <c r="E157" s="67" t="s">
        <v>132</v>
      </c>
      <c r="F157" s="68">
        <v>30.761904761904763</v>
      </c>
      <c r="G157" s="65"/>
      <c r="H157" s="69"/>
      <c r="I157" s="70"/>
      <c r="J157" s="70"/>
      <c r="K157" s="34" t="s">
        <v>65</v>
      </c>
      <c r="L157" s="77">
        <v>157</v>
      </c>
      <c r="M157" s="77"/>
      <c r="N157" s="72"/>
      <c r="O157" s="79" t="s">
        <v>314</v>
      </c>
      <c r="P157" s="81">
        <v>43845.398726851854</v>
      </c>
      <c r="Q157" s="79" t="s">
        <v>390</v>
      </c>
      <c r="R157" s="82" t="s">
        <v>471</v>
      </c>
      <c r="S157" s="79" t="s">
        <v>496</v>
      </c>
      <c r="T157" s="79" t="s">
        <v>509</v>
      </c>
      <c r="U157" s="82" t="s">
        <v>582</v>
      </c>
      <c r="V157" s="82" t="s">
        <v>582</v>
      </c>
      <c r="W157" s="81">
        <v>43845.398726851854</v>
      </c>
      <c r="X157" s="85">
        <v>43845</v>
      </c>
      <c r="Y157" s="87" t="s">
        <v>859</v>
      </c>
      <c r="Z157" s="82" t="s">
        <v>1161</v>
      </c>
      <c r="AA157" s="79"/>
      <c r="AB157" s="79"/>
      <c r="AC157" s="87" t="s">
        <v>1475</v>
      </c>
      <c r="AD157" s="79"/>
      <c r="AE157" s="79" t="b">
        <v>0</v>
      </c>
      <c r="AF157" s="79">
        <v>2</v>
      </c>
      <c r="AG157" s="87" t="s">
        <v>1673</v>
      </c>
      <c r="AH157" s="79" t="b">
        <v>0</v>
      </c>
      <c r="AI157" s="79" t="s">
        <v>1678</v>
      </c>
      <c r="AJ157" s="79"/>
      <c r="AK157" s="87" t="s">
        <v>1673</v>
      </c>
      <c r="AL157" s="79" t="b">
        <v>0</v>
      </c>
      <c r="AM157" s="79">
        <v>1</v>
      </c>
      <c r="AN157" s="87" t="s">
        <v>1673</v>
      </c>
      <c r="AO157" s="79" t="s">
        <v>1683</v>
      </c>
      <c r="AP157" s="79" t="b">
        <v>0</v>
      </c>
      <c r="AQ157" s="87" t="s">
        <v>1475</v>
      </c>
      <c r="AR157" s="79" t="s">
        <v>313</v>
      </c>
      <c r="AS157" s="79">
        <v>0</v>
      </c>
      <c r="AT157" s="79">
        <v>0</v>
      </c>
      <c r="AU157" s="79"/>
      <c r="AV157" s="79"/>
      <c r="AW157" s="79"/>
      <c r="AX157" s="79"/>
      <c r="AY157" s="79"/>
      <c r="AZ157" s="79"/>
      <c r="BA157" s="79"/>
      <c r="BB157" s="79"/>
      <c r="BC157">
        <v>2</v>
      </c>
      <c r="BD157" s="78" t="str">
        <f>REPLACE(INDEX(GroupVertices[Group], MATCH(Edges[[#This Row],[Vertex 1]],GroupVertices[Vertex],0)),1,1,"")</f>
        <v>4</v>
      </c>
      <c r="BE157" s="78" t="str">
        <f>REPLACE(INDEX(GroupVertices[Group], MATCH(Edges[[#This Row],[Vertex 2]],GroupVertices[Vertex],0)),1,1,"")</f>
        <v>2</v>
      </c>
      <c r="BF157" s="48">
        <v>0</v>
      </c>
      <c r="BG157" s="49">
        <v>0</v>
      </c>
      <c r="BH157" s="48">
        <v>0</v>
      </c>
      <c r="BI157" s="49">
        <v>0</v>
      </c>
      <c r="BJ157" s="48">
        <v>0</v>
      </c>
      <c r="BK157" s="49">
        <v>0</v>
      </c>
      <c r="BL157" s="48">
        <v>36</v>
      </c>
      <c r="BM157" s="49">
        <v>100</v>
      </c>
      <c r="BN157" s="48">
        <v>36</v>
      </c>
    </row>
    <row r="158" spans="1:66" x14ac:dyDescent="0.25">
      <c r="A158" s="64" t="s">
        <v>267</v>
      </c>
      <c r="B158" s="64" t="s">
        <v>277</v>
      </c>
      <c r="C158" s="65" t="s">
        <v>11069</v>
      </c>
      <c r="D158" s="66">
        <v>4.75</v>
      </c>
      <c r="E158" s="67" t="s">
        <v>132</v>
      </c>
      <c r="F158" s="68">
        <v>29.523809523809526</v>
      </c>
      <c r="G158" s="65"/>
      <c r="H158" s="69"/>
      <c r="I158" s="70"/>
      <c r="J158" s="70"/>
      <c r="K158" s="34" t="s">
        <v>65</v>
      </c>
      <c r="L158" s="77">
        <v>158</v>
      </c>
      <c r="M158" s="77"/>
      <c r="N158" s="72"/>
      <c r="O158" s="79" t="s">
        <v>313</v>
      </c>
      <c r="P158" s="81">
        <v>43846.873402777775</v>
      </c>
      <c r="Q158" s="79" t="s">
        <v>322</v>
      </c>
      <c r="R158" s="79"/>
      <c r="S158" s="79"/>
      <c r="T158" s="79" t="s">
        <v>511</v>
      </c>
      <c r="U158" s="79"/>
      <c r="V158" s="82" t="s">
        <v>725</v>
      </c>
      <c r="W158" s="81">
        <v>43846.873402777775</v>
      </c>
      <c r="X158" s="85">
        <v>43846</v>
      </c>
      <c r="Y158" s="87" t="s">
        <v>860</v>
      </c>
      <c r="Z158" s="82" t="s">
        <v>1162</v>
      </c>
      <c r="AA158" s="79"/>
      <c r="AB158" s="79"/>
      <c r="AC158" s="87" t="s">
        <v>1476</v>
      </c>
      <c r="AD158" s="79"/>
      <c r="AE158" s="79" t="b">
        <v>0</v>
      </c>
      <c r="AF158" s="79">
        <v>0</v>
      </c>
      <c r="AG158" s="87" t="s">
        <v>1673</v>
      </c>
      <c r="AH158" s="79" t="b">
        <v>0</v>
      </c>
      <c r="AI158" s="79" t="s">
        <v>1678</v>
      </c>
      <c r="AJ158" s="79"/>
      <c r="AK158" s="87" t="s">
        <v>1673</v>
      </c>
      <c r="AL158" s="79" t="b">
        <v>0</v>
      </c>
      <c r="AM158" s="79">
        <v>7</v>
      </c>
      <c r="AN158" s="87" t="s">
        <v>1634</v>
      </c>
      <c r="AO158" s="79" t="s">
        <v>1681</v>
      </c>
      <c r="AP158" s="79" t="b">
        <v>0</v>
      </c>
      <c r="AQ158" s="87" t="s">
        <v>1634</v>
      </c>
      <c r="AR158" s="79" t="s">
        <v>176</v>
      </c>
      <c r="AS158" s="79">
        <v>0</v>
      </c>
      <c r="AT158" s="79">
        <v>0</v>
      </c>
      <c r="AU158" s="79"/>
      <c r="AV158" s="79"/>
      <c r="AW158" s="79"/>
      <c r="AX158" s="79"/>
      <c r="AY158" s="79"/>
      <c r="AZ158" s="79"/>
      <c r="BA158" s="79"/>
      <c r="BB158" s="79"/>
      <c r="BC158">
        <v>3</v>
      </c>
      <c r="BD158" s="78" t="str">
        <f>REPLACE(INDEX(GroupVertices[Group], MATCH(Edges[[#This Row],[Vertex 1]],GroupVertices[Vertex],0)),1,1,"")</f>
        <v>4</v>
      </c>
      <c r="BE158" s="78" t="str">
        <f>REPLACE(INDEX(GroupVertices[Group], MATCH(Edges[[#This Row],[Vertex 2]],GroupVertices[Vertex],0)),1,1,"")</f>
        <v>1</v>
      </c>
      <c r="BF158" s="48">
        <v>0</v>
      </c>
      <c r="BG158" s="49">
        <v>0</v>
      </c>
      <c r="BH158" s="48">
        <v>0</v>
      </c>
      <c r="BI158" s="49">
        <v>0</v>
      </c>
      <c r="BJ158" s="48">
        <v>0</v>
      </c>
      <c r="BK158" s="49">
        <v>0</v>
      </c>
      <c r="BL158" s="48">
        <v>27</v>
      </c>
      <c r="BM158" s="49">
        <v>100</v>
      </c>
      <c r="BN158" s="48">
        <v>27</v>
      </c>
    </row>
    <row r="159" spans="1:66" x14ac:dyDescent="0.25">
      <c r="A159" s="64" t="s">
        <v>267</v>
      </c>
      <c r="B159" s="64" t="s">
        <v>277</v>
      </c>
      <c r="C159" s="65" t="s">
        <v>11065</v>
      </c>
      <c r="D159" s="66">
        <v>3.875</v>
      </c>
      <c r="E159" s="67" t="s">
        <v>132</v>
      </c>
      <c r="F159" s="68">
        <v>30.761904761904763</v>
      </c>
      <c r="G159" s="65"/>
      <c r="H159" s="69"/>
      <c r="I159" s="70"/>
      <c r="J159" s="70"/>
      <c r="K159" s="34" t="s">
        <v>65</v>
      </c>
      <c r="L159" s="77">
        <v>159</v>
      </c>
      <c r="M159" s="77"/>
      <c r="N159" s="72"/>
      <c r="O159" s="79" t="s">
        <v>314</v>
      </c>
      <c r="P159" s="81">
        <v>43852.836030092592</v>
      </c>
      <c r="Q159" s="79" t="s">
        <v>389</v>
      </c>
      <c r="R159" s="82" t="s">
        <v>471</v>
      </c>
      <c r="S159" s="79" t="s">
        <v>496</v>
      </c>
      <c r="T159" s="79" t="s">
        <v>509</v>
      </c>
      <c r="U159" s="82" t="s">
        <v>583</v>
      </c>
      <c r="V159" s="82" t="s">
        <v>583</v>
      </c>
      <c r="W159" s="81">
        <v>43852.836030092592</v>
      </c>
      <c r="X159" s="85">
        <v>43852</v>
      </c>
      <c r="Y159" s="87" t="s">
        <v>861</v>
      </c>
      <c r="Z159" s="82" t="s">
        <v>1163</v>
      </c>
      <c r="AA159" s="79"/>
      <c r="AB159" s="79"/>
      <c r="AC159" s="87" t="s">
        <v>1477</v>
      </c>
      <c r="AD159" s="79"/>
      <c r="AE159" s="79" t="b">
        <v>0</v>
      </c>
      <c r="AF159" s="79">
        <v>2</v>
      </c>
      <c r="AG159" s="87" t="s">
        <v>1673</v>
      </c>
      <c r="AH159" s="79" t="b">
        <v>0</v>
      </c>
      <c r="AI159" s="79" t="s">
        <v>1678</v>
      </c>
      <c r="AJ159" s="79"/>
      <c r="AK159" s="87" t="s">
        <v>1673</v>
      </c>
      <c r="AL159" s="79" t="b">
        <v>0</v>
      </c>
      <c r="AM159" s="79">
        <v>2</v>
      </c>
      <c r="AN159" s="87" t="s">
        <v>1673</v>
      </c>
      <c r="AO159" s="79" t="s">
        <v>1683</v>
      </c>
      <c r="AP159" s="79" t="b">
        <v>0</v>
      </c>
      <c r="AQ159" s="87" t="s">
        <v>1477</v>
      </c>
      <c r="AR159" s="79" t="s">
        <v>176</v>
      </c>
      <c r="AS159" s="79">
        <v>0</v>
      </c>
      <c r="AT159" s="79">
        <v>0</v>
      </c>
      <c r="AU159" s="79"/>
      <c r="AV159" s="79"/>
      <c r="AW159" s="79"/>
      <c r="AX159" s="79"/>
      <c r="AY159" s="79"/>
      <c r="AZ159" s="79"/>
      <c r="BA159" s="79"/>
      <c r="BB159" s="79"/>
      <c r="BC159">
        <v>2</v>
      </c>
      <c r="BD159" s="78" t="str">
        <f>REPLACE(INDEX(GroupVertices[Group], MATCH(Edges[[#This Row],[Vertex 1]],GroupVertices[Vertex],0)),1,1,"")</f>
        <v>4</v>
      </c>
      <c r="BE159" s="78" t="str">
        <f>REPLACE(INDEX(GroupVertices[Group], MATCH(Edges[[#This Row],[Vertex 2]],GroupVertices[Vertex],0)),1,1,"")</f>
        <v>1</v>
      </c>
      <c r="BF159" s="48"/>
      <c r="BG159" s="49"/>
      <c r="BH159" s="48"/>
      <c r="BI159" s="49"/>
      <c r="BJ159" s="48"/>
      <c r="BK159" s="49"/>
      <c r="BL159" s="48"/>
      <c r="BM159" s="49"/>
      <c r="BN159" s="48"/>
    </row>
    <row r="160" spans="1:66" x14ac:dyDescent="0.25">
      <c r="A160" s="64" t="s">
        <v>267</v>
      </c>
      <c r="B160" s="64" t="s">
        <v>272</v>
      </c>
      <c r="C160" s="65" t="s">
        <v>11065</v>
      </c>
      <c r="D160" s="66">
        <v>3.875</v>
      </c>
      <c r="E160" s="67" t="s">
        <v>132</v>
      </c>
      <c r="F160" s="68">
        <v>30.761904761904763</v>
      </c>
      <c r="G160" s="65"/>
      <c r="H160" s="69"/>
      <c r="I160" s="70"/>
      <c r="J160" s="70"/>
      <c r="K160" s="34" t="s">
        <v>65</v>
      </c>
      <c r="L160" s="77">
        <v>160</v>
      </c>
      <c r="M160" s="77"/>
      <c r="N160" s="72"/>
      <c r="O160" s="79" t="s">
        <v>314</v>
      </c>
      <c r="P160" s="81">
        <v>43852.836030092592</v>
      </c>
      <c r="Q160" s="79" t="s">
        <v>389</v>
      </c>
      <c r="R160" s="82" t="s">
        <v>471</v>
      </c>
      <c r="S160" s="79" t="s">
        <v>496</v>
      </c>
      <c r="T160" s="79" t="s">
        <v>509</v>
      </c>
      <c r="U160" s="82" t="s">
        <v>583</v>
      </c>
      <c r="V160" s="82" t="s">
        <v>583</v>
      </c>
      <c r="W160" s="81">
        <v>43852.836030092592</v>
      </c>
      <c r="X160" s="85">
        <v>43852</v>
      </c>
      <c r="Y160" s="87" t="s">
        <v>861</v>
      </c>
      <c r="Z160" s="82" t="s">
        <v>1163</v>
      </c>
      <c r="AA160" s="79"/>
      <c r="AB160" s="79"/>
      <c r="AC160" s="87" t="s">
        <v>1477</v>
      </c>
      <c r="AD160" s="79"/>
      <c r="AE160" s="79" t="b">
        <v>0</v>
      </c>
      <c r="AF160" s="79">
        <v>2</v>
      </c>
      <c r="AG160" s="87" t="s">
        <v>1673</v>
      </c>
      <c r="AH160" s="79" t="b">
        <v>0</v>
      </c>
      <c r="AI160" s="79" t="s">
        <v>1678</v>
      </c>
      <c r="AJ160" s="79"/>
      <c r="AK160" s="87" t="s">
        <v>1673</v>
      </c>
      <c r="AL160" s="79" t="b">
        <v>0</v>
      </c>
      <c r="AM160" s="79">
        <v>2</v>
      </c>
      <c r="AN160" s="87" t="s">
        <v>1673</v>
      </c>
      <c r="AO160" s="79" t="s">
        <v>1683</v>
      </c>
      <c r="AP160" s="79" t="b">
        <v>0</v>
      </c>
      <c r="AQ160" s="87" t="s">
        <v>1477</v>
      </c>
      <c r="AR160" s="79" t="s">
        <v>176</v>
      </c>
      <c r="AS160" s="79">
        <v>0</v>
      </c>
      <c r="AT160" s="79">
        <v>0</v>
      </c>
      <c r="AU160" s="79"/>
      <c r="AV160" s="79"/>
      <c r="AW160" s="79"/>
      <c r="AX160" s="79"/>
      <c r="AY160" s="79"/>
      <c r="AZ160" s="79"/>
      <c r="BA160" s="79"/>
      <c r="BB160" s="79"/>
      <c r="BC160">
        <v>2</v>
      </c>
      <c r="BD160" s="78" t="str">
        <f>REPLACE(INDEX(GroupVertices[Group], MATCH(Edges[[#This Row],[Vertex 1]],GroupVertices[Vertex],0)),1,1,"")</f>
        <v>4</v>
      </c>
      <c r="BE160" s="78" t="str">
        <f>REPLACE(INDEX(GroupVertices[Group], MATCH(Edges[[#This Row],[Vertex 2]],GroupVertices[Vertex],0)),1,1,"")</f>
        <v>2</v>
      </c>
      <c r="BF160" s="48">
        <v>0</v>
      </c>
      <c r="BG160" s="49">
        <v>0</v>
      </c>
      <c r="BH160" s="48">
        <v>0</v>
      </c>
      <c r="BI160" s="49">
        <v>0</v>
      </c>
      <c r="BJ160" s="48">
        <v>0</v>
      </c>
      <c r="BK160" s="49">
        <v>0</v>
      </c>
      <c r="BL160" s="48">
        <v>36</v>
      </c>
      <c r="BM160" s="49">
        <v>100</v>
      </c>
      <c r="BN160" s="48">
        <v>36</v>
      </c>
    </row>
    <row r="161" spans="1:66" x14ac:dyDescent="0.25">
      <c r="A161" s="64" t="s">
        <v>267</v>
      </c>
      <c r="B161" s="64" t="s">
        <v>277</v>
      </c>
      <c r="C161" s="65" t="s">
        <v>11069</v>
      </c>
      <c r="D161" s="66">
        <v>4.75</v>
      </c>
      <c r="E161" s="67" t="s">
        <v>132</v>
      </c>
      <c r="F161" s="68">
        <v>29.523809523809526</v>
      </c>
      <c r="G161" s="65"/>
      <c r="H161" s="69"/>
      <c r="I161" s="70"/>
      <c r="J161" s="70"/>
      <c r="K161" s="34" t="s">
        <v>65</v>
      </c>
      <c r="L161" s="77">
        <v>161</v>
      </c>
      <c r="M161" s="77"/>
      <c r="N161" s="72"/>
      <c r="O161" s="79" t="s">
        <v>313</v>
      </c>
      <c r="P161" s="81">
        <v>43853.33489583333</v>
      </c>
      <c r="Q161" s="79" t="s">
        <v>391</v>
      </c>
      <c r="R161" s="79"/>
      <c r="S161" s="79"/>
      <c r="T161" s="79" t="s">
        <v>509</v>
      </c>
      <c r="U161" s="79"/>
      <c r="V161" s="82" t="s">
        <v>725</v>
      </c>
      <c r="W161" s="81">
        <v>43853.33489583333</v>
      </c>
      <c r="X161" s="85">
        <v>43853</v>
      </c>
      <c r="Y161" s="87" t="s">
        <v>862</v>
      </c>
      <c r="Z161" s="82" t="s">
        <v>1164</v>
      </c>
      <c r="AA161" s="79"/>
      <c r="AB161" s="79"/>
      <c r="AC161" s="87" t="s">
        <v>1478</v>
      </c>
      <c r="AD161" s="79"/>
      <c r="AE161" s="79" t="b">
        <v>0</v>
      </c>
      <c r="AF161" s="79">
        <v>0</v>
      </c>
      <c r="AG161" s="87" t="s">
        <v>1673</v>
      </c>
      <c r="AH161" s="79" t="b">
        <v>0</v>
      </c>
      <c r="AI161" s="79" t="s">
        <v>1678</v>
      </c>
      <c r="AJ161" s="79"/>
      <c r="AK161" s="87" t="s">
        <v>1673</v>
      </c>
      <c r="AL161" s="79" t="b">
        <v>0</v>
      </c>
      <c r="AM161" s="79">
        <v>3</v>
      </c>
      <c r="AN161" s="87" t="s">
        <v>1645</v>
      </c>
      <c r="AO161" s="79" t="s">
        <v>1681</v>
      </c>
      <c r="AP161" s="79" t="b">
        <v>0</v>
      </c>
      <c r="AQ161" s="87" t="s">
        <v>1645</v>
      </c>
      <c r="AR161" s="79" t="s">
        <v>176</v>
      </c>
      <c r="AS161" s="79">
        <v>0</v>
      </c>
      <c r="AT161" s="79">
        <v>0</v>
      </c>
      <c r="AU161" s="79"/>
      <c r="AV161" s="79"/>
      <c r="AW161" s="79"/>
      <c r="AX161" s="79"/>
      <c r="AY161" s="79"/>
      <c r="AZ161" s="79"/>
      <c r="BA161" s="79"/>
      <c r="BB161" s="79"/>
      <c r="BC161">
        <v>3</v>
      </c>
      <c r="BD161" s="78" t="str">
        <f>REPLACE(INDEX(GroupVertices[Group], MATCH(Edges[[#This Row],[Vertex 1]],GroupVertices[Vertex],0)),1,1,"")</f>
        <v>4</v>
      </c>
      <c r="BE161" s="78" t="str">
        <f>REPLACE(INDEX(GroupVertices[Group], MATCH(Edges[[#This Row],[Vertex 2]],GroupVertices[Vertex],0)),1,1,"")</f>
        <v>1</v>
      </c>
      <c r="BF161" s="48">
        <v>0</v>
      </c>
      <c r="BG161" s="49">
        <v>0</v>
      </c>
      <c r="BH161" s="48">
        <v>0</v>
      </c>
      <c r="BI161" s="49">
        <v>0</v>
      </c>
      <c r="BJ161" s="48">
        <v>0</v>
      </c>
      <c r="BK161" s="49">
        <v>0</v>
      </c>
      <c r="BL161" s="48">
        <v>29</v>
      </c>
      <c r="BM161" s="49">
        <v>100</v>
      </c>
      <c r="BN161" s="48">
        <v>29</v>
      </c>
    </row>
    <row r="162" spans="1:66" x14ac:dyDescent="0.25">
      <c r="A162" s="64" t="s">
        <v>267</v>
      </c>
      <c r="B162" s="64" t="s">
        <v>308</v>
      </c>
      <c r="C162" s="65" t="s">
        <v>11064</v>
      </c>
      <c r="D162" s="66">
        <v>3</v>
      </c>
      <c r="E162" s="67" t="s">
        <v>132</v>
      </c>
      <c r="F162" s="68">
        <v>32</v>
      </c>
      <c r="G162" s="65"/>
      <c r="H162" s="69"/>
      <c r="I162" s="70"/>
      <c r="J162" s="70"/>
      <c r="K162" s="34" t="s">
        <v>65</v>
      </c>
      <c r="L162" s="77">
        <v>162</v>
      </c>
      <c r="M162" s="77"/>
      <c r="N162" s="72"/>
      <c r="O162" s="79" t="s">
        <v>315</v>
      </c>
      <c r="P162" s="81">
        <v>43853.33494212963</v>
      </c>
      <c r="Q162" s="79" t="s">
        <v>392</v>
      </c>
      <c r="R162" s="79"/>
      <c r="S162" s="79"/>
      <c r="T162" s="79" t="s">
        <v>509</v>
      </c>
      <c r="U162" s="79"/>
      <c r="V162" s="82" t="s">
        <v>725</v>
      </c>
      <c r="W162" s="81">
        <v>43853.33494212963</v>
      </c>
      <c r="X162" s="85">
        <v>43853</v>
      </c>
      <c r="Y162" s="87" t="s">
        <v>863</v>
      </c>
      <c r="Z162" s="82" t="s">
        <v>1165</v>
      </c>
      <c r="AA162" s="79"/>
      <c r="AB162" s="79"/>
      <c r="AC162" s="87" t="s">
        <v>1479</v>
      </c>
      <c r="AD162" s="79"/>
      <c r="AE162" s="79" t="b">
        <v>0</v>
      </c>
      <c r="AF162" s="79">
        <v>0</v>
      </c>
      <c r="AG162" s="87" t="s">
        <v>1673</v>
      </c>
      <c r="AH162" s="79" t="b">
        <v>0</v>
      </c>
      <c r="AI162" s="79" t="s">
        <v>1678</v>
      </c>
      <c r="AJ162" s="79"/>
      <c r="AK162" s="87" t="s">
        <v>1673</v>
      </c>
      <c r="AL162" s="79" t="b">
        <v>0</v>
      </c>
      <c r="AM162" s="79">
        <v>4</v>
      </c>
      <c r="AN162" s="87" t="s">
        <v>1646</v>
      </c>
      <c r="AO162" s="79" t="s">
        <v>1681</v>
      </c>
      <c r="AP162" s="79" t="b">
        <v>0</v>
      </c>
      <c r="AQ162" s="87" t="s">
        <v>1646</v>
      </c>
      <c r="AR162" s="79" t="s">
        <v>176</v>
      </c>
      <c r="AS162" s="79">
        <v>0</v>
      </c>
      <c r="AT162" s="79">
        <v>0</v>
      </c>
      <c r="AU162" s="79"/>
      <c r="AV162" s="79"/>
      <c r="AW162" s="79"/>
      <c r="AX162" s="79"/>
      <c r="AY162" s="79"/>
      <c r="AZ162" s="79"/>
      <c r="BA162" s="79"/>
      <c r="BB162" s="79"/>
      <c r="BC162">
        <v>1</v>
      </c>
      <c r="BD162" s="78" t="str">
        <f>REPLACE(INDEX(GroupVertices[Group], MATCH(Edges[[#This Row],[Vertex 1]],GroupVertices[Vertex],0)),1,1,"")</f>
        <v>4</v>
      </c>
      <c r="BE162" s="78" t="str">
        <f>REPLACE(INDEX(GroupVertices[Group], MATCH(Edges[[#This Row],[Vertex 2]],GroupVertices[Vertex],0)),1,1,"")</f>
        <v>3</v>
      </c>
      <c r="BF162" s="48">
        <v>0</v>
      </c>
      <c r="BG162" s="49">
        <v>0</v>
      </c>
      <c r="BH162" s="48">
        <v>0</v>
      </c>
      <c r="BI162" s="49">
        <v>0</v>
      </c>
      <c r="BJ162" s="48">
        <v>0</v>
      </c>
      <c r="BK162" s="49">
        <v>0</v>
      </c>
      <c r="BL162" s="48">
        <v>33</v>
      </c>
      <c r="BM162" s="49">
        <v>100</v>
      </c>
      <c r="BN162" s="48">
        <v>33</v>
      </c>
    </row>
    <row r="163" spans="1:66" x14ac:dyDescent="0.25">
      <c r="A163" s="64" t="s">
        <v>267</v>
      </c>
      <c r="B163" s="64" t="s">
        <v>281</v>
      </c>
      <c r="C163" s="65" t="s">
        <v>11064</v>
      </c>
      <c r="D163" s="66">
        <v>3</v>
      </c>
      <c r="E163" s="67" t="s">
        <v>132</v>
      </c>
      <c r="F163" s="68">
        <v>32</v>
      </c>
      <c r="G163" s="65"/>
      <c r="H163" s="69"/>
      <c r="I163" s="70"/>
      <c r="J163" s="70"/>
      <c r="K163" s="34" t="s">
        <v>65</v>
      </c>
      <c r="L163" s="77">
        <v>163</v>
      </c>
      <c r="M163" s="77"/>
      <c r="N163" s="72"/>
      <c r="O163" s="79" t="s">
        <v>315</v>
      </c>
      <c r="P163" s="81">
        <v>43853.335057870368</v>
      </c>
      <c r="Q163" s="79" t="s">
        <v>393</v>
      </c>
      <c r="R163" s="79"/>
      <c r="S163" s="79"/>
      <c r="T163" s="79" t="s">
        <v>509</v>
      </c>
      <c r="U163" s="79"/>
      <c r="V163" s="82" t="s">
        <v>725</v>
      </c>
      <c r="W163" s="81">
        <v>43853.335057870368</v>
      </c>
      <c r="X163" s="85">
        <v>43853</v>
      </c>
      <c r="Y163" s="87" t="s">
        <v>864</v>
      </c>
      <c r="Z163" s="82" t="s">
        <v>1166</v>
      </c>
      <c r="AA163" s="79"/>
      <c r="AB163" s="79"/>
      <c r="AC163" s="87" t="s">
        <v>1480</v>
      </c>
      <c r="AD163" s="79"/>
      <c r="AE163" s="79" t="b">
        <v>0</v>
      </c>
      <c r="AF163" s="79">
        <v>0</v>
      </c>
      <c r="AG163" s="87" t="s">
        <v>1673</v>
      </c>
      <c r="AH163" s="79" t="b">
        <v>0</v>
      </c>
      <c r="AI163" s="79" t="s">
        <v>1678</v>
      </c>
      <c r="AJ163" s="79"/>
      <c r="AK163" s="87" t="s">
        <v>1673</v>
      </c>
      <c r="AL163" s="79" t="b">
        <v>0</v>
      </c>
      <c r="AM163" s="79">
        <v>2</v>
      </c>
      <c r="AN163" s="87" t="s">
        <v>1539</v>
      </c>
      <c r="AO163" s="79" t="s">
        <v>1681</v>
      </c>
      <c r="AP163" s="79" t="b">
        <v>0</v>
      </c>
      <c r="AQ163" s="87" t="s">
        <v>1539</v>
      </c>
      <c r="AR163" s="79" t="s">
        <v>176</v>
      </c>
      <c r="AS163" s="79">
        <v>0</v>
      </c>
      <c r="AT163" s="79">
        <v>0</v>
      </c>
      <c r="AU163" s="79"/>
      <c r="AV163" s="79"/>
      <c r="AW163" s="79"/>
      <c r="AX163" s="79"/>
      <c r="AY163" s="79"/>
      <c r="AZ163" s="79"/>
      <c r="BA163" s="79"/>
      <c r="BB163" s="79"/>
      <c r="BC163">
        <v>1</v>
      </c>
      <c r="BD163" s="78" t="str">
        <f>REPLACE(INDEX(GroupVertices[Group], MATCH(Edges[[#This Row],[Vertex 1]],GroupVertices[Vertex],0)),1,1,"")</f>
        <v>4</v>
      </c>
      <c r="BE163" s="78" t="str">
        <f>REPLACE(INDEX(GroupVertices[Group], MATCH(Edges[[#This Row],[Vertex 2]],GroupVertices[Vertex],0)),1,1,"")</f>
        <v>4</v>
      </c>
      <c r="BF163" s="48"/>
      <c r="BG163" s="49"/>
      <c r="BH163" s="48"/>
      <c r="BI163" s="49"/>
      <c r="BJ163" s="48"/>
      <c r="BK163" s="49"/>
      <c r="BL163" s="48"/>
      <c r="BM163" s="49"/>
      <c r="BN163" s="48"/>
    </row>
    <row r="164" spans="1:66" x14ac:dyDescent="0.25">
      <c r="A164" s="64" t="s">
        <v>267</v>
      </c>
      <c r="B164" s="64" t="s">
        <v>304</v>
      </c>
      <c r="C164" s="65" t="s">
        <v>11064</v>
      </c>
      <c r="D164" s="66">
        <v>3</v>
      </c>
      <c r="E164" s="67" t="s">
        <v>132</v>
      </c>
      <c r="F164" s="68">
        <v>32</v>
      </c>
      <c r="G164" s="65"/>
      <c r="H164" s="69"/>
      <c r="I164" s="70"/>
      <c r="J164" s="70"/>
      <c r="K164" s="34" t="s">
        <v>65</v>
      </c>
      <c r="L164" s="77">
        <v>164</v>
      </c>
      <c r="M164" s="77"/>
      <c r="N164" s="72"/>
      <c r="O164" s="79" t="s">
        <v>315</v>
      </c>
      <c r="P164" s="81">
        <v>43853.335057870368</v>
      </c>
      <c r="Q164" s="79" t="s">
        <v>393</v>
      </c>
      <c r="R164" s="79"/>
      <c r="S164" s="79"/>
      <c r="T164" s="79" t="s">
        <v>509</v>
      </c>
      <c r="U164" s="79"/>
      <c r="V164" s="82" t="s">
        <v>725</v>
      </c>
      <c r="W164" s="81">
        <v>43853.335057870368</v>
      </c>
      <c r="X164" s="85">
        <v>43853</v>
      </c>
      <c r="Y164" s="87" t="s">
        <v>864</v>
      </c>
      <c r="Z164" s="82" t="s">
        <v>1166</v>
      </c>
      <c r="AA164" s="79"/>
      <c r="AB164" s="79"/>
      <c r="AC164" s="87" t="s">
        <v>1480</v>
      </c>
      <c r="AD164" s="79"/>
      <c r="AE164" s="79" t="b">
        <v>0</v>
      </c>
      <c r="AF164" s="79">
        <v>0</v>
      </c>
      <c r="AG164" s="87" t="s">
        <v>1673</v>
      </c>
      <c r="AH164" s="79" t="b">
        <v>0</v>
      </c>
      <c r="AI164" s="79" t="s">
        <v>1678</v>
      </c>
      <c r="AJ164" s="79"/>
      <c r="AK164" s="87" t="s">
        <v>1673</v>
      </c>
      <c r="AL164" s="79" t="b">
        <v>0</v>
      </c>
      <c r="AM164" s="79">
        <v>2</v>
      </c>
      <c r="AN164" s="87" t="s">
        <v>1539</v>
      </c>
      <c r="AO164" s="79" t="s">
        <v>1681</v>
      </c>
      <c r="AP164" s="79" t="b">
        <v>0</v>
      </c>
      <c r="AQ164" s="87" t="s">
        <v>1539</v>
      </c>
      <c r="AR164" s="79" t="s">
        <v>176</v>
      </c>
      <c r="AS164" s="79">
        <v>0</v>
      </c>
      <c r="AT164" s="79">
        <v>0</v>
      </c>
      <c r="AU164" s="79"/>
      <c r="AV164" s="79"/>
      <c r="AW164" s="79"/>
      <c r="AX164" s="79"/>
      <c r="AY164" s="79"/>
      <c r="AZ164" s="79"/>
      <c r="BA164" s="79"/>
      <c r="BB164" s="79"/>
      <c r="BC164">
        <v>1</v>
      </c>
      <c r="BD164" s="78" t="str">
        <f>REPLACE(INDEX(GroupVertices[Group], MATCH(Edges[[#This Row],[Vertex 1]],GroupVertices[Vertex],0)),1,1,"")</f>
        <v>4</v>
      </c>
      <c r="BE164" s="78" t="str">
        <f>REPLACE(INDEX(GroupVertices[Group], MATCH(Edges[[#This Row],[Vertex 2]],GroupVertices[Vertex],0)),1,1,"")</f>
        <v>4</v>
      </c>
      <c r="BF164" s="48">
        <v>0</v>
      </c>
      <c r="BG164" s="49">
        <v>0</v>
      </c>
      <c r="BH164" s="48">
        <v>0</v>
      </c>
      <c r="BI164" s="49">
        <v>0</v>
      </c>
      <c r="BJ164" s="48">
        <v>0</v>
      </c>
      <c r="BK164" s="49">
        <v>0</v>
      </c>
      <c r="BL164" s="48">
        <v>41</v>
      </c>
      <c r="BM164" s="49">
        <v>100</v>
      </c>
      <c r="BN164" s="48">
        <v>41</v>
      </c>
    </row>
    <row r="165" spans="1:66" x14ac:dyDescent="0.25">
      <c r="A165" s="64" t="s">
        <v>267</v>
      </c>
      <c r="B165" s="64" t="s">
        <v>285</v>
      </c>
      <c r="C165" s="65" t="s">
        <v>11064</v>
      </c>
      <c r="D165" s="66">
        <v>3</v>
      </c>
      <c r="E165" s="67" t="s">
        <v>132</v>
      </c>
      <c r="F165" s="68">
        <v>32</v>
      </c>
      <c r="G165" s="65"/>
      <c r="H165" s="69"/>
      <c r="I165" s="70"/>
      <c r="J165" s="70"/>
      <c r="K165" s="34" t="s">
        <v>65</v>
      </c>
      <c r="L165" s="77">
        <v>165</v>
      </c>
      <c r="M165" s="77"/>
      <c r="N165" s="72"/>
      <c r="O165" s="79" t="s">
        <v>313</v>
      </c>
      <c r="P165" s="81">
        <v>43853.335081018522</v>
      </c>
      <c r="Q165" s="79" t="s">
        <v>374</v>
      </c>
      <c r="R165" s="79"/>
      <c r="S165" s="79"/>
      <c r="T165" s="79" t="s">
        <v>509</v>
      </c>
      <c r="U165" s="79"/>
      <c r="V165" s="82" t="s">
        <v>725</v>
      </c>
      <c r="W165" s="81">
        <v>43853.335081018522</v>
      </c>
      <c r="X165" s="85">
        <v>43853</v>
      </c>
      <c r="Y165" s="87" t="s">
        <v>865</v>
      </c>
      <c r="Z165" s="82" t="s">
        <v>1167</v>
      </c>
      <c r="AA165" s="79"/>
      <c r="AB165" s="79"/>
      <c r="AC165" s="87" t="s">
        <v>1481</v>
      </c>
      <c r="AD165" s="79"/>
      <c r="AE165" s="79" t="b">
        <v>0</v>
      </c>
      <c r="AF165" s="79">
        <v>0</v>
      </c>
      <c r="AG165" s="87" t="s">
        <v>1673</v>
      </c>
      <c r="AH165" s="79" t="b">
        <v>0</v>
      </c>
      <c r="AI165" s="79" t="s">
        <v>1678</v>
      </c>
      <c r="AJ165" s="79"/>
      <c r="AK165" s="87" t="s">
        <v>1673</v>
      </c>
      <c r="AL165" s="79" t="b">
        <v>0</v>
      </c>
      <c r="AM165" s="79">
        <v>2</v>
      </c>
      <c r="AN165" s="87" t="s">
        <v>1565</v>
      </c>
      <c r="AO165" s="79" t="s">
        <v>1681</v>
      </c>
      <c r="AP165" s="79" t="b">
        <v>0</v>
      </c>
      <c r="AQ165" s="87" t="s">
        <v>1565</v>
      </c>
      <c r="AR165" s="79" t="s">
        <v>176</v>
      </c>
      <c r="AS165" s="79">
        <v>0</v>
      </c>
      <c r="AT165" s="79">
        <v>0</v>
      </c>
      <c r="AU165" s="79"/>
      <c r="AV165" s="79"/>
      <c r="AW165" s="79"/>
      <c r="AX165" s="79"/>
      <c r="AY165" s="79"/>
      <c r="AZ165" s="79"/>
      <c r="BA165" s="79"/>
      <c r="BB165" s="79"/>
      <c r="BC165">
        <v>1</v>
      </c>
      <c r="BD165" s="78" t="str">
        <f>REPLACE(INDEX(GroupVertices[Group], MATCH(Edges[[#This Row],[Vertex 1]],GroupVertices[Vertex],0)),1,1,"")</f>
        <v>4</v>
      </c>
      <c r="BE165" s="78" t="str">
        <f>REPLACE(INDEX(GroupVertices[Group], MATCH(Edges[[#This Row],[Vertex 2]],GroupVertices[Vertex],0)),1,1,"")</f>
        <v>4</v>
      </c>
      <c r="BF165" s="48">
        <v>0</v>
      </c>
      <c r="BG165" s="49">
        <v>0</v>
      </c>
      <c r="BH165" s="48">
        <v>0</v>
      </c>
      <c r="BI165" s="49">
        <v>0</v>
      </c>
      <c r="BJ165" s="48">
        <v>0</v>
      </c>
      <c r="BK165" s="49">
        <v>0</v>
      </c>
      <c r="BL165" s="48">
        <v>32</v>
      </c>
      <c r="BM165" s="49">
        <v>100</v>
      </c>
      <c r="BN165" s="48">
        <v>32</v>
      </c>
    </row>
    <row r="166" spans="1:66" x14ac:dyDescent="0.25">
      <c r="A166" s="64" t="s">
        <v>267</v>
      </c>
      <c r="B166" s="64" t="s">
        <v>277</v>
      </c>
      <c r="C166" s="65" t="s">
        <v>11069</v>
      </c>
      <c r="D166" s="66">
        <v>4.75</v>
      </c>
      <c r="E166" s="67" t="s">
        <v>132</v>
      </c>
      <c r="F166" s="68">
        <v>29.523809523809526</v>
      </c>
      <c r="G166" s="65"/>
      <c r="H166" s="69"/>
      <c r="I166" s="70"/>
      <c r="J166" s="70"/>
      <c r="K166" s="34" t="s">
        <v>65</v>
      </c>
      <c r="L166" s="77">
        <v>166</v>
      </c>
      <c r="M166" s="77"/>
      <c r="N166" s="72"/>
      <c r="O166" s="79" t="s">
        <v>313</v>
      </c>
      <c r="P166" s="81">
        <v>43853.335115740738</v>
      </c>
      <c r="Q166" s="79" t="s">
        <v>394</v>
      </c>
      <c r="R166" s="79"/>
      <c r="S166" s="79"/>
      <c r="T166" s="79" t="s">
        <v>536</v>
      </c>
      <c r="U166" s="79"/>
      <c r="V166" s="82" t="s">
        <v>725</v>
      </c>
      <c r="W166" s="81">
        <v>43853.335115740738</v>
      </c>
      <c r="X166" s="85">
        <v>43853</v>
      </c>
      <c r="Y166" s="87" t="s">
        <v>866</v>
      </c>
      <c r="Z166" s="82" t="s">
        <v>1168</v>
      </c>
      <c r="AA166" s="79"/>
      <c r="AB166" s="79"/>
      <c r="AC166" s="87" t="s">
        <v>1482</v>
      </c>
      <c r="AD166" s="79"/>
      <c r="AE166" s="79" t="b">
        <v>0</v>
      </c>
      <c r="AF166" s="79">
        <v>0</v>
      </c>
      <c r="AG166" s="87" t="s">
        <v>1673</v>
      </c>
      <c r="AH166" s="79" t="b">
        <v>0</v>
      </c>
      <c r="AI166" s="79" t="s">
        <v>1678</v>
      </c>
      <c r="AJ166" s="79"/>
      <c r="AK166" s="87" t="s">
        <v>1673</v>
      </c>
      <c r="AL166" s="79" t="b">
        <v>0</v>
      </c>
      <c r="AM166" s="79">
        <v>2</v>
      </c>
      <c r="AN166" s="87" t="s">
        <v>1638</v>
      </c>
      <c r="AO166" s="79" t="s">
        <v>1681</v>
      </c>
      <c r="AP166" s="79" t="b">
        <v>0</v>
      </c>
      <c r="AQ166" s="87" t="s">
        <v>1638</v>
      </c>
      <c r="AR166" s="79" t="s">
        <v>176</v>
      </c>
      <c r="AS166" s="79">
        <v>0</v>
      </c>
      <c r="AT166" s="79">
        <v>0</v>
      </c>
      <c r="AU166" s="79"/>
      <c r="AV166" s="79"/>
      <c r="AW166" s="79"/>
      <c r="AX166" s="79"/>
      <c r="AY166" s="79"/>
      <c r="AZ166" s="79"/>
      <c r="BA166" s="79"/>
      <c r="BB166" s="79"/>
      <c r="BC166">
        <v>3</v>
      </c>
      <c r="BD166" s="78" t="str">
        <f>REPLACE(INDEX(GroupVertices[Group], MATCH(Edges[[#This Row],[Vertex 1]],GroupVertices[Vertex],0)),1,1,"")</f>
        <v>4</v>
      </c>
      <c r="BE166" s="78" t="str">
        <f>REPLACE(INDEX(GroupVertices[Group], MATCH(Edges[[#This Row],[Vertex 2]],GroupVertices[Vertex],0)),1,1,"")</f>
        <v>1</v>
      </c>
      <c r="BF166" s="48">
        <v>0</v>
      </c>
      <c r="BG166" s="49">
        <v>0</v>
      </c>
      <c r="BH166" s="48">
        <v>0</v>
      </c>
      <c r="BI166" s="49">
        <v>0</v>
      </c>
      <c r="BJ166" s="48">
        <v>0</v>
      </c>
      <c r="BK166" s="49">
        <v>0</v>
      </c>
      <c r="BL166" s="48">
        <v>27</v>
      </c>
      <c r="BM166" s="49">
        <v>100</v>
      </c>
      <c r="BN166" s="48">
        <v>27</v>
      </c>
    </row>
    <row r="167" spans="1:66" x14ac:dyDescent="0.25">
      <c r="A167" s="64" t="s">
        <v>267</v>
      </c>
      <c r="B167" s="64" t="s">
        <v>277</v>
      </c>
      <c r="C167" s="65" t="s">
        <v>11069</v>
      </c>
      <c r="D167" s="66">
        <v>4.75</v>
      </c>
      <c r="E167" s="67" t="s">
        <v>132</v>
      </c>
      <c r="F167" s="68">
        <v>29.523809523809526</v>
      </c>
      <c r="G167" s="65"/>
      <c r="H167" s="69"/>
      <c r="I167" s="70"/>
      <c r="J167" s="70"/>
      <c r="K167" s="34" t="s">
        <v>65</v>
      </c>
      <c r="L167" s="77">
        <v>167</v>
      </c>
      <c r="M167" s="77"/>
      <c r="N167" s="72"/>
      <c r="O167" s="79" t="s">
        <v>315</v>
      </c>
      <c r="P167" s="81">
        <v>43853.335173611114</v>
      </c>
      <c r="Q167" s="79" t="s">
        <v>369</v>
      </c>
      <c r="R167" s="79"/>
      <c r="S167" s="79"/>
      <c r="T167" s="79" t="s">
        <v>513</v>
      </c>
      <c r="U167" s="79"/>
      <c r="V167" s="82" t="s">
        <v>725</v>
      </c>
      <c r="W167" s="81">
        <v>43853.335173611114</v>
      </c>
      <c r="X167" s="85">
        <v>43853</v>
      </c>
      <c r="Y167" s="87" t="s">
        <v>867</v>
      </c>
      <c r="Z167" s="82" t="s">
        <v>1169</v>
      </c>
      <c r="AA167" s="79"/>
      <c r="AB167" s="79"/>
      <c r="AC167" s="87" t="s">
        <v>1483</v>
      </c>
      <c r="AD167" s="79"/>
      <c r="AE167" s="79" t="b">
        <v>0</v>
      </c>
      <c r="AF167" s="79">
        <v>0</v>
      </c>
      <c r="AG167" s="87" t="s">
        <v>1673</v>
      </c>
      <c r="AH167" s="79" t="b">
        <v>0</v>
      </c>
      <c r="AI167" s="79" t="s">
        <v>1678</v>
      </c>
      <c r="AJ167" s="79"/>
      <c r="AK167" s="87" t="s">
        <v>1673</v>
      </c>
      <c r="AL167" s="79" t="b">
        <v>0</v>
      </c>
      <c r="AM167" s="79">
        <v>2</v>
      </c>
      <c r="AN167" s="87" t="s">
        <v>1429</v>
      </c>
      <c r="AO167" s="79" t="s">
        <v>1681</v>
      </c>
      <c r="AP167" s="79" t="b">
        <v>0</v>
      </c>
      <c r="AQ167" s="87" t="s">
        <v>1429</v>
      </c>
      <c r="AR167" s="79" t="s">
        <v>176</v>
      </c>
      <c r="AS167" s="79">
        <v>0</v>
      </c>
      <c r="AT167" s="79">
        <v>0</v>
      </c>
      <c r="AU167" s="79"/>
      <c r="AV167" s="79"/>
      <c r="AW167" s="79"/>
      <c r="AX167" s="79"/>
      <c r="AY167" s="79"/>
      <c r="AZ167" s="79"/>
      <c r="BA167" s="79"/>
      <c r="BB167" s="79"/>
      <c r="BC167">
        <v>3</v>
      </c>
      <c r="BD167" s="78" t="str">
        <f>REPLACE(INDEX(GroupVertices[Group], MATCH(Edges[[#This Row],[Vertex 1]],GroupVertices[Vertex],0)),1,1,"")</f>
        <v>4</v>
      </c>
      <c r="BE167" s="78" t="str">
        <f>REPLACE(INDEX(GroupVertices[Group], MATCH(Edges[[#This Row],[Vertex 2]],GroupVertices[Vertex],0)),1,1,"")</f>
        <v>1</v>
      </c>
      <c r="BF167" s="48">
        <v>0</v>
      </c>
      <c r="BG167" s="49">
        <v>0</v>
      </c>
      <c r="BH167" s="48">
        <v>0</v>
      </c>
      <c r="BI167" s="49">
        <v>0</v>
      </c>
      <c r="BJ167" s="48">
        <v>0</v>
      </c>
      <c r="BK167" s="49">
        <v>0</v>
      </c>
      <c r="BL167" s="48">
        <v>34</v>
      </c>
      <c r="BM167" s="49">
        <v>100</v>
      </c>
      <c r="BN167" s="48">
        <v>34</v>
      </c>
    </row>
    <row r="168" spans="1:66" x14ac:dyDescent="0.25">
      <c r="A168" s="64" t="s">
        <v>267</v>
      </c>
      <c r="B168" s="64" t="s">
        <v>279</v>
      </c>
      <c r="C168" s="65" t="s">
        <v>11065</v>
      </c>
      <c r="D168" s="66">
        <v>3.875</v>
      </c>
      <c r="E168" s="67" t="s">
        <v>132</v>
      </c>
      <c r="F168" s="68">
        <v>30.761904761904763</v>
      </c>
      <c r="G168" s="65"/>
      <c r="H168" s="69"/>
      <c r="I168" s="70"/>
      <c r="J168" s="70"/>
      <c r="K168" s="34" t="s">
        <v>65</v>
      </c>
      <c r="L168" s="77">
        <v>168</v>
      </c>
      <c r="M168" s="77"/>
      <c r="N168" s="72"/>
      <c r="O168" s="79" t="s">
        <v>313</v>
      </c>
      <c r="P168" s="81">
        <v>43853.33525462963</v>
      </c>
      <c r="Q168" s="79" t="s">
        <v>341</v>
      </c>
      <c r="R168" s="82" t="s">
        <v>460</v>
      </c>
      <c r="S168" s="79" t="s">
        <v>495</v>
      </c>
      <c r="T168" s="79" t="s">
        <v>509</v>
      </c>
      <c r="U168" s="79"/>
      <c r="V168" s="82" t="s">
        <v>725</v>
      </c>
      <c r="W168" s="81">
        <v>43853.33525462963</v>
      </c>
      <c r="X168" s="85">
        <v>43853</v>
      </c>
      <c r="Y168" s="87" t="s">
        <v>868</v>
      </c>
      <c r="Z168" s="82" t="s">
        <v>1170</v>
      </c>
      <c r="AA168" s="79"/>
      <c r="AB168" s="79"/>
      <c r="AC168" s="87" t="s">
        <v>1484</v>
      </c>
      <c r="AD168" s="79"/>
      <c r="AE168" s="79" t="b">
        <v>0</v>
      </c>
      <c r="AF168" s="79">
        <v>0</v>
      </c>
      <c r="AG168" s="87" t="s">
        <v>1673</v>
      </c>
      <c r="AH168" s="79" t="b">
        <v>0</v>
      </c>
      <c r="AI168" s="79" t="s">
        <v>1678</v>
      </c>
      <c r="AJ168" s="79"/>
      <c r="AK168" s="87" t="s">
        <v>1673</v>
      </c>
      <c r="AL168" s="79" t="b">
        <v>0</v>
      </c>
      <c r="AM168" s="79">
        <v>4</v>
      </c>
      <c r="AN168" s="87" t="s">
        <v>1552</v>
      </c>
      <c r="AO168" s="79" t="s">
        <v>1681</v>
      </c>
      <c r="AP168" s="79" t="b">
        <v>0</v>
      </c>
      <c r="AQ168" s="87" t="s">
        <v>1552</v>
      </c>
      <c r="AR168" s="79" t="s">
        <v>176</v>
      </c>
      <c r="AS168" s="79">
        <v>0</v>
      </c>
      <c r="AT168" s="79">
        <v>0</v>
      </c>
      <c r="AU168" s="79"/>
      <c r="AV168" s="79"/>
      <c r="AW168" s="79"/>
      <c r="AX168" s="79"/>
      <c r="AY168" s="79"/>
      <c r="AZ168" s="79"/>
      <c r="BA168" s="79"/>
      <c r="BB168" s="79"/>
      <c r="BC168">
        <v>2</v>
      </c>
      <c r="BD168" s="78" t="str">
        <f>REPLACE(INDEX(GroupVertices[Group], MATCH(Edges[[#This Row],[Vertex 1]],GroupVertices[Vertex],0)),1,1,"")</f>
        <v>4</v>
      </c>
      <c r="BE168" s="78" t="str">
        <f>REPLACE(INDEX(GroupVertices[Group], MATCH(Edges[[#This Row],[Vertex 2]],GroupVertices[Vertex],0)),1,1,"")</f>
        <v>2</v>
      </c>
      <c r="BF168" s="48">
        <v>0</v>
      </c>
      <c r="BG168" s="49">
        <v>0</v>
      </c>
      <c r="BH168" s="48">
        <v>0</v>
      </c>
      <c r="BI168" s="49">
        <v>0</v>
      </c>
      <c r="BJ168" s="48">
        <v>0</v>
      </c>
      <c r="BK168" s="49">
        <v>0</v>
      </c>
      <c r="BL168" s="48">
        <v>35</v>
      </c>
      <c r="BM168" s="49">
        <v>100</v>
      </c>
      <c r="BN168" s="48">
        <v>35</v>
      </c>
    </row>
    <row r="169" spans="1:66" x14ac:dyDescent="0.25">
      <c r="A169" s="64" t="s">
        <v>267</v>
      </c>
      <c r="B169" s="64" t="s">
        <v>276</v>
      </c>
      <c r="C169" s="65" t="s">
        <v>11064</v>
      </c>
      <c r="D169" s="66">
        <v>3</v>
      </c>
      <c r="E169" s="67" t="s">
        <v>132</v>
      </c>
      <c r="F169" s="68">
        <v>32</v>
      </c>
      <c r="G169" s="65"/>
      <c r="H169" s="69"/>
      <c r="I169" s="70"/>
      <c r="J169" s="70"/>
      <c r="K169" s="34" t="s">
        <v>65</v>
      </c>
      <c r="L169" s="77">
        <v>169</v>
      </c>
      <c r="M169" s="77"/>
      <c r="N169" s="72"/>
      <c r="O169" s="79" t="s">
        <v>315</v>
      </c>
      <c r="P169" s="81">
        <v>43853.335300925923</v>
      </c>
      <c r="Q169" s="79" t="s">
        <v>350</v>
      </c>
      <c r="R169" s="79"/>
      <c r="S169" s="79"/>
      <c r="T169" s="79" t="s">
        <v>509</v>
      </c>
      <c r="U169" s="79"/>
      <c r="V169" s="82" t="s">
        <v>725</v>
      </c>
      <c r="W169" s="81">
        <v>43853.335300925923</v>
      </c>
      <c r="X169" s="85">
        <v>43853</v>
      </c>
      <c r="Y169" s="87" t="s">
        <v>869</v>
      </c>
      <c r="Z169" s="82" t="s">
        <v>1171</v>
      </c>
      <c r="AA169" s="79"/>
      <c r="AB169" s="79"/>
      <c r="AC169" s="87" t="s">
        <v>1485</v>
      </c>
      <c r="AD169" s="79"/>
      <c r="AE169" s="79" t="b">
        <v>0</v>
      </c>
      <c r="AF169" s="79">
        <v>0</v>
      </c>
      <c r="AG169" s="87" t="s">
        <v>1673</v>
      </c>
      <c r="AH169" s="79" t="b">
        <v>0</v>
      </c>
      <c r="AI169" s="79" t="s">
        <v>1678</v>
      </c>
      <c r="AJ169" s="79"/>
      <c r="AK169" s="87" t="s">
        <v>1673</v>
      </c>
      <c r="AL169" s="79" t="b">
        <v>0</v>
      </c>
      <c r="AM169" s="79">
        <v>2</v>
      </c>
      <c r="AN169" s="87" t="s">
        <v>1525</v>
      </c>
      <c r="AO169" s="79" t="s">
        <v>1681</v>
      </c>
      <c r="AP169" s="79" t="b">
        <v>0</v>
      </c>
      <c r="AQ169" s="87" t="s">
        <v>1525</v>
      </c>
      <c r="AR169" s="79" t="s">
        <v>176</v>
      </c>
      <c r="AS169" s="79">
        <v>0</v>
      </c>
      <c r="AT169" s="79">
        <v>0</v>
      </c>
      <c r="AU169" s="79"/>
      <c r="AV169" s="79"/>
      <c r="AW169" s="79"/>
      <c r="AX169" s="79"/>
      <c r="AY169" s="79"/>
      <c r="AZ169" s="79"/>
      <c r="BA169" s="79"/>
      <c r="BB169" s="79"/>
      <c r="BC169">
        <v>1</v>
      </c>
      <c r="BD169" s="78" t="str">
        <f>REPLACE(INDEX(GroupVertices[Group], MATCH(Edges[[#This Row],[Vertex 1]],GroupVertices[Vertex],0)),1,1,"")</f>
        <v>4</v>
      </c>
      <c r="BE169" s="78" t="str">
        <f>REPLACE(INDEX(GroupVertices[Group], MATCH(Edges[[#This Row],[Vertex 2]],GroupVertices[Vertex],0)),1,1,"")</f>
        <v>1</v>
      </c>
      <c r="BF169" s="48"/>
      <c r="BG169" s="49"/>
      <c r="BH169" s="48"/>
      <c r="BI169" s="49"/>
      <c r="BJ169" s="48"/>
      <c r="BK169" s="49"/>
      <c r="BL169" s="48"/>
      <c r="BM169" s="49"/>
      <c r="BN169" s="48"/>
    </row>
    <row r="170" spans="1:66" x14ac:dyDescent="0.25">
      <c r="A170" s="64" t="s">
        <v>267</v>
      </c>
      <c r="B170" s="64" t="s">
        <v>300</v>
      </c>
      <c r="C170" s="65" t="s">
        <v>11065</v>
      </c>
      <c r="D170" s="66">
        <v>3.875</v>
      </c>
      <c r="E170" s="67" t="s">
        <v>132</v>
      </c>
      <c r="F170" s="68">
        <v>30.761904761904763</v>
      </c>
      <c r="G170" s="65"/>
      <c r="H170" s="69"/>
      <c r="I170" s="70"/>
      <c r="J170" s="70"/>
      <c r="K170" s="34" t="s">
        <v>65</v>
      </c>
      <c r="L170" s="77">
        <v>170</v>
      </c>
      <c r="M170" s="77"/>
      <c r="N170" s="72"/>
      <c r="O170" s="79" t="s">
        <v>315</v>
      </c>
      <c r="P170" s="81">
        <v>43853.335300925923</v>
      </c>
      <c r="Q170" s="79" t="s">
        <v>350</v>
      </c>
      <c r="R170" s="79"/>
      <c r="S170" s="79"/>
      <c r="T170" s="79" t="s">
        <v>509</v>
      </c>
      <c r="U170" s="79"/>
      <c r="V170" s="82" t="s">
        <v>725</v>
      </c>
      <c r="W170" s="81">
        <v>43853.335300925923</v>
      </c>
      <c r="X170" s="85">
        <v>43853</v>
      </c>
      <c r="Y170" s="87" t="s">
        <v>869</v>
      </c>
      <c r="Z170" s="82" t="s">
        <v>1171</v>
      </c>
      <c r="AA170" s="79"/>
      <c r="AB170" s="79"/>
      <c r="AC170" s="87" t="s">
        <v>1485</v>
      </c>
      <c r="AD170" s="79"/>
      <c r="AE170" s="79" t="b">
        <v>0</v>
      </c>
      <c r="AF170" s="79">
        <v>0</v>
      </c>
      <c r="AG170" s="87" t="s">
        <v>1673</v>
      </c>
      <c r="AH170" s="79" t="b">
        <v>0</v>
      </c>
      <c r="AI170" s="79" t="s">
        <v>1678</v>
      </c>
      <c r="AJ170" s="79"/>
      <c r="AK170" s="87" t="s">
        <v>1673</v>
      </c>
      <c r="AL170" s="79" t="b">
        <v>0</v>
      </c>
      <c r="AM170" s="79">
        <v>2</v>
      </c>
      <c r="AN170" s="87" t="s">
        <v>1525</v>
      </c>
      <c r="AO170" s="79" t="s">
        <v>1681</v>
      </c>
      <c r="AP170" s="79" t="b">
        <v>0</v>
      </c>
      <c r="AQ170" s="87" t="s">
        <v>1525</v>
      </c>
      <c r="AR170" s="79" t="s">
        <v>176</v>
      </c>
      <c r="AS170" s="79">
        <v>0</v>
      </c>
      <c r="AT170" s="79">
        <v>0</v>
      </c>
      <c r="AU170" s="79"/>
      <c r="AV170" s="79"/>
      <c r="AW170" s="79"/>
      <c r="AX170" s="79"/>
      <c r="AY170" s="79"/>
      <c r="AZ170" s="79"/>
      <c r="BA170" s="79"/>
      <c r="BB170" s="79"/>
      <c r="BC170">
        <v>2</v>
      </c>
      <c r="BD170" s="78" t="str">
        <f>REPLACE(INDEX(GroupVertices[Group], MATCH(Edges[[#This Row],[Vertex 1]],GroupVertices[Vertex],0)),1,1,"")</f>
        <v>4</v>
      </c>
      <c r="BE170" s="78" t="str">
        <f>REPLACE(INDEX(GroupVertices[Group], MATCH(Edges[[#This Row],[Vertex 2]],GroupVertices[Vertex],0)),1,1,"")</f>
        <v>1</v>
      </c>
      <c r="BF170" s="48">
        <v>0</v>
      </c>
      <c r="BG170" s="49">
        <v>0</v>
      </c>
      <c r="BH170" s="48">
        <v>0</v>
      </c>
      <c r="BI170" s="49">
        <v>0</v>
      </c>
      <c r="BJ170" s="48">
        <v>0</v>
      </c>
      <c r="BK170" s="49">
        <v>0</v>
      </c>
      <c r="BL170" s="48">
        <v>43</v>
      </c>
      <c r="BM170" s="49">
        <v>100</v>
      </c>
      <c r="BN170" s="48">
        <v>43</v>
      </c>
    </row>
    <row r="171" spans="1:66" x14ac:dyDescent="0.25">
      <c r="A171" s="64" t="s">
        <v>267</v>
      </c>
      <c r="B171" s="64" t="s">
        <v>278</v>
      </c>
      <c r="C171" s="65" t="s">
        <v>11064</v>
      </c>
      <c r="D171" s="66">
        <v>3</v>
      </c>
      <c r="E171" s="67" t="s">
        <v>132</v>
      </c>
      <c r="F171" s="68">
        <v>32</v>
      </c>
      <c r="G171" s="65"/>
      <c r="H171" s="69"/>
      <c r="I171" s="70"/>
      <c r="J171" s="70"/>
      <c r="K171" s="34" t="s">
        <v>65</v>
      </c>
      <c r="L171" s="77">
        <v>171</v>
      </c>
      <c r="M171" s="77"/>
      <c r="N171" s="72"/>
      <c r="O171" s="79" t="s">
        <v>315</v>
      </c>
      <c r="P171" s="81">
        <v>43853.335358796299</v>
      </c>
      <c r="Q171" s="79" t="s">
        <v>395</v>
      </c>
      <c r="R171" s="82" t="s">
        <v>472</v>
      </c>
      <c r="S171" s="79" t="s">
        <v>500</v>
      </c>
      <c r="T171" s="79" t="s">
        <v>508</v>
      </c>
      <c r="U171" s="79"/>
      <c r="V171" s="82" t="s">
        <v>725</v>
      </c>
      <c r="W171" s="81">
        <v>43853.335358796299</v>
      </c>
      <c r="X171" s="85">
        <v>43853</v>
      </c>
      <c r="Y171" s="87" t="s">
        <v>870</v>
      </c>
      <c r="Z171" s="82" t="s">
        <v>1172</v>
      </c>
      <c r="AA171" s="79"/>
      <c r="AB171" s="79"/>
      <c r="AC171" s="87" t="s">
        <v>1486</v>
      </c>
      <c r="AD171" s="79"/>
      <c r="AE171" s="79" t="b">
        <v>0</v>
      </c>
      <c r="AF171" s="79">
        <v>0</v>
      </c>
      <c r="AG171" s="87" t="s">
        <v>1673</v>
      </c>
      <c r="AH171" s="79" t="b">
        <v>0</v>
      </c>
      <c r="AI171" s="79" t="s">
        <v>1678</v>
      </c>
      <c r="AJ171" s="79"/>
      <c r="AK171" s="87" t="s">
        <v>1673</v>
      </c>
      <c r="AL171" s="79" t="b">
        <v>0</v>
      </c>
      <c r="AM171" s="79">
        <v>1</v>
      </c>
      <c r="AN171" s="87" t="s">
        <v>1528</v>
      </c>
      <c r="AO171" s="79" t="s">
        <v>1681</v>
      </c>
      <c r="AP171" s="79" t="b">
        <v>0</v>
      </c>
      <c r="AQ171" s="87" t="s">
        <v>1528</v>
      </c>
      <c r="AR171" s="79" t="s">
        <v>176</v>
      </c>
      <c r="AS171" s="79">
        <v>0</v>
      </c>
      <c r="AT171" s="79">
        <v>0</v>
      </c>
      <c r="AU171" s="79"/>
      <c r="AV171" s="79"/>
      <c r="AW171" s="79"/>
      <c r="AX171" s="79"/>
      <c r="AY171" s="79"/>
      <c r="AZ171" s="79"/>
      <c r="BA171" s="79"/>
      <c r="BB171" s="79"/>
      <c r="BC171">
        <v>1</v>
      </c>
      <c r="BD171" s="78" t="str">
        <f>REPLACE(INDEX(GroupVertices[Group], MATCH(Edges[[#This Row],[Vertex 1]],GroupVertices[Vertex],0)),1,1,"")</f>
        <v>4</v>
      </c>
      <c r="BE171" s="78" t="str">
        <f>REPLACE(INDEX(GroupVertices[Group], MATCH(Edges[[#This Row],[Vertex 2]],GroupVertices[Vertex],0)),1,1,"")</f>
        <v>2</v>
      </c>
      <c r="BF171" s="48">
        <v>0</v>
      </c>
      <c r="BG171" s="49">
        <v>0</v>
      </c>
      <c r="BH171" s="48">
        <v>0</v>
      </c>
      <c r="BI171" s="49">
        <v>0</v>
      </c>
      <c r="BJ171" s="48">
        <v>0</v>
      </c>
      <c r="BK171" s="49">
        <v>0</v>
      </c>
      <c r="BL171" s="48">
        <v>14</v>
      </c>
      <c r="BM171" s="49">
        <v>100</v>
      </c>
      <c r="BN171" s="48">
        <v>14</v>
      </c>
    </row>
    <row r="172" spans="1:66" x14ac:dyDescent="0.25">
      <c r="A172" s="64" t="s">
        <v>267</v>
      </c>
      <c r="B172" s="64" t="s">
        <v>286</v>
      </c>
      <c r="C172" s="65" t="s">
        <v>11069</v>
      </c>
      <c r="D172" s="66">
        <v>4.75</v>
      </c>
      <c r="E172" s="67" t="s">
        <v>132</v>
      </c>
      <c r="F172" s="68">
        <v>29.523809523809526</v>
      </c>
      <c r="G172" s="65"/>
      <c r="H172" s="69"/>
      <c r="I172" s="70"/>
      <c r="J172" s="70"/>
      <c r="K172" s="34" t="s">
        <v>65</v>
      </c>
      <c r="L172" s="77">
        <v>172</v>
      </c>
      <c r="M172" s="77"/>
      <c r="N172" s="72"/>
      <c r="O172" s="79" t="s">
        <v>313</v>
      </c>
      <c r="P172" s="81">
        <v>43853.335462962961</v>
      </c>
      <c r="Q172" s="79" t="s">
        <v>396</v>
      </c>
      <c r="R172" s="79"/>
      <c r="S172" s="79"/>
      <c r="T172" s="79"/>
      <c r="U172" s="79"/>
      <c r="V172" s="82" t="s">
        <v>725</v>
      </c>
      <c r="W172" s="81">
        <v>43853.335462962961</v>
      </c>
      <c r="X172" s="85">
        <v>43853</v>
      </c>
      <c r="Y172" s="87" t="s">
        <v>871</v>
      </c>
      <c r="Z172" s="82" t="s">
        <v>1173</v>
      </c>
      <c r="AA172" s="79"/>
      <c r="AB172" s="79"/>
      <c r="AC172" s="87" t="s">
        <v>1487</v>
      </c>
      <c r="AD172" s="79"/>
      <c r="AE172" s="79" t="b">
        <v>0</v>
      </c>
      <c r="AF172" s="79">
        <v>0</v>
      </c>
      <c r="AG172" s="87" t="s">
        <v>1673</v>
      </c>
      <c r="AH172" s="79" t="b">
        <v>0</v>
      </c>
      <c r="AI172" s="79" t="s">
        <v>1678</v>
      </c>
      <c r="AJ172" s="79"/>
      <c r="AK172" s="87" t="s">
        <v>1673</v>
      </c>
      <c r="AL172" s="79" t="b">
        <v>0</v>
      </c>
      <c r="AM172" s="79">
        <v>1</v>
      </c>
      <c r="AN172" s="87" t="s">
        <v>1667</v>
      </c>
      <c r="AO172" s="79" t="s">
        <v>1681</v>
      </c>
      <c r="AP172" s="79" t="b">
        <v>0</v>
      </c>
      <c r="AQ172" s="87" t="s">
        <v>1667</v>
      </c>
      <c r="AR172" s="79" t="s">
        <v>176</v>
      </c>
      <c r="AS172" s="79">
        <v>0</v>
      </c>
      <c r="AT172" s="79">
        <v>0</v>
      </c>
      <c r="AU172" s="79"/>
      <c r="AV172" s="79"/>
      <c r="AW172" s="79"/>
      <c r="AX172" s="79"/>
      <c r="AY172" s="79"/>
      <c r="AZ172" s="79"/>
      <c r="BA172" s="79"/>
      <c r="BB172" s="79"/>
      <c r="BC172">
        <v>3</v>
      </c>
      <c r="BD172" s="78" t="str">
        <f>REPLACE(INDEX(GroupVertices[Group], MATCH(Edges[[#This Row],[Vertex 1]],GroupVertices[Vertex],0)),1,1,"")</f>
        <v>4</v>
      </c>
      <c r="BE172" s="78" t="str">
        <f>REPLACE(INDEX(GroupVertices[Group], MATCH(Edges[[#This Row],[Vertex 2]],GroupVertices[Vertex],0)),1,1,"")</f>
        <v>3</v>
      </c>
      <c r="BF172" s="48">
        <v>0</v>
      </c>
      <c r="BG172" s="49">
        <v>0</v>
      </c>
      <c r="BH172" s="48">
        <v>0</v>
      </c>
      <c r="BI172" s="49">
        <v>0</v>
      </c>
      <c r="BJ172" s="48">
        <v>0</v>
      </c>
      <c r="BK172" s="49">
        <v>0</v>
      </c>
      <c r="BL172" s="48">
        <v>19</v>
      </c>
      <c r="BM172" s="49">
        <v>100</v>
      </c>
      <c r="BN172" s="48">
        <v>19</v>
      </c>
    </row>
    <row r="173" spans="1:66" x14ac:dyDescent="0.25">
      <c r="A173" s="64" t="s">
        <v>267</v>
      </c>
      <c r="B173" s="64" t="s">
        <v>301</v>
      </c>
      <c r="C173" s="65" t="s">
        <v>11064</v>
      </c>
      <c r="D173" s="66">
        <v>3</v>
      </c>
      <c r="E173" s="67" t="s">
        <v>132</v>
      </c>
      <c r="F173" s="68">
        <v>32</v>
      </c>
      <c r="G173" s="65"/>
      <c r="H173" s="69"/>
      <c r="I173" s="70"/>
      <c r="J173" s="70"/>
      <c r="K173" s="34" t="s">
        <v>65</v>
      </c>
      <c r="L173" s="77">
        <v>173</v>
      </c>
      <c r="M173" s="77"/>
      <c r="N173" s="72"/>
      <c r="O173" s="79" t="s">
        <v>315</v>
      </c>
      <c r="P173" s="81">
        <v>43853.335509259261</v>
      </c>
      <c r="Q173" s="79" t="s">
        <v>397</v>
      </c>
      <c r="R173" s="79"/>
      <c r="S173" s="79"/>
      <c r="T173" s="79"/>
      <c r="U173" s="79"/>
      <c r="V173" s="82" t="s">
        <v>725</v>
      </c>
      <c r="W173" s="81">
        <v>43853.335509259261</v>
      </c>
      <c r="X173" s="85">
        <v>43853</v>
      </c>
      <c r="Y173" s="87" t="s">
        <v>872</v>
      </c>
      <c r="Z173" s="82" t="s">
        <v>1174</v>
      </c>
      <c r="AA173" s="79"/>
      <c r="AB173" s="79"/>
      <c r="AC173" s="87" t="s">
        <v>1488</v>
      </c>
      <c r="AD173" s="79"/>
      <c r="AE173" s="79" t="b">
        <v>0</v>
      </c>
      <c r="AF173" s="79">
        <v>0</v>
      </c>
      <c r="AG173" s="87" t="s">
        <v>1673</v>
      </c>
      <c r="AH173" s="79" t="b">
        <v>0</v>
      </c>
      <c r="AI173" s="79" t="s">
        <v>1678</v>
      </c>
      <c r="AJ173" s="79"/>
      <c r="AK173" s="87" t="s">
        <v>1673</v>
      </c>
      <c r="AL173" s="79" t="b">
        <v>0</v>
      </c>
      <c r="AM173" s="79">
        <v>3</v>
      </c>
      <c r="AN173" s="87" t="s">
        <v>1606</v>
      </c>
      <c r="AO173" s="79" t="s">
        <v>1681</v>
      </c>
      <c r="AP173" s="79" t="b">
        <v>0</v>
      </c>
      <c r="AQ173" s="87" t="s">
        <v>1606</v>
      </c>
      <c r="AR173" s="79" t="s">
        <v>176</v>
      </c>
      <c r="AS173" s="79">
        <v>0</v>
      </c>
      <c r="AT173" s="79">
        <v>0</v>
      </c>
      <c r="AU173" s="79"/>
      <c r="AV173" s="79"/>
      <c r="AW173" s="79"/>
      <c r="AX173" s="79"/>
      <c r="AY173" s="79"/>
      <c r="AZ173" s="79"/>
      <c r="BA173" s="79"/>
      <c r="BB173" s="79"/>
      <c r="BC173">
        <v>1</v>
      </c>
      <c r="BD173" s="78" t="str">
        <f>REPLACE(INDEX(GroupVertices[Group], MATCH(Edges[[#This Row],[Vertex 1]],GroupVertices[Vertex],0)),1,1,"")</f>
        <v>4</v>
      </c>
      <c r="BE173" s="78" t="str">
        <f>REPLACE(INDEX(GroupVertices[Group], MATCH(Edges[[#This Row],[Vertex 2]],GroupVertices[Vertex],0)),1,1,"")</f>
        <v>1</v>
      </c>
      <c r="BF173" s="48">
        <v>0</v>
      </c>
      <c r="BG173" s="49">
        <v>0</v>
      </c>
      <c r="BH173" s="48">
        <v>0</v>
      </c>
      <c r="BI173" s="49">
        <v>0</v>
      </c>
      <c r="BJ173" s="48">
        <v>0</v>
      </c>
      <c r="BK173" s="49">
        <v>0</v>
      </c>
      <c r="BL173" s="48">
        <v>38</v>
      </c>
      <c r="BM173" s="49">
        <v>100</v>
      </c>
      <c r="BN173" s="48">
        <v>38</v>
      </c>
    </row>
    <row r="174" spans="1:66" x14ac:dyDescent="0.25">
      <c r="A174" s="64" t="s">
        <v>267</v>
      </c>
      <c r="B174" s="64" t="s">
        <v>299</v>
      </c>
      <c r="C174" s="65" t="s">
        <v>11064</v>
      </c>
      <c r="D174" s="66">
        <v>3</v>
      </c>
      <c r="E174" s="67" t="s">
        <v>132</v>
      </c>
      <c r="F174" s="68">
        <v>32</v>
      </c>
      <c r="G174" s="65"/>
      <c r="H174" s="69"/>
      <c r="I174" s="70"/>
      <c r="J174" s="70"/>
      <c r="K174" s="34" t="s">
        <v>65</v>
      </c>
      <c r="L174" s="77">
        <v>174</v>
      </c>
      <c r="M174" s="77"/>
      <c r="N174" s="72"/>
      <c r="O174" s="79" t="s">
        <v>315</v>
      </c>
      <c r="P174" s="81">
        <v>43853.335532407407</v>
      </c>
      <c r="Q174" s="79" t="s">
        <v>398</v>
      </c>
      <c r="R174" s="79"/>
      <c r="S174" s="79"/>
      <c r="T174" s="79"/>
      <c r="U174" s="79"/>
      <c r="V174" s="82" t="s">
        <v>725</v>
      </c>
      <c r="W174" s="81">
        <v>43853.335532407407</v>
      </c>
      <c r="X174" s="85">
        <v>43853</v>
      </c>
      <c r="Y174" s="87" t="s">
        <v>873</v>
      </c>
      <c r="Z174" s="82" t="s">
        <v>1175</v>
      </c>
      <c r="AA174" s="79"/>
      <c r="AB174" s="79"/>
      <c r="AC174" s="87" t="s">
        <v>1489</v>
      </c>
      <c r="AD174" s="79"/>
      <c r="AE174" s="79" t="b">
        <v>0</v>
      </c>
      <c r="AF174" s="79">
        <v>0</v>
      </c>
      <c r="AG174" s="87" t="s">
        <v>1673</v>
      </c>
      <c r="AH174" s="79" t="b">
        <v>0</v>
      </c>
      <c r="AI174" s="79" t="s">
        <v>1678</v>
      </c>
      <c r="AJ174" s="79"/>
      <c r="AK174" s="87" t="s">
        <v>1673</v>
      </c>
      <c r="AL174" s="79" t="b">
        <v>0</v>
      </c>
      <c r="AM174" s="79">
        <v>2</v>
      </c>
      <c r="AN174" s="87" t="s">
        <v>1603</v>
      </c>
      <c r="AO174" s="79" t="s">
        <v>1681</v>
      </c>
      <c r="AP174" s="79" t="b">
        <v>0</v>
      </c>
      <c r="AQ174" s="87" t="s">
        <v>1603</v>
      </c>
      <c r="AR174" s="79" t="s">
        <v>176</v>
      </c>
      <c r="AS174" s="79">
        <v>0</v>
      </c>
      <c r="AT174" s="79">
        <v>0</v>
      </c>
      <c r="AU174" s="79"/>
      <c r="AV174" s="79"/>
      <c r="AW174" s="79"/>
      <c r="AX174" s="79"/>
      <c r="AY174" s="79"/>
      <c r="AZ174" s="79"/>
      <c r="BA174" s="79"/>
      <c r="BB174" s="79"/>
      <c r="BC174">
        <v>1</v>
      </c>
      <c r="BD174" s="78" t="str">
        <f>REPLACE(INDEX(GroupVertices[Group], MATCH(Edges[[#This Row],[Vertex 1]],GroupVertices[Vertex],0)),1,1,"")</f>
        <v>4</v>
      </c>
      <c r="BE174" s="78" t="str">
        <f>REPLACE(INDEX(GroupVertices[Group], MATCH(Edges[[#This Row],[Vertex 2]],GroupVertices[Vertex],0)),1,1,"")</f>
        <v>1</v>
      </c>
      <c r="BF174" s="48"/>
      <c r="BG174" s="49"/>
      <c r="BH174" s="48"/>
      <c r="BI174" s="49"/>
      <c r="BJ174" s="48"/>
      <c r="BK174" s="49"/>
      <c r="BL174" s="48"/>
      <c r="BM174" s="49"/>
      <c r="BN174" s="48"/>
    </row>
    <row r="175" spans="1:66" x14ac:dyDescent="0.25">
      <c r="A175" s="64" t="s">
        <v>267</v>
      </c>
      <c r="B175" s="64" t="s">
        <v>300</v>
      </c>
      <c r="C175" s="65" t="s">
        <v>11065</v>
      </c>
      <c r="D175" s="66">
        <v>3.875</v>
      </c>
      <c r="E175" s="67" t="s">
        <v>132</v>
      </c>
      <c r="F175" s="68">
        <v>30.761904761904763</v>
      </c>
      <c r="G175" s="65"/>
      <c r="H175" s="69"/>
      <c r="I175" s="70"/>
      <c r="J175" s="70"/>
      <c r="K175" s="34" t="s">
        <v>65</v>
      </c>
      <c r="L175" s="77">
        <v>175</v>
      </c>
      <c r="M175" s="77"/>
      <c r="N175" s="72"/>
      <c r="O175" s="79" t="s">
        <v>315</v>
      </c>
      <c r="P175" s="81">
        <v>43853.335532407407</v>
      </c>
      <c r="Q175" s="79" t="s">
        <v>398</v>
      </c>
      <c r="R175" s="79"/>
      <c r="S175" s="79"/>
      <c r="T175" s="79"/>
      <c r="U175" s="79"/>
      <c r="V175" s="82" t="s">
        <v>725</v>
      </c>
      <c r="W175" s="81">
        <v>43853.335532407407</v>
      </c>
      <c r="X175" s="85">
        <v>43853</v>
      </c>
      <c r="Y175" s="87" t="s">
        <v>873</v>
      </c>
      <c r="Z175" s="82" t="s">
        <v>1175</v>
      </c>
      <c r="AA175" s="79"/>
      <c r="AB175" s="79"/>
      <c r="AC175" s="87" t="s">
        <v>1489</v>
      </c>
      <c r="AD175" s="79"/>
      <c r="AE175" s="79" t="b">
        <v>0</v>
      </c>
      <c r="AF175" s="79">
        <v>0</v>
      </c>
      <c r="AG175" s="87" t="s">
        <v>1673</v>
      </c>
      <c r="AH175" s="79" t="b">
        <v>0</v>
      </c>
      <c r="AI175" s="79" t="s">
        <v>1678</v>
      </c>
      <c r="AJ175" s="79"/>
      <c r="AK175" s="87" t="s">
        <v>1673</v>
      </c>
      <c r="AL175" s="79" t="b">
        <v>0</v>
      </c>
      <c r="AM175" s="79">
        <v>2</v>
      </c>
      <c r="AN175" s="87" t="s">
        <v>1603</v>
      </c>
      <c r="AO175" s="79" t="s">
        <v>1681</v>
      </c>
      <c r="AP175" s="79" t="b">
        <v>0</v>
      </c>
      <c r="AQ175" s="87" t="s">
        <v>1603</v>
      </c>
      <c r="AR175" s="79" t="s">
        <v>176</v>
      </c>
      <c r="AS175" s="79">
        <v>0</v>
      </c>
      <c r="AT175" s="79">
        <v>0</v>
      </c>
      <c r="AU175" s="79"/>
      <c r="AV175" s="79"/>
      <c r="AW175" s="79"/>
      <c r="AX175" s="79"/>
      <c r="AY175" s="79"/>
      <c r="AZ175" s="79"/>
      <c r="BA175" s="79"/>
      <c r="BB175" s="79"/>
      <c r="BC175">
        <v>2</v>
      </c>
      <c r="BD175" s="78" t="str">
        <f>REPLACE(INDEX(GroupVertices[Group], MATCH(Edges[[#This Row],[Vertex 1]],GroupVertices[Vertex],0)),1,1,"")</f>
        <v>4</v>
      </c>
      <c r="BE175" s="78" t="str">
        <f>REPLACE(INDEX(GroupVertices[Group], MATCH(Edges[[#This Row],[Vertex 2]],GroupVertices[Vertex],0)),1,1,"")</f>
        <v>1</v>
      </c>
      <c r="BF175" s="48">
        <v>1</v>
      </c>
      <c r="BG175" s="49">
        <v>2.9411764705882355</v>
      </c>
      <c r="BH175" s="48">
        <v>0</v>
      </c>
      <c r="BI175" s="49">
        <v>0</v>
      </c>
      <c r="BJ175" s="48">
        <v>0</v>
      </c>
      <c r="BK175" s="49">
        <v>0</v>
      </c>
      <c r="BL175" s="48">
        <v>33</v>
      </c>
      <c r="BM175" s="49">
        <v>97.058823529411768</v>
      </c>
      <c r="BN175" s="48">
        <v>34</v>
      </c>
    </row>
    <row r="176" spans="1:66" x14ac:dyDescent="0.25">
      <c r="A176" s="64" t="s">
        <v>267</v>
      </c>
      <c r="B176" s="64" t="s">
        <v>277</v>
      </c>
      <c r="C176" s="65" t="s">
        <v>11069</v>
      </c>
      <c r="D176" s="66">
        <v>4.75</v>
      </c>
      <c r="E176" s="67" t="s">
        <v>132</v>
      </c>
      <c r="F176" s="68">
        <v>29.523809523809526</v>
      </c>
      <c r="G176" s="65"/>
      <c r="H176" s="69"/>
      <c r="I176" s="70"/>
      <c r="J176" s="70"/>
      <c r="K176" s="34" t="s">
        <v>65</v>
      </c>
      <c r="L176" s="77">
        <v>176</v>
      </c>
      <c r="M176" s="77"/>
      <c r="N176" s="72"/>
      <c r="O176" s="79" t="s">
        <v>315</v>
      </c>
      <c r="P176" s="81">
        <v>43853.335625</v>
      </c>
      <c r="Q176" s="79" t="s">
        <v>343</v>
      </c>
      <c r="R176" s="79"/>
      <c r="S176" s="79"/>
      <c r="T176" s="79" t="s">
        <v>516</v>
      </c>
      <c r="U176" s="79"/>
      <c r="V176" s="82" t="s">
        <v>725</v>
      </c>
      <c r="W176" s="81">
        <v>43853.335625</v>
      </c>
      <c r="X176" s="85">
        <v>43853</v>
      </c>
      <c r="Y176" s="87" t="s">
        <v>874</v>
      </c>
      <c r="Z176" s="82" t="s">
        <v>1176</v>
      </c>
      <c r="AA176" s="79"/>
      <c r="AB176" s="79"/>
      <c r="AC176" s="87" t="s">
        <v>1490</v>
      </c>
      <c r="AD176" s="79"/>
      <c r="AE176" s="79" t="b">
        <v>0</v>
      </c>
      <c r="AF176" s="79">
        <v>0</v>
      </c>
      <c r="AG176" s="87" t="s">
        <v>1673</v>
      </c>
      <c r="AH176" s="79" t="b">
        <v>0</v>
      </c>
      <c r="AI176" s="79" t="s">
        <v>1678</v>
      </c>
      <c r="AJ176" s="79"/>
      <c r="AK176" s="87" t="s">
        <v>1673</v>
      </c>
      <c r="AL176" s="79" t="b">
        <v>0</v>
      </c>
      <c r="AM176" s="79">
        <v>2</v>
      </c>
      <c r="AN176" s="87" t="s">
        <v>1425</v>
      </c>
      <c r="AO176" s="79" t="s">
        <v>1681</v>
      </c>
      <c r="AP176" s="79" t="b">
        <v>0</v>
      </c>
      <c r="AQ176" s="87" t="s">
        <v>1425</v>
      </c>
      <c r="AR176" s="79" t="s">
        <v>176</v>
      </c>
      <c r="AS176" s="79">
        <v>0</v>
      </c>
      <c r="AT176" s="79">
        <v>0</v>
      </c>
      <c r="AU176" s="79"/>
      <c r="AV176" s="79"/>
      <c r="AW176" s="79"/>
      <c r="AX176" s="79"/>
      <c r="AY176" s="79"/>
      <c r="AZ176" s="79"/>
      <c r="BA176" s="79"/>
      <c r="BB176" s="79"/>
      <c r="BC176">
        <v>3</v>
      </c>
      <c r="BD176" s="78" t="str">
        <f>REPLACE(INDEX(GroupVertices[Group], MATCH(Edges[[#This Row],[Vertex 1]],GroupVertices[Vertex],0)),1,1,"")</f>
        <v>4</v>
      </c>
      <c r="BE176" s="78" t="str">
        <f>REPLACE(INDEX(GroupVertices[Group], MATCH(Edges[[#This Row],[Vertex 2]],GroupVertices[Vertex],0)),1,1,"")</f>
        <v>1</v>
      </c>
      <c r="BF176" s="48"/>
      <c r="BG176" s="49"/>
      <c r="BH176" s="48"/>
      <c r="BI176" s="49"/>
      <c r="BJ176" s="48"/>
      <c r="BK176" s="49"/>
      <c r="BL176" s="48"/>
      <c r="BM176" s="49"/>
      <c r="BN176" s="48"/>
    </row>
    <row r="177" spans="1:66" x14ac:dyDescent="0.25">
      <c r="A177" s="64" t="s">
        <v>267</v>
      </c>
      <c r="B177" s="64" t="s">
        <v>292</v>
      </c>
      <c r="C177" s="65" t="s">
        <v>11065</v>
      </c>
      <c r="D177" s="66">
        <v>3.875</v>
      </c>
      <c r="E177" s="67" t="s">
        <v>132</v>
      </c>
      <c r="F177" s="68">
        <v>30.761904761904763</v>
      </c>
      <c r="G177" s="65"/>
      <c r="H177" s="69"/>
      <c r="I177" s="70"/>
      <c r="J177" s="70"/>
      <c r="K177" s="34" t="s">
        <v>65</v>
      </c>
      <c r="L177" s="77">
        <v>177</v>
      </c>
      <c r="M177" s="77"/>
      <c r="N177" s="72"/>
      <c r="O177" s="79" t="s">
        <v>315</v>
      </c>
      <c r="P177" s="81">
        <v>43853.335625</v>
      </c>
      <c r="Q177" s="79" t="s">
        <v>343</v>
      </c>
      <c r="R177" s="79"/>
      <c r="S177" s="79"/>
      <c r="T177" s="79" t="s">
        <v>516</v>
      </c>
      <c r="U177" s="79"/>
      <c r="V177" s="82" t="s">
        <v>725</v>
      </c>
      <c r="W177" s="81">
        <v>43853.335625</v>
      </c>
      <c r="X177" s="85">
        <v>43853</v>
      </c>
      <c r="Y177" s="87" t="s">
        <v>874</v>
      </c>
      <c r="Z177" s="82" t="s">
        <v>1176</v>
      </c>
      <c r="AA177" s="79"/>
      <c r="AB177" s="79"/>
      <c r="AC177" s="87" t="s">
        <v>1490</v>
      </c>
      <c r="AD177" s="79"/>
      <c r="AE177" s="79" t="b">
        <v>0</v>
      </c>
      <c r="AF177" s="79">
        <v>0</v>
      </c>
      <c r="AG177" s="87" t="s">
        <v>1673</v>
      </c>
      <c r="AH177" s="79" t="b">
        <v>0</v>
      </c>
      <c r="AI177" s="79" t="s">
        <v>1678</v>
      </c>
      <c r="AJ177" s="79"/>
      <c r="AK177" s="87" t="s">
        <v>1673</v>
      </c>
      <c r="AL177" s="79" t="b">
        <v>0</v>
      </c>
      <c r="AM177" s="79">
        <v>2</v>
      </c>
      <c r="AN177" s="87" t="s">
        <v>1425</v>
      </c>
      <c r="AO177" s="79" t="s">
        <v>1681</v>
      </c>
      <c r="AP177" s="79" t="b">
        <v>0</v>
      </c>
      <c r="AQ177" s="87" t="s">
        <v>1425</v>
      </c>
      <c r="AR177" s="79" t="s">
        <v>176</v>
      </c>
      <c r="AS177" s="79">
        <v>0</v>
      </c>
      <c r="AT177" s="79">
        <v>0</v>
      </c>
      <c r="AU177" s="79"/>
      <c r="AV177" s="79"/>
      <c r="AW177" s="79"/>
      <c r="AX177" s="79"/>
      <c r="AY177" s="79"/>
      <c r="AZ177" s="79"/>
      <c r="BA177" s="79"/>
      <c r="BB177" s="79"/>
      <c r="BC177">
        <v>2</v>
      </c>
      <c r="BD177" s="78" t="str">
        <f>REPLACE(INDEX(GroupVertices[Group], MATCH(Edges[[#This Row],[Vertex 1]],GroupVertices[Vertex],0)),1,1,"")</f>
        <v>4</v>
      </c>
      <c r="BE177" s="78" t="str">
        <f>REPLACE(INDEX(GroupVertices[Group], MATCH(Edges[[#This Row],[Vertex 2]],GroupVertices[Vertex],0)),1,1,"")</f>
        <v>2</v>
      </c>
      <c r="BF177" s="48">
        <v>0</v>
      </c>
      <c r="BG177" s="49">
        <v>0</v>
      </c>
      <c r="BH177" s="48">
        <v>0</v>
      </c>
      <c r="BI177" s="49">
        <v>0</v>
      </c>
      <c r="BJ177" s="48">
        <v>0</v>
      </c>
      <c r="BK177" s="49">
        <v>0</v>
      </c>
      <c r="BL177" s="48">
        <v>39</v>
      </c>
      <c r="BM177" s="49">
        <v>100</v>
      </c>
      <c r="BN177" s="48">
        <v>39</v>
      </c>
    </row>
    <row r="178" spans="1:66" x14ac:dyDescent="0.25">
      <c r="A178" s="64" t="s">
        <v>267</v>
      </c>
      <c r="B178" s="64" t="s">
        <v>289</v>
      </c>
      <c r="C178" s="65" t="s">
        <v>11067</v>
      </c>
      <c r="D178" s="66">
        <v>5.625</v>
      </c>
      <c r="E178" s="67" t="s">
        <v>132</v>
      </c>
      <c r="F178" s="68">
        <v>28.285714285714285</v>
      </c>
      <c r="G178" s="65"/>
      <c r="H178" s="69"/>
      <c r="I178" s="70"/>
      <c r="J178" s="70"/>
      <c r="K178" s="34" t="s">
        <v>65</v>
      </c>
      <c r="L178" s="77">
        <v>178</v>
      </c>
      <c r="M178" s="77"/>
      <c r="N178" s="72"/>
      <c r="O178" s="79" t="s">
        <v>313</v>
      </c>
      <c r="P178" s="81">
        <v>43853.335694444446</v>
      </c>
      <c r="Q178" s="79" t="s">
        <v>399</v>
      </c>
      <c r="R178" s="79"/>
      <c r="S178" s="79"/>
      <c r="T178" s="79" t="s">
        <v>509</v>
      </c>
      <c r="U178" s="79"/>
      <c r="V178" s="82" t="s">
        <v>725</v>
      </c>
      <c r="W178" s="81">
        <v>43853.335694444446</v>
      </c>
      <c r="X178" s="85">
        <v>43853</v>
      </c>
      <c r="Y178" s="87" t="s">
        <v>875</v>
      </c>
      <c r="Z178" s="82" t="s">
        <v>1177</v>
      </c>
      <c r="AA178" s="79"/>
      <c r="AB178" s="79"/>
      <c r="AC178" s="87" t="s">
        <v>1491</v>
      </c>
      <c r="AD178" s="79"/>
      <c r="AE178" s="79" t="b">
        <v>0</v>
      </c>
      <c r="AF178" s="79">
        <v>0</v>
      </c>
      <c r="AG178" s="87" t="s">
        <v>1673</v>
      </c>
      <c r="AH178" s="79" t="b">
        <v>0</v>
      </c>
      <c r="AI178" s="79" t="s">
        <v>1678</v>
      </c>
      <c r="AJ178" s="79"/>
      <c r="AK178" s="87" t="s">
        <v>1673</v>
      </c>
      <c r="AL178" s="79" t="b">
        <v>0</v>
      </c>
      <c r="AM178" s="79">
        <v>1</v>
      </c>
      <c r="AN178" s="87" t="s">
        <v>1598</v>
      </c>
      <c r="AO178" s="79" t="s">
        <v>1681</v>
      </c>
      <c r="AP178" s="79" t="b">
        <v>0</v>
      </c>
      <c r="AQ178" s="87" t="s">
        <v>1598</v>
      </c>
      <c r="AR178" s="79" t="s">
        <v>176</v>
      </c>
      <c r="AS178" s="79">
        <v>0</v>
      </c>
      <c r="AT178" s="79">
        <v>0</v>
      </c>
      <c r="AU178" s="79"/>
      <c r="AV178" s="79"/>
      <c r="AW178" s="79"/>
      <c r="AX178" s="79"/>
      <c r="AY178" s="79"/>
      <c r="AZ178" s="79"/>
      <c r="BA178" s="79"/>
      <c r="BB178" s="79"/>
      <c r="BC178">
        <v>4</v>
      </c>
      <c r="BD178" s="78" t="str">
        <f>REPLACE(INDEX(GroupVertices[Group], MATCH(Edges[[#This Row],[Vertex 1]],GroupVertices[Vertex],0)),1,1,"")</f>
        <v>4</v>
      </c>
      <c r="BE178" s="78" t="str">
        <f>REPLACE(INDEX(GroupVertices[Group], MATCH(Edges[[#This Row],[Vertex 2]],GroupVertices[Vertex],0)),1,1,"")</f>
        <v>5</v>
      </c>
      <c r="BF178" s="48">
        <v>0</v>
      </c>
      <c r="BG178" s="49">
        <v>0</v>
      </c>
      <c r="BH178" s="48">
        <v>0</v>
      </c>
      <c r="BI178" s="49">
        <v>0</v>
      </c>
      <c r="BJ178" s="48">
        <v>0</v>
      </c>
      <c r="BK178" s="49">
        <v>0</v>
      </c>
      <c r="BL178" s="48">
        <v>27</v>
      </c>
      <c r="BM178" s="49">
        <v>100</v>
      </c>
      <c r="BN178" s="48">
        <v>27</v>
      </c>
    </row>
    <row r="179" spans="1:66" x14ac:dyDescent="0.25">
      <c r="A179" s="64" t="s">
        <v>267</v>
      </c>
      <c r="B179" s="64" t="s">
        <v>286</v>
      </c>
      <c r="C179" s="65" t="s">
        <v>11069</v>
      </c>
      <c r="D179" s="66">
        <v>4.75</v>
      </c>
      <c r="E179" s="67" t="s">
        <v>132</v>
      </c>
      <c r="F179" s="68">
        <v>29.523809523809526</v>
      </c>
      <c r="G179" s="65"/>
      <c r="H179" s="69"/>
      <c r="I179" s="70"/>
      <c r="J179" s="70"/>
      <c r="K179" s="34" t="s">
        <v>65</v>
      </c>
      <c r="L179" s="77">
        <v>179</v>
      </c>
      <c r="M179" s="77"/>
      <c r="N179" s="72"/>
      <c r="O179" s="79" t="s">
        <v>313</v>
      </c>
      <c r="P179" s="81">
        <v>43853.335729166669</v>
      </c>
      <c r="Q179" s="79" t="s">
        <v>400</v>
      </c>
      <c r="R179" s="79"/>
      <c r="S179" s="79"/>
      <c r="T179" s="79"/>
      <c r="U179" s="79"/>
      <c r="V179" s="82" t="s">
        <v>725</v>
      </c>
      <c r="W179" s="81">
        <v>43853.335729166669</v>
      </c>
      <c r="X179" s="85">
        <v>43853</v>
      </c>
      <c r="Y179" s="87" t="s">
        <v>876</v>
      </c>
      <c r="Z179" s="82" t="s">
        <v>1178</v>
      </c>
      <c r="AA179" s="79"/>
      <c r="AB179" s="79"/>
      <c r="AC179" s="87" t="s">
        <v>1492</v>
      </c>
      <c r="AD179" s="79"/>
      <c r="AE179" s="79" t="b">
        <v>0</v>
      </c>
      <c r="AF179" s="79">
        <v>0</v>
      </c>
      <c r="AG179" s="87" t="s">
        <v>1673</v>
      </c>
      <c r="AH179" s="79" t="b">
        <v>0</v>
      </c>
      <c r="AI179" s="79" t="s">
        <v>1678</v>
      </c>
      <c r="AJ179" s="79"/>
      <c r="AK179" s="87" t="s">
        <v>1673</v>
      </c>
      <c r="AL179" s="79" t="b">
        <v>0</v>
      </c>
      <c r="AM179" s="79">
        <v>1</v>
      </c>
      <c r="AN179" s="87" t="s">
        <v>1666</v>
      </c>
      <c r="AO179" s="79" t="s">
        <v>1681</v>
      </c>
      <c r="AP179" s="79" t="b">
        <v>0</v>
      </c>
      <c r="AQ179" s="87" t="s">
        <v>1666</v>
      </c>
      <c r="AR179" s="79" t="s">
        <v>176</v>
      </c>
      <c r="AS179" s="79">
        <v>0</v>
      </c>
      <c r="AT179" s="79">
        <v>0</v>
      </c>
      <c r="AU179" s="79"/>
      <c r="AV179" s="79"/>
      <c r="AW179" s="79"/>
      <c r="AX179" s="79"/>
      <c r="AY179" s="79"/>
      <c r="AZ179" s="79"/>
      <c r="BA179" s="79"/>
      <c r="BB179" s="79"/>
      <c r="BC179">
        <v>3</v>
      </c>
      <c r="BD179" s="78" t="str">
        <f>REPLACE(INDEX(GroupVertices[Group], MATCH(Edges[[#This Row],[Vertex 1]],GroupVertices[Vertex],0)),1,1,"")</f>
        <v>4</v>
      </c>
      <c r="BE179" s="78" t="str">
        <f>REPLACE(INDEX(GroupVertices[Group], MATCH(Edges[[#This Row],[Vertex 2]],GroupVertices[Vertex],0)),1,1,"")</f>
        <v>3</v>
      </c>
      <c r="BF179" s="48">
        <v>0</v>
      </c>
      <c r="BG179" s="49">
        <v>0</v>
      </c>
      <c r="BH179" s="48">
        <v>0</v>
      </c>
      <c r="BI179" s="49">
        <v>0</v>
      </c>
      <c r="BJ179" s="48">
        <v>0</v>
      </c>
      <c r="BK179" s="49">
        <v>0</v>
      </c>
      <c r="BL179" s="48">
        <v>39</v>
      </c>
      <c r="BM179" s="49">
        <v>100</v>
      </c>
      <c r="BN179" s="48">
        <v>39</v>
      </c>
    </row>
    <row r="180" spans="1:66" x14ac:dyDescent="0.25">
      <c r="A180" s="64" t="s">
        <v>267</v>
      </c>
      <c r="B180" s="64" t="s">
        <v>289</v>
      </c>
      <c r="C180" s="65" t="s">
        <v>11067</v>
      </c>
      <c r="D180" s="66">
        <v>5.625</v>
      </c>
      <c r="E180" s="67" t="s">
        <v>132</v>
      </c>
      <c r="F180" s="68">
        <v>28.285714285714285</v>
      </c>
      <c r="G180" s="65"/>
      <c r="H180" s="69"/>
      <c r="I180" s="70"/>
      <c r="J180" s="70"/>
      <c r="K180" s="34" t="s">
        <v>65</v>
      </c>
      <c r="L180" s="77">
        <v>180</v>
      </c>
      <c r="M180" s="77"/>
      <c r="N180" s="72"/>
      <c r="O180" s="79" t="s">
        <v>313</v>
      </c>
      <c r="P180" s="81">
        <v>43853.335821759261</v>
      </c>
      <c r="Q180" s="79" t="s">
        <v>401</v>
      </c>
      <c r="R180" s="79"/>
      <c r="S180" s="79"/>
      <c r="T180" s="79" t="s">
        <v>509</v>
      </c>
      <c r="U180" s="79"/>
      <c r="V180" s="82" t="s">
        <v>725</v>
      </c>
      <c r="W180" s="81">
        <v>43853.335821759261</v>
      </c>
      <c r="X180" s="85">
        <v>43853</v>
      </c>
      <c r="Y180" s="87" t="s">
        <v>877</v>
      </c>
      <c r="Z180" s="82" t="s">
        <v>1179</v>
      </c>
      <c r="AA180" s="79"/>
      <c r="AB180" s="79"/>
      <c r="AC180" s="87" t="s">
        <v>1493</v>
      </c>
      <c r="AD180" s="79"/>
      <c r="AE180" s="79" t="b">
        <v>0</v>
      </c>
      <c r="AF180" s="79">
        <v>0</v>
      </c>
      <c r="AG180" s="87" t="s">
        <v>1673</v>
      </c>
      <c r="AH180" s="79" t="b">
        <v>0</v>
      </c>
      <c r="AI180" s="79" t="s">
        <v>1678</v>
      </c>
      <c r="AJ180" s="79"/>
      <c r="AK180" s="87" t="s">
        <v>1673</v>
      </c>
      <c r="AL180" s="79" t="b">
        <v>0</v>
      </c>
      <c r="AM180" s="79">
        <v>1</v>
      </c>
      <c r="AN180" s="87" t="s">
        <v>1599</v>
      </c>
      <c r="AO180" s="79" t="s">
        <v>1681</v>
      </c>
      <c r="AP180" s="79" t="b">
        <v>0</v>
      </c>
      <c r="AQ180" s="87" t="s">
        <v>1599</v>
      </c>
      <c r="AR180" s="79" t="s">
        <v>176</v>
      </c>
      <c r="AS180" s="79">
        <v>0</v>
      </c>
      <c r="AT180" s="79">
        <v>0</v>
      </c>
      <c r="AU180" s="79"/>
      <c r="AV180" s="79"/>
      <c r="AW180" s="79"/>
      <c r="AX180" s="79"/>
      <c r="AY180" s="79"/>
      <c r="AZ180" s="79"/>
      <c r="BA180" s="79"/>
      <c r="BB180" s="79"/>
      <c r="BC180">
        <v>4</v>
      </c>
      <c r="BD180" s="78" t="str">
        <f>REPLACE(INDEX(GroupVertices[Group], MATCH(Edges[[#This Row],[Vertex 1]],GroupVertices[Vertex],0)),1,1,"")</f>
        <v>4</v>
      </c>
      <c r="BE180" s="78" t="str">
        <f>REPLACE(INDEX(GroupVertices[Group], MATCH(Edges[[#This Row],[Vertex 2]],GroupVertices[Vertex],0)),1,1,"")</f>
        <v>5</v>
      </c>
      <c r="BF180" s="48">
        <v>0</v>
      </c>
      <c r="BG180" s="49">
        <v>0</v>
      </c>
      <c r="BH180" s="48">
        <v>0</v>
      </c>
      <c r="BI180" s="49">
        <v>0</v>
      </c>
      <c r="BJ180" s="48">
        <v>0</v>
      </c>
      <c r="BK180" s="49">
        <v>0</v>
      </c>
      <c r="BL180" s="48">
        <v>20</v>
      </c>
      <c r="BM180" s="49">
        <v>100</v>
      </c>
      <c r="BN180" s="48">
        <v>20</v>
      </c>
    </row>
    <row r="181" spans="1:66" x14ac:dyDescent="0.25">
      <c r="A181" s="64" t="s">
        <v>267</v>
      </c>
      <c r="B181" s="64" t="s">
        <v>271</v>
      </c>
      <c r="C181" s="65" t="s">
        <v>11064</v>
      </c>
      <c r="D181" s="66">
        <v>3</v>
      </c>
      <c r="E181" s="67" t="s">
        <v>132</v>
      </c>
      <c r="F181" s="68">
        <v>32</v>
      </c>
      <c r="G181" s="65"/>
      <c r="H181" s="69"/>
      <c r="I181" s="70"/>
      <c r="J181" s="70"/>
      <c r="K181" s="34" t="s">
        <v>65</v>
      </c>
      <c r="L181" s="77">
        <v>181</v>
      </c>
      <c r="M181" s="77"/>
      <c r="N181" s="72"/>
      <c r="O181" s="79" t="s">
        <v>313</v>
      </c>
      <c r="P181" s="81">
        <v>43853.335856481484</v>
      </c>
      <c r="Q181" s="79" t="s">
        <v>377</v>
      </c>
      <c r="R181" s="79"/>
      <c r="S181" s="79"/>
      <c r="T181" s="79" t="s">
        <v>530</v>
      </c>
      <c r="U181" s="79"/>
      <c r="V181" s="82" t="s">
        <v>725</v>
      </c>
      <c r="W181" s="81">
        <v>43853.335856481484</v>
      </c>
      <c r="X181" s="85">
        <v>43853</v>
      </c>
      <c r="Y181" s="87" t="s">
        <v>878</v>
      </c>
      <c r="Z181" s="82" t="s">
        <v>1180</v>
      </c>
      <c r="AA181" s="79"/>
      <c r="AB181" s="79"/>
      <c r="AC181" s="87" t="s">
        <v>1494</v>
      </c>
      <c r="AD181" s="79"/>
      <c r="AE181" s="79" t="b">
        <v>0</v>
      </c>
      <c r="AF181" s="79">
        <v>0</v>
      </c>
      <c r="AG181" s="87" t="s">
        <v>1673</v>
      </c>
      <c r="AH181" s="79" t="b">
        <v>0</v>
      </c>
      <c r="AI181" s="79" t="s">
        <v>1678</v>
      </c>
      <c r="AJ181" s="79"/>
      <c r="AK181" s="87" t="s">
        <v>1673</v>
      </c>
      <c r="AL181" s="79" t="b">
        <v>0</v>
      </c>
      <c r="AM181" s="79">
        <v>3</v>
      </c>
      <c r="AN181" s="87" t="s">
        <v>1516</v>
      </c>
      <c r="AO181" s="79" t="s">
        <v>1681</v>
      </c>
      <c r="AP181" s="79" t="b">
        <v>0</v>
      </c>
      <c r="AQ181" s="87" t="s">
        <v>1516</v>
      </c>
      <c r="AR181" s="79" t="s">
        <v>176</v>
      </c>
      <c r="AS181" s="79">
        <v>0</v>
      </c>
      <c r="AT181" s="79">
        <v>0</v>
      </c>
      <c r="AU181" s="79"/>
      <c r="AV181" s="79"/>
      <c r="AW181" s="79"/>
      <c r="AX181" s="79"/>
      <c r="AY181" s="79"/>
      <c r="AZ181" s="79"/>
      <c r="BA181" s="79"/>
      <c r="BB181" s="79"/>
      <c r="BC181">
        <v>1</v>
      </c>
      <c r="BD181" s="78" t="str">
        <f>REPLACE(INDEX(GroupVertices[Group], MATCH(Edges[[#This Row],[Vertex 1]],GroupVertices[Vertex],0)),1,1,"")</f>
        <v>4</v>
      </c>
      <c r="BE181" s="78" t="str">
        <f>REPLACE(INDEX(GroupVertices[Group], MATCH(Edges[[#This Row],[Vertex 2]],GroupVertices[Vertex],0)),1,1,"")</f>
        <v>6</v>
      </c>
      <c r="BF181" s="48">
        <v>0</v>
      </c>
      <c r="BG181" s="49">
        <v>0</v>
      </c>
      <c r="BH181" s="48">
        <v>0</v>
      </c>
      <c r="BI181" s="49">
        <v>0</v>
      </c>
      <c r="BJ181" s="48">
        <v>0</v>
      </c>
      <c r="BK181" s="49">
        <v>0</v>
      </c>
      <c r="BL181" s="48">
        <v>38</v>
      </c>
      <c r="BM181" s="49">
        <v>100</v>
      </c>
      <c r="BN181" s="48">
        <v>38</v>
      </c>
    </row>
    <row r="182" spans="1:66" x14ac:dyDescent="0.25">
      <c r="A182" s="64" t="s">
        <v>267</v>
      </c>
      <c r="B182" s="64" t="s">
        <v>292</v>
      </c>
      <c r="C182" s="65" t="s">
        <v>11065</v>
      </c>
      <c r="D182" s="66">
        <v>3.875</v>
      </c>
      <c r="E182" s="67" t="s">
        <v>132</v>
      </c>
      <c r="F182" s="68">
        <v>30.761904761904763</v>
      </c>
      <c r="G182" s="65"/>
      <c r="H182" s="69"/>
      <c r="I182" s="70"/>
      <c r="J182" s="70"/>
      <c r="K182" s="34" t="s">
        <v>65</v>
      </c>
      <c r="L182" s="77">
        <v>182</v>
      </c>
      <c r="M182" s="77"/>
      <c r="N182" s="72"/>
      <c r="O182" s="79" t="s">
        <v>315</v>
      </c>
      <c r="P182" s="81">
        <v>43853.335914351854</v>
      </c>
      <c r="Q182" s="79" t="s">
        <v>402</v>
      </c>
      <c r="R182" s="79"/>
      <c r="S182" s="79"/>
      <c r="T182" s="79" t="s">
        <v>509</v>
      </c>
      <c r="U182" s="79"/>
      <c r="V182" s="82" t="s">
        <v>725</v>
      </c>
      <c r="W182" s="81">
        <v>43853.335914351854</v>
      </c>
      <c r="X182" s="85">
        <v>43853</v>
      </c>
      <c r="Y182" s="87" t="s">
        <v>879</v>
      </c>
      <c r="Z182" s="82" t="s">
        <v>1181</v>
      </c>
      <c r="AA182" s="79"/>
      <c r="AB182" s="79"/>
      <c r="AC182" s="87" t="s">
        <v>1495</v>
      </c>
      <c r="AD182" s="79"/>
      <c r="AE182" s="79" t="b">
        <v>0</v>
      </c>
      <c r="AF182" s="79">
        <v>0</v>
      </c>
      <c r="AG182" s="87" t="s">
        <v>1673</v>
      </c>
      <c r="AH182" s="79" t="b">
        <v>0</v>
      </c>
      <c r="AI182" s="79" t="s">
        <v>1678</v>
      </c>
      <c r="AJ182" s="79"/>
      <c r="AK182" s="87" t="s">
        <v>1673</v>
      </c>
      <c r="AL182" s="79" t="b">
        <v>0</v>
      </c>
      <c r="AM182" s="79">
        <v>1</v>
      </c>
      <c r="AN182" s="87" t="s">
        <v>1554</v>
      </c>
      <c r="AO182" s="79" t="s">
        <v>1681</v>
      </c>
      <c r="AP182" s="79" t="b">
        <v>0</v>
      </c>
      <c r="AQ182" s="87" t="s">
        <v>1554</v>
      </c>
      <c r="AR182" s="79" t="s">
        <v>176</v>
      </c>
      <c r="AS182" s="79">
        <v>0</v>
      </c>
      <c r="AT182" s="79">
        <v>0</v>
      </c>
      <c r="AU182" s="79"/>
      <c r="AV182" s="79"/>
      <c r="AW182" s="79"/>
      <c r="AX182" s="79"/>
      <c r="AY182" s="79"/>
      <c r="AZ182" s="79"/>
      <c r="BA182" s="79"/>
      <c r="BB182" s="79"/>
      <c r="BC182">
        <v>2</v>
      </c>
      <c r="BD182" s="78" t="str">
        <f>REPLACE(INDEX(GroupVertices[Group], MATCH(Edges[[#This Row],[Vertex 1]],GroupVertices[Vertex],0)),1,1,"")</f>
        <v>4</v>
      </c>
      <c r="BE182" s="78" t="str">
        <f>REPLACE(INDEX(GroupVertices[Group], MATCH(Edges[[#This Row],[Vertex 2]],GroupVertices[Vertex],0)),1,1,"")</f>
        <v>2</v>
      </c>
      <c r="BF182" s="48">
        <v>1</v>
      </c>
      <c r="BG182" s="49">
        <v>2.5</v>
      </c>
      <c r="BH182" s="48">
        <v>0</v>
      </c>
      <c r="BI182" s="49">
        <v>0</v>
      </c>
      <c r="BJ182" s="48">
        <v>0</v>
      </c>
      <c r="BK182" s="49">
        <v>0</v>
      </c>
      <c r="BL182" s="48">
        <v>39</v>
      </c>
      <c r="BM182" s="49">
        <v>97.5</v>
      </c>
      <c r="BN182" s="48">
        <v>40</v>
      </c>
    </row>
    <row r="183" spans="1:66" x14ac:dyDescent="0.25">
      <c r="A183" s="64" t="s">
        <v>267</v>
      </c>
      <c r="B183" s="64" t="s">
        <v>286</v>
      </c>
      <c r="C183" s="65" t="s">
        <v>11069</v>
      </c>
      <c r="D183" s="66">
        <v>4.75</v>
      </c>
      <c r="E183" s="67" t="s">
        <v>132</v>
      </c>
      <c r="F183" s="68">
        <v>29.523809523809526</v>
      </c>
      <c r="G183" s="65"/>
      <c r="H183" s="69"/>
      <c r="I183" s="70"/>
      <c r="J183" s="70"/>
      <c r="K183" s="34" t="s">
        <v>65</v>
      </c>
      <c r="L183" s="77">
        <v>183</v>
      </c>
      <c r="M183" s="77"/>
      <c r="N183" s="72"/>
      <c r="O183" s="79" t="s">
        <v>313</v>
      </c>
      <c r="P183" s="81">
        <v>43853.336018518516</v>
      </c>
      <c r="Q183" s="79" t="s">
        <v>403</v>
      </c>
      <c r="R183" s="82" t="s">
        <v>473</v>
      </c>
      <c r="S183" s="79" t="s">
        <v>501</v>
      </c>
      <c r="T183" s="79" t="s">
        <v>509</v>
      </c>
      <c r="U183" s="82" t="s">
        <v>584</v>
      </c>
      <c r="V183" s="82" t="s">
        <v>584</v>
      </c>
      <c r="W183" s="81">
        <v>43853.336018518516</v>
      </c>
      <c r="X183" s="85">
        <v>43853</v>
      </c>
      <c r="Y183" s="87" t="s">
        <v>880</v>
      </c>
      <c r="Z183" s="82" t="s">
        <v>1182</v>
      </c>
      <c r="AA183" s="79"/>
      <c r="AB183" s="79"/>
      <c r="AC183" s="87" t="s">
        <v>1496</v>
      </c>
      <c r="AD183" s="79"/>
      <c r="AE183" s="79" t="b">
        <v>0</v>
      </c>
      <c r="AF183" s="79">
        <v>0</v>
      </c>
      <c r="AG183" s="87" t="s">
        <v>1673</v>
      </c>
      <c r="AH183" s="79" t="b">
        <v>0</v>
      </c>
      <c r="AI183" s="79" t="s">
        <v>1678</v>
      </c>
      <c r="AJ183" s="79"/>
      <c r="AK183" s="87" t="s">
        <v>1673</v>
      </c>
      <c r="AL183" s="79" t="b">
        <v>0</v>
      </c>
      <c r="AM183" s="79">
        <v>1</v>
      </c>
      <c r="AN183" s="87" t="s">
        <v>1665</v>
      </c>
      <c r="AO183" s="79" t="s">
        <v>1681</v>
      </c>
      <c r="AP183" s="79" t="b">
        <v>0</v>
      </c>
      <c r="AQ183" s="87" t="s">
        <v>1665</v>
      </c>
      <c r="AR183" s="79" t="s">
        <v>176</v>
      </c>
      <c r="AS183" s="79">
        <v>0</v>
      </c>
      <c r="AT183" s="79">
        <v>0</v>
      </c>
      <c r="AU183" s="79"/>
      <c r="AV183" s="79"/>
      <c r="AW183" s="79"/>
      <c r="AX183" s="79"/>
      <c r="AY183" s="79"/>
      <c r="AZ183" s="79"/>
      <c r="BA183" s="79"/>
      <c r="BB183" s="79"/>
      <c r="BC183">
        <v>3</v>
      </c>
      <c r="BD183" s="78" t="str">
        <f>REPLACE(INDEX(GroupVertices[Group], MATCH(Edges[[#This Row],[Vertex 1]],GroupVertices[Vertex],0)),1,1,"")</f>
        <v>4</v>
      </c>
      <c r="BE183" s="78" t="str">
        <f>REPLACE(INDEX(GroupVertices[Group], MATCH(Edges[[#This Row],[Vertex 2]],GroupVertices[Vertex],0)),1,1,"")</f>
        <v>3</v>
      </c>
      <c r="BF183" s="48">
        <v>0</v>
      </c>
      <c r="BG183" s="49">
        <v>0</v>
      </c>
      <c r="BH183" s="48">
        <v>0</v>
      </c>
      <c r="BI183" s="49">
        <v>0</v>
      </c>
      <c r="BJ183" s="48">
        <v>0</v>
      </c>
      <c r="BK183" s="49">
        <v>0</v>
      </c>
      <c r="BL183" s="48">
        <v>7</v>
      </c>
      <c r="BM183" s="49">
        <v>100</v>
      </c>
      <c r="BN183" s="48">
        <v>7</v>
      </c>
    </row>
    <row r="184" spans="1:66" x14ac:dyDescent="0.25">
      <c r="A184" s="64" t="s">
        <v>267</v>
      </c>
      <c r="B184" s="64" t="s">
        <v>279</v>
      </c>
      <c r="C184" s="65" t="s">
        <v>11065</v>
      </c>
      <c r="D184" s="66">
        <v>3.875</v>
      </c>
      <c r="E184" s="67" t="s">
        <v>132</v>
      </c>
      <c r="F184" s="68">
        <v>30.761904761904763</v>
      </c>
      <c r="G184" s="65"/>
      <c r="H184" s="69"/>
      <c r="I184" s="70"/>
      <c r="J184" s="70"/>
      <c r="K184" s="34" t="s">
        <v>65</v>
      </c>
      <c r="L184" s="77">
        <v>184</v>
      </c>
      <c r="M184" s="77"/>
      <c r="N184" s="72"/>
      <c r="O184" s="79" t="s">
        <v>313</v>
      </c>
      <c r="P184" s="81">
        <v>43853.336087962962</v>
      </c>
      <c r="Q184" s="79" t="s">
        <v>340</v>
      </c>
      <c r="R184" s="79"/>
      <c r="S184" s="79"/>
      <c r="T184" s="79"/>
      <c r="U184" s="79"/>
      <c r="V184" s="82" t="s">
        <v>725</v>
      </c>
      <c r="W184" s="81">
        <v>43853.336087962962</v>
      </c>
      <c r="X184" s="85">
        <v>43853</v>
      </c>
      <c r="Y184" s="87" t="s">
        <v>881</v>
      </c>
      <c r="Z184" s="82" t="s">
        <v>1183</v>
      </c>
      <c r="AA184" s="79"/>
      <c r="AB184" s="79"/>
      <c r="AC184" s="87" t="s">
        <v>1497</v>
      </c>
      <c r="AD184" s="79"/>
      <c r="AE184" s="79" t="b">
        <v>0</v>
      </c>
      <c r="AF184" s="79">
        <v>0</v>
      </c>
      <c r="AG184" s="87" t="s">
        <v>1673</v>
      </c>
      <c r="AH184" s="79" t="b">
        <v>0</v>
      </c>
      <c r="AI184" s="79" t="s">
        <v>1678</v>
      </c>
      <c r="AJ184" s="79"/>
      <c r="AK184" s="87" t="s">
        <v>1673</v>
      </c>
      <c r="AL184" s="79" t="b">
        <v>0</v>
      </c>
      <c r="AM184" s="79">
        <v>2</v>
      </c>
      <c r="AN184" s="87" t="s">
        <v>1550</v>
      </c>
      <c r="AO184" s="79" t="s">
        <v>1681</v>
      </c>
      <c r="AP184" s="79" t="b">
        <v>0</v>
      </c>
      <c r="AQ184" s="87" t="s">
        <v>1550</v>
      </c>
      <c r="AR184" s="79" t="s">
        <v>176</v>
      </c>
      <c r="AS184" s="79">
        <v>0</v>
      </c>
      <c r="AT184" s="79">
        <v>0</v>
      </c>
      <c r="AU184" s="79"/>
      <c r="AV184" s="79"/>
      <c r="AW184" s="79"/>
      <c r="AX184" s="79"/>
      <c r="AY184" s="79"/>
      <c r="AZ184" s="79"/>
      <c r="BA184" s="79"/>
      <c r="BB184" s="79"/>
      <c r="BC184">
        <v>2</v>
      </c>
      <c r="BD184" s="78" t="str">
        <f>REPLACE(INDEX(GroupVertices[Group], MATCH(Edges[[#This Row],[Vertex 1]],GroupVertices[Vertex],0)),1,1,"")</f>
        <v>4</v>
      </c>
      <c r="BE184" s="78" t="str">
        <f>REPLACE(INDEX(GroupVertices[Group], MATCH(Edges[[#This Row],[Vertex 2]],GroupVertices[Vertex],0)),1,1,"")</f>
        <v>2</v>
      </c>
      <c r="BF184" s="48">
        <v>0</v>
      </c>
      <c r="BG184" s="49">
        <v>0</v>
      </c>
      <c r="BH184" s="48">
        <v>1</v>
      </c>
      <c r="BI184" s="49">
        <v>2.7027027027027026</v>
      </c>
      <c r="BJ184" s="48">
        <v>0</v>
      </c>
      <c r="BK184" s="49">
        <v>0</v>
      </c>
      <c r="BL184" s="48">
        <v>36</v>
      </c>
      <c r="BM184" s="49">
        <v>97.297297297297291</v>
      </c>
      <c r="BN184" s="48">
        <v>37</v>
      </c>
    </row>
    <row r="185" spans="1:66" x14ac:dyDescent="0.25">
      <c r="A185" s="64" t="s">
        <v>267</v>
      </c>
      <c r="B185" s="64" t="s">
        <v>277</v>
      </c>
      <c r="C185" s="65" t="s">
        <v>11069</v>
      </c>
      <c r="D185" s="66">
        <v>4.75</v>
      </c>
      <c r="E185" s="67" t="s">
        <v>132</v>
      </c>
      <c r="F185" s="68">
        <v>29.523809523809526</v>
      </c>
      <c r="G185" s="65"/>
      <c r="H185" s="69"/>
      <c r="I185" s="70"/>
      <c r="J185" s="70"/>
      <c r="K185" s="34" t="s">
        <v>65</v>
      </c>
      <c r="L185" s="77">
        <v>185</v>
      </c>
      <c r="M185" s="77"/>
      <c r="N185" s="72"/>
      <c r="O185" s="79" t="s">
        <v>315</v>
      </c>
      <c r="P185" s="81">
        <v>43853.336111111108</v>
      </c>
      <c r="Q185" s="79" t="s">
        <v>333</v>
      </c>
      <c r="R185" s="79"/>
      <c r="S185" s="79"/>
      <c r="T185" s="79" t="s">
        <v>514</v>
      </c>
      <c r="U185" s="79"/>
      <c r="V185" s="82" t="s">
        <v>725</v>
      </c>
      <c r="W185" s="81">
        <v>43853.336111111108</v>
      </c>
      <c r="X185" s="85">
        <v>43853</v>
      </c>
      <c r="Y185" s="87" t="s">
        <v>882</v>
      </c>
      <c r="Z185" s="82" t="s">
        <v>1184</v>
      </c>
      <c r="AA185" s="79"/>
      <c r="AB185" s="79"/>
      <c r="AC185" s="87" t="s">
        <v>1498</v>
      </c>
      <c r="AD185" s="79"/>
      <c r="AE185" s="79" t="b">
        <v>0</v>
      </c>
      <c r="AF185" s="79">
        <v>0</v>
      </c>
      <c r="AG185" s="87" t="s">
        <v>1673</v>
      </c>
      <c r="AH185" s="79" t="b">
        <v>0</v>
      </c>
      <c r="AI185" s="79" t="s">
        <v>1678</v>
      </c>
      <c r="AJ185" s="79"/>
      <c r="AK185" s="87" t="s">
        <v>1673</v>
      </c>
      <c r="AL185" s="79" t="b">
        <v>0</v>
      </c>
      <c r="AM185" s="79">
        <v>4</v>
      </c>
      <c r="AN185" s="87" t="s">
        <v>1386</v>
      </c>
      <c r="AO185" s="79" t="s">
        <v>1681</v>
      </c>
      <c r="AP185" s="79" t="b">
        <v>0</v>
      </c>
      <c r="AQ185" s="87" t="s">
        <v>1386</v>
      </c>
      <c r="AR185" s="79" t="s">
        <v>176</v>
      </c>
      <c r="AS185" s="79">
        <v>0</v>
      </c>
      <c r="AT185" s="79">
        <v>0</v>
      </c>
      <c r="AU185" s="79"/>
      <c r="AV185" s="79"/>
      <c r="AW185" s="79"/>
      <c r="AX185" s="79"/>
      <c r="AY185" s="79"/>
      <c r="AZ185" s="79"/>
      <c r="BA185" s="79"/>
      <c r="BB185" s="79"/>
      <c r="BC185">
        <v>3</v>
      </c>
      <c r="BD185" s="78" t="str">
        <f>REPLACE(INDEX(GroupVertices[Group], MATCH(Edges[[#This Row],[Vertex 1]],GroupVertices[Vertex],0)),1,1,"")</f>
        <v>4</v>
      </c>
      <c r="BE185" s="78" t="str">
        <f>REPLACE(INDEX(GroupVertices[Group], MATCH(Edges[[#This Row],[Vertex 2]],GroupVertices[Vertex],0)),1,1,"")</f>
        <v>1</v>
      </c>
      <c r="BF185" s="48">
        <v>0</v>
      </c>
      <c r="BG185" s="49">
        <v>0</v>
      </c>
      <c r="BH185" s="48">
        <v>0</v>
      </c>
      <c r="BI185" s="49">
        <v>0</v>
      </c>
      <c r="BJ185" s="48">
        <v>0</v>
      </c>
      <c r="BK185" s="49">
        <v>0</v>
      </c>
      <c r="BL185" s="48">
        <v>11</v>
      </c>
      <c r="BM185" s="49">
        <v>100</v>
      </c>
      <c r="BN185" s="48">
        <v>11</v>
      </c>
    </row>
    <row r="186" spans="1:66" x14ac:dyDescent="0.25">
      <c r="A186" s="64" t="s">
        <v>267</v>
      </c>
      <c r="B186" s="64" t="s">
        <v>289</v>
      </c>
      <c r="C186" s="65" t="s">
        <v>11067</v>
      </c>
      <c r="D186" s="66">
        <v>5.625</v>
      </c>
      <c r="E186" s="67" t="s">
        <v>132</v>
      </c>
      <c r="F186" s="68">
        <v>28.285714285714285</v>
      </c>
      <c r="G186" s="65"/>
      <c r="H186" s="69"/>
      <c r="I186" s="70"/>
      <c r="J186" s="70"/>
      <c r="K186" s="34" t="s">
        <v>65</v>
      </c>
      <c r="L186" s="77">
        <v>186</v>
      </c>
      <c r="M186" s="77"/>
      <c r="N186" s="72"/>
      <c r="O186" s="79" t="s">
        <v>313</v>
      </c>
      <c r="P186" s="81">
        <v>43853.336226851854</v>
      </c>
      <c r="Q186" s="79" t="s">
        <v>336</v>
      </c>
      <c r="R186" s="79"/>
      <c r="S186" s="79"/>
      <c r="T186" s="79" t="s">
        <v>509</v>
      </c>
      <c r="U186" s="79"/>
      <c r="V186" s="82" t="s">
        <v>725</v>
      </c>
      <c r="W186" s="81">
        <v>43853.336226851854</v>
      </c>
      <c r="X186" s="85">
        <v>43853</v>
      </c>
      <c r="Y186" s="87" t="s">
        <v>883</v>
      </c>
      <c r="Z186" s="82" t="s">
        <v>1185</v>
      </c>
      <c r="AA186" s="79"/>
      <c r="AB186" s="79"/>
      <c r="AC186" s="87" t="s">
        <v>1499</v>
      </c>
      <c r="AD186" s="79"/>
      <c r="AE186" s="79" t="b">
        <v>0</v>
      </c>
      <c r="AF186" s="79">
        <v>0</v>
      </c>
      <c r="AG186" s="87" t="s">
        <v>1673</v>
      </c>
      <c r="AH186" s="79" t="b">
        <v>0</v>
      </c>
      <c r="AI186" s="79" t="s">
        <v>1678</v>
      </c>
      <c r="AJ186" s="79"/>
      <c r="AK186" s="87" t="s">
        <v>1673</v>
      </c>
      <c r="AL186" s="79" t="b">
        <v>0</v>
      </c>
      <c r="AM186" s="79">
        <v>3</v>
      </c>
      <c r="AN186" s="87" t="s">
        <v>1586</v>
      </c>
      <c r="AO186" s="79" t="s">
        <v>1681</v>
      </c>
      <c r="AP186" s="79" t="b">
        <v>0</v>
      </c>
      <c r="AQ186" s="87" t="s">
        <v>1586</v>
      </c>
      <c r="AR186" s="79" t="s">
        <v>176</v>
      </c>
      <c r="AS186" s="79">
        <v>0</v>
      </c>
      <c r="AT186" s="79">
        <v>0</v>
      </c>
      <c r="AU186" s="79"/>
      <c r="AV186" s="79"/>
      <c r="AW186" s="79"/>
      <c r="AX186" s="79"/>
      <c r="AY186" s="79"/>
      <c r="AZ186" s="79"/>
      <c r="BA186" s="79"/>
      <c r="BB186" s="79"/>
      <c r="BC186">
        <v>4</v>
      </c>
      <c r="BD186" s="78" t="str">
        <f>REPLACE(INDEX(GroupVertices[Group], MATCH(Edges[[#This Row],[Vertex 1]],GroupVertices[Vertex],0)),1,1,"")</f>
        <v>4</v>
      </c>
      <c r="BE186" s="78" t="str">
        <f>REPLACE(INDEX(GroupVertices[Group], MATCH(Edges[[#This Row],[Vertex 2]],GroupVertices[Vertex],0)),1,1,"")</f>
        <v>5</v>
      </c>
      <c r="BF186" s="48">
        <v>0</v>
      </c>
      <c r="BG186" s="49">
        <v>0</v>
      </c>
      <c r="BH186" s="48">
        <v>0</v>
      </c>
      <c r="BI186" s="49">
        <v>0</v>
      </c>
      <c r="BJ186" s="48">
        <v>0</v>
      </c>
      <c r="BK186" s="49">
        <v>0</v>
      </c>
      <c r="BL186" s="48">
        <v>21</v>
      </c>
      <c r="BM186" s="49">
        <v>100</v>
      </c>
      <c r="BN186" s="48">
        <v>21</v>
      </c>
    </row>
    <row r="187" spans="1:66" x14ac:dyDescent="0.25">
      <c r="A187" s="64" t="s">
        <v>267</v>
      </c>
      <c r="B187" s="64" t="s">
        <v>289</v>
      </c>
      <c r="C187" s="65" t="s">
        <v>11067</v>
      </c>
      <c r="D187" s="66">
        <v>5.625</v>
      </c>
      <c r="E187" s="67" t="s">
        <v>132</v>
      </c>
      <c r="F187" s="68">
        <v>28.285714285714285</v>
      </c>
      <c r="G187" s="65"/>
      <c r="H187" s="69"/>
      <c r="I187" s="70"/>
      <c r="J187" s="70"/>
      <c r="K187" s="34" t="s">
        <v>65</v>
      </c>
      <c r="L187" s="77">
        <v>187</v>
      </c>
      <c r="M187" s="77"/>
      <c r="N187" s="72"/>
      <c r="O187" s="79" t="s">
        <v>313</v>
      </c>
      <c r="P187" s="81">
        <v>43853.336261574077</v>
      </c>
      <c r="Q187" s="79" t="s">
        <v>404</v>
      </c>
      <c r="R187" s="79"/>
      <c r="S187" s="79"/>
      <c r="T187" s="79" t="s">
        <v>509</v>
      </c>
      <c r="U187" s="79"/>
      <c r="V187" s="82" t="s">
        <v>725</v>
      </c>
      <c r="W187" s="81">
        <v>43853.336261574077</v>
      </c>
      <c r="X187" s="85">
        <v>43853</v>
      </c>
      <c r="Y187" s="87" t="s">
        <v>884</v>
      </c>
      <c r="Z187" s="82" t="s">
        <v>1186</v>
      </c>
      <c r="AA187" s="79"/>
      <c r="AB187" s="79"/>
      <c r="AC187" s="87" t="s">
        <v>1500</v>
      </c>
      <c r="AD187" s="79"/>
      <c r="AE187" s="79" t="b">
        <v>0</v>
      </c>
      <c r="AF187" s="79">
        <v>0</v>
      </c>
      <c r="AG187" s="87" t="s">
        <v>1673</v>
      </c>
      <c r="AH187" s="79" t="b">
        <v>0</v>
      </c>
      <c r="AI187" s="79" t="s">
        <v>1678</v>
      </c>
      <c r="AJ187" s="79"/>
      <c r="AK187" s="87" t="s">
        <v>1673</v>
      </c>
      <c r="AL187" s="79" t="b">
        <v>0</v>
      </c>
      <c r="AM187" s="79">
        <v>1</v>
      </c>
      <c r="AN187" s="87" t="s">
        <v>1584</v>
      </c>
      <c r="AO187" s="79" t="s">
        <v>1681</v>
      </c>
      <c r="AP187" s="79" t="b">
        <v>0</v>
      </c>
      <c r="AQ187" s="87" t="s">
        <v>1584</v>
      </c>
      <c r="AR187" s="79" t="s">
        <v>176</v>
      </c>
      <c r="AS187" s="79">
        <v>0</v>
      </c>
      <c r="AT187" s="79">
        <v>0</v>
      </c>
      <c r="AU187" s="79"/>
      <c r="AV187" s="79"/>
      <c r="AW187" s="79"/>
      <c r="AX187" s="79"/>
      <c r="AY187" s="79"/>
      <c r="AZ187" s="79"/>
      <c r="BA187" s="79"/>
      <c r="BB187" s="79"/>
      <c r="BC187">
        <v>4</v>
      </c>
      <c r="BD187" s="78" t="str">
        <f>REPLACE(INDEX(GroupVertices[Group], MATCH(Edges[[#This Row],[Vertex 1]],GroupVertices[Vertex],0)),1,1,"")</f>
        <v>4</v>
      </c>
      <c r="BE187" s="78" t="str">
        <f>REPLACE(INDEX(GroupVertices[Group], MATCH(Edges[[#This Row],[Vertex 2]],GroupVertices[Vertex],0)),1,1,"")</f>
        <v>5</v>
      </c>
      <c r="BF187" s="48">
        <v>0</v>
      </c>
      <c r="BG187" s="49">
        <v>0</v>
      </c>
      <c r="BH187" s="48">
        <v>0</v>
      </c>
      <c r="BI187" s="49">
        <v>0</v>
      </c>
      <c r="BJ187" s="48">
        <v>0</v>
      </c>
      <c r="BK187" s="49">
        <v>0</v>
      </c>
      <c r="BL187" s="48">
        <v>27</v>
      </c>
      <c r="BM187" s="49">
        <v>100</v>
      </c>
      <c r="BN187" s="48">
        <v>27</v>
      </c>
    </row>
    <row r="188" spans="1:66" x14ac:dyDescent="0.25">
      <c r="A188" s="64" t="s">
        <v>267</v>
      </c>
      <c r="B188" s="64" t="s">
        <v>282</v>
      </c>
      <c r="C188" s="65" t="s">
        <v>11064</v>
      </c>
      <c r="D188" s="66">
        <v>3</v>
      </c>
      <c r="E188" s="67" t="s">
        <v>132</v>
      </c>
      <c r="F188" s="68">
        <v>32</v>
      </c>
      <c r="G188" s="65"/>
      <c r="H188" s="69"/>
      <c r="I188" s="70"/>
      <c r="J188" s="70"/>
      <c r="K188" s="34" t="s">
        <v>65</v>
      </c>
      <c r="L188" s="77">
        <v>188</v>
      </c>
      <c r="M188" s="77"/>
      <c r="N188" s="72"/>
      <c r="O188" s="79" t="s">
        <v>315</v>
      </c>
      <c r="P188" s="81">
        <v>43853.336354166669</v>
      </c>
      <c r="Q188" s="79" t="s">
        <v>405</v>
      </c>
      <c r="R188" s="79"/>
      <c r="S188" s="79"/>
      <c r="T188" s="79"/>
      <c r="U188" s="79"/>
      <c r="V188" s="82" t="s">
        <v>725</v>
      </c>
      <c r="W188" s="81">
        <v>43853.336354166669</v>
      </c>
      <c r="X188" s="85">
        <v>43853</v>
      </c>
      <c r="Y188" s="87" t="s">
        <v>885</v>
      </c>
      <c r="Z188" s="82" t="s">
        <v>1187</v>
      </c>
      <c r="AA188" s="79"/>
      <c r="AB188" s="79"/>
      <c r="AC188" s="87" t="s">
        <v>1501</v>
      </c>
      <c r="AD188" s="79"/>
      <c r="AE188" s="79" t="b">
        <v>0</v>
      </c>
      <c r="AF188" s="79">
        <v>0</v>
      </c>
      <c r="AG188" s="87" t="s">
        <v>1673</v>
      </c>
      <c r="AH188" s="79" t="b">
        <v>0</v>
      </c>
      <c r="AI188" s="79" t="s">
        <v>1678</v>
      </c>
      <c r="AJ188" s="79"/>
      <c r="AK188" s="87" t="s">
        <v>1673</v>
      </c>
      <c r="AL188" s="79" t="b">
        <v>0</v>
      </c>
      <c r="AM188" s="79">
        <v>5</v>
      </c>
      <c r="AN188" s="87" t="s">
        <v>1567</v>
      </c>
      <c r="AO188" s="79" t="s">
        <v>1681</v>
      </c>
      <c r="AP188" s="79" t="b">
        <v>0</v>
      </c>
      <c r="AQ188" s="87" t="s">
        <v>1567</v>
      </c>
      <c r="AR188" s="79" t="s">
        <v>176</v>
      </c>
      <c r="AS188" s="79">
        <v>0</v>
      </c>
      <c r="AT188" s="79">
        <v>0</v>
      </c>
      <c r="AU188" s="79"/>
      <c r="AV188" s="79"/>
      <c r="AW188" s="79"/>
      <c r="AX188" s="79"/>
      <c r="AY188" s="79"/>
      <c r="AZ188" s="79"/>
      <c r="BA188" s="79"/>
      <c r="BB188" s="79"/>
      <c r="BC188">
        <v>1</v>
      </c>
      <c r="BD188" s="78" t="str">
        <f>REPLACE(INDEX(GroupVertices[Group], MATCH(Edges[[#This Row],[Vertex 1]],GroupVertices[Vertex],0)),1,1,"")</f>
        <v>4</v>
      </c>
      <c r="BE188" s="78" t="str">
        <f>REPLACE(INDEX(GroupVertices[Group], MATCH(Edges[[#This Row],[Vertex 2]],GroupVertices[Vertex],0)),1,1,"")</f>
        <v>3</v>
      </c>
      <c r="BF188" s="48">
        <v>0</v>
      </c>
      <c r="BG188" s="49">
        <v>0</v>
      </c>
      <c r="BH188" s="48">
        <v>0</v>
      </c>
      <c r="BI188" s="49">
        <v>0</v>
      </c>
      <c r="BJ188" s="48">
        <v>0</v>
      </c>
      <c r="BK188" s="49">
        <v>0</v>
      </c>
      <c r="BL188" s="48">
        <v>20</v>
      </c>
      <c r="BM188" s="49">
        <v>100</v>
      </c>
      <c r="BN188" s="48">
        <v>20</v>
      </c>
    </row>
    <row r="189" spans="1:66" x14ac:dyDescent="0.25">
      <c r="A189" s="64" t="s">
        <v>271</v>
      </c>
      <c r="B189" s="64" t="s">
        <v>271</v>
      </c>
      <c r="C189" s="65" t="s">
        <v>11068</v>
      </c>
      <c r="D189" s="66">
        <v>10</v>
      </c>
      <c r="E189" s="67" t="s">
        <v>136</v>
      </c>
      <c r="F189" s="68">
        <v>13.428571428571427</v>
      </c>
      <c r="G189" s="65"/>
      <c r="H189" s="69"/>
      <c r="I189" s="70"/>
      <c r="J189" s="70"/>
      <c r="K189" s="34" t="s">
        <v>65</v>
      </c>
      <c r="L189" s="77">
        <v>189</v>
      </c>
      <c r="M189" s="77"/>
      <c r="N189" s="72"/>
      <c r="O189" s="79" t="s">
        <v>176</v>
      </c>
      <c r="P189" s="81">
        <v>43846.367488425924</v>
      </c>
      <c r="Q189" s="79" t="s">
        <v>319</v>
      </c>
      <c r="R189" s="82" t="s">
        <v>463</v>
      </c>
      <c r="S189" s="79" t="s">
        <v>496</v>
      </c>
      <c r="T189" s="79" t="s">
        <v>510</v>
      </c>
      <c r="U189" s="82" t="s">
        <v>585</v>
      </c>
      <c r="V189" s="82" t="s">
        <v>585</v>
      </c>
      <c r="W189" s="81">
        <v>43846.367488425924</v>
      </c>
      <c r="X189" s="85">
        <v>43846</v>
      </c>
      <c r="Y189" s="87" t="s">
        <v>886</v>
      </c>
      <c r="Z189" s="82" t="s">
        <v>1188</v>
      </c>
      <c r="AA189" s="79"/>
      <c r="AB189" s="79"/>
      <c r="AC189" s="87" t="s">
        <v>1502</v>
      </c>
      <c r="AD189" s="79"/>
      <c r="AE189" s="79" t="b">
        <v>0</v>
      </c>
      <c r="AF189" s="79">
        <v>1</v>
      </c>
      <c r="AG189" s="87" t="s">
        <v>1673</v>
      </c>
      <c r="AH189" s="79" t="b">
        <v>0</v>
      </c>
      <c r="AI189" s="79" t="s">
        <v>1678</v>
      </c>
      <c r="AJ189" s="79"/>
      <c r="AK189" s="87" t="s">
        <v>1673</v>
      </c>
      <c r="AL189" s="79" t="b">
        <v>0</v>
      </c>
      <c r="AM189" s="79">
        <v>2</v>
      </c>
      <c r="AN189" s="87" t="s">
        <v>1673</v>
      </c>
      <c r="AO189" s="79" t="s">
        <v>1686</v>
      </c>
      <c r="AP189" s="79" t="b">
        <v>0</v>
      </c>
      <c r="AQ189" s="87" t="s">
        <v>1502</v>
      </c>
      <c r="AR189" s="79" t="s">
        <v>176</v>
      </c>
      <c r="AS189" s="79">
        <v>0</v>
      </c>
      <c r="AT189" s="79">
        <v>0</v>
      </c>
      <c r="AU189" s="79"/>
      <c r="AV189" s="79"/>
      <c r="AW189" s="79"/>
      <c r="AX189" s="79"/>
      <c r="AY189" s="79"/>
      <c r="AZ189" s="79"/>
      <c r="BA189" s="79"/>
      <c r="BB189" s="79"/>
      <c r="BC189">
        <v>16</v>
      </c>
      <c r="BD189" s="78" t="str">
        <f>REPLACE(INDEX(GroupVertices[Group], MATCH(Edges[[#This Row],[Vertex 1]],GroupVertices[Vertex],0)),1,1,"")</f>
        <v>6</v>
      </c>
      <c r="BE189" s="78" t="str">
        <f>REPLACE(INDEX(GroupVertices[Group], MATCH(Edges[[#This Row],[Vertex 2]],GroupVertices[Vertex],0)),1,1,"")</f>
        <v>6</v>
      </c>
      <c r="BF189" s="48">
        <v>0</v>
      </c>
      <c r="BG189" s="49">
        <v>0</v>
      </c>
      <c r="BH189" s="48">
        <v>0</v>
      </c>
      <c r="BI189" s="49">
        <v>0</v>
      </c>
      <c r="BJ189" s="48">
        <v>0</v>
      </c>
      <c r="BK189" s="49">
        <v>0</v>
      </c>
      <c r="BL189" s="48">
        <v>28</v>
      </c>
      <c r="BM189" s="49">
        <v>100</v>
      </c>
      <c r="BN189" s="48">
        <v>28</v>
      </c>
    </row>
    <row r="190" spans="1:66" x14ac:dyDescent="0.25">
      <c r="A190" s="64" t="s">
        <v>271</v>
      </c>
      <c r="B190" s="64" t="s">
        <v>271</v>
      </c>
      <c r="C190" s="65" t="s">
        <v>11068</v>
      </c>
      <c r="D190" s="66">
        <v>10</v>
      </c>
      <c r="E190" s="67" t="s">
        <v>136</v>
      </c>
      <c r="F190" s="68">
        <v>13.428571428571427</v>
      </c>
      <c r="G190" s="65"/>
      <c r="H190" s="69"/>
      <c r="I190" s="70"/>
      <c r="J190" s="70"/>
      <c r="K190" s="34" t="s">
        <v>65</v>
      </c>
      <c r="L190" s="77">
        <v>190</v>
      </c>
      <c r="M190" s="77"/>
      <c r="N190" s="72"/>
      <c r="O190" s="79" t="s">
        <v>176</v>
      </c>
      <c r="P190" s="81">
        <v>43846.794560185182</v>
      </c>
      <c r="Q190" s="79" t="s">
        <v>406</v>
      </c>
      <c r="R190" s="82" t="s">
        <v>463</v>
      </c>
      <c r="S190" s="79" t="s">
        <v>496</v>
      </c>
      <c r="T190" s="79" t="s">
        <v>537</v>
      </c>
      <c r="U190" s="82" t="s">
        <v>586</v>
      </c>
      <c r="V190" s="82" t="s">
        <v>586</v>
      </c>
      <c r="W190" s="81">
        <v>43846.794560185182</v>
      </c>
      <c r="X190" s="85">
        <v>43846</v>
      </c>
      <c r="Y190" s="87" t="s">
        <v>887</v>
      </c>
      <c r="Z190" s="82" t="s">
        <v>1189</v>
      </c>
      <c r="AA190" s="79"/>
      <c r="AB190" s="79"/>
      <c r="AC190" s="87" t="s">
        <v>1503</v>
      </c>
      <c r="AD190" s="79"/>
      <c r="AE190" s="79" t="b">
        <v>0</v>
      </c>
      <c r="AF190" s="79">
        <v>0</v>
      </c>
      <c r="AG190" s="87" t="s">
        <v>1673</v>
      </c>
      <c r="AH190" s="79" t="b">
        <v>0</v>
      </c>
      <c r="AI190" s="79" t="s">
        <v>1678</v>
      </c>
      <c r="AJ190" s="79"/>
      <c r="AK190" s="87" t="s">
        <v>1673</v>
      </c>
      <c r="AL190" s="79" t="b">
        <v>0</v>
      </c>
      <c r="AM190" s="79">
        <v>0</v>
      </c>
      <c r="AN190" s="87" t="s">
        <v>1673</v>
      </c>
      <c r="AO190" s="79" t="s">
        <v>1686</v>
      </c>
      <c r="AP190" s="79" t="b">
        <v>0</v>
      </c>
      <c r="AQ190" s="87" t="s">
        <v>1503</v>
      </c>
      <c r="AR190" s="79" t="s">
        <v>176</v>
      </c>
      <c r="AS190" s="79">
        <v>0</v>
      </c>
      <c r="AT190" s="79">
        <v>0</v>
      </c>
      <c r="AU190" s="79"/>
      <c r="AV190" s="79"/>
      <c r="AW190" s="79"/>
      <c r="AX190" s="79"/>
      <c r="AY190" s="79"/>
      <c r="AZ190" s="79"/>
      <c r="BA190" s="79"/>
      <c r="BB190" s="79"/>
      <c r="BC190">
        <v>16</v>
      </c>
      <c r="BD190" s="78" t="str">
        <f>REPLACE(INDEX(GroupVertices[Group], MATCH(Edges[[#This Row],[Vertex 1]],GroupVertices[Vertex],0)),1,1,"")</f>
        <v>6</v>
      </c>
      <c r="BE190" s="78" t="str">
        <f>REPLACE(INDEX(GroupVertices[Group], MATCH(Edges[[#This Row],[Vertex 2]],GroupVertices[Vertex],0)),1,1,"")</f>
        <v>6</v>
      </c>
      <c r="BF190" s="48">
        <v>0</v>
      </c>
      <c r="BG190" s="49">
        <v>0</v>
      </c>
      <c r="BH190" s="48">
        <v>0</v>
      </c>
      <c r="BI190" s="49">
        <v>0</v>
      </c>
      <c r="BJ190" s="48">
        <v>0</v>
      </c>
      <c r="BK190" s="49">
        <v>0</v>
      </c>
      <c r="BL190" s="48">
        <v>38</v>
      </c>
      <c r="BM190" s="49">
        <v>100</v>
      </c>
      <c r="BN190" s="48">
        <v>38</v>
      </c>
    </row>
    <row r="191" spans="1:66" x14ac:dyDescent="0.25">
      <c r="A191" s="64" t="s">
        <v>271</v>
      </c>
      <c r="B191" s="64" t="s">
        <v>271</v>
      </c>
      <c r="C191" s="65" t="s">
        <v>11068</v>
      </c>
      <c r="D191" s="66">
        <v>10</v>
      </c>
      <c r="E191" s="67" t="s">
        <v>136</v>
      </c>
      <c r="F191" s="68">
        <v>13.428571428571427</v>
      </c>
      <c r="G191" s="65"/>
      <c r="H191" s="69"/>
      <c r="I191" s="70"/>
      <c r="J191" s="70"/>
      <c r="K191" s="34" t="s">
        <v>65</v>
      </c>
      <c r="L191" s="77">
        <v>191</v>
      </c>
      <c r="M191" s="77"/>
      <c r="N191" s="72"/>
      <c r="O191" s="79" t="s">
        <v>176</v>
      </c>
      <c r="P191" s="81">
        <v>43847.367488425924</v>
      </c>
      <c r="Q191" s="79" t="s">
        <v>407</v>
      </c>
      <c r="R191" s="82" t="s">
        <v>463</v>
      </c>
      <c r="S191" s="79" t="s">
        <v>496</v>
      </c>
      <c r="T191" s="79" t="s">
        <v>510</v>
      </c>
      <c r="U191" s="82" t="s">
        <v>587</v>
      </c>
      <c r="V191" s="82" t="s">
        <v>587</v>
      </c>
      <c r="W191" s="81">
        <v>43847.367488425924</v>
      </c>
      <c r="X191" s="85">
        <v>43847</v>
      </c>
      <c r="Y191" s="87" t="s">
        <v>886</v>
      </c>
      <c r="Z191" s="82" t="s">
        <v>1190</v>
      </c>
      <c r="AA191" s="79"/>
      <c r="AB191" s="79"/>
      <c r="AC191" s="87" t="s">
        <v>1504</v>
      </c>
      <c r="AD191" s="79"/>
      <c r="AE191" s="79" t="b">
        <v>0</v>
      </c>
      <c r="AF191" s="79">
        <v>0</v>
      </c>
      <c r="AG191" s="87" t="s">
        <v>1673</v>
      </c>
      <c r="AH191" s="79" t="b">
        <v>0</v>
      </c>
      <c r="AI191" s="79" t="s">
        <v>1678</v>
      </c>
      <c r="AJ191" s="79"/>
      <c r="AK191" s="87" t="s">
        <v>1673</v>
      </c>
      <c r="AL191" s="79" t="b">
        <v>0</v>
      </c>
      <c r="AM191" s="79">
        <v>0</v>
      </c>
      <c r="AN191" s="87" t="s">
        <v>1673</v>
      </c>
      <c r="AO191" s="79" t="s">
        <v>1686</v>
      </c>
      <c r="AP191" s="79" t="b">
        <v>0</v>
      </c>
      <c r="AQ191" s="87" t="s">
        <v>1504</v>
      </c>
      <c r="AR191" s="79" t="s">
        <v>176</v>
      </c>
      <c r="AS191" s="79">
        <v>0</v>
      </c>
      <c r="AT191" s="79">
        <v>0</v>
      </c>
      <c r="AU191" s="79"/>
      <c r="AV191" s="79"/>
      <c r="AW191" s="79"/>
      <c r="AX191" s="79"/>
      <c r="AY191" s="79"/>
      <c r="AZ191" s="79"/>
      <c r="BA191" s="79"/>
      <c r="BB191" s="79"/>
      <c r="BC191">
        <v>16</v>
      </c>
      <c r="BD191" s="78" t="str">
        <f>REPLACE(INDEX(GroupVertices[Group], MATCH(Edges[[#This Row],[Vertex 1]],GroupVertices[Vertex],0)),1,1,"")</f>
        <v>6</v>
      </c>
      <c r="BE191" s="78" t="str">
        <f>REPLACE(INDEX(GroupVertices[Group], MATCH(Edges[[#This Row],[Vertex 2]],GroupVertices[Vertex],0)),1,1,"")</f>
        <v>6</v>
      </c>
      <c r="BF191" s="48">
        <v>0</v>
      </c>
      <c r="BG191" s="49">
        <v>0</v>
      </c>
      <c r="BH191" s="48">
        <v>0</v>
      </c>
      <c r="BI191" s="49">
        <v>0</v>
      </c>
      <c r="BJ191" s="48">
        <v>0</v>
      </c>
      <c r="BK191" s="49">
        <v>0</v>
      </c>
      <c r="BL191" s="48">
        <v>28</v>
      </c>
      <c r="BM191" s="49">
        <v>100</v>
      </c>
      <c r="BN191" s="48">
        <v>28</v>
      </c>
    </row>
    <row r="192" spans="1:66" x14ac:dyDescent="0.25">
      <c r="A192" s="64" t="s">
        <v>271</v>
      </c>
      <c r="B192" s="64" t="s">
        <v>271</v>
      </c>
      <c r="C192" s="65" t="s">
        <v>11068</v>
      </c>
      <c r="D192" s="66">
        <v>10</v>
      </c>
      <c r="E192" s="67" t="s">
        <v>136</v>
      </c>
      <c r="F192" s="68">
        <v>13.428571428571427</v>
      </c>
      <c r="G192" s="65"/>
      <c r="H192" s="69"/>
      <c r="I192" s="70"/>
      <c r="J192" s="70"/>
      <c r="K192" s="34" t="s">
        <v>65</v>
      </c>
      <c r="L192" s="77">
        <v>192</v>
      </c>
      <c r="M192" s="77"/>
      <c r="N192" s="72"/>
      <c r="O192" s="79" t="s">
        <v>176</v>
      </c>
      <c r="P192" s="81">
        <v>43847.794560185182</v>
      </c>
      <c r="Q192" s="79" t="s">
        <v>408</v>
      </c>
      <c r="R192" s="82" t="s">
        <v>463</v>
      </c>
      <c r="S192" s="79" t="s">
        <v>496</v>
      </c>
      <c r="T192" s="79" t="s">
        <v>537</v>
      </c>
      <c r="U192" s="82" t="s">
        <v>588</v>
      </c>
      <c r="V192" s="82" t="s">
        <v>588</v>
      </c>
      <c r="W192" s="81">
        <v>43847.794560185182</v>
      </c>
      <c r="X192" s="85">
        <v>43847</v>
      </c>
      <c r="Y192" s="87" t="s">
        <v>887</v>
      </c>
      <c r="Z192" s="82" t="s">
        <v>1191</v>
      </c>
      <c r="AA192" s="79"/>
      <c r="AB192" s="79"/>
      <c r="AC192" s="87" t="s">
        <v>1505</v>
      </c>
      <c r="AD192" s="79"/>
      <c r="AE192" s="79" t="b">
        <v>0</v>
      </c>
      <c r="AF192" s="79">
        <v>0</v>
      </c>
      <c r="AG192" s="87" t="s">
        <v>1673</v>
      </c>
      <c r="AH192" s="79" t="b">
        <v>0</v>
      </c>
      <c r="AI192" s="79" t="s">
        <v>1678</v>
      </c>
      <c r="AJ192" s="79"/>
      <c r="AK192" s="87" t="s">
        <v>1673</v>
      </c>
      <c r="AL192" s="79" t="b">
        <v>0</v>
      </c>
      <c r="AM192" s="79">
        <v>0</v>
      </c>
      <c r="AN192" s="87" t="s">
        <v>1673</v>
      </c>
      <c r="AO192" s="79" t="s">
        <v>1686</v>
      </c>
      <c r="AP192" s="79" t="b">
        <v>0</v>
      </c>
      <c r="AQ192" s="87" t="s">
        <v>1505</v>
      </c>
      <c r="AR192" s="79" t="s">
        <v>176</v>
      </c>
      <c r="AS192" s="79">
        <v>0</v>
      </c>
      <c r="AT192" s="79">
        <v>0</v>
      </c>
      <c r="AU192" s="79"/>
      <c r="AV192" s="79"/>
      <c r="AW192" s="79"/>
      <c r="AX192" s="79"/>
      <c r="AY192" s="79"/>
      <c r="AZ192" s="79"/>
      <c r="BA192" s="79"/>
      <c r="BB192" s="79"/>
      <c r="BC192">
        <v>16</v>
      </c>
      <c r="BD192" s="78" t="str">
        <f>REPLACE(INDEX(GroupVertices[Group], MATCH(Edges[[#This Row],[Vertex 1]],GroupVertices[Vertex],0)),1,1,"")</f>
        <v>6</v>
      </c>
      <c r="BE192" s="78" t="str">
        <f>REPLACE(INDEX(GroupVertices[Group], MATCH(Edges[[#This Row],[Vertex 2]],GroupVertices[Vertex],0)),1,1,"")</f>
        <v>6</v>
      </c>
      <c r="BF192" s="48">
        <v>0</v>
      </c>
      <c r="BG192" s="49">
        <v>0</v>
      </c>
      <c r="BH192" s="48">
        <v>0</v>
      </c>
      <c r="BI192" s="49">
        <v>0</v>
      </c>
      <c r="BJ192" s="48">
        <v>0</v>
      </c>
      <c r="BK192" s="49">
        <v>0</v>
      </c>
      <c r="BL192" s="48">
        <v>38</v>
      </c>
      <c r="BM192" s="49">
        <v>100</v>
      </c>
      <c r="BN192" s="48">
        <v>38</v>
      </c>
    </row>
    <row r="193" spans="1:66" x14ac:dyDescent="0.25">
      <c r="A193" s="64" t="s">
        <v>271</v>
      </c>
      <c r="B193" s="64" t="s">
        <v>271</v>
      </c>
      <c r="C193" s="65" t="s">
        <v>11068</v>
      </c>
      <c r="D193" s="66">
        <v>10</v>
      </c>
      <c r="E193" s="67" t="s">
        <v>136</v>
      </c>
      <c r="F193" s="68">
        <v>13.428571428571427</v>
      </c>
      <c r="G193" s="65"/>
      <c r="H193" s="69"/>
      <c r="I193" s="70"/>
      <c r="J193" s="70"/>
      <c r="K193" s="34" t="s">
        <v>65</v>
      </c>
      <c r="L193" s="77">
        <v>193</v>
      </c>
      <c r="M193" s="77"/>
      <c r="N193" s="72"/>
      <c r="O193" s="79" t="s">
        <v>176</v>
      </c>
      <c r="P193" s="81">
        <v>43848.367476851854</v>
      </c>
      <c r="Q193" s="79" t="s">
        <v>409</v>
      </c>
      <c r="R193" s="82" t="s">
        <v>463</v>
      </c>
      <c r="S193" s="79" t="s">
        <v>496</v>
      </c>
      <c r="T193" s="79" t="s">
        <v>510</v>
      </c>
      <c r="U193" s="82" t="s">
        <v>589</v>
      </c>
      <c r="V193" s="82" t="s">
        <v>589</v>
      </c>
      <c r="W193" s="81">
        <v>43848.367476851854</v>
      </c>
      <c r="X193" s="85">
        <v>43848</v>
      </c>
      <c r="Y193" s="87" t="s">
        <v>888</v>
      </c>
      <c r="Z193" s="82" t="s">
        <v>1192</v>
      </c>
      <c r="AA193" s="79"/>
      <c r="AB193" s="79"/>
      <c r="AC193" s="87" t="s">
        <v>1506</v>
      </c>
      <c r="AD193" s="79"/>
      <c r="AE193" s="79" t="b">
        <v>0</v>
      </c>
      <c r="AF193" s="79">
        <v>0</v>
      </c>
      <c r="AG193" s="87" t="s">
        <v>1673</v>
      </c>
      <c r="AH193" s="79" t="b">
        <v>0</v>
      </c>
      <c r="AI193" s="79" t="s">
        <v>1678</v>
      </c>
      <c r="AJ193" s="79"/>
      <c r="AK193" s="87" t="s">
        <v>1673</v>
      </c>
      <c r="AL193" s="79" t="b">
        <v>0</v>
      </c>
      <c r="AM193" s="79">
        <v>0</v>
      </c>
      <c r="AN193" s="87" t="s">
        <v>1673</v>
      </c>
      <c r="AO193" s="79" t="s">
        <v>1686</v>
      </c>
      <c r="AP193" s="79" t="b">
        <v>0</v>
      </c>
      <c r="AQ193" s="87" t="s">
        <v>1506</v>
      </c>
      <c r="AR193" s="79" t="s">
        <v>176</v>
      </c>
      <c r="AS193" s="79">
        <v>0</v>
      </c>
      <c r="AT193" s="79">
        <v>0</v>
      </c>
      <c r="AU193" s="79"/>
      <c r="AV193" s="79"/>
      <c r="AW193" s="79"/>
      <c r="AX193" s="79"/>
      <c r="AY193" s="79"/>
      <c r="AZ193" s="79"/>
      <c r="BA193" s="79"/>
      <c r="BB193" s="79"/>
      <c r="BC193">
        <v>16</v>
      </c>
      <c r="BD193" s="78" t="str">
        <f>REPLACE(INDEX(GroupVertices[Group], MATCH(Edges[[#This Row],[Vertex 1]],GroupVertices[Vertex],0)),1,1,"")</f>
        <v>6</v>
      </c>
      <c r="BE193" s="78" t="str">
        <f>REPLACE(INDEX(GroupVertices[Group], MATCH(Edges[[#This Row],[Vertex 2]],GroupVertices[Vertex],0)),1,1,"")</f>
        <v>6</v>
      </c>
      <c r="BF193" s="48">
        <v>0</v>
      </c>
      <c r="BG193" s="49">
        <v>0</v>
      </c>
      <c r="BH193" s="48">
        <v>0</v>
      </c>
      <c r="BI193" s="49">
        <v>0</v>
      </c>
      <c r="BJ193" s="48">
        <v>0</v>
      </c>
      <c r="BK193" s="49">
        <v>0</v>
      </c>
      <c r="BL193" s="48">
        <v>28</v>
      </c>
      <c r="BM193" s="49">
        <v>100</v>
      </c>
      <c r="BN193" s="48">
        <v>28</v>
      </c>
    </row>
    <row r="194" spans="1:66" x14ac:dyDescent="0.25">
      <c r="A194" s="64" t="s">
        <v>271</v>
      </c>
      <c r="B194" s="64" t="s">
        <v>271</v>
      </c>
      <c r="C194" s="65" t="s">
        <v>11068</v>
      </c>
      <c r="D194" s="66">
        <v>10</v>
      </c>
      <c r="E194" s="67" t="s">
        <v>136</v>
      </c>
      <c r="F194" s="68">
        <v>13.428571428571427</v>
      </c>
      <c r="G194" s="65"/>
      <c r="H194" s="69"/>
      <c r="I194" s="70"/>
      <c r="J194" s="70"/>
      <c r="K194" s="34" t="s">
        <v>65</v>
      </c>
      <c r="L194" s="77">
        <v>194</v>
      </c>
      <c r="M194" s="77"/>
      <c r="N194" s="72"/>
      <c r="O194" s="79" t="s">
        <v>176</v>
      </c>
      <c r="P194" s="81">
        <v>43848.794548611113</v>
      </c>
      <c r="Q194" s="79" t="s">
        <v>378</v>
      </c>
      <c r="R194" s="82" t="s">
        <v>463</v>
      </c>
      <c r="S194" s="79" t="s">
        <v>496</v>
      </c>
      <c r="T194" s="79" t="s">
        <v>537</v>
      </c>
      <c r="U194" s="82" t="s">
        <v>590</v>
      </c>
      <c r="V194" s="82" t="s">
        <v>590</v>
      </c>
      <c r="W194" s="81">
        <v>43848.794548611113</v>
      </c>
      <c r="X194" s="85">
        <v>43848</v>
      </c>
      <c r="Y194" s="87" t="s">
        <v>889</v>
      </c>
      <c r="Z194" s="82" t="s">
        <v>1193</v>
      </c>
      <c r="AA194" s="79"/>
      <c r="AB194" s="79"/>
      <c r="AC194" s="87" t="s">
        <v>1507</v>
      </c>
      <c r="AD194" s="79"/>
      <c r="AE194" s="79" t="b">
        <v>0</v>
      </c>
      <c r="AF194" s="79">
        <v>1</v>
      </c>
      <c r="AG194" s="87" t="s">
        <v>1673</v>
      </c>
      <c r="AH194" s="79" t="b">
        <v>0</v>
      </c>
      <c r="AI194" s="79" t="s">
        <v>1678</v>
      </c>
      <c r="AJ194" s="79"/>
      <c r="AK194" s="87" t="s">
        <v>1673</v>
      </c>
      <c r="AL194" s="79" t="b">
        <v>0</v>
      </c>
      <c r="AM194" s="79">
        <v>1</v>
      </c>
      <c r="AN194" s="87" t="s">
        <v>1673</v>
      </c>
      <c r="AO194" s="79" t="s">
        <v>1686</v>
      </c>
      <c r="AP194" s="79" t="b">
        <v>0</v>
      </c>
      <c r="AQ194" s="87" t="s">
        <v>1507</v>
      </c>
      <c r="AR194" s="79" t="s">
        <v>176</v>
      </c>
      <c r="AS194" s="79">
        <v>0</v>
      </c>
      <c r="AT194" s="79">
        <v>0</v>
      </c>
      <c r="AU194" s="79"/>
      <c r="AV194" s="79"/>
      <c r="AW194" s="79"/>
      <c r="AX194" s="79"/>
      <c r="AY194" s="79"/>
      <c r="AZ194" s="79"/>
      <c r="BA194" s="79"/>
      <c r="BB194" s="79"/>
      <c r="BC194">
        <v>16</v>
      </c>
      <c r="BD194" s="78" t="str">
        <f>REPLACE(INDEX(GroupVertices[Group], MATCH(Edges[[#This Row],[Vertex 1]],GroupVertices[Vertex],0)),1,1,"")</f>
        <v>6</v>
      </c>
      <c r="BE194" s="78" t="str">
        <f>REPLACE(INDEX(GroupVertices[Group], MATCH(Edges[[#This Row],[Vertex 2]],GroupVertices[Vertex],0)),1,1,"")</f>
        <v>6</v>
      </c>
      <c r="BF194" s="48">
        <v>0</v>
      </c>
      <c r="BG194" s="49">
        <v>0</v>
      </c>
      <c r="BH194" s="48">
        <v>0</v>
      </c>
      <c r="BI194" s="49">
        <v>0</v>
      </c>
      <c r="BJ194" s="48">
        <v>0</v>
      </c>
      <c r="BK194" s="49">
        <v>0</v>
      </c>
      <c r="BL194" s="48">
        <v>38</v>
      </c>
      <c r="BM194" s="49">
        <v>100</v>
      </c>
      <c r="BN194" s="48">
        <v>38</v>
      </c>
    </row>
    <row r="195" spans="1:66" x14ac:dyDescent="0.25">
      <c r="A195" s="64" t="s">
        <v>271</v>
      </c>
      <c r="B195" s="64" t="s">
        <v>271</v>
      </c>
      <c r="C195" s="65" t="s">
        <v>11068</v>
      </c>
      <c r="D195" s="66">
        <v>10</v>
      </c>
      <c r="E195" s="67" t="s">
        <v>136</v>
      </c>
      <c r="F195" s="68">
        <v>13.428571428571427</v>
      </c>
      <c r="G195" s="65"/>
      <c r="H195" s="69"/>
      <c r="I195" s="70"/>
      <c r="J195" s="70"/>
      <c r="K195" s="34" t="s">
        <v>65</v>
      </c>
      <c r="L195" s="77">
        <v>195</v>
      </c>
      <c r="M195" s="77"/>
      <c r="N195" s="72"/>
      <c r="O195" s="79" t="s">
        <v>176</v>
      </c>
      <c r="P195" s="81">
        <v>43849.367488425924</v>
      </c>
      <c r="Q195" s="79" t="s">
        <v>332</v>
      </c>
      <c r="R195" s="82" t="s">
        <v>463</v>
      </c>
      <c r="S195" s="79" t="s">
        <v>496</v>
      </c>
      <c r="T195" s="79" t="s">
        <v>510</v>
      </c>
      <c r="U195" s="82" t="s">
        <v>591</v>
      </c>
      <c r="V195" s="82" t="s">
        <v>591</v>
      </c>
      <c r="W195" s="81">
        <v>43849.367488425924</v>
      </c>
      <c r="X195" s="85">
        <v>43849</v>
      </c>
      <c r="Y195" s="87" t="s">
        <v>886</v>
      </c>
      <c r="Z195" s="82" t="s">
        <v>1194</v>
      </c>
      <c r="AA195" s="79"/>
      <c r="AB195" s="79"/>
      <c r="AC195" s="87" t="s">
        <v>1508</v>
      </c>
      <c r="AD195" s="79"/>
      <c r="AE195" s="79" t="b">
        <v>0</v>
      </c>
      <c r="AF195" s="79">
        <v>0</v>
      </c>
      <c r="AG195" s="87" t="s">
        <v>1673</v>
      </c>
      <c r="AH195" s="79" t="b">
        <v>0</v>
      </c>
      <c r="AI195" s="79" t="s">
        <v>1678</v>
      </c>
      <c r="AJ195" s="79"/>
      <c r="AK195" s="87" t="s">
        <v>1673</v>
      </c>
      <c r="AL195" s="79" t="b">
        <v>0</v>
      </c>
      <c r="AM195" s="79">
        <v>1</v>
      </c>
      <c r="AN195" s="87" t="s">
        <v>1673</v>
      </c>
      <c r="AO195" s="79" t="s">
        <v>1686</v>
      </c>
      <c r="AP195" s="79" t="b">
        <v>0</v>
      </c>
      <c r="AQ195" s="87" t="s">
        <v>1508</v>
      </c>
      <c r="AR195" s="79" t="s">
        <v>176</v>
      </c>
      <c r="AS195" s="79">
        <v>0</v>
      </c>
      <c r="AT195" s="79">
        <v>0</v>
      </c>
      <c r="AU195" s="79"/>
      <c r="AV195" s="79"/>
      <c r="AW195" s="79"/>
      <c r="AX195" s="79"/>
      <c r="AY195" s="79"/>
      <c r="AZ195" s="79"/>
      <c r="BA195" s="79"/>
      <c r="BB195" s="79"/>
      <c r="BC195">
        <v>16</v>
      </c>
      <c r="BD195" s="78" t="str">
        <f>REPLACE(INDEX(GroupVertices[Group], MATCH(Edges[[#This Row],[Vertex 1]],GroupVertices[Vertex],0)),1,1,"")</f>
        <v>6</v>
      </c>
      <c r="BE195" s="78" t="str">
        <f>REPLACE(INDEX(GroupVertices[Group], MATCH(Edges[[#This Row],[Vertex 2]],GroupVertices[Vertex],0)),1,1,"")</f>
        <v>6</v>
      </c>
      <c r="BF195" s="48">
        <v>0</v>
      </c>
      <c r="BG195" s="49">
        <v>0</v>
      </c>
      <c r="BH195" s="48">
        <v>0</v>
      </c>
      <c r="BI195" s="49">
        <v>0</v>
      </c>
      <c r="BJ195" s="48">
        <v>0</v>
      </c>
      <c r="BK195" s="49">
        <v>0</v>
      </c>
      <c r="BL195" s="48">
        <v>28</v>
      </c>
      <c r="BM195" s="49">
        <v>100</v>
      </c>
      <c r="BN195" s="48">
        <v>28</v>
      </c>
    </row>
    <row r="196" spans="1:66" x14ac:dyDescent="0.25">
      <c r="A196" s="64" t="s">
        <v>271</v>
      </c>
      <c r="B196" s="64" t="s">
        <v>271</v>
      </c>
      <c r="C196" s="65" t="s">
        <v>11068</v>
      </c>
      <c r="D196" s="66">
        <v>10</v>
      </c>
      <c r="E196" s="67" t="s">
        <v>136</v>
      </c>
      <c r="F196" s="68">
        <v>13.428571428571427</v>
      </c>
      <c r="G196" s="65"/>
      <c r="H196" s="69"/>
      <c r="I196" s="70"/>
      <c r="J196" s="70"/>
      <c r="K196" s="34" t="s">
        <v>65</v>
      </c>
      <c r="L196" s="77">
        <v>196</v>
      </c>
      <c r="M196" s="77"/>
      <c r="N196" s="72"/>
      <c r="O196" s="79" t="s">
        <v>176</v>
      </c>
      <c r="P196" s="81">
        <v>43849.794548611113</v>
      </c>
      <c r="Q196" s="79" t="s">
        <v>410</v>
      </c>
      <c r="R196" s="82" t="s">
        <v>463</v>
      </c>
      <c r="S196" s="79" t="s">
        <v>496</v>
      </c>
      <c r="T196" s="79" t="s">
        <v>537</v>
      </c>
      <c r="U196" s="82" t="s">
        <v>592</v>
      </c>
      <c r="V196" s="82" t="s">
        <v>592</v>
      </c>
      <c r="W196" s="81">
        <v>43849.794548611113</v>
      </c>
      <c r="X196" s="85">
        <v>43849</v>
      </c>
      <c r="Y196" s="87" t="s">
        <v>889</v>
      </c>
      <c r="Z196" s="82" t="s">
        <v>1195</v>
      </c>
      <c r="AA196" s="79"/>
      <c r="AB196" s="79"/>
      <c r="AC196" s="87" t="s">
        <v>1509</v>
      </c>
      <c r="AD196" s="79"/>
      <c r="AE196" s="79" t="b">
        <v>0</v>
      </c>
      <c r="AF196" s="79">
        <v>1</v>
      </c>
      <c r="AG196" s="87" t="s">
        <v>1673</v>
      </c>
      <c r="AH196" s="79" t="b">
        <v>0</v>
      </c>
      <c r="AI196" s="79" t="s">
        <v>1678</v>
      </c>
      <c r="AJ196" s="79"/>
      <c r="AK196" s="87" t="s">
        <v>1673</v>
      </c>
      <c r="AL196" s="79" t="b">
        <v>0</v>
      </c>
      <c r="AM196" s="79">
        <v>0</v>
      </c>
      <c r="AN196" s="87" t="s">
        <v>1673</v>
      </c>
      <c r="AO196" s="79" t="s">
        <v>1686</v>
      </c>
      <c r="AP196" s="79" t="b">
        <v>0</v>
      </c>
      <c r="AQ196" s="87" t="s">
        <v>1509</v>
      </c>
      <c r="AR196" s="79" t="s">
        <v>176</v>
      </c>
      <c r="AS196" s="79">
        <v>0</v>
      </c>
      <c r="AT196" s="79">
        <v>0</v>
      </c>
      <c r="AU196" s="79"/>
      <c r="AV196" s="79"/>
      <c r="AW196" s="79"/>
      <c r="AX196" s="79"/>
      <c r="AY196" s="79"/>
      <c r="AZ196" s="79"/>
      <c r="BA196" s="79"/>
      <c r="BB196" s="79"/>
      <c r="BC196">
        <v>16</v>
      </c>
      <c r="BD196" s="78" t="str">
        <f>REPLACE(INDEX(GroupVertices[Group], MATCH(Edges[[#This Row],[Vertex 1]],GroupVertices[Vertex],0)),1,1,"")</f>
        <v>6</v>
      </c>
      <c r="BE196" s="78" t="str">
        <f>REPLACE(INDEX(GroupVertices[Group], MATCH(Edges[[#This Row],[Vertex 2]],GroupVertices[Vertex],0)),1,1,"")</f>
        <v>6</v>
      </c>
      <c r="BF196" s="48">
        <v>0</v>
      </c>
      <c r="BG196" s="49">
        <v>0</v>
      </c>
      <c r="BH196" s="48">
        <v>0</v>
      </c>
      <c r="BI196" s="49">
        <v>0</v>
      </c>
      <c r="BJ196" s="48">
        <v>0</v>
      </c>
      <c r="BK196" s="49">
        <v>0</v>
      </c>
      <c r="BL196" s="48">
        <v>38</v>
      </c>
      <c r="BM196" s="49">
        <v>100</v>
      </c>
      <c r="BN196" s="48">
        <v>38</v>
      </c>
    </row>
    <row r="197" spans="1:66" x14ac:dyDescent="0.25">
      <c r="A197" s="64" t="s">
        <v>271</v>
      </c>
      <c r="B197" s="64" t="s">
        <v>271</v>
      </c>
      <c r="C197" s="65" t="s">
        <v>11068</v>
      </c>
      <c r="D197" s="66">
        <v>10</v>
      </c>
      <c r="E197" s="67" t="s">
        <v>136</v>
      </c>
      <c r="F197" s="68">
        <v>13.428571428571427</v>
      </c>
      <c r="G197" s="65"/>
      <c r="H197" s="69"/>
      <c r="I197" s="70"/>
      <c r="J197" s="70"/>
      <c r="K197" s="34" t="s">
        <v>65</v>
      </c>
      <c r="L197" s="77">
        <v>197</v>
      </c>
      <c r="M197" s="77"/>
      <c r="N197" s="72"/>
      <c r="O197" s="79" t="s">
        <v>176</v>
      </c>
      <c r="P197" s="81">
        <v>43850.286493055559</v>
      </c>
      <c r="Q197" s="79" t="s">
        <v>411</v>
      </c>
      <c r="R197" s="79" t="s">
        <v>474</v>
      </c>
      <c r="S197" s="79" t="s">
        <v>502</v>
      </c>
      <c r="T197" s="79" t="s">
        <v>510</v>
      </c>
      <c r="U197" s="79"/>
      <c r="V197" s="82" t="s">
        <v>729</v>
      </c>
      <c r="W197" s="81">
        <v>43850.286493055559</v>
      </c>
      <c r="X197" s="85">
        <v>43850</v>
      </c>
      <c r="Y197" s="87" t="s">
        <v>890</v>
      </c>
      <c r="Z197" s="82" t="s">
        <v>1196</v>
      </c>
      <c r="AA197" s="79"/>
      <c r="AB197" s="79"/>
      <c r="AC197" s="87" t="s">
        <v>1510</v>
      </c>
      <c r="AD197" s="79"/>
      <c r="AE197" s="79" t="b">
        <v>0</v>
      </c>
      <c r="AF197" s="79">
        <v>0</v>
      </c>
      <c r="AG197" s="87" t="s">
        <v>1673</v>
      </c>
      <c r="AH197" s="79" t="b">
        <v>0</v>
      </c>
      <c r="AI197" s="79" t="s">
        <v>1678</v>
      </c>
      <c r="AJ197" s="79"/>
      <c r="AK197" s="87" t="s">
        <v>1673</v>
      </c>
      <c r="AL197" s="79" t="b">
        <v>0</v>
      </c>
      <c r="AM197" s="79">
        <v>0</v>
      </c>
      <c r="AN197" s="87" t="s">
        <v>1673</v>
      </c>
      <c r="AO197" s="79" t="s">
        <v>1688</v>
      </c>
      <c r="AP197" s="79" t="b">
        <v>0</v>
      </c>
      <c r="AQ197" s="87" t="s">
        <v>1510</v>
      </c>
      <c r="AR197" s="79" t="s">
        <v>176</v>
      </c>
      <c r="AS197" s="79">
        <v>0</v>
      </c>
      <c r="AT197" s="79">
        <v>0</v>
      </c>
      <c r="AU197" s="79"/>
      <c r="AV197" s="79"/>
      <c r="AW197" s="79"/>
      <c r="AX197" s="79"/>
      <c r="AY197" s="79"/>
      <c r="AZ197" s="79"/>
      <c r="BA197" s="79"/>
      <c r="BB197" s="79"/>
      <c r="BC197">
        <v>16</v>
      </c>
      <c r="BD197" s="78" t="str">
        <f>REPLACE(INDEX(GroupVertices[Group], MATCH(Edges[[#This Row],[Vertex 1]],GroupVertices[Vertex],0)),1,1,"")</f>
        <v>6</v>
      </c>
      <c r="BE197" s="78" t="str">
        <f>REPLACE(INDEX(GroupVertices[Group], MATCH(Edges[[#This Row],[Vertex 2]],GroupVertices[Vertex],0)),1,1,"")</f>
        <v>6</v>
      </c>
      <c r="BF197" s="48">
        <v>0</v>
      </c>
      <c r="BG197" s="49">
        <v>0</v>
      </c>
      <c r="BH197" s="48">
        <v>0</v>
      </c>
      <c r="BI197" s="49">
        <v>0</v>
      </c>
      <c r="BJ197" s="48">
        <v>0</v>
      </c>
      <c r="BK197" s="49">
        <v>0</v>
      </c>
      <c r="BL197" s="48">
        <v>28</v>
      </c>
      <c r="BM197" s="49">
        <v>100</v>
      </c>
      <c r="BN197" s="48">
        <v>28</v>
      </c>
    </row>
    <row r="198" spans="1:66" x14ac:dyDescent="0.25">
      <c r="A198" s="64" t="s">
        <v>271</v>
      </c>
      <c r="B198" s="64" t="s">
        <v>271</v>
      </c>
      <c r="C198" s="65" t="s">
        <v>11068</v>
      </c>
      <c r="D198" s="66">
        <v>10</v>
      </c>
      <c r="E198" s="67" t="s">
        <v>136</v>
      </c>
      <c r="F198" s="68">
        <v>13.428571428571427</v>
      </c>
      <c r="G198" s="65"/>
      <c r="H198" s="69"/>
      <c r="I198" s="70"/>
      <c r="J198" s="70"/>
      <c r="K198" s="34" t="s">
        <v>65</v>
      </c>
      <c r="L198" s="77">
        <v>198</v>
      </c>
      <c r="M198" s="77"/>
      <c r="N198" s="72"/>
      <c r="O198" s="79" t="s">
        <v>176</v>
      </c>
      <c r="P198" s="81">
        <v>43850.3675</v>
      </c>
      <c r="Q198" s="79" t="s">
        <v>412</v>
      </c>
      <c r="R198" s="82" t="s">
        <v>463</v>
      </c>
      <c r="S198" s="79" t="s">
        <v>496</v>
      </c>
      <c r="T198" s="79" t="s">
        <v>510</v>
      </c>
      <c r="U198" s="82" t="s">
        <v>593</v>
      </c>
      <c r="V198" s="82" t="s">
        <v>593</v>
      </c>
      <c r="W198" s="81">
        <v>43850.3675</v>
      </c>
      <c r="X198" s="85">
        <v>43850</v>
      </c>
      <c r="Y198" s="87" t="s">
        <v>891</v>
      </c>
      <c r="Z198" s="82" t="s">
        <v>1197</v>
      </c>
      <c r="AA198" s="79"/>
      <c r="AB198" s="79"/>
      <c r="AC198" s="87" t="s">
        <v>1511</v>
      </c>
      <c r="AD198" s="79"/>
      <c r="AE198" s="79" t="b">
        <v>0</v>
      </c>
      <c r="AF198" s="79">
        <v>0</v>
      </c>
      <c r="AG198" s="87" t="s">
        <v>1673</v>
      </c>
      <c r="AH198" s="79" t="b">
        <v>0</v>
      </c>
      <c r="AI198" s="79" t="s">
        <v>1678</v>
      </c>
      <c r="AJ198" s="79"/>
      <c r="AK198" s="87" t="s">
        <v>1673</v>
      </c>
      <c r="AL198" s="79" t="b">
        <v>0</v>
      </c>
      <c r="AM198" s="79">
        <v>0</v>
      </c>
      <c r="AN198" s="87" t="s">
        <v>1673</v>
      </c>
      <c r="AO198" s="79" t="s">
        <v>1686</v>
      </c>
      <c r="AP198" s="79" t="b">
        <v>0</v>
      </c>
      <c r="AQ198" s="87" t="s">
        <v>1511</v>
      </c>
      <c r="AR198" s="79" t="s">
        <v>176</v>
      </c>
      <c r="AS198" s="79">
        <v>0</v>
      </c>
      <c r="AT198" s="79">
        <v>0</v>
      </c>
      <c r="AU198" s="79"/>
      <c r="AV198" s="79"/>
      <c r="AW198" s="79"/>
      <c r="AX198" s="79"/>
      <c r="AY198" s="79"/>
      <c r="AZ198" s="79"/>
      <c r="BA198" s="79"/>
      <c r="BB198" s="79"/>
      <c r="BC198">
        <v>16</v>
      </c>
      <c r="BD198" s="78" t="str">
        <f>REPLACE(INDEX(GroupVertices[Group], MATCH(Edges[[#This Row],[Vertex 1]],GroupVertices[Vertex],0)),1,1,"")</f>
        <v>6</v>
      </c>
      <c r="BE198" s="78" t="str">
        <f>REPLACE(INDEX(GroupVertices[Group], MATCH(Edges[[#This Row],[Vertex 2]],GroupVertices[Vertex],0)),1,1,"")</f>
        <v>6</v>
      </c>
      <c r="BF198" s="48">
        <v>0</v>
      </c>
      <c r="BG198" s="49">
        <v>0</v>
      </c>
      <c r="BH198" s="48">
        <v>0</v>
      </c>
      <c r="BI198" s="49">
        <v>0</v>
      </c>
      <c r="BJ198" s="48">
        <v>0</v>
      </c>
      <c r="BK198" s="49">
        <v>0</v>
      </c>
      <c r="BL198" s="48">
        <v>28</v>
      </c>
      <c r="BM198" s="49">
        <v>100</v>
      </c>
      <c r="BN198" s="48">
        <v>28</v>
      </c>
    </row>
    <row r="199" spans="1:66" x14ac:dyDescent="0.25">
      <c r="A199" s="64" t="s">
        <v>271</v>
      </c>
      <c r="B199" s="64" t="s">
        <v>271</v>
      </c>
      <c r="C199" s="65" t="s">
        <v>11068</v>
      </c>
      <c r="D199" s="66">
        <v>10</v>
      </c>
      <c r="E199" s="67" t="s">
        <v>136</v>
      </c>
      <c r="F199" s="68">
        <v>13.428571428571427</v>
      </c>
      <c r="G199" s="65"/>
      <c r="H199" s="69"/>
      <c r="I199" s="70"/>
      <c r="J199" s="70"/>
      <c r="K199" s="34" t="s">
        <v>65</v>
      </c>
      <c r="L199" s="77">
        <v>199</v>
      </c>
      <c r="M199" s="77"/>
      <c r="N199" s="72"/>
      <c r="O199" s="79" t="s">
        <v>176</v>
      </c>
      <c r="P199" s="81">
        <v>43850.794560185182</v>
      </c>
      <c r="Q199" s="79" t="s">
        <v>413</v>
      </c>
      <c r="R199" s="82" t="s">
        <v>463</v>
      </c>
      <c r="S199" s="79" t="s">
        <v>496</v>
      </c>
      <c r="T199" s="79" t="s">
        <v>537</v>
      </c>
      <c r="U199" s="82" t="s">
        <v>594</v>
      </c>
      <c r="V199" s="82" t="s">
        <v>594</v>
      </c>
      <c r="W199" s="81">
        <v>43850.794560185182</v>
      </c>
      <c r="X199" s="85">
        <v>43850</v>
      </c>
      <c r="Y199" s="87" t="s">
        <v>887</v>
      </c>
      <c r="Z199" s="82" t="s">
        <v>1198</v>
      </c>
      <c r="AA199" s="79"/>
      <c r="AB199" s="79"/>
      <c r="AC199" s="87" t="s">
        <v>1512</v>
      </c>
      <c r="AD199" s="79"/>
      <c r="AE199" s="79" t="b">
        <v>0</v>
      </c>
      <c r="AF199" s="79">
        <v>0</v>
      </c>
      <c r="AG199" s="87" t="s">
        <v>1673</v>
      </c>
      <c r="AH199" s="79" t="b">
        <v>0</v>
      </c>
      <c r="AI199" s="79" t="s">
        <v>1678</v>
      </c>
      <c r="AJ199" s="79"/>
      <c r="AK199" s="87" t="s">
        <v>1673</v>
      </c>
      <c r="AL199" s="79" t="b">
        <v>0</v>
      </c>
      <c r="AM199" s="79">
        <v>0</v>
      </c>
      <c r="AN199" s="87" t="s">
        <v>1673</v>
      </c>
      <c r="AO199" s="79" t="s">
        <v>1686</v>
      </c>
      <c r="AP199" s="79" t="b">
        <v>0</v>
      </c>
      <c r="AQ199" s="87" t="s">
        <v>1512</v>
      </c>
      <c r="AR199" s="79" t="s">
        <v>176</v>
      </c>
      <c r="AS199" s="79">
        <v>0</v>
      </c>
      <c r="AT199" s="79">
        <v>0</v>
      </c>
      <c r="AU199" s="79"/>
      <c r="AV199" s="79"/>
      <c r="AW199" s="79"/>
      <c r="AX199" s="79"/>
      <c r="AY199" s="79"/>
      <c r="AZ199" s="79"/>
      <c r="BA199" s="79"/>
      <c r="BB199" s="79"/>
      <c r="BC199">
        <v>16</v>
      </c>
      <c r="BD199" s="78" t="str">
        <f>REPLACE(INDEX(GroupVertices[Group], MATCH(Edges[[#This Row],[Vertex 1]],GroupVertices[Vertex],0)),1,1,"")</f>
        <v>6</v>
      </c>
      <c r="BE199" s="78" t="str">
        <f>REPLACE(INDEX(GroupVertices[Group], MATCH(Edges[[#This Row],[Vertex 2]],GroupVertices[Vertex],0)),1,1,"")</f>
        <v>6</v>
      </c>
      <c r="BF199" s="48">
        <v>0</v>
      </c>
      <c r="BG199" s="49">
        <v>0</v>
      </c>
      <c r="BH199" s="48">
        <v>0</v>
      </c>
      <c r="BI199" s="49">
        <v>0</v>
      </c>
      <c r="BJ199" s="48">
        <v>0</v>
      </c>
      <c r="BK199" s="49">
        <v>0</v>
      </c>
      <c r="BL199" s="48">
        <v>38</v>
      </c>
      <c r="BM199" s="49">
        <v>100</v>
      </c>
      <c r="BN199" s="48">
        <v>38</v>
      </c>
    </row>
    <row r="200" spans="1:66" x14ac:dyDescent="0.25">
      <c r="A200" s="64" t="s">
        <v>271</v>
      </c>
      <c r="B200" s="64" t="s">
        <v>271</v>
      </c>
      <c r="C200" s="65" t="s">
        <v>11068</v>
      </c>
      <c r="D200" s="66">
        <v>10</v>
      </c>
      <c r="E200" s="67" t="s">
        <v>136</v>
      </c>
      <c r="F200" s="68">
        <v>13.428571428571427</v>
      </c>
      <c r="G200" s="65"/>
      <c r="H200" s="69"/>
      <c r="I200" s="70"/>
      <c r="J200" s="70"/>
      <c r="K200" s="34" t="s">
        <v>65</v>
      </c>
      <c r="L200" s="77">
        <v>200</v>
      </c>
      <c r="M200" s="77"/>
      <c r="N200" s="72"/>
      <c r="O200" s="79" t="s">
        <v>176</v>
      </c>
      <c r="P200" s="81">
        <v>43851.367476851854</v>
      </c>
      <c r="Q200" s="79" t="s">
        <v>414</v>
      </c>
      <c r="R200" s="82" t="s">
        <v>463</v>
      </c>
      <c r="S200" s="79" t="s">
        <v>496</v>
      </c>
      <c r="T200" s="79" t="s">
        <v>510</v>
      </c>
      <c r="U200" s="82" t="s">
        <v>595</v>
      </c>
      <c r="V200" s="82" t="s">
        <v>595</v>
      </c>
      <c r="W200" s="81">
        <v>43851.367476851854</v>
      </c>
      <c r="X200" s="85">
        <v>43851</v>
      </c>
      <c r="Y200" s="87" t="s">
        <v>888</v>
      </c>
      <c r="Z200" s="82" t="s">
        <v>1199</v>
      </c>
      <c r="AA200" s="79"/>
      <c r="AB200" s="79"/>
      <c r="AC200" s="87" t="s">
        <v>1513</v>
      </c>
      <c r="AD200" s="79"/>
      <c r="AE200" s="79" t="b">
        <v>0</v>
      </c>
      <c r="AF200" s="79">
        <v>1</v>
      </c>
      <c r="AG200" s="87" t="s">
        <v>1673</v>
      </c>
      <c r="AH200" s="79" t="b">
        <v>0</v>
      </c>
      <c r="AI200" s="79" t="s">
        <v>1678</v>
      </c>
      <c r="AJ200" s="79"/>
      <c r="AK200" s="87" t="s">
        <v>1673</v>
      </c>
      <c r="AL200" s="79" t="b">
        <v>0</v>
      </c>
      <c r="AM200" s="79">
        <v>0</v>
      </c>
      <c r="AN200" s="87" t="s">
        <v>1673</v>
      </c>
      <c r="AO200" s="79" t="s">
        <v>1686</v>
      </c>
      <c r="AP200" s="79" t="b">
        <v>0</v>
      </c>
      <c r="AQ200" s="87" t="s">
        <v>1513</v>
      </c>
      <c r="AR200" s="79" t="s">
        <v>176</v>
      </c>
      <c r="AS200" s="79">
        <v>0</v>
      </c>
      <c r="AT200" s="79">
        <v>0</v>
      </c>
      <c r="AU200" s="79"/>
      <c r="AV200" s="79"/>
      <c r="AW200" s="79"/>
      <c r="AX200" s="79"/>
      <c r="AY200" s="79"/>
      <c r="AZ200" s="79"/>
      <c r="BA200" s="79"/>
      <c r="BB200" s="79"/>
      <c r="BC200">
        <v>16</v>
      </c>
      <c r="BD200" s="78" t="str">
        <f>REPLACE(INDEX(GroupVertices[Group], MATCH(Edges[[#This Row],[Vertex 1]],GroupVertices[Vertex],0)),1,1,"")</f>
        <v>6</v>
      </c>
      <c r="BE200" s="78" t="str">
        <f>REPLACE(INDEX(GroupVertices[Group], MATCH(Edges[[#This Row],[Vertex 2]],GroupVertices[Vertex],0)),1,1,"")</f>
        <v>6</v>
      </c>
      <c r="BF200" s="48">
        <v>0</v>
      </c>
      <c r="BG200" s="49">
        <v>0</v>
      </c>
      <c r="BH200" s="48">
        <v>0</v>
      </c>
      <c r="BI200" s="49">
        <v>0</v>
      </c>
      <c r="BJ200" s="48">
        <v>0</v>
      </c>
      <c r="BK200" s="49">
        <v>0</v>
      </c>
      <c r="BL200" s="48">
        <v>28</v>
      </c>
      <c r="BM200" s="49">
        <v>100</v>
      </c>
      <c r="BN200" s="48">
        <v>28</v>
      </c>
    </row>
    <row r="201" spans="1:66" x14ac:dyDescent="0.25">
      <c r="A201" s="64" t="s">
        <v>271</v>
      </c>
      <c r="B201" s="64" t="s">
        <v>271</v>
      </c>
      <c r="C201" s="65" t="s">
        <v>11068</v>
      </c>
      <c r="D201" s="66">
        <v>10</v>
      </c>
      <c r="E201" s="67" t="s">
        <v>136</v>
      </c>
      <c r="F201" s="68">
        <v>13.428571428571427</v>
      </c>
      <c r="G201" s="65"/>
      <c r="H201" s="69"/>
      <c r="I201" s="70"/>
      <c r="J201" s="70"/>
      <c r="K201" s="34" t="s">
        <v>65</v>
      </c>
      <c r="L201" s="77">
        <v>201</v>
      </c>
      <c r="M201" s="77"/>
      <c r="N201" s="72"/>
      <c r="O201" s="79" t="s">
        <v>176</v>
      </c>
      <c r="P201" s="81">
        <v>43851.794548611113</v>
      </c>
      <c r="Q201" s="79" t="s">
        <v>415</v>
      </c>
      <c r="R201" s="82" t="s">
        <v>463</v>
      </c>
      <c r="S201" s="79" t="s">
        <v>496</v>
      </c>
      <c r="T201" s="79" t="s">
        <v>537</v>
      </c>
      <c r="U201" s="82" t="s">
        <v>596</v>
      </c>
      <c r="V201" s="82" t="s">
        <v>596</v>
      </c>
      <c r="W201" s="81">
        <v>43851.794548611113</v>
      </c>
      <c r="X201" s="85">
        <v>43851</v>
      </c>
      <c r="Y201" s="87" t="s">
        <v>889</v>
      </c>
      <c r="Z201" s="82" t="s">
        <v>1200</v>
      </c>
      <c r="AA201" s="79"/>
      <c r="AB201" s="79"/>
      <c r="AC201" s="87" t="s">
        <v>1514</v>
      </c>
      <c r="AD201" s="79"/>
      <c r="AE201" s="79" t="b">
        <v>0</v>
      </c>
      <c r="AF201" s="79">
        <v>0</v>
      </c>
      <c r="AG201" s="87" t="s">
        <v>1673</v>
      </c>
      <c r="AH201" s="79" t="b">
        <v>0</v>
      </c>
      <c r="AI201" s="79" t="s">
        <v>1678</v>
      </c>
      <c r="AJ201" s="79"/>
      <c r="AK201" s="87" t="s">
        <v>1673</v>
      </c>
      <c r="AL201" s="79" t="b">
        <v>0</v>
      </c>
      <c r="AM201" s="79">
        <v>0</v>
      </c>
      <c r="AN201" s="87" t="s">
        <v>1673</v>
      </c>
      <c r="AO201" s="79" t="s">
        <v>1686</v>
      </c>
      <c r="AP201" s="79" t="b">
        <v>0</v>
      </c>
      <c r="AQ201" s="87" t="s">
        <v>1514</v>
      </c>
      <c r="AR201" s="79" t="s">
        <v>176</v>
      </c>
      <c r="AS201" s="79">
        <v>0</v>
      </c>
      <c r="AT201" s="79">
        <v>0</v>
      </c>
      <c r="AU201" s="79"/>
      <c r="AV201" s="79"/>
      <c r="AW201" s="79"/>
      <c r="AX201" s="79"/>
      <c r="AY201" s="79"/>
      <c r="AZ201" s="79"/>
      <c r="BA201" s="79"/>
      <c r="BB201" s="79"/>
      <c r="BC201">
        <v>16</v>
      </c>
      <c r="BD201" s="78" t="str">
        <f>REPLACE(INDEX(GroupVertices[Group], MATCH(Edges[[#This Row],[Vertex 1]],GroupVertices[Vertex],0)),1,1,"")</f>
        <v>6</v>
      </c>
      <c r="BE201" s="78" t="str">
        <f>REPLACE(INDEX(GroupVertices[Group], MATCH(Edges[[#This Row],[Vertex 2]],GroupVertices[Vertex],0)),1,1,"")</f>
        <v>6</v>
      </c>
      <c r="BF201" s="48">
        <v>0</v>
      </c>
      <c r="BG201" s="49">
        <v>0</v>
      </c>
      <c r="BH201" s="48">
        <v>0</v>
      </c>
      <c r="BI201" s="49">
        <v>0</v>
      </c>
      <c r="BJ201" s="48">
        <v>0</v>
      </c>
      <c r="BK201" s="49">
        <v>0</v>
      </c>
      <c r="BL201" s="48">
        <v>38</v>
      </c>
      <c r="BM201" s="49">
        <v>100</v>
      </c>
      <c r="BN201" s="48">
        <v>38</v>
      </c>
    </row>
    <row r="202" spans="1:66" x14ac:dyDescent="0.25">
      <c r="A202" s="64" t="s">
        <v>271</v>
      </c>
      <c r="B202" s="64" t="s">
        <v>271</v>
      </c>
      <c r="C202" s="65" t="s">
        <v>11068</v>
      </c>
      <c r="D202" s="66">
        <v>10</v>
      </c>
      <c r="E202" s="67" t="s">
        <v>136</v>
      </c>
      <c r="F202" s="68">
        <v>13.428571428571427</v>
      </c>
      <c r="G202" s="65"/>
      <c r="H202" s="69"/>
      <c r="I202" s="70"/>
      <c r="J202" s="70"/>
      <c r="K202" s="34" t="s">
        <v>65</v>
      </c>
      <c r="L202" s="77">
        <v>202</v>
      </c>
      <c r="M202" s="77"/>
      <c r="N202" s="72"/>
      <c r="O202" s="79" t="s">
        <v>176</v>
      </c>
      <c r="P202" s="81">
        <v>43852.3674537037</v>
      </c>
      <c r="Q202" s="79" t="s">
        <v>416</v>
      </c>
      <c r="R202" s="82" t="s">
        <v>463</v>
      </c>
      <c r="S202" s="79" t="s">
        <v>496</v>
      </c>
      <c r="T202" s="79" t="s">
        <v>510</v>
      </c>
      <c r="U202" s="82" t="s">
        <v>597</v>
      </c>
      <c r="V202" s="82" t="s">
        <v>597</v>
      </c>
      <c r="W202" s="81">
        <v>43852.3674537037</v>
      </c>
      <c r="X202" s="85">
        <v>43852</v>
      </c>
      <c r="Y202" s="87" t="s">
        <v>892</v>
      </c>
      <c r="Z202" s="82" t="s">
        <v>1201</v>
      </c>
      <c r="AA202" s="79"/>
      <c r="AB202" s="79"/>
      <c r="AC202" s="87" t="s">
        <v>1515</v>
      </c>
      <c r="AD202" s="79"/>
      <c r="AE202" s="79" t="b">
        <v>0</v>
      </c>
      <c r="AF202" s="79">
        <v>0</v>
      </c>
      <c r="AG202" s="87" t="s">
        <v>1673</v>
      </c>
      <c r="AH202" s="79" t="b">
        <v>0</v>
      </c>
      <c r="AI202" s="79" t="s">
        <v>1678</v>
      </c>
      <c r="AJ202" s="79"/>
      <c r="AK202" s="87" t="s">
        <v>1673</v>
      </c>
      <c r="AL202" s="79" t="b">
        <v>0</v>
      </c>
      <c r="AM202" s="79">
        <v>0</v>
      </c>
      <c r="AN202" s="87" t="s">
        <v>1673</v>
      </c>
      <c r="AO202" s="79" t="s">
        <v>1686</v>
      </c>
      <c r="AP202" s="79" t="b">
        <v>0</v>
      </c>
      <c r="AQ202" s="87" t="s">
        <v>1515</v>
      </c>
      <c r="AR202" s="79" t="s">
        <v>176</v>
      </c>
      <c r="AS202" s="79">
        <v>0</v>
      </c>
      <c r="AT202" s="79">
        <v>0</v>
      </c>
      <c r="AU202" s="79"/>
      <c r="AV202" s="79"/>
      <c r="AW202" s="79"/>
      <c r="AX202" s="79"/>
      <c r="AY202" s="79"/>
      <c r="AZ202" s="79"/>
      <c r="BA202" s="79"/>
      <c r="BB202" s="79"/>
      <c r="BC202">
        <v>16</v>
      </c>
      <c r="BD202" s="78" t="str">
        <f>REPLACE(INDEX(GroupVertices[Group], MATCH(Edges[[#This Row],[Vertex 1]],GroupVertices[Vertex],0)),1,1,"")</f>
        <v>6</v>
      </c>
      <c r="BE202" s="78" t="str">
        <f>REPLACE(INDEX(GroupVertices[Group], MATCH(Edges[[#This Row],[Vertex 2]],GroupVertices[Vertex],0)),1,1,"")</f>
        <v>6</v>
      </c>
      <c r="BF202" s="48">
        <v>0</v>
      </c>
      <c r="BG202" s="49">
        <v>0</v>
      </c>
      <c r="BH202" s="48">
        <v>0</v>
      </c>
      <c r="BI202" s="49">
        <v>0</v>
      </c>
      <c r="BJ202" s="48">
        <v>0</v>
      </c>
      <c r="BK202" s="49">
        <v>0</v>
      </c>
      <c r="BL202" s="48">
        <v>28</v>
      </c>
      <c r="BM202" s="49">
        <v>100</v>
      </c>
      <c r="BN202" s="48">
        <v>28</v>
      </c>
    </row>
    <row r="203" spans="1:66" x14ac:dyDescent="0.25">
      <c r="A203" s="64" t="s">
        <v>271</v>
      </c>
      <c r="B203" s="64" t="s">
        <v>271</v>
      </c>
      <c r="C203" s="65" t="s">
        <v>11068</v>
      </c>
      <c r="D203" s="66">
        <v>10</v>
      </c>
      <c r="E203" s="67" t="s">
        <v>136</v>
      </c>
      <c r="F203" s="68">
        <v>13.428571428571427</v>
      </c>
      <c r="G203" s="65"/>
      <c r="H203" s="69"/>
      <c r="I203" s="70"/>
      <c r="J203" s="70"/>
      <c r="K203" s="34" t="s">
        <v>65</v>
      </c>
      <c r="L203" s="77">
        <v>203</v>
      </c>
      <c r="M203" s="77"/>
      <c r="N203" s="72"/>
      <c r="O203" s="79" t="s">
        <v>176</v>
      </c>
      <c r="P203" s="81">
        <v>43852.794537037036</v>
      </c>
      <c r="Q203" s="79" t="s">
        <v>377</v>
      </c>
      <c r="R203" s="82" t="s">
        <v>463</v>
      </c>
      <c r="S203" s="79" t="s">
        <v>496</v>
      </c>
      <c r="T203" s="79" t="s">
        <v>537</v>
      </c>
      <c r="U203" s="82" t="s">
        <v>598</v>
      </c>
      <c r="V203" s="82" t="s">
        <v>598</v>
      </c>
      <c r="W203" s="81">
        <v>43852.794537037036</v>
      </c>
      <c r="X203" s="85">
        <v>43852</v>
      </c>
      <c r="Y203" s="87" t="s">
        <v>893</v>
      </c>
      <c r="Z203" s="82" t="s">
        <v>1202</v>
      </c>
      <c r="AA203" s="79"/>
      <c r="AB203" s="79"/>
      <c r="AC203" s="87" t="s">
        <v>1516</v>
      </c>
      <c r="AD203" s="79"/>
      <c r="AE203" s="79" t="b">
        <v>0</v>
      </c>
      <c r="AF203" s="79">
        <v>1</v>
      </c>
      <c r="AG203" s="87" t="s">
        <v>1673</v>
      </c>
      <c r="AH203" s="79" t="b">
        <v>0</v>
      </c>
      <c r="AI203" s="79" t="s">
        <v>1678</v>
      </c>
      <c r="AJ203" s="79"/>
      <c r="AK203" s="87" t="s">
        <v>1673</v>
      </c>
      <c r="AL203" s="79" t="b">
        <v>0</v>
      </c>
      <c r="AM203" s="79">
        <v>3</v>
      </c>
      <c r="AN203" s="87" t="s">
        <v>1673</v>
      </c>
      <c r="AO203" s="79" t="s">
        <v>1686</v>
      </c>
      <c r="AP203" s="79" t="b">
        <v>0</v>
      </c>
      <c r="AQ203" s="87" t="s">
        <v>1516</v>
      </c>
      <c r="AR203" s="79" t="s">
        <v>176</v>
      </c>
      <c r="AS203" s="79">
        <v>0</v>
      </c>
      <c r="AT203" s="79">
        <v>0</v>
      </c>
      <c r="AU203" s="79"/>
      <c r="AV203" s="79"/>
      <c r="AW203" s="79"/>
      <c r="AX203" s="79"/>
      <c r="AY203" s="79"/>
      <c r="AZ203" s="79"/>
      <c r="BA203" s="79"/>
      <c r="BB203" s="79"/>
      <c r="BC203">
        <v>16</v>
      </c>
      <c r="BD203" s="78" t="str">
        <f>REPLACE(INDEX(GroupVertices[Group], MATCH(Edges[[#This Row],[Vertex 1]],GroupVertices[Vertex],0)),1,1,"")</f>
        <v>6</v>
      </c>
      <c r="BE203" s="78" t="str">
        <f>REPLACE(INDEX(GroupVertices[Group], MATCH(Edges[[#This Row],[Vertex 2]],GroupVertices[Vertex],0)),1,1,"")</f>
        <v>6</v>
      </c>
      <c r="BF203" s="48">
        <v>0</v>
      </c>
      <c r="BG203" s="49">
        <v>0</v>
      </c>
      <c r="BH203" s="48">
        <v>0</v>
      </c>
      <c r="BI203" s="49">
        <v>0</v>
      </c>
      <c r="BJ203" s="48">
        <v>0</v>
      </c>
      <c r="BK203" s="49">
        <v>0</v>
      </c>
      <c r="BL203" s="48">
        <v>38</v>
      </c>
      <c r="BM203" s="49">
        <v>100</v>
      </c>
      <c r="BN203" s="48">
        <v>38</v>
      </c>
    </row>
    <row r="204" spans="1:66" x14ac:dyDescent="0.25">
      <c r="A204" s="64" t="s">
        <v>271</v>
      </c>
      <c r="B204" s="64" t="s">
        <v>271</v>
      </c>
      <c r="C204" s="65" t="s">
        <v>11068</v>
      </c>
      <c r="D204" s="66">
        <v>10</v>
      </c>
      <c r="E204" s="67" t="s">
        <v>136</v>
      </c>
      <c r="F204" s="68">
        <v>13.428571428571427</v>
      </c>
      <c r="G204" s="65"/>
      <c r="H204" s="69"/>
      <c r="I204" s="70"/>
      <c r="J204" s="70"/>
      <c r="K204" s="34" t="s">
        <v>65</v>
      </c>
      <c r="L204" s="77">
        <v>204</v>
      </c>
      <c r="M204" s="77"/>
      <c r="N204" s="72"/>
      <c r="O204" s="79" t="s">
        <v>176</v>
      </c>
      <c r="P204" s="81">
        <v>43853.3674537037</v>
      </c>
      <c r="Q204" s="79" t="s">
        <v>417</v>
      </c>
      <c r="R204" s="82" t="s">
        <v>463</v>
      </c>
      <c r="S204" s="79" t="s">
        <v>496</v>
      </c>
      <c r="T204" s="79" t="s">
        <v>510</v>
      </c>
      <c r="U204" s="82" t="s">
        <v>599</v>
      </c>
      <c r="V204" s="82" t="s">
        <v>599</v>
      </c>
      <c r="W204" s="81">
        <v>43853.3674537037</v>
      </c>
      <c r="X204" s="85">
        <v>43853</v>
      </c>
      <c r="Y204" s="87" t="s">
        <v>892</v>
      </c>
      <c r="Z204" s="82" t="s">
        <v>1203</v>
      </c>
      <c r="AA204" s="79"/>
      <c r="AB204" s="79"/>
      <c r="AC204" s="87" t="s">
        <v>1517</v>
      </c>
      <c r="AD204" s="79"/>
      <c r="AE204" s="79" t="b">
        <v>0</v>
      </c>
      <c r="AF204" s="79">
        <v>3</v>
      </c>
      <c r="AG204" s="87" t="s">
        <v>1673</v>
      </c>
      <c r="AH204" s="79" t="b">
        <v>0</v>
      </c>
      <c r="AI204" s="79" t="s">
        <v>1678</v>
      </c>
      <c r="AJ204" s="79"/>
      <c r="AK204" s="87" t="s">
        <v>1673</v>
      </c>
      <c r="AL204" s="79" t="b">
        <v>0</v>
      </c>
      <c r="AM204" s="79">
        <v>0</v>
      </c>
      <c r="AN204" s="87" t="s">
        <v>1673</v>
      </c>
      <c r="AO204" s="79" t="s">
        <v>1686</v>
      </c>
      <c r="AP204" s="79" t="b">
        <v>0</v>
      </c>
      <c r="AQ204" s="87" t="s">
        <v>1517</v>
      </c>
      <c r="AR204" s="79" t="s">
        <v>176</v>
      </c>
      <c r="AS204" s="79">
        <v>0</v>
      </c>
      <c r="AT204" s="79">
        <v>0</v>
      </c>
      <c r="AU204" s="79"/>
      <c r="AV204" s="79"/>
      <c r="AW204" s="79"/>
      <c r="AX204" s="79"/>
      <c r="AY204" s="79"/>
      <c r="AZ204" s="79"/>
      <c r="BA204" s="79"/>
      <c r="BB204" s="79"/>
      <c r="BC204">
        <v>16</v>
      </c>
      <c r="BD204" s="78" t="str">
        <f>REPLACE(INDEX(GroupVertices[Group], MATCH(Edges[[#This Row],[Vertex 1]],GroupVertices[Vertex],0)),1,1,"")</f>
        <v>6</v>
      </c>
      <c r="BE204" s="78" t="str">
        <f>REPLACE(INDEX(GroupVertices[Group], MATCH(Edges[[#This Row],[Vertex 2]],GroupVertices[Vertex],0)),1,1,"")</f>
        <v>6</v>
      </c>
      <c r="BF204" s="48">
        <v>0</v>
      </c>
      <c r="BG204" s="49">
        <v>0</v>
      </c>
      <c r="BH204" s="48">
        <v>0</v>
      </c>
      <c r="BI204" s="49">
        <v>0</v>
      </c>
      <c r="BJ204" s="48">
        <v>0</v>
      </c>
      <c r="BK204" s="49">
        <v>0</v>
      </c>
      <c r="BL204" s="48">
        <v>28</v>
      </c>
      <c r="BM204" s="49">
        <v>100</v>
      </c>
      <c r="BN204" s="48">
        <v>28</v>
      </c>
    </row>
    <row r="205" spans="1:66" x14ac:dyDescent="0.25">
      <c r="A205" s="64" t="s">
        <v>272</v>
      </c>
      <c r="B205" s="64" t="s">
        <v>296</v>
      </c>
      <c r="C205" s="65" t="s">
        <v>11064</v>
      </c>
      <c r="D205" s="66">
        <v>3</v>
      </c>
      <c r="E205" s="67" t="s">
        <v>132</v>
      </c>
      <c r="F205" s="68">
        <v>32</v>
      </c>
      <c r="G205" s="65"/>
      <c r="H205" s="69"/>
      <c r="I205" s="70"/>
      <c r="J205" s="70"/>
      <c r="K205" s="34" t="s">
        <v>65</v>
      </c>
      <c r="L205" s="77">
        <v>205</v>
      </c>
      <c r="M205" s="77"/>
      <c r="N205" s="72"/>
      <c r="O205" s="79" t="s">
        <v>315</v>
      </c>
      <c r="P205" s="81">
        <v>43851.45648148148</v>
      </c>
      <c r="Q205" s="79" t="s">
        <v>344</v>
      </c>
      <c r="R205" s="79"/>
      <c r="S205" s="79"/>
      <c r="T205" s="79" t="s">
        <v>538</v>
      </c>
      <c r="U205" s="79"/>
      <c r="V205" s="82" t="s">
        <v>730</v>
      </c>
      <c r="W205" s="81">
        <v>43851.45648148148</v>
      </c>
      <c r="X205" s="85">
        <v>43851</v>
      </c>
      <c r="Y205" s="87" t="s">
        <v>894</v>
      </c>
      <c r="Z205" s="82" t="s">
        <v>1204</v>
      </c>
      <c r="AA205" s="79"/>
      <c r="AB205" s="79"/>
      <c r="AC205" s="87" t="s">
        <v>1518</v>
      </c>
      <c r="AD205" s="79"/>
      <c r="AE205" s="79" t="b">
        <v>0</v>
      </c>
      <c r="AF205" s="79">
        <v>0</v>
      </c>
      <c r="AG205" s="87" t="s">
        <v>1673</v>
      </c>
      <c r="AH205" s="79" t="b">
        <v>0</v>
      </c>
      <c r="AI205" s="79" t="s">
        <v>1678</v>
      </c>
      <c r="AJ205" s="79"/>
      <c r="AK205" s="87" t="s">
        <v>1673</v>
      </c>
      <c r="AL205" s="79" t="b">
        <v>0</v>
      </c>
      <c r="AM205" s="79">
        <v>1</v>
      </c>
      <c r="AN205" s="87" t="s">
        <v>1400</v>
      </c>
      <c r="AO205" s="79" t="s">
        <v>1679</v>
      </c>
      <c r="AP205" s="79" t="b">
        <v>0</v>
      </c>
      <c r="AQ205" s="87" t="s">
        <v>1400</v>
      </c>
      <c r="AR205" s="79" t="s">
        <v>176</v>
      </c>
      <c r="AS205" s="79">
        <v>0</v>
      </c>
      <c r="AT205" s="79">
        <v>0</v>
      </c>
      <c r="AU205" s="79"/>
      <c r="AV205" s="79"/>
      <c r="AW205" s="79"/>
      <c r="AX205" s="79"/>
      <c r="AY205" s="79"/>
      <c r="AZ205" s="79"/>
      <c r="BA205" s="79"/>
      <c r="BB205" s="79"/>
      <c r="BC205">
        <v>1</v>
      </c>
      <c r="BD205" s="78" t="str">
        <f>REPLACE(INDEX(GroupVertices[Group], MATCH(Edges[[#This Row],[Vertex 1]],GroupVertices[Vertex],0)),1,1,"")</f>
        <v>2</v>
      </c>
      <c r="BE205" s="78" t="str">
        <f>REPLACE(INDEX(GroupVertices[Group], MATCH(Edges[[#This Row],[Vertex 2]],GroupVertices[Vertex],0)),1,1,"")</f>
        <v>2</v>
      </c>
      <c r="BF205" s="48"/>
      <c r="BG205" s="49"/>
      <c r="BH205" s="48"/>
      <c r="BI205" s="49"/>
      <c r="BJ205" s="48"/>
      <c r="BK205" s="49"/>
      <c r="BL205" s="48"/>
      <c r="BM205" s="49"/>
      <c r="BN205" s="48"/>
    </row>
    <row r="206" spans="1:66" x14ac:dyDescent="0.25">
      <c r="A206" s="64" t="s">
        <v>273</v>
      </c>
      <c r="B206" s="64" t="s">
        <v>282</v>
      </c>
      <c r="C206" s="65" t="s">
        <v>11064</v>
      </c>
      <c r="D206" s="66">
        <v>3</v>
      </c>
      <c r="E206" s="67" t="s">
        <v>132</v>
      </c>
      <c r="F206" s="68">
        <v>32</v>
      </c>
      <c r="G206" s="65"/>
      <c r="H206" s="69"/>
      <c r="I206" s="70"/>
      <c r="J206" s="70"/>
      <c r="K206" s="34" t="s">
        <v>65</v>
      </c>
      <c r="L206" s="77">
        <v>206</v>
      </c>
      <c r="M206" s="77"/>
      <c r="N206" s="72"/>
      <c r="O206" s="79" t="s">
        <v>315</v>
      </c>
      <c r="P206" s="81">
        <v>43853.418773148151</v>
      </c>
      <c r="Q206" s="79" t="s">
        <v>405</v>
      </c>
      <c r="R206" s="79"/>
      <c r="S206" s="79"/>
      <c r="T206" s="79"/>
      <c r="U206" s="79"/>
      <c r="V206" s="82" t="s">
        <v>731</v>
      </c>
      <c r="W206" s="81">
        <v>43853.418773148151</v>
      </c>
      <c r="X206" s="85">
        <v>43853</v>
      </c>
      <c r="Y206" s="87" t="s">
        <v>895</v>
      </c>
      <c r="Z206" s="82" t="s">
        <v>1205</v>
      </c>
      <c r="AA206" s="79"/>
      <c r="AB206" s="79"/>
      <c r="AC206" s="87" t="s">
        <v>1519</v>
      </c>
      <c r="AD206" s="79"/>
      <c r="AE206" s="79" t="b">
        <v>0</v>
      </c>
      <c r="AF206" s="79">
        <v>0</v>
      </c>
      <c r="AG206" s="87" t="s">
        <v>1673</v>
      </c>
      <c r="AH206" s="79" t="b">
        <v>0</v>
      </c>
      <c r="AI206" s="79" t="s">
        <v>1678</v>
      </c>
      <c r="AJ206" s="79"/>
      <c r="AK206" s="87" t="s">
        <v>1673</v>
      </c>
      <c r="AL206" s="79" t="b">
        <v>0</v>
      </c>
      <c r="AM206" s="79">
        <v>5</v>
      </c>
      <c r="AN206" s="87" t="s">
        <v>1567</v>
      </c>
      <c r="AO206" s="79" t="s">
        <v>1681</v>
      </c>
      <c r="AP206" s="79" t="b">
        <v>0</v>
      </c>
      <c r="AQ206" s="87" t="s">
        <v>1567</v>
      </c>
      <c r="AR206" s="79" t="s">
        <v>176</v>
      </c>
      <c r="AS206" s="79">
        <v>0</v>
      </c>
      <c r="AT206" s="79">
        <v>0</v>
      </c>
      <c r="AU206" s="79"/>
      <c r="AV206" s="79"/>
      <c r="AW206" s="79"/>
      <c r="AX206" s="79"/>
      <c r="AY206" s="79"/>
      <c r="AZ206" s="79"/>
      <c r="BA206" s="79"/>
      <c r="BB206" s="79"/>
      <c r="BC206">
        <v>1</v>
      </c>
      <c r="BD206" s="78" t="str">
        <f>REPLACE(INDEX(GroupVertices[Group], MATCH(Edges[[#This Row],[Vertex 1]],GroupVertices[Vertex],0)),1,1,"")</f>
        <v>3</v>
      </c>
      <c r="BE206" s="78" t="str">
        <f>REPLACE(INDEX(GroupVertices[Group], MATCH(Edges[[#This Row],[Vertex 2]],GroupVertices[Vertex],0)),1,1,"")</f>
        <v>3</v>
      </c>
      <c r="BF206" s="48">
        <v>0</v>
      </c>
      <c r="BG206" s="49">
        <v>0</v>
      </c>
      <c r="BH206" s="48">
        <v>0</v>
      </c>
      <c r="BI206" s="49">
        <v>0</v>
      </c>
      <c r="BJ206" s="48">
        <v>0</v>
      </c>
      <c r="BK206" s="49">
        <v>0</v>
      </c>
      <c r="BL206" s="48">
        <v>20</v>
      </c>
      <c r="BM206" s="49">
        <v>100</v>
      </c>
      <c r="BN206" s="48">
        <v>20</v>
      </c>
    </row>
    <row r="207" spans="1:66" x14ac:dyDescent="0.25">
      <c r="A207" s="64" t="s">
        <v>274</v>
      </c>
      <c r="B207" s="64" t="s">
        <v>277</v>
      </c>
      <c r="C207" s="65" t="s">
        <v>11064</v>
      </c>
      <c r="D207" s="66">
        <v>3</v>
      </c>
      <c r="E207" s="67" t="s">
        <v>132</v>
      </c>
      <c r="F207" s="68">
        <v>32</v>
      </c>
      <c r="G207" s="65"/>
      <c r="H207" s="69"/>
      <c r="I207" s="70"/>
      <c r="J207" s="70"/>
      <c r="K207" s="34" t="s">
        <v>65</v>
      </c>
      <c r="L207" s="77">
        <v>207</v>
      </c>
      <c r="M207" s="77"/>
      <c r="N207" s="72"/>
      <c r="O207" s="79" t="s">
        <v>315</v>
      </c>
      <c r="P207" s="81">
        <v>43849.799537037034</v>
      </c>
      <c r="Q207" s="79" t="s">
        <v>333</v>
      </c>
      <c r="R207" s="79"/>
      <c r="S207" s="79"/>
      <c r="T207" s="79" t="s">
        <v>514</v>
      </c>
      <c r="U207" s="79"/>
      <c r="V207" s="82" t="s">
        <v>732</v>
      </c>
      <c r="W207" s="81">
        <v>43849.799537037034</v>
      </c>
      <c r="X207" s="85">
        <v>43849</v>
      </c>
      <c r="Y207" s="87" t="s">
        <v>896</v>
      </c>
      <c r="Z207" s="82" t="s">
        <v>1206</v>
      </c>
      <c r="AA207" s="79"/>
      <c r="AB207" s="79"/>
      <c r="AC207" s="87" t="s">
        <v>1520</v>
      </c>
      <c r="AD207" s="79"/>
      <c r="AE207" s="79" t="b">
        <v>0</v>
      </c>
      <c r="AF207" s="79">
        <v>0</v>
      </c>
      <c r="AG207" s="87" t="s">
        <v>1673</v>
      </c>
      <c r="AH207" s="79" t="b">
        <v>0</v>
      </c>
      <c r="AI207" s="79" t="s">
        <v>1678</v>
      </c>
      <c r="AJ207" s="79"/>
      <c r="AK207" s="87" t="s">
        <v>1673</v>
      </c>
      <c r="AL207" s="79" t="b">
        <v>0</v>
      </c>
      <c r="AM207" s="79">
        <v>4</v>
      </c>
      <c r="AN207" s="87" t="s">
        <v>1386</v>
      </c>
      <c r="AO207" s="79" t="s">
        <v>1679</v>
      </c>
      <c r="AP207" s="79" t="b">
        <v>0</v>
      </c>
      <c r="AQ207" s="87" t="s">
        <v>1386</v>
      </c>
      <c r="AR207" s="79" t="s">
        <v>176</v>
      </c>
      <c r="AS207" s="79">
        <v>0</v>
      </c>
      <c r="AT207" s="79">
        <v>0</v>
      </c>
      <c r="AU207" s="79"/>
      <c r="AV207" s="79"/>
      <c r="AW207" s="79"/>
      <c r="AX207" s="79"/>
      <c r="AY207" s="79"/>
      <c r="AZ207" s="79"/>
      <c r="BA207" s="79"/>
      <c r="BB207" s="79"/>
      <c r="BC207">
        <v>1</v>
      </c>
      <c r="BD207" s="78" t="str">
        <f>REPLACE(INDEX(GroupVertices[Group], MATCH(Edges[[#This Row],[Vertex 1]],GroupVertices[Vertex],0)),1,1,"")</f>
        <v>1</v>
      </c>
      <c r="BE207" s="78" t="str">
        <f>REPLACE(INDEX(GroupVertices[Group], MATCH(Edges[[#This Row],[Vertex 2]],GroupVertices[Vertex],0)),1,1,"")</f>
        <v>1</v>
      </c>
      <c r="BF207" s="48">
        <v>0</v>
      </c>
      <c r="BG207" s="49">
        <v>0</v>
      </c>
      <c r="BH207" s="48">
        <v>0</v>
      </c>
      <c r="BI207" s="49">
        <v>0</v>
      </c>
      <c r="BJ207" s="48">
        <v>0</v>
      </c>
      <c r="BK207" s="49">
        <v>0</v>
      </c>
      <c r="BL207" s="48">
        <v>11</v>
      </c>
      <c r="BM207" s="49">
        <v>100</v>
      </c>
      <c r="BN207" s="48">
        <v>11</v>
      </c>
    </row>
    <row r="208" spans="1:66" x14ac:dyDescent="0.25">
      <c r="A208" s="64" t="s">
        <v>274</v>
      </c>
      <c r="B208" s="64" t="s">
        <v>277</v>
      </c>
      <c r="C208" s="65" t="s">
        <v>11065</v>
      </c>
      <c r="D208" s="66">
        <v>3.875</v>
      </c>
      <c r="E208" s="67" t="s">
        <v>132</v>
      </c>
      <c r="F208" s="68">
        <v>30.761904761904763</v>
      </c>
      <c r="G208" s="65"/>
      <c r="H208" s="69"/>
      <c r="I208" s="70"/>
      <c r="J208" s="70"/>
      <c r="K208" s="34" t="s">
        <v>65</v>
      </c>
      <c r="L208" s="77">
        <v>208</v>
      </c>
      <c r="M208" s="77"/>
      <c r="N208" s="72"/>
      <c r="O208" s="79" t="s">
        <v>314</v>
      </c>
      <c r="P208" s="81">
        <v>43852.357673611114</v>
      </c>
      <c r="Q208" s="79" t="s">
        <v>418</v>
      </c>
      <c r="R208" s="79"/>
      <c r="S208" s="79"/>
      <c r="T208" s="79" t="s">
        <v>539</v>
      </c>
      <c r="U208" s="82" t="s">
        <v>600</v>
      </c>
      <c r="V208" s="82" t="s">
        <v>600</v>
      </c>
      <c r="W208" s="81">
        <v>43852.357673611114</v>
      </c>
      <c r="X208" s="85">
        <v>43852</v>
      </c>
      <c r="Y208" s="87" t="s">
        <v>897</v>
      </c>
      <c r="Z208" s="82" t="s">
        <v>1207</v>
      </c>
      <c r="AA208" s="79"/>
      <c r="AB208" s="79"/>
      <c r="AC208" s="87" t="s">
        <v>1521</v>
      </c>
      <c r="AD208" s="79"/>
      <c r="AE208" s="79" t="b">
        <v>0</v>
      </c>
      <c r="AF208" s="79">
        <v>2</v>
      </c>
      <c r="AG208" s="87" t="s">
        <v>1673</v>
      </c>
      <c r="AH208" s="79" t="b">
        <v>0</v>
      </c>
      <c r="AI208" s="79" t="s">
        <v>1678</v>
      </c>
      <c r="AJ208" s="79"/>
      <c r="AK208" s="87" t="s">
        <v>1673</v>
      </c>
      <c r="AL208" s="79" t="b">
        <v>0</v>
      </c>
      <c r="AM208" s="79">
        <v>1</v>
      </c>
      <c r="AN208" s="87" t="s">
        <v>1673</v>
      </c>
      <c r="AO208" s="79" t="s">
        <v>1681</v>
      </c>
      <c r="AP208" s="79" t="b">
        <v>0</v>
      </c>
      <c r="AQ208" s="87" t="s">
        <v>1521</v>
      </c>
      <c r="AR208" s="79" t="s">
        <v>176</v>
      </c>
      <c r="AS208" s="79">
        <v>0</v>
      </c>
      <c r="AT208" s="79">
        <v>0</v>
      </c>
      <c r="AU208" s="79"/>
      <c r="AV208" s="79"/>
      <c r="AW208" s="79"/>
      <c r="AX208" s="79"/>
      <c r="AY208" s="79"/>
      <c r="AZ208" s="79"/>
      <c r="BA208" s="79"/>
      <c r="BB208" s="79"/>
      <c r="BC208">
        <v>2</v>
      </c>
      <c r="BD208" s="78" t="str">
        <f>REPLACE(INDEX(GroupVertices[Group], MATCH(Edges[[#This Row],[Vertex 1]],GroupVertices[Vertex],0)),1,1,"")</f>
        <v>1</v>
      </c>
      <c r="BE208" s="78" t="str">
        <f>REPLACE(INDEX(GroupVertices[Group], MATCH(Edges[[#This Row],[Vertex 2]],GroupVertices[Vertex],0)),1,1,"")</f>
        <v>1</v>
      </c>
      <c r="BF208" s="48">
        <v>0</v>
      </c>
      <c r="BG208" s="49">
        <v>0</v>
      </c>
      <c r="BH208" s="48">
        <v>1</v>
      </c>
      <c r="BI208" s="49">
        <v>5.882352941176471</v>
      </c>
      <c r="BJ208" s="48">
        <v>0</v>
      </c>
      <c r="BK208" s="49">
        <v>0</v>
      </c>
      <c r="BL208" s="48">
        <v>16</v>
      </c>
      <c r="BM208" s="49">
        <v>94.117647058823536</v>
      </c>
      <c r="BN208" s="48">
        <v>17</v>
      </c>
    </row>
    <row r="209" spans="1:66" x14ac:dyDescent="0.25">
      <c r="A209" s="64" t="s">
        <v>274</v>
      </c>
      <c r="B209" s="64" t="s">
        <v>277</v>
      </c>
      <c r="C209" s="65" t="s">
        <v>11065</v>
      </c>
      <c r="D209" s="66">
        <v>3.875</v>
      </c>
      <c r="E209" s="67" t="s">
        <v>132</v>
      </c>
      <c r="F209" s="68">
        <v>30.761904761904763</v>
      </c>
      <c r="G209" s="65"/>
      <c r="H209" s="69"/>
      <c r="I209" s="70"/>
      <c r="J209" s="70"/>
      <c r="K209" s="34" t="s">
        <v>65</v>
      </c>
      <c r="L209" s="77">
        <v>209</v>
      </c>
      <c r="M209" s="77"/>
      <c r="N209" s="72"/>
      <c r="O209" s="79" t="s">
        <v>314</v>
      </c>
      <c r="P209" s="81">
        <v>43853.45208333333</v>
      </c>
      <c r="Q209" s="79" t="s">
        <v>419</v>
      </c>
      <c r="R209" s="79"/>
      <c r="S209" s="79"/>
      <c r="T209" s="79" t="s">
        <v>539</v>
      </c>
      <c r="U209" s="82" t="s">
        <v>601</v>
      </c>
      <c r="V209" s="82" t="s">
        <v>601</v>
      </c>
      <c r="W209" s="81">
        <v>43853.45208333333</v>
      </c>
      <c r="X209" s="85">
        <v>43853</v>
      </c>
      <c r="Y209" s="87" t="s">
        <v>898</v>
      </c>
      <c r="Z209" s="82" t="s">
        <v>1208</v>
      </c>
      <c r="AA209" s="79"/>
      <c r="AB209" s="79"/>
      <c r="AC209" s="87" t="s">
        <v>1522</v>
      </c>
      <c r="AD209" s="79"/>
      <c r="AE209" s="79" t="b">
        <v>0</v>
      </c>
      <c r="AF209" s="79">
        <v>2</v>
      </c>
      <c r="AG209" s="87" t="s">
        <v>1673</v>
      </c>
      <c r="AH209" s="79" t="b">
        <v>0</v>
      </c>
      <c r="AI209" s="79" t="s">
        <v>1678</v>
      </c>
      <c r="AJ209" s="79"/>
      <c r="AK209" s="87" t="s">
        <v>1673</v>
      </c>
      <c r="AL209" s="79" t="b">
        <v>0</v>
      </c>
      <c r="AM209" s="79">
        <v>2</v>
      </c>
      <c r="AN209" s="87" t="s">
        <v>1673</v>
      </c>
      <c r="AO209" s="79" t="s">
        <v>1689</v>
      </c>
      <c r="AP209" s="79" t="b">
        <v>0</v>
      </c>
      <c r="AQ209" s="87" t="s">
        <v>1522</v>
      </c>
      <c r="AR209" s="79" t="s">
        <v>176</v>
      </c>
      <c r="AS209" s="79">
        <v>0</v>
      </c>
      <c r="AT209" s="79">
        <v>0</v>
      </c>
      <c r="AU209" s="79"/>
      <c r="AV209" s="79"/>
      <c r="AW209" s="79"/>
      <c r="AX209" s="79"/>
      <c r="AY209" s="79"/>
      <c r="AZ209" s="79"/>
      <c r="BA209" s="79"/>
      <c r="BB209" s="79"/>
      <c r="BC209">
        <v>2</v>
      </c>
      <c r="BD209" s="78" t="str">
        <f>REPLACE(INDEX(GroupVertices[Group], MATCH(Edges[[#This Row],[Vertex 1]],GroupVertices[Vertex],0)),1,1,"")</f>
        <v>1</v>
      </c>
      <c r="BE209" s="78" t="str">
        <f>REPLACE(INDEX(GroupVertices[Group], MATCH(Edges[[#This Row],[Vertex 2]],GroupVertices[Vertex],0)),1,1,"")</f>
        <v>1</v>
      </c>
      <c r="BF209" s="48">
        <v>0</v>
      </c>
      <c r="BG209" s="49">
        <v>0</v>
      </c>
      <c r="BH209" s="48">
        <v>0</v>
      </c>
      <c r="BI209" s="49">
        <v>0</v>
      </c>
      <c r="BJ209" s="48">
        <v>0</v>
      </c>
      <c r="BK209" s="49">
        <v>0</v>
      </c>
      <c r="BL209" s="48">
        <v>31</v>
      </c>
      <c r="BM209" s="49">
        <v>100</v>
      </c>
      <c r="BN209" s="48">
        <v>31</v>
      </c>
    </row>
    <row r="210" spans="1:66" x14ac:dyDescent="0.25">
      <c r="A210" s="64" t="s">
        <v>275</v>
      </c>
      <c r="B210" s="64" t="s">
        <v>290</v>
      </c>
      <c r="C210" s="65" t="s">
        <v>11064</v>
      </c>
      <c r="D210" s="66">
        <v>3</v>
      </c>
      <c r="E210" s="67" t="s">
        <v>132</v>
      </c>
      <c r="F210" s="68">
        <v>32</v>
      </c>
      <c r="G210" s="65"/>
      <c r="H210" s="69"/>
      <c r="I210" s="70"/>
      <c r="J210" s="70"/>
      <c r="K210" s="34" t="s">
        <v>65</v>
      </c>
      <c r="L210" s="77">
        <v>210</v>
      </c>
      <c r="M210" s="77"/>
      <c r="N210" s="72"/>
      <c r="O210" s="79" t="s">
        <v>315</v>
      </c>
      <c r="P210" s="81">
        <v>43853.470266203702</v>
      </c>
      <c r="Q210" s="79" t="s">
        <v>420</v>
      </c>
      <c r="R210" s="79"/>
      <c r="S210" s="79"/>
      <c r="T210" s="79" t="s">
        <v>540</v>
      </c>
      <c r="U210" s="79"/>
      <c r="V210" s="82" t="s">
        <v>733</v>
      </c>
      <c r="W210" s="81">
        <v>43853.470266203702</v>
      </c>
      <c r="X210" s="85">
        <v>43853</v>
      </c>
      <c r="Y210" s="87" t="s">
        <v>899</v>
      </c>
      <c r="Z210" s="82" t="s">
        <v>1209</v>
      </c>
      <c r="AA210" s="79"/>
      <c r="AB210" s="79"/>
      <c r="AC210" s="87" t="s">
        <v>1523</v>
      </c>
      <c r="AD210" s="79"/>
      <c r="AE210" s="79" t="b">
        <v>0</v>
      </c>
      <c r="AF210" s="79">
        <v>0</v>
      </c>
      <c r="AG210" s="87" t="s">
        <v>1673</v>
      </c>
      <c r="AH210" s="79" t="b">
        <v>0</v>
      </c>
      <c r="AI210" s="79" t="s">
        <v>1678</v>
      </c>
      <c r="AJ210" s="79"/>
      <c r="AK210" s="87" t="s">
        <v>1673</v>
      </c>
      <c r="AL210" s="79" t="b">
        <v>0</v>
      </c>
      <c r="AM210" s="79">
        <v>2</v>
      </c>
      <c r="AN210" s="87" t="s">
        <v>1556</v>
      </c>
      <c r="AO210" s="79" t="s">
        <v>1681</v>
      </c>
      <c r="AP210" s="79" t="b">
        <v>0</v>
      </c>
      <c r="AQ210" s="87" t="s">
        <v>1556</v>
      </c>
      <c r="AR210" s="79" t="s">
        <v>176</v>
      </c>
      <c r="AS210" s="79">
        <v>0</v>
      </c>
      <c r="AT210" s="79">
        <v>0</v>
      </c>
      <c r="AU210" s="79"/>
      <c r="AV210" s="79"/>
      <c r="AW210" s="79"/>
      <c r="AX210" s="79"/>
      <c r="AY210" s="79"/>
      <c r="AZ210" s="79"/>
      <c r="BA210" s="79"/>
      <c r="BB210" s="79"/>
      <c r="BC210">
        <v>1</v>
      </c>
      <c r="BD210" s="78" t="str">
        <f>REPLACE(INDEX(GroupVertices[Group], MATCH(Edges[[#This Row],[Vertex 1]],GroupVertices[Vertex],0)),1,1,"")</f>
        <v>2</v>
      </c>
      <c r="BE210" s="78" t="str">
        <f>REPLACE(INDEX(GroupVertices[Group], MATCH(Edges[[#This Row],[Vertex 2]],GroupVertices[Vertex],0)),1,1,"")</f>
        <v>2</v>
      </c>
      <c r="BF210" s="48">
        <v>0</v>
      </c>
      <c r="BG210" s="49">
        <v>0</v>
      </c>
      <c r="BH210" s="48">
        <v>0</v>
      </c>
      <c r="BI210" s="49">
        <v>0</v>
      </c>
      <c r="BJ210" s="48">
        <v>0</v>
      </c>
      <c r="BK210" s="49">
        <v>0</v>
      </c>
      <c r="BL210" s="48">
        <v>41</v>
      </c>
      <c r="BM210" s="49">
        <v>100</v>
      </c>
      <c r="BN210" s="48">
        <v>41</v>
      </c>
    </row>
    <row r="211" spans="1:66" x14ac:dyDescent="0.25">
      <c r="A211" s="64" t="s">
        <v>276</v>
      </c>
      <c r="B211" s="64" t="s">
        <v>298</v>
      </c>
      <c r="C211" s="65" t="s">
        <v>11064</v>
      </c>
      <c r="D211" s="66">
        <v>3</v>
      </c>
      <c r="E211" s="67" t="s">
        <v>132</v>
      </c>
      <c r="F211" s="68">
        <v>32</v>
      </c>
      <c r="G211" s="65"/>
      <c r="H211" s="69"/>
      <c r="I211" s="70"/>
      <c r="J211" s="70"/>
      <c r="K211" s="34" t="s">
        <v>65</v>
      </c>
      <c r="L211" s="77">
        <v>211</v>
      </c>
      <c r="M211" s="77"/>
      <c r="N211" s="72"/>
      <c r="O211" s="79" t="s">
        <v>315</v>
      </c>
      <c r="P211" s="81">
        <v>43846.813900462963</v>
      </c>
      <c r="Q211" s="79" t="s">
        <v>347</v>
      </c>
      <c r="R211" s="79"/>
      <c r="S211" s="79"/>
      <c r="T211" s="79" t="s">
        <v>509</v>
      </c>
      <c r="U211" s="79"/>
      <c r="V211" s="82" t="s">
        <v>734</v>
      </c>
      <c r="W211" s="81">
        <v>43846.813900462963</v>
      </c>
      <c r="X211" s="85">
        <v>43846</v>
      </c>
      <c r="Y211" s="87" t="s">
        <v>900</v>
      </c>
      <c r="Z211" s="82" t="s">
        <v>1210</v>
      </c>
      <c r="AA211" s="79"/>
      <c r="AB211" s="79"/>
      <c r="AC211" s="87" t="s">
        <v>1524</v>
      </c>
      <c r="AD211" s="79"/>
      <c r="AE211" s="79" t="b">
        <v>0</v>
      </c>
      <c r="AF211" s="79">
        <v>0</v>
      </c>
      <c r="AG211" s="87" t="s">
        <v>1673</v>
      </c>
      <c r="AH211" s="79" t="b">
        <v>0</v>
      </c>
      <c r="AI211" s="79" t="s">
        <v>1678</v>
      </c>
      <c r="AJ211" s="79"/>
      <c r="AK211" s="87" t="s">
        <v>1673</v>
      </c>
      <c r="AL211" s="79" t="b">
        <v>0</v>
      </c>
      <c r="AM211" s="79">
        <v>5</v>
      </c>
      <c r="AN211" s="87" t="s">
        <v>1571</v>
      </c>
      <c r="AO211" s="79" t="s">
        <v>1682</v>
      </c>
      <c r="AP211" s="79" t="b">
        <v>0</v>
      </c>
      <c r="AQ211" s="87" t="s">
        <v>1571</v>
      </c>
      <c r="AR211" s="79" t="s">
        <v>176</v>
      </c>
      <c r="AS211" s="79">
        <v>0</v>
      </c>
      <c r="AT211" s="79">
        <v>0</v>
      </c>
      <c r="AU211" s="79"/>
      <c r="AV211" s="79"/>
      <c r="AW211" s="79"/>
      <c r="AX211" s="79"/>
      <c r="AY211" s="79"/>
      <c r="AZ211" s="79"/>
      <c r="BA211" s="79"/>
      <c r="BB211" s="79"/>
      <c r="BC211">
        <v>1</v>
      </c>
      <c r="BD211" s="78" t="str">
        <f>REPLACE(INDEX(GroupVertices[Group], MATCH(Edges[[#This Row],[Vertex 1]],GroupVertices[Vertex],0)),1,1,"")</f>
        <v>1</v>
      </c>
      <c r="BE211" s="78" t="str">
        <f>REPLACE(INDEX(GroupVertices[Group], MATCH(Edges[[#This Row],[Vertex 2]],GroupVertices[Vertex],0)),1,1,"")</f>
        <v>1</v>
      </c>
      <c r="BF211" s="48"/>
      <c r="BG211" s="49"/>
      <c r="BH211" s="48"/>
      <c r="BI211" s="49"/>
      <c r="BJ211" s="48"/>
      <c r="BK211" s="49"/>
      <c r="BL211" s="48"/>
      <c r="BM211" s="49"/>
      <c r="BN211" s="48"/>
    </row>
    <row r="212" spans="1:66" x14ac:dyDescent="0.25">
      <c r="A212" s="64" t="s">
        <v>276</v>
      </c>
      <c r="B212" s="64" t="s">
        <v>289</v>
      </c>
      <c r="C212" s="65" t="s">
        <v>11064</v>
      </c>
      <c r="D212" s="66">
        <v>3</v>
      </c>
      <c r="E212" s="67" t="s">
        <v>132</v>
      </c>
      <c r="F212" s="68">
        <v>32</v>
      </c>
      <c r="G212" s="65"/>
      <c r="H212" s="69"/>
      <c r="I212" s="70"/>
      <c r="J212" s="70"/>
      <c r="K212" s="34" t="s">
        <v>65</v>
      </c>
      <c r="L212" s="77">
        <v>212</v>
      </c>
      <c r="M212" s="77"/>
      <c r="N212" s="72"/>
      <c r="O212" s="79" t="s">
        <v>315</v>
      </c>
      <c r="P212" s="81">
        <v>43846.813900462963</v>
      </c>
      <c r="Q212" s="79" t="s">
        <v>347</v>
      </c>
      <c r="R212" s="79"/>
      <c r="S212" s="79"/>
      <c r="T212" s="79" t="s">
        <v>509</v>
      </c>
      <c r="U212" s="79"/>
      <c r="V212" s="82" t="s">
        <v>734</v>
      </c>
      <c r="W212" s="81">
        <v>43846.813900462963</v>
      </c>
      <c r="X212" s="85">
        <v>43846</v>
      </c>
      <c r="Y212" s="87" t="s">
        <v>900</v>
      </c>
      <c r="Z212" s="82" t="s">
        <v>1210</v>
      </c>
      <c r="AA212" s="79"/>
      <c r="AB212" s="79"/>
      <c r="AC212" s="87" t="s">
        <v>1524</v>
      </c>
      <c r="AD212" s="79"/>
      <c r="AE212" s="79" t="b">
        <v>0</v>
      </c>
      <c r="AF212" s="79">
        <v>0</v>
      </c>
      <c r="AG212" s="87" t="s">
        <v>1673</v>
      </c>
      <c r="AH212" s="79" t="b">
        <v>0</v>
      </c>
      <c r="AI212" s="79" t="s">
        <v>1678</v>
      </c>
      <c r="AJ212" s="79"/>
      <c r="AK212" s="87" t="s">
        <v>1673</v>
      </c>
      <c r="AL212" s="79" t="b">
        <v>0</v>
      </c>
      <c r="AM212" s="79">
        <v>5</v>
      </c>
      <c r="AN212" s="87" t="s">
        <v>1571</v>
      </c>
      <c r="AO212" s="79" t="s">
        <v>1682</v>
      </c>
      <c r="AP212" s="79" t="b">
        <v>0</v>
      </c>
      <c r="AQ212" s="87" t="s">
        <v>1571</v>
      </c>
      <c r="AR212" s="79" t="s">
        <v>176</v>
      </c>
      <c r="AS212" s="79">
        <v>0</v>
      </c>
      <c r="AT212" s="79">
        <v>0</v>
      </c>
      <c r="AU212" s="79"/>
      <c r="AV212" s="79"/>
      <c r="AW212" s="79"/>
      <c r="AX212" s="79"/>
      <c r="AY212" s="79"/>
      <c r="AZ212" s="79"/>
      <c r="BA212" s="79"/>
      <c r="BB212" s="79"/>
      <c r="BC212">
        <v>1</v>
      </c>
      <c r="BD212" s="78" t="str">
        <f>REPLACE(INDEX(GroupVertices[Group], MATCH(Edges[[#This Row],[Vertex 1]],GroupVertices[Vertex],0)),1,1,"")</f>
        <v>1</v>
      </c>
      <c r="BE212" s="78" t="str">
        <f>REPLACE(INDEX(GroupVertices[Group], MATCH(Edges[[#This Row],[Vertex 2]],GroupVertices[Vertex],0)),1,1,"")</f>
        <v>5</v>
      </c>
      <c r="BF212" s="48"/>
      <c r="BG212" s="49"/>
      <c r="BH212" s="48"/>
      <c r="BI212" s="49"/>
      <c r="BJ212" s="48"/>
      <c r="BK212" s="49"/>
      <c r="BL212" s="48"/>
      <c r="BM212" s="49"/>
      <c r="BN212" s="48"/>
    </row>
    <row r="213" spans="1:66" x14ac:dyDescent="0.25">
      <c r="A213" s="64" t="s">
        <v>276</v>
      </c>
      <c r="B213" s="64" t="s">
        <v>299</v>
      </c>
      <c r="C213" s="65" t="s">
        <v>11064</v>
      </c>
      <c r="D213" s="66">
        <v>3</v>
      </c>
      <c r="E213" s="67" t="s">
        <v>132</v>
      </c>
      <c r="F213" s="68">
        <v>32</v>
      </c>
      <c r="G213" s="65"/>
      <c r="H213" s="69"/>
      <c r="I213" s="70"/>
      <c r="J213" s="70"/>
      <c r="K213" s="34" t="s">
        <v>65</v>
      </c>
      <c r="L213" s="77">
        <v>213</v>
      </c>
      <c r="M213" s="77"/>
      <c r="N213" s="72"/>
      <c r="O213" s="79" t="s">
        <v>315</v>
      </c>
      <c r="P213" s="81">
        <v>43846.813900462963</v>
      </c>
      <c r="Q213" s="79" t="s">
        <v>347</v>
      </c>
      <c r="R213" s="79"/>
      <c r="S213" s="79"/>
      <c r="T213" s="79" t="s">
        <v>509</v>
      </c>
      <c r="U213" s="79"/>
      <c r="V213" s="82" t="s">
        <v>734</v>
      </c>
      <c r="W213" s="81">
        <v>43846.813900462963</v>
      </c>
      <c r="X213" s="85">
        <v>43846</v>
      </c>
      <c r="Y213" s="87" t="s">
        <v>900</v>
      </c>
      <c r="Z213" s="82" t="s">
        <v>1210</v>
      </c>
      <c r="AA213" s="79"/>
      <c r="AB213" s="79"/>
      <c r="AC213" s="87" t="s">
        <v>1524</v>
      </c>
      <c r="AD213" s="79"/>
      <c r="AE213" s="79" t="b">
        <v>0</v>
      </c>
      <c r="AF213" s="79">
        <v>0</v>
      </c>
      <c r="AG213" s="87" t="s">
        <v>1673</v>
      </c>
      <c r="AH213" s="79" t="b">
        <v>0</v>
      </c>
      <c r="AI213" s="79" t="s">
        <v>1678</v>
      </c>
      <c r="AJ213" s="79"/>
      <c r="AK213" s="87" t="s">
        <v>1673</v>
      </c>
      <c r="AL213" s="79" t="b">
        <v>0</v>
      </c>
      <c r="AM213" s="79">
        <v>5</v>
      </c>
      <c r="AN213" s="87" t="s">
        <v>1571</v>
      </c>
      <c r="AO213" s="79" t="s">
        <v>1682</v>
      </c>
      <c r="AP213" s="79" t="b">
        <v>0</v>
      </c>
      <c r="AQ213" s="87" t="s">
        <v>1571</v>
      </c>
      <c r="AR213" s="79" t="s">
        <v>176</v>
      </c>
      <c r="AS213" s="79">
        <v>0</v>
      </c>
      <c r="AT213" s="79">
        <v>0</v>
      </c>
      <c r="AU213" s="79"/>
      <c r="AV213" s="79"/>
      <c r="AW213" s="79"/>
      <c r="AX213" s="79"/>
      <c r="AY213" s="79"/>
      <c r="AZ213" s="79"/>
      <c r="BA213" s="79"/>
      <c r="BB213" s="79"/>
      <c r="BC213">
        <v>1</v>
      </c>
      <c r="BD213" s="78" t="str">
        <f>REPLACE(INDEX(GroupVertices[Group], MATCH(Edges[[#This Row],[Vertex 1]],GroupVertices[Vertex],0)),1,1,"")</f>
        <v>1</v>
      </c>
      <c r="BE213" s="78" t="str">
        <f>REPLACE(INDEX(GroupVertices[Group], MATCH(Edges[[#This Row],[Vertex 2]],GroupVertices[Vertex],0)),1,1,"")</f>
        <v>1</v>
      </c>
      <c r="BF213" s="48"/>
      <c r="BG213" s="49"/>
      <c r="BH213" s="48"/>
      <c r="BI213" s="49"/>
      <c r="BJ213" s="48"/>
      <c r="BK213" s="49"/>
      <c r="BL213" s="48"/>
      <c r="BM213" s="49"/>
      <c r="BN213" s="48"/>
    </row>
    <row r="214" spans="1:66" x14ac:dyDescent="0.25">
      <c r="A214" s="64" t="s">
        <v>276</v>
      </c>
      <c r="B214" s="64" t="s">
        <v>300</v>
      </c>
      <c r="C214" s="65" t="s">
        <v>11064</v>
      </c>
      <c r="D214" s="66">
        <v>3</v>
      </c>
      <c r="E214" s="67" t="s">
        <v>132</v>
      </c>
      <c r="F214" s="68">
        <v>32</v>
      </c>
      <c r="G214" s="65"/>
      <c r="H214" s="69"/>
      <c r="I214" s="70"/>
      <c r="J214" s="70"/>
      <c r="K214" s="34" t="s">
        <v>65</v>
      </c>
      <c r="L214" s="77">
        <v>214</v>
      </c>
      <c r="M214" s="77"/>
      <c r="N214" s="72"/>
      <c r="O214" s="79" t="s">
        <v>315</v>
      </c>
      <c r="P214" s="81">
        <v>43846.813900462963</v>
      </c>
      <c r="Q214" s="79" t="s">
        <v>347</v>
      </c>
      <c r="R214" s="79"/>
      <c r="S214" s="79"/>
      <c r="T214" s="79" t="s">
        <v>509</v>
      </c>
      <c r="U214" s="79"/>
      <c r="V214" s="82" t="s">
        <v>734</v>
      </c>
      <c r="W214" s="81">
        <v>43846.813900462963</v>
      </c>
      <c r="X214" s="85">
        <v>43846</v>
      </c>
      <c r="Y214" s="87" t="s">
        <v>900</v>
      </c>
      <c r="Z214" s="82" t="s">
        <v>1210</v>
      </c>
      <c r="AA214" s="79"/>
      <c r="AB214" s="79"/>
      <c r="AC214" s="87" t="s">
        <v>1524</v>
      </c>
      <c r="AD214" s="79"/>
      <c r="AE214" s="79" t="b">
        <v>0</v>
      </c>
      <c r="AF214" s="79">
        <v>0</v>
      </c>
      <c r="AG214" s="87" t="s">
        <v>1673</v>
      </c>
      <c r="AH214" s="79" t="b">
        <v>0</v>
      </c>
      <c r="AI214" s="79" t="s">
        <v>1678</v>
      </c>
      <c r="AJ214" s="79"/>
      <c r="AK214" s="87" t="s">
        <v>1673</v>
      </c>
      <c r="AL214" s="79" t="b">
        <v>0</v>
      </c>
      <c r="AM214" s="79">
        <v>5</v>
      </c>
      <c r="AN214" s="87" t="s">
        <v>1571</v>
      </c>
      <c r="AO214" s="79" t="s">
        <v>1682</v>
      </c>
      <c r="AP214" s="79" t="b">
        <v>0</v>
      </c>
      <c r="AQ214" s="87" t="s">
        <v>1571</v>
      </c>
      <c r="AR214" s="79" t="s">
        <v>176</v>
      </c>
      <c r="AS214" s="79">
        <v>0</v>
      </c>
      <c r="AT214" s="79">
        <v>0</v>
      </c>
      <c r="AU214" s="79"/>
      <c r="AV214" s="79"/>
      <c r="AW214" s="79"/>
      <c r="AX214" s="79"/>
      <c r="AY214" s="79"/>
      <c r="AZ214" s="79"/>
      <c r="BA214" s="79"/>
      <c r="BB214" s="79"/>
      <c r="BC214">
        <v>1</v>
      </c>
      <c r="BD214" s="78" t="str">
        <f>REPLACE(INDEX(GroupVertices[Group], MATCH(Edges[[#This Row],[Vertex 1]],GroupVertices[Vertex],0)),1,1,"")</f>
        <v>1</v>
      </c>
      <c r="BE214" s="78" t="str">
        <f>REPLACE(INDEX(GroupVertices[Group], MATCH(Edges[[#This Row],[Vertex 2]],GroupVertices[Vertex],0)),1,1,"")</f>
        <v>1</v>
      </c>
      <c r="BF214" s="48"/>
      <c r="BG214" s="49"/>
      <c r="BH214" s="48"/>
      <c r="BI214" s="49"/>
      <c r="BJ214" s="48"/>
      <c r="BK214" s="49"/>
      <c r="BL214" s="48"/>
      <c r="BM214" s="49"/>
      <c r="BN214" s="48"/>
    </row>
    <row r="215" spans="1:66" x14ac:dyDescent="0.25">
      <c r="A215" s="64" t="s">
        <v>276</v>
      </c>
      <c r="B215" s="64" t="s">
        <v>301</v>
      </c>
      <c r="C215" s="65" t="s">
        <v>11064</v>
      </c>
      <c r="D215" s="66">
        <v>3</v>
      </c>
      <c r="E215" s="67" t="s">
        <v>132</v>
      </c>
      <c r="F215" s="68">
        <v>32</v>
      </c>
      <c r="G215" s="65"/>
      <c r="H215" s="69"/>
      <c r="I215" s="70"/>
      <c r="J215" s="70"/>
      <c r="K215" s="34" t="s">
        <v>65</v>
      </c>
      <c r="L215" s="77">
        <v>215</v>
      </c>
      <c r="M215" s="77"/>
      <c r="N215" s="72"/>
      <c r="O215" s="79" t="s">
        <v>315</v>
      </c>
      <c r="P215" s="81">
        <v>43846.813900462963</v>
      </c>
      <c r="Q215" s="79" t="s">
        <v>347</v>
      </c>
      <c r="R215" s="79"/>
      <c r="S215" s="79"/>
      <c r="T215" s="79" t="s">
        <v>509</v>
      </c>
      <c r="U215" s="79"/>
      <c r="V215" s="82" t="s">
        <v>734</v>
      </c>
      <c r="W215" s="81">
        <v>43846.813900462963</v>
      </c>
      <c r="X215" s="85">
        <v>43846</v>
      </c>
      <c r="Y215" s="87" t="s">
        <v>900</v>
      </c>
      <c r="Z215" s="82" t="s">
        <v>1210</v>
      </c>
      <c r="AA215" s="79"/>
      <c r="AB215" s="79"/>
      <c r="AC215" s="87" t="s">
        <v>1524</v>
      </c>
      <c r="AD215" s="79"/>
      <c r="AE215" s="79" t="b">
        <v>0</v>
      </c>
      <c r="AF215" s="79">
        <v>0</v>
      </c>
      <c r="AG215" s="87" t="s">
        <v>1673</v>
      </c>
      <c r="AH215" s="79" t="b">
        <v>0</v>
      </c>
      <c r="AI215" s="79" t="s">
        <v>1678</v>
      </c>
      <c r="AJ215" s="79"/>
      <c r="AK215" s="87" t="s">
        <v>1673</v>
      </c>
      <c r="AL215" s="79" t="b">
        <v>0</v>
      </c>
      <c r="AM215" s="79">
        <v>5</v>
      </c>
      <c r="AN215" s="87" t="s">
        <v>1571</v>
      </c>
      <c r="AO215" s="79" t="s">
        <v>1682</v>
      </c>
      <c r="AP215" s="79" t="b">
        <v>0</v>
      </c>
      <c r="AQ215" s="87" t="s">
        <v>1571</v>
      </c>
      <c r="AR215" s="79" t="s">
        <v>176</v>
      </c>
      <c r="AS215" s="79">
        <v>0</v>
      </c>
      <c r="AT215" s="79">
        <v>0</v>
      </c>
      <c r="AU215" s="79"/>
      <c r="AV215" s="79"/>
      <c r="AW215" s="79"/>
      <c r="AX215" s="79"/>
      <c r="AY215" s="79"/>
      <c r="AZ215" s="79"/>
      <c r="BA215" s="79"/>
      <c r="BB215" s="79"/>
      <c r="BC215">
        <v>1</v>
      </c>
      <c r="BD215" s="78" t="str">
        <f>REPLACE(INDEX(GroupVertices[Group], MATCH(Edges[[#This Row],[Vertex 1]],GroupVertices[Vertex],0)),1,1,"")</f>
        <v>1</v>
      </c>
      <c r="BE215" s="78" t="str">
        <f>REPLACE(INDEX(GroupVertices[Group], MATCH(Edges[[#This Row],[Vertex 2]],GroupVertices[Vertex],0)),1,1,"")</f>
        <v>1</v>
      </c>
      <c r="BF215" s="48">
        <v>0</v>
      </c>
      <c r="BG215" s="49">
        <v>0</v>
      </c>
      <c r="BH215" s="48">
        <v>1</v>
      </c>
      <c r="BI215" s="49">
        <v>3.8461538461538463</v>
      </c>
      <c r="BJ215" s="48">
        <v>0</v>
      </c>
      <c r="BK215" s="49">
        <v>0</v>
      </c>
      <c r="BL215" s="48">
        <v>25</v>
      </c>
      <c r="BM215" s="49">
        <v>96.15384615384616</v>
      </c>
      <c r="BN215" s="48">
        <v>26</v>
      </c>
    </row>
    <row r="216" spans="1:66" x14ac:dyDescent="0.25">
      <c r="A216" s="64" t="s">
        <v>277</v>
      </c>
      <c r="B216" s="64" t="s">
        <v>276</v>
      </c>
      <c r="C216" s="65" t="s">
        <v>11064</v>
      </c>
      <c r="D216" s="66">
        <v>3</v>
      </c>
      <c r="E216" s="67" t="s">
        <v>132</v>
      </c>
      <c r="F216" s="68">
        <v>32</v>
      </c>
      <c r="G216" s="65"/>
      <c r="H216" s="69"/>
      <c r="I216" s="70"/>
      <c r="J216" s="70"/>
      <c r="K216" s="34" t="s">
        <v>65</v>
      </c>
      <c r="L216" s="77">
        <v>216</v>
      </c>
      <c r="M216" s="77"/>
      <c r="N216" s="72"/>
      <c r="O216" s="79" t="s">
        <v>314</v>
      </c>
      <c r="P216" s="81">
        <v>43850.823206018518</v>
      </c>
      <c r="Q216" s="79" t="s">
        <v>350</v>
      </c>
      <c r="R216" s="79"/>
      <c r="S216" s="79"/>
      <c r="T216" s="79" t="s">
        <v>509</v>
      </c>
      <c r="U216" s="82" t="s">
        <v>602</v>
      </c>
      <c r="V216" s="82" t="s">
        <v>602</v>
      </c>
      <c r="W216" s="81">
        <v>43850.823206018518</v>
      </c>
      <c r="X216" s="85">
        <v>43850</v>
      </c>
      <c r="Y216" s="87" t="s">
        <v>901</v>
      </c>
      <c r="Z216" s="82" t="s">
        <v>1211</v>
      </c>
      <c r="AA216" s="79"/>
      <c r="AB216" s="79"/>
      <c r="AC216" s="87" t="s">
        <v>1525</v>
      </c>
      <c r="AD216" s="79"/>
      <c r="AE216" s="79" t="b">
        <v>0</v>
      </c>
      <c r="AF216" s="79">
        <v>5</v>
      </c>
      <c r="AG216" s="87" t="s">
        <v>1673</v>
      </c>
      <c r="AH216" s="79" t="b">
        <v>0</v>
      </c>
      <c r="AI216" s="79" t="s">
        <v>1678</v>
      </c>
      <c r="AJ216" s="79"/>
      <c r="AK216" s="87" t="s">
        <v>1673</v>
      </c>
      <c r="AL216" s="79" t="b">
        <v>0</v>
      </c>
      <c r="AM216" s="79">
        <v>2</v>
      </c>
      <c r="AN216" s="87" t="s">
        <v>1673</v>
      </c>
      <c r="AO216" s="79" t="s">
        <v>1683</v>
      </c>
      <c r="AP216" s="79" t="b">
        <v>0</v>
      </c>
      <c r="AQ216" s="87" t="s">
        <v>1525</v>
      </c>
      <c r="AR216" s="79" t="s">
        <v>176</v>
      </c>
      <c r="AS216" s="79">
        <v>0</v>
      </c>
      <c r="AT216" s="79">
        <v>0</v>
      </c>
      <c r="AU216" s="79"/>
      <c r="AV216" s="79"/>
      <c r="AW216" s="79"/>
      <c r="AX216" s="79"/>
      <c r="AY216" s="79"/>
      <c r="AZ216" s="79"/>
      <c r="BA216" s="79"/>
      <c r="BB216" s="79"/>
      <c r="BC216">
        <v>1</v>
      </c>
      <c r="BD216" s="78" t="str">
        <f>REPLACE(INDEX(GroupVertices[Group], MATCH(Edges[[#This Row],[Vertex 1]],GroupVertices[Vertex],0)),1,1,"")</f>
        <v>1</v>
      </c>
      <c r="BE216" s="78" t="str">
        <f>REPLACE(INDEX(GroupVertices[Group], MATCH(Edges[[#This Row],[Vertex 2]],GroupVertices[Vertex],0)),1,1,"")</f>
        <v>1</v>
      </c>
      <c r="BF216" s="48">
        <v>0</v>
      </c>
      <c r="BG216" s="49">
        <v>0</v>
      </c>
      <c r="BH216" s="48">
        <v>0</v>
      </c>
      <c r="BI216" s="49">
        <v>0</v>
      </c>
      <c r="BJ216" s="48">
        <v>0</v>
      </c>
      <c r="BK216" s="49">
        <v>0</v>
      </c>
      <c r="BL216" s="48">
        <v>43</v>
      </c>
      <c r="BM216" s="49">
        <v>100</v>
      </c>
      <c r="BN216" s="48">
        <v>43</v>
      </c>
    </row>
    <row r="217" spans="1:66" x14ac:dyDescent="0.25">
      <c r="A217" s="64" t="s">
        <v>277</v>
      </c>
      <c r="B217" s="64" t="s">
        <v>311</v>
      </c>
      <c r="C217" s="65" t="s">
        <v>11064</v>
      </c>
      <c r="D217" s="66">
        <v>3</v>
      </c>
      <c r="E217" s="67" t="s">
        <v>132</v>
      </c>
      <c r="F217" s="68">
        <v>32</v>
      </c>
      <c r="G217" s="65"/>
      <c r="H217" s="69"/>
      <c r="I217" s="70"/>
      <c r="J217" s="70"/>
      <c r="K217" s="34" t="s">
        <v>65</v>
      </c>
      <c r="L217" s="77">
        <v>217</v>
      </c>
      <c r="M217" s="77"/>
      <c r="N217" s="72"/>
      <c r="O217" s="79" t="s">
        <v>314</v>
      </c>
      <c r="P217" s="81">
        <v>43851.646886574075</v>
      </c>
      <c r="Q217" s="79" t="s">
        <v>421</v>
      </c>
      <c r="R217" s="82" t="s">
        <v>475</v>
      </c>
      <c r="S217" s="79" t="s">
        <v>503</v>
      </c>
      <c r="T217" s="79" t="s">
        <v>509</v>
      </c>
      <c r="U217" s="79"/>
      <c r="V217" s="82" t="s">
        <v>735</v>
      </c>
      <c r="W217" s="81">
        <v>43851.646886574075</v>
      </c>
      <c r="X217" s="85">
        <v>43851</v>
      </c>
      <c r="Y217" s="87" t="s">
        <v>902</v>
      </c>
      <c r="Z217" s="82" t="s">
        <v>1212</v>
      </c>
      <c r="AA217" s="79"/>
      <c r="AB217" s="79"/>
      <c r="AC217" s="87" t="s">
        <v>1526</v>
      </c>
      <c r="AD217" s="79"/>
      <c r="AE217" s="79" t="b">
        <v>0</v>
      </c>
      <c r="AF217" s="79">
        <v>0</v>
      </c>
      <c r="AG217" s="87" t="s">
        <v>1673</v>
      </c>
      <c r="AH217" s="79" t="b">
        <v>0</v>
      </c>
      <c r="AI217" s="79" t="s">
        <v>1678</v>
      </c>
      <c r="AJ217" s="79"/>
      <c r="AK217" s="87" t="s">
        <v>1673</v>
      </c>
      <c r="AL217" s="79" t="b">
        <v>0</v>
      </c>
      <c r="AM217" s="79">
        <v>0</v>
      </c>
      <c r="AN217" s="87" t="s">
        <v>1673</v>
      </c>
      <c r="AO217" s="79" t="s">
        <v>1684</v>
      </c>
      <c r="AP217" s="79" t="b">
        <v>0</v>
      </c>
      <c r="AQ217" s="87" t="s">
        <v>1526</v>
      </c>
      <c r="AR217" s="79" t="s">
        <v>176</v>
      </c>
      <c r="AS217" s="79">
        <v>0</v>
      </c>
      <c r="AT217" s="79">
        <v>0</v>
      </c>
      <c r="AU217" s="79"/>
      <c r="AV217" s="79"/>
      <c r="AW217" s="79"/>
      <c r="AX217" s="79"/>
      <c r="AY217" s="79"/>
      <c r="AZ217" s="79"/>
      <c r="BA217" s="79"/>
      <c r="BB217" s="79"/>
      <c r="BC217">
        <v>1</v>
      </c>
      <c r="BD217" s="78" t="str">
        <f>REPLACE(INDEX(GroupVertices[Group], MATCH(Edges[[#This Row],[Vertex 1]],GroupVertices[Vertex],0)),1,1,"")</f>
        <v>1</v>
      </c>
      <c r="BE217" s="78" t="str">
        <f>REPLACE(INDEX(GroupVertices[Group], MATCH(Edges[[#This Row],[Vertex 2]],GroupVertices[Vertex],0)),1,1,"")</f>
        <v>1</v>
      </c>
      <c r="BF217" s="48">
        <v>0</v>
      </c>
      <c r="BG217" s="49">
        <v>0</v>
      </c>
      <c r="BH217" s="48">
        <v>0</v>
      </c>
      <c r="BI217" s="49">
        <v>0</v>
      </c>
      <c r="BJ217" s="48">
        <v>0</v>
      </c>
      <c r="BK217" s="49">
        <v>0</v>
      </c>
      <c r="BL217" s="48">
        <v>10</v>
      </c>
      <c r="BM217" s="49">
        <v>100</v>
      </c>
      <c r="BN217" s="48">
        <v>10</v>
      </c>
    </row>
    <row r="218" spans="1:66" x14ac:dyDescent="0.25">
      <c r="A218" s="64" t="s">
        <v>278</v>
      </c>
      <c r="B218" s="64" t="s">
        <v>272</v>
      </c>
      <c r="C218" s="65" t="s">
        <v>11064</v>
      </c>
      <c r="D218" s="66">
        <v>3</v>
      </c>
      <c r="E218" s="67" t="s">
        <v>132</v>
      </c>
      <c r="F218" s="68">
        <v>32</v>
      </c>
      <c r="G218" s="65"/>
      <c r="H218" s="69"/>
      <c r="I218" s="70"/>
      <c r="J218" s="70"/>
      <c r="K218" s="34" t="s">
        <v>65</v>
      </c>
      <c r="L218" s="77">
        <v>218</v>
      </c>
      <c r="M218" s="77"/>
      <c r="N218" s="72"/>
      <c r="O218" s="79" t="s">
        <v>314</v>
      </c>
      <c r="P218" s="81">
        <v>43851.659050925926</v>
      </c>
      <c r="Q218" s="79" t="s">
        <v>422</v>
      </c>
      <c r="R218" s="82" t="s">
        <v>472</v>
      </c>
      <c r="S218" s="79" t="s">
        <v>500</v>
      </c>
      <c r="T218" s="79" t="s">
        <v>541</v>
      </c>
      <c r="U218" s="82" t="s">
        <v>603</v>
      </c>
      <c r="V218" s="82" t="s">
        <v>603</v>
      </c>
      <c r="W218" s="81">
        <v>43851.659050925926</v>
      </c>
      <c r="X218" s="85">
        <v>43851</v>
      </c>
      <c r="Y218" s="87" t="s">
        <v>903</v>
      </c>
      <c r="Z218" s="82" t="s">
        <v>1213</v>
      </c>
      <c r="AA218" s="79"/>
      <c r="AB218" s="79"/>
      <c r="AC218" s="87" t="s">
        <v>1527</v>
      </c>
      <c r="AD218" s="79"/>
      <c r="AE218" s="79" t="b">
        <v>0</v>
      </c>
      <c r="AF218" s="79">
        <v>4</v>
      </c>
      <c r="AG218" s="87" t="s">
        <v>1673</v>
      </c>
      <c r="AH218" s="79" t="b">
        <v>0</v>
      </c>
      <c r="AI218" s="79" t="s">
        <v>1678</v>
      </c>
      <c r="AJ218" s="79"/>
      <c r="AK218" s="87" t="s">
        <v>1673</v>
      </c>
      <c r="AL218" s="79" t="b">
        <v>0</v>
      </c>
      <c r="AM218" s="79">
        <v>3</v>
      </c>
      <c r="AN218" s="87" t="s">
        <v>1673</v>
      </c>
      <c r="AO218" s="79" t="s">
        <v>1679</v>
      </c>
      <c r="AP218" s="79" t="b">
        <v>0</v>
      </c>
      <c r="AQ218" s="87" t="s">
        <v>1527</v>
      </c>
      <c r="AR218" s="79" t="s">
        <v>176</v>
      </c>
      <c r="AS218" s="79">
        <v>0</v>
      </c>
      <c r="AT218" s="79">
        <v>0</v>
      </c>
      <c r="AU218" s="79"/>
      <c r="AV218" s="79"/>
      <c r="AW218" s="79"/>
      <c r="AX218" s="79"/>
      <c r="AY218" s="79"/>
      <c r="AZ218" s="79"/>
      <c r="BA218" s="79"/>
      <c r="BB218" s="79"/>
      <c r="BC218">
        <v>1</v>
      </c>
      <c r="BD218" s="78" t="str">
        <f>REPLACE(INDEX(GroupVertices[Group], MATCH(Edges[[#This Row],[Vertex 1]],GroupVertices[Vertex],0)),1,1,"")</f>
        <v>2</v>
      </c>
      <c r="BE218" s="78" t="str">
        <f>REPLACE(INDEX(GroupVertices[Group], MATCH(Edges[[#This Row],[Vertex 2]],GroupVertices[Vertex],0)),1,1,"")</f>
        <v>2</v>
      </c>
      <c r="BF218" s="48"/>
      <c r="BG218" s="49"/>
      <c r="BH218" s="48"/>
      <c r="BI218" s="49"/>
      <c r="BJ218" s="48"/>
      <c r="BK218" s="49"/>
      <c r="BL218" s="48"/>
      <c r="BM218" s="49"/>
      <c r="BN218" s="48"/>
    </row>
    <row r="219" spans="1:66" x14ac:dyDescent="0.25">
      <c r="A219" s="64" t="s">
        <v>278</v>
      </c>
      <c r="B219" s="64" t="s">
        <v>290</v>
      </c>
      <c r="C219" s="65" t="s">
        <v>11064</v>
      </c>
      <c r="D219" s="66">
        <v>3</v>
      </c>
      <c r="E219" s="67" t="s">
        <v>132</v>
      </c>
      <c r="F219" s="68">
        <v>32</v>
      </c>
      <c r="G219" s="65"/>
      <c r="H219" s="69"/>
      <c r="I219" s="70"/>
      <c r="J219" s="70"/>
      <c r="K219" s="34" t="s">
        <v>65</v>
      </c>
      <c r="L219" s="77">
        <v>219</v>
      </c>
      <c r="M219" s="77"/>
      <c r="N219" s="72"/>
      <c r="O219" s="79" t="s">
        <v>314</v>
      </c>
      <c r="P219" s="81">
        <v>43851.659050925926</v>
      </c>
      <c r="Q219" s="79" t="s">
        <v>422</v>
      </c>
      <c r="R219" s="82" t="s">
        <v>472</v>
      </c>
      <c r="S219" s="79" t="s">
        <v>500</v>
      </c>
      <c r="T219" s="79" t="s">
        <v>541</v>
      </c>
      <c r="U219" s="82" t="s">
        <v>603</v>
      </c>
      <c r="V219" s="82" t="s">
        <v>603</v>
      </c>
      <c r="W219" s="81">
        <v>43851.659050925926</v>
      </c>
      <c r="X219" s="85">
        <v>43851</v>
      </c>
      <c r="Y219" s="87" t="s">
        <v>903</v>
      </c>
      <c r="Z219" s="82" t="s">
        <v>1213</v>
      </c>
      <c r="AA219" s="79"/>
      <c r="AB219" s="79"/>
      <c r="AC219" s="87" t="s">
        <v>1527</v>
      </c>
      <c r="AD219" s="79"/>
      <c r="AE219" s="79" t="b">
        <v>0</v>
      </c>
      <c r="AF219" s="79">
        <v>4</v>
      </c>
      <c r="AG219" s="87" t="s">
        <v>1673</v>
      </c>
      <c r="AH219" s="79" t="b">
        <v>0</v>
      </c>
      <c r="AI219" s="79" t="s">
        <v>1678</v>
      </c>
      <c r="AJ219" s="79"/>
      <c r="AK219" s="87" t="s">
        <v>1673</v>
      </c>
      <c r="AL219" s="79" t="b">
        <v>0</v>
      </c>
      <c r="AM219" s="79">
        <v>3</v>
      </c>
      <c r="AN219" s="87" t="s">
        <v>1673</v>
      </c>
      <c r="AO219" s="79" t="s">
        <v>1679</v>
      </c>
      <c r="AP219" s="79" t="b">
        <v>0</v>
      </c>
      <c r="AQ219" s="87" t="s">
        <v>1527</v>
      </c>
      <c r="AR219" s="79" t="s">
        <v>176</v>
      </c>
      <c r="AS219" s="79">
        <v>0</v>
      </c>
      <c r="AT219" s="79">
        <v>0</v>
      </c>
      <c r="AU219" s="79"/>
      <c r="AV219" s="79"/>
      <c r="AW219" s="79"/>
      <c r="AX219" s="79"/>
      <c r="AY219" s="79"/>
      <c r="AZ219" s="79"/>
      <c r="BA219" s="79"/>
      <c r="BB219" s="79"/>
      <c r="BC219">
        <v>1</v>
      </c>
      <c r="BD219" s="78" t="str">
        <f>REPLACE(INDEX(GroupVertices[Group], MATCH(Edges[[#This Row],[Vertex 1]],GroupVertices[Vertex],0)),1,1,"")</f>
        <v>2</v>
      </c>
      <c r="BE219" s="78" t="str">
        <f>REPLACE(INDEX(GroupVertices[Group], MATCH(Edges[[#This Row],[Vertex 2]],GroupVertices[Vertex],0)),1,1,"")</f>
        <v>2</v>
      </c>
      <c r="BF219" s="48"/>
      <c r="BG219" s="49"/>
      <c r="BH219" s="48"/>
      <c r="BI219" s="49"/>
      <c r="BJ219" s="48"/>
      <c r="BK219" s="49"/>
      <c r="BL219" s="48"/>
      <c r="BM219" s="49"/>
      <c r="BN219" s="48"/>
    </row>
    <row r="220" spans="1:66" x14ac:dyDescent="0.25">
      <c r="A220" s="64" t="s">
        <v>278</v>
      </c>
      <c r="B220" s="64" t="s">
        <v>288</v>
      </c>
      <c r="C220" s="65" t="s">
        <v>11064</v>
      </c>
      <c r="D220" s="66">
        <v>3</v>
      </c>
      <c r="E220" s="67" t="s">
        <v>132</v>
      </c>
      <c r="F220" s="68">
        <v>32</v>
      </c>
      <c r="G220" s="65"/>
      <c r="H220" s="69"/>
      <c r="I220" s="70"/>
      <c r="J220" s="70"/>
      <c r="K220" s="34" t="s">
        <v>65</v>
      </c>
      <c r="L220" s="77">
        <v>220</v>
      </c>
      <c r="M220" s="77"/>
      <c r="N220" s="72"/>
      <c r="O220" s="79" t="s">
        <v>314</v>
      </c>
      <c r="P220" s="81">
        <v>43851.659050925926</v>
      </c>
      <c r="Q220" s="79" t="s">
        <v>422</v>
      </c>
      <c r="R220" s="82" t="s">
        <v>472</v>
      </c>
      <c r="S220" s="79" t="s">
        <v>500</v>
      </c>
      <c r="T220" s="79" t="s">
        <v>541</v>
      </c>
      <c r="U220" s="82" t="s">
        <v>603</v>
      </c>
      <c r="V220" s="82" t="s">
        <v>603</v>
      </c>
      <c r="W220" s="81">
        <v>43851.659050925926</v>
      </c>
      <c r="X220" s="85">
        <v>43851</v>
      </c>
      <c r="Y220" s="87" t="s">
        <v>903</v>
      </c>
      <c r="Z220" s="82" t="s">
        <v>1213</v>
      </c>
      <c r="AA220" s="79"/>
      <c r="AB220" s="79"/>
      <c r="AC220" s="87" t="s">
        <v>1527</v>
      </c>
      <c r="AD220" s="79"/>
      <c r="AE220" s="79" t="b">
        <v>0</v>
      </c>
      <c r="AF220" s="79">
        <v>4</v>
      </c>
      <c r="AG220" s="87" t="s">
        <v>1673</v>
      </c>
      <c r="AH220" s="79" t="b">
        <v>0</v>
      </c>
      <c r="AI220" s="79" t="s">
        <v>1678</v>
      </c>
      <c r="AJ220" s="79"/>
      <c r="AK220" s="87" t="s">
        <v>1673</v>
      </c>
      <c r="AL220" s="79" t="b">
        <v>0</v>
      </c>
      <c r="AM220" s="79">
        <v>3</v>
      </c>
      <c r="AN220" s="87" t="s">
        <v>1673</v>
      </c>
      <c r="AO220" s="79" t="s">
        <v>1679</v>
      </c>
      <c r="AP220" s="79" t="b">
        <v>0</v>
      </c>
      <c r="AQ220" s="87" t="s">
        <v>1527</v>
      </c>
      <c r="AR220" s="79" t="s">
        <v>176</v>
      </c>
      <c r="AS220" s="79">
        <v>0</v>
      </c>
      <c r="AT220" s="79">
        <v>0</v>
      </c>
      <c r="AU220" s="79"/>
      <c r="AV220" s="79"/>
      <c r="AW220" s="79"/>
      <c r="AX220" s="79"/>
      <c r="AY220" s="79"/>
      <c r="AZ220" s="79"/>
      <c r="BA220" s="79"/>
      <c r="BB220" s="79"/>
      <c r="BC220">
        <v>1</v>
      </c>
      <c r="BD220" s="78" t="str">
        <f>REPLACE(INDEX(GroupVertices[Group], MATCH(Edges[[#This Row],[Vertex 1]],GroupVertices[Vertex],0)),1,1,"")</f>
        <v>2</v>
      </c>
      <c r="BE220" s="78" t="str">
        <f>REPLACE(INDEX(GroupVertices[Group], MATCH(Edges[[#This Row],[Vertex 2]],GroupVertices[Vertex],0)),1,1,"")</f>
        <v>2</v>
      </c>
      <c r="BF220" s="48"/>
      <c r="BG220" s="49"/>
      <c r="BH220" s="48"/>
      <c r="BI220" s="49"/>
      <c r="BJ220" s="48"/>
      <c r="BK220" s="49"/>
      <c r="BL220" s="48"/>
      <c r="BM220" s="49"/>
      <c r="BN220" s="48"/>
    </row>
    <row r="221" spans="1:66" x14ac:dyDescent="0.25">
      <c r="A221" s="64" t="s">
        <v>278</v>
      </c>
      <c r="B221" s="64" t="s">
        <v>294</v>
      </c>
      <c r="C221" s="65" t="s">
        <v>11064</v>
      </c>
      <c r="D221" s="66">
        <v>3</v>
      </c>
      <c r="E221" s="67" t="s">
        <v>132</v>
      </c>
      <c r="F221" s="68">
        <v>32</v>
      </c>
      <c r="G221" s="65"/>
      <c r="H221" s="69"/>
      <c r="I221" s="70"/>
      <c r="J221" s="70"/>
      <c r="K221" s="34" t="s">
        <v>65</v>
      </c>
      <c r="L221" s="77">
        <v>221</v>
      </c>
      <c r="M221" s="77"/>
      <c r="N221" s="72"/>
      <c r="O221" s="79" t="s">
        <v>314</v>
      </c>
      <c r="P221" s="81">
        <v>43851.659050925926</v>
      </c>
      <c r="Q221" s="79" t="s">
        <v>422</v>
      </c>
      <c r="R221" s="82" t="s">
        <v>472</v>
      </c>
      <c r="S221" s="79" t="s">
        <v>500</v>
      </c>
      <c r="T221" s="79" t="s">
        <v>541</v>
      </c>
      <c r="U221" s="82" t="s">
        <v>603</v>
      </c>
      <c r="V221" s="82" t="s">
        <v>603</v>
      </c>
      <c r="W221" s="81">
        <v>43851.659050925926</v>
      </c>
      <c r="X221" s="85">
        <v>43851</v>
      </c>
      <c r="Y221" s="87" t="s">
        <v>903</v>
      </c>
      <c r="Z221" s="82" t="s">
        <v>1213</v>
      </c>
      <c r="AA221" s="79"/>
      <c r="AB221" s="79"/>
      <c r="AC221" s="87" t="s">
        <v>1527</v>
      </c>
      <c r="AD221" s="79"/>
      <c r="AE221" s="79" t="b">
        <v>0</v>
      </c>
      <c r="AF221" s="79">
        <v>4</v>
      </c>
      <c r="AG221" s="87" t="s">
        <v>1673</v>
      </c>
      <c r="AH221" s="79" t="b">
        <v>0</v>
      </c>
      <c r="AI221" s="79" t="s">
        <v>1678</v>
      </c>
      <c r="AJ221" s="79"/>
      <c r="AK221" s="87" t="s">
        <v>1673</v>
      </c>
      <c r="AL221" s="79" t="b">
        <v>0</v>
      </c>
      <c r="AM221" s="79">
        <v>3</v>
      </c>
      <c r="AN221" s="87" t="s">
        <v>1673</v>
      </c>
      <c r="AO221" s="79" t="s">
        <v>1679</v>
      </c>
      <c r="AP221" s="79" t="b">
        <v>0</v>
      </c>
      <c r="AQ221" s="87" t="s">
        <v>1527</v>
      </c>
      <c r="AR221" s="79" t="s">
        <v>176</v>
      </c>
      <c r="AS221" s="79">
        <v>0</v>
      </c>
      <c r="AT221" s="79">
        <v>0</v>
      </c>
      <c r="AU221" s="79"/>
      <c r="AV221" s="79"/>
      <c r="AW221" s="79"/>
      <c r="AX221" s="79"/>
      <c r="AY221" s="79"/>
      <c r="AZ221" s="79"/>
      <c r="BA221" s="79"/>
      <c r="BB221" s="79"/>
      <c r="BC221">
        <v>1</v>
      </c>
      <c r="BD221" s="78" t="str">
        <f>REPLACE(INDEX(GroupVertices[Group], MATCH(Edges[[#This Row],[Vertex 1]],GroupVertices[Vertex],0)),1,1,"")</f>
        <v>2</v>
      </c>
      <c r="BE221" s="78" t="str">
        <f>REPLACE(INDEX(GroupVertices[Group], MATCH(Edges[[#This Row],[Vertex 2]],GroupVertices[Vertex],0)),1,1,"")</f>
        <v>2</v>
      </c>
      <c r="BF221" s="48"/>
      <c r="BG221" s="49"/>
      <c r="BH221" s="48"/>
      <c r="BI221" s="49"/>
      <c r="BJ221" s="48"/>
      <c r="BK221" s="49"/>
      <c r="BL221" s="48"/>
      <c r="BM221" s="49"/>
      <c r="BN221" s="48"/>
    </row>
    <row r="222" spans="1:66" x14ac:dyDescent="0.25">
      <c r="A222" s="64" t="s">
        <v>278</v>
      </c>
      <c r="B222" s="64" t="s">
        <v>292</v>
      </c>
      <c r="C222" s="65" t="s">
        <v>11064</v>
      </c>
      <c r="D222" s="66">
        <v>3</v>
      </c>
      <c r="E222" s="67" t="s">
        <v>132</v>
      </c>
      <c r="F222" s="68">
        <v>32</v>
      </c>
      <c r="G222" s="65"/>
      <c r="H222" s="69"/>
      <c r="I222" s="70"/>
      <c r="J222" s="70"/>
      <c r="K222" s="34" t="s">
        <v>65</v>
      </c>
      <c r="L222" s="77">
        <v>222</v>
      </c>
      <c r="M222" s="77"/>
      <c r="N222" s="72"/>
      <c r="O222" s="79" t="s">
        <v>314</v>
      </c>
      <c r="P222" s="81">
        <v>43851.659050925926</v>
      </c>
      <c r="Q222" s="79" t="s">
        <v>422</v>
      </c>
      <c r="R222" s="82" t="s">
        <v>472</v>
      </c>
      <c r="S222" s="79" t="s">
        <v>500</v>
      </c>
      <c r="T222" s="79" t="s">
        <v>541</v>
      </c>
      <c r="U222" s="82" t="s">
        <v>603</v>
      </c>
      <c r="V222" s="82" t="s">
        <v>603</v>
      </c>
      <c r="W222" s="81">
        <v>43851.659050925926</v>
      </c>
      <c r="X222" s="85">
        <v>43851</v>
      </c>
      <c r="Y222" s="87" t="s">
        <v>903</v>
      </c>
      <c r="Z222" s="82" t="s">
        <v>1213</v>
      </c>
      <c r="AA222" s="79"/>
      <c r="AB222" s="79"/>
      <c r="AC222" s="87" t="s">
        <v>1527</v>
      </c>
      <c r="AD222" s="79"/>
      <c r="AE222" s="79" t="b">
        <v>0</v>
      </c>
      <c r="AF222" s="79">
        <v>4</v>
      </c>
      <c r="AG222" s="87" t="s">
        <v>1673</v>
      </c>
      <c r="AH222" s="79" t="b">
        <v>0</v>
      </c>
      <c r="AI222" s="79" t="s">
        <v>1678</v>
      </c>
      <c r="AJ222" s="79"/>
      <c r="AK222" s="87" t="s">
        <v>1673</v>
      </c>
      <c r="AL222" s="79" t="b">
        <v>0</v>
      </c>
      <c r="AM222" s="79">
        <v>3</v>
      </c>
      <c r="AN222" s="87" t="s">
        <v>1673</v>
      </c>
      <c r="AO222" s="79" t="s">
        <v>1679</v>
      </c>
      <c r="AP222" s="79" t="b">
        <v>0</v>
      </c>
      <c r="AQ222" s="87" t="s">
        <v>1527</v>
      </c>
      <c r="AR222" s="79" t="s">
        <v>176</v>
      </c>
      <c r="AS222" s="79">
        <v>0</v>
      </c>
      <c r="AT222" s="79">
        <v>0</v>
      </c>
      <c r="AU222" s="79"/>
      <c r="AV222" s="79"/>
      <c r="AW222" s="79"/>
      <c r="AX222" s="79"/>
      <c r="AY222" s="79"/>
      <c r="AZ222" s="79"/>
      <c r="BA222" s="79"/>
      <c r="BB222" s="79"/>
      <c r="BC222">
        <v>1</v>
      </c>
      <c r="BD222" s="78" t="str">
        <f>REPLACE(INDEX(GroupVertices[Group], MATCH(Edges[[#This Row],[Vertex 1]],GroupVertices[Vertex],0)),1,1,"")</f>
        <v>2</v>
      </c>
      <c r="BE222" s="78" t="str">
        <f>REPLACE(INDEX(GroupVertices[Group], MATCH(Edges[[#This Row],[Vertex 2]],GroupVertices[Vertex],0)),1,1,"")</f>
        <v>2</v>
      </c>
      <c r="BF222" s="48"/>
      <c r="BG222" s="49"/>
      <c r="BH222" s="48"/>
      <c r="BI222" s="49"/>
      <c r="BJ222" s="48"/>
      <c r="BK222" s="49"/>
      <c r="BL222" s="48"/>
      <c r="BM222" s="49"/>
      <c r="BN222" s="48"/>
    </row>
    <row r="223" spans="1:66" x14ac:dyDescent="0.25">
      <c r="A223" s="64" t="s">
        <v>278</v>
      </c>
      <c r="B223" s="64" t="s">
        <v>277</v>
      </c>
      <c r="C223" s="65" t="s">
        <v>11064</v>
      </c>
      <c r="D223" s="66">
        <v>3</v>
      </c>
      <c r="E223" s="67" t="s">
        <v>132</v>
      </c>
      <c r="F223" s="68">
        <v>32</v>
      </c>
      <c r="G223" s="65"/>
      <c r="H223" s="69"/>
      <c r="I223" s="70"/>
      <c r="J223" s="70"/>
      <c r="K223" s="34" t="s">
        <v>66</v>
      </c>
      <c r="L223" s="77">
        <v>223</v>
      </c>
      <c r="M223" s="77"/>
      <c r="N223" s="72"/>
      <c r="O223" s="79" t="s">
        <v>314</v>
      </c>
      <c r="P223" s="81">
        <v>43851.659050925926</v>
      </c>
      <c r="Q223" s="79" t="s">
        <v>422</v>
      </c>
      <c r="R223" s="82" t="s">
        <v>472</v>
      </c>
      <c r="S223" s="79" t="s">
        <v>500</v>
      </c>
      <c r="T223" s="79" t="s">
        <v>541</v>
      </c>
      <c r="U223" s="82" t="s">
        <v>603</v>
      </c>
      <c r="V223" s="82" t="s">
        <v>603</v>
      </c>
      <c r="W223" s="81">
        <v>43851.659050925926</v>
      </c>
      <c r="X223" s="85">
        <v>43851</v>
      </c>
      <c r="Y223" s="87" t="s">
        <v>903</v>
      </c>
      <c r="Z223" s="82" t="s">
        <v>1213</v>
      </c>
      <c r="AA223" s="79"/>
      <c r="AB223" s="79"/>
      <c r="AC223" s="87" t="s">
        <v>1527</v>
      </c>
      <c r="AD223" s="79"/>
      <c r="AE223" s="79" t="b">
        <v>0</v>
      </c>
      <c r="AF223" s="79">
        <v>4</v>
      </c>
      <c r="AG223" s="87" t="s">
        <v>1673</v>
      </c>
      <c r="AH223" s="79" t="b">
        <v>0</v>
      </c>
      <c r="AI223" s="79" t="s">
        <v>1678</v>
      </c>
      <c r="AJ223" s="79"/>
      <c r="AK223" s="87" t="s">
        <v>1673</v>
      </c>
      <c r="AL223" s="79" t="b">
        <v>0</v>
      </c>
      <c r="AM223" s="79">
        <v>3</v>
      </c>
      <c r="AN223" s="87" t="s">
        <v>1673</v>
      </c>
      <c r="AO223" s="79" t="s">
        <v>1679</v>
      </c>
      <c r="AP223" s="79" t="b">
        <v>0</v>
      </c>
      <c r="AQ223" s="87" t="s">
        <v>1527</v>
      </c>
      <c r="AR223" s="79" t="s">
        <v>176</v>
      </c>
      <c r="AS223" s="79">
        <v>0</v>
      </c>
      <c r="AT223" s="79">
        <v>0</v>
      </c>
      <c r="AU223" s="79"/>
      <c r="AV223" s="79"/>
      <c r="AW223" s="79"/>
      <c r="AX223" s="79"/>
      <c r="AY223" s="79"/>
      <c r="AZ223" s="79"/>
      <c r="BA223" s="79"/>
      <c r="BB223" s="79"/>
      <c r="BC223">
        <v>1</v>
      </c>
      <c r="BD223" s="78" t="str">
        <f>REPLACE(INDEX(GroupVertices[Group], MATCH(Edges[[#This Row],[Vertex 1]],GroupVertices[Vertex],0)),1,1,"")</f>
        <v>2</v>
      </c>
      <c r="BE223" s="78" t="str">
        <f>REPLACE(INDEX(GroupVertices[Group], MATCH(Edges[[#This Row],[Vertex 2]],GroupVertices[Vertex],0)),1,1,"")</f>
        <v>1</v>
      </c>
      <c r="BF223" s="48">
        <v>0</v>
      </c>
      <c r="BG223" s="49">
        <v>0</v>
      </c>
      <c r="BH223" s="48">
        <v>0</v>
      </c>
      <c r="BI223" s="49">
        <v>0</v>
      </c>
      <c r="BJ223" s="48">
        <v>0</v>
      </c>
      <c r="BK223" s="49">
        <v>0</v>
      </c>
      <c r="BL223" s="48">
        <v>26</v>
      </c>
      <c r="BM223" s="49">
        <v>100</v>
      </c>
      <c r="BN223" s="48">
        <v>26</v>
      </c>
    </row>
    <row r="224" spans="1:66" x14ac:dyDescent="0.25">
      <c r="A224" s="64" t="s">
        <v>277</v>
      </c>
      <c r="B224" s="64" t="s">
        <v>278</v>
      </c>
      <c r="C224" s="65" t="s">
        <v>11064</v>
      </c>
      <c r="D224" s="66">
        <v>3</v>
      </c>
      <c r="E224" s="67" t="s">
        <v>132</v>
      </c>
      <c r="F224" s="68">
        <v>32</v>
      </c>
      <c r="G224" s="65"/>
      <c r="H224" s="69"/>
      <c r="I224" s="70"/>
      <c r="J224" s="70"/>
      <c r="K224" s="34" t="s">
        <v>66</v>
      </c>
      <c r="L224" s="77">
        <v>224</v>
      </c>
      <c r="M224" s="77"/>
      <c r="N224" s="72"/>
      <c r="O224" s="79" t="s">
        <v>314</v>
      </c>
      <c r="P224" s="81">
        <v>43852.506261574075</v>
      </c>
      <c r="Q224" s="79" t="s">
        <v>395</v>
      </c>
      <c r="R224" s="82" t="s">
        <v>472</v>
      </c>
      <c r="S224" s="79" t="s">
        <v>500</v>
      </c>
      <c r="T224" s="79" t="s">
        <v>514</v>
      </c>
      <c r="U224" s="79"/>
      <c r="V224" s="82" t="s">
        <v>735</v>
      </c>
      <c r="W224" s="81">
        <v>43852.506261574075</v>
      </c>
      <c r="X224" s="85">
        <v>43852</v>
      </c>
      <c r="Y224" s="87" t="s">
        <v>904</v>
      </c>
      <c r="Z224" s="82" t="s">
        <v>1214</v>
      </c>
      <c r="AA224" s="79"/>
      <c r="AB224" s="79"/>
      <c r="AC224" s="87" t="s">
        <v>1528</v>
      </c>
      <c r="AD224" s="79"/>
      <c r="AE224" s="79" t="b">
        <v>0</v>
      </c>
      <c r="AF224" s="79">
        <v>1</v>
      </c>
      <c r="AG224" s="87" t="s">
        <v>1673</v>
      </c>
      <c r="AH224" s="79" t="b">
        <v>0</v>
      </c>
      <c r="AI224" s="79" t="s">
        <v>1678</v>
      </c>
      <c r="AJ224" s="79"/>
      <c r="AK224" s="87" t="s">
        <v>1673</v>
      </c>
      <c r="AL224" s="79" t="b">
        <v>0</v>
      </c>
      <c r="AM224" s="79">
        <v>1</v>
      </c>
      <c r="AN224" s="87" t="s">
        <v>1673</v>
      </c>
      <c r="AO224" s="79" t="s">
        <v>1684</v>
      </c>
      <c r="AP224" s="79" t="b">
        <v>0</v>
      </c>
      <c r="AQ224" s="87" t="s">
        <v>1528</v>
      </c>
      <c r="AR224" s="79" t="s">
        <v>176</v>
      </c>
      <c r="AS224" s="79">
        <v>0</v>
      </c>
      <c r="AT224" s="79">
        <v>0</v>
      </c>
      <c r="AU224" s="79"/>
      <c r="AV224" s="79"/>
      <c r="AW224" s="79"/>
      <c r="AX224" s="79"/>
      <c r="AY224" s="79"/>
      <c r="AZ224" s="79"/>
      <c r="BA224" s="79"/>
      <c r="BB224" s="79"/>
      <c r="BC224">
        <v>1</v>
      </c>
      <c r="BD224" s="78" t="str">
        <f>REPLACE(INDEX(GroupVertices[Group], MATCH(Edges[[#This Row],[Vertex 1]],GroupVertices[Vertex],0)),1,1,"")</f>
        <v>1</v>
      </c>
      <c r="BE224" s="78" t="str">
        <f>REPLACE(INDEX(GroupVertices[Group], MATCH(Edges[[#This Row],[Vertex 2]],GroupVertices[Vertex],0)),1,1,"")</f>
        <v>2</v>
      </c>
      <c r="BF224" s="48">
        <v>0</v>
      </c>
      <c r="BG224" s="49">
        <v>0</v>
      </c>
      <c r="BH224" s="48">
        <v>0</v>
      </c>
      <c r="BI224" s="49">
        <v>0</v>
      </c>
      <c r="BJ224" s="48">
        <v>0</v>
      </c>
      <c r="BK224" s="49">
        <v>0</v>
      </c>
      <c r="BL224" s="48">
        <v>14</v>
      </c>
      <c r="BM224" s="49">
        <v>100</v>
      </c>
      <c r="BN224" s="48">
        <v>14</v>
      </c>
    </row>
    <row r="225" spans="1:66" x14ac:dyDescent="0.25">
      <c r="A225" s="64" t="s">
        <v>279</v>
      </c>
      <c r="B225" s="64" t="s">
        <v>307</v>
      </c>
      <c r="C225" s="65" t="s">
        <v>11064</v>
      </c>
      <c r="D225" s="66">
        <v>3</v>
      </c>
      <c r="E225" s="67" t="s">
        <v>132</v>
      </c>
      <c r="F225" s="68">
        <v>32</v>
      </c>
      <c r="G225" s="65"/>
      <c r="H225" s="69"/>
      <c r="I225" s="70"/>
      <c r="J225" s="70"/>
      <c r="K225" s="34" t="s">
        <v>65</v>
      </c>
      <c r="L225" s="77">
        <v>225</v>
      </c>
      <c r="M225" s="77"/>
      <c r="N225" s="72"/>
      <c r="O225" s="79" t="s">
        <v>314</v>
      </c>
      <c r="P225" s="81">
        <v>43843.604513888888</v>
      </c>
      <c r="Q225" s="79" t="s">
        <v>376</v>
      </c>
      <c r="R225" s="79"/>
      <c r="S225" s="79"/>
      <c r="T225" s="79" t="s">
        <v>509</v>
      </c>
      <c r="U225" s="82" t="s">
        <v>604</v>
      </c>
      <c r="V225" s="82" t="s">
        <v>604</v>
      </c>
      <c r="W225" s="81">
        <v>43843.604513888888</v>
      </c>
      <c r="X225" s="85">
        <v>43843</v>
      </c>
      <c r="Y225" s="87" t="s">
        <v>905</v>
      </c>
      <c r="Z225" s="82" t="s">
        <v>1215</v>
      </c>
      <c r="AA225" s="79"/>
      <c r="AB225" s="79"/>
      <c r="AC225" s="87" t="s">
        <v>1529</v>
      </c>
      <c r="AD225" s="79"/>
      <c r="AE225" s="79" t="b">
        <v>0</v>
      </c>
      <c r="AF225" s="79">
        <v>9</v>
      </c>
      <c r="AG225" s="87" t="s">
        <v>1673</v>
      </c>
      <c r="AH225" s="79" t="b">
        <v>0</v>
      </c>
      <c r="AI225" s="79" t="s">
        <v>1678</v>
      </c>
      <c r="AJ225" s="79"/>
      <c r="AK225" s="87" t="s">
        <v>1673</v>
      </c>
      <c r="AL225" s="79" t="b">
        <v>0</v>
      </c>
      <c r="AM225" s="79">
        <v>6</v>
      </c>
      <c r="AN225" s="87" t="s">
        <v>1673</v>
      </c>
      <c r="AO225" s="79" t="s">
        <v>1686</v>
      </c>
      <c r="AP225" s="79" t="b">
        <v>0</v>
      </c>
      <c r="AQ225" s="87" t="s">
        <v>1529</v>
      </c>
      <c r="AR225" s="79" t="s">
        <v>313</v>
      </c>
      <c r="AS225" s="79">
        <v>0</v>
      </c>
      <c r="AT225" s="79">
        <v>0</v>
      </c>
      <c r="AU225" s="79"/>
      <c r="AV225" s="79"/>
      <c r="AW225" s="79"/>
      <c r="AX225" s="79"/>
      <c r="AY225" s="79"/>
      <c r="AZ225" s="79"/>
      <c r="BA225" s="79"/>
      <c r="BB225" s="79"/>
      <c r="BC225">
        <v>1</v>
      </c>
      <c r="BD225" s="78" t="str">
        <f>REPLACE(INDEX(GroupVertices[Group], MATCH(Edges[[#This Row],[Vertex 1]],GroupVertices[Vertex],0)),1,1,"")</f>
        <v>2</v>
      </c>
      <c r="BE225" s="78" t="str">
        <f>REPLACE(INDEX(GroupVertices[Group], MATCH(Edges[[#This Row],[Vertex 2]],GroupVertices[Vertex],0)),1,1,"")</f>
        <v>2</v>
      </c>
      <c r="BF225" s="48"/>
      <c r="BG225" s="49"/>
      <c r="BH225" s="48"/>
      <c r="BI225" s="49"/>
      <c r="BJ225" s="48"/>
      <c r="BK225" s="49"/>
      <c r="BL225" s="48"/>
      <c r="BM225" s="49"/>
      <c r="BN225" s="48"/>
    </row>
    <row r="226" spans="1:66" x14ac:dyDescent="0.25">
      <c r="A226" s="64" t="s">
        <v>279</v>
      </c>
      <c r="B226" s="64" t="s">
        <v>303</v>
      </c>
      <c r="C226" s="65" t="s">
        <v>11064</v>
      </c>
      <c r="D226" s="66">
        <v>3</v>
      </c>
      <c r="E226" s="67" t="s">
        <v>132</v>
      </c>
      <c r="F226" s="68">
        <v>32</v>
      </c>
      <c r="G226" s="65"/>
      <c r="H226" s="69"/>
      <c r="I226" s="70"/>
      <c r="J226" s="70"/>
      <c r="K226" s="34" t="s">
        <v>65</v>
      </c>
      <c r="L226" s="77">
        <v>226</v>
      </c>
      <c r="M226" s="77"/>
      <c r="N226" s="72"/>
      <c r="O226" s="79" t="s">
        <v>314</v>
      </c>
      <c r="P226" s="81">
        <v>43843.604513888888</v>
      </c>
      <c r="Q226" s="79" t="s">
        <v>376</v>
      </c>
      <c r="R226" s="79"/>
      <c r="S226" s="79"/>
      <c r="T226" s="79" t="s">
        <v>509</v>
      </c>
      <c r="U226" s="82" t="s">
        <v>604</v>
      </c>
      <c r="V226" s="82" t="s">
        <v>604</v>
      </c>
      <c r="W226" s="81">
        <v>43843.604513888888</v>
      </c>
      <c r="X226" s="85">
        <v>43843</v>
      </c>
      <c r="Y226" s="87" t="s">
        <v>905</v>
      </c>
      <c r="Z226" s="82" t="s">
        <v>1215</v>
      </c>
      <c r="AA226" s="79"/>
      <c r="AB226" s="79"/>
      <c r="AC226" s="87" t="s">
        <v>1529</v>
      </c>
      <c r="AD226" s="79"/>
      <c r="AE226" s="79" t="b">
        <v>0</v>
      </c>
      <c r="AF226" s="79">
        <v>9</v>
      </c>
      <c r="AG226" s="87" t="s">
        <v>1673</v>
      </c>
      <c r="AH226" s="79" t="b">
        <v>0</v>
      </c>
      <c r="AI226" s="79" t="s">
        <v>1678</v>
      </c>
      <c r="AJ226" s="79"/>
      <c r="AK226" s="87" t="s">
        <v>1673</v>
      </c>
      <c r="AL226" s="79" t="b">
        <v>0</v>
      </c>
      <c r="AM226" s="79">
        <v>6</v>
      </c>
      <c r="AN226" s="87" t="s">
        <v>1673</v>
      </c>
      <c r="AO226" s="79" t="s">
        <v>1686</v>
      </c>
      <c r="AP226" s="79" t="b">
        <v>0</v>
      </c>
      <c r="AQ226" s="87" t="s">
        <v>1529</v>
      </c>
      <c r="AR226" s="79" t="s">
        <v>313</v>
      </c>
      <c r="AS226" s="79">
        <v>0</v>
      </c>
      <c r="AT226" s="79">
        <v>0</v>
      </c>
      <c r="AU226" s="79"/>
      <c r="AV226" s="79"/>
      <c r="AW226" s="79"/>
      <c r="AX226" s="79"/>
      <c r="AY226" s="79"/>
      <c r="AZ226" s="79"/>
      <c r="BA226" s="79"/>
      <c r="BB226" s="79"/>
      <c r="BC226">
        <v>1</v>
      </c>
      <c r="BD226" s="78" t="str">
        <f>REPLACE(INDEX(GroupVertices[Group], MATCH(Edges[[#This Row],[Vertex 1]],GroupVertices[Vertex],0)),1,1,"")</f>
        <v>2</v>
      </c>
      <c r="BE226" s="78" t="str">
        <f>REPLACE(INDEX(GroupVertices[Group], MATCH(Edges[[#This Row],[Vertex 2]],GroupVertices[Vertex],0)),1,1,"")</f>
        <v>2</v>
      </c>
      <c r="BF226" s="48"/>
      <c r="BG226" s="49"/>
      <c r="BH226" s="48"/>
      <c r="BI226" s="49"/>
      <c r="BJ226" s="48"/>
      <c r="BK226" s="49"/>
      <c r="BL226" s="48"/>
      <c r="BM226" s="49"/>
      <c r="BN226" s="48"/>
    </row>
    <row r="227" spans="1:66" x14ac:dyDescent="0.25">
      <c r="A227" s="64" t="s">
        <v>279</v>
      </c>
      <c r="B227" s="64" t="s">
        <v>310</v>
      </c>
      <c r="C227" s="65" t="s">
        <v>11064</v>
      </c>
      <c r="D227" s="66">
        <v>3</v>
      </c>
      <c r="E227" s="67" t="s">
        <v>132</v>
      </c>
      <c r="F227" s="68">
        <v>32</v>
      </c>
      <c r="G227" s="65"/>
      <c r="H227" s="69"/>
      <c r="I227" s="70"/>
      <c r="J227" s="70"/>
      <c r="K227" s="34" t="s">
        <v>65</v>
      </c>
      <c r="L227" s="77">
        <v>227</v>
      </c>
      <c r="M227" s="77"/>
      <c r="N227" s="72"/>
      <c r="O227" s="79" t="s">
        <v>314</v>
      </c>
      <c r="P227" s="81">
        <v>43843.604513888888</v>
      </c>
      <c r="Q227" s="79" t="s">
        <v>376</v>
      </c>
      <c r="R227" s="79"/>
      <c r="S227" s="79"/>
      <c r="T227" s="79" t="s">
        <v>509</v>
      </c>
      <c r="U227" s="82" t="s">
        <v>604</v>
      </c>
      <c r="V227" s="82" t="s">
        <v>604</v>
      </c>
      <c r="W227" s="81">
        <v>43843.604513888888</v>
      </c>
      <c r="X227" s="85">
        <v>43843</v>
      </c>
      <c r="Y227" s="87" t="s">
        <v>905</v>
      </c>
      <c r="Z227" s="82" t="s">
        <v>1215</v>
      </c>
      <c r="AA227" s="79"/>
      <c r="AB227" s="79"/>
      <c r="AC227" s="87" t="s">
        <v>1529</v>
      </c>
      <c r="AD227" s="79"/>
      <c r="AE227" s="79" t="b">
        <v>0</v>
      </c>
      <c r="AF227" s="79">
        <v>9</v>
      </c>
      <c r="AG227" s="87" t="s">
        <v>1673</v>
      </c>
      <c r="AH227" s="79" t="b">
        <v>0</v>
      </c>
      <c r="AI227" s="79" t="s">
        <v>1678</v>
      </c>
      <c r="AJ227" s="79"/>
      <c r="AK227" s="87" t="s">
        <v>1673</v>
      </c>
      <c r="AL227" s="79" t="b">
        <v>0</v>
      </c>
      <c r="AM227" s="79">
        <v>6</v>
      </c>
      <c r="AN227" s="87" t="s">
        <v>1673</v>
      </c>
      <c r="AO227" s="79" t="s">
        <v>1686</v>
      </c>
      <c r="AP227" s="79" t="b">
        <v>0</v>
      </c>
      <c r="AQ227" s="87" t="s">
        <v>1529</v>
      </c>
      <c r="AR227" s="79" t="s">
        <v>313</v>
      </c>
      <c r="AS227" s="79">
        <v>0</v>
      </c>
      <c r="AT227" s="79">
        <v>0</v>
      </c>
      <c r="AU227" s="79"/>
      <c r="AV227" s="79"/>
      <c r="AW227" s="79"/>
      <c r="AX227" s="79"/>
      <c r="AY227" s="79"/>
      <c r="AZ227" s="79"/>
      <c r="BA227" s="79"/>
      <c r="BB227" s="79"/>
      <c r="BC227">
        <v>1</v>
      </c>
      <c r="BD227" s="78" t="str">
        <f>REPLACE(INDEX(GroupVertices[Group], MATCH(Edges[[#This Row],[Vertex 1]],GroupVertices[Vertex],0)),1,1,"")</f>
        <v>2</v>
      </c>
      <c r="BE227" s="78" t="str">
        <f>REPLACE(INDEX(GroupVertices[Group], MATCH(Edges[[#This Row],[Vertex 2]],GroupVertices[Vertex],0)),1,1,"")</f>
        <v>2</v>
      </c>
      <c r="BF227" s="48">
        <v>0</v>
      </c>
      <c r="BG227" s="49">
        <v>0</v>
      </c>
      <c r="BH227" s="48">
        <v>0</v>
      </c>
      <c r="BI227" s="49">
        <v>0</v>
      </c>
      <c r="BJ227" s="48">
        <v>0</v>
      </c>
      <c r="BK227" s="49">
        <v>0</v>
      </c>
      <c r="BL227" s="48">
        <v>27</v>
      </c>
      <c r="BM227" s="49">
        <v>100</v>
      </c>
      <c r="BN227" s="48">
        <v>27</v>
      </c>
    </row>
    <row r="228" spans="1:66" x14ac:dyDescent="0.25">
      <c r="A228" s="64" t="s">
        <v>280</v>
      </c>
      <c r="B228" s="64" t="s">
        <v>301</v>
      </c>
      <c r="C228" s="65" t="s">
        <v>11064</v>
      </c>
      <c r="D228" s="66">
        <v>3</v>
      </c>
      <c r="E228" s="67" t="s">
        <v>132</v>
      </c>
      <c r="F228" s="68">
        <v>32</v>
      </c>
      <c r="G228" s="65"/>
      <c r="H228" s="69"/>
      <c r="I228" s="70"/>
      <c r="J228" s="70"/>
      <c r="K228" s="34" t="s">
        <v>65</v>
      </c>
      <c r="L228" s="77">
        <v>228</v>
      </c>
      <c r="M228" s="77"/>
      <c r="N228" s="72"/>
      <c r="O228" s="79" t="s">
        <v>315</v>
      </c>
      <c r="P228" s="81">
        <v>43849.012592592589</v>
      </c>
      <c r="Q228" s="79" t="s">
        <v>397</v>
      </c>
      <c r="R228" s="79"/>
      <c r="S228" s="79"/>
      <c r="T228" s="79"/>
      <c r="U228" s="79"/>
      <c r="V228" s="82" t="s">
        <v>736</v>
      </c>
      <c r="W228" s="81">
        <v>43849.012592592589</v>
      </c>
      <c r="X228" s="85">
        <v>43849</v>
      </c>
      <c r="Y228" s="87" t="s">
        <v>906</v>
      </c>
      <c r="Z228" s="82" t="s">
        <v>1216</v>
      </c>
      <c r="AA228" s="79"/>
      <c r="AB228" s="79"/>
      <c r="AC228" s="87" t="s">
        <v>1530</v>
      </c>
      <c r="AD228" s="79"/>
      <c r="AE228" s="79" t="b">
        <v>0</v>
      </c>
      <c r="AF228" s="79">
        <v>0</v>
      </c>
      <c r="AG228" s="87" t="s">
        <v>1673</v>
      </c>
      <c r="AH228" s="79" t="b">
        <v>0</v>
      </c>
      <c r="AI228" s="79" t="s">
        <v>1678</v>
      </c>
      <c r="AJ228" s="79"/>
      <c r="AK228" s="87" t="s">
        <v>1673</v>
      </c>
      <c r="AL228" s="79" t="b">
        <v>0</v>
      </c>
      <c r="AM228" s="79">
        <v>3</v>
      </c>
      <c r="AN228" s="87" t="s">
        <v>1606</v>
      </c>
      <c r="AO228" s="79" t="s">
        <v>1682</v>
      </c>
      <c r="AP228" s="79" t="b">
        <v>0</v>
      </c>
      <c r="AQ228" s="87" t="s">
        <v>1606</v>
      </c>
      <c r="AR228" s="79" t="s">
        <v>176</v>
      </c>
      <c r="AS228" s="79">
        <v>0</v>
      </c>
      <c r="AT228" s="79">
        <v>0</v>
      </c>
      <c r="AU228" s="79"/>
      <c r="AV228" s="79"/>
      <c r="AW228" s="79"/>
      <c r="AX228" s="79"/>
      <c r="AY228" s="79"/>
      <c r="AZ228" s="79"/>
      <c r="BA228" s="79"/>
      <c r="BB228" s="79"/>
      <c r="BC228">
        <v>1</v>
      </c>
      <c r="BD228" s="78" t="str">
        <f>REPLACE(INDEX(GroupVertices[Group], MATCH(Edges[[#This Row],[Vertex 1]],GroupVertices[Vertex],0)),1,1,"")</f>
        <v>2</v>
      </c>
      <c r="BE228" s="78" t="str">
        <f>REPLACE(INDEX(GroupVertices[Group], MATCH(Edges[[#This Row],[Vertex 2]],GroupVertices[Vertex],0)),1,1,"")</f>
        <v>1</v>
      </c>
      <c r="BF228" s="48">
        <v>0</v>
      </c>
      <c r="BG228" s="49">
        <v>0</v>
      </c>
      <c r="BH228" s="48">
        <v>0</v>
      </c>
      <c r="BI228" s="49">
        <v>0</v>
      </c>
      <c r="BJ228" s="48">
        <v>0</v>
      </c>
      <c r="BK228" s="49">
        <v>0</v>
      </c>
      <c r="BL228" s="48">
        <v>38</v>
      </c>
      <c r="BM228" s="49">
        <v>100</v>
      </c>
      <c r="BN228" s="48">
        <v>38</v>
      </c>
    </row>
    <row r="229" spans="1:66" x14ac:dyDescent="0.25">
      <c r="A229" s="64" t="s">
        <v>272</v>
      </c>
      <c r="B229" s="64" t="s">
        <v>280</v>
      </c>
      <c r="C229" s="65" t="s">
        <v>11064</v>
      </c>
      <c r="D229" s="66">
        <v>3</v>
      </c>
      <c r="E229" s="67" t="s">
        <v>132</v>
      </c>
      <c r="F229" s="68">
        <v>32</v>
      </c>
      <c r="G229" s="65"/>
      <c r="H229" s="69"/>
      <c r="I229" s="70"/>
      <c r="J229" s="70"/>
      <c r="K229" s="34" t="s">
        <v>65</v>
      </c>
      <c r="L229" s="77">
        <v>229</v>
      </c>
      <c r="M229" s="77"/>
      <c r="N229" s="72"/>
      <c r="O229" s="79" t="s">
        <v>315</v>
      </c>
      <c r="P229" s="81">
        <v>43851.45648148148</v>
      </c>
      <c r="Q229" s="79" t="s">
        <v>344</v>
      </c>
      <c r="R229" s="79"/>
      <c r="S229" s="79"/>
      <c r="T229" s="79" t="s">
        <v>538</v>
      </c>
      <c r="U229" s="79"/>
      <c r="V229" s="82" t="s">
        <v>730</v>
      </c>
      <c r="W229" s="81">
        <v>43851.45648148148</v>
      </c>
      <c r="X229" s="85">
        <v>43851</v>
      </c>
      <c r="Y229" s="87" t="s">
        <v>894</v>
      </c>
      <c r="Z229" s="82" t="s">
        <v>1204</v>
      </c>
      <c r="AA229" s="79"/>
      <c r="AB229" s="79"/>
      <c r="AC229" s="87" t="s">
        <v>1518</v>
      </c>
      <c r="AD229" s="79"/>
      <c r="AE229" s="79" t="b">
        <v>0</v>
      </c>
      <c r="AF229" s="79">
        <v>0</v>
      </c>
      <c r="AG229" s="87" t="s">
        <v>1673</v>
      </c>
      <c r="AH229" s="79" t="b">
        <v>0</v>
      </c>
      <c r="AI229" s="79" t="s">
        <v>1678</v>
      </c>
      <c r="AJ229" s="79"/>
      <c r="AK229" s="87" t="s">
        <v>1673</v>
      </c>
      <c r="AL229" s="79" t="b">
        <v>0</v>
      </c>
      <c r="AM229" s="79">
        <v>1</v>
      </c>
      <c r="AN229" s="87" t="s">
        <v>1400</v>
      </c>
      <c r="AO229" s="79" t="s">
        <v>1679</v>
      </c>
      <c r="AP229" s="79" t="b">
        <v>0</v>
      </c>
      <c r="AQ229" s="87" t="s">
        <v>1400</v>
      </c>
      <c r="AR229" s="79" t="s">
        <v>176</v>
      </c>
      <c r="AS229" s="79">
        <v>0</v>
      </c>
      <c r="AT229" s="79">
        <v>0</v>
      </c>
      <c r="AU229" s="79"/>
      <c r="AV229" s="79"/>
      <c r="AW229" s="79"/>
      <c r="AX229" s="79"/>
      <c r="AY229" s="79"/>
      <c r="AZ229" s="79"/>
      <c r="BA229" s="79"/>
      <c r="BB229" s="79"/>
      <c r="BC229">
        <v>1</v>
      </c>
      <c r="BD229" s="78" t="str">
        <f>REPLACE(INDEX(GroupVertices[Group], MATCH(Edges[[#This Row],[Vertex 1]],GroupVertices[Vertex],0)),1,1,"")</f>
        <v>2</v>
      </c>
      <c r="BE229" s="78" t="str">
        <f>REPLACE(INDEX(GroupVertices[Group], MATCH(Edges[[#This Row],[Vertex 2]],GroupVertices[Vertex],0)),1,1,"")</f>
        <v>2</v>
      </c>
      <c r="BF229" s="48"/>
      <c r="BG229" s="49"/>
      <c r="BH229" s="48"/>
      <c r="BI229" s="49"/>
      <c r="BJ229" s="48"/>
      <c r="BK229" s="49"/>
      <c r="BL229" s="48"/>
      <c r="BM229" s="49"/>
      <c r="BN229" s="48"/>
    </row>
    <row r="230" spans="1:66" x14ac:dyDescent="0.25">
      <c r="A230" s="64" t="s">
        <v>277</v>
      </c>
      <c r="B230" s="64" t="s">
        <v>280</v>
      </c>
      <c r="C230" s="65" t="s">
        <v>11064</v>
      </c>
      <c r="D230" s="66">
        <v>3</v>
      </c>
      <c r="E230" s="67" t="s">
        <v>132</v>
      </c>
      <c r="F230" s="68">
        <v>32</v>
      </c>
      <c r="G230" s="65"/>
      <c r="H230" s="69"/>
      <c r="I230" s="70"/>
      <c r="J230" s="70"/>
      <c r="K230" s="34" t="s">
        <v>65</v>
      </c>
      <c r="L230" s="77">
        <v>230</v>
      </c>
      <c r="M230" s="77"/>
      <c r="N230" s="72"/>
      <c r="O230" s="79" t="s">
        <v>314</v>
      </c>
      <c r="P230" s="81">
        <v>43845.413263888891</v>
      </c>
      <c r="Q230" s="79" t="s">
        <v>423</v>
      </c>
      <c r="R230" s="82" t="s">
        <v>463</v>
      </c>
      <c r="S230" s="79" t="s">
        <v>496</v>
      </c>
      <c r="T230" s="79" t="s">
        <v>509</v>
      </c>
      <c r="U230" s="82" t="s">
        <v>605</v>
      </c>
      <c r="V230" s="82" t="s">
        <v>605</v>
      </c>
      <c r="W230" s="81">
        <v>43845.413263888891</v>
      </c>
      <c r="X230" s="85">
        <v>43845</v>
      </c>
      <c r="Y230" s="87" t="s">
        <v>907</v>
      </c>
      <c r="Z230" s="82" t="s">
        <v>1217</v>
      </c>
      <c r="AA230" s="79"/>
      <c r="AB230" s="79"/>
      <c r="AC230" s="87" t="s">
        <v>1531</v>
      </c>
      <c r="AD230" s="79"/>
      <c r="AE230" s="79" t="b">
        <v>0</v>
      </c>
      <c r="AF230" s="79">
        <v>3</v>
      </c>
      <c r="AG230" s="87" t="s">
        <v>1673</v>
      </c>
      <c r="AH230" s="79" t="b">
        <v>0</v>
      </c>
      <c r="AI230" s="79" t="s">
        <v>1678</v>
      </c>
      <c r="AJ230" s="79"/>
      <c r="AK230" s="87" t="s">
        <v>1673</v>
      </c>
      <c r="AL230" s="79" t="b">
        <v>0</v>
      </c>
      <c r="AM230" s="79">
        <v>1</v>
      </c>
      <c r="AN230" s="87" t="s">
        <v>1673</v>
      </c>
      <c r="AO230" s="79" t="s">
        <v>1679</v>
      </c>
      <c r="AP230" s="79" t="b">
        <v>0</v>
      </c>
      <c r="AQ230" s="87" t="s">
        <v>1531</v>
      </c>
      <c r="AR230" s="79" t="s">
        <v>313</v>
      </c>
      <c r="AS230" s="79">
        <v>0</v>
      </c>
      <c r="AT230" s="79">
        <v>0</v>
      </c>
      <c r="AU230" s="79"/>
      <c r="AV230" s="79"/>
      <c r="AW230" s="79"/>
      <c r="AX230" s="79"/>
      <c r="AY230" s="79"/>
      <c r="AZ230" s="79"/>
      <c r="BA230" s="79"/>
      <c r="BB230" s="79"/>
      <c r="BC230">
        <v>1</v>
      </c>
      <c r="BD230" s="78" t="str">
        <f>REPLACE(INDEX(GroupVertices[Group], MATCH(Edges[[#This Row],[Vertex 1]],GroupVertices[Vertex],0)),1,1,"")</f>
        <v>1</v>
      </c>
      <c r="BE230" s="78" t="str">
        <f>REPLACE(INDEX(GroupVertices[Group], MATCH(Edges[[#This Row],[Vertex 2]],GroupVertices[Vertex],0)),1,1,"")</f>
        <v>2</v>
      </c>
      <c r="BF230" s="48">
        <v>0</v>
      </c>
      <c r="BG230" s="49">
        <v>0</v>
      </c>
      <c r="BH230" s="48">
        <v>0</v>
      </c>
      <c r="BI230" s="49">
        <v>0</v>
      </c>
      <c r="BJ230" s="48">
        <v>0</v>
      </c>
      <c r="BK230" s="49">
        <v>0</v>
      </c>
      <c r="BL230" s="48">
        <v>31</v>
      </c>
      <c r="BM230" s="49">
        <v>100</v>
      </c>
      <c r="BN230" s="48">
        <v>31</v>
      </c>
    </row>
    <row r="231" spans="1:66" x14ac:dyDescent="0.25">
      <c r="A231" s="64" t="s">
        <v>279</v>
      </c>
      <c r="B231" s="64" t="s">
        <v>280</v>
      </c>
      <c r="C231" s="65" t="s">
        <v>11064</v>
      </c>
      <c r="D231" s="66">
        <v>3</v>
      </c>
      <c r="E231" s="67" t="s">
        <v>132</v>
      </c>
      <c r="F231" s="68">
        <v>32</v>
      </c>
      <c r="G231" s="65"/>
      <c r="H231" s="69"/>
      <c r="I231" s="70"/>
      <c r="J231" s="70"/>
      <c r="K231" s="34" t="s">
        <v>65</v>
      </c>
      <c r="L231" s="77">
        <v>231</v>
      </c>
      <c r="M231" s="77"/>
      <c r="N231" s="72"/>
      <c r="O231" s="79" t="s">
        <v>314</v>
      </c>
      <c r="P231" s="81">
        <v>43843.604513888888</v>
      </c>
      <c r="Q231" s="79" t="s">
        <v>376</v>
      </c>
      <c r="R231" s="79"/>
      <c r="S231" s="79"/>
      <c r="T231" s="79" t="s">
        <v>509</v>
      </c>
      <c r="U231" s="82" t="s">
        <v>604</v>
      </c>
      <c r="V231" s="82" t="s">
        <v>604</v>
      </c>
      <c r="W231" s="81">
        <v>43843.604513888888</v>
      </c>
      <c r="X231" s="85">
        <v>43843</v>
      </c>
      <c r="Y231" s="87" t="s">
        <v>905</v>
      </c>
      <c r="Z231" s="82" t="s">
        <v>1215</v>
      </c>
      <c r="AA231" s="79"/>
      <c r="AB231" s="79"/>
      <c r="AC231" s="87" t="s">
        <v>1529</v>
      </c>
      <c r="AD231" s="79"/>
      <c r="AE231" s="79" t="b">
        <v>0</v>
      </c>
      <c r="AF231" s="79">
        <v>9</v>
      </c>
      <c r="AG231" s="87" t="s">
        <v>1673</v>
      </c>
      <c r="AH231" s="79" t="b">
        <v>0</v>
      </c>
      <c r="AI231" s="79" t="s">
        <v>1678</v>
      </c>
      <c r="AJ231" s="79"/>
      <c r="AK231" s="87" t="s">
        <v>1673</v>
      </c>
      <c r="AL231" s="79" t="b">
        <v>0</v>
      </c>
      <c r="AM231" s="79">
        <v>6</v>
      </c>
      <c r="AN231" s="87" t="s">
        <v>1673</v>
      </c>
      <c r="AO231" s="79" t="s">
        <v>1686</v>
      </c>
      <c r="AP231" s="79" t="b">
        <v>0</v>
      </c>
      <c r="AQ231" s="87" t="s">
        <v>1529</v>
      </c>
      <c r="AR231" s="79" t="s">
        <v>313</v>
      </c>
      <c r="AS231" s="79">
        <v>0</v>
      </c>
      <c r="AT231" s="79">
        <v>0</v>
      </c>
      <c r="AU231" s="79"/>
      <c r="AV231" s="79"/>
      <c r="AW231" s="79"/>
      <c r="AX231" s="79"/>
      <c r="AY231" s="79"/>
      <c r="AZ231" s="79"/>
      <c r="BA231" s="79"/>
      <c r="BB231" s="79"/>
      <c r="BC231">
        <v>1</v>
      </c>
      <c r="BD231" s="78" t="str">
        <f>REPLACE(INDEX(GroupVertices[Group], MATCH(Edges[[#This Row],[Vertex 1]],GroupVertices[Vertex],0)),1,1,"")</f>
        <v>2</v>
      </c>
      <c r="BE231" s="78" t="str">
        <f>REPLACE(INDEX(GroupVertices[Group], MATCH(Edges[[#This Row],[Vertex 2]],GroupVertices[Vertex],0)),1,1,"")</f>
        <v>2</v>
      </c>
      <c r="BF231" s="48"/>
      <c r="BG231" s="49"/>
      <c r="BH231" s="48"/>
      <c r="BI231" s="49"/>
      <c r="BJ231" s="48"/>
      <c r="BK231" s="49"/>
      <c r="BL231" s="48"/>
      <c r="BM231" s="49"/>
      <c r="BN231" s="48"/>
    </row>
    <row r="232" spans="1:66" x14ac:dyDescent="0.25">
      <c r="A232" s="64" t="s">
        <v>272</v>
      </c>
      <c r="B232" s="64" t="s">
        <v>295</v>
      </c>
      <c r="C232" s="65" t="s">
        <v>11064</v>
      </c>
      <c r="D232" s="66">
        <v>3</v>
      </c>
      <c r="E232" s="67" t="s">
        <v>132</v>
      </c>
      <c r="F232" s="68">
        <v>32</v>
      </c>
      <c r="G232" s="65"/>
      <c r="H232" s="69"/>
      <c r="I232" s="70"/>
      <c r="J232" s="70"/>
      <c r="K232" s="34" t="s">
        <v>65</v>
      </c>
      <c r="L232" s="77">
        <v>232</v>
      </c>
      <c r="M232" s="77"/>
      <c r="N232" s="72"/>
      <c r="O232" s="79" t="s">
        <v>315</v>
      </c>
      <c r="P232" s="81">
        <v>43851.45648148148</v>
      </c>
      <c r="Q232" s="79" t="s">
        <v>344</v>
      </c>
      <c r="R232" s="79"/>
      <c r="S232" s="79"/>
      <c r="T232" s="79" t="s">
        <v>538</v>
      </c>
      <c r="U232" s="79"/>
      <c r="V232" s="82" t="s">
        <v>730</v>
      </c>
      <c r="W232" s="81">
        <v>43851.45648148148</v>
      </c>
      <c r="X232" s="85">
        <v>43851</v>
      </c>
      <c r="Y232" s="87" t="s">
        <v>894</v>
      </c>
      <c r="Z232" s="82" t="s">
        <v>1204</v>
      </c>
      <c r="AA232" s="79"/>
      <c r="AB232" s="79"/>
      <c r="AC232" s="87" t="s">
        <v>1518</v>
      </c>
      <c r="AD232" s="79"/>
      <c r="AE232" s="79" t="b">
        <v>0</v>
      </c>
      <c r="AF232" s="79">
        <v>0</v>
      </c>
      <c r="AG232" s="87" t="s">
        <v>1673</v>
      </c>
      <c r="AH232" s="79" t="b">
        <v>0</v>
      </c>
      <c r="AI232" s="79" t="s">
        <v>1678</v>
      </c>
      <c r="AJ232" s="79"/>
      <c r="AK232" s="87" t="s">
        <v>1673</v>
      </c>
      <c r="AL232" s="79" t="b">
        <v>0</v>
      </c>
      <c r="AM232" s="79">
        <v>1</v>
      </c>
      <c r="AN232" s="87" t="s">
        <v>1400</v>
      </c>
      <c r="AO232" s="79" t="s">
        <v>1679</v>
      </c>
      <c r="AP232" s="79" t="b">
        <v>0</v>
      </c>
      <c r="AQ232" s="87" t="s">
        <v>1400</v>
      </c>
      <c r="AR232" s="79" t="s">
        <v>176</v>
      </c>
      <c r="AS232" s="79">
        <v>0</v>
      </c>
      <c r="AT232" s="79">
        <v>0</v>
      </c>
      <c r="AU232" s="79"/>
      <c r="AV232" s="79"/>
      <c r="AW232" s="79"/>
      <c r="AX232" s="79"/>
      <c r="AY232" s="79"/>
      <c r="AZ232" s="79"/>
      <c r="BA232" s="79"/>
      <c r="BB232" s="79"/>
      <c r="BC232">
        <v>1</v>
      </c>
      <c r="BD232" s="78" t="str">
        <f>REPLACE(INDEX(GroupVertices[Group], MATCH(Edges[[#This Row],[Vertex 1]],GroupVertices[Vertex],0)),1,1,"")</f>
        <v>2</v>
      </c>
      <c r="BE232" s="78" t="str">
        <f>REPLACE(INDEX(GroupVertices[Group], MATCH(Edges[[#This Row],[Vertex 2]],GroupVertices[Vertex],0)),1,1,"")</f>
        <v>2</v>
      </c>
      <c r="BF232" s="48"/>
      <c r="BG232" s="49"/>
      <c r="BH232" s="48"/>
      <c r="BI232" s="49"/>
      <c r="BJ232" s="48"/>
      <c r="BK232" s="49"/>
      <c r="BL232" s="48"/>
      <c r="BM232" s="49"/>
      <c r="BN232" s="48"/>
    </row>
    <row r="233" spans="1:66" x14ac:dyDescent="0.25">
      <c r="A233" s="64" t="s">
        <v>277</v>
      </c>
      <c r="B233" s="64" t="s">
        <v>295</v>
      </c>
      <c r="C233" s="65" t="s">
        <v>11064</v>
      </c>
      <c r="D233" s="66">
        <v>3</v>
      </c>
      <c r="E233" s="67" t="s">
        <v>132</v>
      </c>
      <c r="F233" s="68">
        <v>32</v>
      </c>
      <c r="G233" s="65"/>
      <c r="H233" s="69"/>
      <c r="I233" s="70"/>
      <c r="J233" s="70"/>
      <c r="K233" s="34" t="s">
        <v>65</v>
      </c>
      <c r="L233" s="77">
        <v>233</v>
      </c>
      <c r="M233" s="77"/>
      <c r="N233" s="72"/>
      <c r="O233" s="79" t="s">
        <v>314</v>
      </c>
      <c r="P233" s="81">
        <v>43839.775405092594</v>
      </c>
      <c r="Q233" s="79" t="s">
        <v>379</v>
      </c>
      <c r="R233" s="82" t="s">
        <v>463</v>
      </c>
      <c r="S233" s="79" t="s">
        <v>496</v>
      </c>
      <c r="T233" s="79" t="s">
        <v>519</v>
      </c>
      <c r="U233" s="82" t="s">
        <v>606</v>
      </c>
      <c r="V233" s="82" t="s">
        <v>606</v>
      </c>
      <c r="W233" s="81">
        <v>43839.775405092594</v>
      </c>
      <c r="X233" s="85">
        <v>43839</v>
      </c>
      <c r="Y233" s="87" t="s">
        <v>908</v>
      </c>
      <c r="Z233" s="82" t="s">
        <v>1218</v>
      </c>
      <c r="AA233" s="79"/>
      <c r="AB233" s="79"/>
      <c r="AC233" s="87" t="s">
        <v>1532</v>
      </c>
      <c r="AD233" s="79"/>
      <c r="AE233" s="79" t="b">
        <v>0</v>
      </c>
      <c r="AF233" s="79">
        <v>6</v>
      </c>
      <c r="AG233" s="87" t="s">
        <v>1673</v>
      </c>
      <c r="AH233" s="79" t="b">
        <v>0</v>
      </c>
      <c r="AI233" s="79" t="s">
        <v>1678</v>
      </c>
      <c r="AJ233" s="79"/>
      <c r="AK233" s="87" t="s">
        <v>1673</v>
      </c>
      <c r="AL233" s="79" t="b">
        <v>0</v>
      </c>
      <c r="AM233" s="79">
        <v>2</v>
      </c>
      <c r="AN233" s="87" t="s">
        <v>1673</v>
      </c>
      <c r="AO233" s="79" t="s">
        <v>1679</v>
      </c>
      <c r="AP233" s="79" t="b">
        <v>0</v>
      </c>
      <c r="AQ233" s="87" t="s">
        <v>1532</v>
      </c>
      <c r="AR233" s="79" t="s">
        <v>313</v>
      </c>
      <c r="AS233" s="79">
        <v>0</v>
      </c>
      <c r="AT233" s="79">
        <v>0</v>
      </c>
      <c r="AU233" s="79"/>
      <c r="AV233" s="79"/>
      <c r="AW233" s="79"/>
      <c r="AX233" s="79"/>
      <c r="AY233" s="79"/>
      <c r="AZ233" s="79"/>
      <c r="BA233" s="79"/>
      <c r="BB233" s="79"/>
      <c r="BC233">
        <v>1</v>
      </c>
      <c r="BD233" s="78" t="str">
        <f>REPLACE(INDEX(GroupVertices[Group], MATCH(Edges[[#This Row],[Vertex 1]],GroupVertices[Vertex],0)),1,1,"")</f>
        <v>1</v>
      </c>
      <c r="BE233" s="78" t="str">
        <f>REPLACE(INDEX(GroupVertices[Group], MATCH(Edges[[#This Row],[Vertex 2]],GroupVertices[Vertex],0)),1,1,"")</f>
        <v>2</v>
      </c>
      <c r="BF233" s="48"/>
      <c r="BG233" s="49"/>
      <c r="BH233" s="48"/>
      <c r="BI233" s="49"/>
      <c r="BJ233" s="48"/>
      <c r="BK233" s="49"/>
      <c r="BL233" s="48"/>
      <c r="BM233" s="49"/>
      <c r="BN233" s="48"/>
    </row>
    <row r="234" spans="1:66" x14ac:dyDescent="0.25">
      <c r="A234" s="64" t="s">
        <v>279</v>
      </c>
      <c r="B234" s="64" t="s">
        <v>295</v>
      </c>
      <c r="C234" s="65" t="s">
        <v>11065</v>
      </c>
      <c r="D234" s="66">
        <v>3.875</v>
      </c>
      <c r="E234" s="67" t="s">
        <v>132</v>
      </c>
      <c r="F234" s="68">
        <v>30.761904761904763</v>
      </c>
      <c r="G234" s="65"/>
      <c r="H234" s="69"/>
      <c r="I234" s="70"/>
      <c r="J234" s="70"/>
      <c r="K234" s="34" t="s">
        <v>65</v>
      </c>
      <c r="L234" s="77">
        <v>234</v>
      </c>
      <c r="M234" s="77"/>
      <c r="N234" s="72"/>
      <c r="O234" s="79" t="s">
        <v>314</v>
      </c>
      <c r="P234" s="81">
        <v>43843.604513888888</v>
      </c>
      <c r="Q234" s="79" t="s">
        <v>376</v>
      </c>
      <c r="R234" s="79"/>
      <c r="S234" s="79"/>
      <c r="T234" s="79" t="s">
        <v>509</v>
      </c>
      <c r="U234" s="82" t="s">
        <v>604</v>
      </c>
      <c r="V234" s="82" t="s">
        <v>604</v>
      </c>
      <c r="W234" s="81">
        <v>43843.604513888888</v>
      </c>
      <c r="X234" s="85">
        <v>43843</v>
      </c>
      <c r="Y234" s="87" t="s">
        <v>905</v>
      </c>
      <c r="Z234" s="82" t="s">
        <v>1215</v>
      </c>
      <c r="AA234" s="79"/>
      <c r="AB234" s="79"/>
      <c r="AC234" s="87" t="s">
        <v>1529</v>
      </c>
      <c r="AD234" s="79"/>
      <c r="AE234" s="79" t="b">
        <v>0</v>
      </c>
      <c r="AF234" s="79">
        <v>9</v>
      </c>
      <c r="AG234" s="87" t="s">
        <v>1673</v>
      </c>
      <c r="AH234" s="79" t="b">
        <v>0</v>
      </c>
      <c r="AI234" s="79" t="s">
        <v>1678</v>
      </c>
      <c r="AJ234" s="79"/>
      <c r="AK234" s="87" t="s">
        <v>1673</v>
      </c>
      <c r="AL234" s="79" t="b">
        <v>0</v>
      </c>
      <c r="AM234" s="79">
        <v>6</v>
      </c>
      <c r="AN234" s="87" t="s">
        <v>1673</v>
      </c>
      <c r="AO234" s="79" t="s">
        <v>1686</v>
      </c>
      <c r="AP234" s="79" t="b">
        <v>0</v>
      </c>
      <c r="AQ234" s="87" t="s">
        <v>1529</v>
      </c>
      <c r="AR234" s="79" t="s">
        <v>313</v>
      </c>
      <c r="AS234" s="79">
        <v>0</v>
      </c>
      <c r="AT234" s="79">
        <v>0</v>
      </c>
      <c r="AU234" s="79"/>
      <c r="AV234" s="79"/>
      <c r="AW234" s="79"/>
      <c r="AX234" s="79"/>
      <c r="AY234" s="79"/>
      <c r="AZ234" s="79"/>
      <c r="BA234" s="79"/>
      <c r="BB234" s="79"/>
      <c r="BC234">
        <v>2</v>
      </c>
      <c r="BD234" s="78" t="str">
        <f>REPLACE(INDEX(GroupVertices[Group], MATCH(Edges[[#This Row],[Vertex 1]],GroupVertices[Vertex],0)),1,1,"")</f>
        <v>2</v>
      </c>
      <c r="BE234" s="78" t="str">
        <f>REPLACE(INDEX(GroupVertices[Group], MATCH(Edges[[#This Row],[Vertex 2]],GroupVertices[Vertex],0)),1,1,"")</f>
        <v>2</v>
      </c>
      <c r="BF234" s="48"/>
      <c r="BG234" s="49"/>
      <c r="BH234" s="48"/>
      <c r="BI234" s="49"/>
      <c r="BJ234" s="48"/>
      <c r="BK234" s="49"/>
      <c r="BL234" s="48"/>
      <c r="BM234" s="49"/>
      <c r="BN234" s="48"/>
    </row>
    <row r="235" spans="1:66" x14ac:dyDescent="0.25">
      <c r="A235" s="64" t="s">
        <v>279</v>
      </c>
      <c r="B235" s="64" t="s">
        <v>295</v>
      </c>
      <c r="C235" s="65" t="s">
        <v>11065</v>
      </c>
      <c r="D235" s="66">
        <v>3.875</v>
      </c>
      <c r="E235" s="67" t="s">
        <v>132</v>
      </c>
      <c r="F235" s="68">
        <v>30.761904761904763</v>
      </c>
      <c r="G235" s="65"/>
      <c r="H235" s="69"/>
      <c r="I235" s="70"/>
      <c r="J235" s="70"/>
      <c r="K235" s="34" t="s">
        <v>65</v>
      </c>
      <c r="L235" s="77">
        <v>235</v>
      </c>
      <c r="M235" s="77"/>
      <c r="N235" s="72"/>
      <c r="O235" s="79" t="s">
        <v>314</v>
      </c>
      <c r="P235" s="81">
        <v>43846.562708333331</v>
      </c>
      <c r="Q235" s="79" t="s">
        <v>424</v>
      </c>
      <c r="R235" s="82" t="s">
        <v>462</v>
      </c>
      <c r="S235" s="79" t="s">
        <v>496</v>
      </c>
      <c r="T235" s="79" t="s">
        <v>519</v>
      </c>
      <c r="U235" s="82" t="s">
        <v>607</v>
      </c>
      <c r="V235" s="82" t="s">
        <v>607</v>
      </c>
      <c r="W235" s="81">
        <v>43846.562708333331</v>
      </c>
      <c r="X235" s="85">
        <v>43846</v>
      </c>
      <c r="Y235" s="87" t="s">
        <v>909</v>
      </c>
      <c r="Z235" s="82" t="s">
        <v>1219</v>
      </c>
      <c r="AA235" s="79"/>
      <c r="AB235" s="79"/>
      <c r="AC235" s="87" t="s">
        <v>1533</v>
      </c>
      <c r="AD235" s="79"/>
      <c r="AE235" s="79" t="b">
        <v>0</v>
      </c>
      <c r="AF235" s="79">
        <v>3</v>
      </c>
      <c r="AG235" s="87" t="s">
        <v>1673</v>
      </c>
      <c r="AH235" s="79" t="b">
        <v>0</v>
      </c>
      <c r="AI235" s="79" t="s">
        <v>1678</v>
      </c>
      <c r="AJ235" s="79"/>
      <c r="AK235" s="87" t="s">
        <v>1673</v>
      </c>
      <c r="AL235" s="79" t="b">
        <v>0</v>
      </c>
      <c r="AM235" s="79">
        <v>0</v>
      </c>
      <c r="AN235" s="87" t="s">
        <v>1673</v>
      </c>
      <c r="AO235" s="79" t="s">
        <v>1686</v>
      </c>
      <c r="AP235" s="79" t="b">
        <v>0</v>
      </c>
      <c r="AQ235" s="87" t="s">
        <v>1533</v>
      </c>
      <c r="AR235" s="79" t="s">
        <v>176</v>
      </c>
      <c r="AS235" s="79">
        <v>0</v>
      </c>
      <c r="AT235" s="79">
        <v>0</v>
      </c>
      <c r="AU235" s="79"/>
      <c r="AV235" s="79"/>
      <c r="AW235" s="79"/>
      <c r="AX235" s="79"/>
      <c r="AY235" s="79"/>
      <c r="AZ235" s="79"/>
      <c r="BA235" s="79"/>
      <c r="BB235" s="79"/>
      <c r="BC235">
        <v>2</v>
      </c>
      <c r="BD235" s="78" t="str">
        <f>REPLACE(INDEX(GroupVertices[Group], MATCH(Edges[[#This Row],[Vertex 1]],GroupVertices[Vertex],0)),1,1,"")</f>
        <v>2</v>
      </c>
      <c r="BE235" s="78" t="str">
        <f>REPLACE(INDEX(GroupVertices[Group], MATCH(Edges[[#This Row],[Vertex 2]],GroupVertices[Vertex],0)),1,1,"")</f>
        <v>2</v>
      </c>
      <c r="BF235" s="48"/>
      <c r="BG235" s="49"/>
      <c r="BH235" s="48"/>
      <c r="BI235" s="49"/>
      <c r="BJ235" s="48"/>
      <c r="BK235" s="49"/>
      <c r="BL235" s="48"/>
      <c r="BM235" s="49"/>
      <c r="BN235" s="48"/>
    </row>
    <row r="236" spans="1:66" x14ac:dyDescent="0.25">
      <c r="A236" s="64" t="s">
        <v>277</v>
      </c>
      <c r="B236" s="64" t="s">
        <v>297</v>
      </c>
      <c r="C236" s="65" t="s">
        <v>11064</v>
      </c>
      <c r="D236" s="66">
        <v>3</v>
      </c>
      <c r="E236" s="67" t="s">
        <v>132</v>
      </c>
      <c r="F236" s="68">
        <v>32</v>
      </c>
      <c r="G236" s="65"/>
      <c r="H236" s="69"/>
      <c r="I236" s="70"/>
      <c r="J236" s="70"/>
      <c r="K236" s="34" t="s">
        <v>65</v>
      </c>
      <c r="L236" s="77">
        <v>236</v>
      </c>
      <c r="M236" s="77"/>
      <c r="N236" s="72"/>
      <c r="O236" s="79" t="s">
        <v>314</v>
      </c>
      <c r="P236" s="81">
        <v>43846.530104166668</v>
      </c>
      <c r="Q236" s="79" t="s">
        <v>346</v>
      </c>
      <c r="R236" s="79"/>
      <c r="S236" s="79"/>
      <c r="T236" s="79" t="s">
        <v>509</v>
      </c>
      <c r="U236" s="82" t="s">
        <v>608</v>
      </c>
      <c r="V236" s="82" t="s">
        <v>608</v>
      </c>
      <c r="W236" s="81">
        <v>43846.530104166668</v>
      </c>
      <c r="X236" s="85">
        <v>43846</v>
      </c>
      <c r="Y236" s="87" t="s">
        <v>910</v>
      </c>
      <c r="Z236" s="82" t="s">
        <v>1220</v>
      </c>
      <c r="AA236" s="79"/>
      <c r="AB236" s="79"/>
      <c r="AC236" s="87" t="s">
        <v>1534</v>
      </c>
      <c r="AD236" s="79"/>
      <c r="AE236" s="79" t="b">
        <v>0</v>
      </c>
      <c r="AF236" s="79">
        <v>3</v>
      </c>
      <c r="AG236" s="87" t="s">
        <v>1673</v>
      </c>
      <c r="AH236" s="79" t="b">
        <v>0</v>
      </c>
      <c r="AI236" s="79" t="s">
        <v>1678</v>
      </c>
      <c r="AJ236" s="79"/>
      <c r="AK236" s="87" t="s">
        <v>1673</v>
      </c>
      <c r="AL236" s="79" t="b">
        <v>0</v>
      </c>
      <c r="AM236" s="79">
        <v>2</v>
      </c>
      <c r="AN236" s="87" t="s">
        <v>1673</v>
      </c>
      <c r="AO236" s="79" t="s">
        <v>1679</v>
      </c>
      <c r="AP236" s="79" t="b">
        <v>0</v>
      </c>
      <c r="AQ236" s="87" t="s">
        <v>1534</v>
      </c>
      <c r="AR236" s="79" t="s">
        <v>176</v>
      </c>
      <c r="AS236" s="79">
        <v>0</v>
      </c>
      <c r="AT236" s="79">
        <v>0</v>
      </c>
      <c r="AU236" s="79"/>
      <c r="AV236" s="79"/>
      <c r="AW236" s="79"/>
      <c r="AX236" s="79"/>
      <c r="AY236" s="79"/>
      <c r="AZ236" s="79"/>
      <c r="BA236" s="79"/>
      <c r="BB236" s="79"/>
      <c r="BC236">
        <v>1</v>
      </c>
      <c r="BD236" s="78" t="str">
        <f>REPLACE(INDEX(GroupVertices[Group], MATCH(Edges[[#This Row],[Vertex 1]],GroupVertices[Vertex],0)),1,1,"")</f>
        <v>1</v>
      </c>
      <c r="BE236" s="78" t="str">
        <f>REPLACE(INDEX(GroupVertices[Group], MATCH(Edges[[#This Row],[Vertex 2]],GroupVertices[Vertex],0)),1,1,"")</f>
        <v>1</v>
      </c>
      <c r="BF236" s="48">
        <v>0</v>
      </c>
      <c r="BG236" s="49">
        <v>0</v>
      </c>
      <c r="BH236" s="48">
        <v>0</v>
      </c>
      <c r="BI236" s="49">
        <v>0</v>
      </c>
      <c r="BJ236" s="48">
        <v>0</v>
      </c>
      <c r="BK236" s="49">
        <v>0</v>
      </c>
      <c r="BL236" s="48">
        <v>24</v>
      </c>
      <c r="BM236" s="49">
        <v>100</v>
      </c>
      <c r="BN236" s="48">
        <v>24</v>
      </c>
    </row>
    <row r="237" spans="1:66" x14ac:dyDescent="0.25">
      <c r="A237" s="64" t="s">
        <v>279</v>
      </c>
      <c r="B237" s="64" t="s">
        <v>297</v>
      </c>
      <c r="C237" s="65" t="s">
        <v>11064</v>
      </c>
      <c r="D237" s="66">
        <v>3</v>
      </c>
      <c r="E237" s="67" t="s">
        <v>132</v>
      </c>
      <c r="F237" s="68">
        <v>32</v>
      </c>
      <c r="G237" s="65"/>
      <c r="H237" s="69"/>
      <c r="I237" s="70"/>
      <c r="J237" s="70"/>
      <c r="K237" s="34" t="s">
        <v>65</v>
      </c>
      <c r="L237" s="77">
        <v>237</v>
      </c>
      <c r="M237" s="77"/>
      <c r="N237" s="72"/>
      <c r="O237" s="79" t="s">
        <v>315</v>
      </c>
      <c r="P237" s="81">
        <v>43846.880243055559</v>
      </c>
      <c r="Q237" s="79" t="s">
        <v>346</v>
      </c>
      <c r="R237" s="79"/>
      <c r="S237" s="79"/>
      <c r="T237" s="79" t="s">
        <v>509</v>
      </c>
      <c r="U237" s="79"/>
      <c r="V237" s="82" t="s">
        <v>737</v>
      </c>
      <c r="W237" s="81">
        <v>43846.880243055559</v>
      </c>
      <c r="X237" s="85">
        <v>43846</v>
      </c>
      <c r="Y237" s="87" t="s">
        <v>911</v>
      </c>
      <c r="Z237" s="82" t="s">
        <v>1221</v>
      </c>
      <c r="AA237" s="79"/>
      <c r="AB237" s="79"/>
      <c r="AC237" s="87" t="s">
        <v>1535</v>
      </c>
      <c r="AD237" s="79"/>
      <c r="AE237" s="79" t="b">
        <v>0</v>
      </c>
      <c r="AF237" s="79">
        <v>0</v>
      </c>
      <c r="AG237" s="87" t="s">
        <v>1673</v>
      </c>
      <c r="AH237" s="79" t="b">
        <v>0</v>
      </c>
      <c r="AI237" s="79" t="s">
        <v>1678</v>
      </c>
      <c r="AJ237" s="79"/>
      <c r="AK237" s="87" t="s">
        <v>1673</v>
      </c>
      <c r="AL237" s="79" t="b">
        <v>0</v>
      </c>
      <c r="AM237" s="79">
        <v>2</v>
      </c>
      <c r="AN237" s="87" t="s">
        <v>1534</v>
      </c>
      <c r="AO237" s="79" t="s">
        <v>1682</v>
      </c>
      <c r="AP237" s="79" t="b">
        <v>0</v>
      </c>
      <c r="AQ237" s="87" t="s">
        <v>1534</v>
      </c>
      <c r="AR237" s="79" t="s">
        <v>176</v>
      </c>
      <c r="AS237" s="79">
        <v>0</v>
      </c>
      <c r="AT237" s="79">
        <v>0</v>
      </c>
      <c r="AU237" s="79"/>
      <c r="AV237" s="79"/>
      <c r="AW237" s="79"/>
      <c r="AX237" s="79"/>
      <c r="AY237" s="79"/>
      <c r="AZ237" s="79"/>
      <c r="BA237" s="79"/>
      <c r="BB237" s="79"/>
      <c r="BC237">
        <v>1</v>
      </c>
      <c r="BD237" s="78" t="str">
        <f>REPLACE(INDEX(GroupVertices[Group], MATCH(Edges[[#This Row],[Vertex 1]],GroupVertices[Vertex],0)),1,1,"")</f>
        <v>2</v>
      </c>
      <c r="BE237" s="78" t="str">
        <f>REPLACE(INDEX(GroupVertices[Group], MATCH(Edges[[#This Row],[Vertex 2]],GroupVertices[Vertex],0)),1,1,"")</f>
        <v>1</v>
      </c>
      <c r="BF237" s="48">
        <v>0</v>
      </c>
      <c r="BG237" s="49">
        <v>0</v>
      </c>
      <c r="BH237" s="48">
        <v>0</v>
      </c>
      <c r="BI237" s="49">
        <v>0</v>
      </c>
      <c r="BJ237" s="48">
        <v>0</v>
      </c>
      <c r="BK237" s="49">
        <v>0</v>
      </c>
      <c r="BL237" s="48">
        <v>24</v>
      </c>
      <c r="BM237" s="49">
        <v>100</v>
      </c>
      <c r="BN237" s="48">
        <v>24</v>
      </c>
    </row>
    <row r="238" spans="1:66" x14ac:dyDescent="0.25">
      <c r="A238" s="64" t="s">
        <v>279</v>
      </c>
      <c r="B238" s="64" t="s">
        <v>309</v>
      </c>
      <c r="C238" s="65" t="s">
        <v>11065</v>
      </c>
      <c r="D238" s="66">
        <v>3.875</v>
      </c>
      <c r="E238" s="67" t="s">
        <v>132</v>
      </c>
      <c r="F238" s="68">
        <v>30.761904761904763</v>
      </c>
      <c r="G238" s="65"/>
      <c r="H238" s="69"/>
      <c r="I238" s="70"/>
      <c r="J238" s="70"/>
      <c r="K238" s="34" t="s">
        <v>65</v>
      </c>
      <c r="L238" s="77">
        <v>238</v>
      </c>
      <c r="M238" s="77"/>
      <c r="N238" s="72"/>
      <c r="O238" s="79" t="s">
        <v>314</v>
      </c>
      <c r="P238" s="81">
        <v>43843.604513888888</v>
      </c>
      <c r="Q238" s="79" t="s">
        <v>376</v>
      </c>
      <c r="R238" s="79"/>
      <c r="S238" s="79"/>
      <c r="T238" s="79" t="s">
        <v>509</v>
      </c>
      <c r="U238" s="82" t="s">
        <v>604</v>
      </c>
      <c r="V238" s="82" t="s">
        <v>604</v>
      </c>
      <c r="W238" s="81">
        <v>43843.604513888888</v>
      </c>
      <c r="X238" s="85">
        <v>43843</v>
      </c>
      <c r="Y238" s="87" t="s">
        <v>905</v>
      </c>
      <c r="Z238" s="82" t="s">
        <v>1215</v>
      </c>
      <c r="AA238" s="79"/>
      <c r="AB238" s="79"/>
      <c r="AC238" s="87" t="s">
        <v>1529</v>
      </c>
      <c r="AD238" s="79"/>
      <c r="AE238" s="79" t="b">
        <v>0</v>
      </c>
      <c r="AF238" s="79">
        <v>9</v>
      </c>
      <c r="AG238" s="87" t="s">
        <v>1673</v>
      </c>
      <c r="AH238" s="79" t="b">
        <v>0</v>
      </c>
      <c r="AI238" s="79" t="s">
        <v>1678</v>
      </c>
      <c r="AJ238" s="79"/>
      <c r="AK238" s="87" t="s">
        <v>1673</v>
      </c>
      <c r="AL238" s="79" t="b">
        <v>0</v>
      </c>
      <c r="AM238" s="79">
        <v>6</v>
      </c>
      <c r="AN238" s="87" t="s">
        <v>1673</v>
      </c>
      <c r="AO238" s="79" t="s">
        <v>1686</v>
      </c>
      <c r="AP238" s="79" t="b">
        <v>0</v>
      </c>
      <c r="AQ238" s="87" t="s">
        <v>1529</v>
      </c>
      <c r="AR238" s="79" t="s">
        <v>313</v>
      </c>
      <c r="AS238" s="79">
        <v>0</v>
      </c>
      <c r="AT238" s="79">
        <v>0</v>
      </c>
      <c r="AU238" s="79"/>
      <c r="AV238" s="79"/>
      <c r="AW238" s="79"/>
      <c r="AX238" s="79"/>
      <c r="AY238" s="79"/>
      <c r="AZ238" s="79"/>
      <c r="BA238" s="79"/>
      <c r="BB238" s="79"/>
      <c r="BC238">
        <v>2</v>
      </c>
      <c r="BD238" s="78" t="str">
        <f>REPLACE(INDEX(GroupVertices[Group], MATCH(Edges[[#This Row],[Vertex 1]],GroupVertices[Vertex],0)),1,1,"")</f>
        <v>2</v>
      </c>
      <c r="BE238" s="78" t="str">
        <f>REPLACE(INDEX(GroupVertices[Group], MATCH(Edges[[#This Row],[Vertex 2]],GroupVertices[Vertex],0)),1,1,"")</f>
        <v>2</v>
      </c>
      <c r="BF238" s="48"/>
      <c r="BG238" s="49"/>
      <c r="BH238" s="48"/>
      <c r="BI238" s="49"/>
      <c r="BJ238" s="48"/>
      <c r="BK238" s="49"/>
      <c r="BL238" s="48"/>
      <c r="BM238" s="49"/>
      <c r="BN238" s="48"/>
    </row>
    <row r="239" spans="1:66" x14ac:dyDescent="0.25">
      <c r="A239" s="64" t="s">
        <v>279</v>
      </c>
      <c r="B239" s="64" t="s">
        <v>309</v>
      </c>
      <c r="C239" s="65" t="s">
        <v>11065</v>
      </c>
      <c r="D239" s="66">
        <v>3.875</v>
      </c>
      <c r="E239" s="67" t="s">
        <v>132</v>
      </c>
      <c r="F239" s="68">
        <v>30.761904761904763</v>
      </c>
      <c r="G239" s="65"/>
      <c r="H239" s="69"/>
      <c r="I239" s="70"/>
      <c r="J239" s="70"/>
      <c r="K239" s="34" t="s">
        <v>65</v>
      </c>
      <c r="L239" s="77">
        <v>239</v>
      </c>
      <c r="M239" s="77"/>
      <c r="N239" s="72"/>
      <c r="O239" s="79" t="s">
        <v>314</v>
      </c>
      <c r="P239" s="81">
        <v>43847.417592592596</v>
      </c>
      <c r="Q239" s="79" t="s">
        <v>425</v>
      </c>
      <c r="R239" s="82" t="s">
        <v>470</v>
      </c>
      <c r="S239" s="79" t="s">
        <v>496</v>
      </c>
      <c r="T239" s="79" t="s">
        <v>509</v>
      </c>
      <c r="U239" s="82" t="s">
        <v>609</v>
      </c>
      <c r="V239" s="82" t="s">
        <v>609</v>
      </c>
      <c r="W239" s="81">
        <v>43847.417592592596</v>
      </c>
      <c r="X239" s="85">
        <v>43847</v>
      </c>
      <c r="Y239" s="87" t="s">
        <v>912</v>
      </c>
      <c r="Z239" s="82" t="s">
        <v>1222</v>
      </c>
      <c r="AA239" s="79"/>
      <c r="AB239" s="79"/>
      <c r="AC239" s="87" t="s">
        <v>1536</v>
      </c>
      <c r="AD239" s="79"/>
      <c r="AE239" s="79" t="b">
        <v>0</v>
      </c>
      <c r="AF239" s="79">
        <v>1</v>
      </c>
      <c r="AG239" s="87" t="s">
        <v>1673</v>
      </c>
      <c r="AH239" s="79" t="b">
        <v>0</v>
      </c>
      <c r="AI239" s="79" t="s">
        <v>1678</v>
      </c>
      <c r="AJ239" s="79"/>
      <c r="AK239" s="87" t="s">
        <v>1673</v>
      </c>
      <c r="AL239" s="79" t="b">
        <v>0</v>
      </c>
      <c r="AM239" s="79">
        <v>0</v>
      </c>
      <c r="AN239" s="87" t="s">
        <v>1673</v>
      </c>
      <c r="AO239" s="79" t="s">
        <v>1686</v>
      </c>
      <c r="AP239" s="79" t="b">
        <v>0</v>
      </c>
      <c r="AQ239" s="87" t="s">
        <v>1536</v>
      </c>
      <c r="AR239" s="79" t="s">
        <v>176</v>
      </c>
      <c r="AS239" s="79">
        <v>0</v>
      </c>
      <c r="AT239" s="79">
        <v>0</v>
      </c>
      <c r="AU239" s="79"/>
      <c r="AV239" s="79"/>
      <c r="AW239" s="79"/>
      <c r="AX239" s="79"/>
      <c r="AY239" s="79"/>
      <c r="AZ239" s="79"/>
      <c r="BA239" s="79"/>
      <c r="BB239" s="79"/>
      <c r="BC239">
        <v>2</v>
      </c>
      <c r="BD239" s="78" t="str">
        <f>REPLACE(INDEX(GroupVertices[Group], MATCH(Edges[[#This Row],[Vertex 1]],GroupVertices[Vertex],0)),1,1,"")</f>
        <v>2</v>
      </c>
      <c r="BE239" s="78" t="str">
        <f>REPLACE(INDEX(GroupVertices[Group], MATCH(Edges[[#This Row],[Vertex 2]],GroupVertices[Vertex],0)),1,1,"")</f>
        <v>2</v>
      </c>
      <c r="BF239" s="48">
        <v>0</v>
      </c>
      <c r="BG239" s="49">
        <v>0</v>
      </c>
      <c r="BH239" s="48">
        <v>0</v>
      </c>
      <c r="BI239" s="49">
        <v>0</v>
      </c>
      <c r="BJ239" s="48">
        <v>0</v>
      </c>
      <c r="BK239" s="49">
        <v>0</v>
      </c>
      <c r="BL239" s="48">
        <v>36</v>
      </c>
      <c r="BM239" s="49">
        <v>100</v>
      </c>
      <c r="BN239" s="48">
        <v>36</v>
      </c>
    </row>
    <row r="240" spans="1:66" x14ac:dyDescent="0.25">
      <c r="A240" s="64" t="s">
        <v>281</v>
      </c>
      <c r="B240" s="64" t="s">
        <v>304</v>
      </c>
      <c r="C240" s="65" t="s">
        <v>11064</v>
      </c>
      <c r="D240" s="66">
        <v>3</v>
      </c>
      <c r="E240" s="67" t="s">
        <v>132</v>
      </c>
      <c r="F240" s="68">
        <v>32</v>
      </c>
      <c r="G240" s="65"/>
      <c r="H240" s="69"/>
      <c r="I240" s="70"/>
      <c r="J240" s="70"/>
      <c r="K240" s="34" t="s">
        <v>65</v>
      </c>
      <c r="L240" s="77">
        <v>240</v>
      </c>
      <c r="M240" s="77"/>
      <c r="N240" s="72"/>
      <c r="O240" s="79" t="s">
        <v>315</v>
      </c>
      <c r="P240" s="81">
        <v>43850.357754629629</v>
      </c>
      <c r="Q240" s="79" t="s">
        <v>364</v>
      </c>
      <c r="R240" s="79"/>
      <c r="S240" s="79"/>
      <c r="T240" s="79" t="s">
        <v>509</v>
      </c>
      <c r="U240" s="79"/>
      <c r="V240" s="82" t="s">
        <v>738</v>
      </c>
      <c r="W240" s="81">
        <v>43850.357754629629</v>
      </c>
      <c r="X240" s="85">
        <v>43850</v>
      </c>
      <c r="Y240" s="87" t="s">
        <v>913</v>
      </c>
      <c r="Z240" s="82" t="s">
        <v>1223</v>
      </c>
      <c r="AA240" s="79"/>
      <c r="AB240" s="79"/>
      <c r="AC240" s="87" t="s">
        <v>1537</v>
      </c>
      <c r="AD240" s="79"/>
      <c r="AE240" s="79" t="b">
        <v>0</v>
      </c>
      <c r="AF240" s="79">
        <v>0</v>
      </c>
      <c r="AG240" s="87" t="s">
        <v>1673</v>
      </c>
      <c r="AH240" s="79" t="b">
        <v>0</v>
      </c>
      <c r="AI240" s="79" t="s">
        <v>1678</v>
      </c>
      <c r="AJ240" s="79"/>
      <c r="AK240" s="87" t="s">
        <v>1673</v>
      </c>
      <c r="AL240" s="79" t="b">
        <v>0</v>
      </c>
      <c r="AM240" s="79">
        <v>2</v>
      </c>
      <c r="AN240" s="87" t="s">
        <v>1538</v>
      </c>
      <c r="AO240" s="79" t="s">
        <v>1679</v>
      </c>
      <c r="AP240" s="79" t="b">
        <v>0</v>
      </c>
      <c r="AQ240" s="87" t="s">
        <v>1538</v>
      </c>
      <c r="AR240" s="79" t="s">
        <v>176</v>
      </c>
      <c r="AS240" s="79">
        <v>0</v>
      </c>
      <c r="AT240" s="79">
        <v>0</v>
      </c>
      <c r="AU240" s="79"/>
      <c r="AV240" s="79"/>
      <c r="AW240" s="79"/>
      <c r="AX240" s="79"/>
      <c r="AY240" s="79"/>
      <c r="AZ240" s="79"/>
      <c r="BA240" s="79"/>
      <c r="BB240" s="79"/>
      <c r="BC240">
        <v>1</v>
      </c>
      <c r="BD240" s="78" t="str">
        <f>REPLACE(INDEX(GroupVertices[Group], MATCH(Edges[[#This Row],[Vertex 1]],GroupVertices[Vertex],0)),1,1,"")</f>
        <v>4</v>
      </c>
      <c r="BE240" s="78" t="str">
        <f>REPLACE(INDEX(GroupVertices[Group], MATCH(Edges[[#This Row],[Vertex 2]],GroupVertices[Vertex],0)),1,1,"")</f>
        <v>4</v>
      </c>
      <c r="BF240" s="48">
        <v>0</v>
      </c>
      <c r="BG240" s="49">
        <v>0</v>
      </c>
      <c r="BH240" s="48">
        <v>0</v>
      </c>
      <c r="BI240" s="49">
        <v>0</v>
      </c>
      <c r="BJ240" s="48">
        <v>0</v>
      </c>
      <c r="BK240" s="49">
        <v>0</v>
      </c>
      <c r="BL240" s="48">
        <v>40</v>
      </c>
      <c r="BM240" s="49">
        <v>100</v>
      </c>
      <c r="BN240" s="48">
        <v>40</v>
      </c>
    </row>
    <row r="241" spans="1:66" x14ac:dyDescent="0.25">
      <c r="A241" s="64" t="s">
        <v>277</v>
      </c>
      <c r="B241" s="64" t="s">
        <v>281</v>
      </c>
      <c r="C241" s="65" t="s">
        <v>11064</v>
      </c>
      <c r="D241" s="66">
        <v>3</v>
      </c>
      <c r="E241" s="67" t="s">
        <v>132</v>
      </c>
      <c r="F241" s="68">
        <v>32</v>
      </c>
      <c r="G241" s="65"/>
      <c r="H241" s="69"/>
      <c r="I241" s="70"/>
      <c r="J241" s="70"/>
      <c r="K241" s="34" t="s">
        <v>65</v>
      </c>
      <c r="L241" s="77">
        <v>241</v>
      </c>
      <c r="M241" s="77"/>
      <c r="N241" s="72"/>
      <c r="O241" s="79" t="s">
        <v>316</v>
      </c>
      <c r="P241" s="81">
        <v>43850.34034722222</v>
      </c>
      <c r="Q241" s="79" t="s">
        <v>364</v>
      </c>
      <c r="R241" s="82" t="s">
        <v>463</v>
      </c>
      <c r="S241" s="79" t="s">
        <v>496</v>
      </c>
      <c r="T241" s="79" t="s">
        <v>542</v>
      </c>
      <c r="U241" s="82" t="s">
        <v>610</v>
      </c>
      <c r="V241" s="82" t="s">
        <v>610</v>
      </c>
      <c r="W241" s="81">
        <v>43850.34034722222</v>
      </c>
      <c r="X241" s="85">
        <v>43850</v>
      </c>
      <c r="Y241" s="87" t="s">
        <v>914</v>
      </c>
      <c r="Z241" s="82" t="s">
        <v>1224</v>
      </c>
      <c r="AA241" s="79"/>
      <c r="AB241" s="79"/>
      <c r="AC241" s="87" t="s">
        <v>1538</v>
      </c>
      <c r="AD241" s="79"/>
      <c r="AE241" s="79" t="b">
        <v>0</v>
      </c>
      <c r="AF241" s="79">
        <v>2</v>
      </c>
      <c r="AG241" s="87" t="s">
        <v>1676</v>
      </c>
      <c r="AH241" s="79" t="b">
        <v>0</v>
      </c>
      <c r="AI241" s="79" t="s">
        <v>1678</v>
      </c>
      <c r="AJ241" s="79"/>
      <c r="AK241" s="87" t="s">
        <v>1673</v>
      </c>
      <c r="AL241" s="79" t="b">
        <v>0</v>
      </c>
      <c r="AM241" s="79">
        <v>2</v>
      </c>
      <c r="AN241" s="87" t="s">
        <v>1673</v>
      </c>
      <c r="AO241" s="79" t="s">
        <v>1684</v>
      </c>
      <c r="AP241" s="79" t="b">
        <v>0</v>
      </c>
      <c r="AQ241" s="87" t="s">
        <v>1538</v>
      </c>
      <c r="AR241" s="79" t="s">
        <v>176</v>
      </c>
      <c r="AS241" s="79">
        <v>0</v>
      </c>
      <c r="AT241" s="79">
        <v>0</v>
      </c>
      <c r="AU241" s="79"/>
      <c r="AV241" s="79"/>
      <c r="AW241" s="79"/>
      <c r="AX241" s="79"/>
      <c r="AY241" s="79"/>
      <c r="AZ241" s="79"/>
      <c r="BA241" s="79"/>
      <c r="BB241" s="79"/>
      <c r="BC241">
        <v>1</v>
      </c>
      <c r="BD241" s="78" t="str">
        <f>REPLACE(INDEX(GroupVertices[Group], MATCH(Edges[[#This Row],[Vertex 1]],GroupVertices[Vertex],0)),1,1,"")</f>
        <v>1</v>
      </c>
      <c r="BE241" s="78" t="str">
        <f>REPLACE(INDEX(GroupVertices[Group], MATCH(Edges[[#This Row],[Vertex 2]],GroupVertices[Vertex],0)),1,1,"")</f>
        <v>4</v>
      </c>
      <c r="BF241" s="48">
        <v>0</v>
      </c>
      <c r="BG241" s="49">
        <v>0</v>
      </c>
      <c r="BH241" s="48">
        <v>0</v>
      </c>
      <c r="BI241" s="49">
        <v>0</v>
      </c>
      <c r="BJ241" s="48">
        <v>0</v>
      </c>
      <c r="BK241" s="49">
        <v>0</v>
      </c>
      <c r="BL241" s="48">
        <v>40</v>
      </c>
      <c r="BM241" s="49">
        <v>100</v>
      </c>
      <c r="BN241" s="48">
        <v>40</v>
      </c>
    </row>
    <row r="242" spans="1:66" x14ac:dyDescent="0.25">
      <c r="A242" s="64" t="s">
        <v>277</v>
      </c>
      <c r="B242" s="64" t="s">
        <v>281</v>
      </c>
      <c r="C242" s="65" t="s">
        <v>11064</v>
      </c>
      <c r="D242" s="66">
        <v>3</v>
      </c>
      <c r="E242" s="67" t="s">
        <v>132</v>
      </c>
      <c r="F242" s="68">
        <v>32</v>
      </c>
      <c r="G242" s="65"/>
      <c r="H242" s="69"/>
      <c r="I242" s="70"/>
      <c r="J242" s="70"/>
      <c r="K242" s="34" t="s">
        <v>65</v>
      </c>
      <c r="L242" s="77">
        <v>242</v>
      </c>
      <c r="M242" s="77"/>
      <c r="N242" s="72"/>
      <c r="O242" s="79" t="s">
        <v>314</v>
      </c>
      <c r="P242" s="81">
        <v>43852.295972222222</v>
      </c>
      <c r="Q242" s="79" t="s">
        <v>393</v>
      </c>
      <c r="R242" s="82" t="s">
        <v>476</v>
      </c>
      <c r="S242" s="79" t="s">
        <v>504</v>
      </c>
      <c r="T242" s="79" t="s">
        <v>509</v>
      </c>
      <c r="U242" s="82" t="s">
        <v>611</v>
      </c>
      <c r="V242" s="82" t="s">
        <v>611</v>
      </c>
      <c r="W242" s="81">
        <v>43852.295972222222</v>
      </c>
      <c r="X242" s="85">
        <v>43852</v>
      </c>
      <c r="Y242" s="87" t="s">
        <v>915</v>
      </c>
      <c r="Z242" s="82" t="s">
        <v>1225</v>
      </c>
      <c r="AA242" s="79"/>
      <c r="AB242" s="79"/>
      <c r="AC242" s="87" t="s">
        <v>1539</v>
      </c>
      <c r="AD242" s="79"/>
      <c r="AE242" s="79" t="b">
        <v>0</v>
      </c>
      <c r="AF242" s="79">
        <v>0</v>
      </c>
      <c r="AG242" s="87" t="s">
        <v>1673</v>
      </c>
      <c r="AH242" s="79" t="b">
        <v>0</v>
      </c>
      <c r="AI242" s="79" t="s">
        <v>1678</v>
      </c>
      <c r="AJ242" s="79"/>
      <c r="AK242" s="87" t="s">
        <v>1673</v>
      </c>
      <c r="AL242" s="79" t="b">
        <v>0</v>
      </c>
      <c r="AM242" s="79">
        <v>2</v>
      </c>
      <c r="AN242" s="87" t="s">
        <v>1673</v>
      </c>
      <c r="AO242" s="79" t="s">
        <v>1683</v>
      </c>
      <c r="AP242" s="79" t="b">
        <v>0</v>
      </c>
      <c r="AQ242" s="87" t="s">
        <v>1539</v>
      </c>
      <c r="AR242" s="79" t="s">
        <v>176</v>
      </c>
      <c r="AS242" s="79">
        <v>0</v>
      </c>
      <c r="AT242" s="79">
        <v>0</v>
      </c>
      <c r="AU242" s="79"/>
      <c r="AV242" s="79"/>
      <c r="AW242" s="79"/>
      <c r="AX242" s="79"/>
      <c r="AY242" s="79"/>
      <c r="AZ242" s="79"/>
      <c r="BA242" s="79"/>
      <c r="BB242" s="79"/>
      <c r="BC242">
        <v>1</v>
      </c>
      <c r="BD242" s="78" t="str">
        <f>REPLACE(INDEX(GroupVertices[Group], MATCH(Edges[[#This Row],[Vertex 1]],GroupVertices[Vertex],0)),1,1,"")</f>
        <v>1</v>
      </c>
      <c r="BE242" s="78" t="str">
        <f>REPLACE(INDEX(GroupVertices[Group], MATCH(Edges[[#This Row],[Vertex 2]],GroupVertices[Vertex],0)),1,1,"")</f>
        <v>4</v>
      </c>
      <c r="BF242" s="48">
        <v>0</v>
      </c>
      <c r="BG242" s="49">
        <v>0</v>
      </c>
      <c r="BH242" s="48">
        <v>0</v>
      </c>
      <c r="BI242" s="49">
        <v>0</v>
      </c>
      <c r="BJ242" s="48">
        <v>0</v>
      </c>
      <c r="BK242" s="49">
        <v>0</v>
      </c>
      <c r="BL242" s="48">
        <v>41</v>
      </c>
      <c r="BM242" s="49">
        <v>100</v>
      </c>
      <c r="BN242" s="48">
        <v>41</v>
      </c>
    </row>
    <row r="243" spans="1:66" x14ac:dyDescent="0.25">
      <c r="A243" s="64" t="s">
        <v>279</v>
      </c>
      <c r="B243" s="64" t="s">
        <v>281</v>
      </c>
      <c r="C243" s="65" t="s">
        <v>11064</v>
      </c>
      <c r="D243" s="66">
        <v>3</v>
      </c>
      <c r="E243" s="67" t="s">
        <v>132</v>
      </c>
      <c r="F243" s="68">
        <v>32</v>
      </c>
      <c r="G243" s="65"/>
      <c r="H243" s="69"/>
      <c r="I243" s="70"/>
      <c r="J243" s="70"/>
      <c r="K243" s="34" t="s">
        <v>65</v>
      </c>
      <c r="L243" s="77">
        <v>243</v>
      </c>
      <c r="M243" s="77"/>
      <c r="N243" s="72"/>
      <c r="O243" s="79" t="s">
        <v>314</v>
      </c>
      <c r="P243" s="81">
        <v>43843.604513888888</v>
      </c>
      <c r="Q243" s="79" t="s">
        <v>376</v>
      </c>
      <c r="R243" s="79"/>
      <c r="S243" s="79"/>
      <c r="T243" s="79" t="s">
        <v>509</v>
      </c>
      <c r="U243" s="82" t="s">
        <v>604</v>
      </c>
      <c r="V243" s="82" t="s">
        <v>604</v>
      </c>
      <c r="W243" s="81">
        <v>43843.604513888888</v>
      </c>
      <c r="X243" s="85">
        <v>43843</v>
      </c>
      <c r="Y243" s="87" t="s">
        <v>905</v>
      </c>
      <c r="Z243" s="82" t="s">
        <v>1215</v>
      </c>
      <c r="AA243" s="79"/>
      <c r="AB243" s="79"/>
      <c r="AC243" s="87" t="s">
        <v>1529</v>
      </c>
      <c r="AD243" s="79"/>
      <c r="AE243" s="79" t="b">
        <v>0</v>
      </c>
      <c r="AF243" s="79">
        <v>9</v>
      </c>
      <c r="AG243" s="87" t="s">
        <v>1673</v>
      </c>
      <c r="AH243" s="79" t="b">
        <v>0</v>
      </c>
      <c r="AI243" s="79" t="s">
        <v>1678</v>
      </c>
      <c r="AJ243" s="79"/>
      <c r="AK243" s="87" t="s">
        <v>1673</v>
      </c>
      <c r="AL243" s="79" t="b">
        <v>0</v>
      </c>
      <c r="AM243" s="79">
        <v>6</v>
      </c>
      <c r="AN243" s="87" t="s">
        <v>1673</v>
      </c>
      <c r="AO243" s="79" t="s">
        <v>1686</v>
      </c>
      <c r="AP243" s="79" t="b">
        <v>0</v>
      </c>
      <c r="AQ243" s="87" t="s">
        <v>1529</v>
      </c>
      <c r="AR243" s="79" t="s">
        <v>313</v>
      </c>
      <c r="AS243" s="79">
        <v>0</v>
      </c>
      <c r="AT243" s="79">
        <v>0</v>
      </c>
      <c r="AU243" s="79"/>
      <c r="AV243" s="79"/>
      <c r="AW243" s="79"/>
      <c r="AX243" s="79"/>
      <c r="AY243" s="79"/>
      <c r="AZ243" s="79"/>
      <c r="BA243" s="79"/>
      <c r="BB243" s="79"/>
      <c r="BC243">
        <v>1</v>
      </c>
      <c r="BD243" s="78" t="str">
        <f>REPLACE(INDEX(GroupVertices[Group], MATCH(Edges[[#This Row],[Vertex 1]],GroupVertices[Vertex],0)),1,1,"")</f>
        <v>2</v>
      </c>
      <c r="BE243" s="78" t="str">
        <f>REPLACE(INDEX(GroupVertices[Group], MATCH(Edges[[#This Row],[Vertex 2]],GroupVertices[Vertex],0)),1,1,"")</f>
        <v>4</v>
      </c>
      <c r="BF243" s="48"/>
      <c r="BG243" s="49"/>
      <c r="BH243" s="48"/>
      <c r="BI243" s="49"/>
      <c r="BJ243" s="48"/>
      <c r="BK243" s="49"/>
      <c r="BL243" s="48"/>
      <c r="BM243" s="49"/>
      <c r="BN243" s="48"/>
    </row>
    <row r="244" spans="1:66" x14ac:dyDescent="0.25">
      <c r="A244" s="64" t="s">
        <v>279</v>
      </c>
      <c r="B244" s="64" t="s">
        <v>281</v>
      </c>
      <c r="C244" s="65" t="s">
        <v>11064</v>
      </c>
      <c r="D244" s="66">
        <v>3</v>
      </c>
      <c r="E244" s="67" t="s">
        <v>132</v>
      </c>
      <c r="F244" s="68">
        <v>32</v>
      </c>
      <c r="G244" s="65"/>
      <c r="H244" s="69"/>
      <c r="I244" s="70"/>
      <c r="J244" s="70"/>
      <c r="K244" s="34" t="s">
        <v>65</v>
      </c>
      <c r="L244" s="77">
        <v>244</v>
      </c>
      <c r="M244" s="77"/>
      <c r="N244" s="72"/>
      <c r="O244" s="79" t="s">
        <v>315</v>
      </c>
      <c r="P244" s="81">
        <v>43852.3675</v>
      </c>
      <c r="Q244" s="79" t="s">
        <v>393</v>
      </c>
      <c r="R244" s="79"/>
      <c r="S244" s="79"/>
      <c r="T244" s="79" t="s">
        <v>509</v>
      </c>
      <c r="U244" s="79"/>
      <c r="V244" s="82" t="s">
        <v>737</v>
      </c>
      <c r="W244" s="81">
        <v>43852.3675</v>
      </c>
      <c r="X244" s="85">
        <v>43852</v>
      </c>
      <c r="Y244" s="87" t="s">
        <v>891</v>
      </c>
      <c r="Z244" s="82" t="s">
        <v>1226</v>
      </c>
      <c r="AA244" s="79"/>
      <c r="AB244" s="79"/>
      <c r="AC244" s="87" t="s">
        <v>1540</v>
      </c>
      <c r="AD244" s="79"/>
      <c r="AE244" s="79" t="b">
        <v>0</v>
      </c>
      <c r="AF244" s="79">
        <v>0</v>
      </c>
      <c r="AG244" s="87" t="s">
        <v>1673</v>
      </c>
      <c r="AH244" s="79" t="b">
        <v>0</v>
      </c>
      <c r="AI244" s="79" t="s">
        <v>1678</v>
      </c>
      <c r="AJ244" s="79"/>
      <c r="AK244" s="87" t="s">
        <v>1673</v>
      </c>
      <c r="AL244" s="79" t="b">
        <v>0</v>
      </c>
      <c r="AM244" s="79">
        <v>2</v>
      </c>
      <c r="AN244" s="87" t="s">
        <v>1539</v>
      </c>
      <c r="AO244" s="79" t="s">
        <v>1679</v>
      </c>
      <c r="AP244" s="79" t="b">
        <v>0</v>
      </c>
      <c r="AQ244" s="87" t="s">
        <v>1539</v>
      </c>
      <c r="AR244" s="79" t="s">
        <v>176</v>
      </c>
      <c r="AS244" s="79">
        <v>0</v>
      </c>
      <c r="AT244" s="79">
        <v>0</v>
      </c>
      <c r="AU244" s="79"/>
      <c r="AV244" s="79"/>
      <c r="AW244" s="79"/>
      <c r="AX244" s="79"/>
      <c r="AY244" s="79"/>
      <c r="AZ244" s="79"/>
      <c r="BA244" s="79"/>
      <c r="BB244" s="79"/>
      <c r="BC244">
        <v>1</v>
      </c>
      <c r="BD244" s="78" t="str">
        <f>REPLACE(INDEX(GroupVertices[Group], MATCH(Edges[[#This Row],[Vertex 1]],GroupVertices[Vertex],0)),1,1,"")</f>
        <v>2</v>
      </c>
      <c r="BE244" s="78" t="str">
        <f>REPLACE(INDEX(GroupVertices[Group], MATCH(Edges[[#This Row],[Vertex 2]],GroupVertices[Vertex],0)),1,1,"")</f>
        <v>4</v>
      </c>
      <c r="BF244" s="48">
        <v>0</v>
      </c>
      <c r="BG244" s="49">
        <v>0</v>
      </c>
      <c r="BH244" s="48">
        <v>0</v>
      </c>
      <c r="BI244" s="49">
        <v>0</v>
      </c>
      <c r="BJ244" s="48">
        <v>0</v>
      </c>
      <c r="BK244" s="49">
        <v>0</v>
      </c>
      <c r="BL244" s="48">
        <v>41</v>
      </c>
      <c r="BM244" s="49">
        <v>100</v>
      </c>
      <c r="BN244" s="48">
        <v>41</v>
      </c>
    </row>
    <row r="245" spans="1:66" x14ac:dyDescent="0.25">
      <c r="A245" s="64" t="s">
        <v>277</v>
      </c>
      <c r="B245" s="64" t="s">
        <v>304</v>
      </c>
      <c r="C245" s="65" t="s">
        <v>11069</v>
      </c>
      <c r="D245" s="66">
        <v>4.75</v>
      </c>
      <c r="E245" s="67" t="s">
        <v>132</v>
      </c>
      <c r="F245" s="68">
        <v>29.523809523809526</v>
      </c>
      <c r="G245" s="65"/>
      <c r="H245" s="69"/>
      <c r="I245" s="70"/>
      <c r="J245" s="70"/>
      <c r="K245" s="34" t="s">
        <v>65</v>
      </c>
      <c r="L245" s="77">
        <v>245</v>
      </c>
      <c r="M245" s="77"/>
      <c r="N245" s="72"/>
      <c r="O245" s="79" t="s">
        <v>314</v>
      </c>
      <c r="P245" s="81">
        <v>43839.775405092594</v>
      </c>
      <c r="Q245" s="79" t="s">
        <v>379</v>
      </c>
      <c r="R245" s="82" t="s">
        <v>463</v>
      </c>
      <c r="S245" s="79" t="s">
        <v>496</v>
      </c>
      <c r="T245" s="79" t="s">
        <v>519</v>
      </c>
      <c r="U245" s="82" t="s">
        <v>606</v>
      </c>
      <c r="V245" s="82" t="s">
        <v>606</v>
      </c>
      <c r="W245" s="81">
        <v>43839.775405092594</v>
      </c>
      <c r="X245" s="85">
        <v>43839</v>
      </c>
      <c r="Y245" s="87" t="s">
        <v>908</v>
      </c>
      <c r="Z245" s="82" t="s">
        <v>1218</v>
      </c>
      <c r="AA245" s="79"/>
      <c r="AB245" s="79"/>
      <c r="AC245" s="87" t="s">
        <v>1532</v>
      </c>
      <c r="AD245" s="79"/>
      <c r="AE245" s="79" t="b">
        <v>0</v>
      </c>
      <c r="AF245" s="79">
        <v>6</v>
      </c>
      <c r="AG245" s="87" t="s">
        <v>1673</v>
      </c>
      <c r="AH245" s="79" t="b">
        <v>0</v>
      </c>
      <c r="AI245" s="79" t="s">
        <v>1678</v>
      </c>
      <c r="AJ245" s="79"/>
      <c r="AK245" s="87" t="s">
        <v>1673</v>
      </c>
      <c r="AL245" s="79" t="b">
        <v>0</v>
      </c>
      <c r="AM245" s="79">
        <v>2</v>
      </c>
      <c r="AN245" s="87" t="s">
        <v>1673</v>
      </c>
      <c r="AO245" s="79" t="s">
        <v>1679</v>
      </c>
      <c r="AP245" s="79" t="b">
        <v>0</v>
      </c>
      <c r="AQ245" s="87" t="s">
        <v>1532</v>
      </c>
      <c r="AR245" s="79" t="s">
        <v>313</v>
      </c>
      <c r="AS245" s="79">
        <v>0</v>
      </c>
      <c r="AT245" s="79">
        <v>0</v>
      </c>
      <c r="AU245" s="79"/>
      <c r="AV245" s="79"/>
      <c r="AW245" s="79"/>
      <c r="AX245" s="79"/>
      <c r="AY245" s="79"/>
      <c r="AZ245" s="79"/>
      <c r="BA245" s="79"/>
      <c r="BB245" s="79"/>
      <c r="BC245">
        <v>3</v>
      </c>
      <c r="BD245" s="78" t="str">
        <f>REPLACE(INDEX(GroupVertices[Group], MATCH(Edges[[#This Row],[Vertex 1]],GroupVertices[Vertex],0)),1,1,"")</f>
        <v>1</v>
      </c>
      <c r="BE245" s="78" t="str">
        <f>REPLACE(INDEX(GroupVertices[Group], MATCH(Edges[[#This Row],[Vertex 2]],GroupVertices[Vertex],0)),1,1,"")</f>
        <v>4</v>
      </c>
      <c r="BF245" s="48">
        <v>0</v>
      </c>
      <c r="BG245" s="49">
        <v>0</v>
      </c>
      <c r="BH245" s="48">
        <v>0</v>
      </c>
      <c r="BI245" s="49">
        <v>0</v>
      </c>
      <c r="BJ245" s="48">
        <v>0</v>
      </c>
      <c r="BK245" s="49">
        <v>0</v>
      </c>
      <c r="BL245" s="48">
        <v>34</v>
      </c>
      <c r="BM245" s="49">
        <v>100</v>
      </c>
      <c r="BN245" s="48">
        <v>34</v>
      </c>
    </row>
    <row r="246" spans="1:66" x14ac:dyDescent="0.25">
      <c r="A246" s="64" t="s">
        <v>277</v>
      </c>
      <c r="B246" s="64" t="s">
        <v>304</v>
      </c>
      <c r="C246" s="65" t="s">
        <v>11069</v>
      </c>
      <c r="D246" s="66">
        <v>4.75</v>
      </c>
      <c r="E246" s="67" t="s">
        <v>132</v>
      </c>
      <c r="F246" s="68">
        <v>29.523809523809526</v>
      </c>
      <c r="G246" s="65"/>
      <c r="H246" s="69"/>
      <c r="I246" s="70"/>
      <c r="J246" s="70"/>
      <c r="K246" s="34" t="s">
        <v>65</v>
      </c>
      <c r="L246" s="77">
        <v>246</v>
      </c>
      <c r="M246" s="77"/>
      <c r="N246" s="72"/>
      <c r="O246" s="79" t="s">
        <v>314</v>
      </c>
      <c r="P246" s="81">
        <v>43850.34034722222</v>
      </c>
      <c r="Q246" s="79" t="s">
        <v>364</v>
      </c>
      <c r="R246" s="82" t="s">
        <v>463</v>
      </c>
      <c r="S246" s="79" t="s">
        <v>496</v>
      </c>
      <c r="T246" s="79" t="s">
        <v>542</v>
      </c>
      <c r="U246" s="82" t="s">
        <v>610</v>
      </c>
      <c r="V246" s="82" t="s">
        <v>610</v>
      </c>
      <c r="W246" s="81">
        <v>43850.34034722222</v>
      </c>
      <c r="X246" s="85">
        <v>43850</v>
      </c>
      <c r="Y246" s="87" t="s">
        <v>914</v>
      </c>
      <c r="Z246" s="82" t="s">
        <v>1224</v>
      </c>
      <c r="AA246" s="79"/>
      <c r="AB246" s="79"/>
      <c r="AC246" s="87" t="s">
        <v>1538</v>
      </c>
      <c r="AD246" s="79"/>
      <c r="AE246" s="79" t="b">
        <v>0</v>
      </c>
      <c r="AF246" s="79">
        <v>2</v>
      </c>
      <c r="AG246" s="87" t="s">
        <v>1676</v>
      </c>
      <c r="AH246" s="79" t="b">
        <v>0</v>
      </c>
      <c r="AI246" s="79" t="s">
        <v>1678</v>
      </c>
      <c r="AJ246" s="79"/>
      <c r="AK246" s="87" t="s">
        <v>1673</v>
      </c>
      <c r="AL246" s="79" t="b">
        <v>0</v>
      </c>
      <c r="AM246" s="79">
        <v>2</v>
      </c>
      <c r="AN246" s="87" t="s">
        <v>1673</v>
      </c>
      <c r="AO246" s="79" t="s">
        <v>1684</v>
      </c>
      <c r="AP246" s="79" t="b">
        <v>0</v>
      </c>
      <c r="AQ246" s="87" t="s">
        <v>1538</v>
      </c>
      <c r="AR246" s="79" t="s">
        <v>176</v>
      </c>
      <c r="AS246" s="79">
        <v>0</v>
      </c>
      <c r="AT246" s="79">
        <v>0</v>
      </c>
      <c r="AU246" s="79"/>
      <c r="AV246" s="79"/>
      <c r="AW246" s="79"/>
      <c r="AX246" s="79"/>
      <c r="AY246" s="79"/>
      <c r="AZ246" s="79"/>
      <c r="BA246" s="79"/>
      <c r="BB246" s="79"/>
      <c r="BC246">
        <v>3</v>
      </c>
      <c r="BD246" s="78" t="str">
        <f>REPLACE(INDEX(GroupVertices[Group], MATCH(Edges[[#This Row],[Vertex 1]],GroupVertices[Vertex],0)),1,1,"")</f>
        <v>1</v>
      </c>
      <c r="BE246" s="78" t="str">
        <f>REPLACE(INDEX(GroupVertices[Group], MATCH(Edges[[#This Row],[Vertex 2]],GroupVertices[Vertex],0)),1,1,"")</f>
        <v>4</v>
      </c>
      <c r="BF246" s="48"/>
      <c r="BG246" s="49"/>
      <c r="BH246" s="48"/>
      <c r="BI246" s="49"/>
      <c r="BJ246" s="48"/>
      <c r="BK246" s="49"/>
      <c r="BL246" s="48"/>
      <c r="BM246" s="49"/>
      <c r="BN246" s="48"/>
    </row>
    <row r="247" spans="1:66" x14ac:dyDescent="0.25">
      <c r="A247" s="64" t="s">
        <v>277</v>
      </c>
      <c r="B247" s="64" t="s">
        <v>304</v>
      </c>
      <c r="C247" s="65" t="s">
        <v>11069</v>
      </c>
      <c r="D247" s="66">
        <v>4.75</v>
      </c>
      <c r="E247" s="67" t="s">
        <v>132</v>
      </c>
      <c r="F247" s="68">
        <v>29.523809523809526</v>
      </c>
      <c r="G247" s="65"/>
      <c r="H247" s="69"/>
      <c r="I247" s="70"/>
      <c r="J247" s="70"/>
      <c r="K247" s="34" t="s">
        <v>65</v>
      </c>
      <c r="L247" s="77">
        <v>247</v>
      </c>
      <c r="M247" s="77"/>
      <c r="N247" s="72"/>
      <c r="O247" s="79" t="s">
        <v>314</v>
      </c>
      <c r="P247" s="81">
        <v>43852.295972222222</v>
      </c>
      <c r="Q247" s="79" t="s">
        <v>393</v>
      </c>
      <c r="R247" s="82" t="s">
        <v>476</v>
      </c>
      <c r="S247" s="79" t="s">
        <v>504</v>
      </c>
      <c r="T247" s="79" t="s">
        <v>509</v>
      </c>
      <c r="U247" s="82" t="s">
        <v>611</v>
      </c>
      <c r="V247" s="82" t="s">
        <v>611</v>
      </c>
      <c r="W247" s="81">
        <v>43852.295972222222</v>
      </c>
      <c r="X247" s="85">
        <v>43852</v>
      </c>
      <c r="Y247" s="87" t="s">
        <v>915</v>
      </c>
      <c r="Z247" s="82" t="s">
        <v>1225</v>
      </c>
      <c r="AA247" s="79"/>
      <c r="AB247" s="79"/>
      <c r="AC247" s="87" t="s">
        <v>1539</v>
      </c>
      <c r="AD247" s="79"/>
      <c r="AE247" s="79" t="b">
        <v>0</v>
      </c>
      <c r="AF247" s="79">
        <v>0</v>
      </c>
      <c r="AG247" s="87" t="s">
        <v>1673</v>
      </c>
      <c r="AH247" s="79" t="b">
        <v>0</v>
      </c>
      <c r="AI247" s="79" t="s">
        <v>1678</v>
      </c>
      <c r="AJ247" s="79"/>
      <c r="AK247" s="87" t="s">
        <v>1673</v>
      </c>
      <c r="AL247" s="79" t="b">
        <v>0</v>
      </c>
      <c r="AM247" s="79">
        <v>2</v>
      </c>
      <c r="AN247" s="87" t="s">
        <v>1673</v>
      </c>
      <c r="AO247" s="79" t="s">
        <v>1683</v>
      </c>
      <c r="AP247" s="79" t="b">
        <v>0</v>
      </c>
      <c r="AQ247" s="87" t="s">
        <v>1539</v>
      </c>
      <c r="AR247" s="79" t="s">
        <v>176</v>
      </c>
      <c r="AS247" s="79">
        <v>0</v>
      </c>
      <c r="AT247" s="79">
        <v>0</v>
      </c>
      <c r="AU247" s="79"/>
      <c r="AV247" s="79"/>
      <c r="AW247" s="79"/>
      <c r="AX247" s="79"/>
      <c r="AY247" s="79"/>
      <c r="AZ247" s="79"/>
      <c r="BA247" s="79"/>
      <c r="BB247" s="79"/>
      <c r="BC247">
        <v>3</v>
      </c>
      <c r="BD247" s="78" t="str">
        <f>REPLACE(INDEX(GroupVertices[Group], MATCH(Edges[[#This Row],[Vertex 1]],GroupVertices[Vertex],0)),1,1,"")</f>
        <v>1</v>
      </c>
      <c r="BE247" s="78" t="str">
        <f>REPLACE(INDEX(GroupVertices[Group], MATCH(Edges[[#This Row],[Vertex 2]],GroupVertices[Vertex],0)),1,1,"")</f>
        <v>4</v>
      </c>
      <c r="BF247" s="48"/>
      <c r="BG247" s="49"/>
      <c r="BH247" s="48"/>
      <c r="BI247" s="49"/>
      <c r="BJ247" s="48"/>
      <c r="BK247" s="49"/>
      <c r="BL247" s="48"/>
      <c r="BM247" s="49"/>
      <c r="BN247" s="48"/>
    </row>
    <row r="248" spans="1:66" x14ac:dyDescent="0.25">
      <c r="A248" s="64" t="s">
        <v>279</v>
      </c>
      <c r="B248" s="64" t="s">
        <v>304</v>
      </c>
      <c r="C248" s="65" t="s">
        <v>11064</v>
      </c>
      <c r="D248" s="66">
        <v>3</v>
      </c>
      <c r="E248" s="67" t="s">
        <v>132</v>
      </c>
      <c r="F248" s="68">
        <v>32</v>
      </c>
      <c r="G248" s="65"/>
      <c r="H248" s="69"/>
      <c r="I248" s="70"/>
      <c r="J248" s="70"/>
      <c r="K248" s="34" t="s">
        <v>65</v>
      </c>
      <c r="L248" s="77">
        <v>248</v>
      </c>
      <c r="M248" s="77"/>
      <c r="N248" s="72"/>
      <c r="O248" s="79" t="s">
        <v>314</v>
      </c>
      <c r="P248" s="81">
        <v>43846.562708333331</v>
      </c>
      <c r="Q248" s="79" t="s">
        <v>424</v>
      </c>
      <c r="R248" s="82" t="s">
        <v>462</v>
      </c>
      <c r="S248" s="79" t="s">
        <v>496</v>
      </c>
      <c r="T248" s="79" t="s">
        <v>519</v>
      </c>
      <c r="U248" s="82" t="s">
        <v>607</v>
      </c>
      <c r="V248" s="82" t="s">
        <v>607</v>
      </c>
      <c r="W248" s="81">
        <v>43846.562708333331</v>
      </c>
      <c r="X248" s="85">
        <v>43846</v>
      </c>
      <c r="Y248" s="87" t="s">
        <v>909</v>
      </c>
      <c r="Z248" s="82" t="s">
        <v>1219</v>
      </c>
      <c r="AA248" s="79"/>
      <c r="AB248" s="79"/>
      <c r="AC248" s="87" t="s">
        <v>1533</v>
      </c>
      <c r="AD248" s="79"/>
      <c r="AE248" s="79" t="b">
        <v>0</v>
      </c>
      <c r="AF248" s="79">
        <v>3</v>
      </c>
      <c r="AG248" s="87" t="s">
        <v>1673</v>
      </c>
      <c r="AH248" s="79" t="b">
        <v>0</v>
      </c>
      <c r="AI248" s="79" t="s">
        <v>1678</v>
      </c>
      <c r="AJ248" s="79"/>
      <c r="AK248" s="87" t="s">
        <v>1673</v>
      </c>
      <c r="AL248" s="79" t="b">
        <v>0</v>
      </c>
      <c r="AM248" s="79">
        <v>0</v>
      </c>
      <c r="AN248" s="87" t="s">
        <v>1673</v>
      </c>
      <c r="AO248" s="79" t="s">
        <v>1686</v>
      </c>
      <c r="AP248" s="79" t="b">
        <v>0</v>
      </c>
      <c r="AQ248" s="87" t="s">
        <v>1533</v>
      </c>
      <c r="AR248" s="79" t="s">
        <v>176</v>
      </c>
      <c r="AS248" s="79">
        <v>0</v>
      </c>
      <c r="AT248" s="79">
        <v>0</v>
      </c>
      <c r="AU248" s="79"/>
      <c r="AV248" s="79"/>
      <c r="AW248" s="79"/>
      <c r="AX248" s="79"/>
      <c r="AY248" s="79"/>
      <c r="AZ248" s="79"/>
      <c r="BA248" s="79"/>
      <c r="BB248" s="79"/>
      <c r="BC248">
        <v>1</v>
      </c>
      <c r="BD248" s="78" t="str">
        <f>REPLACE(INDEX(GroupVertices[Group], MATCH(Edges[[#This Row],[Vertex 1]],GroupVertices[Vertex],0)),1,1,"")</f>
        <v>2</v>
      </c>
      <c r="BE248" s="78" t="str">
        <f>REPLACE(INDEX(GroupVertices[Group], MATCH(Edges[[#This Row],[Vertex 2]],GroupVertices[Vertex],0)),1,1,"")</f>
        <v>4</v>
      </c>
      <c r="BF248" s="48">
        <v>0</v>
      </c>
      <c r="BG248" s="49">
        <v>0</v>
      </c>
      <c r="BH248" s="48">
        <v>0</v>
      </c>
      <c r="BI248" s="49">
        <v>0</v>
      </c>
      <c r="BJ248" s="48">
        <v>0</v>
      </c>
      <c r="BK248" s="49">
        <v>0</v>
      </c>
      <c r="BL248" s="48">
        <v>37</v>
      </c>
      <c r="BM248" s="49">
        <v>100</v>
      </c>
      <c r="BN248" s="48">
        <v>37</v>
      </c>
    </row>
    <row r="249" spans="1:66" x14ac:dyDescent="0.25">
      <c r="A249" s="64" t="s">
        <v>279</v>
      </c>
      <c r="B249" s="64" t="s">
        <v>304</v>
      </c>
      <c r="C249" s="65" t="s">
        <v>11064</v>
      </c>
      <c r="D249" s="66">
        <v>3</v>
      </c>
      <c r="E249" s="67" t="s">
        <v>132</v>
      </c>
      <c r="F249" s="68">
        <v>32</v>
      </c>
      <c r="G249" s="65"/>
      <c r="H249" s="69"/>
      <c r="I249" s="70"/>
      <c r="J249" s="70"/>
      <c r="K249" s="34" t="s">
        <v>65</v>
      </c>
      <c r="L249" s="77">
        <v>249</v>
      </c>
      <c r="M249" s="77"/>
      <c r="N249" s="72"/>
      <c r="O249" s="79" t="s">
        <v>315</v>
      </c>
      <c r="P249" s="81">
        <v>43852.3675</v>
      </c>
      <c r="Q249" s="79" t="s">
        <v>393</v>
      </c>
      <c r="R249" s="79"/>
      <c r="S249" s="79"/>
      <c r="T249" s="79" t="s">
        <v>509</v>
      </c>
      <c r="U249" s="79"/>
      <c r="V249" s="82" t="s">
        <v>737</v>
      </c>
      <c r="W249" s="81">
        <v>43852.3675</v>
      </c>
      <c r="X249" s="85">
        <v>43852</v>
      </c>
      <c r="Y249" s="87" t="s">
        <v>891</v>
      </c>
      <c r="Z249" s="82" t="s">
        <v>1226</v>
      </c>
      <c r="AA249" s="79"/>
      <c r="AB249" s="79"/>
      <c r="AC249" s="87" t="s">
        <v>1540</v>
      </c>
      <c r="AD249" s="79"/>
      <c r="AE249" s="79" t="b">
        <v>0</v>
      </c>
      <c r="AF249" s="79">
        <v>0</v>
      </c>
      <c r="AG249" s="87" t="s">
        <v>1673</v>
      </c>
      <c r="AH249" s="79" t="b">
        <v>0</v>
      </c>
      <c r="AI249" s="79" t="s">
        <v>1678</v>
      </c>
      <c r="AJ249" s="79"/>
      <c r="AK249" s="87" t="s">
        <v>1673</v>
      </c>
      <c r="AL249" s="79" t="b">
        <v>0</v>
      </c>
      <c r="AM249" s="79">
        <v>2</v>
      </c>
      <c r="AN249" s="87" t="s">
        <v>1539</v>
      </c>
      <c r="AO249" s="79" t="s">
        <v>1679</v>
      </c>
      <c r="AP249" s="79" t="b">
        <v>0</v>
      </c>
      <c r="AQ249" s="87" t="s">
        <v>1539</v>
      </c>
      <c r="AR249" s="79" t="s">
        <v>176</v>
      </c>
      <c r="AS249" s="79">
        <v>0</v>
      </c>
      <c r="AT249" s="79">
        <v>0</v>
      </c>
      <c r="AU249" s="79"/>
      <c r="AV249" s="79"/>
      <c r="AW249" s="79"/>
      <c r="AX249" s="79"/>
      <c r="AY249" s="79"/>
      <c r="AZ249" s="79"/>
      <c r="BA249" s="79"/>
      <c r="BB249" s="79"/>
      <c r="BC249">
        <v>1</v>
      </c>
      <c r="BD249" s="78" t="str">
        <f>REPLACE(INDEX(GroupVertices[Group], MATCH(Edges[[#This Row],[Vertex 1]],GroupVertices[Vertex],0)),1,1,"")</f>
        <v>2</v>
      </c>
      <c r="BE249" s="78" t="str">
        <f>REPLACE(INDEX(GroupVertices[Group], MATCH(Edges[[#This Row],[Vertex 2]],GroupVertices[Vertex],0)),1,1,"")</f>
        <v>4</v>
      </c>
      <c r="BF249" s="48"/>
      <c r="BG249" s="49"/>
      <c r="BH249" s="48"/>
      <c r="BI249" s="49"/>
      <c r="BJ249" s="48"/>
      <c r="BK249" s="49"/>
      <c r="BL249" s="48"/>
      <c r="BM249" s="49"/>
      <c r="BN249" s="48"/>
    </row>
    <row r="250" spans="1:66" x14ac:dyDescent="0.25">
      <c r="A250" s="64" t="s">
        <v>282</v>
      </c>
      <c r="B250" s="64" t="s">
        <v>279</v>
      </c>
      <c r="C250" s="65" t="s">
        <v>11064</v>
      </c>
      <c r="D250" s="66">
        <v>3</v>
      </c>
      <c r="E250" s="67" t="s">
        <v>132</v>
      </c>
      <c r="F250" s="68">
        <v>32</v>
      </c>
      <c r="G250" s="65"/>
      <c r="H250" s="69"/>
      <c r="I250" s="70"/>
      <c r="J250" s="70"/>
      <c r="K250" s="34" t="s">
        <v>66</v>
      </c>
      <c r="L250" s="77">
        <v>250</v>
      </c>
      <c r="M250" s="77"/>
      <c r="N250" s="72"/>
      <c r="O250" s="79" t="s">
        <v>313</v>
      </c>
      <c r="P250" s="81">
        <v>43849.792534722219</v>
      </c>
      <c r="Q250" s="79" t="s">
        <v>426</v>
      </c>
      <c r="R250" s="79"/>
      <c r="S250" s="79"/>
      <c r="T250" s="79" t="s">
        <v>511</v>
      </c>
      <c r="U250" s="79"/>
      <c r="V250" s="82" t="s">
        <v>739</v>
      </c>
      <c r="W250" s="81">
        <v>43849.792534722219</v>
      </c>
      <c r="X250" s="85">
        <v>43849</v>
      </c>
      <c r="Y250" s="87" t="s">
        <v>916</v>
      </c>
      <c r="Z250" s="82" t="s">
        <v>1227</v>
      </c>
      <c r="AA250" s="79"/>
      <c r="AB250" s="79"/>
      <c r="AC250" s="87" t="s">
        <v>1541</v>
      </c>
      <c r="AD250" s="79"/>
      <c r="AE250" s="79" t="b">
        <v>0</v>
      </c>
      <c r="AF250" s="79">
        <v>0</v>
      </c>
      <c r="AG250" s="87" t="s">
        <v>1673</v>
      </c>
      <c r="AH250" s="79" t="b">
        <v>0</v>
      </c>
      <c r="AI250" s="79" t="s">
        <v>1678</v>
      </c>
      <c r="AJ250" s="79"/>
      <c r="AK250" s="87" t="s">
        <v>1673</v>
      </c>
      <c r="AL250" s="79" t="b">
        <v>0</v>
      </c>
      <c r="AM250" s="79">
        <v>1</v>
      </c>
      <c r="AN250" s="87" t="s">
        <v>1551</v>
      </c>
      <c r="AO250" s="79" t="s">
        <v>1681</v>
      </c>
      <c r="AP250" s="79" t="b">
        <v>0</v>
      </c>
      <c r="AQ250" s="87" t="s">
        <v>1551</v>
      </c>
      <c r="AR250" s="79" t="s">
        <v>176</v>
      </c>
      <c r="AS250" s="79">
        <v>0</v>
      </c>
      <c r="AT250" s="79">
        <v>0</v>
      </c>
      <c r="AU250" s="79"/>
      <c r="AV250" s="79"/>
      <c r="AW250" s="79"/>
      <c r="AX250" s="79"/>
      <c r="AY250" s="79"/>
      <c r="AZ250" s="79"/>
      <c r="BA250" s="79"/>
      <c r="BB250" s="79"/>
      <c r="BC250">
        <v>1</v>
      </c>
      <c r="BD250" s="78" t="str">
        <f>REPLACE(INDEX(GroupVertices[Group], MATCH(Edges[[#This Row],[Vertex 1]],GroupVertices[Vertex],0)),1,1,"")</f>
        <v>3</v>
      </c>
      <c r="BE250" s="78" t="str">
        <f>REPLACE(INDEX(GroupVertices[Group], MATCH(Edges[[#This Row],[Vertex 2]],GroupVertices[Vertex],0)),1,1,"")</f>
        <v>2</v>
      </c>
      <c r="BF250" s="48">
        <v>0</v>
      </c>
      <c r="BG250" s="49">
        <v>0</v>
      </c>
      <c r="BH250" s="48">
        <v>0</v>
      </c>
      <c r="BI250" s="49">
        <v>0</v>
      </c>
      <c r="BJ250" s="48">
        <v>0</v>
      </c>
      <c r="BK250" s="49">
        <v>0</v>
      </c>
      <c r="BL250" s="48">
        <v>28</v>
      </c>
      <c r="BM250" s="49">
        <v>100</v>
      </c>
      <c r="BN250" s="48">
        <v>28</v>
      </c>
    </row>
    <row r="251" spans="1:66" x14ac:dyDescent="0.25">
      <c r="A251" s="64" t="s">
        <v>279</v>
      </c>
      <c r="B251" s="64" t="s">
        <v>279</v>
      </c>
      <c r="C251" s="65" t="s">
        <v>11070</v>
      </c>
      <c r="D251" s="66">
        <v>8.25</v>
      </c>
      <c r="E251" s="67" t="s">
        <v>136</v>
      </c>
      <c r="F251" s="68">
        <v>24.571428571428569</v>
      </c>
      <c r="G251" s="65"/>
      <c r="H251" s="69"/>
      <c r="I251" s="70"/>
      <c r="J251" s="70"/>
      <c r="K251" s="34" t="s">
        <v>65</v>
      </c>
      <c r="L251" s="77">
        <v>251</v>
      </c>
      <c r="M251" s="77"/>
      <c r="N251" s="72"/>
      <c r="O251" s="79" t="s">
        <v>176</v>
      </c>
      <c r="P251" s="81">
        <v>43845.751134259262</v>
      </c>
      <c r="Q251" s="79" t="s">
        <v>320</v>
      </c>
      <c r="R251" s="79" t="s">
        <v>477</v>
      </c>
      <c r="S251" s="79" t="s">
        <v>505</v>
      </c>
      <c r="T251" s="79" t="s">
        <v>543</v>
      </c>
      <c r="U251" s="82" t="s">
        <v>612</v>
      </c>
      <c r="V251" s="82" t="s">
        <v>612</v>
      </c>
      <c r="W251" s="81">
        <v>43845.751134259262</v>
      </c>
      <c r="X251" s="85">
        <v>43845</v>
      </c>
      <c r="Y251" s="87" t="s">
        <v>917</v>
      </c>
      <c r="Z251" s="82" t="s">
        <v>1228</v>
      </c>
      <c r="AA251" s="79"/>
      <c r="AB251" s="79"/>
      <c r="AC251" s="87" t="s">
        <v>1542</v>
      </c>
      <c r="AD251" s="79"/>
      <c r="AE251" s="79" t="b">
        <v>0</v>
      </c>
      <c r="AF251" s="79">
        <v>1</v>
      </c>
      <c r="AG251" s="87" t="s">
        <v>1673</v>
      </c>
      <c r="AH251" s="79" t="b">
        <v>0</v>
      </c>
      <c r="AI251" s="79" t="s">
        <v>1678</v>
      </c>
      <c r="AJ251" s="79"/>
      <c r="AK251" s="87" t="s">
        <v>1673</v>
      </c>
      <c r="AL251" s="79" t="b">
        <v>0</v>
      </c>
      <c r="AM251" s="79">
        <v>1</v>
      </c>
      <c r="AN251" s="87" t="s">
        <v>1673</v>
      </c>
      <c r="AO251" s="79" t="s">
        <v>1686</v>
      </c>
      <c r="AP251" s="79" t="b">
        <v>0</v>
      </c>
      <c r="AQ251" s="87" t="s">
        <v>1542</v>
      </c>
      <c r="AR251" s="79" t="s">
        <v>313</v>
      </c>
      <c r="AS251" s="79">
        <v>0</v>
      </c>
      <c r="AT251" s="79">
        <v>0</v>
      </c>
      <c r="AU251" s="79"/>
      <c r="AV251" s="79"/>
      <c r="AW251" s="79"/>
      <c r="AX251" s="79"/>
      <c r="AY251" s="79"/>
      <c r="AZ251" s="79"/>
      <c r="BA251" s="79"/>
      <c r="BB251" s="79"/>
      <c r="BC251">
        <v>7</v>
      </c>
      <c r="BD251" s="78" t="str">
        <f>REPLACE(INDEX(GroupVertices[Group], MATCH(Edges[[#This Row],[Vertex 1]],GroupVertices[Vertex],0)),1,1,"")</f>
        <v>2</v>
      </c>
      <c r="BE251" s="78" t="str">
        <f>REPLACE(INDEX(GroupVertices[Group], MATCH(Edges[[#This Row],[Vertex 2]],GroupVertices[Vertex],0)),1,1,"")</f>
        <v>2</v>
      </c>
      <c r="BF251" s="48">
        <v>0</v>
      </c>
      <c r="BG251" s="49">
        <v>0</v>
      </c>
      <c r="BH251" s="48">
        <v>0</v>
      </c>
      <c r="BI251" s="49">
        <v>0</v>
      </c>
      <c r="BJ251" s="48">
        <v>0</v>
      </c>
      <c r="BK251" s="49">
        <v>0</v>
      </c>
      <c r="BL251" s="48">
        <v>35</v>
      </c>
      <c r="BM251" s="49">
        <v>100</v>
      </c>
      <c r="BN251" s="48">
        <v>35</v>
      </c>
    </row>
    <row r="252" spans="1:66" x14ac:dyDescent="0.25">
      <c r="A252" s="64" t="s">
        <v>279</v>
      </c>
      <c r="B252" s="64" t="s">
        <v>294</v>
      </c>
      <c r="C252" s="65" t="s">
        <v>11065</v>
      </c>
      <c r="D252" s="66">
        <v>3.875</v>
      </c>
      <c r="E252" s="67" t="s">
        <v>132</v>
      </c>
      <c r="F252" s="68">
        <v>30.761904761904763</v>
      </c>
      <c r="G252" s="65"/>
      <c r="H252" s="69"/>
      <c r="I252" s="70"/>
      <c r="J252" s="70"/>
      <c r="K252" s="34" t="s">
        <v>65</v>
      </c>
      <c r="L252" s="77">
        <v>252</v>
      </c>
      <c r="M252" s="77"/>
      <c r="N252" s="72"/>
      <c r="O252" s="79" t="s">
        <v>314</v>
      </c>
      <c r="P252" s="81">
        <v>43843.604513888888</v>
      </c>
      <c r="Q252" s="79" t="s">
        <v>376</v>
      </c>
      <c r="R252" s="79"/>
      <c r="S252" s="79"/>
      <c r="T252" s="79" t="s">
        <v>509</v>
      </c>
      <c r="U252" s="82" t="s">
        <v>604</v>
      </c>
      <c r="V252" s="82" t="s">
        <v>604</v>
      </c>
      <c r="W252" s="81">
        <v>43843.604513888888</v>
      </c>
      <c r="X252" s="85">
        <v>43843</v>
      </c>
      <c r="Y252" s="87" t="s">
        <v>905</v>
      </c>
      <c r="Z252" s="82" t="s">
        <v>1215</v>
      </c>
      <c r="AA252" s="79"/>
      <c r="AB252" s="79"/>
      <c r="AC252" s="87" t="s">
        <v>1529</v>
      </c>
      <c r="AD252" s="79"/>
      <c r="AE252" s="79" t="b">
        <v>0</v>
      </c>
      <c r="AF252" s="79">
        <v>9</v>
      </c>
      <c r="AG252" s="87" t="s">
        <v>1673</v>
      </c>
      <c r="AH252" s="79" t="b">
        <v>0</v>
      </c>
      <c r="AI252" s="79" t="s">
        <v>1678</v>
      </c>
      <c r="AJ252" s="79"/>
      <c r="AK252" s="87" t="s">
        <v>1673</v>
      </c>
      <c r="AL252" s="79" t="b">
        <v>0</v>
      </c>
      <c r="AM252" s="79">
        <v>6</v>
      </c>
      <c r="AN252" s="87" t="s">
        <v>1673</v>
      </c>
      <c r="AO252" s="79" t="s">
        <v>1686</v>
      </c>
      <c r="AP252" s="79" t="b">
        <v>0</v>
      </c>
      <c r="AQ252" s="87" t="s">
        <v>1529</v>
      </c>
      <c r="AR252" s="79" t="s">
        <v>313</v>
      </c>
      <c r="AS252" s="79">
        <v>0</v>
      </c>
      <c r="AT252" s="79">
        <v>0</v>
      </c>
      <c r="AU252" s="79"/>
      <c r="AV252" s="79"/>
      <c r="AW252" s="79"/>
      <c r="AX252" s="79"/>
      <c r="AY252" s="79"/>
      <c r="AZ252" s="79"/>
      <c r="BA252" s="79"/>
      <c r="BB252" s="79"/>
      <c r="BC252">
        <v>2</v>
      </c>
      <c r="BD252" s="78" t="str">
        <f>REPLACE(INDEX(GroupVertices[Group], MATCH(Edges[[#This Row],[Vertex 1]],GroupVertices[Vertex],0)),1,1,"")</f>
        <v>2</v>
      </c>
      <c r="BE252" s="78" t="str">
        <f>REPLACE(INDEX(GroupVertices[Group], MATCH(Edges[[#This Row],[Vertex 2]],GroupVertices[Vertex],0)),1,1,"")</f>
        <v>2</v>
      </c>
      <c r="BF252" s="48"/>
      <c r="BG252" s="49"/>
      <c r="BH252" s="48"/>
      <c r="BI252" s="49"/>
      <c r="BJ252" s="48"/>
      <c r="BK252" s="49"/>
      <c r="BL252" s="48"/>
      <c r="BM252" s="49"/>
      <c r="BN252" s="48"/>
    </row>
    <row r="253" spans="1:66" x14ac:dyDescent="0.25">
      <c r="A253" s="64" t="s">
        <v>279</v>
      </c>
      <c r="B253" s="64" t="s">
        <v>308</v>
      </c>
      <c r="C253" s="65" t="s">
        <v>11064</v>
      </c>
      <c r="D253" s="66">
        <v>3</v>
      </c>
      <c r="E253" s="67" t="s">
        <v>132</v>
      </c>
      <c r="F253" s="68">
        <v>32</v>
      </c>
      <c r="G253" s="65"/>
      <c r="H253" s="69"/>
      <c r="I253" s="70"/>
      <c r="J253" s="70"/>
      <c r="K253" s="34" t="s">
        <v>65</v>
      </c>
      <c r="L253" s="77">
        <v>253</v>
      </c>
      <c r="M253" s="77"/>
      <c r="N253" s="72"/>
      <c r="O253" s="79" t="s">
        <v>314</v>
      </c>
      <c r="P253" s="81">
        <v>43843.604513888888</v>
      </c>
      <c r="Q253" s="79" t="s">
        <v>376</v>
      </c>
      <c r="R253" s="79"/>
      <c r="S253" s="79"/>
      <c r="T253" s="79" t="s">
        <v>509</v>
      </c>
      <c r="U253" s="82" t="s">
        <v>604</v>
      </c>
      <c r="V253" s="82" t="s">
        <v>604</v>
      </c>
      <c r="W253" s="81">
        <v>43843.604513888888</v>
      </c>
      <c r="X253" s="85">
        <v>43843</v>
      </c>
      <c r="Y253" s="87" t="s">
        <v>905</v>
      </c>
      <c r="Z253" s="82" t="s">
        <v>1215</v>
      </c>
      <c r="AA253" s="79"/>
      <c r="AB253" s="79"/>
      <c r="AC253" s="87" t="s">
        <v>1529</v>
      </c>
      <c r="AD253" s="79"/>
      <c r="AE253" s="79" t="b">
        <v>0</v>
      </c>
      <c r="AF253" s="79">
        <v>9</v>
      </c>
      <c r="AG253" s="87" t="s">
        <v>1673</v>
      </c>
      <c r="AH253" s="79" t="b">
        <v>0</v>
      </c>
      <c r="AI253" s="79" t="s">
        <v>1678</v>
      </c>
      <c r="AJ253" s="79"/>
      <c r="AK253" s="87" t="s">
        <v>1673</v>
      </c>
      <c r="AL253" s="79" t="b">
        <v>0</v>
      </c>
      <c r="AM253" s="79">
        <v>6</v>
      </c>
      <c r="AN253" s="87" t="s">
        <v>1673</v>
      </c>
      <c r="AO253" s="79" t="s">
        <v>1686</v>
      </c>
      <c r="AP253" s="79" t="b">
        <v>0</v>
      </c>
      <c r="AQ253" s="87" t="s">
        <v>1529</v>
      </c>
      <c r="AR253" s="79" t="s">
        <v>313</v>
      </c>
      <c r="AS253" s="79">
        <v>0</v>
      </c>
      <c r="AT253" s="79">
        <v>0</v>
      </c>
      <c r="AU253" s="79"/>
      <c r="AV253" s="79"/>
      <c r="AW253" s="79"/>
      <c r="AX253" s="79"/>
      <c r="AY253" s="79"/>
      <c r="AZ253" s="79"/>
      <c r="BA253" s="79"/>
      <c r="BB253" s="79"/>
      <c r="BC253">
        <v>1</v>
      </c>
      <c r="BD253" s="78" t="str">
        <f>REPLACE(INDEX(GroupVertices[Group], MATCH(Edges[[#This Row],[Vertex 1]],GroupVertices[Vertex],0)),1,1,"")</f>
        <v>2</v>
      </c>
      <c r="BE253" s="78" t="str">
        <f>REPLACE(INDEX(GroupVertices[Group], MATCH(Edges[[#This Row],[Vertex 2]],GroupVertices[Vertex],0)),1,1,"")</f>
        <v>3</v>
      </c>
      <c r="BF253" s="48"/>
      <c r="BG253" s="49"/>
      <c r="BH253" s="48"/>
      <c r="BI253" s="49"/>
      <c r="BJ253" s="48"/>
      <c r="BK253" s="49"/>
      <c r="BL253" s="48"/>
      <c r="BM253" s="49"/>
      <c r="BN253" s="48"/>
    </row>
    <row r="254" spans="1:66" x14ac:dyDescent="0.25">
      <c r="A254" s="64" t="s">
        <v>279</v>
      </c>
      <c r="B254" s="64" t="s">
        <v>282</v>
      </c>
      <c r="C254" s="65" t="s">
        <v>11064</v>
      </c>
      <c r="D254" s="66">
        <v>3</v>
      </c>
      <c r="E254" s="67" t="s">
        <v>132</v>
      </c>
      <c r="F254" s="68">
        <v>32</v>
      </c>
      <c r="G254" s="65"/>
      <c r="H254" s="69"/>
      <c r="I254" s="70"/>
      <c r="J254" s="70"/>
      <c r="K254" s="34" t="s">
        <v>66</v>
      </c>
      <c r="L254" s="77">
        <v>254</v>
      </c>
      <c r="M254" s="77"/>
      <c r="N254" s="72"/>
      <c r="O254" s="79" t="s">
        <v>314</v>
      </c>
      <c r="P254" s="81">
        <v>43843.604513888888</v>
      </c>
      <c r="Q254" s="79" t="s">
        <v>376</v>
      </c>
      <c r="R254" s="79"/>
      <c r="S254" s="79"/>
      <c r="T254" s="79" t="s">
        <v>509</v>
      </c>
      <c r="U254" s="82" t="s">
        <v>604</v>
      </c>
      <c r="V254" s="82" t="s">
        <v>604</v>
      </c>
      <c r="W254" s="81">
        <v>43843.604513888888</v>
      </c>
      <c r="X254" s="85">
        <v>43843</v>
      </c>
      <c r="Y254" s="87" t="s">
        <v>905</v>
      </c>
      <c r="Z254" s="82" t="s">
        <v>1215</v>
      </c>
      <c r="AA254" s="79"/>
      <c r="AB254" s="79"/>
      <c r="AC254" s="87" t="s">
        <v>1529</v>
      </c>
      <c r="AD254" s="79"/>
      <c r="AE254" s="79" t="b">
        <v>0</v>
      </c>
      <c r="AF254" s="79">
        <v>9</v>
      </c>
      <c r="AG254" s="87" t="s">
        <v>1673</v>
      </c>
      <c r="AH254" s="79" t="b">
        <v>0</v>
      </c>
      <c r="AI254" s="79" t="s">
        <v>1678</v>
      </c>
      <c r="AJ254" s="79"/>
      <c r="AK254" s="87" t="s">
        <v>1673</v>
      </c>
      <c r="AL254" s="79" t="b">
        <v>0</v>
      </c>
      <c r="AM254" s="79">
        <v>6</v>
      </c>
      <c r="AN254" s="87" t="s">
        <v>1673</v>
      </c>
      <c r="AO254" s="79" t="s">
        <v>1686</v>
      </c>
      <c r="AP254" s="79" t="b">
        <v>0</v>
      </c>
      <c r="AQ254" s="87" t="s">
        <v>1529</v>
      </c>
      <c r="AR254" s="79" t="s">
        <v>313</v>
      </c>
      <c r="AS254" s="79">
        <v>0</v>
      </c>
      <c r="AT254" s="79">
        <v>0</v>
      </c>
      <c r="AU254" s="79"/>
      <c r="AV254" s="79"/>
      <c r="AW254" s="79"/>
      <c r="AX254" s="79"/>
      <c r="AY254" s="79"/>
      <c r="AZ254" s="79"/>
      <c r="BA254" s="79"/>
      <c r="BB254" s="79"/>
      <c r="BC254">
        <v>1</v>
      </c>
      <c r="BD254" s="78" t="str">
        <f>REPLACE(INDEX(GroupVertices[Group], MATCH(Edges[[#This Row],[Vertex 1]],GroupVertices[Vertex],0)),1,1,"")</f>
        <v>2</v>
      </c>
      <c r="BE254" s="78" t="str">
        <f>REPLACE(INDEX(GroupVertices[Group], MATCH(Edges[[#This Row],[Vertex 2]],GroupVertices[Vertex],0)),1,1,"")</f>
        <v>3</v>
      </c>
      <c r="BF254" s="48"/>
      <c r="BG254" s="49"/>
      <c r="BH254" s="48"/>
      <c r="BI254" s="49"/>
      <c r="BJ254" s="48"/>
      <c r="BK254" s="49"/>
      <c r="BL254" s="48"/>
      <c r="BM254" s="49"/>
      <c r="BN254" s="48"/>
    </row>
    <row r="255" spans="1:66" x14ac:dyDescent="0.25">
      <c r="A255" s="64" t="s">
        <v>279</v>
      </c>
      <c r="B255" s="64" t="s">
        <v>287</v>
      </c>
      <c r="C255" s="65" t="s">
        <v>11064</v>
      </c>
      <c r="D255" s="66">
        <v>3</v>
      </c>
      <c r="E255" s="67" t="s">
        <v>132</v>
      </c>
      <c r="F255" s="68">
        <v>32</v>
      </c>
      <c r="G255" s="65"/>
      <c r="H255" s="69"/>
      <c r="I255" s="70"/>
      <c r="J255" s="70"/>
      <c r="K255" s="34" t="s">
        <v>65</v>
      </c>
      <c r="L255" s="77">
        <v>255</v>
      </c>
      <c r="M255" s="77"/>
      <c r="N255" s="72"/>
      <c r="O255" s="79" t="s">
        <v>314</v>
      </c>
      <c r="P255" s="81">
        <v>43843.604513888888</v>
      </c>
      <c r="Q255" s="79" t="s">
        <v>376</v>
      </c>
      <c r="R255" s="79"/>
      <c r="S255" s="79"/>
      <c r="T255" s="79" t="s">
        <v>509</v>
      </c>
      <c r="U255" s="82" t="s">
        <v>604</v>
      </c>
      <c r="V255" s="82" t="s">
        <v>604</v>
      </c>
      <c r="W255" s="81">
        <v>43843.604513888888</v>
      </c>
      <c r="X255" s="85">
        <v>43843</v>
      </c>
      <c r="Y255" s="87" t="s">
        <v>905</v>
      </c>
      <c r="Z255" s="82" t="s">
        <v>1215</v>
      </c>
      <c r="AA255" s="79"/>
      <c r="AB255" s="79"/>
      <c r="AC255" s="87" t="s">
        <v>1529</v>
      </c>
      <c r="AD255" s="79"/>
      <c r="AE255" s="79" t="b">
        <v>0</v>
      </c>
      <c r="AF255" s="79">
        <v>9</v>
      </c>
      <c r="AG255" s="87" t="s">
        <v>1673</v>
      </c>
      <c r="AH255" s="79" t="b">
        <v>0</v>
      </c>
      <c r="AI255" s="79" t="s">
        <v>1678</v>
      </c>
      <c r="AJ255" s="79"/>
      <c r="AK255" s="87" t="s">
        <v>1673</v>
      </c>
      <c r="AL255" s="79" t="b">
        <v>0</v>
      </c>
      <c r="AM255" s="79">
        <v>6</v>
      </c>
      <c r="AN255" s="87" t="s">
        <v>1673</v>
      </c>
      <c r="AO255" s="79" t="s">
        <v>1686</v>
      </c>
      <c r="AP255" s="79" t="b">
        <v>0</v>
      </c>
      <c r="AQ255" s="87" t="s">
        <v>1529</v>
      </c>
      <c r="AR255" s="79" t="s">
        <v>313</v>
      </c>
      <c r="AS255" s="79">
        <v>0</v>
      </c>
      <c r="AT255" s="79">
        <v>0</v>
      </c>
      <c r="AU255" s="79"/>
      <c r="AV255" s="79"/>
      <c r="AW255" s="79"/>
      <c r="AX255" s="79"/>
      <c r="AY255" s="79"/>
      <c r="AZ255" s="79"/>
      <c r="BA255" s="79"/>
      <c r="BB255" s="79"/>
      <c r="BC255">
        <v>1</v>
      </c>
      <c r="BD255" s="78" t="str">
        <f>REPLACE(INDEX(GroupVertices[Group], MATCH(Edges[[#This Row],[Vertex 1]],GroupVertices[Vertex],0)),1,1,"")</f>
        <v>2</v>
      </c>
      <c r="BE255" s="78" t="str">
        <f>REPLACE(INDEX(GroupVertices[Group], MATCH(Edges[[#This Row],[Vertex 2]],GroupVertices[Vertex],0)),1,1,"")</f>
        <v>3</v>
      </c>
      <c r="BF255" s="48"/>
      <c r="BG255" s="49"/>
      <c r="BH255" s="48"/>
      <c r="BI255" s="49"/>
      <c r="BJ255" s="48"/>
      <c r="BK255" s="49"/>
      <c r="BL255" s="48"/>
      <c r="BM255" s="49"/>
      <c r="BN255" s="48"/>
    </row>
    <row r="256" spans="1:66" x14ac:dyDescent="0.25">
      <c r="A256" s="64" t="s">
        <v>279</v>
      </c>
      <c r="B256" s="64" t="s">
        <v>288</v>
      </c>
      <c r="C256" s="65" t="s">
        <v>11064</v>
      </c>
      <c r="D256" s="66">
        <v>3</v>
      </c>
      <c r="E256" s="67" t="s">
        <v>132</v>
      </c>
      <c r="F256" s="68">
        <v>32</v>
      </c>
      <c r="G256" s="65"/>
      <c r="H256" s="69"/>
      <c r="I256" s="70"/>
      <c r="J256" s="70"/>
      <c r="K256" s="34" t="s">
        <v>65</v>
      </c>
      <c r="L256" s="77">
        <v>256</v>
      </c>
      <c r="M256" s="77"/>
      <c r="N256" s="72"/>
      <c r="O256" s="79" t="s">
        <v>314</v>
      </c>
      <c r="P256" s="81">
        <v>43843.604513888888</v>
      </c>
      <c r="Q256" s="79" t="s">
        <v>376</v>
      </c>
      <c r="R256" s="79"/>
      <c r="S256" s="79"/>
      <c r="T256" s="79" t="s">
        <v>509</v>
      </c>
      <c r="U256" s="82" t="s">
        <v>604</v>
      </c>
      <c r="V256" s="82" t="s">
        <v>604</v>
      </c>
      <c r="W256" s="81">
        <v>43843.604513888888</v>
      </c>
      <c r="X256" s="85">
        <v>43843</v>
      </c>
      <c r="Y256" s="87" t="s">
        <v>905</v>
      </c>
      <c r="Z256" s="82" t="s">
        <v>1215</v>
      </c>
      <c r="AA256" s="79"/>
      <c r="AB256" s="79"/>
      <c r="AC256" s="87" t="s">
        <v>1529</v>
      </c>
      <c r="AD256" s="79"/>
      <c r="AE256" s="79" t="b">
        <v>0</v>
      </c>
      <c r="AF256" s="79">
        <v>9</v>
      </c>
      <c r="AG256" s="87" t="s">
        <v>1673</v>
      </c>
      <c r="AH256" s="79" t="b">
        <v>0</v>
      </c>
      <c r="AI256" s="79" t="s">
        <v>1678</v>
      </c>
      <c r="AJ256" s="79"/>
      <c r="AK256" s="87" t="s">
        <v>1673</v>
      </c>
      <c r="AL256" s="79" t="b">
        <v>0</v>
      </c>
      <c r="AM256" s="79">
        <v>6</v>
      </c>
      <c r="AN256" s="87" t="s">
        <v>1673</v>
      </c>
      <c r="AO256" s="79" t="s">
        <v>1686</v>
      </c>
      <c r="AP256" s="79" t="b">
        <v>0</v>
      </c>
      <c r="AQ256" s="87" t="s">
        <v>1529</v>
      </c>
      <c r="AR256" s="79" t="s">
        <v>313</v>
      </c>
      <c r="AS256" s="79">
        <v>0</v>
      </c>
      <c r="AT256" s="79">
        <v>0</v>
      </c>
      <c r="AU256" s="79"/>
      <c r="AV256" s="79"/>
      <c r="AW256" s="79"/>
      <c r="AX256" s="79"/>
      <c r="AY256" s="79"/>
      <c r="AZ256" s="79"/>
      <c r="BA256" s="79"/>
      <c r="BB256" s="79"/>
      <c r="BC256">
        <v>1</v>
      </c>
      <c r="BD256" s="78" t="str">
        <f>REPLACE(INDEX(GroupVertices[Group], MATCH(Edges[[#This Row],[Vertex 1]],GroupVertices[Vertex],0)),1,1,"")</f>
        <v>2</v>
      </c>
      <c r="BE256" s="78" t="str">
        <f>REPLACE(INDEX(GroupVertices[Group], MATCH(Edges[[#This Row],[Vertex 2]],GroupVertices[Vertex],0)),1,1,"")</f>
        <v>2</v>
      </c>
      <c r="BF256" s="48"/>
      <c r="BG256" s="49"/>
      <c r="BH256" s="48"/>
      <c r="BI256" s="49"/>
      <c r="BJ256" s="48"/>
      <c r="BK256" s="49"/>
      <c r="BL256" s="48"/>
      <c r="BM256" s="49"/>
      <c r="BN256" s="48"/>
    </row>
    <row r="257" spans="1:66" x14ac:dyDescent="0.25">
      <c r="A257" s="64" t="s">
        <v>279</v>
      </c>
      <c r="B257" s="64" t="s">
        <v>272</v>
      </c>
      <c r="C257" s="65" t="s">
        <v>11064</v>
      </c>
      <c r="D257" s="66">
        <v>3</v>
      </c>
      <c r="E257" s="67" t="s">
        <v>132</v>
      </c>
      <c r="F257" s="68">
        <v>32</v>
      </c>
      <c r="G257" s="65"/>
      <c r="H257" s="69"/>
      <c r="I257" s="70"/>
      <c r="J257" s="70"/>
      <c r="K257" s="34" t="s">
        <v>65</v>
      </c>
      <c r="L257" s="77">
        <v>257</v>
      </c>
      <c r="M257" s="77"/>
      <c r="N257" s="72"/>
      <c r="O257" s="79" t="s">
        <v>314</v>
      </c>
      <c r="P257" s="81">
        <v>43843.604513888888</v>
      </c>
      <c r="Q257" s="79" t="s">
        <v>376</v>
      </c>
      <c r="R257" s="79"/>
      <c r="S257" s="79"/>
      <c r="T257" s="79" t="s">
        <v>509</v>
      </c>
      <c r="U257" s="82" t="s">
        <v>604</v>
      </c>
      <c r="V257" s="82" t="s">
        <v>604</v>
      </c>
      <c r="W257" s="81">
        <v>43843.604513888888</v>
      </c>
      <c r="X257" s="85">
        <v>43843</v>
      </c>
      <c r="Y257" s="87" t="s">
        <v>905</v>
      </c>
      <c r="Z257" s="82" t="s">
        <v>1215</v>
      </c>
      <c r="AA257" s="79"/>
      <c r="AB257" s="79"/>
      <c r="AC257" s="87" t="s">
        <v>1529</v>
      </c>
      <c r="AD257" s="79"/>
      <c r="AE257" s="79" t="b">
        <v>0</v>
      </c>
      <c r="AF257" s="79">
        <v>9</v>
      </c>
      <c r="AG257" s="87" t="s">
        <v>1673</v>
      </c>
      <c r="AH257" s="79" t="b">
        <v>0</v>
      </c>
      <c r="AI257" s="79" t="s">
        <v>1678</v>
      </c>
      <c r="AJ257" s="79"/>
      <c r="AK257" s="87" t="s">
        <v>1673</v>
      </c>
      <c r="AL257" s="79" t="b">
        <v>0</v>
      </c>
      <c r="AM257" s="79">
        <v>6</v>
      </c>
      <c r="AN257" s="87" t="s">
        <v>1673</v>
      </c>
      <c r="AO257" s="79" t="s">
        <v>1686</v>
      </c>
      <c r="AP257" s="79" t="b">
        <v>0</v>
      </c>
      <c r="AQ257" s="87" t="s">
        <v>1529</v>
      </c>
      <c r="AR257" s="79" t="s">
        <v>313</v>
      </c>
      <c r="AS257" s="79">
        <v>0</v>
      </c>
      <c r="AT257" s="79">
        <v>0</v>
      </c>
      <c r="AU257" s="79"/>
      <c r="AV257" s="79"/>
      <c r="AW257" s="79"/>
      <c r="AX257" s="79"/>
      <c r="AY257" s="79"/>
      <c r="AZ257" s="79"/>
      <c r="BA257" s="79"/>
      <c r="BB257" s="79"/>
      <c r="BC257">
        <v>1</v>
      </c>
      <c r="BD257" s="78" t="str">
        <f>REPLACE(INDEX(GroupVertices[Group], MATCH(Edges[[#This Row],[Vertex 1]],GroupVertices[Vertex],0)),1,1,"")</f>
        <v>2</v>
      </c>
      <c r="BE257" s="78" t="str">
        <f>REPLACE(INDEX(GroupVertices[Group], MATCH(Edges[[#This Row],[Vertex 2]],GroupVertices[Vertex],0)),1,1,"")</f>
        <v>2</v>
      </c>
      <c r="BF257" s="48"/>
      <c r="BG257" s="49"/>
      <c r="BH257" s="48"/>
      <c r="BI257" s="49"/>
      <c r="BJ257" s="48"/>
      <c r="BK257" s="49"/>
      <c r="BL257" s="48"/>
      <c r="BM257" s="49"/>
      <c r="BN257" s="48"/>
    </row>
    <row r="258" spans="1:66" x14ac:dyDescent="0.25">
      <c r="A258" s="64" t="s">
        <v>279</v>
      </c>
      <c r="B258" s="64" t="s">
        <v>290</v>
      </c>
      <c r="C258" s="65" t="s">
        <v>11065</v>
      </c>
      <c r="D258" s="66">
        <v>3.875</v>
      </c>
      <c r="E258" s="67" t="s">
        <v>132</v>
      </c>
      <c r="F258" s="68">
        <v>30.761904761904763</v>
      </c>
      <c r="G258" s="65"/>
      <c r="H258" s="69"/>
      <c r="I258" s="70"/>
      <c r="J258" s="70"/>
      <c r="K258" s="34" t="s">
        <v>65</v>
      </c>
      <c r="L258" s="77">
        <v>258</v>
      </c>
      <c r="M258" s="77"/>
      <c r="N258" s="72"/>
      <c r="O258" s="79" t="s">
        <v>314</v>
      </c>
      <c r="P258" s="81">
        <v>43843.604513888888</v>
      </c>
      <c r="Q258" s="79" t="s">
        <v>376</v>
      </c>
      <c r="R258" s="79"/>
      <c r="S258" s="79"/>
      <c r="T258" s="79" t="s">
        <v>509</v>
      </c>
      <c r="U258" s="82" t="s">
        <v>604</v>
      </c>
      <c r="V258" s="82" t="s">
        <v>604</v>
      </c>
      <c r="W258" s="81">
        <v>43843.604513888888</v>
      </c>
      <c r="X258" s="85">
        <v>43843</v>
      </c>
      <c r="Y258" s="87" t="s">
        <v>905</v>
      </c>
      <c r="Z258" s="82" t="s">
        <v>1215</v>
      </c>
      <c r="AA258" s="79"/>
      <c r="AB258" s="79"/>
      <c r="AC258" s="87" t="s">
        <v>1529</v>
      </c>
      <c r="AD258" s="79"/>
      <c r="AE258" s="79" t="b">
        <v>0</v>
      </c>
      <c r="AF258" s="79">
        <v>9</v>
      </c>
      <c r="AG258" s="87" t="s">
        <v>1673</v>
      </c>
      <c r="AH258" s="79" t="b">
        <v>0</v>
      </c>
      <c r="AI258" s="79" t="s">
        <v>1678</v>
      </c>
      <c r="AJ258" s="79"/>
      <c r="AK258" s="87" t="s">
        <v>1673</v>
      </c>
      <c r="AL258" s="79" t="b">
        <v>0</v>
      </c>
      <c r="AM258" s="79">
        <v>6</v>
      </c>
      <c r="AN258" s="87" t="s">
        <v>1673</v>
      </c>
      <c r="AO258" s="79" t="s">
        <v>1686</v>
      </c>
      <c r="AP258" s="79" t="b">
        <v>0</v>
      </c>
      <c r="AQ258" s="87" t="s">
        <v>1529</v>
      </c>
      <c r="AR258" s="79" t="s">
        <v>313</v>
      </c>
      <c r="AS258" s="79">
        <v>0</v>
      </c>
      <c r="AT258" s="79">
        <v>0</v>
      </c>
      <c r="AU258" s="79"/>
      <c r="AV258" s="79"/>
      <c r="AW258" s="79"/>
      <c r="AX258" s="79"/>
      <c r="AY258" s="79"/>
      <c r="AZ258" s="79"/>
      <c r="BA258" s="79"/>
      <c r="BB258" s="79"/>
      <c r="BC258">
        <v>2</v>
      </c>
      <c r="BD258" s="78" t="str">
        <f>REPLACE(INDEX(GroupVertices[Group], MATCH(Edges[[#This Row],[Vertex 1]],GroupVertices[Vertex],0)),1,1,"")</f>
        <v>2</v>
      </c>
      <c r="BE258" s="78" t="str">
        <f>REPLACE(INDEX(GroupVertices[Group], MATCH(Edges[[#This Row],[Vertex 2]],GroupVertices[Vertex],0)),1,1,"")</f>
        <v>2</v>
      </c>
      <c r="BF258" s="48"/>
      <c r="BG258" s="49"/>
      <c r="BH258" s="48"/>
      <c r="BI258" s="49"/>
      <c r="BJ258" s="48"/>
      <c r="BK258" s="49"/>
      <c r="BL258" s="48"/>
      <c r="BM258" s="49"/>
      <c r="BN258" s="48"/>
    </row>
    <row r="259" spans="1:66" x14ac:dyDescent="0.25">
      <c r="A259" s="64" t="s">
        <v>279</v>
      </c>
      <c r="B259" s="64" t="s">
        <v>292</v>
      </c>
      <c r="C259" s="65" t="s">
        <v>11065</v>
      </c>
      <c r="D259" s="66">
        <v>3.875</v>
      </c>
      <c r="E259" s="67" t="s">
        <v>132</v>
      </c>
      <c r="F259" s="68">
        <v>30.761904761904763</v>
      </c>
      <c r="G259" s="65"/>
      <c r="H259" s="69"/>
      <c r="I259" s="70"/>
      <c r="J259" s="70"/>
      <c r="K259" s="34" t="s">
        <v>65</v>
      </c>
      <c r="L259" s="77">
        <v>259</v>
      </c>
      <c r="M259" s="77"/>
      <c r="N259" s="72"/>
      <c r="O259" s="79" t="s">
        <v>314</v>
      </c>
      <c r="P259" s="81">
        <v>43843.604513888888</v>
      </c>
      <c r="Q259" s="79" t="s">
        <v>376</v>
      </c>
      <c r="R259" s="79"/>
      <c r="S259" s="79"/>
      <c r="T259" s="79" t="s">
        <v>509</v>
      </c>
      <c r="U259" s="82" t="s">
        <v>604</v>
      </c>
      <c r="V259" s="82" t="s">
        <v>604</v>
      </c>
      <c r="W259" s="81">
        <v>43843.604513888888</v>
      </c>
      <c r="X259" s="85">
        <v>43843</v>
      </c>
      <c r="Y259" s="87" t="s">
        <v>905</v>
      </c>
      <c r="Z259" s="82" t="s">
        <v>1215</v>
      </c>
      <c r="AA259" s="79"/>
      <c r="AB259" s="79"/>
      <c r="AC259" s="87" t="s">
        <v>1529</v>
      </c>
      <c r="AD259" s="79"/>
      <c r="AE259" s="79" t="b">
        <v>0</v>
      </c>
      <c r="AF259" s="79">
        <v>9</v>
      </c>
      <c r="AG259" s="87" t="s">
        <v>1673</v>
      </c>
      <c r="AH259" s="79" t="b">
        <v>0</v>
      </c>
      <c r="AI259" s="79" t="s">
        <v>1678</v>
      </c>
      <c r="AJ259" s="79"/>
      <c r="AK259" s="87" t="s">
        <v>1673</v>
      </c>
      <c r="AL259" s="79" t="b">
        <v>0</v>
      </c>
      <c r="AM259" s="79">
        <v>6</v>
      </c>
      <c r="AN259" s="87" t="s">
        <v>1673</v>
      </c>
      <c r="AO259" s="79" t="s">
        <v>1686</v>
      </c>
      <c r="AP259" s="79" t="b">
        <v>0</v>
      </c>
      <c r="AQ259" s="87" t="s">
        <v>1529</v>
      </c>
      <c r="AR259" s="79" t="s">
        <v>313</v>
      </c>
      <c r="AS259" s="79">
        <v>0</v>
      </c>
      <c r="AT259" s="79">
        <v>0</v>
      </c>
      <c r="AU259" s="79"/>
      <c r="AV259" s="79"/>
      <c r="AW259" s="79"/>
      <c r="AX259" s="79"/>
      <c r="AY259" s="79"/>
      <c r="AZ259" s="79"/>
      <c r="BA259" s="79"/>
      <c r="BB259" s="79"/>
      <c r="BC259">
        <v>2</v>
      </c>
      <c r="BD259" s="78" t="str">
        <f>REPLACE(INDEX(GroupVertices[Group], MATCH(Edges[[#This Row],[Vertex 1]],GroupVertices[Vertex],0)),1,1,"")</f>
        <v>2</v>
      </c>
      <c r="BE259" s="78" t="str">
        <f>REPLACE(INDEX(GroupVertices[Group], MATCH(Edges[[#This Row],[Vertex 2]],GroupVertices[Vertex],0)),1,1,"")</f>
        <v>2</v>
      </c>
      <c r="BF259" s="48"/>
      <c r="BG259" s="49"/>
      <c r="BH259" s="48"/>
      <c r="BI259" s="49"/>
      <c r="BJ259" s="48"/>
      <c r="BK259" s="49"/>
      <c r="BL259" s="48"/>
      <c r="BM259" s="49"/>
      <c r="BN259" s="48"/>
    </row>
    <row r="260" spans="1:66" x14ac:dyDescent="0.25">
      <c r="A260" s="64" t="s">
        <v>279</v>
      </c>
      <c r="B260" s="64" t="s">
        <v>279</v>
      </c>
      <c r="C260" s="65" t="s">
        <v>11070</v>
      </c>
      <c r="D260" s="66">
        <v>8.25</v>
      </c>
      <c r="E260" s="67" t="s">
        <v>136</v>
      </c>
      <c r="F260" s="68">
        <v>24.571428571428569</v>
      </c>
      <c r="G260" s="65"/>
      <c r="H260" s="69"/>
      <c r="I260" s="70"/>
      <c r="J260" s="70"/>
      <c r="K260" s="34" t="s">
        <v>65</v>
      </c>
      <c r="L260" s="77">
        <v>260</v>
      </c>
      <c r="M260" s="77"/>
      <c r="N260" s="72"/>
      <c r="O260" s="79" t="s">
        <v>176</v>
      </c>
      <c r="P260" s="81">
        <v>43845.816053240742</v>
      </c>
      <c r="Q260" s="79" t="s">
        <v>370</v>
      </c>
      <c r="R260" s="82" t="s">
        <v>478</v>
      </c>
      <c r="S260" s="79" t="s">
        <v>504</v>
      </c>
      <c r="T260" s="79" t="s">
        <v>544</v>
      </c>
      <c r="U260" s="82" t="s">
        <v>613</v>
      </c>
      <c r="V260" s="82" t="s">
        <v>613</v>
      </c>
      <c r="W260" s="81">
        <v>43845.816053240742</v>
      </c>
      <c r="X260" s="85">
        <v>43845</v>
      </c>
      <c r="Y260" s="87" t="s">
        <v>918</v>
      </c>
      <c r="Z260" s="82" t="s">
        <v>1229</v>
      </c>
      <c r="AA260" s="79"/>
      <c r="AB260" s="79"/>
      <c r="AC260" s="87" t="s">
        <v>1543</v>
      </c>
      <c r="AD260" s="79"/>
      <c r="AE260" s="79" t="b">
        <v>0</v>
      </c>
      <c r="AF260" s="79">
        <v>3</v>
      </c>
      <c r="AG260" s="87" t="s">
        <v>1673</v>
      </c>
      <c r="AH260" s="79" t="b">
        <v>0</v>
      </c>
      <c r="AI260" s="79" t="s">
        <v>1678</v>
      </c>
      <c r="AJ260" s="79"/>
      <c r="AK260" s="87" t="s">
        <v>1673</v>
      </c>
      <c r="AL260" s="79" t="b">
        <v>0</v>
      </c>
      <c r="AM260" s="79">
        <v>1</v>
      </c>
      <c r="AN260" s="87" t="s">
        <v>1673</v>
      </c>
      <c r="AO260" s="79" t="s">
        <v>1686</v>
      </c>
      <c r="AP260" s="79" t="b">
        <v>0</v>
      </c>
      <c r="AQ260" s="87" t="s">
        <v>1543</v>
      </c>
      <c r="AR260" s="79" t="s">
        <v>176</v>
      </c>
      <c r="AS260" s="79">
        <v>0</v>
      </c>
      <c r="AT260" s="79">
        <v>0</v>
      </c>
      <c r="AU260" s="79"/>
      <c r="AV260" s="79"/>
      <c r="AW260" s="79"/>
      <c r="AX260" s="79"/>
      <c r="AY260" s="79"/>
      <c r="AZ260" s="79"/>
      <c r="BA260" s="79"/>
      <c r="BB260" s="79"/>
      <c r="BC260">
        <v>7</v>
      </c>
      <c r="BD260" s="78" t="str">
        <f>REPLACE(INDEX(GroupVertices[Group], MATCH(Edges[[#This Row],[Vertex 1]],GroupVertices[Vertex],0)),1,1,"")</f>
        <v>2</v>
      </c>
      <c r="BE260" s="78" t="str">
        <f>REPLACE(INDEX(GroupVertices[Group], MATCH(Edges[[#This Row],[Vertex 2]],GroupVertices[Vertex],0)),1,1,"")</f>
        <v>2</v>
      </c>
      <c r="BF260" s="48">
        <v>0</v>
      </c>
      <c r="BG260" s="49">
        <v>0</v>
      </c>
      <c r="BH260" s="48">
        <v>0</v>
      </c>
      <c r="BI260" s="49">
        <v>0</v>
      </c>
      <c r="BJ260" s="48">
        <v>0</v>
      </c>
      <c r="BK260" s="49">
        <v>0</v>
      </c>
      <c r="BL260" s="48">
        <v>28</v>
      </c>
      <c r="BM260" s="49">
        <v>100</v>
      </c>
      <c r="BN260" s="48">
        <v>28</v>
      </c>
    </row>
    <row r="261" spans="1:66" x14ac:dyDescent="0.25">
      <c r="A261" s="64" t="s">
        <v>279</v>
      </c>
      <c r="B261" s="64" t="s">
        <v>300</v>
      </c>
      <c r="C261" s="65" t="s">
        <v>11064</v>
      </c>
      <c r="D261" s="66">
        <v>3</v>
      </c>
      <c r="E261" s="67" t="s">
        <v>132</v>
      </c>
      <c r="F261" s="68">
        <v>32</v>
      </c>
      <c r="G261" s="65"/>
      <c r="H261" s="69"/>
      <c r="I261" s="70"/>
      <c r="J261" s="70"/>
      <c r="K261" s="34" t="s">
        <v>65</v>
      </c>
      <c r="L261" s="77">
        <v>261</v>
      </c>
      <c r="M261" s="77"/>
      <c r="N261" s="72"/>
      <c r="O261" s="79" t="s">
        <v>314</v>
      </c>
      <c r="P261" s="81">
        <v>43846.396307870367</v>
      </c>
      <c r="Q261" s="79" t="s">
        <v>427</v>
      </c>
      <c r="R261" s="82" t="s">
        <v>462</v>
      </c>
      <c r="S261" s="79" t="s">
        <v>496</v>
      </c>
      <c r="T261" s="79" t="s">
        <v>509</v>
      </c>
      <c r="U261" s="82" t="s">
        <v>614</v>
      </c>
      <c r="V261" s="82" t="s">
        <v>614</v>
      </c>
      <c r="W261" s="81">
        <v>43846.396307870367</v>
      </c>
      <c r="X261" s="85">
        <v>43846</v>
      </c>
      <c r="Y261" s="87" t="s">
        <v>919</v>
      </c>
      <c r="Z261" s="82" t="s">
        <v>1230</v>
      </c>
      <c r="AA261" s="79"/>
      <c r="AB261" s="79"/>
      <c r="AC261" s="87" t="s">
        <v>1544</v>
      </c>
      <c r="AD261" s="79"/>
      <c r="AE261" s="79" t="b">
        <v>0</v>
      </c>
      <c r="AF261" s="79">
        <v>1</v>
      </c>
      <c r="AG261" s="87" t="s">
        <v>1673</v>
      </c>
      <c r="AH261" s="79" t="b">
        <v>0</v>
      </c>
      <c r="AI261" s="79" t="s">
        <v>1678</v>
      </c>
      <c r="AJ261" s="79"/>
      <c r="AK261" s="87" t="s">
        <v>1673</v>
      </c>
      <c r="AL261" s="79" t="b">
        <v>0</v>
      </c>
      <c r="AM261" s="79">
        <v>0</v>
      </c>
      <c r="AN261" s="87" t="s">
        <v>1673</v>
      </c>
      <c r="AO261" s="79" t="s">
        <v>1686</v>
      </c>
      <c r="AP261" s="79" t="b">
        <v>0</v>
      </c>
      <c r="AQ261" s="87" t="s">
        <v>1544</v>
      </c>
      <c r="AR261" s="79" t="s">
        <v>176</v>
      </c>
      <c r="AS261" s="79">
        <v>0</v>
      </c>
      <c r="AT261" s="79">
        <v>0</v>
      </c>
      <c r="AU261" s="79"/>
      <c r="AV261" s="79"/>
      <c r="AW261" s="79"/>
      <c r="AX261" s="79"/>
      <c r="AY261" s="79"/>
      <c r="AZ261" s="79"/>
      <c r="BA261" s="79"/>
      <c r="BB261" s="79"/>
      <c r="BC261">
        <v>1</v>
      </c>
      <c r="BD261" s="78" t="str">
        <f>REPLACE(INDEX(GroupVertices[Group], MATCH(Edges[[#This Row],[Vertex 1]],GroupVertices[Vertex],0)),1,1,"")</f>
        <v>2</v>
      </c>
      <c r="BE261" s="78" t="str">
        <f>REPLACE(INDEX(GroupVertices[Group], MATCH(Edges[[#This Row],[Vertex 2]],GroupVertices[Vertex],0)),1,1,"")</f>
        <v>1</v>
      </c>
      <c r="BF261" s="48">
        <v>0</v>
      </c>
      <c r="BG261" s="49">
        <v>0</v>
      </c>
      <c r="BH261" s="48">
        <v>0</v>
      </c>
      <c r="BI261" s="49">
        <v>0</v>
      </c>
      <c r="BJ261" s="48">
        <v>0</v>
      </c>
      <c r="BK261" s="49">
        <v>0</v>
      </c>
      <c r="BL261" s="48">
        <v>36</v>
      </c>
      <c r="BM261" s="49">
        <v>100</v>
      </c>
      <c r="BN261" s="48">
        <v>36</v>
      </c>
    </row>
    <row r="262" spans="1:66" x14ac:dyDescent="0.25">
      <c r="A262" s="64" t="s">
        <v>279</v>
      </c>
      <c r="B262" s="64" t="s">
        <v>298</v>
      </c>
      <c r="C262" s="65" t="s">
        <v>11064</v>
      </c>
      <c r="D262" s="66">
        <v>3</v>
      </c>
      <c r="E262" s="67" t="s">
        <v>132</v>
      </c>
      <c r="F262" s="68">
        <v>32</v>
      </c>
      <c r="G262" s="65"/>
      <c r="H262" s="69"/>
      <c r="I262" s="70"/>
      <c r="J262" s="70"/>
      <c r="K262" s="34" t="s">
        <v>65</v>
      </c>
      <c r="L262" s="77">
        <v>262</v>
      </c>
      <c r="M262" s="77"/>
      <c r="N262" s="72"/>
      <c r="O262" s="79" t="s">
        <v>315</v>
      </c>
      <c r="P262" s="81">
        <v>43846.88008101852</v>
      </c>
      <c r="Q262" s="79" t="s">
        <v>347</v>
      </c>
      <c r="R262" s="79"/>
      <c r="S262" s="79"/>
      <c r="T262" s="79" t="s">
        <v>509</v>
      </c>
      <c r="U262" s="79"/>
      <c r="V262" s="82" t="s">
        <v>737</v>
      </c>
      <c r="W262" s="81">
        <v>43846.88008101852</v>
      </c>
      <c r="X262" s="85">
        <v>43846</v>
      </c>
      <c r="Y262" s="87" t="s">
        <v>920</v>
      </c>
      <c r="Z262" s="82" t="s">
        <v>1231</v>
      </c>
      <c r="AA262" s="79"/>
      <c r="AB262" s="79"/>
      <c r="AC262" s="87" t="s">
        <v>1545</v>
      </c>
      <c r="AD262" s="79"/>
      <c r="AE262" s="79" t="b">
        <v>0</v>
      </c>
      <c r="AF262" s="79">
        <v>0</v>
      </c>
      <c r="AG262" s="87" t="s">
        <v>1673</v>
      </c>
      <c r="AH262" s="79" t="b">
        <v>0</v>
      </c>
      <c r="AI262" s="79" t="s">
        <v>1678</v>
      </c>
      <c r="AJ262" s="79"/>
      <c r="AK262" s="87" t="s">
        <v>1673</v>
      </c>
      <c r="AL262" s="79" t="b">
        <v>0</v>
      </c>
      <c r="AM262" s="79">
        <v>5</v>
      </c>
      <c r="AN262" s="87" t="s">
        <v>1571</v>
      </c>
      <c r="AO262" s="79" t="s">
        <v>1682</v>
      </c>
      <c r="AP262" s="79" t="b">
        <v>0</v>
      </c>
      <c r="AQ262" s="87" t="s">
        <v>1571</v>
      </c>
      <c r="AR262" s="79" t="s">
        <v>176</v>
      </c>
      <c r="AS262" s="79">
        <v>0</v>
      </c>
      <c r="AT262" s="79">
        <v>0</v>
      </c>
      <c r="AU262" s="79"/>
      <c r="AV262" s="79"/>
      <c r="AW262" s="79"/>
      <c r="AX262" s="79"/>
      <c r="AY262" s="79"/>
      <c r="AZ262" s="79"/>
      <c r="BA262" s="79"/>
      <c r="BB262" s="79"/>
      <c r="BC262">
        <v>1</v>
      </c>
      <c r="BD262" s="78" t="str">
        <f>REPLACE(INDEX(GroupVertices[Group], MATCH(Edges[[#This Row],[Vertex 1]],GroupVertices[Vertex],0)),1,1,"")</f>
        <v>2</v>
      </c>
      <c r="BE262" s="78" t="str">
        <f>REPLACE(INDEX(GroupVertices[Group], MATCH(Edges[[#This Row],[Vertex 2]],GroupVertices[Vertex],0)),1,1,"")</f>
        <v>1</v>
      </c>
      <c r="BF262" s="48"/>
      <c r="BG262" s="49"/>
      <c r="BH262" s="48"/>
      <c r="BI262" s="49"/>
      <c r="BJ262" s="48"/>
      <c r="BK262" s="49"/>
      <c r="BL262" s="48"/>
      <c r="BM262" s="49"/>
      <c r="BN262" s="48"/>
    </row>
    <row r="263" spans="1:66" x14ac:dyDescent="0.25">
      <c r="A263" s="64" t="s">
        <v>279</v>
      </c>
      <c r="B263" s="64" t="s">
        <v>289</v>
      </c>
      <c r="C263" s="65" t="s">
        <v>11065</v>
      </c>
      <c r="D263" s="66">
        <v>3.875</v>
      </c>
      <c r="E263" s="67" t="s">
        <v>132</v>
      </c>
      <c r="F263" s="68">
        <v>30.761904761904763</v>
      </c>
      <c r="G263" s="65"/>
      <c r="H263" s="69"/>
      <c r="I263" s="70"/>
      <c r="J263" s="70"/>
      <c r="K263" s="34" t="s">
        <v>65</v>
      </c>
      <c r="L263" s="77">
        <v>263</v>
      </c>
      <c r="M263" s="77"/>
      <c r="N263" s="72"/>
      <c r="O263" s="79" t="s">
        <v>315</v>
      </c>
      <c r="P263" s="81">
        <v>43846.88008101852</v>
      </c>
      <c r="Q263" s="79" t="s">
        <v>347</v>
      </c>
      <c r="R263" s="79"/>
      <c r="S263" s="79"/>
      <c r="T263" s="79" t="s">
        <v>509</v>
      </c>
      <c r="U263" s="79"/>
      <c r="V263" s="82" t="s">
        <v>737</v>
      </c>
      <c r="W263" s="81">
        <v>43846.88008101852</v>
      </c>
      <c r="X263" s="85">
        <v>43846</v>
      </c>
      <c r="Y263" s="87" t="s">
        <v>920</v>
      </c>
      <c r="Z263" s="82" t="s">
        <v>1231</v>
      </c>
      <c r="AA263" s="79"/>
      <c r="AB263" s="79"/>
      <c r="AC263" s="87" t="s">
        <v>1545</v>
      </c>
      <c r="AD263" s="79"/>
      <c r="AE263" s="79" t="b">
        <v>0</v>
      </c>
      <c r="AF263" s="79">
        <v>0</v>
      </c>
      <c r="AG263" s="87" t="s">
        <v>1673</v>
      </c>
      <c r="AH263" s="79" t="b">
        <v>0</v>
      </c>
      <c r="AI263" s="79" t="s">
        <v>1678</v>
      </c>
      <c r="AJ263" s="79"/>
      <c r="AK263" s="87" t="s">
        <v>1673</v>
      </c>
      <c r="AL263" s="79" t="b">
        <v>0</v>
      </c>
      <c r="AM263" s="79">
        <v>5</v>
      </c>
      <c r="AN263" s="87" t="s">
        <v>1571</v>
      </c>
      <c r="AO263" s="79" t="s">
        <v>1682</v>
      </c>
      <c r="AP263" s="79" t="b">
        <v>0</v>
      </c>
      <c r="AQ263" s="87" t="s">
        <v>1571</v>
      </c>
      <c r="AR263" s="79" t="s">
        <v>176</v>
      </c>
      <c r="AS263" s="79">
        <v>0</v>
      </c>
      <c r="AT263" s="79">
        <v>0</v>
      </c>
      <c r="AU263" s="79"/>
      <c r="AV263" s="79"/>
      <c r="AW263" s="79"/>
      <c r="AX263" s="79"/>
      <c r="AY263" s="79"/>
      <c r="AZ263" s="79"/>
      <c r="BA263" s="79"/>
      <c r="BB263" s="79"/>
      <c r="BC263">
        <v>2</v>
      </c>
      <c r="BD263" s="78" t="str">
        <f>REPLACE(INDEX(GroupVertices[Group], MATCH(Edges[[#This Row],[Vertex 1]],GroupVertices[Vertex],0)),1,1,"")</f>
        <v>2</v>
      </c>
      <c r="BE263" s="78" t="str">
        <f>REPLACE(INDEX(GroupVertices[Group], MATCH(Edges[[#This Row],[Vertex 2]],GroupVertices[Vertex],0)),1,1,"")</f>
        <v>5</v>
      </c>
      <c r="BF263" s="48"/>
      <c r="BG263" s="49"/>
      <c r="BH263" s="48"/>
      <c r="BI263" s="49"/>
      <c r="BJ263" s="48"/>
      <c r="BK263" s="49"/>
      <c r="BL263" s="48"/>
      <c r="BM263" s="49"/>
      <c r="BN263" s="48"/>
    </row>
    <row r="264" spans="1:66" x14ac:dyDescent="0.25">
      <c r="A264" s="64" t="s">
        <v>279</v>
      </c>
      <c r="B264" s="64" t="s">
        <v>299</v>
      </c>
      <c r="C264" s="65" t="s">
        <v>11064</v>
      </c>
      <c r="D264" s="66">
        <v>3</v>
      </c>
      <c r="E264" s="67" t="s">
        <v>132</v>
      </c>
      <c r="F264" s="68">
        <v>32</v>
      </c>
      <c r="G264" s="65"/>
      <c r="H264" s="69"/>
      <c r="I264" s="70"/>
      <c r="J264" s="70"/>
      <c r="K264" s="34" t="s">
        <v>65</v>
      </c>
      <c r="L264" s="77">
        <v>264</v>
      </c>
      <c r="M264" s="77"/>
      <c r="N264" s="72"/>
      <c r="O264" s="79" t="s">
        <v>315</v>
      </c>
      <c r="P264" s="81">
        <v>43846.88008101852</v>
      </c>
      <c r="Q264" s="79" t="s">
        <v>347</v>
      </c>
      <c r="R264" s="79"/>
      <c r="S264" s="79"/>
      <c r="T264" s="79" t="s">
        <v>509</v>
      </c>
      <c r="U264" s="79"/>
      <c r="V264" s="82" t="s">
        <v>737</v>
      </c>
      <c r="W264" s="81">
        <v>43846.88008101852</v>
      </c>
      <c r="X264" s="85">
        <v>43846</v>
      </c>
      <c r="Y264" s="87" t="s">
        <v>920</v>
      </c>
      <c r="Z264" s="82" t="s">
        <v>1231</v>
      </c>
      <c r="AA264" s="79"/>
      <c r="AB264" s="79"/>
      <c r="AC264" s="87" t="s">
        <v>1545</v>
      </c>
      <c r="AD264" s="79"/>
      <c r="AE264" s="79" t="b">
        <v>0</v>
      </c>
      <c r="AF264" s="79">
        <v>0</v>
      </c>
      <c r="AG264" s="87" t="s">
        <v>1673</v>
      </c>
      <c r="AH264" s="79" t="b">
        <v>0</v>
      </c>
      <c r="AI264" s="79" t="s">
        <v>1678</v>
      </c>
      <c r="AJ264" s="79"/>
      <c r="AK264" s="87" t="s">
        <v>1673</v>
      </c>
      <c r="AL264" s="79" t="b">
        <v>0</v>
      </c>
      <c r="AM264" s="79">
        <v>5</v>
      </c>
      <c r="AN264" s="87" t="s">
        <v>1571</v>
      </c>
      <c r="AO264" s="79" t="s">
        <v>1682</v>
      </c>
      <c r="AP264" s="79" t="b">
        <v>0</v>
      </c>
      <c r="AQ264" s="87" t="s">
        <v>1571</v>
      </c>
      <c r="AR264" s="79" t="s">
        <v>176</v>
      </c>
      <c r="AS264" s="79">
        <v>0</v>
      </c>
      <c r="AT264" s="79">
        <v>0</v>
      </c>
      <c r="AU264" s="79"/>
      <c r="AV264" s="79"/>
      <c r="AW264" s="79"/>
      <c r="AX264" s="79"/>
      <c r="AY264" s="79"/>
      <c r="AZ264" s="79"/>
      <c r="BA264" s="79"/>
      <c r="BB264" s="79"/>
      <c r="BC264">
        <v>1</v>
      </c>
      <c r="BD264" s="78" t="str">
        <f>REPLACE(INDEX(GroupVertices[Group], MATCH(Edges[[#This Row],[Vertex 1]],GroupVertices[Vertex],0)),1,1,"")</f>
        <v>2</v>
      </c>
      <c r="BE264" s="78" t="str">
        <f>REPLACE(INDEX(GroupVertices[Group], MATCH(Edges[[#This Row],[Vertex 2]],GroupVertices[Vertex],0)),1,1,"")</f>
        <v>1</v>
      </c>
      <c r="BF264" s="48"/>
      <c r="BG264" s="49"/>
      <c r="BH264" s="48"/>
      <c r="BI264" s="49"/>
      <c r="BJ264" s="48"/>
      <c r="BK264" s="49"/>
      <c r="BL264" s="48"/>
      <c r="BM264" s="49"/>
      <c r="BN264" s="48"/>
    </row>
    <row r="265" spans="1:66" x14ac:dyDescent="0.25">
      <c r="A265" s="64" t="s">
        <v>279</v>
      </c>
      <c r="B265" s="64" t="s">
        <v>300</v>
      </c>
      <c r="C265" s="65" t="s">
        <v>11064</v>
      </c>
      <c r="D265" s="66">
        <v>3</v>
      </c>
      <c r="E265" s="67" t="s">
        <v>132</v>
      </c>
      <c r="F265" s="68">
        <v>32</v>
      </c>
      <c r="G265" s="65"/>
      <c r="H265" s="69"/>
      <c r="I265" s="70"/>
      <c r="J265" s="70"/>
      <c r="K265" s="34" t="s">
        <v>65</v>
      </c>
      <c r="L265" s="77">
        <v>265</v>
      </c>
      <c r="M265" s="77"/>
      <c r="N265" s="72"/>
      <c r="O265" s="79" t="s">
        <v>315</v>
      </c>
      <c r="P265" s="81">
        <v>43846.88008101852</v>
      </c>
      <c r="Q265" s="79" t="s">
        <v>347</v>
      </c>
      <c r="R265" s="79"/>
      <c r="S265" s="79"/>
      <c r="T265" s="79" t="s">
        <v>509</v>
      </c>
      <c r="U265" s="79"/>
      <c r="V265" s="82" t="s">
        <v>737</v>
      </c>
      <c r="W265" s="81">
        <v>43846.88008101852</v>
      </c>
      <c r="X265" s="85">
        <v>43846</v>
      </c>
      <c r="Y265" s="87" t="s">
        <v>920</v>
      </c>
      <c r="Z265" s="82" t="s">
        <v>1231</v>
      </c>
      <c r="AA265" s="79"/>
      <c r="AB265" s="79"/>
      <c r="AC265" s="87" t="s">
        <v>1545</v>
      </c>
      <c r="AD265" s="79"/>
      <c r="AE265" s="79" t="b">
        <v>0</v>
      </c>
      <c r="AF265" s="79">
        <v>0</v>
      </c>
      <c r="AG265" s="87" t="s">
        <v>1673</v>
      </c>
      <c r="AH265" s="79" t="b">
        <v>0</v>
      </c>
      <c r="AI265" s="79" t="s">
        <v>1678</v>
      </c>
      <c r="AJ265" s="79"/>
      <c r="AK265" s="87" t="s">
        <v>1673</v>
      </c>
      <c r="AL265" s="79" t="b">
        <v>0</v>
      </c>
      <c r="AM265" s="79">
        <v>5</v>
      </c>
      <c r="AN265" s="87" t="s">
        <v>1571</v>
      </c>
      <c r="AO265" s="79" t="s">
        <v>1682</v>
      </c>
      <c r="AP265" s="79" t="b">
        <v>0</v>
      </c>
      <c r="AQ265" s="87" t="s">
        <v>1571</v>
      </c>
      <c r="AR265" s="79" t="s">
        <v>176</v>
      </c>
      <c r="AS265" s="79">
        <v>0</v>
      </c>
      <c r="AT265" s="79">
        <v>0</v>
      </c>
      <c r="AU265" s="79"/>
      <c r="AV265" s="79"/>
      <c r="AW265" s="79"/>
      <c r="AX265" s="79"/>
      <c r="AY265" s="79"/>
      <c r="AZ265" s="79"/>
      <c r="BA265" s="79"/>
      <c r="BB265" s="79"/>
      <c r="BC265">
        <v>1</v>
      </c>
      <c r="BD265" s="78" t="str">
        <f>REPLACE(INDEX(GroupVertices[Group], MATCH(Edges[[#This Row],[Vertex 1]],GroupVertices[Vertex],0)),1,1,"")</f>
        <v>2</v>
      </c>
      <c r="BE265" s="78" t="str">
        <f>REPLACE(INDEX(GroupVertices[Group], MATCH(Edges[[#This Row],[Vertex 2]],GroupVertices[Vertex],0)),1,1,"")</f>
        <v>1</v>
      </c>
      <c r="BF265" s="48"/>
      <c r="BG265" s="49"/>
      <c r="BH265" s="48"/>
      <c r="BI265" s="49"/>
      <c r="BJ265" s="48"/>
      <c r="BK265" s="49"/>
      <c r="BL265" s="48"/>
      <c r="BM265" s="49"/>
      <c r="BN265" s="48"/>
    </row>
    <row r="266" spans="1:66" x14ac:dyDescent="0.25">
      <c r="A266" s="64" t="s">
        <v>279</v>
      </c>
      <c r="B266" s="64" t="s">
        <v>301</v>
      </c>
      <c r="C266" s="65" t="s">
        <v>11065</v>
      </c>
      <c r="D266" s="66">
        <v>3.875</v>
      </c>
      <c r="E266" s="67" t="s">
        <v>132</v>
      </c>
      <c r="F266" s="68">
        <v>30.761904761904763</v>
      </c>
      <c r="G266" s="65"/>
      <c r="H266" s="69"/>
      <c r="I266" s="70"/>
      <c r="J266" s="70"/>
      <c r="K266" s="34" t="s">
        <v>65</v>
      </c>
      <c r="L266" s="77">
        <v>266</v>
      </c>
      <c r="M266" s="77"/>
      <c r="N266" s="72"/>
      <c r="O266" s="79" t="s">
        <v>315</v>
      </c>
      <c r="P266" s="81">
        <v>43846.88008101852</v>
      </c>
      <c r="Q266" s="79" t="s">
        <v>347</v>
      </c>
      <c r="R266" s="79"/>
      <c r="S266" s="79"/>
      <c r="T266" s="79" t="s">
        <v>509</v>
      </c>
      <c r="U266" s="79"/>
      <c r="V266" s="82" t="s">
        <v>737</v>
      </c>
      <c r="W266" s="81">
        <v>43846.88008101852</v>
      </c>
      <c r="X266" s="85">
        <v>43846</v>
      </c>
      <c r="Y266" s="87" t="s">
        <v>920</v>
      </c>
      <c r="Z266" s="82" t="s">
        <v>1231</v>
      </c>
      <c r="AA266" s="79"/>
      <c r="AB266" s="79"/>
      <c r="AC266" s="87" t="s">
        <v>1545</v>
      </c>
      <c r="AD266" s="79"/>
      <c r="AE266" s="79" t="b">
        <v>0</v>
      </c>
      <c r="AF266" s="79">
        <v>0</v>
      </c>
      <c r="AG266" s="87" t="s">
        <v>1673</v>
      </c>
      <c r="AH266" s="79" t="b">
        <v>0</v>
      </c>
      <c r="AI266" s="79" t="s">
        <v>1678</v>
      </c>
      <c r="AJ266" s="79"/>
      <c r="AK266" s="87" t="s">
        <v>1673</v>
      </c>
      <c r="AL266" s="79" t="b">
        <v>0</v>
      </c>
      <c r="AM266" s="79">
        <v>5</v>
      </c>
      <c r="AN266" s="87" t="s">
        <v>1571</v>
      </c>
      <c r="AO266" s="79" t="s">
        <v>1682</v>
      </c>
      <c r="AP266" s="79" t="b">
        <v>0</v>
      </c>
      <c r="AQ266" s="87" t="s">
        <v>1571</v>
      </c>
      <c r="AR266" s="79" t="s">
        <v>176</v>
      </c>
      <c r="AS266" s="79">
        <v>0</v>
      </c>
      <c r="AT266" s="79">
        <v>0</v>
      </c>
      <c r="AU266" s="79"/>
      <c r="AV266" s="79"/>
      <c r="AW266" s="79"/>
      <c r="AX266" s="79"/>
      <c r="AY266" s="79"/>
      <c r="AZ266" s="79"/>
      <c r="BA266" s="79"/>
      <c r="BB266" s="79"/>
      <c r="BC266">
        <v>2</v>
      </c>
      <c r="BD266" s="78" t="str">
        <f>REPLACE(INDEX(GroupVertices[Group], MATCH(Edges[[#This Row],[Vertex 1]],GroupVertices[Vertex],0)),1,1,"")</f>
        <v>2</v>
      </c>
      <c r="BE266" s="78" t="str">
        <f>REPLACE(INDEX(GroupVertices[Group], MATCH(Edges[[#This Row],[Vertex 2]],GroupVertices[Vertex],0)),1,1,"")</f>
        <v>1</v>
      </c>
      <c r="BF266" s="48">
        <v>0</v>
      </c>
      <c r="BG266" s="49">
        <v>0</v>
      </c>
      <c r="BH266" s="48">
        <v>1</v>
      </c>
      <c r="BI266" s="49">
        <v>3.8461538461538463</v>
      </c>
      <c r="BJ266" s="48">
        <v>0</v>
      </c>
      <c r="BK266" s="49">
        <v>0</v>
      </c>
      <c r="BL266" s="48">
        <v>25</v>
      </c>
      <c r="BM266" s="49">
        <v>96.15384615384616</v>
      </c>
      <c r="BN266" s="48">
        <v>26</v>
      </c>
    </row>
    <row r="267" spans="1:66" x14ac:dyDescent="0.25">
      <c r="A267" s="64" t="s">
        <v>279</v>
      </c>
      <c r="B267" s="64" t="s">
        <v>301</v>
      </c>
      <c r="C267" s="65" t="s">
        <v>11065</v>
      </c>
      <c r="D267" s="66">
        <v>3.875</v>
      </c>
      <c r="E267" s="67" t="s">
        <v>132</v>
      </c>
      <c r="F267" s="68">
        <v>30.761904761904763</v>
      </c>
      <c r="G267" s="65"/>
      <c r="H267" s="69"/>
      <c r="I267" s="70"/>
      <c r="J267" s="70"/>
      <c r="K267" s="34" t="s">
        <v>65</v>
      </c>
      <c r="L267" s="77">
        <v>267</v>
      </c>
      <c r="M267" s="77"/>
      <c r="N267" s="72"/>
      <c r="O267" s="79" t="s">
        <v>315</v>
      </c>
      <c r="P267" s="81">
        <v>43846.880289351851</v>
      </c>
      <c r="Q267" s="79" t="s">
        <v>397</v>
      </c>
      <c r="R267" s="79"/>
      <c r="S267" s="79"/>
      <c r="T267" s="79"/>
      <c r="U267" s="79"/>
      <c r="V267" s="82" t="s">
        <v>737</v>
      </c>
      <c r="W267" s="81">
        <v>43846.880289351851</v>
      </c>
      <c r="X267" s="85">
        <v>43846</v>
      </c>
      <c r="Y267" s="87" t="s">
        <v>921</v>
      </c>
      <c r="Z267" s="82" t="s">
        <v>1232</v>
      </c>
      <c r="AA267" s="79"/>
      <c r="AB267" s="79"/>
      <c r="AC267" s="87" t="s">
        <v>1546</v>
      </c>
      <c r="AD267" s="79"/>
      <c r="AE267" s="79" t="b">
        <v>0</v>
      </c>
      <c r="AF267" s="79">
        <v>0</v>
      </c>
      <c r="AG267" s="87" t="s">
        <v>1673</v>
      </c>
      <c r="AH267" s="79" t="b">
        <v>0</v>
      </c>
      <c r="AI267" s="79" t="s">
        <v>1678</v>
      </c>
      <c r="AJ267" s="79"/>
      <c r="AK267" s="87" t="s">
        <v>1673</v>
      </c>
      <c r="AL267" s="79" t="b">
        <v>0</v>
      </c>
      <c r="AM267" s="79">
        <v>3</v>
      </c>
      <c r="AN267" s="87" t="s">
        <v>1606</v>
      </c>
      <c r="AO267" s="79" t="s">
        <v>1682</v>
      </c>
      <c r="AP267" s="79" t="b">
        <v>0</v>
      </c>
      <c r="AQ267" s="87" t="s">
        <v>1606</v>
      </c>
      <c r="AR267" s="79" t="s">
        <v>176</v>
      </c>
      <c r="AS267" s="79">
        <v>0</v>
      </c>
      <c r="AT267" s="79">
        <v>0</v>
      </c>
      <c r="AU267" s="79"/>
      <c r="AV267" s="79"/>
      <c r="AW267" s="79"/>
      <c r="AX267" s="79"/>
      <c r="AY267" s="79"/>
      <c r="AZ267" s="79"/>
      <c r="BA267" s="79"/>
      <c r="BB267" s="79"/>
      <c r="BC267">
        <v>2</v>
      </c>
      <c r="BD267" s="78" t="str">
        <f>REPLACE(INDEX(GroupVertices[Group], MATCH(Edges[[#This Row],[Vertex 1]],GroupVertices[Vertex],0)),1,1,"")</f>
        <v>2</v>
      </c>
      <c r="BE267" s="78" t="str">
        <f>REPLACE(INDEX(GroupVertices[Group], MATCH(Edges[[#This Row],[Vertex 2]],GroupVertices[Vertex],0)),1,1,"")</f>
        <v>1</v>
      </c>
      <c r="BF267" s="48">
        <v>0</v>
      </c>
      <c r="BG267" s="49">
        <v>0</v>
      </c>
      <c r="BH267" s="48">
        <v>0</v>
      </c>
      <c r="BI267" s="49">
        <v>0</v>
      </c>
      <c r="BJ267" s="48">
        <v>0</v>
      </c>
      <c r="BK267" s="49">
        <v>0</v>
      </c>
      <c r="BL267" s="48">
        <v>38</v>
      </c>
      <c r="BM267" s="49">
        <v>100</v>
      </c>
      <c r="BN267" s="48">
        <v>38</v>
      </c>
    </row>
    <row r="268" spans="1:66" x14ac:dyDescent="0.25">
      <c r="A268" s="64" t="s">
        <v>279</v>
      </c>
      <c r="B268" s="64" t="s">
        <v>289</v>
      </c>
      <c r="C268" s="65" t="s">
        <v>11065</v>
      </c>
      <c r="D268" s="66">
        <v>3.875</v>
      </c>
      <c r="E268" s="67" t="s">
        <v>132</v>
      </c>
      <c r="F268" s="68">
        <v>30.761904761904763</v>
      </c>
      <c r="G268" s="65"/>
      <c r="H268" s="69"/>
      <c r="I268" s="70"/>
      <c r="J268" s="70"/>
      <c r="K268" s="34" t="s">
        <v>65</v>
      </c>
      <c r="L268" s="77">
        <v>268</v>
      </c>
      <c r="M268" s="77"/>
      <c r="N268" s="72"/>
      <c r="O268" s="79" t="s">
        <v>315</v>
      </c>
      <c r="P268" s="81">
        <v>43846.880335648151</v>
      </c>
      <c r="Q268" s="79" t="s">
        <v>428</v>
      </c>
      <c r="R268" s="79"/>
      <c r="S268" s="79"/>
      <c r="T268" s="79"/>
      <c r="U268" s="79"/>
      <c r="V268" s="82" t="s">
        <v>737</v>
      </c>
      <c r="W268" s="81">
        <v>43846.880335648151</v>
      </c>
      <c r="X268" s="85">
        <v>43846</v>
      </c>
      <c r="Y268" s="87" t="s">
        <v>922</v>
      </c>
      <c r="Z268" s="82" t="s">
        <v>1233</v>
      </c>
      <c r="AA268" s="79"/>
      <c r="AB268" s="79"/>
      <c r="AC268" s="87" t="s">
        <v>1547</v>
      </c>
      <c r="AD268" s="79"/>
      <c r="AE268" s="79" t="b">
        <v>0</v>
      </c>
      <c r="AF268" s="79">
        <v>0</v>
      </c>
      <c r="AG268" s="87" t="s">
        <v>1673</v>
      </c>
      <c r="AH268" s="79" t="b">
        <v>0</v>
      </c>
      <c r="AI268" s="79" t="s">
        <v>1678</v>
      </c>
      <c r="AJ268" s="79"/>
      <c r="AK268" s="87" t="s">
        <v>1673</v>
      </c>
      <c r="AL268" s="79" t="b">
        <v>0</v>
      </c>
      <c r="AM268" s="79">
        <v>3</v>
      </c>
      <c r="AN268" s="87" t="s">
        <v>1576</v>
      </c>
      <c r="AO268" s="79" t="s">
        <v>1682</v>
      </c>
      <c r="AP268" s="79" t="b">
        <v>0</v>
      </c>
      <c r="AQ268" s="87" t="s">
        <v>1576</v>
      </c>
      <c r="AR268" s="79" t="s">
        <v>176</v>
      </c>
      <c r="AS268" s="79">
        <v>0</v>
      </c>
      <c r="AT268" s="79">
        <v>0</v>
      </c>
      <c r="AU268" s="79"/>
      <c r="AV268" s="79"/>
      <c r="AW268" s="79"/>
      <c r="AX268" s="79"/>
      <c r="AY268" s="79"/>
      <c r="AZ268" s="79"/>
      <c r="BA268" s="79"/>
      <c r="BB268" s="79"/>
      <c r="BC268">
        <v>2</v>
      </c>
      <c r="BD268" s="78" t="str">
        <f>REPLACE(INDEX(GroupVertices[Group], MATCH(Edges[[#This Row],[Vertex 1]],GroupVertices[Vertex],0)),1,1,"")</f>
        <v>2</v>
      </c>
      <c r="BE268" s="78" t="str">
        <f>REPLACE(INDEX(GroupVertices[Group], MATCH(Edges[[#This Row],[Vertex 2]],GroupVertices[Vertex],0)),1,1,"")</f>
        <v>5</v>
      </c>
      <c r="BF268" s="48">
        <v>0</v>
      </c>
      <c r="BG268" s="49">
        <v>0</v>
      </c>
      <c r="BH268" s="48">
        <v>1</v>
      </c>
      <c r="BI268" s="49">
        <v>2.4390243902439024</v>
      </c>
      <c r="BJ268" s="48">
        <v>0</v>
      </c>
      <c r="BK268" s="49">
        <v>0</v>
      </c>
      <c r="BL268" s="48">
        <v>40</v>
      </c>
      <c r="BM268" s="49">
        <v>97.560975609756099</v>
      </c>
      <c r="BN268" s="48">
        <v>41</v>
      </c>
    </row>
    <row r="269" spans="1:66" x14ac:dyDescent="0.25">
      <c r="A269" s="64" t="s">
        <v>279</v>
      </c>
      <c r="B269" s="64" t="s">
        <v>279</v>
      </c>
      <c r="C269" s="65" t="s">
        <v>11070</v>
      </c>
      <c r="D269" s="66">
        <v>8.25</v>
      </c>
      <c r="E269" s="67" t="s">
        <v>136</v>
      </c>
      <c r="F269" s="68">
        <v>24.571428571428569</v>
      </c>
      <c r="G269" s="65"/>
      <c r="H269" s="69"/>
      <c r="I269" s="70"/>
      <c r="J269" s="70"/>
      <c r="K269" s="34" t="s">
        <v>65</v>
      </c>
      <c r="L269" s="77">
        <v>269</v>
      </c>
      <c r="M269" s="77"/>
      <c r="N269" s="72"/>
      <c r="O269" s="79" t="s">
        <v>176</v>
      </c>
      <c r="P269" s="81">
        <v>43847.542962962965</v>
      </c>
      <c r="Q269" s="79" t="s">
        <v>429</v>
      </c>
      <c r="R269" s="79" t="s">
        <v>477</v>
      </c>
      <c r="S269" s="79" t="s">
        <v>505</v>
      </c>
      <c r="T269" s="79" t="s">
        <v>543</v>
      </c>
      <c r="U269" s="82" t="s">
        <v>615</v>
      </c>
      <c r="V269" s="82" t="s">
        <v>615</v>
      </c>
      <c r="W269" s="81">
        <v>43847.542962962965</v>
      </c>
      <c r="X269" s="85">
        <v>43847</v>
      </c>
      <c r="Y269" s="87" t="s">
        <v>923</v>
      </c>
      <c r="Z269" s="82" t="s">
        <v>1234</v>
      </c>
      <c r="AA269" s="79"/>
      <c r="AB269" s="79"/>
      <c r="AC269" s="87" t="s">
        <v>1548</v>
      </c>
      <c r="AD269" s="79"/>
      <c r="AE269" s="79" t="b">
        <v>0</v>
      </c>
      <c r="AF269" s="79">
        <v>0</v>
      </c>
      <c r="AG269" s="87" t="s">
        <v>1673</v>
      </c>
      <c r="AH269" s="79" t="b">
        <v>0</v>
      </c>
      <c r="AI269" s="79" t="s">
        <v>1678</v>
      </c>
      <c r="AJ269" s="79"/>
      <c r="AK269" s="87" t="s">
        <v>1673</v>
      </c>
      <c r="AL269" s="79" t="b">
        <v>0</v>
      </c>
      <c r="AM269" s="79">
        <v>0</v>
      </c>
      <c r="AN269" s="87" t="s">
        <v>1673</v>
      </c>
      <c r="AO269" s="79" t="s">
        <v>1686</v>
      </c>
      <c r="AP269" s="79" t="b">
        <v>0</v>
      </c>
      <c r="AQ269" s="87" t="s">
        <v>1548</v>
      </c>
      <c r="AR269" s="79" t="s">
        <v>176</v>
      </c>
      <c r="AS269" s="79">
        <v>0</v>
      </c>
      <c r="AT269" s="79">
        <v>0</v>
      </c>
      <c r="AU269" s="79"/>
      <c r="AV269" s="79"/>
      <c r="AW269" s="79"/>
      <c r="AX269" s="79"/>
      <c r="AY269" s="79"/>
      <c r="AZ269" s="79"/>
      <c r="BA269" s="79"/>
      <c r="BB269" s="79"/>
      <c r="BC269">
        <v>7</v>
      </c>
      <c r="BD269" s="78" t="str">
        <f>REPLACE(INDEX(GroupVertices[Group], MATCH(Edges[[#This Row],[Vertex 1]],GroupVertices[Vertex],0)),1,1,"")</f>
        <v>2</v>
      </c>
      <c r="BE269" s="78" t="str">
        <f>REPLACE(INDEX(GroupVertices[Group], MATCH(Edges[[#This Row],[Vertex 2]],GroupVertices[Vertex],0)),1,1,"")</f>
        <v>2</v>
      </c>
      <c r="BF269" s="48">
        <v>0</v>
      </c>
      <c r="BG269" s="49">
        <v>0</v>
      </c>
      <c r="BH269" s="48">
        <v>0</v>
      </c>
      <c r="BI269" s="49">
        <v>0</v>
      </c>
      <c r="BJ269" s="48">
        <v>0</v>
      </c>
      <c r="BK269" s="49">
        <v>0</v>
      </c>
      <c r="BL269" s="48">
        <v>35</v>
      </c>
      <c r="BM269" s="49">
        <v>100</v>
      </c>
      <c r="BN269" s="48">
        <v>35</v>
      </c>
    </row>
    <row r="270" spans="1:66" x14ac:dyDescent="0.25">
      <c r="A270" s="64" t="s">
        <v>279</v>
      </c>
      <c r="B270" s="64" t="s">
        <v>279</v>
      </c>
      <c r="C270" s="65" t="s">
        <v>11070</v>
      </c>
      <c r="D270" s="66">
        <v>8.25</v>
      </c>
      <c r="E270" s="67" t="s">
        <v>136</v>
      </c>
      <c r="F270" s="68">
        <v>24.571428571428569</v>
      </c>
      <c r="G270" s="65"/>
      <c r="H270" s="69"/>
      <c r="I270" s="70"/>
      <c r="J270" s="70"/>
      <c r="K270" s="34" t="s">
        <v>65</v>
      </c>
      <c r="L270" s="77">
        <v>270</v>
      </c>
      <c r="M270" s="77"/>
      <c r="N270" s="72"/>
      <c r="O270" s="79" t="s">
        <v>176</v>
      </c>
      <c r="P270" s="81">
        <v>43847.649386574078</v>
      </c>
      <c r="Q270" s="79" t="s">
        <v>430</v>
      </c>
      <c r="R270" s="82" t="s">
        <v>478</v>
      </c>
      <c r="S270" s="79" t="s">
        <v>504</v>
      </c>
      <c r="T270" s="79" t="s">
        <v>544</v>
      </c>
      <c r="U270" s="82" t="s">
        <v>616</v>
      </c>
      <c r="V270" s="82" t="s">
        <v>616</v>
      </c>
      <c r="W270" s="81">
        <v>43847.649386574078</v>
      </c>
      <c r="X270" s="85">
        <v>43847</v>
      </c>
      <c r="Y270" s="87" t="s">
        <v>924</v>
      </c>
      <c r="Z270" s="82" t="s">
        <v>1235</v>
      </c>
      <c r="AA270" s="79"/>
      <c r="AB270" s="79"/>
      <c r="AC270" s="87" t="s">
        <v>1549</v>
      </c>
      <c r="AD270" s="79"/>
      <c r="AE270" s="79" t="b">
        <v>0</v>
      </c>
      <c r="AF270" s="79">
        <v>1</v>
      </c>
      <c r="AG270" s="87" t="s">
        <v>1673</v>
      </c>
      <c r="AH270" s="79" t="b">
        <v>0</v>
      </c>
      <c r="AI270" s="79" t="s">
        <v>1678</v>
      </c>
      <c r="AJ270" s="79"/>
      <c r="AK270" s="87" t="s">
        <v>1673</v>
      </c>
      <c r="AL270" s="79" t="b">
        <v>0</v>
      </c>
      <c r="AM270" s="79">
        <v>0</v>
      </c>
      <c r="AN270" s="87" t="s">
        <v>1673</v>
      </c>
      <c r="AO270" s="79" t="s">
        <v>1686</v>
      </c>
      <c r="AP270" s="79" t="b">
        <v>0</v>
      </c>
      <c r="AQ270" s="87" t="s">
        <v>1549</v>
      </c>
      <c r="AR270" s="79" t="s">
        <v>176</v>
      </c>
      <c r="AS270" s="79">
        <v>0</v>
      </c>
      <c r="AT270" s="79">
        <v>0</v>
      </c>
      <c r="AU270" s="79"/>
      <c r="AV270" s="79"/>
      <c r="AW270" s="79"/>
      <c r="AX270" s="79"/>
      <c r="AY270" s="79"/>
      <c r="AZ270" s="79"/>
      <c r="BA270" s="79"/>
      <c r="BB270" s="79"/>
      <c r="BC270">
        <v>7</v>
      </c>
      <c r="BD270" s="78" t="str">
        <f>REPLACE(INDEX(GroupVertices[Group], MATCH(Edges[[#This Row],[Vertex 1]],GroupVertices[Vertex],0)),1,1,"")</f>
        <v>2</v>
      </c>
      <c r="BE270" s="78" t="str">
        <f>REPLACE(INDEX(GroupVertices[Group], MATCH(Edges[[#This Row],[Vertex 2]],GroupVertices[Vertex],0)),1,1,"")</f>
        <v>2</v>
      </c>
      <c r="BF270" s="48">
        <v>0</v>
      </c>
      <c r="BG270" s="49">
        <v>0</v>
      </c>
      <c r="BH270" s="48">
        <v>0</v>
      </c>
      <c r="BI270" s="49">
        <v>0</v>
      </c>
      <c r="BJ270" s="48">
        <v>0</v>
      </c>
      <c r="BK270" s="49">
        <v>0</v>
      </c>
      <c r="BL270" s="48">
        <v>28</v>
      </c>
      <c r="BM270" s="49">
        <v>100</v>
      </c>
      <c r="BN270" s="48">
        <v>28</v>
      </c>
    </row>
    <row r="271" spans="1:66" x14ac:dyDescent="0.25">
      <c r="A271" s="64" t="s">
        <v>279</v>
      </c>
      <c r="B271" s="64" t="s">
        <v>279</v>
      </c>
      <c r="C271" s="65" t="s">
        <v>11070</v>
      </c>
      <c r="D271" s="66">
        <v>8.25</v>
      </c>
      <c r="E271" s="67" t="s">
        <v>136</v>
      </c>
      <c r="F271" s="68">
        <v>24.571428571428569</v>
      </c>
      <c r="G271" s="65"/>
      <c r="H271" s="69"/>
      <c r="I271" s="70"/>
      <c r="J271" s="70"/>
      <c r="K271" s="34" t="s">
        <v>65</v>
      </c>
      <c r="L271" s="77">
        <v>271</v>
      </c>
      <c r="M271" s="77"/>
      <c r="N271" s="72"/>
      <c r="O271" s="79" t="s">
        <v>176</v>
      </c>
      <c r="P271" s="81">
        <v>43849.437650462962</v>
      </c>
      <c r="Q271" s="79" t="s">
        <v>340</v>
      </c>
      <c r="R271" s="79"/>
      <c r="S271" s="79"/>
      <c r="T271" s="79" t="s">
        <v>509</v>
      </c>
      <c r="U271" s="82" t="s">
        <v>617</v>
      </c>
      <c r="V271" s="82" t="s">
        <v>617</v>
      </c>
      <c r="W271" s="81">
        <v>43849.437650462962</v>
      </c>
      <c r="X271" s="85">
        <v>43849</v>
      </c>
      <c r="Y271" s="87" t="s">
        <v>925</v>
      </c>
      <c r="Z271" s="82" t="s">
        <v>1236</v>
      </c>
      <c r="AA271" s="79"/>
      <c r="AB271" s="79"/>
      <c r="AC271" s="87" t="s">
        <v>1550</v>
      </c>
      <c r="AD271" s="79"/>
      <c r="AE271" s="79" t="b">
        <v>0</v>
      </c>
      <c r="AF271" s="79">
        <v>1</v>
      </c>
      <c r="AG271" s="87" t="s">
        <v>1673</v>
      </c>
      <c r="AH271" s="79" t="b">
        <v>0</v>
      </c>
      <c r="AI271" s="79" t="s">
        <v>1678</v>
      </c>
      <c r="AJ271" s="79"/>
      <c r="AK271" s="87" t="s">
        <v>1673</v>
      </c>
      <c r="AL271" s="79" t="b">
        <v>0</v>
      </c>
      <c r="AM271" s="79">
        <v>2</v>
      </c>
      <c r="AN271" s="87" t="s">
        <v>1673</v>
      </c>
      <c r="AO271" s="79" t="s">
        <v>1686</v>
      </c>
      <c r="AP271" s="79" t="b">
        <v>0</v>
      </c>
      <c r="AQ271" s="87" t="s">
        <v>1550</v>
      </c>
      <c r="AR271" s="79" t="s">
        <v>176</v>
      </c>
      <c r="AS271" s="79">
        <v>0</v>
      </c>
      <c r="AT271" s="79">
        <v>0</v>
      </c>
      <c r="AU271" s="79"/>
      <c r="AV271" s="79"/>
      <c r="AW271" s="79"/>
      <c r="AX271" s="79"/>
      <c r="AY271" s="79"/>
      <c r="AZ271" s="79"/>
      <c r="BA271" s="79"/>
      <c r="BB271" s="79"/>
      <c r="BC271">
        <v>7</v>
      </c>
      <c r="BD271" s="78" t="str">
        <f>REPLACE(INDEX(GroupVertices[Group], MATCH(Edges[[#This Row],[Vertex 1]],GroupVertices[Vertex],0)),1,1,"")</f>
        <v>2</v>
      </c>
      <c r="BE271" s="78" t="str">
        <f>REPLACE(INDEX(GroupVertices[Group], MATCH(Edges[[#This Row],[Vertex 2]],GroupVertices[Vertex],0)),1,1,"")</f>
        <v>2</v>
      </c>
      <c r="BF271" s="48">
        <v>0</v>
      </c>
      <c r="BG271" s="49">
        <v>0</v>
      </c>
      <c r="BH271" s="48">
        <v>1</v>
      </c>
      <c r="BI271" s="49">
        <v>2.7027027027027026</v>
      </c>
      <c r="BJ271" s="48">
        <v>0</v>
      </c>
      <c r="BK271" s="49">
        <v>0</v>
      </c>
      <c r="BL271" s="48">
        <v>36</v>
      </c>
      <c r="BM271" s="49">
        <v>97.297297297297291</v>
      </c>
      <c r="BN271" s="48">
        <v>37</v>
      </c>
    </row>
    <row r="272" spans="1:66" x14ac:dyDescent="0.25">
      <c r="A272" s="64" t="s">
        <v>279</v>
      </c>
      <c r="B272" s="64" t="s">
        <v>279</v>
      </c>
      <c r="C272" s="65" t="s">
        <v>11070</v>
      </c>
      <c r="D272" s="66">
        <v>8.25</v>
      </c>
      <c r="E272" s="67" t="s">
        <v>136</v>
      </c>
      <c r="F272" s="68">
        <v>24.571428571428569</v>
      </c>
      <c r="G272" s="65"/>
      <c r="H272" s="69"/>
      <c r="I272" s="70"/>
      <c r="J272" s="70"/>
      <c r="K272" s="34" t="s">
        <v>65</v>
      </c>
      <c r="L272" s="77">
        <v>272</v>
      </c>
      <c r="M272" s="77"/>
      <c r="N272" s="72"/>
      <c r="O272" s="79" t="s">
        <v>176</v>
      </c>
      <c r="P272" s="81">
        <v>43849.732719907406</v>
      </c>
      <c r="Q272" s="79" t="s">
        <v>426</v>
      </c>
      <c r="R272" s="82" t="s">
        <v>478</v>
      </c>
      <c r="S272" s="79" t="s">
        <v>504</v>
      </c>
      <c r="T272" s="79" t="s">
        <v>544</v>
      </c>
      <c r="U272" s="82" t="s">
        <v>618</v>
      </c>
      <c r="V272" s="82" t="s">
        <v>618</v>
      </c>
      <c r="W272" s="81">
        <v>43849.732719907406</v>
      </c>
      <c r="X272" s="85">
        <v>43849</v>
      </c>
      <c r="Y272" s="87" t="s">
        <v>926</v>
      </c>
      <c r="Z272" s="82" t="s">
        <v>1237</v>
      </c>
      <c r="AA272" s="79"/>
      <c r="AB272" s="79"/>
      <c r="AC272" s="87" t="s">
        <v>1551</v>
      </c>
      <c r="AD272" s="79"/>
      <c r="AE272" s="79" t="b">
        <v>0</v>
      </c>
      <c r="AF272" s="79">
        <v>3</v>
      </c>
      <c r="AG272" s="87" t="s">
        <v>1673</v>
      </c>
      <c r="AH272" s="79" t="b">
        <v>0</v>
      </c>
      <c r="AI272" s="79" t="s">
        <v>1678</v>
      </c>
      <c r="AJ272" s="79"/>
      <c r="AK272" s="87" t="s">
        <v>1673</v>
      </c>
      <c r="AL272" s="79" t="b">
        <v>0</v>
      </c>
      <c r="AM272" s="79">
        <v>1</v>
      </c>
      <c r="AN272" s="87" t="s">
        <v>1673</v>
      </c>
      <c r="AO272" s="79" t="s">
        <v>1686</v>
      </c>
      <c r="AP272" s="79" t="b">
        <v>0</v>
      </c>
      <c r="AQ272" s="87" t="s">
        <v>1551</v>
      </c>
      <c r="AR272" s="79" t="s">
        <v>176</v>
      </c>
      <c r="AS272" s="79">
        <v>0</v>
      </c>
      <c r="AT272" s="79">
        <v>0</v>
      </c>
      <c r="AU272" s="79"/>
      <c r="AV272" s="79"/>
      <c r="AW272" s="79"/>
      <c r="AX272" s="79"/>
      <c r="AY272" s="79"/>
      <c r="AZ272" s="79"/>
      <c r="BA272" s="79"/>
      <c r="BB272" s="79"/>
      <c r="BC272">
        <v>7</v>
      </c>
      <c r="BD272" s="78" t="str">
        <f>REPLACE(INDEX(GroupVertices[Group], MATCH(Edges[[#This Row],[Vertex 1]],GroupVertices[Vertex],0)),1,1,"")</f>
        <v>2</v>
      </c>
      <c r="BE272" s="78" t="str">
        <f>REPLACE(INDEX(GroupVertices[Group], MATCH(Edges[[#This Row],[Vertex 2]],GroupVertices[Vertex],0)),1,1,"")</f>
        <v>2</v>
      </c>
      <c r="BF272" s="48">
        <v>0</v>
      </c>
      <c r="BG272" s="49">
        <v>0</v>
      </c>
      <c r="BH272" s="48">
        <v>0</v>
      </c>
      <c r="BI272" s="49">
        <v>0</v>
      </c>
      <c r="BJ272" s="48">
        <v>0</v>
      </c>
      <c r="BK272" s="49">
        <v>0</v>
      </c>
      <c r="BL272" s="48">
        <v>28</v>
      </c>
      <c r="BM272" s="49">
        <v>100</v>
      </c>
      <c r="BN272" s="48">
        <v>28</v>
      </c>
    </row>
    <row r="273" spans="1:66" x14ac:dyDescent="0.25">
      <c r="A273" s="64" t="s">
        <v>279</v>
      </c>
      <c r="B273" s="64" t="s">
        <v>279</v>
      </c>
      <c r="C273" s="65" t="s">
        <v>11070</v>
      </c>
      <c r="D273" s="66">
        <v>8.25</v>
      </c>
      <c r="E273" s="67" t="s">
        <v>136</v>
      </c>
      <c r="F273" s="68">
        <v>24.571428571428569</v>
      </c>
      <c r="G273" s="65"/>
      <c r="H273" s="69"/>
      <c r="I273" s="70"/>
      <c r="J273" s="70"/>
      <c r="K273" s="34" t="s">
        <v>65</v>
      </c>
      <c r="L273" s="77">
        <v>273</v>
      </c>
      <c r="M273" s="77"/>
      <c r="N273" s="72"/>
      <c r="O273" s="79" t="s">
        <v>176</v>
      </c>
      <c r="P273" s="81">
        <v>43849.834363425929</v>
      </c>
      <c r="Q273" s="79" t="s">
        <v>341</v>
      </c>
      <c r="R273" s="79" t="s">
        <v>477</v>
      </c>
      <c r="S273" s="79" t="s">
        <v>505</v>
      </c>
      <c r="T273" s="79" t="s">
        <v>543</v>
      </c>
      <c r="U273" s="82" t="s">
        <v>619</v>
      </c>
      <c r="V273" s="82" t="s">
        <v>619</v>
      </c>
      <c r="W273" s="81">
        <v>43849.834363425929</v>
      </c>
      <c r="X273" s="85">
        <v>43849</v>
      </c>
      <c r="Y273" s="87" t="s">
        <v>927</v>
      </c>
      <c r="Z273" s="82" t="s">
        <v>1238</v>
      </c>
      <c r="AA273" s="79"/>
      <c r="AB273" s="79"/>
      <c r="AC273" s="87" t="s">
        <v>1552</v>
      </c>
      <c r="AD273" s="79"/>
      <c r="AE273" s="79" t="b">
        <v>0</v>
      </c>
      <c r="AF273" s="79">
        <v>3</v>
      </c>
      <c r="AG273" s="87" t="s">
        <v>1673</v>
      </c>
      <c r="AH273" s="79" t="b">
        <v>0</v>
      </c>
      <c r="AI273" s="79" t="s">
        <v>1678</v>
      </c>
      <c r="AJ273" s="79"/>
      <c r="AK273" s="87" t="s">
        <v>1673</v>
      </c>
      <c r="AL273" s="79" t="b">
        <v>0</v>
      </c>
      <c r="AM273" s="79">
        <v>4</v>
      </c>
      <c r="AN273" s="87" t="s">
        <v>1673</v>
      </c>
      <c r="AO273" s="79" t="s">
        <v>1686</v>
      </c>
      <c r="AP273" s="79" t="b">
        <v>0</v>
      </c>
      <c r="AQ273" s="87" t="s">
        <v>1552</v>
      </c>
      <c r="AR273" s="79" t="s">
        <v>176</v>
      </c>
      <c r="AS273" s="79">
        <v>0</v>
      </c>
      <c r="AT273" s="79">
        <v>0</v>
      </c>
      <c r="AU273" s="79"/>
      <c r="AV273" s="79"/>
      <c r="AW273" s="79"/>
      <c r="AX273" s="79"/>
      <c r="AY273" s="79"/>
      <c r="AZ273" s="79"/>
      <c r="BA273" s="79"/>
      <c r="BB273" s="79"/>
      <c r="BC273">
        <v>7</v>
      </c>
      <c r="BD273" s="78" t="str">
        <f>REPLACE(INDEX(GroupVertices[Group], MATCH(Edges[[#This Row],[Vertex 1]],GroupVertices[Vertex],0)),1,1,"")</f>
        <v>2</v>
      </c>
      <c r="BE273" s="78" t="str">
        <f>REPLACE(INDEX(GroupVertices[Group], MATCH(Edges[[#This Row],[Vertex 2]],GroupVertices[Vertex],0)),1,1,"")</f>
        <v>2</v>
      </c>
      <c r="BF273" s="48">
        <v>0</v>
      </c>
      <c r="BG273" s="49">
        <v>0</v>
      </c>
      <c r="BH273" s="48">
        <v>0</v>
      </c>
      <c r="BI273" s="49">
        <v>0</v>
      </c>
      <c r="BJ273" s="48">
        <v>0</v>
      </c>
      <c r="BK273" s="49">
        <v>0</v>
      </c>
      <c r="BL273" s="48">
        <v>35</v>
      </c>
      <c r="BM273" s="49">
        <v>100</v>
      </c>
      <c r="BN273" s="48">
        <v>35</v>
      </c>
    </row>
    <row r="274" spans="1:66" x14ac:dyDescent="0.25">
      <c r="A274" s="64" t="s">
        <v>279</v>
      </c>
      <c r="B274" s="64" t="s">
        <v>279</v>
      </c>
      <c r="C274" s="65" t="s">
        <v>11064</v>
      </c>
      <c r="D274" s="66">
        <v>3</v>
      </c>
      <c r="E274" s="67" t="s">
        <v>132</v>
      </c>
      <c r="F274" s="68">
        <v>32</v>
      </c>
      <c r="G274" s="65"/>
      <c r="H274" s="69"/>
      <c r="I274" s="70"/>
      <c r="J274" s="70"/>
      <c r="K274" s="34" t="s">
        <v>65</v>
      </c>
      <c r="L274" s="77">
        <v>274</v>
      </c>
      <c r="M274" s="77"/>
      <c r="N274" s="72"/>
      <c r="O274" s="79" t="s">
        <v>313</v>
      </c>
      <c r="P274" s="81">
        <v>43852.465682870374</v>
      </c>
      <c r="Q274" s="79" t="s">
        <v>341</v>
      </c>
      <c r="R274" s="82" t="s">
        <v>460</v>
      </c>
      <c r="S274" s="79" t="s">
        <v>495</v>
      </c>
      <c r="T274" s="79" t="s">
        <v>509</v>
      </c>
      <c r="U274" s="79"/>
      <c r="V274" s="82" t="s">
        <v>737</v>
      </c>
      <c r="W274" s="81">
        <v>43852.465682870374</v>
      </c>
      <c r="X274" s="85">
        <v>43852</v>
      </c>
      <c r="Y274" s="87" t="s">
        <v>928</v>
      </c>
      <c r="Z274" s="82" t="s">
        <v>1239</v>
      </c>
      <c r="AA274" s="79"/>
      <c r="AB274" s="79"/>
      <c r="AC274" s="87" t="s">
        <v>1553</v>
      </c>
      <c r="AD274" s="79"/>
      <c r="AE274" s="79" t="b">
        <v>0</v>
      </c>
      <c r="AF274" s="79">
        <v>0</v>
      </c>
      <c r="AG274" s="87" t="s">
        <v>1673</v>
      </c>
      <c r="AH274" s="79" t="b">
        <v>0</v>
      </c>
      <c r="AI274" s="79" t="s">
        <v>1678</v>
      </c>
      <c r="AJ274" s="79"/>
      <c r="AK274" s="87" t="s">
        <v>1673</v>
      </c>
      <c r="AL274" s="79" t="b">
        <v>0</v>
      </c>
      <c r="AM274" s="79">
        <v>4</v>
      </c>
      <c r="AN274" s="87" t="s">
        <v>1552</v>
      </c>
      <c r="AO274" s="79" t="s">
        <v>1682</v>
      </c>
      <c r="AP274" s="79" t="b">
        <v>0</v>
      </c>
      <c r="AQ274" s="87" t="s">
        <v>1552</v>
      </c>
      <c r="AR274" s="79" t="s">
        <v>176</v>
      </c>
      <c r="AS274" s="79">
        <v>0</v>
      </c>
      <c r="AT274" s="79">
        <v>0</v>
      </c>
      <c r="AU274" s="79"/>
      <c r="AV274" s="79"/>
      <c r="AW274" s="79"/>
      <c r="AX274" s="79"/>
      <c r="AY274" s="79"/>
      <c r="AZ274" s="79"/>
      <c r="BA274" s="79"/>
      <c r="BB274" s="79"/>
      <c r="BC274">
        <v>1</v>
      </c>
      <c r="BD274" s="78" t="str">
        <f>REPLACE(INDEX(GroupVertices[Group], MATCH(Edges[[#This Row],[Vertex 1]],GroupVertices[Vertex],0)),1,1,"")</f>
        <v>2</v>
      </c>
      <c r="BE274" s="78" t="str">
        <f>REPLACE(INDEX(GroupVertices[Group], MATCH(Edges[[#This Row],[Vertex 2]],GroupVertices[Vertex],0)),1,1,"")</f>
        <v>2</v>
      </c>
      <c r="BF274" s="48">
        <v>0</v>
      </c>
      <c r="BG274" s="49">
        <v>0</v>
      </c>
      <c r="BH274" s="48">
        <v>0</v>
      </c>
      <c r="BI274" s="49">
        <v>0</v>
      </c>
      <c r="BJ274" s="48">
        <v>0</v>
      </c>
      <c r="BK274" s="49">
        <v>0</v>
      </c>
      <c r="BL274" s="48">
        <v>35</v>
      </c>
      <c r="BM274" s="49">
        <v>100</v>
      </c>
      <c r="BN274" s="48">
        <v>35</v>
      </c>
    </row>
    <row r="275" spans="1:66" x14ac:dyDescent="0.25">
      <c r="A275" s="64" t="s">
        <v>279</v>
      </c>
      <c r="B275" s="64" t="s">
        <v>292</v>
      </c>
      <c r="C275" s="65" t="s">
        <v>11065</v>
      </c>
      <c r="D275" s="66">
        <v>3.875</v>
      </c>
      <c r="E275" s="67" t="s">
        <v>132</v>
      </c>
      <c r="F275" s="68">
        <v>30.761904761904763</v>
      </c>
      <c r="G275" s="65"/>
      <c r="H275" s="69"/>
      <c r="I275" s="70"/>
      <c r="J275" s="70"/>
      <c r="K275" s="34" t="s">
        <v>65</v>
      </c>
      <c r="L275" s="77">
        <v>275</v>
      </c>
      <c r="M275" s="77"/>
      <c r="N275" s="72"/>
      <c r="O275" s="79" t="s">
        <v>314</v>
      </c>
      <c r="P275" s="81">
        <v>43852.592685185184</v>
      </c>
      <c r="Q275" s="79" t="s">
        <v>402</v>
      </c>
      <c r="R275" s="82" t="s">
        <v>462</v>
      </c>
      <c r="S275" s="79" t="s">
        <v>496</v>
      </c>
      <c r="T275" s="79" t="s">
        <v>509</v>
      </c>
      <c r="U275" s="82" t="s">
        <v>620</v>
      </c>
      <c r="V275" s="82" t="s">
        <v>620</v>
      </c>
      <c r="W275" s="81">
        <v>43852.592685185184</v>
      </c>
      <c r="X275" s="85">
        <v>43852</v>
      </c>
      <c r="Y275" s="87" t="s">
        <v>929</v>
      </c>
      <c r="Z275" s="82" t="s">
        <v>1240</v>
      </c>
      <c r="AA275" s="79"/>
      <c r="AB275" s="79"/>
      <c r="AC275" s="87" t="s">
        <v>1554</v>
      </c>
      <c r="AD275" s="79"/>
      <c r="AE275" s="79" t="b">
        <v>0</v>
      </c>
      <c r="AF275" s="79">
        <v>1</v>
      </c>
      <c r="AG275" s="87" t="s">
        <v>1673</v>
      </c>
      <c r="AH275" s="79" t="b">
        <v>0</v>
      </c>
      <c r="AI275" s="79" t="s">
        <v>1678</v>
      </c>
      <c r="AJ275" s="79"/>
      <c r="AK275" s="87" t="s">
        <v>1673</v>
      </c>
      <c r="AL275" s="79" t="b">
        <v>0</v>
      </c>
      <c r="AM275" s="79">
        <v>1</v>
      </c>
      <c r="AN275" s="87" t="s">
        <v>1673</v>
      </c>
      <c r="AO275" s="79" t="s">
        <v>1679</v>
      </c>
      <c r="AP275" s="79" t="b">
        <v>0</v>
      </c>
      <c r="AQ275" s="87" t="s">
        <v>1554</v>
      </c>
      <c r="AR275" s="79" t="s">
        <v>176</v>
      </c>
      <c r="AS275" s="79">
        <v>0</v>
      </c>
      <c r="AT275" s="79">
        <v>0</v>
      </c>
      <c r="AU275" s="79"/>
      <c r="AV275" s="79"/>
      <c r="AW275" s="79"/>
      <c r="AX275" s="79"/>
      <c r="AY275" s="79"/>
      <c r="AZ275" s="79"/>
      <c r="BA275" s="79"/>
      <c r="BB275" s="79"/>
      <c r="BC275">
        <v>2</v>
      </c>
      <c r="BD275" s="78" t="str">
        <f>REPLACE(INDEX(GroupVertices[Group], MATCH(Edges[[#This Row],[Vertex 1]],GroupVertices[Vertex],0)),1,1,"")</f>
        <v>2</v>
      </c>
      <c r="BE275" s="78" t="str">
        <f>REPLACE(INDEX(GroupVertices[Group], MATCH(Edges[[#This Row],[Vertex 2]],GroupVertices[Vertex],0)),1,1,"")</f>
        <v>2</v>
      </c>
      <c r="BF275" s="48">
        <v>1</v>
      </c>
      <c r="BG275" s="49">
        <v>2.5</v>
      </c>
      <c r="BH275" s="48">
        <v>0</v>
      </c>
      <c r="BI275" s="49">
        <v>0</v>
      </c>
      <c r="BJ275" s="48">
        <v>0</v>
      </c>
      <c r="BK275" s="49">
        <v>0</v>
      </c>
      <c r="BL275" s="48">
        <v>39</v>
      </c>
      <c r="BM275" s="49">
        <v>97.5</v>
      </c>
      <c r="BN275" s="48">
        <v>40</v>
      </c>
    </row>
    <row r="276" spans="1:66" x14ac:dyDescent="0.25">
      <c r="A276" s="64" t="s">
        <v>279</v>
      </c>
      <c r="B276" s="64" t="s">
        <v>294</v>
      </c>
      <c r="C276" s="65" t="s">
        <v>11065</v>
      </c>
      <c r="D276" s="66">
        <v>3.875</v>
      </c>
      <c r="E276" s="67" t="s">
        <v>132</v>
      </c>
      <c r="F276" s="68">
        <v>30.761904761904763</v>
      </c>
      <c r="G276" s="65"/>
      <c r="H276" s="69"/>
      <c r="I276" s="70"/>
      <c r="J276" s="70"/>
      <c r="K276" s="34" t="s">
        <v>65</v>
      </c>
      <c r="L276" s="77">
        <v>276</v>
      </c>
      <c r="M276" s="77"/>
      <c r="N276" s="72"/>
      <c r="O276" s="79" t="s">
        <v>314</v>
      </c>
      <c r="P276" s="81">
        <v>43852.710844907408</v>
      </c>
      <c r="Q276" s="79" t="s">
        <v>431</v>
      </c>
      <c r="R276" s="82" t="s">
        <v>479</v>
      </c>
      <c r="S276" s="79" t="s">
        <v>504</v>
      </c>
      <c r="T276" s="79" t="s">
        <v>545</v>
      </c>
      <c r="U276" s="82" t="s">
        <v>621</v>
      </c>
      <c r="V276" s="82" t="s">
        <v>621</v>
      </c>
      <c r="W276" s="81">
        <v>43852.710844907408</v>
      </c>
      <c r="X276" s="85">
        <v>43852</v>
      </c>
      <c r="Y276" s="87" t="s">
        <v>930</v>
      </c>
      <c r="Z276" s="82" t="s">
        <v>1241</v>
      </c>
      <c r="AA276" s="79"/>
      <c r="AB276" s="79"/>
      <c r="AC276" s="87" t="s">
        <v>1555</v>
      </c>
      <c r="AD276" s="79"/>
      <c r="AE276" s="79" t="b">
        <v>0</v>
      </c>
      <c r="AF276" s="79">
        <v>0</v>
      </c>
      <c r="AG276" s="87" t="s">
        <v>1673</v>
      </c>
      <c r="AH276" s="79" t="b">
        <v>0</v>
      </c>
      <c r="AI276" s="79" t="s">
        <v>1678</v>
      </c>
      <c r="AJ276" s="79"/>
      <c r="AK276" s="87" t="s">
        <v>1673</v>
      </c>
      <c r="AL276" s="79" t="b">
        <v>0</v>
      </c>
      <c r="AM276" s="79">
        <v>0</v>
      </c>
      <c r="AN276" s="87" t="s">
        <v>1673</v>
      </c>
      <c r="AO276" s="79" t="s">
        <v>1683</v>
      </c>
      <c r="AP276" s="79" t="b">
        <v>0</v>
      </c>
      <c r="AQ276" s="87" t="s">
        <v>1555</v>
      </c>
      <c r="AR276" s="79" t="s">
        <v>176</v>
      </c>
      <c r="AS276" s="79">
        <v>0</v>
      </c>
      <c r="AT276" s="79">
        <v>0</v>
      </c>
      <c r="AU276" s="79"/>
      <c r="AV276" s="79"/>
      <c r="AW276" s="79"/>
      <c r="AX276" s="79"/>
      <c r="AY276" s="79"/>
      <c r="AZ276" s="79"/>
      <c r="BA276" s="79"/>
      <c r="BB276" s="79"/>
      <c r="BC276">
        <v>2</v>
      </c>
      <c r="BD276" s="78" t="str">
        <f>REPLACE(INDEX(GroupVertices[Group], MATCH(Edges[[#This Row],[Vertex 1]],GroupVertices[Vertex],0)),1,1,"")</f>
        <v>2</v>
      </c>
      <c r="BE276" s="78" t="str">
        <f>REPLACE(INDEX(GroupVertices[Group], MATCH(Edges[[#This Row],[Vertex 2]],GroupVertices[Vertex],0)),1,1,"")</f>
        <v>2</v>
      </c>
      <c r="BF276" s="48">
        <v>0</v>
      </c>
      <c r="BG276" s="49">
        <v>0</v>
      </c>
      <c r="BH276" s="48">
        <v>0</v>
      </c>
      <c r="BI276" s="49">
        <v>0</v>
      </c>
      <c r="BJ276" s="48">
        <v>0</v>
      </c>
      <c r="BK276" s="49">
        <v>0</v>
      </c>
      <c r="BL276" s="48">
        <v>24</v>
      </c>
      <c r="BM276" s="49">
        <v>100</v>
      </c>
      <c r="BN276" s="48">
        <v>24</v>
      </c>
    </row>
    <row r="277" spans="1:66" x14ac:dyDescent="0.25">
      <c r="A277" s="64" t="s">
        <v>279</v>
      </c>
      <c r="B277" s="64" t="s">
        <v>290</v>
      </c>
      <c r="C277" s="65" t="s">
        <v>11065</v>
      </c>
      <c r="D277" s="66">
        <v>3.875</v>
      </c>
      <c r="E277" s="67" t="s">
        <v>132</v>
      </c>
      <c r="F277" s="68">
        <v>30.761904761904763</v>
      </c>
      <c r="G277" s="65"/>
      <c r="H277" s="69"/>
      <c r="I277" s="70"/>
      <c r="J277" s="70"/>
      <c r="K277" s="34" t="s">
        <v>65</v>
      </c>
      <c r="L277" s="77">
        <v>277</v>
      </c>
      <c r="M277" s="77"/>
      <c r="N277" s="72"/>
      <c r="O277" s="79" t="s">
        <v>314</v>
      </c>
      <c r="P277" s="81">
        <v>43853.377199074072</v>
      </c>
      <c r="Q277" s="79" t="s">
        <v>420</v>
      </c>
      <c r="R277" s="82" t="s">
        <v>480</v>
      </c>
      <c r="S277" s="79" t="s">
        <v>504</v>
      </c>
      <c r="T277" s="79" t="s">
        <v>546</v>
      </c>
      <c r="U277" s="82" t="s">
        <v>622</v>
      </c>
      <c r="V277" s="82" t="s">
        <v>622</v>
      </c>
      <c r="W277" s="81">
        <v>43853.377199074072</v>
      </c>
      <c r="X277" s="85">
        <v>43853</v>
      </c>
      <c r="Y277" s="87" t="s">
        <v>931</v>
      </c>
      <c r="Z277" s="82" t="s">
        <v>1242</v>
      </c>
      <c r="AA277" s="79"/>
      <c r="AB277" s="79"/>
      <c r="AC277" s="87" t="s">
        <v>1556</v>
      </c>
      <c r="AD277" s="79"/>
      <c r="AE277" s="79" t="b">
        <v>0</v>
      </c>
      <c r="AF277" s="79">
        <v>4</v>
      </c>
      <c r="AG277" s="87" t="s">
        <v>1673</v>
      </c>
      <c r="AH277" s="79" t="b">
        <v>0</v>
      </c>
      <c r="AI277" s="79" t="s">
        <v>1678</v>
      </c>
      <c r="AJ277" s="79"/>
      <c r="AK277" s="87" t="s">
        <v>1673</v>
      </c>
      <c r="AL277" s="79" t="b">
        <v>0</v>
      </c>
      <c r="AM277" s="79">
        <v>2</v>
      </c>
      <c r="AN277" s="87" t="s">
        <v>1673</v>
      </c>
      <c r="AO277" s="79" t="s">
        <v>1683</v>
      </c>
      <c r="AP277" s="79" t="b">
        <v>0</v>
      </c>
      <c r="AQ277" s="87" t="s">
        <v>1556</v>
      </c>
      <c r="AR277" s="79" t="s">
        <v>176</v>
      </c>
      <c r="AS277" s="79">
        <v>0</v>
      </c>
      <c r="AT277" s="79">
        <v>0</v>
      </c>
      <c r="AU277" s="79"/>
      <c r="AV277" s="79"/>
      <c r="AW277" s="79"/>
      <c r="AX277" s="79"/>
      <c r="AY277" s="79"/>
      <c r="AZ277" s="79"/>
      <c r="BA277" s="79"/>
      <c r="BB277" s="79"/>
      <c r="BC277">
        <v>2</v>
      </c>
      <c r="BD277" s="78" t="str">
        <f>REPLACE(INDEX(GroupVertices[Group], MATCH(Edges[[#This Row],[Vertex 1]],GroupVertices[Vertex],0)),1,1,"")</f>
        <v>2</v>
      </c>
      <c r="BE277" s="78" t="str">
        <f>REPLACE(INDEX(GroupVertices[Group], MATCH(Edges[[#This Row],[Vertex 2]],GroupVertices[Vertex],0)),1,1,"")</f>
        <v>2</v>
      </c>
      <c r="BF277" s="48">
        <v>0</v>
      </c>
      <c r="BG277" s="49">
        <v>0</v>
      </c>
      <c r="BH277" s="48">
        <v>0</v>
      </c>
      <c r="BI277" s="49">
        <v>0</v>
      </c>
      <c r="BJ277" s="48">
        <v>0</v>
      </c>
      <c r="BK277" s="49">
        <v>0</v>
      </c>
      <c r="BL277" s="48">
        <v>41</v>
      </c>
      <c r="BM277" s="49">
        <v>100</v>
      </c>
      <c r="BN277" s="48">
        <v>41</v>
      </c>
    </row>
    <row r="278" spans="1:66" x14ac:dyDescent="0.25">
      <c r="A278" s="64" t="s">
        <v>279</v>
      </c>
      <c r="B278" s="64" t="s">
        <v>277</v>
      </c>
      <c r="C278" s="65" t="s">
        <v>11064</v>
      </c>
      <c r="D278" s="66">
        <v>3</v>
      </c>
      <c r="E278" s="67" t="s">
        <v>132</v>
      </c>
      <c r="F278" s="68">
        <v>32</v>
      </c>
      <c r="G278" s="65"/>
      <c r="H278" s="69"/>
      <c r="I278" s="70"/>
      <c r="J278" s="70"/>
      <c r="K278" s="34" t="s">
        <v>65</v>
      </c>
      <c r="L278" s="77">
        <v>278</v>
      </c>
      <c r="M278" s="77"/>
      <c r="N278" s="72"/>
      <c r="O278" s="79" t="s">
        <v>313</v>
      </c>
      <c r="P278" s="81">
        <v>43853.456493055557</v>
      </c>
      <c r="Q278" s="79" t="s">
        <v>432</v>
      </c>
      <c r="R278" s="79"/>
      <c r="S278" s="79"/>
      <c r="T278" s="79" t="s">
        <v>509</v>
      </c>
      <c r="U278" s="79"/>
      <c r="V278" s="82" t="s">
        <v>737</v>
      </c>
      <c r="W278" s="81">
        <v>43853.456493055557</v>
      </c>
      <c r="X278" s="85">
        <v>43853</v>
      </c>
      <c r="Y278" s="87" t="s">
        <v>932</v>
      </c>
      <c r="Z278" s="82" t="s">
        <v>1243</v>
      </c>
      <c r="AA278" s="79"/>
      <c r="AB278" s="79"/>
      <c r="AC278" s="87" t="s">
        <v>1557</v>
      </c>
      <c r="AD278" s="79"/>
      <c r="AE278" s="79" t="b">
        <v>0</v>
      </c>
      <c r="AF278" s="79">
        <v>0</v>
      </c>
      <c r="AG278" s="87" t="s">
        <v>1673</v>
      </c>
      <c r="AH278" s="79" t="b">
        <v>0</v>
      </c>
      <c r="AI278" s="79" t="s">
        <v>1678</v>
      </c>
      <c r="AJ278" s="79"/>
      <c r="AK278" s="87" t="s">
        <v>1673</v>
      </c>
      <c r="AL278" s="79" t="b">
        <v>0</v>
      </c>
      <c r="AM278" s="79">
        <v>1</v>
      </c>
      <c r="AN278" s="87" t="s">
        <v>1647</v>
      </c>
      <c r="AO278" s="79" t="s">
        <v>1679</v>
      </c>
      <c r="AP278" s="79" t="b">
        <v>0</v>
      </c>
      <c r="AQ278" s="87" t="s">
        <v>1647</v>
      </c>
      <c r="AR278" s="79" t="s">
        <v>176</v>
      </c>
      <c r="AS278" s="79">
        <v>0</v>
      </c>
      <c r="AT278" s="79">
        <v>0</v>
      </c>
      <c r="AU278" s="79"/>
      <c r="AV278" s="79"/>
      <c r="AW278" s="79"/>
      <c r="AX278" s="79"/>
      <c r="AY278" s="79"/>
      <c r="AZ278" s="79"/>
      <c r="BA278" s="79"/>
      <c r="BB278" s="79"/>
      <c r="BC278">
        <v>1</v>
      </c>
      <c r="BD278" s="78" t="str">
        <f>REPLACE(INDEX(GroupVertices[Group], MATCH(Edges[[#This Row],[Vertex 1]],GroupVertices[Vertex],0)),1,1,"")</f>
        <v>2</v>
      </c>
      <c r="BE278" s="78" t="str">
        <f>REPLACE(INDEX(GroupVertices[Group], MATCH(Edges[[#This Row],[Vertex 2]],GroupVertices[Vertex],0)),1,1,"")</f>
        <v>1</v>
      </c>
      <c r="BF278" s="48">
        <v>0</v>
      </c>
      <c r="BG278" s="49">
        <v>0</v>
      </c>
      <c r="BH278" s="48">
        <v>0</v>
      </c>
      <c r="BI278" s="49">
        <v>0</v>
      </c>
      <c r="BJ278" s="48">
        <v>0</v>
      </c>
      <c r="BK278" s="49">
        <v>0</v>
      </c>
      <c r="BL278" s="48">
        <v>34</v>
      </c>
      <c r="BM278" s="49">
        <v>100</v>
      </c>
      <c r="BN278" s="48">
        <v>34</v>
      </c>
    </row>
    <row r="279" spans="1:66" x14ac:dyDescent="0.25">
      <c r="A279" s="64" t="s">
        <v>279</v>
      </c>
      <c r="B279" s="64" t="s">
        <v>308</v>
      </c>
      <c r="C279" s="65" t="s">
        <v>11064</v>
      </c>
      <c r="D279" s="66">
        <v>3</v>
      </c>
      <c r="E279" s="67" t="s">
        <v>132</v>
      </c>
      <c r="F279" s="68">
        <v>32</v>
      </c>
      <c r="G279" s="65"/>
      <c r="H279" s="69"/>
      <c r="I279" s="70"/>
      <c r="J279" s="70"/>
      <c r="K279" s="34" t="s">
        <v>65</v>
      </c>
      <c r="L279" s="77">
        <v>279</v>
      </c>
      <c r="M279" s="77"/>
      <c r="N279" s="72"/>
      <c r="O279" s="79" t="s">
        <v>315</v>
      </c>
      <c r="P279" s="81">
        <v>43853.457060185188</v>
      </c>
      <c r="Q279" s="79" t="s">
        <v>392</v>
      </c>
      <c r="R279" s="79"/>
      <c r="S279" s="79"/>
      <c r="T279" s="79" t="s">
        <v>509</v>
      </c>
      <c r="U279" s="79"/>
      <c r="V279" s="82" t="s">
        <v>737</v>
      </c>
      <c r="W279" s="81">
        <v>43853.457060185188</v>
      </c>
      <c r="X279" s="85">
        <v>43853</v>
      </c>
      <c r="Y279" s="87" t="s">
        <v>933</v>
      </c>
      <c r="Z279" s="82" t="s">
        <v>1244</v>
      </c>
      <c r="AA279" s="79"/>
      <c r="AB279" s="79"/>
      <c r="AC279" s="87" t="s">
        <v>1558</v>
      </c>
      <c r="AD279" s="79"/>
      <c r="AE279" s="79" t="b">
        <v>0</v>
      </c>
      <c r="AF279" s="79">
        <v>0</v>
      </c>
      <c r="AG279" s="87" t="s">
        <v>1673</v>
      </c>
      <c r="AH279" s="79" t="b">
        <v>0</v>
      </c>
      <c r="AI279" s="79" t="s">
        <v>1678</v>
      </c>
      <c r="AJ279" s="79"/>
      <c r="AK279" s="87" t="s">
        <v>1673</v>
      </c>
      <c r="AL279" s="79" t="b">
        <v>0</v>
      </c>
      <c r="AM279" s="79">
        <v>4</v>
      </c>
      <c r="AN279" s="87" t="s">
        <v>1646</v>
      </c>
      <c r="AO279" s="79" t="s">
        <v>1679</v>
      </c>
      <c r="AP279" s="79" t="b">
        <v>0</v>
      </c>
      <c r="AQ279" s="87" t="s">
        <v>1646</v>
      </c>
      <c r="AR279" s="79" t="s">
        <v>176</v>
      </c>
      <c r="AS279" s="79">
        <v>0</v>
      </c>
      <c r="AT279" s="79">
        <v>0</v>
      </c>
      <c r="AU279" s="79"/>
      <c r="AV279" s="79"/>
      <c r="AW279" s="79"/>
      <c r="AX279" s="79"/>
      <c r="AY279" s="79"/>
      <c r="AZ279" s="79"/>
      <c r="BA279" s="79"/>
      <c r="BB279" s="79"/>
      <c r="BC279">
        <v>1</v>
      </c>
      <c r="BD279" s="78" t="str">
        <f>REPLACE(INDEX(GroupVertices[Group], MATCH(Edges[[#This Row],[Vertex 1]],GroupVertices[Vertex],0)),1,1,"")</f>
        <v>2</v>
      </c>
      <c r="BE279" s="78" t="str">
        <f>REPLACE(INDEX(GroupVertices[Group], MATCH(Edges[[#This Row],[Vertex 2]],GroupVertices[Vertex],0)),1,1,"")</f>
        <v>3</v>
      </c>
      <c r="BF279" s="48">
        <v>0</v>
      </c>
      <c r="BG279" s="49">
        <v>0</v>
      </c>
      <c r="BH279" s="48">
        <v>0</v>
      </c>
      <c r="BI279" s="49">
        <v>0</v>
      </c>
      <c r="BJ279" s="48">
        <v>0</v>
      </c>
      <c r="BK279" s="49">
        <v>0</v>
      </c>
      <c r="BL279" s="48">
        <v>33</v>
      </c>
      <c r="BM279" s="49">
        <v>100</v>
      </c>
      <c r="BN279" s="48">
        <v>33</v>
      </c>
    </row>
    <row r="280" spans="1:66" x14ac:dyDescent="0.25">
      <c r="A280" s="64" t="s">
        <v>279</v>
      </c>
      <c r="B280" s="64" t="s">
        <v>277</v>
      </c>
      <c r="C280" s="65" t="s">
        <v>11064</v>
      </c>
      <c r="D280" s="66">
        <v>3</v>
      </c>
      <c r="E280" s="67" t="s">
        <v>132</v>
      </c>
      <c r="F280" s="68">
        <v>32</v>
      </c>
      <c r="G280" s="65"/>
      <c r="H280" s="69"/>
      <c r="I280" s="70"/>
      <c r="J280" s="70"/>
      <c r="K280" s="34" t="s">
        <v>65</v>
      </c>
      <c r="L280" s="77">
        <v>280</v>
      </c>
      <c r="M280" s="77"/>
      <c r="N280" s="72"/>
      <c r="O280" s="79" t="s">
        <v>315</v>
      </c>
      <c r="P280" s="81">
        <v>43853.475613425922</v>
      </c>
      <c r="Q280" s="79" t="s">
        <v>419</v>
      </c>
      <c r="R280" s="79"/>
      <c r="S280" s="79"/>
      <c r="T280" s="79"/>
      <c r="U280" s="79"/>
      <c r="V280" s="82" t="s">
        <v>737</v>
      </c>
      <c r="W280" s="81">
        <v>43853.475613425922</v>
      </c>
      <c r="X280" s="85">
        <v>43853</v>
      </c>
      <c r="Y280" s="87" t="s">
        <v>934</v>
      </c>
      <c r="Z280" s="82" t="s">
        <v>1245</v>
      </c>
      <c r="AA280" s="79"/>
      <c r="AB280" s="79"/>
      <c r="AC280" s="87" t="s">
        <v>1559</v>
      </c>
      <c r="AD280" s="79"/>
      <c r="AE280" s="79" t="b">
        <v>0</v>
      </c>
      <c r="AF280" s="79">
        <v>0</v>
      </c>
      <c r="AG280" s="87" t="s">
        <v>1673</v>
      </c>
      <c r="AH280" s="79" t="b">
        <v>0</v>
      </c>
      <c r="AI280" s="79" t="s">
        <v>1678</v>
      </c>
      <c r="AJ280" s="79"/>
      <c r="AK280" s="87" t="s">
        <v>1673</v>
      </c>
      <c r="AL280" s="79" t="b">
        <v>0</v>
      </c>
      <c r="AM280" s="79">
        <v>2</v>
      </c>
      <c r="AN280" s="87" t="s">
        <v>1522</v>
      </c>
      <c r="AO280" s="79" t="s">
        <v>1682</v>
      </c>
      <c r="AP280" s="79" t="b">
        <v>0</v>
      </c>
      <c r="AQ280" s="87" t="s">
        <v>1522</v>
      </c>
      <c r="AR280" s="79" t="s">
        <v>176</v>
      </c>
      <c r="AS280" s="79">
        <v>0</v>
      </c>
      <c r="AT280" s="79">
        <v>0</v>
      </c>
      <c r="AU280" s="79"/>
      <c r="AV280" s="79"/>
      <c r="AW280" s="79"/>
      <c r="AX280" s="79"/>
      <c r="AY280" s="79"/>
      <c r="AZ280" s="79"/>
      <c r="BA280" s="79"/>
      <c r="BB280" s="79"/>
      <c r="BC280">
        <v>1</v>
      </c>
      <c r="BD280" s="78" t="str">
        <f>REPLACE(INDEX(GroupVertices[Group], MATCH(Edges[[#This Row],[Vertex 1]],GroupVertices[Vertex],0)),1,1,"")</f>
        <v>2</v>
      </c>
      <c r="BE280" s="78" t="str">
        <f>REPLACE(INDEX(GroupVertices[Group], MATCH(Edges[[#This Row],[Vertex 2]],GroupVertices[Vertex],0)),1,1,"")</f>
        <v>1</v>
      </c>
      <c r="BF280" s="48">
        <v>0</v>
      </c>
      <c r="BG280" s="49">
        <v>0</v>
      </c>
      <c r="BH280" s="48">
        <v>0</v>
      </c>
      <c r="BI280" s="49">
        <v>0</v>
      </c>
      <c r="BJ280" s="48">
        <v>0</v>
      </c>
      <c r="BK280" s="49">
        <v>0</v>
      </c>
      <c r="BL280" s="48">
        <v>31</v>
      </c>
      <c r="BM280" s="49">
        <v>100</v>
      </c>
      <c r="BN280" s="48">
        <v>31</v>
      </c>
    </row>
    <row r="281" spans="1:66" x14ac:dyDescent="0.25">
      <c r="A281" s="64" t="s">
        <v>283</v>
      </c>
      <c r="B281" s="64" t="s">
        <v>289</v>
      </c>
      <c r="C281" s="65" t="s">
        <v>11064</v>
      </c>
      <c r="D281" s="66">
        <v>3</v>
      </c>
      <c r="E281" s="67" t="s">
        <v>132</v>
      </c>
      <c r="F281" s="68">
        <v>32</v>
      </c>
      <c r="G281" s="65"/>
      <c r="H281" s="69"/>
      <c r="I281" s="70"/>
      <c r="J281" s="70"/>
      <c r="K281" s="34" t="s">
        <v>65</v>
      </c>
      <c r="L281" s="77">
        <v>281</v>
      </c>
      <c r="M281" s="77"/>
      <c r="N281" s="72"/>
      <c r="O281" s="79" t="s">
        <v>313</v>
      </c>
      <c r="P281" s="81">
        <v>43853.544976851852</v>
      </c>
      <c r="Q281" s="79" t="s">
        <v>433</v>
      </c>
      <c r="R281" s="79"/>
      <c r="S281" s="79"/>
      <c r="T281" s="79" t="s">
        <v>509</v>
      </c>
      <c r="U281" s="79"/>
      <c r="V281" s="82" t="s">
        <v>740</v>
      </c>
      <c r="W281" s="81">
        <v>43853.544976851852</v>
      </c>
      <c r="X281" s="85">
        <v>43853</v>
      </c>
      <c r="Y281" s="87" t="s">
        <v>935</v>
      </c>
      <c r="Z281" s="82" t="s">
        <v>1246</v>
      </c>
      <c r="AA281" s="79"/>
      <c r="AB281" s="79"/>
      <c r="AC281" s="87" t="s">
        <v>1560</v>
      </c>
      <c r="AD281" s="79"/>
      <c r="AE281" s="79" t="b">
        <v>0</v>
      </c>
      <c r="AF281" s="79">
        <v>0</v>
      </c>
      <c r="AG281" s="87" t="s">
        <v>1673</v>
      </c>
      <c r="AH281" s="79" t="b">
        <v>0</v>
      </c>
      <c r="AI281" s="79" t="s">
        <v>1678</v>
      </c>
      <c r="AJ281" s="79"/>
      <c r="AK281" s="87" t="s">
        <v>1673</v>
      </c>
      <c r="AL281" s="79" t="b">
        <v>0</v>
      </c>
      <c r="AM281" s="79">
        <v>4</v>
      </c>
      <c r="AN281" s="87" t="s">
        <v>1601</v>
      </c>
      <c r="AO281" s="79" t="s">
        <v>1682</v>
      </c>
      <c r="AP281" s="79" t="b">
        <v>0</v>
      </c>
      <c r="AQ281" s="87" t="s">
        <v>1601</v>
      </c>
      <c r="AR281" s="79" t="s">
        <v>176</v>
      </c>
      <c r="AS281" s="79">
        <v>0</v>
      </c>
      <c r="AT281" s="79">
        <v>0</v>
      </c>
      <c r="AU281" s="79"/>
      <c r="AV281" s="79"/>
      <c r="AW281" s="79"/>
      <c r="AX281" s="79"/>
      <c r="AY281" s="79"/>
      <c r="AZ281" s="79"/>
      <c r="BA281" s="79"/>
      <c r="BB281" s="79"/>
      <c r="BC281">
        <v>1</v>
      </c>
      <c r="BD281" s="78" t="str">
        <f>REPLACE(INDEX(GroupVertices[Group], MATCH(Edges[[#This Row],[Vertex 1]],GroupVertices[Vertex],0)),1,1,"")</f>
        <v>5</v>
      </c>
      <c r="BE281" s="78" t="str">
        <f>REPLACE(INDEX(GroupVertices[Group], MATCH(Edges[[#This Row],[Vertex 2]],GroupVertices[Vertex],0)),1,1,"")</f>
        <v>5</v>
      </c>
      <c r="BF281" s="48">
        <v>0</v>
      </c>
      <c r="BG281" s="49">
        <v>0</v>
      </c>
      <c r="BH281" s="48">
        <v>0</v>
      </c>
      <c r="BI281" s="49">
        <v>0</v>
      </c>
      <c r="BJ281" s="48">
        <v>0</v>
      </c>
      <c r="BK281" s="49">
        <v>0</v>
      </c>
      <c r="BL281" s="48">
        <v>27</v>
      </c>
      <c r="BM281" s="49">
        <v>100</v>
      </c>
      <c r="BN281" s="48">
        <v>27</v>
      </c>
    </row>
    <row r="282" spans="1:66" x14ac:dyDescent="0.25">
      <c r="A282" s="64" t="s">
        <v>284</v>
      </c>
      <c r="B282" s="64" t="s">
        <v>289</v>
      </c>
      <c r="C282" s="65" t="s">
        <v>11064</v>
      </c>
      <c r="D282" s="66">
        <v>3</v>
      </c>
      <c r="E282" s="67" t="s">
        <v>132</v>
      </c>
      <c r="F282" s="68">
        <v>32</v>
      </c>
      <c r="G282" s="65"/>
      <c r="H282" s="69"/>
      <c r="I282" s="70"/>
      <c r="J282" s="70"/>
      <c r="K282" s="34" t="s">
        <v>65</v>
      </c>
      <c r="L282" s="77">
        <v>282</v>
      </c>
      <c r="M282" s="77"/>
      <c r="N282" s="72"/>
      <c r="O282" s="79" t="s">
        <v>313</v>
      </c>
      <c r="P282" s="81">
        <v>43853.563194444447</v>
      </c>
      <c r="Q282" s="79" t="s">
        <v>433</v>
      </c>
      <c r="R282" s="79"/>
      <c r="S282" s="79"/>
      <c r="T282" s="79" t="s">
        <v>509</v>
      </c>
      <c r="U282" s="79"/>
      <c r="V282" s="82" t="s">
        <v>741</v>
      </c>
      <c r="W282" s="81">
        <v>43853.563194444447</v>
      </c>
      <c r="X282" s="85">
        <v>43853</v>
      </c>
      <c r="Y282" s="87" t="s">
        <v>936</v>
      </c>
      <c r="Z282" s="82" t="s">
        <v>1247</v>
      </c>
      <c r="AA282" s="79"/>
      <c r="AB282" s="79"/>
      <c r="AC282" s="87" t="s">
        <v>1561</v>
      </c>
      <c r="AD282" s="79"/>
      <c r="AE282" s="79" t="b">
        <v>0</v>
      </c>
      <c r="AF282" s="79">
        <v>0</v>
      </c>
      <c r="AG282" s="87" t="s">
        <v>1673</v>
      </c>
      <c r="AH282" s="79" t="b">
        <v>0</v>
      </c>
      <c r="AI282" s="79" t="s">
        <v>1678</v>
      </c>
      <c r="AJ282" s="79"/>
      <c r="AK282" s="87" t="s">
        <v>1673</v>
      </c>
      <c r="AL282" s="79" t="b">
        <v>0</v>
      </c>
      <c r="AM282" s="79">
        <v>4</v>
      </c>
      <c r="AN282" s="87" t="s">
        <v>1601</v>
      </c>
      <c r="AO282" s="79" t="s">
        <v>1679</v>
      </c>
      <c r="AP282" s="79" t="b">
        <v>0</v>
      </c>
      <c r="AQ282" s="87" t="s">
        <v>1601</v>
      </c>
      <c r="AR282" s="79" t="s">
        <v>176</v>
      </c>
      <c r="AS282" s="79">
        <v>0</v>
      </c>
      <c r="AT282" s="79">
        <v>0</v>
      </c>
      <c r="AU282" s="79"/>
      <c r="AV282" s="79"/>
      <c r="AW282" s="79"/>
      <c r="AX282" s="79"/>
      <c r="AY282" s="79"/>
      <c r="AZ282" s="79"/>
      <c r="BA282" s="79"/>
      <c r="BB282" s="79"/>
      <c r="BC282">
        <v>1</v>
      </c>
      <c r="BD282" s="78" t="str">
        <f>REPLACE(INDEX(GroupVertices[Group], MATCH(Edges[[#This Row],[Vertex 1]],GroupVertices[Vertex],0)),1,1,"")</f>
        <v>5</v>
      </c>
      <c r="BE282" s="78" t="str">
        <f>REPLACE(INDEX(GroupVertices[Group], MATCH(Edges[[#This Row],[Vertex 2]],GroupVertices[Vertex],0)),1,1,"")</f>
        <v>5</v>
      </c>
      <c r="BF282" s="48">
        <v>0</v>
      </c>
      <c r="BG282" s="49">
        <v>0</v>
      </c>
      <c r="BH282" s="48">
        <v>0</v>
      </c>
      <c r="BI282" s="49">
        <v>0</v>
      </c>
      <c r="BJ282" s="48">
        <v>0</v>
      </c>
      <c r="BK282" s="49">
        <v>0</v>
      </c>
      <c r="BL282" s="48">
        <v>27</v>
      </c>
      <c r="BM282" s="49">
        <v>100</v>
      </c>
      <c r="BN282" s="48">
        <v>27</v>
      </c>
    </row>
    <row r="283" spans="1:66" x14ac:dyDescent="0.25">
      <c r="A283" s="64" t="s">
        <v>285</v>
      </c>
      <c r="B283" s="64" t="s">
        <v>285</v>
      </c>
      <c r="C283" s="65" t="s">
        <v>11069</v>
      </c>
      <c r="D283" s="66">
        <v>4.75</v>
      </c>
      <c r="E283" s="67" t="s">
        <v>132</v>
      </c>
      <c r="F283" s="68">
        <v>29.523809523809526</v>
      </c>
      <c r="G283" s="65"/>
      <c r="H283" s="69"/>
      <c r="I283" s="70"/>
      <c r="J283" s="70"/>
      <c r="K283" s="34" t="s">
        <v>65</v>
      </c>
      <c r="L283" s="77">
        <v>283</v>
      </c>
      <c r="M283" s="77"/>
      <c r="N283" s="72"/>
      <c r="O283" s="79" t="s">
        <v>176</v>
      </c>
      <c r="P283" s="81">
        <v>43845.358460648145</v>
      </c>
      <c r="Q283" s="79" t="s">
        <v>325</v>
      </c>
      <c r="R283" s="82" t="s">
        <v>461</v>
      </c>
      <c r="S283" s="79" t="s">
        <v>496</v>
      </c>
      <c r="T283" s="79" t="s">
        <v>509</v>
      </c>
      <c r="U283" s="79"/>
      <c r="V283" s="82" t="s">
        <v>742</v>
      </c>
      <c r="W283" s="81">
        <v>43845.358460648145</v>
      </c>
      <c r="X283" s="85">
        <v>43845</v>
      </c>
      <c r="Y283" s="87" t="s">
        <v>937</v>
      </c>
      <c r="Z283" s="82" t="s">
        <v>1248</v>
      </c>
      <c r="AA283" s="79"/>
      <c r="AB283" s="79"/>
      <c r="AC283" s="87" t="s">
        <v>1562</v>
      </c>
      <c r="AD283" s="79"/>
      <c r="AE283" s="79" t="b">
        <v>0</v>
      </c>
      <c r="AF283" s="79">
        <v>9</v>
      </c>
      <c r="AG283" s="87" t="s">
        <v>1673</v>
      </c>
      <c r="AH283" s="79" t="b">
        <v>0</v>
      </c>
      <c r="AI283" s="79" t="s">
        <v>1678</v>
      </c>
      <c r="AJ283" s="79"/>
      <c r="AK283" s="87" t="s">
        <v>1673</v>
      </c>
      <c r="AL283" s="79" t="b">
        <v>0</v>
      </c>
      <c r="AM283" s="79">
        <v>2</v>
      </c>
      <c r="AN283" s="87" t="s">
        <v>1673</v>
      </c>
      <c r="AO283" s="79" t="s">
        <v>1679</v>
      </c>
      <c r="AP283" s="79" t="b">
        <v>0</v>
      </c>
      <c r="AQ283" s="87" t="s">
        <v>1562</v>
      </c>
      <c r="AR283" s="79" t="s">
        <v>313</v>
      </c>
      <c r="AS283" s="79">
        <v>0</v>
      </c>
      <c r="AT283" s="79">
        <v>0</v>
      </c>
      <c r="AU283" s="79"/>
      <c r="AV283" s="79"/>
      <c r="AW283" s="79"/>
      <c r="AX283" s="79"/>
      <c r="AY283" s="79"/>
      <c r="AZ283" s="79"/>
      <c r="BA283" s="79"/>
      <c r="BB283" s="79"/>
      <c r="BC283">
        <v>3</v>
      </c>
      <c r="BD283" s="78" t="str">
        <f>REPLACE(INDEX(GroupVertices[Group], MATCH(Edges[[#This Row],[Vertex 1]],GroupVertices[Vertex],0)),1,1,"")</f>
        <v>4</v>
      </c>
      <c r="BE283" s="78" t="str">
        <f>REPLACE(INDEX(GroupVertices[Group], MATCH(Edges[[#This Row],[Vertex 2]],GroupVertices[Vertex],0)),1,1,"")</f>
        <v>4</v>
      </c>
      <c r="BF283" s="48">
        <v>0</v>
      </c>
      <c r="BG283" s="49">
        <v>0</v>
      </c>
      <c r="BH283" s="48">
        <v>0</v>
      </c>
      <c r="BI283" s="49">
        <v>0</v>
      </c>
      <c r="BJ283" s="48">
        <v>0</v>
      </c>
      <c r="BK283" s="49">
        <v>0</v>
      </c>
      <c r="BL283" s="48">
        <v>22</v>
      </c>
      <c r="BM283" s="49">
        <v>100</v>
      </c>
      <c r="BN283" s="48">
        <v>22</v>
      </c>
    </row>
    <row r="284" spans="1:66" x14ac:dyDescent="0.25">
      <c r="A284" s="64" t="s">
        <v>285</v>
      </c>
      <c r="B284" s="64" t="s">
        <v>285</v>
      </c>
      <c r="C284" s="65" t="s">
        <v>11069</v>
      </c>
      <c r="D284" s="66">
        <v>4.75</v>
      </c>
      <c r="E284" s="67" t="s">
        <v>132</v>
      </c>
      <c r="F284" s="68">
        <v>29.523809523809526</v>
      </c>
      <c r="G284" s="65"/>
      <c r="H284" s="69"/>
      <c r="I284" s="70"/>
      <c r="J284" s="70"/>
      <c r="K284" s="34" t="s">
        <v>65</v>
      </c>
      <c r="L284" s="77">
        <v>284</v>
      </c>
      <c r="M284" s="77"/>
      <c r="N284" s="72"/>
      <c r="O284" s="79" t="s">
        <v>176</v>
      </c>
      <c r="P284" s="81">
        <v>43846.421851851854</v>
      </c>
      <c r="Q284" s="79" t="s">
        <v>324</v>
      </c>
      <c r="R284" s="82" t="s">
        <v>463</v>
      </c>
      <c r="S284" s="79" t="s">
        <v>496</v>
      </c>
      <c r="T284" s="79" t="s">
        <v>509</v>
      </c>
      <c r="U284" s="82" t="s">
        <v>623</v>
      </c>
      <c r="V284" s="82" t="s">
        <v>623</v>
      </c>
      <c r="W284" s="81">
        <v>43846.421851851854</v>
      </c>
      <c r="X284" s="85">
        <v>43846</v>
      </c>
      <c r="Y284" s="87" t="s">
        <v>938</v>
      </c>
      <c r="Z284" s="82" t="s">
        <v>1249</v>
      </c>
      <c r="AA284" s="79"/>
      <c r="AB284" s="79"/>
      <c r="AC284" s="87" t="s">
        <v>1563</v>
      </c>
      <c r="AD284" s="79"/>
      <c r="AE284" s="79" t="b">
        <v>0</v>
      </c>
      <c r="AF284" s="79">
        <v>8</v>
      </c>
      <c r="AG284" s="87" t="s">
        <v>1673</v>
      </c>
      <c r="AH284" s="79" t="b">
        <v>0</v>
      </c>
      <c r="AI284" s="79" t="s">
        <v>1678</v>
      </c>
      <c r="AJ284" s="79"/>
      <c r="AK284" s="87" t="s">
        <v>1673</v>
      </c>
      <c r="AL284" s="79" t="b">
        <v>0</v>
      </c>
      <c r="AM284" s="79">
        <v>1</v>
      </c>
      <c r="AN284" s="87" t="s">
        <v>1673</v>
      </c>
      <c r="AO284" s="79" t="s">
        <v>1679</v>
      </c>
      <c r="AP284" s="79" t="b">
        <v>0</v>
      </c>
      <c r="AQ284" s="87" t="s">
        <v>1563</v>
      </c>
      <c r="AR284" s="79" t="s">
        <v>176</v>
      </c>
      <c r="AS284" s="79">
        <v>0</v>
      </c>
      <c r="AT284" s="79">
        <v>0</v>
      </c>
      <c r="AU284" s="79"/>
      <c r="AV284" s="79"/>
      <c r="AW284" s="79"/>
      <c r="AX284" s="79"/>
      <c r="AY284" s="79"/>
      <c r="AZ284" s="79"/>
      <c r="BA284" s="79"/>
      <c r="BB284" s="79"/>
      <c r="BC284">
        <v>3</v>
      </c>
      <c r="BD284" s="78" t="str">
        <f>REPLACE(INDEX(GroupVertices[Group], MATCH(Edges[[#This Row],[Vertex 1]],GroupVertices[Vertex],0)),1,1,"")</f>
        <v>4</v>
      </c>
      <c r="BE284" s="78" t="str">
        <f>REPLACE(INDEX(GroupVertices[Group], MATCH(Edges[[#This Row],[Vertex 2]],GroupVertices[Vertex],0)),1,1,"")</f>
        <v>4</v>
      </c>
      <c r="BF284" s="48">
        <v>0</v>
      </c>
      <c r="BG284" s="49">
        <v>0</v>
      </c>
      <c r="BH284" s="48">
        <v>0</v>
      </c>
      <c r="BI284" s="49">
        <v>0</v>
      </c>
      <c r="BJ284" s="48">
        <v>0</v>
      </c>
      <c r="BK284" s="49">
        <v>0</v>
      </c>
      <c r="BL284" s="48">
        <v>27</v>
      </c>
      <c r="BM284" s="49">
        <v>100</v>
      </c>
      <c r="BN284" s="48">
        <v>27</v>
      </c>
    </row>
    <row r="285" spans="1:66" x14ac:dyDescent="0.25">
      <c r="A285" s="64" t="s">
        <v>285</v>
      </c>
      <c r="B285" s="64" t="s">
        <v>277</v>
      </c>
      <c r="C285" s="65" t="s">
        <v>11064</v>
      </c>
      <c r="D285" s="66">
        <v>3</v>
      </c>
      <c r="E285" s="67" t="s">
        <v>132</v>
      </c>
      <c r="F285" s="68">
        <v>32</v>
      </c>
      <c r="G285" s="65"/>
      <c r="H285" s="69"/>
      <c r="I285" s="70"/>
      <c r="J285" s="70"/>
      <c r="K285" s="34" t="s">
        <v>65</v>
      </c>
      <c r="L285" s="77">
        <v>285</v>
      </c>
      <c r="M285" s="77"/>
      <c r="N285" s="72"/>
      <c r="O285" s="79" t="s">
        <v>313</v>
      </c>
      <c r="P285" s="81">
        <v>43850.424027777779</v>
      </c>
      <c r="Q285" s="79" t="s">
        <v>365</v>
      </c>
      <c r="R285" s="79"/>
      <c r="S285" s="79"/>
      <c r="T285" s="79" t="s">
        <v>515</v>
      </c>
      <c r="U285" s="79"/>
      <c r="V285" s="82" t="s">
        <v>742</v>
      </c>
      <c r="W285" s="81">
        <v>43850.424027777779</v>
      </c>
      <c r="X285" s="85">
        <v>43850</v>
      </c>
      <c r="Y285" s="87" t="s">
        <v>939</v>
      </c>
      <c r="Z285" s="82" t="s">
        <v>1250</v>
      </c>
      <c r="AA285" s="79"/>
      <c r="AB285" s="79"/>
      <c r="AC285" s="87" t="s">
        <v>1564</v>
      </c>
      <c r="AD285" s="79"/>
      <c r="AE285" s="79" t="b">
        <v>0</v>
      </c>
      <c r="AF285" s="79">
        <v>0</v>
      </c>
      <c r="AG285" s="87" t="s">
        <v>1673</v>
      </c>
      <c r="AH285" s="79" t="b">
        <v>0</v>
      </c>
      <c r="AI285" s="79" t="s">
        <v>1678</v>
      </c>
      <c r="AJ285" s="79"/>
      <c r="AK285" s="87" t="s">
        <v>1673</v>
      </c>
      <c r="AL285" s="79" t="b">
        <v>0</v>
      </c>
      <c r="AM285" s="79">
        <v>4</v>
      </c>
      <c r="AN285" s="87" t="s">
        <v>1639</v>
      </c>
      <c r="AO285" s="79" t="s">
        <v>1679</v>
      </c>
      <c r="AP285" s="79" t="b">
        <v>0</v>
      </c>
      <c r="AQ285" s="87" t="s">
        <v>1639</v>
      </c>
      <c r="AR285" s="79" t="s">
        <v>176</v>
      </c>
      <c r="AS285" s="79">
        <v>0</v>
      </c>
      <c r="AT285" s="79">
        <v>0</v>
      </c>
      <c r="AU285" s="79"/>
      <c r="AV285" s="79"/>
      <c r="AW285" s="79"/>
      <c r="AX285" s="79"/>
      <c r="AY285" s="79"/>
      <c r="AZ285" s="79"/>
      <c r="BA285" s="79"/>
      <c r="BB285" s="79"/>
      <c r="BC285">
        <v>1</v>
      </c>
      <c r="BD285" s="78" t="str">
        <f>REPLACE(INDEX(GroupVertices[Group], MATCH(Edges[[#This Row],[Vertex 1]],GroupVertices[Vertex],0)),1,1,"")</f>
        <v>4</v>
      </c>
      <c r="BE285" s="78" t="str">
        <f>REPLACE(INDEX(GroupVertices[Group], MATCH(Edges[[#This Row],[Vertex 2]],GroupVertices[Vertex],0)),1,1,"")</f>
        <v>1</v>
      </c>
      <c r="BF285" s="48">
        <v>0</v>
      </c>
      <c r="BG285" s="49">
        <v>0</v>
      </c>
      <c r="BH285" s="48">
        <v>0</v>
      </c>
      <c r="BI285" s="49">
        <v>0</v>
      </c>
      <c r="BJ285" s="48">
        <v>0</v>
      </c>
      <c r="BK285" s="49">
        <v>0</v>
      </c>
      <c r="BL285" s="48">
        <v>31</v>
      </c>
      <c r="BM285" s="49">
        <v>100</v>
      </c>
      <c r="BN285" s="48">
        <v>31</v>
      </c>
    </row>
    <row r="286" spans="1:66" x14ac:dyDescent="0.25">
      <c r="A286" s="64" t="s">
        <v>285</v>
      </c>
      <c r="B286" s="64" t="s">
        <v>285</v>
      </c>
      <c r="C286" s="65" t="s">
        <v>11069</v>
      </c>
      <c r="D286" s="66">
        <v>4.75</v>
      </c>
      <c r="E286" s="67" t="s">
        <v>132</v>
      </c>
      <c r="F286" s="68">
        <v>29.523809523809526</v>
      </c>
      <c r="G286" s="65"/>
      <c r="H286" s="69"/>
      <c r="I286" s="70"/>
      <c r="J286" s="70"/>
      <c r="K286" s="34" t="s">
        <v>65</v>
      </c>
      <c r="L286" s="77">
        <v>286</v>
      </c>
      <c r="M286" s="77"/>
      <c r="N286" s="72"/>
      <c r="O286" s="79" t="s">
        <v>176</v>
      </c>
      <c r="P286" s="81">
        <v>43852.344675925924</v>
      </c>
      <c r="Q286" s="79" t="s">
        <v>374</v>
      </c>
      <c r="R286" s="82" t="s">
        <v>465</v>
      </c>
      <c r="S286" s="79" t="s">
        <v>496</v>
      </c>
      <c r="T286" s="79" t="s">
        <v>509</v>
      </c>
      <c r="U286" s="82" t="s">
        <v>624</v>
      </c>
      <c r="V286" s="82" t="s">
        <v>624</v>
      </c>
      <c r="W286" s="81">
        <v>43852.344675925924</v>
      </c>
      <c r="X286" s="85">
        <v>43852</v>
      </c>
      <c r="Y286" s="87" t="s">
        <v>940</v>
      </c>
      <c r="Z286" s="82" t="s">
        <v>1251</v>
      </c>
      <c r="AA286" s="79"/>
      <c r="AB286" s="79"/>
      <c r="AC286" s="87" t="s">
        <v>1565</v>
      </c>
      <c r="AD286" s="79"/>
      <c r="AE286" s="79" t="b">
        <v>0</v>
      </c>
      <c r="AF286" s="79">
        <v>1</v>
      </c>
      <c r="AG286" s="87" t="s">
        <v>1673</v>
      </c>
      <c r="AH286" s="79" t="b">
        <v>0</v>
      </c>
      <c r="AI286" s="79" t="s">
        <v>1678</v>
      </c>
      <c r="AJ286" s="79"/>
      <c r="AK286" s="87" t="s">
        <v>1673</v>
      </c>
      <c r="AL286" s="79" t="b">
        <v>0</v>
      </c>
      <c r="AM286" s="79">
        <v>2</v>
      </c>
      <c r="AN286" s="87" t="s">
        <v>1673</v>
      </c>
      <c r="AO286" s="79" t="s">
        <v>1679</v>
      </c>
      <c r="AP286" s="79" t="b">
        <v>0</v>
      </c>
      <c r="AQ286" s="87" t="s">
        <v>1565</v>
      </c>
      <c r="AR286" s="79" t="s">
        <v>176</v>
      </c>
      <c r="AS286" s="79">
        <v>0</v>
      </c>
      <c r="AT286" s="79">
        <v>0</v>
      </c>
      <c r="AU286" s="79"/>
      <c r="AV286" s="79"/>
      <c r="AW286" s="79"/>
      <c r="AX286" s="79"/>
      <c r="AY286" s="79"/>
      <c r="AZ286" s="79"/>
      <c r="BA286" s="79"/>
      <c r="BB286" s="79"/>
      <c r="BC286">
        <v>3</v>
      </c>
      <c r="BD286" s="78" t="str">
        <f>REPLACE(INDEX(GroupVertices[Group], MATCH(Edges[[#This Row],[Vertex 1]],GroupVertices[Vertex],0)),1,1,"")</f>
        <v>4</v>
      </c>
      <c r="BE286" s="78" t="str">
        <f>REPLACE(INDEX(GroupVertices[Group], MATCH(Edges[[#This Row],[Vertex 2]],GroupVertices[Vertex],0)),1,1,"")</f>
        <v>4</v>
      </c>
      <c r="BF286" s="48">
        <v>0</v>
      </c>
      <c r="BG286" s="49">
        <v>0</v>
      </c>
      <c r="BH286" s="48">
        <v>0</v>
      </c>
      <c r="BI286" s="49">
        <v>0</v>
      </c>
      <c r="BJ286" s="48">
        <v>0</v>
      </c>
      <c r="BK286" s="49">
        <v>0</v>
      </c>
      <c r="BL286" s="48">
        <v>32</v>
      </c>
      <c r="BM286" s="49">
        <v>100</v>
      </c>
      <c r="BN286" s="48">
        <v>32</v>
      </c>
    </row>
    <row r="287" spans="1:66" x14ac:dyDescent="0.25">
      <c r="A287" s="64" t="s">
        <v>285</v>
      </c>
      <c r="B287" s="64" t="s">
        <v>289</v>
      </c>
      <c r="C287" s="65" t="s">
        <v>11064</v>
      </c>
      <c r="D287" s="66">
        <v>3</v>
      </c>
      <c r="E287" s="67" t="s">
        <v>132</v>
      </c>
      <c r="F287" s="68">
        <v>32</v>
      </c>
      <c r="G287" s="65"/>
      <c r="H287" s="69"/>
      <c r="I287" s="70"/>
      <c r="J287" s="70"/>
      <c r="K287" s="34" t="s">
        <v>65</v>
      </c>
      <c r="L287" s="77">
        <v>287</v>
      </c>
      <c r="M287" s="77"/>
      <c r="N287" s="72"/>
      <c r="O287" s="79" t="s">
        <v>313</v>
      </c>
      <c r="P287" s="81">
        <v>43853.564814814818</v>
      </c>
      <c r="Q287" s="79" t="s">
        <v>433</v>
      </c>
      <c r="R287" s="79"/>
      <c r="S287" s="79"/>
      <c r="T287" s="79" t="s">
        <v>509</v>
      </c>
      <c r="U287" s="79"/>
      <c r="V287" s="82" t="s">
        <v>742</v>
      </c>
      <c r="W287" s="81">
        <v>43853.564814814818</v>
      </c>
      <c r="X287" s="85">
        <v>43853</v>
      </c>
      <c r="Y287" s="87" t="s">
        <v>941</v>
      </c>
      <c r="Z287" s="82" t="s">
        <v>1252</v>
      </c>
      <c r="AA287" s="79"/>
      <c r="AB287" s="79"/>
      <c r="AC287" s="87" t="s">
        <v>1566</v>
      </c>
      <c r="AD287" s="79"/>
      <c r="AE287" s="79" t="b">
        <v>0</v>
      </c>
      <c r="AF287" s="79">
        <v>0</v>
      </c>
      <c r="AG287" s="87" t="s">
        <v>1673</v>
      </c>
      <c r="AH287" s="79" t="b">
        <v>0</v>
      </c>
      <c r="AI287" s="79" t="s">
        <v>1678</v>
      </c>
      <c r="AJ287" s="79"/>
      <c r="AK287" s="87" t="s">
        <v>1673</v>
      </c>
      <c r="AL287" s="79" t="b">
        <v>0</v>
      </c>
      <c r="AM287" s="79">
        <v>4</v>
      </c>
      <c r="AN287" s="87" t="s">
        <v>1601</v>
      </c>
      <c r="AO287" s="79" t="s">
        <v>1682</v>
      </c>
      <c r="AP287" s="79" t="b">
        <v>0</v>
      </c>
      <c r="AQ287" s="87" t="s">
        <v>1601</v>
      </c>
      <c r="AR287" s="79" t="s">
        <v>176</v>
      </c>
      <c r="AS287" s="79">
        <v>0</v>
      </c>
      <c r="AT287" s="79">
        <v>0</v>
      </c>
      <c r="AU287" s="79"/>
      <c r="AV287" s="79"/>
      <c r="AW287" s="79"/>
      <c r="AX287" s="79"/>
      <c r="AY287" s="79"/>
      <c r="AZ287" s="79"/>
      <c r="BA287" s="79"/>
      <c r="BB287" s="79"/>
      <c r="BC287">
        <v>1</v>
      </c>
      <c r="BD287" s="78" t="str">
        <f>REPLACE(INDEX(GroupVertices[Group], MATCH(Edges[[#This Row],[Vertex 1]],GroupVertices[Vertex],0)),1,1,"")</f>
        <v>4</v>
      </c>
      <c r="BE287" s="78" t="str">
        <f>REPLACE(INDEX(GroupVertices[Group], MATCH(Edges[[#This Row],[Vertex 2]],GroupVertices[Vertex],0)),1,1,"")</f>
        <v>5</v>
      </c>
      <c r="BF287" s="48">
        <v>0</v>
      </c>
      <c r="BG287" s="49">
        <v>0</v>
      </c>
      <c r="BH287" s="48">
        <v>0</v>
      </c>
      <c r="BI287" s="49">
        <v>0</v>
      </c>
      <c r="BJ287" s="48">
        <v>0</v>
      </c>
      <c r="BK287" s="49">
        <v>0</v>
      </c>
      <c r="BL287" s="48">
        <v>27</v>
      </c>
      <c r="BM287" s="49">
        <v>100</v>
      </c>
      <c r="BN287" s="48">
        <v>27</v>
      </c>
    </row>
    <row r="288" spans="1:66" x14ac:dyDescent="0.25">
      <c r="A288" s="64" t="s">
        <v>277</v>
      </c>
      <c r="B288" s="64" t="s">
        <v>282</v>
      </c>
      <c r="C288" s="65" t="s">
        <v>11064</v>
      </c>
      <c r="D288" s="66">
        <v>3</v>
      </c>
      <c r="E288" s="67" t="s">
        <v>132</v>
      </c>
      <c r="F288" s="68">
        <v>32</v>
      </c>
      <c r="G288" s="65"/>
      <c r="H288" s="69"/>
      <c r="I288" s="70"/>
      <c r="J288" s="70"/>
      <c r="K288" s="34" t="s">
        <v>65</v>
      </c>
      <c r="L288" s="77">
        <v>288</v>
      </c>
      <c r="M288" s="77"/>
      <c r="N288" s="72"/>
      <c r="O288" s="79" t="s">
        <v>314</v>
      </c>
      <c r="P288" s="81">
        <v>43845.713055555556</v>
      </c>
      <c r="Q288" s="79" t="s">
        <v>405</v>
      </c>
      <c r="R288" s="79"/>
      <c r="S288" s="79"/>
      <c r="T288" s="79" t="s">
        <v>509</v>
      </c>
      <c r="U288" s="82" t="s">
        <v>625</v>
      </c>
      <c r="V288" s="82" t="s">
        <v>625</v>
      </c>
      <c r="W288" s="81">
        <v>43845.713055555556</v>
      </c>
      <c r="X288" s="85">
        <v>43845</v>
      </c>
      <c r="Y288" s="87" t="s">
        <v>942</v>
      </c>
      <c r="Z288" s="82" t="s">
        <v>1253</v>
      </c>
      <c r="AA288" s="79"/>
      <c r="AB288" s="79"/>
      <c r="AC288" s="87" t="s">
        <v>1567</v>
      </c>
      <c r="AD288" s="79"/>
      <c r="AE288" s="79" t="b">
        <v>0</v>
      </c>
      <c r="AF288" s="79">
        <v>4</v>
      </c>
      <c r="AG288" s="87" t="s">
        <v>1673</v>
      </c>
      <c r="AH288" s="79" t="b">
        <v>0</v>
      </c>
      <c r="AI288" s="79" t="s">
        <v>1678</v>
      </c>
      <c r="AJ288" s="79"/>
      <c r="AK288" s="87" t="s">
        <v>1673</v>
      </c>
      <c r="AL288" s="79" t="b">
        <v>0</v>
      </c>
      <c r="AM288" s="79">
        <v>5</v>
      </c>
      <c r="AN288" s="87" t="s">
        <v>1673</v>
      </c>
      <c r="AO288" s="79" t="s">
        <v>1679</v>
      </c>
      <c r="AP288" s="79" t="b">
        <v>0</v>
      </c>
      <c r="AQ288" s="87" t="s">
        <v>1567</v>
      </c>
      <c r="AR288" s="79" t="s">
        <v>176</v>
      </c>
      <c r="AS288" s="79">
        <v>0</v>
      </c>
      <c r="AT288" s="79">
        <v>0</v>
      </c>
      <c r="AU288" s="79"/>
      <c r="AV288" s="79"/>
      <c r="AW288" s="79"/>
      <c r="AX288" s="79"/>
      <c r="AY288" s="79"/>
      <c r="AZ288" s="79"/>
      <c r="BA288" s="79"/>
      <c r="BB288" s="79"/>
      <c r="BC288">
        <v>1</v>
      </c>
      <c r="BD288" s="78" t="str">
        <f>REPLACE(INDEX(GroupVertices[Group], MATCH(Edges[[#This Row],[Vertex 1]],GroupVertices[Vertex],0)),1,1,"")</f>
        <v>1</v>
      </c>
      <c r="BE288" s="78" t="str">
        <f>REPLACE(INDEX(GroupVertices[Group], MATCH(Edges[[#This Row],[Vertex 2]],GroupVertices[Vertex],0)),1,1,"")</f>
        <v>3</v>
      </c>
      <c r="BF288" s="48">
        <v>0</v>
      </c>
      <c r="BG288" s="49">
        <v>0</v>
      </c>
      <c r="BH288" s="48">
        <v>0</v>
      </c>
      <c r="BI288" s="49">
        <v>0</v>
      </c>
      <c r="BJ288" s="48">
        <v>0</v>
      </c>
      <c r="BK288" s="49">
        <v>0</v>
      </c>
      <c r="BL288" s="48">
        <v>20</v>
      </c>
      <c r="BM288" s="49">
        <v>100</v>
      </c>
      <c r="BN288" s="48">
        <v>20</v>
      </c>
    </row>
    <row r="289" spans="1:66" x14ac:dyDescent="0.25">
      <c r="A289" s="64" t="s">
        <v>286</v>
      </c>
      <c r="B289" s="64" t="s">
        <v>282</v>
      </c>
      <c r="C289" s="65" t="s">
        <v>11064</v>
      </c>
      <c r="D289" s="66">
        <v>3</v>
      </c>
      <c r="E289" s="67" t="s">
        <v>132</v>
      </c>
      <c r="F289" s="68">
        <v>32</v>
      </c>
      <c r="G289" s="65"/>
      <c r="H289" s="69"/>
      <c r="I289" s="70"/>
      <c r="J289" s="70"/>
      <c r="K289" s="34" t="s">
        <v>65</v>
      </c>
      <c r="L289" s="77">
        <v>289</v>
      </c>
      <c r="M289" s="77"/>
      <c r="N289" s="72"/>
      <c r="O289" s="79" t="s">
        <v>315</v>
      </c>
      <c r="P289" s="81">
        <v>43845.72378472222</v>
      </c>
      <c r="Q289" s="79" t="s">
        <v>405</v>
      </c>
      <c r="R289" s="79"/>
      <c r="S289" s="79"/>
      <c r="T289" s="79"/>
      <c r="U289" s="79"/>
      <c r="V289" s="82" t="s">
        <v>743</v>
      </c>
      <c r="W289" s="81">
        <v>43845.72378472222</v>
      </c>
      <c r="X289" s="85">
        <v>43845</v>
      </c>
      <c r="Y289" s="87" t="s">
        <v>943</v>
      </c>
      <c r="Z289" s="82" t="s">
        <v>1254</v>
      </c>
      <c r="AA289" s="79"/>
      <c r="AB289" s="79"/>
      <c r="AC289" s="87" t="s">
        <v>1568</v>
      </c>
      <c r="AD289" s="79"/>
      <c r="AE289" s="79" t="b">
        <v>0</v>
      </c>
      <c r="AF289" s="79">
        <v>0</v>
      </c>
      <c r="AG289" s="87" t="s">
        <v>1673</v>
      </c>
      <c r="AH289" s="79" t="b">
        <v>0</v>
      </c>
      <c r="AI289" s="79" t="s">
        <v>1678</v>
      </c>
      <c r="AJ289" s="79"/>
      <c r="AK289" s="87" t="s">
        <v>1673</v>
      </c>
      <c r="AL289" s="79" t="b">
        <v>0</v>
      </c>
      <c r="AM289" s="79">
        <v>5</v>
      </c>
      <c r="AN289" s="87" t="s">
        <v>1567</v>
      </c>
      <c r="AO289" s="79" t="s">
        <v>1681</v>
      </c>
      <c r="AP289" s="79" t="b">
        <v>0</v>
      </c>
      <c r="AQ289" s="87" t="s">
        <v>1567</v>
      </c>
      <c r="AR289" s="79" t="s">
        <v>176</v>
      </c>
      <c r="AS289" s="79">
        <v>0</v>
      </c>
      <c r="AT289" s="79">
        <v>0</v>
      </c>
      <c r="AU289" s="79"/>
      <c r="AV289" s="79"/>
      <c r="AW289" s="79"/>
      <c r="AX289" s="79"/>
      <c r="AY289" s="79"/>
      <c r="AZ289" s="79"/>
      <c r="BA289" s="79"/>
      <c r="BB289" s="79"/>
      <c r="BC289">
        <v>1</v>
      </c>
      <c r="BD289" s="78" t="str">
        <f>REPLACE(INDEX(GroupVertices[Group], MATCH(Edges[[#This Row],[Vertex 1]],GroupVertices[Vertex],0)),1,1,"")</f>
        <v>3</v>
      </c>
      <c r="BE289" s="78" t="str">
        <f>REPLACE(INDEX(GroupVertices[Group], MATCH(Edges[[#This Row],[Vertex 2]],GroupVertices[Vertex],0)),1,1,"")</f>
        <v>3</v>
      </c>
      <c r="BF289" s="48">
        <v>0</v>
      </c>
      <c r="BG289" s="49">
        <v>0</v>
      </c>
      <c r="BH289" s="48">
        <v>0</v>
      </c>
      <c r="BI289" s="49">
        <v>0</v>
      </c>
      <c r="BJ289" s="48">
        <v>0</v>
      </c>
      <c r="BK289" s="49">
        <v>0</v>
      </c>
      <c r="BL289" s="48">
        <v>20</v>
      </c>
      <c r="BM289" s="49">
        <v>100</v>
      </c>
      <c r="BN289" s="48">
        <v>20</v>
      </c>
    </row>
    <row r="290" spans="1:66" x14ac:dyDescent="0.25">
      <c r="A290" s="64" t="s">
        <v>287</v>
      </c>
      <c r="B290" s="64" t="s">
        <v>277</v>
      </c>
      <c r="C290" s="65" t="s">
        <v>11064</v>
      </c>
      <c r="D290" s="66">
        <v>3</v>
      </c>
      <c r="E290" s="67" t="s">
        <v>132</v>
      </c>
      <c r="F290" s="68">
        <v>32</v>
      </c>
      <c r="G290" s="65"/>
      <c r="H290" s="69"/>
      <c r="I290" s="70"/>
      <c r="J290" s="70"/>
      <c r="K290" s="34" t="s">
        <v>65</v>
      </c>
      <c r="L290" s="77">
        <v>290</v>
      </c>
      <c r="M290" s="77"/>
      <c r="N290" s="72"/>
      <c r="O290" s="79" t="s">
        <v>315</v>
      </c>
      <c r="P290" s="81">
        <v>43846.596678240741</v>
      </c>
      <c r="Q290" s="79" t="s">
        <v>434</v>
      </c>
      <c r="R290" s="79"/>
      <c r="S290" s="79"/>
      <c r="T290" s="79" t="s">
        <v>509</v>
      </c>
      <c r="U290" s="79"/>
      <c r="V290" s="82" t="s">
        <v>744</v>
      </c>
      <c r="W290" s="81">
        <v>43846.596678240741</v>
      </c>
      <c r="X290" s="85">
        <v>43846</v>
      </c>
      <c r="Y290" s="87" t="s">
        <v>944</v>
      </c>
      <c r="Z290" s="82" t="s">
        <v>1255</v>
      </c>
      <c r="AA290" s="79"/>
      <c r="AB290" s="79"/>
      <c r="AC290" s="87" t="s">
        <v>1569</v>
      </c>
      <c r="AD290" s="79"/>
      <c r="AE290" s="79" t="b">
        <v>0</v>
      </c>
      <c r="AF290" s="79">
        <v>0</v>
      </c>
      <c r="AG290" s="87" t="s">
        <v>1673</v>
      </c>
      <c r="AH290" s="79" t="b">
        <v>0</v>
      </c>
      <c r="AI290" s="79" t="s">
        <v>1678</v>
      </c>
      <c r="AJ290" s="79"/>
      <c r="AK290" s="87" t="s">
        <v>1673</v>
      </c>
      <c r="AL290" s="79" t="b">
        <v>0</v>
      </c>
      <c r="AM290" s="79">
        <v>1</v>
      </c>
      <c r="AN290" s="87" t="s">
        <v>1570</v>
      </c>
      <c r="AO290" s="79" t="s">
        <v>1682</v>
      </c>
      <c r="AP290" s="79" t="b">
        <v>0</v>
      </c>
      <c r="AQ290" s="87" t="s">
        <v>1570</v>
      </c>
      <c r="AR290" s="79" t="s">
        <v>176</v>
      </c>
      <c r="AS290" s="79">
        <v>0</v>
      </c>
      <c r="AT290" s="79">
        <v>0</v>
      </c>
      <c r="AU290" s="79"/>
      <c r="AV290" s="79"/>
      <c r="AW290" s="79"/>
      <c r="AX290" s="79"/>
      <c r="AY290" s="79"/>
      <c r="AZ290" s="79"/>
      <c r="BA290" s="79"/>
      <c r="BB290" s="79"/>
      <c r="BC290">
        <v>1</v>
      </c>
      <c r="BD290" s="78" t="str">
        <f>REPLACE(INDEX(GroupVertices[Group], MATCH(Edges[[#This Row],[Vertex 1]],GroupVertices[Vertex],0)),1,1,"")</f>
        <v>3</v>
      </c>
      <c r="BE290" s="78" t="str">
        <f>REPLACE(INDEX(GroupVertices[Group], MATCH(Edges[[#This Row],[Vertex 2]],GroupVertices[Vertex],0)),1,1,"")</f>
        <v>1</v>
      </c>
      <c r="BF290" s="48">
        <v>0</v>
      </c>
      <c r="BG290" s="49">
        <v>0</v>
      </c>
      <c r="BH290" s="48">
        <v>0</v>
      </c>
      <c r="BI290" s="49">
        <v>0</v>
      </c>
      <c r="BJ290" s="48">
        <v>0</v>
      </c>
      <c r="BK290" s="49">
        <v>0</v>
      </c>
      <c r="BL290" s="48">
        <v>23</v>
      </c>
      <c r="BM290" s="49">
        <v>100</v>
      </c>
      <c r="BN290" s="48">
        <v>23</v>
      </c>
    </row>
    <row r="291" spans="1:66" x14ac:dyDescent="0.25">
      <c r="A291" s="64" t="s">
        <v>286</v>
      </c>
      <c r="B291" s="64" t="s">
        <v>287</v>
      </c>
      <c r="C291" s="65" t="s">
        <v>11064</v>
      </c>
      <c r="D291" s="66">
        <v>3</v>
      </c>
      <c r="E291" s="67" t="s">
        <v>132</v>
      </c>
      <c r="F291" s="68">
        <v>32</v>
      </c>
      <c r="G291" s="65"/>
      <c r="H291" s="69"/>
      <c r="I291" s="70"/>
      <c r="J291" s="70"/>
      <c r="K291" s="34" t="s">
        <v>65</v>
      </c>
      <c r="L291" s="77">
        <v>291</v>
      </c>
      <c r="M291" s="77"/>
      <c r="N291" s="72"/>
      <c r="O291" s="79" t="s">
        <v>316</v>
      </c>
      <c r="P291" s="81">
        <v>43846.394155092596</v>
      </c>
      <c r="Q291" s="79" t="s">
        <v>434</v>
      </c>
      <c r="R291" s="82" t="s">
        <v>481</v>
      </c>
      <c r="S291" s="79" t="s">
        <v>496</v>
      </c>
      <c r="T291" s="79" t="s">
        <v>509</v>
      </c>
      <c r="U291" s="82" t="s">
        <v>626</v>
      </c>
      <c r="V291" s="82" t="s">
        <v>626</v>
      </c>
      <c r="W291" s="81">
        <v>43846.394155092596</v>
      </c>
      <c r="X291" s="85">
        <v>43846</v>
      </c>
      <c r="Y291" s="87" t="s">
        <v>945</v>
      </c>
      <c r="Z291" s="82" t="s">
        <v>1256</v>
      </c>
      <c r="AA291" s="79"/>
      <c r="AB291" s="79"/>
      <c r="AC291" s="87" t="s">
        <v>1570</v>
      </c>
      <c r="AD291" s="79"/>
      <c r="AE291" s="79" t="b">
        <v>0</v>
      </c>
      <c r="AF291" s="79">
        <v>6</v>
      </c>
      <c r="AG291" s="87" t="s">
        <v>1677</v>
      </c>
      <c r="AH291" s="79" t="b">
        <v>0</v>
      </c>
      <c r="AI291" s="79" t="s">
        <v>1678</v>
      </c>
      <c r="AJ291" s="79"/>
      <c r="AK291" s="87" t="s">
        <v>1673</v>
      </c>
      <c r="AL291" s="79" t="b">
        <v>0</v>
      </c>
      <c r="AM291" s="79">
        <v>1</v>
      </c>
      <c r="AN291" s="87" t="s">
        <v>1673</v>
      </c>
      <c r="AO291" s="79" t="s">
        <v>1690</v>
      </c>
      <c r="AP291" s="79" t="b">
        <v>0</v>
      </c>
      <c r="AQ291" s="87" t="s">
        <v>1570</v>
      </c>
      <c r="AR291" s="79" t="s">
        <v>176</v>
      </c>
      <c r="AS291" s="79">
        <v>0</v>
      </c>
      <c r="AT291" s="79">
        <v>0</v>
      </c>
      <c r="AU291" s="79"/>
      <c r="AV291" s="79"/>
      <c r="AW291" s="79"/>
      <c r="AX291" s="79"/>
      <c r="AY291" s="79"/>
      <c r="AZ291" s="79"/>
      <c r="BA291" s="79"/>
      <c r="BB291" s="79"/>
      <c r="BC291">
        <v>1</v>
      </c>
      <c r="BD291" s="78" t="str">
        <f>REPLACE(INDEX(GroupVertices[Group], MATCH(Edges[[#This Row],[Vertex 1]],GroupVertices[Vertex],0)),1,1,"")</f>
        <v>3</v>
      </c>
      <c r="BE291" s="78" t="str">
        <f>REPLACE(INDEX(GroupVertices[Group], MATCH(Edges[[#This Row],[Vertex 2]],GroupVertices[Vertex],0)),1,1,"")</f>
        <v>3</v>
      </c>
      <c r="BF291" s="48">
        <v>0</v>
      </c>
      <c r="BG291" s="49">
        <v>0</v>
      </c>
      <c r="BH291" s="48">
        <v>0</v>
      </c>
      <c r="BI291" s="49">
        <v>0</v>
      </c>
      <c r="BJ291" s="48">
        <v>0</v>
      </c>
      <c r="BK291" s="49">
        <v>0</v>
      </c>
      <c r="BL291" s="48">
        <v>23</v>
      </c>
      <c r="BM291" s="49">
        <v>100</v>
      </c>
      <c r="BN291" s="48">
        <v>23</v>
      </c>
    </row>
    <row r="292" spans="1:66" x14ac:dyDescent="0.25">
      <c r="A292" s="64" t="s">
        <v>277</v>
      </c>
      <c r="B292" s="64" t="s">
        <v>298</v>
      </c>
      <c r="C292" s="65" t="s">
        <v>11064</v>
      </c>
      <c r="D292" s="66">
        <v>3</v>
      </c>
      <c r="E292" s="67" t="s">
        <v>132</v>
      </c>
      <c r="F292" s="68">
        <v>32</v>
      </c>
      <c r="G292" s="65"/>
      <c r="H292" s="69"/>
      <c r="I292" s="70"/>
      <c r="J292" s="70"/>
      <c r="K292" s="34" t="s">
        <v>65</v>
      </c>
      <c r="L292" s="77">
        <v>292</v>
      </c>
      <c r="M292" s="77"/>
      <c r="N292" s="72"/>
      <c r="O292" s="79" t="s">
        <v>314</v>
      </c>
      <c r="P292" s="81">
        <v>43846.74796296296</v>
      </c>
      <c r="Q292" s="79" t="s">
        <v>347</v>
      </c>
      <c r="R292" s="79"/>
      <c r="S292" s="79"/>
      <c r="T292" s="79" t="s">
        <v>509</v>
      </c>
      <c r="U292" s="82" t="s">
        <v>627</v>
      </c>
      <c r="V292" s="82" t="s">
        <v>627</v>
      </c>
      <c r="W292" s="81">
        <v>43846.74796296296</v>
      </c>
      <c r="X292" s="85">
        <v>43846</v>
      </c>
      <c r="Y292" s="87" t="s">
        <v>946</v>
      </c>
      <c r="Z292" s="82" t="s">
        <v>1257</v>
      </c>
      <c r="AA292" s="79"/>
      <c r="AB292" s="79"/>
      <c r="AC292" s="87" t="s">
        <v>1571</v>
      </c>
      <c r="AD292" s="79"/>
      <c r="AE292" s="79" t="b">
        <v>0</v>
      </c>
      <c r="AF292" s="79">
        <v>7</v>
      </c>
      <c r="AG292" s="87" t="s">
        <v>1673</v>
      </c>
      <c r="AH292" s="79" t="b">
        <v>0</v>
      </c>
      <c r="AI292" s="79" t="s">
        <v>1678</v>
      </c>
      <c r="AJ292" s="79"/>
      <c r="AK292" s="87" t="s">
        <v>1673</v>
      </c>
      <c r="AL292" s="79" t="b">
        <v>0</v>
      </c>
      <c r="AM292" s="79">
        <v>5</v>
      </c>
      <c r="AN292" s="87" t="s">
        <v>1673</v>
      </c>
      <c r="AO292" s="79" t="s">
        <v>1679</v>
      </c>
      <c r="AP292" s="79" t="b">
        <v>0</v>
      </c>
      <c r="AQ292" s="87" t="s">
        <v>1571</v>
      </c>
      <c r="AR292" s="79" t="s">
        <v>176</v>
      </c>
      <c r="AS292" s="79">
        <v>0</v>
      </c>
      <c r="AT292" s="79">
        <v>0</v>
      </c>
      <c r="AU292" s="79"/>
      <c r="AV292" s="79"/>
      <c r="AW292" s="79"/>
      <c r="AX292" s="79"/>
      <c r="AY292" s="79"/>
      <c r="AZ292" s="79"/>
      <c r="BA292" s="79"/>
      <c r="BB292" s="79"/>
      <c r="BC292">
        <v>1</v>
      </c>
      <c r="BD292" s="78" t="str">
        <f>REPLACE(INDEX(GroupVertices[Group], MATCH(Edges[[#This Row],[Vertex 1]],GroupVertices[Vertex],0)),1,1,"")</f>
        <v>1</v>
      </c>
      <c r="BE292" s="78" t="str">
        <f>REPLACE(INDEX(GroupVertices[Group], MATCH(Edges[[#This Row],[Vertex 2]],GroupVertices[Vertex],0)),1,1,"")</f>
        <v>1</v>
      </c>
      <c r="BF292" s="48"/>
      <c r="BG292" s="49"/>
      <c r="BH292" s="48"/>
      <c r="BI292" s="49"/>
      <c r="BJ292" s="48"/>
      <c r="BK292" s="49"/>
      <c r="BL292" s="48"/>
      <c r="BM292" s="49"/>
      <c r="BN292" s="48"/>
    </row>
    <row r="293" spans="1:66" x14ac:dyDescent="0.25">
      <c r="A293" s="64" t="s">
        <v>286</v>
      </c>
      <c r="B293" s="64" t="s">
        <v>298</v>
      </c>
      <c r="C293" s="65" t="s">
        <v>11064</v>
      </c>
      <c r="D293" s="66">
        <v>3</v>
      </c>
      <c r="E293" s="67" t="s">
        <v>132</v>
      </c>
      <c r="F293" s="68">
        <v>32</v>
      </c>
      <c r="G293" s="65"/>
      <c r="H293" s="69"/>
      <c r="I293" s="70"/>
      <c r="J293" s="70"/>
      <c r="K293" s="34" t="s">
        <v>65</v>
      </c>
      <c r="L293" s="77">
        <v>293</v>
      </c>
      <c r="M293" s="77"/>
      <c r="N293" s="72"/>
      <c r="O293" s="79" t="s">
        <v>315</v>
      </c>
      <c r="P293" s="81">
        <v>43846.75277777778</v>
      </c>
      <c r="Q293" s="79" t="s">
        <v>347</v>
      </c>
      <c r="R293" s="79"/>
      <c r="S293" s="79"/>
      <c r="T293" s="79" t="s">
        <v>509</v>
      </c>
      <c r="U293" s="79"/>
      <c r="V293" s="82" t="s">
        <v>743</v>
      </c>
      <c r="W293" s="81">
        <v>43846.75277777778</v>
      </c>
      <c r="X293" s="85">
        <v>43846</v>
      </c>
      <c r="Y293" s="87" t="s">
        <v>947</v>
      </c>
      <c r="Z293" s="82" t="s">
        <v>1258</v>
      </c>
      <c r="AA293" s="79"/>
      <c r="AB293" s="79"/>
      <c r="AC293" s="87" t="s">
        <v>1572</v>
      </c>
      <c r="AD293" s="79"/>
      <c r="AE293" s="79" t="b">
        <v>0</v>
      </c>
      <c r="AF293" s="79">
        <v>0</v>
      </c>
      <c r="AG293" s="87" t="s">
        <v>1673</v>
      </c>
      <c r="AH293" s="79" t="b">
        <v>0</v>
      </c>
      <c r="AI293" s="79" t="s">
        <v>1678</v>
      </c>
      <c r="AJ293" s="79"/>
      <c r="AK293" s="87" t="s">
        <v>1673</v>
      </c>
      <c r="AL293" s="79" t="b">
        <v>0</v>
      </c>
      <c r="AM293" s="79">
        <v>5</v>
      </c>
      <c r="AN293" s="87" t="s">
        <v>1571</v>
      </c>
      <c r="AO293" s="79" t="s">
        <v>1679</v>
      </c>
      <c r="AP293" s="79" t="b">
        <v>0</v>
      </c>
      <c r="AQ293" s="87" t="s">
        <v>1571</v>
      </c>
      <c r="AR293" s="79" t="s">
        <v>176</v>
      </c>
      <c r="AS293" s="79">
        <v>0</v>
      </c>
      <c r="AT293" s="79">
        <v>0</v>
      </c>
      <c r="AU293" s="79"/>
      <c r="AV293" s="79"/>
      <c r="AW293" s="79"/>
      <c r="AX293" s="79"/>
      <c r="AY293" s="79"/>
      <c r="AZ293" s="79"/>
      <c r="BA293" s="79"/>
      <c r="BB293" s="79"/>
      <c r="BC293">
        <v>1</v>
      </c>
      <c r="BD293" s="78" t="str">
        <f>REPLACE(INDEX(GroupVertices[Group], MATCH(Edges[[#This Row],[Vertex 1]],GroupVertices[Vertex],0)),1,1,"")</f>
        <v>3</v>
      </c>
      <c r="BE293" s="78" t="str">
        <f>REPLACE(INDEX(GroupVertices[Group], MATCH(Edges[[#This Row],[Vertex 2]],GroupVertices[Vertex],0)),1,1,"")</f>
        <v>1</v>
      </c>
      <c r="BF293" s="48"/>
      <c r="BG293" s="49"/>
      <c r="BH293" s="48"/>
      <c r="BI293" s="49"/>
      <c r="BJ293" s="48"/>
      <c r="BK293" s="49"/>
      <c r="BL293" s="48"/>
      <c r="BM293" s="49"/>
      <c r="BN293" s="48"/>
    </row>
    <row r="294" spans="1:66" x14ac:dyDescent="0.25">
      <c r="A294" s="64" t="s">
        <v>232</v>
      </c>
      <c r="B294" s="64" t="s">
        <v>289</v>
      </c>
      <c r="C294" s="65" t="s">
        <v>11064</v>
      </c>
      <c r="D294" s="66">
        <v>3</v>
      </c>
      <c r="E294" s="67" t="s">
        <v>132</v>
      </c>
      <c r="F294" s="68">
        <v>32</v>
      </c>
      <c r="G294" s="65"/>
      <c r="H294" s="69"/>
      <c r="I294" s="70"/>
      <c r="J294" s="70"/>
      <c r="K294" s="34" t="s">
        <v>65</v>
      </c>
      <c r="L294" s="77">
        <v>294</v>
      </c>
      <c r="M294" s="77"/>
      <c r="N294" s="72"/>
      <c r="O294" s="79" t="s">
        <v>313</v>
      </c>
      <c r="P294" s="81">
        <v>43848.71465277778</v>
      </c>
      <c r="Q294" s="79" t="s">
        <v>336</v>
      </c>
      <c r="R294" s="79"/>
      <c r="S294" s="79"/>
      <c r="T294" s="79" t="s">
        <v>509</v>
      </c>
      <c r="U294" s="79"/>
      <c r="V294" s="82" t="s">
        <v>693</v>
      </c>
      <c r="W294" s="81">
        <v>43848.71465277778</v>
      </c>
      <c r="X294" s="85">
        <v>43848</v>
      </c>
      <c r="Y294" s="87" t="s">
        <v>948</v>
      </c>
      <c r="Z294" s="82" t="s">
        <v>1259</v>
      </c>
      <c r="AA294" s="79"/>
      <c r="AB294" s="79"/>
      <c r="AC294" s="87" t="s">
        <v>1573</v>
      </c>
      <c r="AD294" s="79"/>
      <c r="AE294" s="79" t="b">
        <v>0</v>
      </c>
      <c r="AF294" s="79">
        <v>0</v>
      </c>
      <c r="AG294" s="87" t="s">
        <v>1673</v>
      </c>
      <c r="AH294" s="79" t="b">
        <v>0</v>
      </c>
      <c r="AI294" s="79" t="s">
        <v>1678</v>
      </c>
      <c r="AJ294" s="79"/>
      <c r="AK294" s="87" t="s">
        <v>1673</v>
      </c>
      <c r="AL294" s="79" t="b">
        <v>0</v>
      </c>
      <c r="AM294" s="79">
        <v>3</v>
      </c>
      <c r="AN294" s="87" t="s">
        <v>1586</v>
      </c>
      <c r="AO294" s="79" t="s">
        <v>1681</v>
      </c>
      <c r="AP294" s="79" t="b">
        <v>0</v>
      </c>
      <c r="AQ294" s="87" t="s">
        <v>1586</v>
      </c>
      <c r="AR294" s="79" t="s">
        <v>176</v>
      </c>
      <c r="AS294" s="79">
        <v>0</v>
      </c>
      <c r="AT294" s="79">
        <v>0</v>
      </c>
      <c r="AU294" s="79"/>
      <c r="AV294" s="79"/>
      <c r="AW294" s="79"/>
      <c r="AX294" s="79"/>
      <c r="AY294" s="79"/>
      <c r="AZ294" s="79"/>
      <c r="BA294" s="79"/>
      <c r="BB294" s="79"/>
      <c r="BC294">
        <v>1</v>
      </c>
      <c r="BD294" s="78" t="str">
        <f>REPLACE(INDEX(GroupVertices[Group], MATCH(Edges[[#This Row],[Vertex 1]],GroupVertices[Vertex],0)),1,1,"")</f>
        <v>7</v>
      </c>
      <c r="BE294" s="78" t="str">
        <f>REPLACE(INDEX(GroupVertices[Group], MATCH(Edges[[#This Row],[Vertex 2]],GroupVertices[Vertex],0)),1,1,"")</f>
        <v>5</v>
      </c>
      <c r="BF294" s="48">
        <v>0</v>
      </c>
      <c r="BG294" s="49">
        <v>0</v>
      </c>
      <c r="BH294" s="48">
        <v>0</v>
      </c>
      <c r="BI294" s="49">
        <v>0</v>
      </c>
      <c r="BJ294" s="48">
        <v>0</v>
      </c>
      <c r="BK294" s="49">
        <v>0</v>
      </c>
      <c r="BL294" s="48">
        <v>21</v>
      </c>
      <c r="BM294" s="49">
        <v>100</v>
      </c>
      <c r="BN294" s="48">
        <v>21</v>
      </c>
    </row>
    <row r="295" spans="1:66" x14ac:dyDescent="0.25">
      <c r="A295" s="64" t="s">
        <v>288</v>
      </c>
      <c r="B295" s="64" t="s">
        <v>289</v>
      </c>
      <c r="C295" s="65" t="s">
        <v>11065</v>
      </c>
      <c r="D295" s="66">
        <v>3.875</v>
      </c>
      <c r="E295" s="67" t="s">
        <v>132</v>
      </c>
      <c r="F295" s="68">
        <v>30.761904761904763</v>
      </c>
      <c r="G295" s="65"/>
      <c r="H295" s="69"/>
      <c r="I295" s="70"/>
      <c r="J295" s="70"/>
      <c r="K295" s="34" t="s">
        <v>65</v>
      </c>
      <c r="L295" s="77">
        <v>295</v>
      </c>
      <c r="M295" s="77"/>
      <c r="N295" s="72"/>
      <c r="O295" s="79" t="s">
        <v>313</v>
      </c>
      <c r="P295" s="81">
        <v>43847.913229166668</v>
      </c>
      <c r="Q295" s="79" t="s">
        <v>435</v>
      </c>
      <c r="R295" s="79"/>
      <c r="S295" s="79"/>
      <c r="T295" s="79" t="s">
        <v>509</v>
      </c>
      <c r="U295" s="79"/>
      <c r="V295" s="82" t="s">
        <v>745</v>
      </c>
      <c r="W295" s="81">
        <v>43847.913229166668</v>
      </c>
      <c r="X295" s="85">
        <v>43847</v>
      </c>
      <c r="Y295" s="87" t="s">
        <v>949</v>
      </c>
      <c r="Z295" s="82" t="s">
        <v>1260</v>
      </c>
      <c r="AA295" s="79"/>
      <c r="AB295" s="79"/>
      <c r="AC295" s="87" t="s">
        <v>1574</v>
      </c>
      <c r="AD295" s="79"/>
      <c r="AE295" s="79" t="b">
        <v>0</v>
      </c>
      <c r="AF295" s="79">
        <v>0</v>
      </c>
      <c r="AG295" s="87" t="s">
        <v>1673</v>
      </c>
      <c r="AH295" s="79" t="b">
        <v>0</v>
      </c>
      <c r="AI295" s="79" t="s">
        <v>1678</v>
      </c>
      <c r="AJ295" s="79"/>
      <c r="AK295" s="87" t="s">
        <v>1673</v>
      </c>
      <c r="AL295" s="79" t="b">
        <v>0</v>
      </c>
      <c r="AM295" s="79">
        <v>1</v>
      </c>
      <c r="AN295" s="87" t="s">
        <v>1585</v>
      </c>
      <c r="AO295" s="79" t="s">
        <v>1681</v>
      </c>
      <c r="AP295" s="79" t="b">
        <v>0</v>
      </c>
      <c r="AQ295" s="87" t="s">
        <v>1585</v>
      </c>
      <c r="AR295" s="79" t="s">
        <v>176</v>
      </c>
      <c r="AS295" s="79">
        <v>0</v>
      </c>
      <c r="AT295" s="79">
        <v>0</v>
      </c>
      <c r="AU295" s="79"/>
      <c r="AV295" s="79"/>
      <c r="AW295" s="79"/>
      <c r="AX295" s="79"/>
      <c r="AY295" s="79"/>
      <c r="AZ295" s="79"/>
      <c r="BA295" s="79"/>
      <c r="BB295" s="79"/>
      <c r="BC295">
        <v>2</v>
      </c>
      <c r="BD295" s="78" t="str">
        <f>REPLACE(INDEX(GroupVertices[Group], MATCH(Edges[[#This Row],[Vertex 1]],GroupVertices[Vertex],0)),1,1,"")</f>
        <v>2</v>
      </c>
      <c r="BE295" s="78" t="str">
        <f>REPLACE(INDEX(GroupVertices[Group], MATCH(Edges[[#This Row],[Vertex 2]],GroupVertices[Vertex],0)),1,1,"")</f>
        <v>5</v>
      </c>
      <c r="BF295" s="48">
        <v>0</v>
      </c>
      <c r="BG295" s="49">
        <v>0</v>
      </c>
      <c r="BH295" s="48">
        <v>0</v>
      </c>
      <c r="BI295" s="49">
        <v>0</v>
      </c>
      <c r="BJ295" s="48">
        <v>0</v>
      </c>
      <c r="BK295" s="49">
        <v>0</v>
      </c>
      <c r="BL295" s="48">
        <v>20</v>
      </c>
      <c r="BM295" s="49">
        <v>100</v>
      </c>
      <c r="BN295" s="48">
        <v>20</v>
      </c>
    </row>
    <row r="296" spans="1:66" x14ac:dyDescent="0.25">
      <c r="A296" s="64" t="s">
        <v>288</v>
      </c>
      <c r="B296" s="64" t="s">
        <v>289</v>
      </c>
      <c r="C296" s="65" t="s">
        <v>11065</v>
      </c>
      <c r="D296" s="66">
        <v>3.875</v>
      </c>
      <c r="E296" s="67" t="s">
        <v>132</v>
      </c>
      <c r="F296" s="68">
        <v>30.761904761904763</v>
      </c>
      <c r="G296" s="65"/>
      <c r="H296" s="69"/>
      <c r="I296" s="70"/>
      <c r="J296" s="70"/>
      <c r="K296" s="34" t="s">
        <v>65</v>
      </c>
      <c r="L296" s="77">
        <v>296</v>
      </c>
      <c r="M296" s="77"/>
      <c r="N296" s="72"/>
      <c r="O296" s="79" t="s">
        <v>313</v>
      </c>
      <c r="P296" s="81">
        <v>43851.548645833333</v>
      </c>
      <c r="Q296" s="79" t="s">
        <v>436</v>
      </c>
      <c r="R296" s="79"/>
      <c r="S296" s="79"/>
      <c r="T296" s="79" t="s">
        <v>509</v>
      </c>
      <c r="U296" s="79"/>
      <c r="V296" s="82" t="s">
        <v>745</v>
      </c>
      <c r="W296" s="81">
        <v>43851.548645833333</v>
      </c>
      <c r="X296" s="85">
        <v>43851</v>
      </c>
      <c r="Y296" s="87" t="s">
        <v>950</v>
      </c>
      <c r="Z296" s="82" t="s">
        <v>1261</v>
      </c>
      <c r="AA296" s="79"/>
      <c r="AB296" s="79"/>
      <c r="AC296" s="87" t="s">
        <v>1575</v>
      </c>
      <c r="AD296" s="79"/>
      <c r="AE296" s="79" t="b">
        <v>0</v>
      </c>
      <c r="AF296" s="79">
        <v>0</v>
      </c>
      <c r="AG296" s="87" t="s">
        <v>1673</v>
      </c>
      <c r="AH296" s="79" t="b">
        <v>0</v>
      </c>
      <c r="AI296" s="79" t="s">
        <v>1678</v>
      </c>
      <c r="AJ296" s="79"/>
      <c r="AK296" s="87" t="s">
        <v>1673</v>
      </c>
      <c r="AL296" s="79" t="b">
        <v>0</v>
      </c>
      <c r="AM296" s="79">
        <v>1</v>
      </c>
      <c r="AN296" s="87" t="s">
        <v>1596</v>
      </c>
      <c r="AO296" s="79" t="s">
        <v>1681</v>
      </c>
      <c r="AP296" s="79" t="b">
        <v>0</v>
      </c>
      <c r="AQ296" s="87" t="s">
        <v>1596</v>
      </c>
      <c r="AR296" s="79" t="s">
        <v>176</v>
      </c>
      <c r="AS296" s="79">
        <v>0</v>
      </c>
      <c r="AT296" s="79">
        <v>0</v>
      </c>
      <c r="AU296" s="79"/>
      <c r="AV296" s="79"/>
      <c r="AW296" s="79"/>
      <c r="AX296" s="79"/>
      <c r="AY296" s="79"/>
      <c r="AZ296" s="79"/>
      <c r="BA296" s="79"/>
      <c r="BB296" s="79"/>
      <c r="BC296">
        <v>2</v>
      </c>
      <c r="BD296" s="78" t="str">
        <f>REPLACE(INDEX(GroupVertices[Group], MATCH(Edges[[#This Row],[Vertex 1]],GroupVertices[Vertex],0)),1,1,"")</f>
        <v>2</v>
      </c>
      <c r="BE296" s="78" t="str">
        <f>REPLACE(INDEX(GroupVertices[Group], MATCH(Edges[[#This Row],[Vertex 2]],GroupVertices[Vertex],0)),1,1,"")</f>
        <v>5</v>
      </c>
      <c r="BF296" s="48">
        <v>0</v>
      </c>
      <c r="BG296" s="49">
        <v>0</v>
      </c>
      <c r="BH296" s="48">
        <v>0</v>
      </c>
      <c r="BI296" s="49">
        <v>0</v>
      </c>
      <c r="BJ296" s="48">
        <v>0</v>
      </c>
      <c r="BK296" s="49">
        <v>0</v>
      </c>
      <c r="BL296" s="48">
        <v>27</v>
      </c>
      <c r="BM296" s="49">
        <v>100</v>
      </c>
      <c r="BN296" s="48">
        <v>27</v>
      </c>
    </row>
    <row r="297" spans="1:66" x14ac:dyDescent="0.25">
      <c r="A297" s="64" t="s">
        <v>277</v>
      </c>
      <c r="B297" s="64" t="s">
        <v>289</v>
      </c>
      <c r="C297" s="65" t="s">
        <v>11065</v>
      </c>
      <c r="D297" s="66">
        <v>3.875</v>
      </c>
      <c r="E297" s="67" t="s">
        <v>132</v>
      </c>
      <c r="F297" s="68">
        <v>30.761904761904763</v>
      </c>
      <c r="G297" s="65"/>
      <c r="H297" s="69"/>
      <c r="I297" s="70"/>
      <c r="J297" s="70"/>
      <c r="K297" s="34" t="s">
        <v>66</v>
      </c>
      <c r="L297" s="77">
        <v>297</v>
      </c>
      <c r="M297" s="77"/>
      <c r="N297" s="72"/>
      <c r="O297" s="79" t="s">
        <v>314</v>
      </c>
      <c r="P297" s="81">
        <v>43846.309074074074</v>
      </c>
      <c r="Q297" s="79" t="s">
        <v>428</v>
      </c>
      <c r="R297" s="82" t="s">
        <v>463</v>
      </c>
      <c r="S297" s="79" t="s">
        <v>496</v>
      </c>
      <c r="T297" s="79" t="s">
        <v>509</v>
      </c>
      <c r="U297" s="82" t="s">
        <v>628</v>
      </c>
      <c r="V297" s="82" t="s">
        <v>628</v>
      </c>
      <c r="W297" s="81">
        <v>43846.309074074074</v>
      </c>
      <c r="X297" s="85">
        <v>43846</v>
      </c>
      <c r="Y297" s="87" t="s">
        <v>951</v>
      </c>
      <c r="Z297" s="82" t="s">
        <v>1262</v>
      </c>
      <c r="AA297" s="79"/>
      <c r="AB297" s="79"/>
      <c r="AC297" s="87" t="s">
        <v>1576</v>
      </c>
      <c r="AD297" s="79"/>
      <c r="AE297" s="79" t="b">
        <v>0</v>
      </c>
      <c r="AF297" s="79">
        <v>5</v>
      </c>
      <c r="AG297" s="87" t="s">
        <v>1673</v>
      </c>
      <c r="AH297" s="79" t="b">
        <v>0</v>
      </c>
      <c r="AI297" s="79" t="s">
        <v>1678</v>
      </c>
      <c r="AJ297" s="79"/>
      <c r="AK297" s="87" t="s">
        <v>1673</v>
      </c>
      <c r="AL297" s="79" t="b">
        <v>0</v>
      </c>
      <c r="AM297" s="79">
        <v>3</v>
      </c>
      <c r="AN297" s="87" t="s">
        <v>1673</v>
      </c>
      <c r="AO297" s="79" t="s">
        <v>1684</v>
      </c>
      <c r="AP297" s="79" t="b">
        <v>0</v>
      </c>
      <c r="AQ297" s="87" t="s">
        <v>1576</v>
      </c>
      <c r="AR297" s="79" t="s">
        <v>176</v>
      </c>
      <c r="AS297" s="79">
        <v>0</v>
      </c>
      <c r="AT297" s="79">
        <v>0</v>
      </c>
      <c r="AU297" s="79"/>
      <c r="AV297" s="79"/>
      <c r="AW297" s="79"/>
      <c r="AX297" s="79"/>
      <c r="AY297" s="79"/>
      <c r="AZ297" s="79"/>
      <c r="BA297" s="79"/>
      <c r="BB297" s="79"/>
      <c r="BC297">
        <v>2</v>
      </c>
      <c r="BD297" s="78" t="str">
        <f>REPLACE(INDEX(GroupVertices[Group], MATCH(Edges[[#This Row],[Vertex 1]],GroupVertices[Vertex],0)),1,1,"")</f>
        <v>1</v>
      </c>
      <c r="BE297" s="78" t="str">
        <f>REPLACE(INDEX(GroupVertices[Group], MATCH(Edges[[#This Row],[Vertex 2]],GroupVertices[Vertex],0)),1,1,"")</f>
        <v>5</v>
      </c>
      <c r="BF297" s="48">
        <v>0</v>
      </c>
      <c r="BG297" s="49">
        <v>0</v>
      </c>
      <c r="BH297" s="48">
        <v>1</v>
      </c>
      <c r="BI297" s="49">
        <v>2.4390243902439024</v>
      </c>
      <c r="BJ297" s="48">
        <v>0</v>
      </c>
      <c r="BK297" s="49">
        <v>0</v>
      </c>
      <c r="BL297" s="48">
        <v>40</v>
      </c>
      <c r="BM297" s="49">
        <v>97.560975609756099</v>
      </c>
      <c r="BN297" s="48">
        <v>41</v>
      </c>
    </row>
    <row r="298" spans="1:66" x14ac:dyDescent="0.25">
      <c r="A298" s="64" t="s">
        <v>277</v>
      </c>
      <c r="B298" s="64" t="s">
        <v>289</v>
      </c>
      <c r="C298" s="65" t="s">
        <v>11065</v>
      </c>
      <c r="D298" s="66">
        <v>3.875</v>
      </c>
      <c r="E298" s="67" t="s">
        <v>132</v>
      </c>
      <c r="F298" s="68">
        <v>30.761904761904763</v>
      </c>
      <c r="G298" s="65"/>
      <c r="H298" s="69"/>
      <c r="I298" s="70"/>
      <c r="J298" s="70"/>
      <c r="K298" s="34" t="s">
        <v>66</v>
      </c>
      <c r="L298" s="77">
        <v>298</v>
      </c>
      <c r="M298" s="77"/>
      <c r="N298" s="72"/>
      <c r="O298" s="79" t="s">
        <v>314</v>
      </c>
      <c r="P298" s="81">
        <v>43846.74796296296</v>
      </c>
      <c r="Q298" s="79" t="s">
        <v>347</v>
      </c>
      <c r="R298" s="79"/>
      <c r="S298" s="79"/>
      <c r="T298" s="79" t="s">
        <v>509</v>
      </c>
      <c r="U298" s="82" t="s">
        <v>627</v>
      </c>
      <c r="V298" s="82" t="s">
        <v>627</v>
      </c>
      <c r="W298" s="81">
        <v>43846.74796296296</v>
      </c>
      <c r="X298" s="85">
        <v>43846</v>
      </c>
      <c r="Y298" s="87" t="s">
        <v>946</v>
      </c>
      <c r="Z298" s="82" t="s">
        <v>1257</v>
      </c>
      <c r="AA298" s="79"/>
      <c r="AB298" s="79"/>
      <c r="AC298" s="87" t="s">
        <v>1571</v>
      </c>
      <c r="AD298" s="79"/>
      <c r="AE298" s="79" t="b">
        <v>0</v>
      </c>
      <c r="AF298" s="79">
        <v>7</v>
      </c>
      <c r="AG298" s="87" t="s">
        <v>1673</v>
      </c>
      <c r="AH298" s="79" t="b">
        <v>0</v>
      </c>
      <c r="AI298" s="79" t="s">
        <v>1678</v>
      </c>
      <c r="AJ298" s="79"/>
      <c r="AK298" s="87" t="s">
        <v>1673</v>
      </c>
      <c r="AL298" s="79" t="b">
        <v>0</v>
      </c>
      <c r="AM298" s="79">
        <v>5</v>
      </c>
      <c r="AN298" s="87" t="s">
        <v>1673</v>
      </c>
      <c r="AO298" s="79" t="s">
        <v>1679</v>
      </c>
      <c r="AP298" s="79" t="b">
        <v>0</v>
      </c>
      <c r="AQ298" s="87" t="s">
        <v>1571</v>
      </c>
      <c r="AR298" s="79" t="s">
        <v>176</v>
      </c>
      <c r="AS298" s="79">
        <v>0</v>
      </c>
      <c r="AT298" s="79">
        <v>0</v>
      </c>
      <c r="AU298" s="79"/>
      <c r="AV298" s="79"/>
      <c r="AW298" s="79"/>
      <c r="AX298" s="79"/>
      <c r="AY298" s="79"/>
      <c r="AZ298" s="79"/>
      <c r="BA298" s="79"/>
      <c r="BB298" s="79"/>
      <c r="BC298">
        <v>2</v>
      </c>
      <c r="BD298" s="78" t="str">
        <f>REPLACE(INDEX(GroupVertices[Group], MATCH(Edges[[#This Row],[Vertex 1]],GroupVertices[Vertex],0)),1,1,"")</f>
        <v>1</v>
      </c>
      <c r="BE298" s="78" t="str">
        <f>REPLACE(INDEX(GroupVertices[Group], MATCH(Edges[[#This Row],[Vertex 2]],GroupVertices[Vertex],0)),1,1,"")</f>
        <v>5</v>
      </c>
      <c r="BF298" s="48"/>
      <c r="BG298" s="49"/>
      <c r="BH298" s="48"/>
      <c r="BI298" s="49"/>
      <c r="BJ298" s="48"/>
      <c r="BK298" s="49"/>
      <c r="BL298" s="48"/>
      <c r="BM298" s="49"/>
      <c r="BN298" s="48"/>
    </row>
    <row r="299" spans="1:66" x14ac:dyDescent="0.25">
      <c r="A299" s="64" t="s">
        <v>277</v>
      </c>
      <c r="B299" s="64" t="s">
        <v>289</v>
      </c>
      <c r="C299" s="65" t="s">
        <v>11064</v>
      </c>
      <c r="D299" s="66">
        <v>3</v>
      </c>
      <c r="E299" s="67" t="s">
        <v>132</v>
      </c>
      <c r="F299" s="68">
        <v>32</v>
      </c>
      <c r="G299" s="65"/>
      <c r="H299" s="69"/>
      <c r="I299" s="70"/>
      <c r="J299" s="70"/>
      <c r="K299" s="34" t="s">
        <v>66</v>
      </c>
      <c r="L299" s="77">
        <v>299</v>
      </c>
      <c r="M299" s="77"/>
      <c r="N299" s="72"/>
      <c r="O299" s="79" t="s">
        <v>313</v>
      </c>
      <c r="P299" s="81">
        <v>43853.38484953704</v>
      </c>
      <c r="Q299" s="79" t="s">
        <v>437</v>
      </c>
      <c r="R299" s="79"/>
      <c r="S299" s="79"/>
      <c r="T299" s="79" t="s">
        <v>509</v>
      </c>
      <c r="U299" s="79"/>
      <c r="V299" s="82" t="s">
        <v>735</v>
      </c>
      <c r="W299" s="81">
        <v>43853.38484953704</v>
      </c>
      <c r="X299" s="85">
        <v>43853</v>
      </c>
      <c r="Y299" s="87" t="s">
        <v>952</v>
      </c>
      <c r="Z299" s="82" t="s">
        <v>1263</v>
      </c>
      <c r="AA299" s="79"/>
      <c r="AB299" s="79"/>
      <c r="AC299" s="87" t="s">
        <v>1577</v>
      </c>
      <c r="AD299" s="79"/>
      <c r="AE299" s="79" t="b">
        <v>0</v>
      </c>
      <c r="AF299" s="79">
        <v>0</v>
      </c>
      <c r="AG299" s="87" t="s">
        <v>1673</v>
      </c>
      <c r="AH299" s="79" t="b">
        <v>0</v>
      </c>
      <c r="AI299" s="79" t="s">
        <v>1678</v>
      </c>
      <c r="AJ299" s="79"/>
      <c r="AK299" s="87" t="s">
        <v>1673</v>
      </c>
      <c r="AL299" s="79" t="b">
        <v>0</v>
      </c>
      <c r="AM299" s="79">
        <v>1</v>
      </c>
      <c r="AN299" s="87" t="s">
        <v>1600</v>
      </c>
      <c r="AO299" s="79" t="s">
        <v>1679</v>
      </c>
      <c r="AP299" s="79" t="b">
        <v>0</v>
      </c>
      <c r="AQ299" s="87" t="s">
        <v>1600</v>
      </c>
      <c r="AR299" s="79" t="s">
        <v>176</v>
      </c>
      <c r="AS299" s="79">
        <v>0</v>
      </c>
      <c r="AT299" s="79">
        <v>0</v>
      </c>
      <c r="AU299" s="79"/>
      <c r="AV299" s="79"/>
      <c r="AW299" s="79"/>
      <c r="AX299" s="79"/>
      <c r="AY299" s="79"/>
      <c r="AZ299" s="79"/>
      <c r="BA299" s="79"/>
      <c r="BB299" s="79"/>
      <c r="BC299">
        <v>1</v>
      </c>
      <c r="BD299" s="78" t="str">
        <f>REPLACE(INDEX(GroupVertices[Group], MATCH(Edges[[#This Row],[Vertex 1]],GroupVertices[Vertex],0)),1,1,"")</f>
        <v>1</v>
      </c>
      <c r="BE299" s="78" t="str">
        <f>REPLACE(INDEX(GroupVertices[Group], MATCH(Edges[[#This Row],[Vertex 2]],GroupVertices[Vertex],0)),1,1,"")</f>
        <v>5</v>
      </c>
      <c r="BF299" s="48">
        <v>0</v>
      </c>
      <c r="BG299" s="49">
        <v>0</v>
      </c>
      <c r="BH299" s="48">
        <v>0</v>
      </c>
      <c r="BI299" s="49">
        <v>0</v>
      </c>
      <c r="BJ299" s="48">
        <v>0</v>
      </c>
      <c r="BK299" s="49">
        <v>0</v>
      </c>
      <c r="BL299" s="48">
        <v>21</v>
      </c>
      <c r="BM299" s="49">
        <v>100</v>
      </c>
      <c r="BN299" s="48">
        <v>21</v>
      </c>
    </row>
    <row r="300" spans="1:66" x14ac:dyDescent="0.25">
      <c r="A300" s="64" t="s">
        <v>289</v>
      </c>
      <c r="B300" s="64" t="s">
        <v>289</v>
      </c>
      <c r="C300" s="65" t="s">
        <v>11068</v>
      </c>
      <c r="D300" s="66">
        <v>10</v>
      </c>
      <c r="E300" s="67" t="s">
        <v>136</v>
      </c>
      <c r="F300" s="68">
        <v>6</v>
      </c>
      <c r="G300" s="65"/>
      <c r="H300" s="69"/>
      <c r="I300" s="70"/>
      <c r="J300" s="70"/>
      <c r="K300" s="34" t="s">
        <v>65</v>
      </c>
      <c r="L300" s="77">
        <v>300</v>
      </c>
      <c r="M300" s="77"/>
      <c r="N300" s="72"/>
      <c r="O300" s="79" t="s">
        <v>176</v>
      </c>
      <c r="P300" s="81">
        <v>43846.377951388888</v>
      </c>
      <c r="Q300" s="79" t="s">
        <v>438</v>
      </c>
      <c r="R300" s="82" t="s">
        <v>463</v>
      </c>
      <c r="S300" s="79" t="s">
        <v>496</v>
      </c>
      <c r="T300" s="79" t="s">
        <v>509</v>
      </c>
      <c r="U300" s="82" t="s">
        <v>629</v>
      </c>
      <c r="V300" s="82" t="s">
        <v>629</v>
      </c>
      <c r="W300" s="81">
        <v>43846.377951388888</v>
      </c>
      <c r="X300" s="85">
        <v>43846</v>
      </c>
      <c r="Y300" s="87" t="s">
        <v>953</v>
      </c>
      <c r="Z300" s="82" t="s">
        <v>1264</v>
      </c>
      <c r="AA300" s="79"/>
      <c r="AB300" s="79"/>
      <c r="AC300" s="87" t="s">
        <v>1578</v>
      </c>
      <c r="AD300" s="79"/>
      <c r="AE300" s="79" t="b">
        <v>0</v>
      </c>
      <c r="AF300" s="79">
        <v>0</v>
      </c>
      <c r="AG300" s="87" t="s">
        <v>1673</v>
      </c>
      <c r="AH300" s="79" t="b">
        <v>0</v>
      </c>
      <c r="AI300" s="79" t="s">
        <v>1678</v>
      </c>
      <c r="AJ300" s="79"/>
      <c r="AK300" s="87" t="s">
        <v>1673</v>
      </c>
      <c r="AL300" s="79" t="b">
        <v>0</v>
      </c>
      <c r="AM300" s="79">
        <v>0</v>
      </c>
      <c r="AN300" s="87" t="s">
        <v>1673</v>
      </c>
      <c r="AO300" s="79" t="s">
        <v>1683</v>
      </c>
      <c r="AP300" s="79" t="b">
        <v>0</v>
      </c>
      <c r="AQ300" s="87" t="s">
        <v>1578</v>
      </c>
      <c r="AR300" s="79" t="s">
        <v>176</v>
      </c>
      <c r="AS300" s="79">
        <v>0</v>
      </c>
      <c r="AT300" s="79">
        <v>0</v>
      </c>
      <c r="AU300" s="79"/>
      <c r="AV300" s="79"/>
      <c r="AW300" s="79"/>
      <c r="AX300" s="79"/>
      <c r="AY300" s="79"/>
      <c r="AZ300" s="79"/>
      <c r="BA300" s="79"/>
      <c r="BB300" s="79"/>
      <c r="BC300">
        <v>22</v>
      </c>
      <c r="BD300" s="78" t="str">
        <f>REPLACE(INDEX(GroupVertices[Group], MATCH(Edges[[#This Row],[Vertex 1]],GroupVertices[Vertex],0)),1,1,"")</f>
        <v>5</v>
      </c>
      <c r="BE300" s="78" t="str">
        <f>REPLACE(INDEX(GroupVertices[Group], MATCH(Edges[[#This Row],[Vertex 2]],GroupVertices[Vertex],0)),1,1,"")</f>
        <v>5</v>
      </c>
      <c r="BF300" s="48">
        <v>0</v>
      </c>
      <c r="BG300" s="49">
        <v>0</v>
      </c>
      <c r="BH300" s="48">
        <v>0</v>
      </c>
      <c r="BI300" s="49">
        <v>0</v>
      </c>
      <c r="BJ300" s="48">
        <v>0</v>
      </c>
      <c r="BK300" s="49">
        <v>0</v>
      </c>
      <c r="BL300" s="48">
        <v>20</v>
      </c>
      <c r="BM300" s="49">
        <v>100</v>
      </c>
      <c r="BN300" s="48">
        <v>20</v>
      </c>
    </row>
    <row r="301" spans="1:66" x14ac:dyDescent="0.25">
      <c r="A301" s="64" t="s">
        <v>289</v>
      </c>
      <c r="B301" s="64" t="s">
        <v>289</v>
      </c>
      <c r="C301" s="65" t="s">
        <v>11068</v>
      </c>
      <c r="D301" s="66">
        <v>10</v>
      </c>
      <c r="E301" s="67" t="s">
        <v>136</v>
      </c>
      <c r="F301" s="68">
        <v>6</v>
      </c>
      <c r="G301" s="65"/>
      <c r="H301" s="69"/>
      <c r="I301" s="70"/>
      <c r="J301" s="70"/>
      <c r="K301" s="34" t="s">
        <v>65</v>
      </c>
      <c r="L301" s="77">
        <v>301</v>
      </c>
      <c r="M301" s="77"/>
      <c r="N301" s="72"/>
      <c r="O301" s="79" t="s">
        <v>176</v>
      </c>
      <c r="P301" s="81">
        <v>43846.544398148151</v>
      </c>
      <c r="Q301" s="79" t="s">
        <v>323</v>
      </c>
      <c r="R301" s="82" t="s">
        <v>462</v>
      </c>
      <c r="S301" s="79" t="s">
        <v>496</v>
      </c>
      <c r="T301" s="79" t="s">
        <v>509</v>
      </c>
      <c r="U301" s="82" t="s">
        <v>630</v>
      </c>
      <c r="V301" s="82" t="s">
        <v>630</v>
      </c>
      <c r="W301" s="81">
        <v>43846.544398148151</v>
      </c>
      <c r="X301" s="85">
        <v>43846</v>
      </c>
      <c r="Y301" s="87" t="s">
        <v>954</v>
      </c>
      <c r="Z301" s="82" t="s">
        <v>1265</v>
      </c>
      <c r="AA301" s="79"/>
      <c r="AB301" s="79"/>
      <c r="AC301" s="87" t="s">
        <v>1579</v>
      </c>
      <c r="AD301" s="79"/>
      <c r="AE301" s="79" t="b">
        <v>0</v>
      </c>
      <c r="AF301" s="79">
        <v>3</v>
      </c>
      <c r="AG301" s="87" t="s">
        <v>1673</v>
      </c>
      <c r="AH301" s="79" t="b">
        <v>0</v>
      </c>
      <c r="AI301" s="79" t="s">
        <v>1678</v>
      </c>
      <c r="AJ301" s="79"/>
      <c r="AK301" s="87" t="s">
        <v>1673</v>
      </c>
      <c r="AL301" s="79" t="b">
        <v>0</v>
      </c>
      <c r="AM301" s="79">
        <v>2</v>
      </c>
      <c r="AN301" s="87" t="s">
        <v>1673</v>
      </c>
      <c r="AO301" s="79" t="s">
        <v>1683</v>
      </c>
      <c r="AP301" s="79" t="b">
        <v>0</v>
      </c>
      <c r="AQ301" s="87" t="s">
        <v>1579</v>
      </c>
      <c r="AR301" s="79" t="s">
        <v>176</v>
      </c>
      <c r="AS301" s="79">
        <v>0</v>
      </c>
      <c r="AT301" s="79">
        <v>0</v>
      </c>
      <c r="AU301" s="79"/>
      <c r="AV301" s="79"/>
      <c r="AW301" s="79"/>
      <c r="AX301" s="79"/>
      <c r="AY301" s="79"/>
      <c r="AZ301" s="79"/>
      <c r="BA301" s="79"/>
      <c r="BB301" s="79"/>
      <c r="BC301">
        <v>22</v>
      </c>
      <c r="BD301" s="78" t="str">
        <f>REPLACE(INDEX(GroupVertices[Group], MATCH(Edges[[#This Row],[Vertex 1]],GroupVertices[Vertex],0)),1,1,"")</f>
        <v>5</v>
      </c>
      <c r="BE301" s="78" t="str">
        <f>REPLACE(INDEX(GroupVertices[Group], MATCH(Edges[[#This Row],[Vertex 2]],GroupVertices[Vertex],0)),1,1,"")</f>
        <v>5</v>
      </c>
      <c r="BF301" s="48">
        <v>0</v>
      </c>
      <c r="BG301" s="49">
        <v>0</v>
      </c>
      <c r="BH301" s="48">
        <v>0</v>
      </c>
      <c r="BI301" s="49">
        <v>0</v>
      </c>
      <c r="BJ301" s="48">
        <v>0</v>
      </c>
      <c r="BK301" s="49">
        <v>0</v>
      </c>
      <c r="BL301" s="48">
        <v>27</v>
      </c>
      <c r="BM301" s="49">
        <v>100</v>
      </c>
      <c r="BN301" s="48">
        <v>27</v>
      </c>
    </row>
    <row r="302" spans="1:66" x14ac:dyDescent="0.25">
      <c r="A302" s="64" t="s">
        <v>289</v>
      </c>
      <c r="B302" s="64" t="s">
        <v>277</v>
      </c>
      <c r="C302" s="65" t="s">
        <v>11064</v>
      </c>
      <c r="D302" s="66">
        <v>3</v>
      </c>
      <c r="E302" s="67" t="s">
        <v>132</v>
      </c>
      <c r="F302" s="68">
        <v>32</v>
      </c>
      <c r="G302" s="65"/>
      <c r="H302" s="69"/>
      <c r="I302" s="70"/>
      <c r="J302" s="70"/>
      <c r="K302" s="34" t="s">
        <v>66</v>
      </c>
      <c r="L302" s="77">
        <v>302</v>
      </c>
      <c r="M302" s="77"/>
      <c r="N302" s="72"/>
      <c r="O302" s="79" t="s">
        <v>315</v>
      </c>
      <c r="P302" s="81">
        <v>43846.587384259263</v>
      </c>
      <c r="Q302" s="79" t="s">
        <v>439</v>
      </c>
      <c r="R302" s="82" t="s">
        <v>463</v>
      </c>
      <c r="S302" s="79" t="s">
        <v>496</v>
      </c>
      <c r="T302" s="79" t="s">
        <v>515</v>
      </c>
      <c r="U302" s="79"/>
      <c r="V302" s="82" t="s">
        <v>746</v>
      </c>
      <c r="W302" s="81">
        <v>43846.587384259263</v>
      </c>
      <c r="X302" s="85">
        <v>43846</v>
      </c>
      <c r="Y302" s="87" t="s">
        <v>955</v>
      </c>
      <c r="Z302" s="82" t="s">
        <v>1266</v>
      </c>
      <c r="AA302" s="79"/>
      <c r="AB302" s="79"/>
      <c r="AC302" s="87" t="s">
        <v>1580</v>
      </c>
      <c r="AD302" s="79"/>
      <c r="AE302" s="79" t="b">
        <v>0</v>
      </c>
      <c r="AF302" s="79">
        <v>0</v>
      </c>
      <c r="AG302" s="87" t="s">
        <v>1673</v>
      </c>
      <c r="AH302" s="79" t="b">
        <v>0</v>
      </c>
      <c r="AI302" s="79" t="s">
        <v>1678</v>
      </c>
      <c r="AJ302" s="79"/>
      <c r="AK302" s="87" t="s">
        <v>1673</v>
      </c>
      <c r="AL302" s="79" t="b">
        <v>0</v>
      </c>
      <c r="AM302" s="79">
        <v>1</v>
      </c>
      <c r="AN302" s="87" t="s">
        <v>1619</v>
      </c>
      <c r="AO302" s="79" t="s">
        <v>1679</v>
      </c>
      <c r="AP302" s="79" t="b">
        <v>0</v>
      </c>
      <c r="AQ302" s="87" t="s">
        <v>1619</v>
      </c>
      <c r="AR302" s="79" t="s">
        <v>176</v>
      </c>
      <c r="AS302" s="79">
        <v>0</v>
      </c>
      <c r="AT302" s="79">
        <v>0</v>
      </c>
      <c r="AU302" s="79"/>
      <c r="AV302" s="79"/>
      <c r="AW302" s="79"/>
      <c r="AX302" s="79"/>
      <c r="AY302" s="79"/>
      <c r="AZ302" s="79"/>
      <c r="BA302" s="79"/>
      <c r="BB302" s="79"/>
      <c r="BC302">
        <v>1</v>
      </c>
      <c r="BD302" s="78" t="str">
        <f>REPLACE(INDEX(GroupVertices[Group], MATCH(Edges[[#This Row],[Vertex 1]],GroupVertices[Vertex],0)),1,1,"")</f>
        <v>5</v>
      </c>
      <c r="BE302" s="78" t="str">
        <f>REPLACE(INDEX(GroupVertices[Group], MATCH(Edges[[#This Row],[Vertex 2]],GroupVertices[Vertex],0)),1,1,"")</f>
        <v>1</v>
      </c>
      <c r="BF302" s="48">
        <v>0</v>
      </c>
      <c r="BG302" s="49">
        <v>0</v>
      </c>
      <c r="BH302" s="48">
        <v>0</v>
      </c>
      <c r="BI302" s="49">
        <v>0</v>
      </c>
      <c r="BJ302" s="48">
        <v>0</v>
      </c>
      <c r="BK302" s="49">
        <v>0</v>
      </c>
      <c r="BL302" s="48">
        <v>15</v>
      </c>
      <c r="BM302" s="49">
        <v>100</v>
      </c>
      <c r="BN302" s="48">
        <v>15</v>
      </c>
    </row>
    <row r="303" spans="1:66" x14ac:dyDescent="0.25">
      <c r="A303" s="64" t="s">
        <v>289</v>
      </c>
      <c r="B303" s="64" t="s">
        <v>286</v>
      </c>
      <c r="C303" s="65" t="s">
        <v>11064</v>
      </c>
      <c r="D303" s="66">
        <v>3</v>
      </c>
      <c r="E303" s="67" t="s">
        <v>132</v>
      </c>
      <c r="F303" s="68">
        <v>32</v>
      </c>
      <c r="G303" s="65"/>
      <c r="H303" s="69"/>
      <c r="I303" s="70"/>
      <c r="J303" s="70"/>
      <c r="K303" s="34" t="s">
        <v>66</v>
      </c>
      <c r="L303" s="77">
        <v>303</v>
      </c>
      <c r="M303" s="77"/>
      <c r="N303" s="72"/>
      <c r="O303" s="79" t="s">
        <v>313</v>
      </c>
      <c r="P303" s="81">
        <v>43846.696215277778</v>
      </c>
      <c r="Q303" s="79" t="s">
        <v>321</v>
      </c>
      <c r="R303" s="79"/>
      <c r="S303" s="79"/>
      <c r="T303" s="79"/>
      <c r="U303" s="79"/>
      <c r="V303" s="82" t="s">
        <v>746</v>
      </c>
      <c r="W303" s="81">
        <v>43846.696215277778</v>
      </c>
      <c r="X303" s="85">
        <v>43846</v>
      </c>
      <c r="Y303" s="87" t="s">
        <v>956</v>
      </c>
      <c r="Z303" s="82" t="s">
        <v>1267</v>
      </c>
      <c r="AA303" s="79"/>
      <c r="AB303" s="79"/>
      <c r="AC303" s="87" t="s">
        <v>1581</v>
      </c>
      <c r="AD303" s="79"/>
      <c r="AE303" s="79" t="b">
        <v>0</v>
      </c>
      <c r="AF303" s="79">
        <v>0</v>
      </c>
      <c r="AG303" s="87" t="s">
        <v>1673</v>
      </c>
      <c r="AH303" s="79" t="b">
        <v>0</v>
      </c>
      <c r="AI303" s="79" t="s">
        <v>1678</v>
      </c>
      <c r="AJ303" s="79"/>
      <c r="AK303" s="87" t="s">
        <v>1673</v>
      </c>
      <c r="AL303" s="79" t="b">
        <v>0</v>
      </c>
      <c r="AM303" s="79">
        <v>5</v>
      </c>
      <c r="AN303" s="87" t="s">
        <v>1662</v>
      </c>
      <c r="AO303" s="79" t="s">
        <v>1681</v>
      </c>
      <c r="AP303" s="79" t="b">
        <v>0</v>
      </c>
      <c r="AQ303" s="87" t="s">
        <v>1662</v>
      </c>
      <c r="AR303" s="79" t="s">
        <v>176</v>
      </c>
      <c r="AS303" s="79">
        <v>0</v>
      </c>
      <c r="AT303" s="79">
        <v>0</v>
      </c>
      <c r="AU303" s="79"/>
      <c r="AV303" s="79"/>
      <c r="AW303" s="79"/>
      <c r="AX303" s="79"/>
      <c r="AY303" s="79"/>
      <c r="AZ303" s="79"/>
      <c r="BA303" s="79"/>
      <c r="BB303" s="79"/>
      <c r="BC303">
        <v>1</v>
      </c>
      <c r="BD303" s="78" t="str">
        <f>REPLACE(INDEX(GroupVertices[Group], MATCH(Edges[[#This Row],[Vertex 1]],GroupVertices[Vertex],0)),1,1,"")</f>
        <v>5</v>
      </c>
      <c r="BE303" s="78" t="str">
        <f>REPLACE(INDEX(GroupVertices[Group], MATCH(Edges[[#This Row],[Vertex 2]],GroupVertices[Vertex],0)),1,1,"")</f>
        <v>3</v>
      </c>
      <c r="BF303" s="48">
        <v>0</v>
      </c>
      <c r="BG303" s="49">
        <v>0</v>
      </c>
      <c r="BH303" s="48">
        <v>0</v>
      </c>
      <c r="BI303" s="49">
        <v>0</v>
      </c>
      <c r="BJ303" s="48">
        <v>0</v>
      </c>
      <c r="BK303" s="49">
        <v>0</v>
      </c>
      <c r="BL303" s="48">
        <v>41</v>
      </c>
      <c r="BM303" s="49">
        <v>100</v>
      </c>
      <c r="BN303" s="48">
        <v>41</v>
      </c>
    </row>
    <row r="304" spans="1:66" x14ac:dyDescent="0.25">
      <c r="A304" s="64" t="s">
        <v>289</v>
      </c>
      <c r="B304" s="64" t="s">
        <v>289</v>
      </c>
      <c r="C304" s="65" t="s">
        <v>11068</v>
      </c>
      <c r="D304" s="66">
        <v>10</v>
      </c>
      <c r="E304" s="67" t="s">
        <v>136</v>
      </c>
      <c r="F304" s="68">
        <v>6</v>
      </c>
      <c r="G304" s="65"/>
      <c r="H304" s="69"/>
      <c r="I304" s="70"/>
      <c r="J304" s="70"/>
      <c r="K304" s="34" t="s">
        <v>65</v>
      </c>
      <c r="L304" s="77">
        <v>304</v>
      </c>
      <c r="M304" s="77"/>
      <c r="N304" s="72"/>
      <c r="O304" s="79" t="s">
        <v>176</v>
      </c>
      <c r="P304" s="81">
        <v>43846.798194444447</v>
      </c>
      <c r="Q304" s="79" t="s">
        <v>440</v>
      </c>
      <c r="R304" s="82" t="s">
        <v>463</v>
      </c>
      <c r="S304" s="79" t="s">
        <v>496</v>
      </c>
      <c r="T304" s="79" t="s">
        <v>509</v>
      </c>
      <c r="U304" s="82" t="s">
        <v>631</v>
      </c>
      <c r="V304" s="82" t="s">
        <v>631</v>
      </c>
      <c r="W304" s="81">
        <v>43846.798194444447</v>
      </c>
      <c r="X304" s="85">
        <v>43846</v>
      </c>
      <c r="Y304" s="87" t="s">
        <v>957</v>
      </c>
      <c r="Z304" s="82" t="s">
        <v>1268</v>
      </c>
      <c r="AA304" s="79"/>
      <c r="AB304" s="79"/>
      <c r="AC304" s="87" t="s">
        <v>1582</v>
      </c>
      <c r="AD304" s="79"/>
      <c r="AE304" s="79" t="b">
        <v>0</v>
      </c>
      <c r="AF304" s="79">
        <v>0</v>
      </c>
      <c r="AG304" s="87" t="s">
        <v>1673</v>
      </c>
      <c r="AH304" s="79" t="b">
        <v>0</v>
      </c>
      <c r="AI304" s="79" t="s">
        <v>1678</v>
      </c>
      <c r="AJ304" s="79"/>
      <c r="AK304" s="87" t="s">
        <v>1673</v>
      </c>
      <c r="AL304" s="79" t="b">
        <v>0</v>
      </c>
      <c r="AM304" s="79">
        <v>0</v>
      </c>
      <c r="AN304" s="87" t="s">
        <v>1673</v>
      </c>
      <c r="AO304" s="79" t="s">
        <v>1683</v>
      </c>
      <c r="AP304" s="79" t="b">
        <v>0</v>
      </c>
      <c r="AQ304" s="87" t="s">
        <v>1582</v>
      </c>
      <c r="AR304" s="79" t="s">
        <v>176</v>
      </c>
      <c r="AS304" s="79">
        <v>0</v>
      </c>
      <c r="AT304" s="79">
        <v>0</v>
      </c>
      <c r="AU304" s="79"/>
      <c r="AV304" s="79"/>
      <c r="AW304" s="79"/>
      <c r="AX304" s="79"/>
      <c r="AY304" s="79"/>
      <c r="AZ304" s="79"/>
      <c r="BA304" s="79"/>
      <c r="BB304" s="79"/>
      <c r="BC304">
        <v>22</v>
      </c>
      <c r="BD304" s="78" t="str">
        <f>REPLACE(INDEX(GroupVertices[Group], MATCH(Edges[[#This Row],[Vertex 1]],GroupVertices[Vertex],0)),1,1,"")</f>
        <v>5</v>
      </c>
      <c r="BE304" s="78" t="str">
        <f>REPLACE(INDEX(GroupVertices[Group], MATCH(Edges[[#This Row],[Vertex 2]],GroupVertices[Vertex],0)),1,1,"")</f>
        <v>5</v>
      </c>
      <c r="BF304" s="48">
        <v>0</v>
      </c>
      <c r="BG304" s="49">
        <v>0</v>
      </c>
      <c r="BH304" s="48">
        <v>0</v>
      </c>
      <c r="BI304" s="49">
        <v>0</v>
      </c>
      <c r="BJ304" s="48">
        <v>0</v>
      </c>
      <c r="BK304" s="49">
        <v>0</v>
      </c>
      <c r="BL304" s="48">
        <v>20</v>
      </c>
      <c r="BM304" s="49">
        <v>100</v>
      </c>
      <c r="BN304" s="48">
        <v>20</v>
      </c>
    </row>
    <row r="305" spans="1:66" x14ac:dyDescent="0.25">
      <c r="A305" s="64" t="s">
        <v>289</v>
      </c>
      <c r="B305" s="64" t="s">
        <v>289</v>
      </c>
      <c r="C305" s="65" t="s">
        <v>11068</v>
      </c>
      <c r="D305" s="66">
        <v>10</v>
      </c>
      <c r="E305" s="67" t="s">
        <v>136</v>
      </c>
      <c r="F305" s="68">
        <v>6</v>
      </c>
      <c r="G305" s="65"/>
      <c r="H305" s="69"/>
      <c r="I305" s="70"/>
      <c r="J305" s="70"/>
      <c r="K305" s="34" t="s">
        <v>65</v>
      </c>
      <c r="L305" s="77">
        <v>305</v>
      </c>
      <c r="M305" s="77"/>
      <c r="N305" s="72"/>
      <c r="O305" s="79" t="s">
        <v>176</v>
      </c>
      <c r="P305" s="81">
        <v>43847.377893518518</v>
      </c>
      <c r="Q305" s="79" t="s">
        <v>441</v>
      </c>
      <c r="R305" s="82" t="s">
        <v>463</v>
      </c>
      <c r="S305" s="79" t="s">
        <v>496</v>
      </c>
      <c r="T305" s="79" t="s">
        <v>509</v>
      </c>
      <c r="U305" s="82" t="s">
        <v>632</v>
      </c>
      <c r="V305" s="82" t="s">
        <v>632</v>
      </c>
      <c r="W305" s="81">
        <v>43847.377893518518</v>
      </c>
      <c r="X305" s="85">
        <v>43847</v>
      </c>
      <c r="Y305" s="87" t="s">
        <v>958</v>
      </c>
      <c r="Z305" s="82" t="s">
        <v>1269</v>
      </c>
      <c r="AA305" s="79"/>
      <c r="AB305" s="79"/>
      <c r="AC305" s="87" t="s">
        <v>1583</v>
      </c>
      <c r="AD305" s="79"/>
      <c r="AE305" s="79" t="b">
        <v>0</v>
      </c>
      <c r="AF305" s="79">
        <v>0</v>
      </c>
      <c r="AG305" s="87" t="s">
        <v>1673</v>
      </c>
      <c r="AH305" s="79" t="b">
        <v>0</v>
      </c>
      <c r="AI305" s="79" t="s">
        <v>1678</v>
      </c>
      <c r="AJ305" s="79"/>
      <c r="AK305" s="87" t="s">
        <v>1673</v>
      </c>
      <c r="AL305" s="79" t="b">
        <v>0</v>
      </c>
      <c r="AM305" s="79">
        <v>0</v>
      </c>
      <c r="AN305" s="87" t="s">
        <v>1673</v>
      </c>
      <c r="AO305" s="79" t="s">
        <v>1683</v>
      </c>
      <c r="AP305" s="79" t="b">
        <v>0</v>
      </c>
      <c r="AQ305" s="87" t="s">
        <v>1583</v>
      </c>
      <c r="AR305" s="79" t="s">
        <v>176</v>
      </c>
      <c r="AS305" s="79">
        <v>0</v>
      </c>
      <c r="AT305" s="79">
        <v>0</v>
      </c>
      <c r="AU305" s="79"/>
      <c r="AV305" s="79"/>
      <c r="AW305" s="79"/>
      <c r="AX305" s="79"/>
      <c r="AY305" s="79"/>
      <c r="AZ305" s="79"/>
      <c r="BA305" s="79"/>
      <c r="BB305" s="79"/>
      <c r="BC305">
        <v>22</v>
      </c>
      <c r="BD305" s="78" t="str">
        <f>REPLACE(INDEX(GroupVertices[Group], MATCH(Edges[[#This Row],[Vertex 1]],GroupVertices[Vertex],0)),1,1,"")</f>
        <v>5</v>
      </c>
      <c r="BE305" s="78" t="str">
        <f>REPLACE(INDEX(GroupVertices[Group], MATCH(Edges[[#This Row],[Vertex 2]],GroupVertices[Vertex],0)),1,1,"")</f>
        <v>5</v>
      </c>
      <c r="BF305" s="48">
        <v>0</v>
      </c>
      <c r="BG305" s="49">
        <v>0</v>
      </c>
      <c r="BH305" s="48">
        <v>0</v>
      </c>
      <c r="BI305" s="49">
        <v>0</v>
      </c>
      <c r="BJ305" s="48">
        <v>0</v>
      </c>
      <c r="BK305" s="49">
        <v>0</v>
      </c>
      <c r="BL305" s="48">
        <v>21</v>
      </c>
      <c r="BM305" s="49">
        <v>100</v>
      </c>
      <c r="BN305" s="48">
        <v>21</v>
      </c>
    </row>
    <row r="306" spans="1:66" x14ac:dyDescent="0.25">
      <c r="A306" s="64" t="s">
        <v>289</v>
      </c>
      <c r="B306" s="64" t="s">
        <v>289</v>
      </c>
      <c r="C306" s="65" t="s">
        <v>11068</v>
      </c>
      <c r="D306" s="66">
        <v>10</v>
      </c>
      <c r="E306" s="67" t="s">
        <v>136</v>
      </c>
      <c r="F306" s="68">
        <v>6</v>
      </c>
      <c r="G306" s="65"/>
      <c r="H306" s="69"/>
      <c r="I306" s="70"/>
      <c r="J306" s="70"/>
      <c r="K306" s="34" t="s">
        <v>65</v>
      </c>
      <c r="L306" s="77">
        <v>306</v>
      </c>
      <c r="M306" s="77"/>
      <c r="N306" s="72"/>
      <c r="O306" s="79" t="s">
        <v>176</v>
      </c>
      <c r="P306" s="81">
        <v>43847.544629629629</v>
      </c>
      <c r="Q306" s="79" t="s">
        <v>404</v>
      </c>
      <c r="R306" s="82" t="s">
        <v>463</v>
      </c>
      <c r="S306" s="79" t="s">
        <v>496</v>
      </c>
      <c r="T306" s="79" t="s">
        <v>509</v>
      </c>
      <c r="U306" s="82" t="s">
        <v>633</v>
      </c>
      <c r="V306" s="82" t="s">
        <v>633</v>
      </c>
      <c r="W306" s="81">
        <v>43847.544629629629</v>
      </c>
      <c r="X306" s="85">
        <v>43847</v>
      </c>
      <c r="Y306" s="87" t="s">
        <v>959</v>
      </c>
      <c r="Z306" s="82" t="s">
        <v>1270</v>
      </c>
      <c r="AA306" s="79"/>
      <c r="AB306" s="79"/>
      <c r="AC306" s="87" t="s">
        <v>1584</v>
      </c>
      <c r="AD306" s="79"/>
      <c r="AE306" s="79" t="b">
        <v>0</v>
      </c>
      <c r="AF306" s="79">
        <v>1</v>
      </c>
      <c r="AG306" s="87" t="s">
        <v>1673</v>
      </c>
      <c r="AH306" s="79" t="b">
        <v>0</v>
      </c>
      <c r="AI306" s="79" t="s">
        <v>1678</v>
      </c>
      <c r="AJ306" s="79"/>
      <c r="AK306" s="87" t="s">
        <v>1673</v>
      </c>
      <c r="AL306" s="79" t="b">
        <v>0</v>
      </c>
      <c r="AM306" s="79">
        <v>1</v>
      </c>
      <c r="AN306" s="87" t="s">
        <v>1673</v>
      </c>
      <c r="AO306" s="79" t="s">
        <v>1683</v>
      </c>
      <c r="AP306" s="79" t="b">
        <v>0</v>
      </c>
      <c r="AQ306" s="87" t="s">
        <v>1584</v>
      </c>
      <c r="AR306" s="79" t="s">
        <v>176</v>
      </c>
      <c r="AS306" s="79">
        <v>0</v>
      </c>
      <c r="AT306" s="79">
        <v>0</v>
      </c>
      <c r="AU306" s="79"/>
      <c r="AV306" s="79"/>
      <c r="AW306" s="79"/>
      <c r="AX306" s="79"/>
      <c r="AY306" s="79"/>
      <c r="AZ306" s="79"/>
      <c r="BA306" s="79"/>
      <c r="BB306" s="79"/>
      <c r="BC306">
        <v>22</v>
      </c>
      <c r="BD306" s="78" t="str">
        <f>REPLACE(INDEX(GroupVertices[Group], MATCH(Edges[[#This Row],[Vertex 1]],GroupVertices[Vertex],0)),1,1,"")</f>
        <v>5</v>
      </c>
      <c r="BE306" s="78" t="str">
        <f>REPLACE(INDEX(GroupVertices[Group], MATCH(Edges[[#This Row],[Vertex 2]],GroupVertices[Vertex],0)),1,1,"")</f>
        <v>5</v>
      </c>
      <c r="BF306" s="48">
        <v>0</v>
      </c>
      <c r="BG306" s="49">
        <v>0</v>
      </c>
      <c r="BH306" s="48">
        <v>0</v>
      </c>
      <c r="BI306" s="49">
        <v>0</v>
      </c>
      <c r="BJ306" s="48">
        <v>0</v>
      </c>
      <c r="BK306" s="49">
        <v>0</v>
      </c>
      <c r="BL306" s="48">
        <v>27</v>
      </c>
      <c r="BM306" s="49">
        <v>100</v>
      </c>
      <c r="BN306" s="48">
        <v>27</v>
      </c>
    </row>
    <row r="307" spans="1:66" x14ac:dyDescent="0.25">
      <c r="A307" s="64" t="s">
        <v>289</v>
      </c>
      <c r="B307" s="64" t="s">
        <v>289</v>
      </c>
      <c r="C307" s="65" t="s">
        <v>11068</v>
      </c>
      <c r="D307" s="66">
        <v>10</v>
      </c>
      <c r="E307" s="67" t="s">
        <v>136</v>
      </c>
      <c r="F307" s="68">
        <v>6</v>
      </c>
      <c r="G307" s="65"/>
      <c r="H307" s="69"/>
      <c r="I307" s="70"/>
      <c r="J307" s="70"/>
      <c r="K307" s="34" t="s">
        <v>65</v>
      </c>
      <c r="L307" s="77">
        <v>307</v>
      </c>
      <c r="M307" s="77"/>
      <c r="N307" s="72"/>
      <c r="O307" s="79" t="s">
        <v>176</v>
      </c>
      <c r="P307" s="81">
        <v>43847.798125000001</v>
      </c>
      <c r="Q307" s="79" t="s">
        <v>435</v>
      </c>
      <c r="R307" s="82" t="s">
        <v>463</v>
      </c>
      <c r="S307" s="79" t="s">
        <v>496</v>
      </c>
      <c r="T307" s="79" t="s">
        <v>509</v>
      </c>
      <c r="U307" s="82" t="s">
        <v>634</v>
      </c>
      <c r="V307" s="82" t="s">
        <v>634</v>
      </c>
      <c r="W307" s="81">
        <v>43847.798125000001</v>
      </c>
      <c r="X307" s="85">
        <v>43847</v>
      </c>
      <c r="Y307" s="87" t="s">
        <v>960</v>
      </c>
      <c r="Z307" s="82" t="s">
        <v>1271</v>
      </c>
      <c r="AA307" s="79"/>
      <c r="AB307" s="79"/>
      <c r="AC307" s="87" t="s">
        <v>1585</v>
      </c>
      <c r="AD307" s="79"/>
      <c r="AE307" s="79" t="b">
        <v>0</v>
      </c>
      <c r="AF307" s="79">
        <v>1</v>
      </c>
      <c r="AG307" s="87" t="s">
        <v>1673</v>
      </c>
      <c r="AH307" s="79" t="b">
        <v>0</v>
      </c>
      <c r="AI307" s="79" t="s">
        <v>1678</v>
      </c>
      <c r="AJ307" s="79"/>
      <c r="AK307" s="87" t="s">
        <v>1673</v>
      </c>
      <c r="AL307" s="79" t="b">
        <v>0</v>
      </c>
      <c r="AM307" s="79">
        <v>1</v>
      </c>
      <c r="AN307" s="87" t="s">
        <v>1673</v>
      </c>
      <c r="AO307" s="79" t="s">
        <v>1683</v>
      </c>
      <c r="AP307" s="79" t="b">
        <v>0</v>
      </c>
      <c r="AQ307" s="87" t="s">
        <v>1585</v>
      </c>
      <c r="AR307" s="79" t="s">
        <v>176</v>
      </c>
      <c r="AS307" s="79">
        <v>0</v>
      </c>
      <c r="AT307" s="79">
        <v>0</v>
      </c>
      <c r="AU307" s="79"/>
      <c r="AV307" s="79"/>
      <c r="AW307" s="79"/>
      <c r="AX307" s="79"/>
      <c r="AY307" s="79"/>
      <c r="AZ307" s="79"/>
      <c r="BA307" s="79"/>
      <c r="BB307" s="79"/>
      <c r="BC307">
        <v>22</v>
      </c>
      <c r="BD307" s="78" t="str">
        <f>REPLACE(INDEX(GroupVertices[Group], MATCH(Edges[[#This Row],[Vertex 1]],GroupVertices[Vertex],0)),1,1,"")</f>
        <v>5</v>
      </c>
      <c r="BE307" s="78" t="str">
        <f>REPLACE(INDEX(GroupVertices[Group], MATCH(Edges[[#This Row],[Vertex 2]],GroupVertices[Vertex],0)),1,1,"")</f>
        <v>5</v>
      </c>
      <c r="BF307" s="48">
        <v>0</v>
      </c>
      <c r="BG307" s="49">
        <v>0</v>
      </c>
      <c r="BH307" s="48">
        <v>0</v>
      </c>
      <c r="BI307" s="49">
        <v>0</v>
      </c>
      <c r="BJ307" s="48">
        <v>0</v>
      </c>
      <c r="BK307" s="49">
        <v>0</v>
      </c>
      <c r="BL307" s="48">
        <v>20</v>
      </c>
      <c r="BM307" s="49">
        <v>100</v>
      </c>
      <c r="BN307" s="48">
        <v>20</v>
      </c>
    </row>
    <row r="308" spans="1:66" x14ac:dyDescent="0.25">
      <c r="A308" s="64" t="s">
        <v>289</v>
      </c>
      <c r="B308" s="64" t="s">
        <v>289</v>
      </c>
      <c r="C308" s="65" t="s">
        <v>11068</v>
      </c>
      <c r="D308" s="66">
        <v>10</v>
      </c>
      <c r="E308" s="67" t="s">
        <v>136</v>
      </c>
      <c r="F308" s="68">
        <v>6</v>
      </c>
      <c r="G308" s="65"/>
      <c r="H308" s="69"/>
      <c r="I308" s="70"/>
      <c r="J308" s="70"/>
      <c r="K308" s="34" t="s">
        <v>65</v>
      </c>
      <c r="L308" s="77">
        <v>308</v>
      </c>
      <c r="M308" s="77"/>
      <c r="N308" s="72"/>
      <c r="O308" s="79" t="s">
        <v>176</v>
      </c>
      <c r="P308" s="81">
        <v>43848.377870370372</v>
      </c>
      <c r="Q308" s="79" t="s">
        <v>336</v>
      </c>
      <c r="R308" s="82" t="s">
        <v>463</v>
      </c>
      <c r="S308" s="79" t="s">
        <v>496</v>
      </c>
      <c r="T308" s="79" t="s">
        <v>509</v>
      </c>
      <c r="U308" s="82" t="s">
        <v>635</v>
      </c>
      <c r="V308" s="82" t="s">
        <v>635</v>
      </c>
      <c r="W308" s="81">
        <v>43848.377870370372</v>
      </c>
      <c r="X308" s="85">
        <v>43848</v>
      </c>
      <c r="Y308" s="87" t="s">
        <v>961</v>
      </c>
      <c r="Z308" s="82" t="s">
        <v>1272</v>
      </c>
      <c r="AA308" s="79"/>
      <c r="AB308" s="79"/>
      <c r="AC308" s="87" t="s">
        <v>1586</v>
      </c>
      <c r="AD308" s="79"/>
      <c r="AE308" s="79" t="b">
        <v>0</v>
      </c>
      <c r="AF308" s="79">
        <v>0</v>
      </c>
      <c r="AG308" s="87" t="s">
        <v>1673</v>
      </c>
      <c r="AH308" s="79" t="b">
        <v>0</v>
      </c>
      <c r="AI308" s="79" t="s">
        <v>1678</v>
      </c>
      <c r="AJ308" s="79"/>
      <c r="AK308" s="87" t="s">
        <v>1673</v>
      </c>
      <c r="AL308" s="79" t="b">
        <v>0</v>
      </c>
      <c r="AM308" s="79">
        <v>3</v>
      </c>
      <c r="AN308" s="87" t="s">
        <v>1673</v>
      </c>
      <c r="AO308" s="79" t="s">
        <v>1683</v>
      </c>
      <c r="AP308" s="79" t="b">
        <v>0</v>
      </c>
      <c r="AQ308" s="87" t="s">
        <v>1586</v>
      </c>
      <c r="AR308" s="79" t="s">
        <v>176</v>
      </c>
      <c r="AS308" s="79">
        <v>0</v>
      </c>
      <c r="AT308" s="79">
        <v>0</v>
      </c>
      <c r="AU308" s="79"/>
      <c r="AV308" s="79"/>
      <c r="AW308" s="79"/>
      <c r="AX308" s="79"/>
      <c r="AY308" s="79"/>
      <c r="AZ308" s="79"/>
      <c r="BA308" s="79"/>
      <c r="BB308" s="79"/>
      <c r="BC308">
        <v>22</v>
      </c>
      <c r="BD308" s="78" t="str">
        <f>REPLACE(INDEX(GroupVertices[Group], MATCH(Edges[[#This Row],[Vertex 1]],GroupVertices[Vertex],0)),1,1,"")</f>
        <v>5</v>
      </c>
      <c r="BE308" s="78" t="str">
        <f>REPLACE(INDEX(GroupVertices[Group], MATCH(Edges[[#This Row],[Vertex 2]],GroupVertices[Vertex],0)),1,1,"")</f>
        <v>5</v>
      </c>
      <c r="BF308" s="48">
        <v>0</v>
      </c>
      <c r="BG308" s="49">
        <v>0</v>
      </c>
      <c r="BH308" s="48">
        <v>0</v>
      </c>
      <c r="BI308" s="49">
        <v>0</v>
      </c>
      <c r="BJ308" s="48">
        <v>0</v>
      </c>
      <c r="BK308" s="49">
        <v>0</v>
      </c>
      <c r="BL308" s="48">
        <v>21</v>
      </c>
      <c r="BM308" s="49">
        <v>100</v>
      </c>
      <c r="BN308" s="48">
        <v>21</v>
      </c>
    </row>
    <row r="309" spans="1:66" x14ac:dyDescent="0.25">
      <c r="A309" s="64" t="s">
        <v>289</v>
      </c>
      <c r="B309" s="64" t="s">
        <v>289</v>
      </c>
      <c r="C309" s="65" t="s">
        <v>11068</v>
      </c>
      <c r="D309" s="66">
        <v>10</v>
      </c>
      <c r="E309" s="67" t="s">
        <v>136</v>
      </c>
      <c r="F309" s="68">
        <v>6</v>
      </c>
      <c r="G309" s="65"/>
      <c r="H309" s="69"/>
      <c r="I309" s="70"/>
      <c r="J309" s="70"/>
      <c r="K309" s="34" t="s">
        <v>65</v>
      </c>
      <c r="L309" s="77">
        <v>309</v>
      </c>
      <c r="M309" s="77"/>
      <c r="N309" s="72"/>
      <c r="O309" s="79" t="s">
        <v>176</v>
      </c>
      <c r="P309" s="81">
        <v>43848.543958333335</v>
      </c>
      <c r="Q309" s="79" t="s">
        <v>442</v>
      </c>
      <c r="R309" s="82" t="s">
        <v>463</v>
      </c>
      <c r="S309" s="79" t="s">
        <v>496</v>
      </c>
      <c r="T309" s="79" t="s">
        <v>509</v>
      </c>
      <c r="U309" s="82" t="s">
        <v>636</v>
      </c>
      <c r="V309" s="82" t="s">
        <v>636</v>
      </c>
      <c r="W309" s="81">
        <v>43848.543958333335</v>
      </c>
      <c r="X309" s="85">
        <v>43848</v>
      </c>
      <c r="Y309" s="87" t="s">
        <v>962</v>
      </c>
      <c r="Z309" s="82" t="s">
        <v>1273</v>
      </c>
      <c r="AA309" s="79"/>
      <c r="AB309" s="79"/>
      <c r="AC309" s="87" t="s">
        <v>1587</v>
      </c>
      <c r="AD309" s="79"/>
      <c r="AE309" s="79" t="b">
        <v>0</v>
      </c>
      <c r="AF309" s="79">
        <v>3</v>
      </c>
      <c r="AG309" s="87" t="s">
        <v>1673</v>
      </c>
      <c r="AH309" s="79" t="b">
        <v>0</v>
      </c>
      <c r="AI309" s="79" t="s">
        <v>1678</v>
      </c>
      <c r="AJ309" s="79"/>
      <c r="AK309" s="87" t="s">
        <v>1673</v>
      </c>
      <c r="AL309" s="79" t="b">
        <v>0</v>
      </c>
      <c r="AM309" s="79">
        <v>1</v>
      </c>
      <c r="AN309" s="87" t="s">
        <v>1673</v>
      </c>
      <c r="AO309" s="79" t="s">
        <v>1683</v>
      </c>
      <c r="AP309" s="79" t="b">
        <v>0</v>
      </c>
      <c r="AQ309" s="87" t="s">
        <v>1587</v>
      </c>
      <c r="AR309" s="79" t="s">
        <v>176</v>
      </c>
      <c r="AS309" s="79">
        <v>0</v>
      </c>
      <c r="AT309" s="79">
        <v>0</v>
      </c>
      <c r="AU309" s="79"/>
      <c r="AV309" s="79"/>
      <c r="AW309" s="79"/>
      <c r="AX309" s="79"/>
      <c r="AY309" s="79"/>
      <c r="AZ309" s="79"/>
      <c r="BA309" s="79"/>
      <c r="BB309" s="79"/>
      <c r="BC309">
        <v>22</v>
      </c>
      <c r="BD309" s="78" t="str">
        <f>REPLACE(INDEX(GroupVertices[Group], MATCH(Edges[[#This Row],[Vertex 1]],GroupVertices[Vertex],0)),1,1,"")</f>
        <v>5</v>
      </c>
      <c r="BE309" s="78" t="str">
        <f>REPLACE(INDEX(GroupVertices[Group], MATCH(Edges[[#This Row],[Vertex 2]],GroupVertices[Vertex],0)),1,1,"")</f>
        <v>5</v>
      </c>
      <c r="BF309" s="48">
        <v>0</v>
      </c>
      <c r="BG309" s="49">
        <v>0</v>
      </c>
      <c r="BH309" s="48">
        <v>0</v>
      </c>
      <c r="BI309" s="49">
        <v>0</v>
      </c>
      <c r="BJ309" s="48">
        <v>0</v>
      </c>
      <c r="BK309" s="49">
        <v>0</v>
      </c>
      <c r="BL309" s="48">
        <v>27</v>
      </c>
      <c r="BM309" s="49">
        <v>100</v>
      </c>
      <c r="BN309" s="48">
        <v>27</v>
      </c>
    </row>
    <row r="310" spans="1:66" x14ac:dyDescent="0.25">
      <c r="A310" s="64" t="s">
        <v>289</v>
      </c>
      <c r="B310" s="64" t="s">
        <v>289</v>
      </c>
      <c r="C310" s="65" t="s">
        <v>11068</v>
      </c>
      <c r="D310" s="66">
        <v>10</v>
      </c>
      <c r="E310" s="67" t="s">
        <v>136</v>
      </c>
      <c r="F310" s="68">
        <v>6</v>
      </c>
      <c r="G310" s="65"/>
      <c r="H310" s="69"/>
      <c r="I310" s="70"/>
      <c r="J310" s="70"/>
      <c r="K310" s="34" t="s">
        <v>65</v>
      </c>
      <c r="L310" s="77">
        <v>310</v>
      </c>
      <c r="M310" s="77"/>
      <c r="N310" s="72"/>
      <c r="O310" s="79" t="s">
        <v>176</v>
      </c>
      <c r="P310" s="81">
        <v>43848.798078703701</v>
      </c>
      <c r="Q310" s="79" t="s">
        <v>330</v>
      </c>
      <c r="R310" s="82" t="s">
        <v>463</v>
      </c>
      <c r="S310" s="79" t="s">
        <v>496</v>
      </c>
      <c r="T310" s="79" t="s">
        <v>509</v>
      </c>
      <c r="U310" s="82" t="s">
        <v>637</v>
      </c>
      <c r="V310" s="82" t="s">
        <v>637</v>
      </c>
      <c r="W310" s="81">
        <v>43848.798078703701</v>
      </c>
      <c r="X310" s="85">
        <v>43848</v>
      </c>
      <c r="Y310" s="87" t="s">
        <v>963</v>
      </c>
      <c r="Z310" s="82" t="s">
        <v>1274</v>
      </c>
      <c r="AA310" s="79"/>
      <c r="AB310" s="79"/>
      <c r="AC310" s="87" t="s">
        <v>1588</v>
      </c>
      <c r="AD310" s="79"/>
      <c r="AE310" s="79" t="b">
        <v>0</v>
      </c>
      <c r="AF310" s="79">
        <v>2</v>
      </c>
      <c r="AG310" s="87" t="s">
        <v>1673</v>
      </c>
      <c r="AH310" s="79" t="b">
        <v>0</v>
      </c>
      <c r="AI310" s="79" t="s">
        <v>1678</v>
      </c>
      <c r="AJ310" s="79"/>
      <c r="AK310" s="87" t="s">
        <v>1673</v>
      </c>
      <c r="AL310" s="79" t="b">
        <v>0</v>
      </c>
      <c r="AM310" s="79">
        <v>2</v>
      </c>
      <c r="AN310" s="87" t="s">
        <v>1673</v>
      </c>
      <c r="AO310" s="79" t="s">
        <v>1683</v>
      </c>
      <c r="AP310" s="79" t="b">
        <v>0</v>
      </c>
      <c r="AQ310" s="87" t="s">
        <v>1588</v>
      </c>
      <c r="AR310" s="79" t="s">
        <v>176</v>
      </c>
      <c r="AS310" s="79">
        <v>0</v>
      </c>
      <c r="AT310" s="79">
        <v>0</v>
      </c>
      <c r="AU310" s="79"/>
      <c r="AV310" s="79"/>
      <c r="AW310" s="79"/>
      <c r="AX310" s="79"/>
      <c r="AY310" s="79"/>
      <c r="AZ310" s="79"/>
      <c r="BA310" s="79"/>
      <c r="BB310" s="79"/>
      <c r="BC310">
        <v>22</v>
      </c>
      <c r="BD310" s="78" t="str">
        <f>REPLACE(INDEX(GroupVertices[Group], MATCH(Edges[[#This Row],[Vertex 1]],GroupVertices[Vertex],0)),1,1,"")</f>
        <v>5</v>
      </c>
      <c r="BE310" s="78" t="str">
        <f>REPLACE(INDEX(GroupVertices[Group], MATCH(Edges[[#This Row],[Vertex 2]],GroupVertices[Vertex],0)),1,1,"")</f>
        <v>5</v>
      </c>
      <c r="BF310" s="48">
        <v>0</v>
      </c>
      <c r="BG310" s="49">
        <v>0</v>
      </c>
      <c r="BH310" s="48">
        <v>0</v>
      </c>
      <c r="BI310" s="49">
        <v>0</v>
      </c>
      <c r="BJ310" s="48">
        <v>0</v>
      </c>
      <c r="BK310" s="49">
        <v>0</v>
      </c>
      <c r="BL310" s="48">
        <v>20</v>
      </c>
      <c r="BM310" s="49">
        <v>100</v>
      </c>
      <c r="BN310" s="48">
        <v>20</v>
      </c>
    </row>
    <row r="311" spans="1:66" x14ac:dyDescent="0.25">
      <c r="A311" s="64" t="s">
        <v>289</v>
      </c>
      <c r="B311" s="64" t="s">
        <v>289</v>
      </c>
      <c r="C311" s="65" t="s">
        <v>11068</v>
      </c>
      <c r="D311" s="66">
        <v>10</v>
      </c>
      <c r="E311" s="67" t="s">
        <v>136</v>
      </c>
      <c r="F311" s="68">
        <v>6</v>
      </c>
      <c r="G311" s="65"/>
      <c r="H311" s="69"/>
      <c r="I311" s="70"/>
      <c r="J311" s="70"/>
      <c r="K311" s="34" t="s">
        <v>65</v>
      </c>
      <c r="L311" s="77">
        <v>311</v>
      </c>
      <c r="M311" s="77"/>
      <c r="N311" s="72"/>
      <c r="O311" s="79" t="s">
        <v>176</v>
      </c>
      <c r="P311" s="81">
        <v>43849.377893518518</v>
      </c>
      <c r="Q311" s="79" t="s">
        <v>337</v>
      </c>
      <c r="R311" s="82" t="s">
        <v>463</v>
      </c>
      <c r="S311" s="79" t="s">
        <v>496</v>
      </c>
      <c r="T311" s="79" t="s">
        <v>509</v>
      </c>
      <c r="U311" s="82" t="s">
        <v>638</v>
      </c>
      <c r="V311" s="82" t="s">
        <v>638</v>
      </c>
      <c r="W311" s="81">
        <v>43849.377893518518</v>
      </c>
      <c r="X311" s="85">
        <v>43849</v>
      </c>
      <c r="Y311" s="87" t="s">
        <v>958</v>
      </c>
      <c r="Z311" s="82" t="s">
        <v>1275</v>
      </c>
      <c r="AA311" s="79"/>
      <c r="AB311" s="79"/>
      <c r="AC311" s="87" t="s">
        <v>1589</v>
      </c>
      <c r="AD311" s="79"/>
      <c r="AE311" s="79" t="b">
        <v>0</v>
      </c>
      <c r="AF311" s="79">
        <v>0</v>
      </c>
      <c r="AG311" s="87" t="s">
        <v>1673</v>
      </c>
      <c r="AH311" s="79" t="b">
        <v>0</v>
      </c>
      <c r="AI311" s="79" t="s">
        <v>1678</v>
      </c>
      <c r="AJ311" s="79"/>
      <c r="AK311" s="87" t="s">
        <v>1673</v>
      </c>
      <c r="AL311" s="79" t="b">
        <v>0</v>
      </c>
      <c r="AM311" s="79">
        <v>1</v>
      </c>
      <c r="AN311" s="87" t="s">
        <v>1673</v>
      </c>
      <c r="AO311" s="79" t="s">
        <v>1683</v>
      </c>
      <c r="AP311" s="79" t="b">
        <v>0</v>
      </c>
      <c r="AQ311" s="87" t="s">
        <v>1589</v>
      </c>
      <c r="AR311" s="79" t="s">
        <v>176</v>
      </c>
      <c r="AS311" s="79">
        <v>0</v>
      </c>
      <c r="AT311" s="79">
        <v>0</v>
      </c>
      <c r="AU311" s="79"/>
      <c r="AV311" s="79"/>
      <c r="AW311" s="79"/>
      <c r="AX311" s="79"/>
      <c r="AY311" s="79"/>
      <c r="AZ311" s="79"/>
      <c r="BA311" s="79"/>
      <c r="BB311" s="79"/>
      <c r="BC311">
        <v>22</v>
      </c>
      <c r="BD311" s="78" t="str">
        <f>REPLACE(INDEX(GroupVertices[Group], MATCH(Edges[[#This Row],[Vertex 1]],GroupVertices[Vertex],0)),1,1,"")</f>
        <v>5</v>
      </c>
      <c r="BE311" s="78" t="str">
        <f>REPLACE(INDEX(GroupVertices[Group], MATCH(Edges[[#This Row],[Vertex 2]],GroupVertices[Vertex],0)),1,1,"")</f>
        <v>5</v>
      </c>
      <c r="BF311" s="48">
        <v>0</v>
      </c>
      <c r="BG311" s="49">
        <v>0</v>
      </c>
      <c r="BH311" s="48">
        <v>0</v>
      </c>
      <c r="BI311" s="49">
        <v>0</v>
      </c>
      <c r="BJ311" s="48">
        <v>0</v>
      </c>
      <c r="BK311" s="49">
        <v>0</v>
      </c>
      <c r="BL311" s="48">
        <v>21</v>
      </c>
      <c r="BM311" s="49">
        <v>100</v>
      </c>
      <c r="BN311" s="48">
        <v>21</v>
      </c>
    </row>
    <row r="312" spans="1:66" x14ac:dyDescent="0.25">
      <c r="A312" s="64" t="s">
        <v>289</v>
      </c>
      <c r="B312" s="64" t="s">
        <v>289</v>
      </c>
      <c r="C312" s="65" t="s">
        <v>11068</v>
      </c>
      <c r="D312" s="66">
        <v>10</v>
      </c>
      <c r="E312" s="67" t="s">
        <v>136</v>
      </c>
      <c r="F312" s="68">
        <v>6</v>
      </c>
      <c r="G312" s="65"/>
      <c r="H312" s="69"/>
      <c r="I312" s="70"/>
      <c r="J312" s="70"/>
      <c r="K312" s="34" t="s">
        <v>65</v>
      </c>
      <c r="L312" s="77">
        <v>312</v>
      </c>
      <c r="M312" s="77"/>
      <c r="N312" s="72"/>
      <c r="O312" s="79" t="s">
        <v>176</v>
      </c>
      <c r="P312" s="81">
        <v>43849.543981481482</v>
      </c>
      <c r="Q312" s="79" t="s">
        <v>334</v>
      </c>
      <c r="R312" s="82" t="s">
        <v>463</v>
      </c>
      <c r="S312" s="79" t="s">
        <v>496</v>
      </c>
      <c r="T312" s="79" t="s">
        <v>509</v>
      </c>
      <c r="U312" s="82" t="s">
        <v>639</v>
      </c>
      <c r="V312" s="82" t="s">
        <v>639</v>
      </c>
      <c r="W312" s="81">
        <v>43849.543981481482</v>
      </c>
      <c r="X312" s="85">
        <v>43849</v>
      </c>
      <c r="Y312" s="87" t="s">
        <v>964</v>
      </c>
      <c r="Z312" s="82" t="s">
        <v>1276</v>
      </c>
      <c r="AA312" s="79"/>
      <c r="AB312" s="79"/>
      <c r="AC312" s="87" t="s">
        <v>1590</v>
      </c>
      <c r="AD312" s="79"/>
      <c r="AE312" s="79" t="b">
        <v>0</v>
      </c>
      <c r="AF312" s="79">
        <v>1</v>
      </c>
      <c r="AG312" s="87" t="s">
        <v>1673</v>
      </c>
      <c r="AH312" s="79" t="b">
        <v>0</v>
      </c>
      <c r="AI312" s="79" t="s">
        <v>1678</v>
      </c>
      <c r="AJ312" s="79"/>
      <c r="AK312" s="87" t="s">
        <v>1673</v>
      </c>
      <c r="AL312" s="79" t="b">
        <v>0</v>
      </c>
      <c r="AM312" s="79">
        <v>2</v>
      </c>
      <c r="AN312" s="87" t="s">
        <v>1673</v>
      </c>
      <c r="AO312" s="79" t="s">
        <v>1683</v>
      </c>
      <c r="AP312" s="79" t="b">
        <v>0</v>
      </c>
      <c r="AQ312" s="87" t="s">
        <v>1590</v>
      </c>
      <c r="AR312" s="79" t="s">
        <v>176</v>
      </c>
      <c r="AS312" s="79">
        <v>0</v>
      </c>
      <c r="AT312" s="79">
        <v>0</v>
      </c>
      <c r="AU312" s="79"/>
      <c r="AV312" s="79"/>
      <c r="AW312" s="79"/>
      <c r="AX312" s="79"/>
      <c r="AY312" s="79"/>
      <c r="AZ312" s="79"/>
      <c r="BA312" s="79"/>
      <c r="BB312" s="79"/>
      <c r="BC312">
        <v>22</v>
      </c>
      <c r="BD312" s="78" t="str">
        <f>REPLACE(INDEX(GroupVertices[Group], MATCH(Edges[[#This Row],[Vertex 1]],GroupVertices[Vertex],0)),1,1,"")</f>
        <v>5</v>
      </c>
      <c r="BE312" s="78" t="str">
        <f>REPLACE(INDEX(GroupVertices[Group], MATCH(Edges[[#This Row],[Vertex 2]],GroupVertices[Vertex],0)),1,1,"")</f>
        <v>5</v>
      </c>
      <c r="BF312" s="48">
        <v>0</v>
      </c>
      <c r="BG312" s="49">
        <v>0</v>
      </c>
      <c r="BH312" s="48">
        <v>0</v>
      </c>
      <c r="BI312" s="49">
        <v>0</v>
      </c>
      <c r="BJ312" s="48">
        <v>0</v>
      </c>
      <c r="BK312" s="49">
        <v>0</v>
      </c>
      <c r="BL312" s="48">
        <v>27</v>
      </c>
      <c r="BM312" s="49">
        <v>100</v>
      </c>
      <c r="BN312" s="48">
        <v>27</v>
      </c>
    </row>
    <row r="313" spans="1:66" x14ac:dyDescent="0.25">
      <c r="A313" s="64" t="s">
        <v>289</v>
      </c>
      <c r="B313" s="64" t="s">
        <v>289</v>
      </c>
      <c r="C313" s="65" t="s">
        <v>11068</v>
      </c>
      <c r="D313" s="66">
        <v>10</v>
      </c>
      <c r="E313" s="67" t="s">
        <v>136</v>
      </c>
      <c r="F313" s="68">
        <v>6</v>
      </c>
      <c r="G313" s="65"/>
      <c r="H313" s="69"/>
      <c r="I313" s="70"/>
      <c r="J313" s="70"/>
      <c r="K313" s="34" t="s">
        <v>65</v>
      </c>
      <c r="L313" s="77">
        <v>313</v>
      </c>
      <c r="M313" s="77"/>
      <c r="N313" s="72"/>
      <c r="O313" s="79" t="s">
        <v>176</v>
      </c>
      <c r="P313" s="81">
        <v>43849.798171296294</v>
      </c>
      <c r="Q313" s="79" t="s">
        <v>443</v>
      </c>
      <c r="R313" s="82" t="s">
        <v>482</v>
      </c>
      <c r="S313" s="79" t="s">
        <v>496</v>
      </c>
      <c r="T313" s="79" t="s">
        <v>509</v>
      </c>
      <c r="U313" s="82" t="s">
        <v>640</v>
      </c>
      <c r="V313" s="82" t="s">
        <v>640</v>
      </c>
      <c r="W313" s="81">
        <v>43849.798171296294</v>
      </c>
      <c r="X313" s="85">
        <v>43849</v>
      </c>
      <c r="Y313" s="87" t="s">
        <v>965</v>
      </c>
      <c r="Z313" s="82" t="s">
        <v>1277</v>
      </c>
      <c r="AA313" s="79"/>
      <c r="AB313" s="79"/>
      <c r="AC313" s="87" t="s">
        <v>1591</v>
      </c>
      <c r="AD313" s="79"/>
      <c r="AE313" s="79" t="b">
        <v>0</v>
      </c>
      <c r="AF313" s="79">
        <v>0</v>
      </c>
      <c r="AG313" s="87" t="s">
        <v>1673</v>
      </c>
      <c r="AH313" s="79" t="b">
        <v>0</v>
      </c>
      <c r="AI313" s="79" t="s">
        <v>1678</v>
      </c>
      <c r="AJ313" s="79"/>
      <c r="AK313" s="87" t="s">
        <v>1673</v>
      </c>
      <c r="AL313" s="79" t="b">
        <v>0</v>
      </c>
      <c r="AM313" s="79">
        <v>0</v>
      </c>
      <c r="AN313" s="87" t="s">
        <v>1673</v>
      </c>
      <c r="AO313" s="79" t="s">
        <v>1683</v>
      </c>
      <c r="AP313" s="79" t="b">
        <v>0</v>
      </c>
      <c r="AQ313" s="87" t="s">
        <v>1591</v>
      </c>
      <c r="AR313" s="79" t="s">
        <v>176</v>
      </c>
      <c r="AS313" s="79">
        <v>0</v>
      </c>
      <c r="AT313" s="79">
        <v>0</v>
      </c>
      <c r="AU313" s="79"/>
      <c r="AV313" s="79"/>
      <c r="AW313" s="79"/>
      <c r="AX313" s="79"/>
      <c r="AY313" s="79"/>
      <c r="AZ313" s="79"/>
      <c r="BA313" s="79"/>
      <c r="BB313" s="79"/>
      <c r="BC313">
        <v>22</v>
      </c>
      <c r="BD313" s="78" t="str">
        <f>REPLACE(INDEX(GroupVertices[Group], MATCH(Edges[[#This Row],[Vertex 1]],GroupVertices[Vertex],0)),1,1,"")</f>
        <v>5</v>
      </c>
      <c r="BE313" s="78" t="str">
        <f>REPLACE(INDEX(GroupVertices[Group], MATCH(Edges[[#This Row],[Vertex 2]],GroupVertices[Vertex],0)),1,1,"")</f>
        <v>5</v>
      </c>
      <c r="BF313" s="48">
        <v>0</v>
      </c>
      <c r="BG313" s="49">
        <v>0</v>
      </c>
      <c r="BH313" s="48">
        <v>0</v>
      </c>
      <c r="BI313" s="49">
        <v>0</v>
      </c>
      <c r="BJ313" s="48">
        <v>0</v>
      </c>
      <c r="BK313" s="49">
        <v>0</v>
      </c>
      <c r="BL313" s="48">
        <v>20</v>
      </c>
      <c r="BM313" s="49">
        <v>100</v>
      </c>
      <c r="BN313" s="48">
        <v>20</v>
      </c>
    </row>
    <row r="314" spans="1:66" x14ac:dyDescent="0.25">
      <c r="A314" s="64" t="s">
        <v>289</v>
      </c>
      <c r="B314" s="64" t="s">
        <v>289</v>
      </c>
      <c r="C314" s="65" t="s">
        <v>11068</v>
      </c>
      <c r="D314" s="66">
        <v>10</v>
      </c>
      <c r="E314" s="67" t="s">
        <v>136</v>
      </c>
      <c r="F314" s="68">
        <v>6</v>
      </c>
      <c r="G314" s="65"/>
      <c r="H314" s="69"/>
      <c r="I314" s="70"/>
      <c r="J314" s="70"/>
      <c r="K314" s="34" t="s">
        <v>65</v>
      </c>
      <c r="L314" s="77">
        <v>314</v>
      </c>
      <c r="M314" s="77"/>
      <c r="N314" s="72"/>
      <c r="O314" s="79" t="s">
        <v>176</v>
      </c>
      <c r="P314" s="81">
        <v>43850.377881944441</v>
      </c>
      <c r="Q314" s="79" t="s">
        <v>444</v>
      </c>
      <c r="R314" s="82" t="s">
        <v>463</v>
      </c>
      <c r="S314" s="79" t="s">
        <v>496</v>
      </c>
      <c r="T314" s="79" t="s">
        <v>509</v>
      </c>
      <c r="U314" s="82" t="s">
        <v>641</v>
      </c>
      <c r="V314" s="82" t="s">
        <v>641</v>
      </c>
      <c r="W314" s="81">
        <v>43850.377881944441</v>
      </c>
      <c r="X314" s="85">
        <v>43850</v>
      </c>
      <c r="Y314" s="87" t="s">
        <v>966</v>
      </c>
      <c r="Z314" s="82" t="s">
        <v>1278</v>
      </c>
      <c r="AA314" s="79"/>
      <c r="AB314" s="79"/>
      <c r="AC314" s="87" t="s">
        <v>1592</v>
      </c>
      <c r="AD314" s="79"/>
      <c r="AE314" s="79" t="b">
        <v>0</v>
      </c>
      <c r="AF314" s="79">
        <v>0</v>
      </c>
      <c r="AG314" s="87" t="s">
        <v>1673</v>
      </c>
      <c r="AH314" s="79" t="b">
        <v>0</v>
      </c>
      <c r="AI314" s="79" t="s">
        <v>1678</v>
      </c>
      <c r="AJ314" s="79"/>
      <c r="AK314" s="87" t="s">
        <v>1673</v>
      </c>
      <c r="AL314" s="79" t="b">
        <v>0</v>
      </c>
      <c r="AM314" s="79">
        <v>0</v>
      </c>
      <c r="AN314" s="87" t="s">
        <v>1673</v>
      </c>
      <c r="AO314" s="79" t="s">
        <v>1683</v>
      </c>
      <c r="AP314" s="79" t="b">
        <v>0</v>
      </c>
      <c r="AQ314" s="87" t="s">
        <v>1592</v>
      </c>
      <c r="AR314" s="79" t="s">
        <v>176</v>
      </c>
      <c r="AS314" s="79">
        <v>0</v>
      </c>
      <c r="AT314" s="79">
        <v>0</v>
      </c>
      <c r="AU314" s="79"/>
      <c r="AV314" s="79"/>
      <c r="AW314" s="79"/>
      <c r="AX314" s="79"/>
      <c r="AY314" s="79"/>
      <c r="AZ314" s="79"/>
      <c r="BA314" s="79"/>
      <c r="BB314" s="79"/>
      <c r="BC314">
        <v>22</v>
      </c>
      <c r="BD314" s="78" t="str">
        <f>REPLACE(INDEX(GroupVertices[Group], MATCH(Edges[[#This Row],[Vertex 1]],GroupVertices[Vertex],0)),1,1,"")</f>
        <v>5</v>
      </c>
      <c r="BE314" s="78" t="str">
        <f>REPLACE(INDEX(GroupVertices[Group], MATCH(Edges[[#This Row],[Vertex 2]],GroupVertices[Vertex],0)),1,1,"")</f>
        <v>5</v>
      </c>
      <c r="BF314" s="48">
        <v>0</v>
      </c>
      <c r="BG314" s="49">
        <v>0</v>
      </c>
      <c r="BH314" s="48">
        <v>0</v>
      </c>
      <c r="BI314" s="49">
        <v>0</v>
      </c>
      <c r="BJ314" s="48">
        <v>0</v>
      </c>
      <c r="BK314" s="49">
        <v>0</v>
      </c>
      <c r="BL314" s="48">
        <v>21</v>
      </c>
      <c r="BM314" s="49">
        <v>100</v>
      </c>
      <c r="BN314" s="48">
        <v>21</v>
      </c>
    </row>
    <row r="315" spans="1:66" x14ac:dyDescent="0.25">
      <c r="A315" s="64" t="s">
        <v>289</v>
      </c>
      <c r="B315" s="64" t="s">
        <v>289</v>
      </c>
      <c r="C315" s="65" t="s">
        <v>11068</v>
      </c>
      <c r="D315" s="66">
        <v>10</v>
      </c>
      <c r="E315" s="67" t="s">
        <v>136</v>
      </c>
      <c r="F315" s="68">
        <v>6</v>
      </c>
      <c r="G315" s="65"/>
      <c r="H315" s="69"/>
      <c r="I315" s="70"/>
      <c r="J315" s="70"/>
      <c r="K315" s="34" t="s">
        <v>65</v>
      </c>
      <c r="L315" s="77">
        <v>315</v>
      </c>
      <c r="M315" s="77"/>
      <c r="N315" s="72"/>
      <c r="O315" s="79" t="s">
        <v>176</v>
      </c>
      <c r="P315" s="81">
        <v>43850.544479166667</v>
      </c>
      <c r="Q315" s="79" t="s">
        <v>445</v>
      </c>
      <c r="R315" s="82" t="s">
        <v>463</v>
      </c>
      <c r="S315" s="79" t="s">
        <v>496</v>
      </c>
      <c r="T315" s="79" t="s">
        <v>509</v>
      </c>
      <c r="U315" s="82" t="s">
        <v>642</v>
      </c>
      <c r="V315" s="82" t="s">
        <v>642</v>
      </c>
      <c r="W315" s="81">
        <v>43850.544479166667</v>
      </c>
      <c r="X315" s="85">
        <v>43850</v>
      </c>
      <c r="Y315" s="87" t="s">
        <v>967</v>
      </c>
      <c r="Z315" s="82" t="s">
        <v>1279</v>
      </c>
      <c r="AA315" s="79"/>
      <c r="AB315" s="79"/>
      <c r="AC315" s="87" t="s">
        <v>1593</v>
      </c>
      <c r="AD315" s="79"/>
      <c r="AE315" s="79" t="b">
        <v>0</v>
      </c>
      <c r="AF315" s="79">
        <v>3</v>
      </c>
      <c r="AG315" s="87" t="s">
        <v>1673</v>
      </c>
      <c r="AH315" s="79" t="b">
        <v>0</v>
      </c>
      <c r="AI315" s="79" t="s">
        <v>1678</v>
      </c>
      <c r="AJ315" s="79"/>
      <c r="AK315" s="87" t="s">
        <v>1673</v>
      </c>
      <c r="AL315" s="79" t="b">
        <v>0</v>
      </c>
      <c r="AM315" s="79">
        <v>1</v>
      </c>
      <c r="AN315" s="87" t="s">
        <v>1673</v>
      </c>
      <c r="AO315" s="79" t="s">
        <v>1683</v>
      </c>
      <c r="AP315" s="79" t="b">
        <v>0</v>
      </c>
      <c r="AQ315" s="87" t="s">
        <v>1593</v>
      </c>
      <c r="AR315" s="79" t="s">
        <v>176</v>
      </c>
      <c r="AS315" s="79">
        <v>0</v>
      </c>
      <c r="AT315" s="79">
        <v>0</v>
      </c>
      <c r="AU315" s="79"/>
      <c r="AV315" s="79"/>
      <c r="AW315" s="79"/>
      <c r="AX315" s="79"/>
      <c r="AY315" s="79"/>
      <c r="AZ315" s="79"/>
      <c r="BA315" s="79"/>
      <c r="BB315" s="79"/>
      <c r="BC315">
        <v>22</v>
      </c>
      <c r="BD315" s="78" t="str">
        <f>REPLACE(INDEX(GroupVertices[Group], MATCH(Edges[[#This Row],[Vertex 1]],GroupVertices[Vertex],0)),1,1,"")</f>
        <v>5</v>
      </c>
      <c r="BE315" s="78" t="str">
        <f>REPLACE(INDEX(GroupVertices[Group], MATCH(Edges[[#This Row],[Vertex 2]],GroupVertices[Vertex],0)),1,1,"")</f>
        <v>5</v>
      </c>
      <c r="BF315" s="48">
        <v>0</v>
      </c>
      <c r="BG315" s="49">
        <v>0</v>
      </c>
      <c r="BH315" s="48">
        <v>0</v>
      </c>
      <c r="BI315" s="49">
        <v>0</v>
      </c>
      <c r="BJ315" s="48">
        <v>0</v>
      </c>
      <c r="BK315" s="49">
        <v>0</v>
      </c>
      <c r="BL315" s="48">
        <v>27</v>
      </c>
      <c r="BM315" s="49">
        <v>100</v>
      </c>
      <c r="BN315" s="48">
        <v>27</v>
      </c>
    </row>
    <row r="316" spans="1:66" x14ac:dyDescent="0.25">
      <c r="A316" s="64" t="s">
        <v>289</v>
      </c>
      <c r="B316" s="64" t="s">
        <v>289</v>
      </c>
      <c r="C316" s="65" t="s">
        <v>11068</v>
      </c>
      <c r="D316" s="66">
        <v>10</v>
      </c>
      <c r="E316" s="67" t="s">
        <v>136</v>
      </c>
      <c r="F316" s="68">
        <v>6</v>
      </c>
      <c r="G316" s="65"/>
      <c r="H316" s="69"/>
      <c r="I316" s="70"/>
      <c r="J316" s="70"/>
      <c r="K316" s="34" t="s">
        <v>65</v>
      </c>
      <c r="L316" s="77">
        <v>316</v>
      </c>
      <c r="M316" s="77"/>
      <c r="N316" s="72"/>
      <c r="O316" s="79" t="s">
        <v>176</v>
      </c>
      <c r="P316" s="81">
        <v>43850.798506944448</v>
      </c>
      <c r="Q316" s="79" t="s">
        <v>446</v>
      </c>
      <c r="R316" s="82" t="s">
        <v>463</v>
      </c>
      <c r="S316" s="79" t="s">
        <v>496</v>
      </c>
      <c r="T316" s="79" t="s">
        <v>509</v>
      </c>
      <c r="U316" s="82" t="s">
        <v>643</v>
      </c>
      <c r="V316" s="82" t="s">
        <v>643</v>
      </c>
      <c r="W316" s="81">
        <v>43850.798506944448</v>
      </c>
      <c r="X316" s="85">
        <v>43850</v>
      </c>
      <c r="Y316" s="87" t="s">
        <v>968</v>
      </c>
      <c r="Z316" s="82" t="s">
        <v>1280</v>
      </c>
      <c r="AA316" s="79"/>
      <c r="AB316" s="79"/>
      <c r="AC316" s="87" t="s">
        <v>1594</v>
      </c>
      <c r="AD316" s="79"/>
      <c r="AE316" s="79" t="b">
        <v>0</v>
      </c>
      <c r="AF316" s="79">
        <v>0</v>
      </c>
      <c r="AG316" s="87" t="s">
        <v>1673</v>
      </c>
      <c r="AH316" s="79" t="b">
        <v>0</v>
      </c>
      <c r="AI316" s="79" t="s">
        <v>1678</v>
      </c>
      <c r="AJ316" s="79"/>
      <c r="AK316" s="87" t="s">
        <v>1673</v>
      </c>
      <c r="AL316" s="79" t="b">
        <v>0</v>
      </c>
      <c r="AM316" s="79">
        <v>0</v>
      </c>
      <c r="AN316" s="87" t="s">
        <v>1673</v>
      </c>
      <c r="AO316" s="79" t="s">
        <v>1683</v>
      </c>
      <c r="AP316" s="79" t="b">
        <v>0</v>
      </c>
      <c r="AQ316" s="87" t="s">
        <v>1594</v>
      </c>
      <c r="AR316" s="79" t="s">
        <v>176</v>
      </c>
      <c r="AS316" s="79">
        <v>0</v>
      </c>
      <c r="AT316" s="79">
        <v>0</v>
      </c>
      <c r="AU316" s="79"/>
      <c r="AV316" s="79"/>
      <c r="AW316" s="79"/>
      <c r="AX316" s="79"/>
      <c r="AY316" s="79"/>
      <c r="AZ316" s="79"/>
      <c r="BA316" s="79"/>
      <c r="BB316" s="79"/>
      <c r="BC316">
        <v>22</v>
      </c>
      <c r="BD316" s="78" t="str">
        <f>REPLACE(INDEX(GroupVertices[Group], MATCH(Edges[[#This Row],[Vertex 1]],GroupVertices[Vertex],0)),1,1,"")</f>
        <v>5</v>
      </c>
      <c r="BE316" s="78" t="str">
        <f>REPLACE(INDEX(GroupVertices[Group], MATCH(Edges[[#This Row],[Vertex 2]],GroupVertices[Vertex],0)),1,1,"")</f>
        <v>5</v>
      </c>
      <c r="BF316" s="48">
        <v>0</v>
      </c>
      <c r="BG316" s="49">
        <v>0</v>
      </c>
      <c r="BH316" s="48">
        <v>0</v>
      </c>
      <c r="BI316" s="49">
        <v>0</v>
      </c>
      <c r="BJ316" s="48">
        <v>0</v>
      </c>
      <c r="BK316" s="49">
        <v>0</v>
      </c>
      <c r="BL316" s="48">
        <v>20</v>
      </c>
      <c r="BM316" s="49">
        <v>100</v>
      </c>
      <c r="BN316" s="48">
        <v>20</v>
      </c>
    </row>
    <row r="317" spans="1:66" x14ac:dyDescent="0.25">
      <c r="A317" s="64" t="s">
        <v>289</v>
      </c>
      <c r="B317" s="64" t="s">
        <v>289</v>
      </c>
      <c r="C317" s="65" t="s">
        <v>11068</v>
      </c>
      <c r="D317" s="66">
        <v>10</v>
      </c>
      <c r="E317" s="67" t="s">
        <v>136</v>
      </c>
      <c r="F317" s="68">
        <v>6</v>
      </c>
      <c r="G317" s="65"/>
      <c r="H317" s="69"/>
      <c r="I317" s="70"/>
      <c r="J317" s="70"/>
      <c r="K317" s="34" t="s">
        <v>65</v>
      </c>
      <c r="L317" s="77">
        <v>317</v>
      </c>
      <c r="M317" s="77"/>
      <c r="N317" s="72"/>
      <c r="O317" s="79" t="s">
        <v>176</v>
      </c>
      <c r="P317" s="81">
        <v>43851.377893518518</v>
      </c>
      <c r="Q317" s="79" t="s">
        <v>447</v>
      </c>
      <c r="R317" s="82" t="s">
        <v>463</v>
      </c>
      <c r="S317" s="79" t="s">
        <v>496</v>
      </c>
      <c r="T317" s="79" t="s">
        <v>509</v>
      </c>
      <c r="U317" s="82" t="s">
        <v>644</v>
      </c>
      <c r="V317" s="82" t="s">
        <v>644</v>
      </c>
      <c r="W317" s="81">
        <v>43851.377893518518</v>
      </c>
      <c r="X317" s="85">
        <v>43851</v>
      </c>
      <c r="Y317" s="87" t="s">
        <v>958</v>
      </c>
      <c r="Z317" s="82" t="s">
        <v>1281</v>
      </c>
      <c r="AA317" s="79"/>
      <c r="AB317" s="79"/>
      <c r="AC317" s="87" t="s">
        <v>1595</v>
      </c>
      <c r="AD317" s="79"/>
      <c r="AE317" s="79" t="b">
        <v>0</v>
      </c>
      <c r="AF317" s="79">
        <v>3</v>
      </c>
      <c r="AG317" s="87" t="s">
        <v>1673</v>
      </c>
      <c r="AH317" s="79" t="b">
        <v>0</v>
      </c>
      <c r="AI317" s="79" t="s">
        <v>1678</v>
      </c>
      <c r="AJ317" s="79"/>
      <c r="AK317" s="87" t="s">
        <v>1673</v>
      </c>
      <c r="AL317" s="79" t="b">
        <v>0</v>
      </c>
      <c r="AM317" s="79">
        <v>0</v>
      </c>
      <c r="AN317" s="87" t="s">
        <v>1673</v>
      </c>
      <c r="AO317" s="79" t="s">
        <v>1683</v>
      </c>
      <c r="AP317" s="79" t="b">
        <v>0</v>
      </c>
      <c r="AQ317" s="87" t="s">
        <v>1595</v>
      </c>
      <c r="AR317" s="79" t="s">
        <v>176</v>
      </c>
      <c r="AS317" s="79">
        <v>0</v>
      </c>
      <c r="AT317" s="79">
        <v>0</v>
      </c>
      <c r="AU317" s="79"/>
      <c r="AV317" s="79"/>
      <c r="AW317" s="79"/>
      <c r="AX317" s="79"/>
      <c r="AY317" s="79"/>
      <c r="AZ317" s="79"/>
      <c r="BA317" s="79"/>
      <c r="BB317" s="79"/>
      <c r="BC317">
        <v>22</v>
      </c>
      <c r="BD317" s="78" t="str">
        <f>REPLACE(INDEX(GroupVertices[Group], MATCH(Edges[[#This Row],[Vertex 1]],GroupVertices[Vertex],0)),1,1,"")</f>
        <v>5</v>
      </c>
      <c r="BE317" s="78" t="str">
        <f>REPLACE(INDEX(GroupVertices[Group], MATCH(Edges[[#This Row],[Vertex 2]],GroupVertices[Vertex],0)),1,1,"")</f>
        <v>5</v>
      </c>
      <c r="BF317" s="48">
        <v>0</v>
      </c>
      <c r="BG317" s="49">
        <v>0</v>
      </c>
      <c r="BH317" s="48">
        <v>0</v>
      </c>
      <c r="BI317" s="49">
        <v>0</v>
      </c>
      <c r="BJ317" s="48">
        <v>0</v>
      </c>
      <c r="BK317" s="49">
        <v>0</v>
      </c>
      <c r="BL317" s="48">
        <v>21</v>
      </c>
      <c r="BM317" s="49">
        <v>100</v>
      </c>
      <c r="BN317" s="48">
        <v>21</v>
      </c>
    </row>
    <row r="318" spans="1:66" x14ac:dyDescent="0.25">
      <c r="A318" s="64" t="s">
        <v>289</v>
      </c>
      <c r="B318" s="64" t="s">
        <v>289</v>
      </c>
      <c r="C318" s="65" t="s">
        <v>11068</v>
      </c>
      <c r="D318" s="66">
        <v>10</v>
      </c>
      <c r="E318" s="67" t="s">
        <v>136</v>
      </c>
      <c r="F318" s="68">
        <v>6</v>
      </c>
      <c r="G318" s="65"/>
      <c r="H318" s="69"/>
      <c r="I318" s="70"/>
      <c r="J318" s="70"/>
      <c r="K318" s="34" t="s">
        <v>65</v>
      </c>
      <c r="L318" s="77">
        <v>318</v>
      </c>
      <c r="M318" s="77"/>
      <c r="N318" s="72"/>
      <c r="O318" s="79" t="s">
        <v>176</v>
      </c>
      <c r="P318" s="81">
        <v>43851.544270833336</v>
      </c>
      <c r="Q318" s="79" t="s">
        <v>436</v>
      </c>
      <c r="R318" s="82" t="s">
        <v>463</v>
      </c>
      <c r="S318" s="79" t="s">
        <v>496</v>
      </c>
      <c r="T318" s="79" t="s">
        <v>509</v>
      </c>
      <c r="U318" s="82" t="s">
        <v>645</v>
      </c>
      <c r="V318" s="82" t="s">
        <v>645</v>
      </c>
      <c r="W318" s="81">
        <v>43851.544270833336</v>
      </c>
      <c r="X318" s="85">
        <v>43851</v>
      </c>
      <c r="Y318" s="87" t="s">
        <v>969</v>
      </c>
      <c r="Z318" s="82" t="s">
        <v>1282</v>
      </c>
      <c r="AA318" s="79"/>
      <c r="AB318" s="79"/>
      <c r="AC318" s="87" t="s">
        <v>1596</v>
      </c>
      <c r="AD318" s="79"/>
      <c r="AE318" s="79" t="b">
        <v>0</v>
      </c>
      <c r="AF318" s="79">
        <v>1</v>
      </c>
      <c r="AG318" s="87" t="s">
        <v>1673</v>
      </c>
      <c r="AH318" s="79" t="b">
        <v>0</v>
      </c>
      <c r="AI318" s="79" t="s">
        <v>1678</v>
      </c>
      <c r="AJ318" s="79"/>
      <c r="AK318" s="87" t="s">
        <v>1673</v>
      </c>
      <c r="AL318" s="79" t="b">
        <v>0</v>
      </c>
      <c r="AM318" s="79">
        <v>1</v>
      </c>
      <c r="AN318" s="87" t="s">
        <v>1673</v>
      </c>
      <c r="AO318" s="79" t="s">
        <v>1683</v>
      </c>
      <c r="AP318" s="79" t="b">
        <v>0</v>
      </c>
      <c r="AQ318" s="87" t="s">
        <v>1596</v>
      </c>
      <c r="AR318" s="79" t="s">
        <v>176</v>
      </c>
      <c r="AS318" s="79">
        <v>0</v>
      </c>
      <c r="AT318" s="79">
        <v>0</v>
      </c>
      <c r="AU318" s="79"/>
      <c r="AV318" s="79"/>
      <c r="AW318" s="79"/>
      <c r="AX318" s="79"/>
      <c r="AY318" s="79"/>
      <c r="AZ318" s="79"/>
      <c r="BA318" s="79"/>
      <c r="BB318" s="79"/>
      <c r="BC318">
        <v>22</v>
      </c>
      <c r="BD318" s="78" t="str">
        <f>REPLACE(INDEX(GroupVertices[Group], MATCH(Edges[[#This Row],[Vertex 1]],GroupVertices[Vertex],0)),1,1,"")</f>
        <v>5</v>
      </c>
      <c r="BE318" s="78" t="str">
        <f>REPLACE(INDEX(GroupVertices[Group], MATCH(Edges[[#This Row],[Vertex 2]],GroupVertices[Vertex],0)),1,1,"")</f>
        <v>5</v>
      </c>
      <c r="BF318" s="48">
        <v>0</v>
      </c>
      <c r="BG318" s="49">
        <v>0</v>
      </c>
      <c r="BH318" s="48">
        <v>0</v>
      </c>
      <c r="BI318" s="49">
        <v>0</v>
      </c>
      <c r="BJ318" s="48">
        <v>0</v>
      </c>
      <c r="BK318" s="49">
        <v>0</v>
      </c>
      <c r="BL318" s="48">
        <v>27</v>
      </c>
      <c r="BM318" s="49">
        <v>100</v>
      </c>
      <c r="BN318" s="48">
        <v>27</v>
      </c>
    </row>
    <row r="319" spans="1:66" x14ac:dyDescent="0.25">
      <c r="A319" s="64" t="s">
        <v>289</v>
      </c>
      <c r="B319" s="64" t="s">
        <v>289</v>
      </c>
      <c r="C319" s="65" t="s">
        <v>11068</v>
      </c>
      <c r="D319" s="66">
        <v>10</v>
      </c>
      <c r="E319" s="67" t="s">
        <v>136</v>
      </c>
      <c r="F319" s="68">
        <v>6</v>
      </c>
      <c r="G319" s="65"/>
      <c r="H319" s="69"/>
      <c r="I319" s="70"/>
      <c r="J319" s="70"/>
      <c r="K319" s="34" t="s">
        <v>65</v>
      </c>
      <c r="L319" s="77">
        <v>319</v>
      </c>
      <c r="M319" s="77"/>
      <c r="N319" s="72"/>
      <c r="O319" s="79" t="s">
        <v>176</v>
      </c>
      <c r="P319" s="81">
        <v>43851.798252314817</v>
      </c>
      <c r="Q319" s="79" t="s">
        <v>371</v>
      </c>
      <c r="R319" s="82" t="s">
        <v>463</v>
      </c>
      <c r="S319" s="79" t="s">
        <v>496</v>
      </c>
      <c r="T319" s="79" t="s">
        <v>509</v>
      </c>
      <c r="U319" s="82" t="s">
        <v>646</v>
      </c>
      <c r="V319" s="82" t="s">
        <v>646</v>
      </c>
      <c r="W319" s="81">
        <v>43851.798252314817</v>
      </c>
      <c r="X319" s="85">
        <v>43851</v>
      </c>
      <c r="Y319" s="87" t="s">
        <v>970</v>
      </c>
      <c r="Z319" s="82" t="s">
        <v>1283</v>
      </c>
      <c r="AA319" s="79"/>
      <c r="AB319" s="79"/>
      <c r="AC319" s="87" t="s">
        <v>1597</v>
      </c>
      <c r="AD319" s="79"/>
      <c r="AE319" s="79" t="b">
        <v>0</v>
      </c>
      <c r="AF319" s="79">
        <v>1</v>
      </c>
      <c r="AG319" s="87" t="s">
        <v>1673</v>
      </c>
      <c r="AH319" s="79" t="b">
        <v>0</v>
      </c>
      <c r="AI319" s="79" t="s">
        <v>1678</v>
      </c>
      <c r="AJ319" s="79"/>
      <c r="AK319" s="87" t="s">
        <v>1673</v>
      </c>
      <c r="AL319" s="79" t="b">
        <v>0</v>
      </c>
      <c r="AM319" s="79">
        <v>1</v>
      </c>
      <c r="AN319" s="87" t="s">
        <v>1673</v>
      </c>
      <c r="AO319" s="79" t="s">
        <v>1683</v>
      </c>
      <c r="AP319" s="79" t="b">
        <v>0</v>
      </c>
      <c r="AQ319" s="87" t="s">
        <v>1597</v>
      </c>
      <c r="AR319" s="79" t="s">
        <v>176</v>
      </c>
      <c r="AS319" s="79">
        <v>0</v>
      </c>
      <c r="AT319" s="79">
        <v>0</v>
      </c>
      <c r="AU319" s="79"/>
      <c r="AV319" s="79"/>
      <c r="AW319" s="79"/>
      <c r="AX319" s="79"/>
      <c r="AY319" s="79"/>
      <c r="AZ319" s="79"/>
      <c r="BA319" s="79"/>
      <c r="BB319" s="79"/>
      <c r="BC319">
        <v>22</v>
      </c>
      <c r="BD319" s="78" t="str">
        <f>REPLACE(INDEX(GroupVertices[Group], MATCH(Edges[[#This Row],[Vertex 1]],GroupVertices[Vertex],0)),1,1,"")</f>
        <v>5</v>
      </c>
      <c r="BE319" s="78" t="str">
        <f>REPLACE(INDEX(GroupVertices[Group], MATCH(Edges[[#This Row],[Vertex 2]],GroupVertices[Vertex],0)),1,1,"")</f>
        <v>5</v>
      </c>
      <c r="BF319" s="48">
        <v>0</v>
      </c>
      <c r="BG319" s="49">
        <v>0</v>
      </c>
      <c r="BH319" s="48">
        <v>0</v>
      </c>
      <c r="BI319" s="49">
        <v>0</v>
      </c>
      <c r="BJ319" s="48">
        <v>0</v>
      </c>
      <c r="BK319" s="49">
        <v>0</v>
      </c>
      <c r="BL319" s="48">
        <v>20</v>
      </c>
      <c r="BM319" s="49">
        <v>100</v>
      </c>
      <c r="BN319" s="48">
        <v>20</v>
      </c>
    </row>
    <row r="320" spans="1:66" x14ac:dyDescent="0.25">
      <c r="A320" s="64" t="s">
        <v>289</v>
      </c>
      <c r="B320" s="64" t="s">
        <v>289</v>
      </c>
      <c r="C320" s="65" t="s">
        <v>11068</v>
      </c>
      <c r="D320" s="66">
        <v>10</v>
      </c>
      <c r="E320" s="67" t="s">
        <v>136</v>
      </c>
      <c r="F320" s="68">
        <v>6</v>
      </c>
      <c r="G320" s="65"/>
      <c r="H320" s="69"/>
      <c r="I320" s="70"/>
      <c r="J320" s="70"/>
      <c r="K320" s="34" t="s">
        <v>65</v>
      </c>
      <c r="L320" s="77">
        <v>320</v>
      </c>
      <c r="M320" s="77"/>
      <c r="N320" s="72"/>
      <c r="O320" s="79" t="s">
        <v>176</v>
      </c>
      <c r="P320" s="81">
        <v>43852.544259259259</v>
      </c>
      <c r="Q320" s="79" t="s">
        <v>399</v>
      </c>
      <c r="R320" s="82" t="s">
        <v>463</v>
      </c>
      <c r="S320" s="79" t="s">
        <v>496</v>
      </c>
      <c r="T320" s="79" t="s">
        <v>509</v>
      </c>
      <c r="U320" s="82" t="s">
        <v>647</v>
      </c>
      <c r="V320" s="82" t="s">
        <v>647</v>
      </c>
      <c r="W320" s="81">
        <v>43852.544259259259</v>
      </c>
      <c r="X320" s="85">
        <v>43852</v>
      </c>
      <c r="Y320" s="87" t="s">
        <v>971</v>
      </c>
      <c r="Z320" s="82" t="s">
        <v>1284</v>
      </c>
      <c r="AA320" s="79"/>
      <c r="AB320" s="79"/>
      <c r="AC320" s="87" t="s">
        <v>1598</v>
      </c>
      <c r="AD320" s="79"/>
      <c r="AE320" s="79" t="b">
        <v>0</v>
      </c>
      <c r="AF320" s="79">
        <v>0</v>
      </c>
      <c r="AG320" s="87" t="s">
        <v>1673</v>
      </c>
      <c r="AH320" s="79" t="b">
        <v>0</v>
      </c>
      <c r="AI320" s="79" t="s">
        <v>1678</v>
      </c>
      <c r="AJ320" s="79"/>
      <c r="AK320" s="87" t="s">
        <v>1673</v>
      </c>
      <c r="AL320" s="79" t="b">
        <v>0</v>
      </c>
      <c r="AM320" s="79">
        <v>1</v>
      </c>
      <c r="AN320" s="87" t="s">
        <v>1673</v>
      </c>
      <c r="AO320" s="79" t="s">
        <v>1683</v>
      </c>
      <c r="AP320" s="79" t="b">
        <v>0</v>
      </c>
      <c r="AQ320" s="87" t="s">
        <v>1598</v>
      </c>
      <c r="AR320" s="79" t="s">
        <v>176</v>
      </c>
      <c r="AS320" s="79">
        <v>0</v>
      </c>
      <c r="AT320" s="79">
        <v>0</v>
      </c>
      <c r="AU320" s="79"/>
      <c r="AV320" s="79"/>
      <c r="AW320" s="79"/>
      <c r="AX320" s="79"/>
      <c r="AY320" s="79"/>
      <c r="AZ320" s="79"/>
      <c r="BA320" s="79"/>
      <c r="BB320" s="79"/>
      <c r="BC320">
        <v>22</v>
      </c>
      <c r="BD320" s="78" t="str">
        <f>REPLACE(INDEX(GroupVertices[Group], MATCH(Edges[[#This Row],[Vertex 1]],GroupVertices[Vertex],0)),1,1,"")</f>
        <v>5</v>
      </c>
      <c r="BE320" s="78" t="str">
        <f>REPLACE(INDEX(GroupVertices[Group], MATCH(Edges[[#This Row],[Vertex 2]],GroupVertices[Vertex],0)),1,1,"")</f>
        <v>5</v>
      </c>
      <c r="BF320" s="48">
        <v>0</v>
      </c>
      <c r="BG320" s="49">
        <v>0</v>
      </c>
      <c r="BH320" s="48">
        <v>0</v>
      </c>
      <c r="BI320" s="49">
        <v>0</v>
      </c>
      <c r="BJ320" s="48">
        <v>0</v>
      </c>
      <c r="BK320" s="49">
        <v>0</v>
      </c>
      <c r="BL320" s="48">
        <v>27</v>
      </c>
      <c r="BM320" s="49">
        <v>100</v>
      </c>
      <c r="BN320" s="48">
        <v>27</v>
      </c>
    </row>
    <row r="321" spans="1:66" x14ac:dyDescent="0.25">
      <c r="A321" s="64" t="s">
        <v>289</v>
      </c>
      <c r="B321" s="64" t="s">
        <v>289</v>
      </c>
      <c r="C321" s="65" t="s">
        <v>11068</v>
      </c>
      <c r="D321" s="66">
        <v>10</v>
      </c>
      <c r="E321" s="67" t="s">
        <v>136</v>
      </c>
      <c r="F321" s="68">
        <v>6</v>
      </c>
      <c r="G321" s="65"/>
      <c r="H321" s="69"/>
      <c r="I321" s="70"/>
      <c r="J321" s="70"/>
      <c r="K321" s="34" t="s">
        <v>65</v>
      </c>
      <c r="L321" s="77">
        <v>321</v>
      </c>
      <c r="M321" s="77"/>
      <c r="N321" s="72"/>
      <c r="O321" s="79" t="s">
        <v>176</v>
      </c>
      <c r="P321" s="81">
        <v>43852.798136574071</v>
      </c>
      <c r="Q321" s="79" t="s">
        <v>401</v>
      </c>
      <c r="R321" s="82" t="s">
        <v>463</v>
      </c>
      <c r="S321" s="79" t="s">
        <v>496</v>
      </c>
      <c r="T321" s="79" t="s">
        <v>509</v>
      </c>
      <c r="U321" s="82" t="s">
        <v>648</v>
      </c>
      <c r="V321" s="82" t="s">
        <v>648</v>
      </c>
      <c r="W321" s="81">
        <v>43852.798136574071</v>
      </c>
      <c r="X321" s="85">
        <v>43852</v>
      </c>
      <c r="Y321" s="87" t="s">
        <v>972</v>
      </c>
      <c r="Z321" s="82" t="s">
        <v>1285</v>
      </c>
      <c r="AA321" s="79"/>
      <c r="AB321" s="79"/>
      <c r="AC321" s="87" t="s">
        <v>1599</v>
      </c>
      <c r="AD321" s="79"/>
      <c r="AE321" s="79" t="b">
        <v>0</v>
      </c>
      <c r="AF321" s="79">
        <v>2</v>
      </c>
      <c r="AG321" s="87" t="s">
        <v>1673</v>
      </c>
      <c r="AH321" s="79" t="b">
        <v>0</v>
      </c>
      <c r="AI321" s="79" t="s">
        <v>1678</v>
      </c>
      <c r="AJ321" s="79"/>
      <c r="AK321" s="87" t="s">
        <v>1673</v>
      </c>
      <c r="AL321" s="79" t="b">
        <v>0</v>
      </c>
      <c r="AM321" s="79">
        <v>1</v>
      </c>
      <c r="AN321" s="87" t="s">
        <v>1673</v>
      </c>
      <c r="AO321" s="79" t="s">
        <v>1683</v>
      </c>
      <c r="AP321" s="79" t="b">
        <v>0</v>
      </c>
      <c r="AQ321" s="87" t="s">
        <v>1599</v>
      </c>
      <c r="AR321" s="79" t="s">
        <v>176</v>
      </c>
      <c r="AS321" s="79">
        <v>0</v>
      </c>
      <c r="AT321" s="79">
        <v>0</v>
      </c>
      <c r="AU321" s="79"/>
      <c r="AV321" s="79"/>
      <c r="AW321" s="79"/>
      <c r="AX321" s="79"/>
      <c r="AY321" s="79"/>
      <c r="AZ321" s="79"/>
      <c r="BA321" s="79"/>
      <c r="BB321" s="79"/>
      <c r="BC321">
        <v>22</v>
      </c>
      <c r="BD321" s="78" t="str">
        <f>REPLACE(INDEX(GroupVertices[Group], MATCH(Edges[[#This Row],[Vertex 1]],GroupVertices[Vertex],0)),1,1,"")</f>
        <v>5</v>
      </c>
      <c r="BE321" s="78" t="str">
        <f>REPLACE(INDEX(GroupVertices[Group], MATCH(Edges[[#This Row],[Vertex 2]],GroupVertices[Vertex],0)),1,1,"")</f>
        <v>5</v>
      </c>
      <c r="BF321" s="48">
        <v>0</v>
      </c>
      <c r="BG321" s="49">
        <v>0</v>
      </c>
      <c r="BH321" s="48">
        <v>0</v>
      </c>
      <c r="BI321" s="49">
        <v>0</v>
      </c>
      <c r="BJ321" s="48">
        <v>0</v>
      </c>
      <c r="BK321" s="49">
        <v>0</v>
      </c>
      <c r="BL321" s="48">
        <v>20</v>
      </c>
      <c r="BM321" s="49">
        <v>100</v>
      </c>
      <c r="BN321" s="48">
        <v>20</v>
      </c>
    </row>
    <row r="322" spans="1:66" x14ac:dyDescent="0.25">
      <c r="A322" s="64" t="s">
        <v>289</v>
      </c>
      <c r="B322" s="64" t="s">
        <v>289</v>
      </c>
      <c r="C322" s="65" t="s">
        <v>11068</v>
      </c>
      <c r="D322" s="66">
        <v>10</v>
      </c>
      <c r="E322" s="67" t="s">
        <v>136</v>
      </c>
      <c r="F322" s="68">
        <v>6</v>
      </c>
      <c r="G322" s="65"/>
      <c r="H322" s="69"/>
      <c r="I322" s="70"/>
      <c r="J322" s="70"/>
      <c r="K322" s="34" t="s">
        <v>65</v>
      </c>
      <c r="L322" s="77">
        <v>322</v>
      </c>
      <c r="M322" s="77"/>
      <c r="N322" s="72"/>
      <c r="O322" s="79" t="s">
        <v>176</v>
      </c>
      <c r="P322" s="81">
        <v>43853.377870370372</v>
      </c>
      <c r="Q322" s="79" t="s">
        <v>437</v>
      </c>
      <c r="R322" s="82" t="s">
        <v>463</v>
      </c>
      <c r="S322" s="79" t="s">
        <v>496</v>
      </c>
      <c r="T322" s="79" t="s">
        <v>509</v>
      </c>
      <c r="U322" s="82" t="s">
        <v>649</v>
      </c>
      <c r="V322" s="82" t="s">
        <v>649</v>
      </c>
      <c r="W322" s="81">
        <v>43853.377870370372</v>
      </c>
      <c r="X322" s="85">
        <v>43853</v>
      </c>
      <c r="Y322" s="87" t="s">
        <v>961</v>
      </c>
      <c r="Z322" s="82" t="s">
        <v>1286</v>
      </c>
      <c r="AA322" s="79"/>
      <c r="AB322" s="79"/>
      <c r="AC322" s="87" t="s">
        <v>1600</v>
      </c>
      <c r="AD322" s="79"/>
      <c r="AE322" s="79" t="b">
        <v>0</v>
      </c>
      <c r="AF322" s="79">
        <v>1</v>
      </c>
      <c r="AG322" s="87" t="s">
        <v>1673</v>
      </c>
      <c r="AH322" s="79" t="b">
        <v>0</v>
      </c>
      <c r="AI322" s="79" t="s">
        <v>1678</v>
      </c>
      <c r="AJ322" s="79"/>
      <c r="AK322" s="87" t="s">
        <v>1673</v>
      </c>
      <c r="AL322" s="79" t="b">
        <v>0</v>
      </c>
      <c r="AM322" s="79">
        <v>1</v>
      </c>
      <c r="AN322" s="87" t="s">
        <v>1673</v>
      </c>
      <c r="AO322" s="79" t="s">
        <v>1683</v>
      </c>
      <c r="AP322" s="79" t="b">
        <v>0</v>
      </c>
      <c r="AQ322" s="87" t="s">
        <v>1600</v>
      </c>
      <c r="AR322" s="79" t="s">
        <v>176</v>
      </c>
      <c r="AS322" s="79">
        <v>0</v>
      </c>
      <c r="AT322" s="79">
        <v>0</v>
      </c>
      <c r="AU322" s="79"/>
      <c r="AV322" s="79"/>
      <c r="AW322" s="79"/>
      <c r="AX322" s="79"/>
      <c r="AY322" s="79"/>
      <c r="AZ322" s="79"/>
      <c r="BA322" s="79"/>
      <c r="BB322" s="79"/>
      <c r="BC322">
        <v>22</v>
      </c>
      <c r="BD322" s="78" t="str">
        <f>REPLACE(INDEX(GroupVertices[Group], MATCH(Edges[[#This Row],[Vertex 1]],GroupVertices[Vertex],0)),1,1,"")</f>
        <v>5</v>
      </c>
      <c r="BE322" s="78" t="str">
        <f>REPLACE(INDEX(GroupVertices[Group], MATCH(Edges[[#This Row],[Vertex 2]],GroupVertices[Vertex],0)),1,1,"")</f>
        <v>5</v>
      </c>
      <c r="BF322" s="48">
        <v>0</v>
      </c>
      <c r="BG322" s="49">
        <v>0</v>
      </c>
      <c r="BH322" s="48">
        <v>0</v>
      </c>
      <c r="BI322" s="49">
        <v>0</v>
      </c>
      <c r="BJ322" s="48">
        <v>0</v>
      </c>
      <c r="BK322" s="49">
        <v>0</v>
      </c>
      <c r="BL322" s="48">
        <v>21</v>
      </c>
      <c r="BM322" s="49">
        <v>100</v>
      </c>
      <c r="BN322" s="48">
        <v>21</v>
      </c>
    </row>
    <row r="323" spans="1:66" x14ac:dyDescent="0.25">
      <c r="A323" s="64" t="s">
        <v>289</v>
      </c>
      <c r="B323" s="64" t="s">
        <v>289</v>
      </c>
      <c r="C323" s="65" t="s">
        <v>11068</v>
      </c>
      <c r="D323" s="66">
        <v>10</v>
      </c>
      <c r="E323" s="67" t="s">
        <v>136</v>
      </c>
      <c r="F323" s="68">
        <v>6</v>
      </c>
      <c r="G323" s="65"/>
      <c r="H323" s="69"/>
      <c r="I323" s="70"/>
      <c r="J323" s="70"/>
      <c r="K323" s="34" t="s">
        <v>65</v>
      </c>
      <c r="L323" s="77">
        <v>323</v>
      </c>
      <c r="M323" s="77"/>
      <c r="N323" s="72"/>
      <c r="O323" s="79" t="s">
        <v>176</v>
      </c>
      <c r="P323" s="81">
        <v>43853.544131944444</v>
      </c>
      <c r="Q323" s="79" t="s">
        <v>433</v>
      </c>
      <c r="R323" s="82" t="s">
        <v>463</v>
      </c>
      <c r="S323" s="79" t="s">
        <v>496</v>
      </c>
      <c r="T323" s="79" t="s">
        <v>509</v>
      </c>
      <c r="U323" s="82" t="s">
        <v>650</v>
      </c>
      <c r="V323" s="82" t="s">
        <v>650</v>
      </c>
      <c r="W323" s="81">
        <v>43853.544131944444</v>
      </c>
      <c r="X323" s="85">
        <v>43853</v>
      </c>
      <c r="Y323" s="87" t="s">
        <v>973</v>
      </c>
      <c r="Z323" s="82" t="s">
        <v>1287</v>
      </c>
      <c r="AA323" s="79"/>
      <c r="AB323" s="79"/>
      <c r="AC323" s="87" t="s">
        <v>1601</v>
      </c>
      <c r="AD323" s="79"/>
      <c r="AE323" s="79" t="b">
        <v>0</v>
      </c>
      <c r="AF323" s="79">
        <v>3</v>
      </c>
      <c r="AG323" s="87" t="s">
        <v>1673</v>
      </c>
      <c r="AH323" s="79" t="b">
        <v>0</v>
      </c>
      <c r="AI323" s="79" t="s">
        <v>1678</v>
      </c>
      <c r="AJ323" s="79"/>
      <c r="AK323" s="87" t="s">
        <v>1673</v>
      </c>
      <c r="AL323" s="79" t="b">
        <v>0</v>
      </c>
      <c r="AM323" s="79">
        <v>4</v>
      </c>
      <c r="AN323" s="87" t="s">
        <v>1673</v>
      </c>
      <c r="AO323" s="79" t="s">
        <v>1683</v>
      </c>
      <c r="AP323" s="79" t="b">
        <v>0</v>
      </c>
      <c r="AQ323" s="87" t="s">
        <v>1601</v>
      </c>
      <c r="AR323" s="79" t="s">
        <v>176</v>
      </c>
      <c r="AS323" s="79">
        <v>0</v>
      </c>
      <c r="AT323" s="79">
        <v>0</v>
      </c>
      <c r="AU323" s="79"/>
      <c r="AV323" s="79"/>
      <c r="AW323" s="79"/>
      <c r="AX323" s="79"/>
      <c r="AY323" s="79"/>
      <c r="AZ323" s="79"/>
      <c r="BA323" s="79"/>
      <c r="BB323" s="79"/>
      <c r="BC323">
        <v>22</v>
      </c>
      <c r="BD323" s="78" t="str">
        <f>REPLACE(INDEX(GroupVertices[Group], MATCH(Edges[[#This Row],[Vertex 1]],GroupVertices[Vertex],0)),1,1,"")</f>
        <v>5</v>
      </c>
      <c r="BE323" s="78" t="str">
        <f>REPLACE(INDEX(GroupVertices[Group], MATCH(Edges[[#This Row],[Vertex 2]],GroupVertices[Vertex],0)),1,1,"")</f>
        <v>5</v>
      </c>
      <c r="BF323" s="48">
        <v>0</v>
      </c>
      <c r="BG323" s="49">
        <v>0</v>
      </c>
      <c r="BH323" s="48">
        <v>0</v>
      </c>
      <c r="BI323" s="49">
        <v>0</v>
      </c>
      <c r="BJ323" s="48">
        <v>0</v>
      </c>
      <c r="BK323" s="49">
        <v>0</v>
      </c>
      <c r="BL323" s="48">
        <v>27</v>
      </c>
      <c r="BM323" s="49">
        <v>100</v>
      </c>
      <c r="BN323" s="48">
        <v>27</v>
      </c>
    </row>
    <row r="324" spans="1:66" x14ac:dyDescent="0.25">
      <c r="A324" s="64" t="s">
        <v>286</v>
      </c>
      <c r="B324" s="64" t="s">
        <v>289</v>
      </c>
      <c r="C324" s="65" t="s">
        <v>11065</v>
      </c>
      <c r="D324" s="66">
        <v>3.875</v>
      </c>
      <c r="E324" s="67" t="s">
        <v>132</v>
      </c>
      <c r="F324" s="68">
        <v>30.761904761904763</v>
      </c>
      <c r="G324" s="65"/>
      <c r="H324" s="69"/>
      <c r="I324" s="70"/>
      <c r="J324" s="70"/>
      <c r="K324" s="34" t="s">
        <v>66</v>
      </c>
      <c r="L324" s="77">
        <v>324</v>
      </c>
      <c r="M324" s="77"/>
      <c r="N324" s="72"/>
      <c r="O324" s="79" t="s">
        <v>315</v>
      </c>
      <c r="P324" s="81">
        <v>43846.399467592593</v>
      </c>
      <c r="Q324" s="79" t="s">
        <v>428</v>
      </c>
      <c r="R324" s="79"/>
      <c r="S324" s="79"/>
      <c r="T324" s="79"/>
      <c r="U324" s="79"/>
      <c r="V324" s="82" t="s">
        <v>743</v>
      </c>
      <c r="W324" s="81">
        <v>43846.399467592593</v>
      </c>
      <c r="X324" s="85">
        <v>43846</v>
      </c>
      <c r="Y324" s="87" t="s">
        <v>974</v>
      </c>
      <c r="Z324" s="82" t="s">
        <v>1288</v>
      </c>
      <c r="AA324" s="79"/>
      <c r="AB324" s="79"/>
      <c r="AC324" s="87" t="s">
        <v>1602</v>
      </c>
      <c r="AD324" s="79"/>
      <c r="AE324" s="79" t="b">
        <v>0</v>
      </c>
      <c r="AF324" s="79">
        <v>0</v>
      </c>
      <c r="AG324" s="87" t="s">
        <v>1673</v>
      </c>
      <c r="AH324" s="79" t="b">
        <v>0</v>
      </c>
      <c r="AI324" s="79" t="s">
        <v>1678</v>
      </c>
      <c r="AJ324" s="79"/>
      <c r="AK324" s="87" t="s">
        <v>1673</v>
      </c>
      <c r="AL324" s="79" t="b">
        <v>0</v>
      </c>
      <c r="AM324" s="79">
        <v>3</v>
      </c>
      <c r="AN324" s="87" t="s">
        <v>1576</v>
      </c>
      <c r="AO324" s="79" t="s">
        <v>1681</v>
      </c>
      <c r="AP324" s="79" t="b">
        <v>0</v>
      </c>
      <c r="AQ324" s="87" t="s">
        <v>1576</v>
      </c>
      <c r="AR324" s="79" t="s">
        <v>176</v>
      </c>
      <c r="AS324" s="79">
        <v>0</v>
      </c>
      <c r="AT324" s="79">
        <v>0</v>
      </c>
      <c r="AU324" s="79"/>
      <c r="AV324" s="79"/>
      <c r="AW324" s="79"/>
      <c r="AX324" s="79"/>
      <c r="AY324" s="79"/>
      <c r="AZ324" s="79"/>
      <c r="BA324" s="79"/>
      <c r="BB324" s="79"/>
      <c r="BC324">
        <v>2</v>
      </c>
      <c r="BD324" s="78" t="str">
        <f>REPLACE(INDEX(GroupVertices[Group], MATCH(Edges[[#This Row],[Vertex 1]],GroupVertices[Vertex],0)),1,1,"")</f>
        <v>3</v>
      </c>
      <c r="BE324" s="78" t="str">
        <f>REPLACE(INDEX(GroupVertices[Group], MATCH(Edges[[#This Row],[Vertex 2]],GroupVertices[Vertex],0)),1,1,"")</f>
        <v>5</v>
      </c>
      <c r="BF324" s="48">
        <v>0</v>
      </c>
      <c r="BG324" s="49">
        <v>0</v>
      </c>
      <c r="BH324" s="48">
        <v>1</v>
      </c>
      <c r="BI324" s="49">
        <v>2.4390243902439024</v>
      </c>
      <c r="BJ324" s="48">
        <v>0</v>
      </c>
      <c r="BK324" s="49">
        <v>0</v>
      </c>
      <c r="BL324" s="48">
        <v>40</v>
      </c>
      <c r="BM324" s="49">
        <v>97.560975609756099</v>
      </c>
      <c r="BN324" s="48">
        <v>41</v>
      </c>
    </row>
    <row r="325" spans="1:66" x14ac:dyDescent="0.25">
      <c r="A325" s="64" t="s">
        <v>286</v>
      </c>
      <c r="B325" s="64" t="s">
        <v>289</v>
      </c>
      <c r="C325" s="65" t="s">
        <v>11065</v>
      </c>
      <c r="D325" s="66">
        <v>3.875</v>
      </c>
      <c r="E325" s="67" t="s">
        <v>132</v>
      </c>
      <c r="F325" s="68">
        <v>30.761904761904763</v>
      </c>
      <c r="G325" s="65"/>
      <c r="H325" s="69"/>
      <c r="I325" s="70"/>
      <c r="J325" s="70"/>
      <c r="K325" s="34" t="s">
        <v>66</v>
      </c>
      <c r="L325" s="77">
        <v>325</v>
      </c>
      <c r="M325" s="77"/>
      <c r="N325" s="72"/>
      <c r="O325" s="79" t="s">
        <v>315</v>
      </c>
      <c r="P325" s="81">
        <v>43846.75277777778</v>
      </c>
      <c r="Q325" s="79" t="s">
        <v>347</v>
      </c>
      <c r="R325" s="79"/>
      <c r="S325" s="79"/>
      <c r="T325" s="79" t="s">
        <v>509</v>
      </c>
      <c r="U325" s="79"/>
      <c r="V325" s="82" t="s">
        <v>743</v>
      </c>
      <c r="W325" s="81">
        <v>43846.75277777778</v>
      </c>
      <c r="X325" s="85">
        <v>43846</v>
      </c>
      <c r="Y325" s="87" t="s">
        <v>947</v>
      </c>
      <c r="Z325" s="82" t="s">
        <v>1258</v>
      </c>
      <c r="AA325" s="79"/>
      <c r="AB325" s="79"/>
      <c r="AC325" s="87" t="s">
        <v>1572</v>
      </c>
      <c r="AD325" s="79"/>
      <c r="AE325" s="79" t="b">
        <v>0</v>
      </c>
      <c r="AF325" s="79">
        <v>0</v>
      </c>
      <c r="AG325" s="87" t="s">
        <v>1673</v>
      </c>
      <c r="AH325" s="79" t="b">
        <v>0</v>
      </c>
      <c r="AI325" s="79" t="s">
        <v>1678</v>
      </c>
      <c r="AJ325" s="79"/>
      <c r="AK325" s="87" t="s">
        <v>1673</v>
      </c>
      <c r="AL325" s="79" t="b">
        <v>0</v>
      </c>
      <c r="AM325" s="79">
        <v>5</v>
      </c>
      <c r="AN325" s="87" t="s">
        <v>1571</v>
      </c>
      <c r="AO325" s="79" t="s">
        <v>1679</v>
      </c>
      <c r="AP325" s="79" t="b">
        <v>0</v>
      </c>
      <c r="AQ325" s="87" t="s">
        <v>1571</v>
      </c>
      <c r="AR325" s="79" t="s">
        <v>176</v>
      </c>
      <c r="AS325" s="79">
        <v>0</v>
      </c>
      <c r="AT325" s="79">
        <v>0</v>
      </c>
      <c r="AU325" s="79"/>
      <c r="AV325" s="79"/>
      <c r="AW325" s="79"/>
      <c r="AX325" s="79"/>
      <c r="AY325" s="79"/>
      <c r="AZ325" s="79"/>
      <c r="BA325" s="79"/>
      <c r="BB325" s="79"/>
      <c r="BC325">
        <v>2</v>
      </c>
      <c r="BD325" s="78" t="str">
        <f>REPLACE(INDEX(GroupVertices[Group], MATCH(Edges[[#This Row],[Vertex 1]],GroupVertices[Vertex],0)),1,1,"")</f>
        <v>3</v>
      </c>
      <c r="BE325" s="78" t="str">
        <f>REPLACE(INDEX(GroupVertices[Group], MATCH(Edges[[#This Row],[Vertex 2]],GroupVertices[Vertex],0)),1,1,"")</f>
        <v>5</v>
      </c>
      <c r="BF325" s="48"/>
      <c r="BG325" s="49"/>
      <c r="BH325" s="48"/>
      <c r="BI325" s="49"/>
      <c r="BJ325" s="48"/>
      <c r="BK325" s="49"/>
      <c r="BL325" s="48"/>
      <c r="BM325" s="49"/>
      <c r="BN325" s="48"/>
    </row>
    <row r="326" spans="1:66" x14ac:dyDescent="0.25">
      <c r="A326" s="64" t="s">
        <v>277</v>
      </c>
      <c r="B326" s="64" t="s">
        <v>299</v>
      </c>
      <c r="C326" s="65" t="s">
        <v>11065</v>
      </c>
      <c r="D326" s="66">
        <v>3.875</v>
      </c>
      <c r="E326" s="67" t="s">
        <v>132</v>
      </c>
      <c r="F326" s="68">
        <v>30.761904761904763</v>
      </c>
      <c r="G326" s="65"/>
      <c r="H326" s="69"/>
      <c r="I326" s="70"/>
      <c r="J326" s="70"/>
      <c r="K326" s="34" t="s">
        <v>65</v>
      </c>
      <c r="L326" s="77">
        <v>326</v>
      </c>
      <c r="M326" s="77"/>
      <c r="N326" s="72"/>
      <c r="O326" s="79" t="s">
        <v>314</v>
      </c>
      <c r="P326" s="81">
        <v>43846.74796296296</v>
      </c>
      <c r="Q326" s="79" t="s">
        <v>347</v>
      </c>
      <c r="R326" s="79"/>
      <c r="S326" s="79"/>
      <c r="T326" s="79" t="s">
        <v>509</v>
      </c>
      <c r="U326" s="82" t="s">
        <v>627</v>
      </c>
      <c r="V326" s="82" t="s">
        <v>627</v>
      </c>
      <c r="W326" s="81">
        <v>43846.74796296296</v>
      </c>
      <c r="X326" s="85">
        <v>43846</v>
      </c>
      <c r="Y326" s="87" t="s">
        <v>946</v>
      </c>
      <c r="Z326" s="82" t="s">
        <v>1257</v>
      </c>
      <c r="AA326" s="79"/>
      <c r="AB326" s="79"/>
      <c r="AC326" s="87" t="s">
        <v>1571</v>
      </c>
      <c r="AD326" s="79"/>
      <c r="AE326" s="79" t="b">
        <v>0</v>
      </c>
      <c r="AF326" s="79">
        <v>7</v>
      </c>
      <c r="AG326" s="87" t="s">
        <v>1673</v>
      </c>
      <c r="AH326" s="79" t="b">
        <v>0</v>
      </c>
      <c r="AI326" s="79" t="s">
        <v>1678</v>
      </c>
      <c r="AJ326" s="79"/>
      <c r="AK326" s="87" t="s">
        <v>1673</v>
      </c>
      <c r="AL326" s="79" t="b">
        <v>0</v>
      </c>
      <c r="AM326" s="79">
        <v>5</v>
      </c>
      <c r="AN326" s="87" t="s">
        <v>1673</v>
      </c>
      <c r="AO326" s="79" t="s">
        <v>1679</v>
      </c>
      <c r="AP326" s="79" t="b">
        <v>0</v>
      </c>
      <c r="AQ326" s="87" t="s">
        <v>1571</v>
      </c>
      <c r="AR326" s="79" t="s">
        <v>176</v>
      </c>
      <c r="AS326" s="79">
        <v>0</v>
      </c>
      <c r="AT326" s="79">
        <v>0</v>
      </c>
      <c r="AU326" s="79"/>
      <c r="AV326" s="79"/>
      <c r="AW326" s="79"/>
      <c r="AX326" s="79"/>
      <c r="AY326" s="79"/>
      <c r="AZ326" s="79"/>
      <c r="BA326" s="79"/>
      <c r="BB326" s="79"/>
      <c r="BC326">
        <v>2</v>
      </c>
      <c r="BD326" s="78" t="str">
        <f>REPLACE(INDEX(GroupVertices[Group], MATCH(Edges[[#This Row],[Vertex 1]],GroupVertices[Vertex],0)),1,1,"")</f>
        <v>1</v>
      </c>
      <c r="BE326" s="78" t="str">
        <f>REPLACE(INDEX(GroupVertices[Group], MATCH(Edges[[#This Row],[Vertex 2]],GroupVertices[Vertex],0)),1,1,"")</f>
        <v>1</v>
      </c>
      <c r="BF326" s="48"/>
      <c r="BG326" s="49"/>
      <c r="BH326" s="48"/>
      <c r="BI326" s="49"/>
      <c r="BJ326" s="48"/>
      <c r="BK326" s="49"/>
      <c r="BL326" s="48"/>
      <c r="BM326" s="49"/>
      <c r="BN326" s="48"/>
    </row>
    <row r="327" spans="1:66" x14ac:dyDescent="0.25">
      <c r="A327" s="64" t="s">
        <v>277</v>
      </c>
      <c r="B327" s="64" t="s">
        <v>299</v>
      </c>
      <c r="C327" s="65" t="s">
        <v>11065</v>
      </c>
      <c r="D327" s="66">
        <v>3.875</v>
      </c>
      <c r="E327" s="67" t="s">
        <v>132</v>
      </c>
      <c r="F327" s="68">
        <v>30.761904761904763</v>
      </c>
      <c r="G327" s="65"/>
      <c r="H327" s="69"/>
      <c r="I327" s="70"/>
      <c r="J327" s="70"/>
      <c r="K327" s="34" t="s">
        <v>65</v>
      </c>
      <c r="L327" s="77">
        <v>327</v>
      </c>
      <c r="M327" s="77"/>
      <c r="N327" s="72"/>
      <c r="O327" s="79" t="s">
        <v>314</v>
      </c>
      <c r="P327" s="81">
        <v>43850.701516203706</v>
      </c>
      <c r="Q327" s="79" t="s">
        <v>398</v>
      </c>
      <c r="R327" s="82" t="s">
        <v>471</v>
      </c>
      <c r="S327" s="79" t="s">
        <v>496</v>
      </c>
      <c r="T327" s="79" t="s">
        <v>509</v>
      </c>
      <c r="U327" s="82" t="s">
        <v>651</v>
      </c>
      <c r="V327" s="82" t="s">
        <v>651</v>
      </c>
      <c r="W327" s="81">
        <v>43850.701516203706</v>
      </c>
      <c r="X327" s="85">
        <v>43850</v>
      </c>
      <c r="Y327" s="87" t="s">
        <v>975</v>
      </c>
      <c r="Z327" s="82" t="s">
        <v>1289</v>
      </c>
      <c r="AA327" s="79"/>
      <c r="AB327" s="79"/>
      <c r="AC327" s="87" t="s">
        <v>1603</v>
      </c>
      <c r="AD327" s="79"/>
      <c r="AE327" s="79" t="b">
        <v>0</v>
      </c>
      <c r="AF327" s="79">
        <v>2</v>
      </c>
      <c r="AG327" s="87" t="s">
        <v>1673</v>
      </c>
      <c r="AH327" s="79" t="b">
        <v>0</v>
      </c>
      <c r="AI327" s="79" t="s">
        <v>1678</v>
      </c>
      <c r="AJ327" s="79"/>
      <c r="AK327" s="87" t="s">
        <v>1673</v>
      </c>
      <c r="AL327" s="79" t="b">
        <v>0</v>
      </c>
      <c r="AM327" s="79">
        <v>2</v>
      </c>
      <c r="AN327" s="87" t="s">
        <v>1673</v>
      </c>
      <c r="AO327" s="79" t="s">
        <v>1684</v>
      </c>
      <c r="AP327" s="79" t="b">
        <v>0</v>
      </c>
      <c r="AQ327" s="87" t="s">
        <v>1603</v>
      </c>
      <c r="AR327" s="79" t="s">
        <v>176</v>
      </c>
      <c r="AS327" s="79">
        <v>0</v>
      </c>
      <c r="AT327" s="79">
        <v>0</v>
      </c>
      <c r="AU327" s="79"/>
      <c r="AV327" s="79"/>
      <c r="AW327" s="79"/>
      <c r="AX327" s="79"/>
      <c r="AY327" s="79"/>
      <c r="AZ327" s="79"/>
      <c r="BA327" s="79"/>
      <c r="BB327" s="79"/>
      <c r="BC327">
        <v>2</v>
      </c>
      <c r="BD327" s="78" t="str">
        <f>REPLACE(INDEX(GroupVertices[Group], MATCH(Edges[[#This Row],[Vertex 1]],GroupVertices[Vertex],0)),1,1,"")</f>
        <v>1</v>
      </c>
      <c r="BE327" s="78" t="str">
        <f>REPLACE(INDEX(GroupVertices[Group], MATCH(Edges[[#This Row],[Vertex 2]],GroupVertices[Vertex],0)),1,1,"")</f>
        <v>1</v>
      </c>
      <c r="BF327" s="48"/>
      <c r="BG327" s="49"/>
      <c r="BH327" s="48"/>
      <c r="BI327" s="49"/>
      <c r="BJ327" s="48"/>
      <c r="BK327" s="49"/>
      <c r="BL327" s="48"/>
      <c r="BM327" s="49"/>
      <c r="BN327" s="48"/>
    </row>
    <row r="328" spans="1:66" x14ac:dyDescent="0.25">
      <c r="A328" s="64" t="s">
        <v>286</v>
      </c>
      <c r="B328" s="64" t="s">
        <v>299</v>
      </c>
      <c r="C328" s="65" t="s">
        <v>11064</v>
      </c>
      <c r="D328" s="66">
        <v>3</v>
      </c>
      <c r="E328" s="67" t="s">
        <v>132</v>
      </c>
      <c r="F328" s="68">
        <v>32</v>
      </c>
      <c r="G328" s="65"/>
      <c r="H328" s="69"/>
      <c r="I328" s="70"/>
      <c r="J328" s="70"/>
      <c r="K328" s="34" t="s">
        <v>65</v>
      </c>
      <c r="L328" s="77">
        <v>328</v>
      </c>
      <c r="M328" s="77"/>
      <c r="N328" s="72"/>
      <c r="O328" s="79" t="s">
        <v>315</v>
      </c>
      <c r="P328" s="81">
        <v>43846.75277777778</v>
      </c>
      <c r="Q328" s="79" t="s">
        <v>347</v>
      </c>
      <c r="R328" s="79"/>
      <c r="S328" s="79"/>
      <c r="T328" s="79" t="s">
        <v>509</v>
      </c>
      <c r="U328" s="79"/>
      <c r="V328" s="82" t="s">
        <v>743</v>
      </c>
      <c r="W328" s="81">
        <v>43846.75277777778</v>
      </c>
      <c r="X328" s="85">
        <v>43846</v>
      </c>
      <c r="Y328" s="87" t="s">
        <v>947</v>
      </c>
      <c r="Z328" s="82" t="s">
        <v>1258</v>
      </c>
      <c r="AA328" s="79"/>
      <c r="AB328" s="79"/>
      <c r="AC328" s="87" t="s">
        <v>1572</v>
      </c>
      <c r="AD328" s="79"/>
      <c r="AE328" s="79" t="b">
        <v>0</v>
      </c>
      <c r="AF328" s="79">
        <v>0</v>
      </c>
      <c r="AG328" s="87" t="s">
        <v>1673</v>
      </c>
      <c r="AH328" s="79" t="b">
        <v>0</v>
      </c>
      <c r="AI328" s="79" t="s">
        <v>1678</v>
      </c>
      <c r="AJ328" s="79"/>
      <c r="AK328" s="87" t="s">
        <v>1673</v>
      </c>
      <c r="AL328" s="79" t="b">
        <v>0</v>
      </c>
      <c r="AM328" s="79">
        <v>5</v>
      </c>
      <c r="AN328" s="87" t="s">
        <v>1571</v>
      </c>
      <c r="AO328" s="79" t="s">
        <v>1679</v>
      </c>
      <c r="AP328" s="79" t="b">
        <v>0</v>
      </c>
      <c r="AQ328" s="87" t="s">
        <v>1571</v>
      </c>
      <c r="AR328" s="79" t="s">
        <v>176</v>
      </c>
      <c r="AS328" s="79">
        <v>0</v>
      </c>
      <c r="AT328" s="79">
        <v>0</v>
      </c>
      <c r="AU328" s="79"/>
      <c r="AV328" s="79"/>
      <c r="AW328" s="79"/>
      <c r="AX328" s="79"/>
      <c r="AY328" s="79"/>
      <c r="AZ328" s="79"/>
      <c r="BA328" s="79"/>
      <c r="BB328" s="79"/>
      <c r="BC328">
        <v>1</v>
      </c>
      <c r="BD328" s="78" t="str">
        <f>REPLACE(INDEX(GroupVertices[Group], MATCH(Edges[[#This Row],[Vertex 1]],GroupVertices[Vertex],0)),1,1,"")</f>
        <v>3</v>
      </c>
      <c r="BE328" s="78" t="str">
        <f>REPLACE(INDEX(GroupVertices[Group], MATCH(Edges[[#This Row],[Vertex 2]],GroupVertices[Vertex],0)),1,1,"")</f>
        <v>1</v>
      </c>
      <c r="BF328" s="48"/>
      <c r="BG328" s="49"/>
      <c r="BH328" s="48"/>
      <c r="BI328" s="49"/>
      <c r="BJ328" s="48"/>
      <c r="BK328" s="49"/>
      <c r="BL328" s="48"/>
      <c r="BM328" s="49"/>
      <c r="BN328" s="48"/>
    </row>
    <row r="329" spans="1:66" x14ac:dyDescent="0.25">
      <c r="A329" s="64" t="s">
        <v>277</v>
      </c>
      <c r="B329" s="64" t="s">
        <v>300</v>
      </c>
      <c r="C329" s="65" t="s">
        <v>11069</v>
      </c>
      <c r="D329" s="66">
        <v>4.75</v>
      </c>
      <c r="E329" s="67" t="s">
        <v>132</v>
      </c>
      <c r="F329" s="68">
        <v>29.523809523809526</v>
      </c>
      <c r="G329" s="65"/>
      <c r="H329" s="69"/>
      <c r="I329" s="70"/>
      <c r="J329" s="70"/>
      <c r="K329" s="34" t="s">
        <v>65</v>
      </c>
      <c r="L329" s="77">
        <v>329</v>
      </c>
      <c r="M329" s="77"/>
      <c r="N329" s="72"/>
      <c r="O329" s="79" t="s">
        <v>314</v>
      </c>
      <c r="P329" s="81">
        <v>43846.74796296296</v>
      </c>
      <c r="Q329" s="79" t="s">
        <v>347</v>
      </c>
      <c r="R329" s="79"/>
      <c r="S329" s="79"/>
      <c r="T329" s="79" t="s">
        <v>509</v>
      </c>
      <c r="U329" s="82" t="s">
        <v>627</v>
      </c>
      <c r="V329" s="82" t="s">
        <v>627</v>
      </c>
      <c r="W329" s="81">
        <v>43846.74796296296</v>
      </c>
      <c r="X329" s="85">
        <v>43846</v>
      </c>
      <c r="Y329" s="87" t="s">
        <v>946</v>
      </c>
      <c r="Z329" s="82" t="s">
        <v>1257</v>
      </c>
      <c r="AA329" s="79"/>
      <c r="AB329" s="79"/>
      <c r="AC329" s="87" t="s">
        <v>1571</v>
      </c>
      <c r="AD329" s="79"/>
      <c r="AE329" s="79" t="b">
        <v>0</v>
      </c>
      <c r="AF329" s="79">
        <v>7</v>
      </c>
      <c r="AG329" s="87" t="s">
        <v>1673</v>
      </c>
      <c r="AH329" s="79" t="b">
        <v>0</v>
      </c>
      <c r="AI329" s="79" t="s">
        <v>1678</v>
      </c>
      <c r="AJ329" s="79"/>
      <c r="AK329" s="87" t="s">
        <v>1673</v>
      </c>
      <c r="AL329" s="79" t="b">
        <v>0</v>
      </c>
      <c r="AM329" s="79">
        <v>5</v>
      </c>
      <c r="AN329" s="87" t="s">
        <v>1673</v>
      </c>
      <c r="AO329" s="79" t="s">
        <v>1679</v>
      </c>
      <c r="AP329" s="79" t="b">
        <v>0</v>
      </c>
      <c r="AQ329" s="87" t="s">
        <v>1571</v>
      </c>
      <c r="AR329" s="79" t="s">
        <v>176</v>
      </c>
      <c r="AS329" s="79">
        <v>0</v>
      </c>
      <c r="AT329" s="79">
        <v>0</v>
      </c>
      <c r="AU329" s="79"/>
      <c r="AV329" s="79"/>
      <c r="AW329" s="79"/>
      <c r="AX329" s="79"/>
      <c r="AY329" s="79"/>
      <c r="AZ329" s="79"/>
      <c r="BA329" s="79"/>
      <c r="BB329" s="79"/>
      <c r="BC329">
        <v>3</v>
      </c>
      <c r="BD329" s="78" t="str">
        <f>REPLACE(INDEX(GroupVertices[Group], MATCH(Edges[[#This Row],[Vertex 1]],GroupVertices[Vertex],0)),1,1,"")</f>
        <v>1</v>
      </c>
      <c r="BE329" s="78" t="str">
        <f>REPLACE(INDEX(GroupVertices[Group], MATCH(Edges[[#This Row],[Vertex 2]],GroupVertices[Vertex],0)),1,1,"")</f>
        <v>1</v>
      </c>
      <c r="BF329" s="48"/>
      <c r="BG329" s="49"/>
      <c r="BH329" s="48"/>
      <c r="BI329" s="49"/>
      <c r="BJ329" s="48"/>
      <c r="BK329" s="49"/>
      <c r="BL329" s="48"/>
      <c r="BM329" s="49"/>
      <c r="BN329" s="48"/>
    </row>
    <row r="330" spans="1:66" x14ac:dyDescent="0.25">
      <c r="A330" s="64" t="s">
        <v>277</v>
      </c>
      <c r="B330" s="64" t="s">
        <v>300</v>
      </c>
      <c r="C330" s="65" t="s">
        <v>11069</v>
      </c>
      <c r="D330" s="66">
        <v>4.75</v>
      </c>
      <c r="E330" s="67" t="s">
        <v>132</v>
      </c>
      <c r="F330" s="68">
        <v>29.523809523809526</v>
      </c>
      <c r="G330" s="65"/>
      <c r="H330" s="69"/>
      <c r="I330" s="70"/>
      <c r="J330" s="70"/>
      <c r="K330" s="34" t="s">
        <v>65</v>
      </c>
      <c r="L330" s="77">
        <v>330</v>
      </c>
      <c r="M330" s="77"/>
      <c r="N330" s="72"/>
      <c r="O330" s="79" t="s">
        <v>314</v>
      </c>
      <c r="P330" s="81">
        <v>43850.701516203706</v>
      </c>
      <c r="Q330" s="79" t="s">
        <v>398</v>
      </c>
      <c r="R330" s="82" t="s">
        <v>471</v>
      </c>
      <c r="S330" s="79" t="s">
        <v>496</v>
      </c>
      <c r="T330" s="79" t="s">
        <v>509</v>
      </c>
      <c r="U330" s="82" t="s">
        <v>651</v>
      </c>
      <c r="V330" s="82" t="s">
        <v>651</v>
      </c>
      <c r="W330" s="81">
        <v>43850.701516203706</v>
      </c>
      <c r="X330" s="85">
        <v>43850</v>
      </c>
      <c r="Y330" s="87" t="s">
        <v>975</v>
      </c>
      <c r="Z330" s="82" t="s">
        <v>1289</v>
      </c>
      <c r="AA330" s="79"/>
      <c r="AB330" s="79"/>
      <c r="AC330" s="87" t="s">
        <v>1603</v>
      </c>
      <c r="AD330" s="79"/>
      <c r="AE330" s="79" t="b">
        <v>0</v>
      </c>
      <c r="AF330" s="79">
        <v>2</v>
      </c>
      <c r="AG330" s="87" t="s">
        <v>1673</v>
      </c>
      <c r="AH330" s="79" t="b">
        <v>0</v>
      </c>
      <c r="AI330" s="79" t="s">
        <v>1678</v>
      </c>
      <c r="AJ330" s="79"/>
      <c r="AK330" s="87" t="s">
        <v>1673</v>
      </c>
      <c r="AL330" s="79" t="b">
        <v>0</v>
      </c>
      <c r="AM330" s="79">
        <v>2</v>
      </c>
      <c r="AN330" s="87" t="s">
        <v>1673</v>
      </c>
      <c r="AO330" s="79" t="s">
        <v>1684</v>
      </c>
      <c r="AP330" s="79" t="b">
        <v>0</v>
      </c>
      <c r="AQ330" s="87" t="s">
        <v>1603</v>
      </c>
      <c r="AR330" s="79" t="s">
        <v>176</v>
      </c>
      <c r="AS330" s="79">
        <v>0</v>
      </c>
      <c r="AT330" s="79">
        <v>0</v>
      </c>
      <c r="AU330" s="79"/>
      <c r="AV330" s="79"/>
      <c r="AW330" s="79"/>
      <c r="AX330" s="79"/>
      <c r="AY330" s="79"/>
      <c r="AZ330" s="79"/>
      <c r="BA330" s="79"/>
      <c r="BB330" s="79"/>
      <c r="BC330">
        <v>3</v>
      </c>
      <c r="BD330" s="78" t="str">
        <f>REPLACE(INDEX(GroupVertices[Group], MATCH(Edges[[#This Row],[Vertex 1]],GroupVertices[Vertex],0)),1,1,"")</f>
        <v>1</v>
      </c>
      <c r="BE330" s="78" t="str">
        <f>REPLACE(INDEX(GroupVertices[Group], MATCH(Edges[[#This Row],[Vertex 2]],GroupVertices[Vertex],0)),1,1,"")</f>
        <v>1</v>
      </c>
      <c r="BF330" s="48">
        <v>1</v>
      </c>
      <c r="BG330" s="49">
        <v>2.9411764705882355</v>
      </c>
      <c r="BH330" s="48">
        <v>0</v>
      </c>
      <c r="BI330" s="49">
        <v>0</v>
      </c>
      <c r="BJ330" s="48">
        <v>0</v>
      </c>
      <c r="BK330" s="49">
        <v>0</v>
      </c>
      <c r="BL330" s="48">
        <v>33</v>
      </c>
      <c r="BM330" s="49">
        <v>97.058823529411768</v>
      </c>
      <c r="BN330" s="48">
        <v>34</v>
      </c>
    </row>
    <row r="331" spans="1:66" x14ac:dyDescent="0.25">
      <c r="A331" s="64" t="s">
        <v>277</v>
      </c>
      <c r="B331" s="64" t="s">
        <v>300</v>
      </c>
      <c r="C331" s="65" t="s">
        <v>11069</v>
      </c>
      <c r="D331" s="66">
        <v>4.75</v>
      </c>
      <c r="E331" s="67" t="s">
        <v>132</v>
      </c>
      <c r="F331" s="68">
        <v>29.523809523809526</v>
      </c>
      <c r="G331" s="65"/>
      <c r="H331" s="69"/>
      <c r="I331" s="70"/>
      <c r="J331" s="70"/>
      <c r="K331" s="34" t="s">
        <v>65</v>
      </c>
      <c r="L331" s="77">
        <v>331</v>
      </c>
      <c r="M331" s="77"/>
      <c r="N331" s="72"/>
      <c r="O331" s="79" t="s">
        <v>314</v>
      </c>
      <c r="P331" s="81">
        <v>43850.823206018518</v>
      </c>
      <c r="Q331" s="79" t="s">
        <v>350</v>
      </c>
      <c r="R331" s="79"/>
      <c r="S331" s="79"/>
      <c r="T331" s="79" t="s">
        <v>509</v>
      </c>
      <c r="U331" s="82" t="s">
        <v>602</v>
      </c>
      <c r="V331" s="82" t="s">
        <v>602</v>
      </c>
      <c r="W331" s="81">
        <v>43850.823206018518</v>
      </c>
      <c r="X331" s="85">
        <v>43850</v>
      </c>
      <c r="Y331" s="87" t="s">
        <v>901</v>
      </c>
      <c r="Z331" s="82" t="s">
        <v>1211</v>
      </c>
      <c r="AA331" s="79"/>
      <c r="AB331" s="79"/>
      <c r="AC331" s="87" t="s">
        <v>1525</v>
      </c>
      <c r="AD331" s="79"/>
      <c r="AE331" s="79" t="b">
        <v>0</v>
      </c>
      <c r="AF331" s="79">
        <v>5</v>
      </c>
      <c r="AG331" s="87" t="s">
        <v>1673</v>
      </c>
      <c r="AH331" s="79" t="b">
        <v>0</v>
      </c>
      <c r="AI331" s="79" t="s">
        <v>1678</v>
      </c>
      <c r="AJ331" s="79"/>
      <c r="AK331" s="87" t="s">
        <v>1673</v>
      </c>
      <c r="AL331" s="79" t="b">
        <v>0</v>
      </c>
      <c r="AM331" s="79">
        <v>2</v>
      </c>
      <c r="AN331" s="87" t="s">
        <v>1673</v>
      </c>
      <c r="AO331" s="79" t="s">
        <v>1683</v>
      </c>
      <c r="AP331" s="79" t="b">
        <v>0</v>
      </c>
      <c r="AQ331" s="87" t="s">
        <v>1525</v>
      </c>
      <c r="AR331" s="79" t="s">
        <v>176</v>
      </c>
      <c r="AS331" s="79">
        <v>0</v>
      </c>
      <c r="AT331" s="79">
        <v>0</v>
      </c>
      <c r="AU331" s="79"/>
      <c r="AV331" s="79"/>
      <c r="AW331" s="79"/>
      <c r="AX331" s="79"/>
      <c r="AY331" s="79"/>
      <c r="AZ331" s="79"/>
      <c r="BA331" s="79"/>
      <c r="BB331" s="79"/>
      <c r="BC331">
        <v>3</v>
      </c>
      <c r="BD331" s="78" t="str">
        <f>REPLACE(INDEX(GroupVertices[Group], MATCH(Edges[[#This Row],[Vertex 1]],GroupVertices[Vertex],0)),1,1,"")</f>
        <v>1</v>
      </c>
      <c r="BE331" s="78" t="str">
        <f>REPLACE(INDEX(GroupVertices[Group], MATCH(Edges[[#This Row],[Vertex 2]],GroupVertices[Vertex],0)),1,1,"")</f>
        <v>1</v>
      </c>
      <c r="BF331" s="48"/>
      <c r="BG331" s="49"/>
      <c r="BH331" s="48"/>
      <c r="BI331" s="49"/>
      <c r="BJ331" s="48"/>
      <c r="BK331" s="49"/>
      <c r="BL331" s="48"/>
      <c r="BM331" s="49"/>
      <c r="BN331" s="48"/>
    </row>
    <row r="332" spans="1:66" x14ac:dyDescent="0.25">
      <c r="A332" s="64" t="s">
        <v>286</v>
      </c>
      <c r="B332" s="64" t="s">
        <v>300</v>
      </c>
      <c r="C332" s="65" t="s">
        <v>11064</v>
      </c>
      <c r="D332" s="66">
        <v>3</v>
      </c>
      <c r="E332" s="67" t="s">
        <v>132</v>
      </c>
      <c r="F332" s="68">
        <v>32</v>
      </c>
      <c r="G332" s="65"/>
      <c r="H332" s="69"/>
      <c r="I332" s="70"/>
      <c r="J332" s="70"/>
      <c r="K332" s="34" t="s">
        <v>65</v>
      </c>
      <c r="L332" s="77">
        <v>332</v>
      </c>
      <c r="M332" s="77"/>
      <c r="N332" s="72"/>
      <c r="O332" s="79" t="s">
        <v>315</v>
      </c>
      <c r="P332" s="81">
        <v>43846.75277777778</v>
      </c>
      <c r="Q332" s="79" t="s">
        <v>347</v>
      </c>
      <c r="R332" s="79"/>
      <c r="S332" s="79"/>
      <c r="T332" s="79" t="s">
        <v>509</v>
      </c>
      <c r="U332" s="79"/>
      <c r="V332" s="82" t="s">
        <v>743</v>
      </c>
      <c r="W332" s="81">
        <v>43846.75277777778</v>
      </c>
      <c r="X332" s="85">
        <v>43846</v>
      </c>
      <c r="Y332" s="87" t="s">
        <v>947</v>
      </c>
      <c r="Z332" s="82" t="s">
        <v>1258</v>
      </c>
      <c r="AA332" s="79"/>
      <c r="AB332" s="79"/>
      <c r="AC332" s="87" t="s">
        <v>1572</v>
      </c>
      <c r="AD332" s="79"/>
      <c r="AE332" s="79" t="b">
        <v>0</v>
      </c>
      <c r="AF332" s="79">
        <v>0</v>
      </c>
      <c r="AG332" s="87" t="s">
        <v>1673</v>
      </c>
      <c r="AH332" s="79" t="b">
        <v>0</v>
      </c>
      <c r="AI332" s="79" t="s">
        <v>1678</v>
      </c>
      <c r="AJ332" s="79"/>
      <c r="AK332" s="87" t="s">
        <v>1673</v>
      </c>
      <c r="AL332" s="79" t="b">
        <v>0</v>
      </c>
      <c r="AM332" s="79">
        <v>5</v>
      </c>
      <c r="AN332" s="87" t="s">
        <v>1571</v>
      </c>
      <c r="AO332" s="79" t="s">
        <v>1679</v>
      </c>
      <c r="AP332" s="79" t="b">
        <v>0</v>
      </c>
      <c r="AQ332" s="87" t="s">
        <v>1571</v>
      </c>
      <c r="AR332" s="79" t="s">
        <v>176</v>
      </c>
      <c r="AS332" s="79">
        <v>0</v>
      </c>
      <c r="AT332" s="79">
        <v>0</v>
      </c>
      <c r="AU332" s="79"/>
      <c r="AV332" s="79"/>
      <c r="AW332" s="79"/>
      <c r="AX332" s="79"/>
      <c r="AY332" s="79"/>
      <c r="AZ332" s="79"/>
      <c r="BA332" s="79"/>
      <c r="BB332" s="79"/>
      <c r="BC332">
        <v>1</v>
      </c>
      <c r="BD332" s="78" t="str">
        <f>REPLACE(INDEX(GroupVertices[Group], MATCH(Edges[[#This Row],[Vertex 1]],GroupVertices[Vertex],0)),1,1,"")</f>
        <v>3</v>
      </c>
      <c r="BE332" s="78" t="str">
        <f>REPLACE(INDEX(GroupVertices[Group], MATCH(Edges[[#This Row],[Vertex 2]],GroupVertices[Vertex],0)),1,1,"")</f>
        <v>1</v>
      </c>
      <c r="BF332" s="48"/>
      <c r="BG332" s="49"/>
      <c r="BH332" s="48"/>
      <c r="BI332" s="49"/>
      <c r="BJ332" s="48"/>
      <c r="BK332" s="49"/>
      <c r="BL332" s="48"/>
      <c r="BM332" s="49"/>
      <c r="BN332" s="48"/>
    </row>
    <row r="333" spans="1:66" x14ac:dyDescent="0.25">
      <c r="A333" s="64" t="s">
        <v>277</v>
      </c>
      <c r="B333" s="64" t="s">
        <v>305</v>
      </c>
      <c r="C333" s="65" t="s">
        <v>11064</v>
      </c>
      <c r="D333" s="66">
        <v>3</v>
      </c>
      <c r="E333" s="67" t="s">
        <v>132</v>
      </c>
      <c r="F333" s="68">
        <v>32</v>
      </c>
      <c r="G333" s="65"/>
      <c r="H333" s="69"/>
      <c r="I333" s="70"/>
      <c r="J333" s="70"/>
      <c r="K333" s="34" t="s">
        <v>65</v>
      </c>
      <c r="L333" s="77">
        <v>333</v>
      </c>
      <c r="M333" s="77"/>
      <c r="N333" s="72"/>
      <c r="O333" s="79" t="s">
        <v>314</v>
      </c>
      <c r="P333" s="81">
        <v>43850.493171296293</v>
      </c>
      <c r="Q333" s="79" t="s">
        <v>367</v>
      </c>
      <c r="R333" s="82" t="s">
        <v>483</v>
      </c>
      <c r="S333" s="79" t="s">
        <v>506</v>
      </c>
      <c r="T333" s="79" t="s">
        <v>547</v>
      </c>
      <c r="U333" s="82" t="s">
        <v>652</v>
      </c>
      <c r="V333" s="82" t="s">
        <v>652</v>
      </c>
      <c r="W333" s="81">
        <v>43850.493171296293</v>
      </c>
      <c r="X333" s="85">
        <v>43850</v>
      </c>
      <c r="Y333" s="87" t="s">
        <v>976</v>
      </c>
      <c r="Z333" s="82" t="s">
        <v>1290</v>
      </c>
      <c r="AA333" s="79"/>
      <c r="AB333" s="79"/>
      <c r="AC333" s="87" t="s">
        <v>1604</v>
      </c>
      <c r="AD333" s="79"/>
      <c r="AE333" s="79" t="b">
        <v>0</v>
      </c>
      <c r="AF333" s="79">
        <v>2</v>
      </c>
      <c r="AG333" s="87" t="s">
        <v>1673</v>
      </c>
      <c r="AH333" s="79" t="b">
        <v>0</v>
      </c>
      <c r="AI333" s="79" t="s">
        <v>1678</v>
      </c>
      <c r="AJ333" s="79"/>
      <c r="AK333" s="87" t="s">
        <v>1673</v>
      </c>
      <c r="AL333" s="79" t="b">
        <v>0</v>
      </c>
      <c r="AM333" s="79">
        <v>3</v>
      </c>
      <c r="AN333" s="87" t="s">
        <v>1673</v>
      </c>
      <c r="AO333" s="79" t="s">
        <v>1684</v>
      </c>
      <c r="AP333" s="79" t="b">
        <v>0</v>
      </c>
      <c r="AQ333" s="87" t="s">
        <v>1604</v>
      </c>
      <c r="AR333" s="79" t="s">
        <v>176</v>
      </c>
      <c r="AS333" s="79">
        <v>0</v>
      </c>
      <c r="AT333" s="79">
        <v>0</v>
      </c>
      <c r="AU333" s="79"/>
      <c r="AV333" s="79"/>
      <c r="AW333" s="79"/>
      <c r="AX333" s="79"/>
      <c r="AY333" s="79"/>
      <c r="AZ333" s="79"/>
      <c r="BA333" s="79"/>
      <c r="BB333" s="79"/>
      <c r="BC333">
        <v>1</v>
      </c>
      <c r="BD333" s="78" t="str">
        <f>REPLACE(INDEX(GroupVertices[Group], MATCH(Edges[[#This Row],[Vertex 1]],GroupVertices[Vertex],0)),1,1,"")</f>
        <v>1</v>
      </c>
      <c r="BE333" s="78" t="str">
        <f>REPLACE(INDEX(GroupVertices[Group], MATCH(Edges[[#This Row],[Vertex 2]],GroupVertices[Vertex],0)),1,1,"")</f>
        <v>3</v>
      </c>
      <c r="BF333" s="48">
        <v>0</v>
      </c>
      <c r="BG333" s="49">
        <v>0</v>
      </c>
      <c r="BH333" s="48">
        <v>0</v>
      </c>
      <c r="BI333" s="49">
        <v>0</v>
      </c>
      <c r="BJ333" s="48">
        <v>0</v>
      </c>
      <c r="BK333" s="49">
        <v>0</v>
      </c>
      <c r="BL333" s="48">
        <v>37</v>
      </c>
      <c r="BM333" s="49">
        <v>100</v>
      </c>
      <c r="BN333" s="48">
        <v>37</v>
      </c>
    </row>
    <row r="334" spans="1:66" x14ac:dyDescent="0.25">
      <c r="A334" s="64" t="s">
        <v>286</v>
      </c>
      <c r="B334" s="64" t="s">
        <v>305</v>
      </c>
      <c r="C334" s="65" t="s">
        <v>11064</v>
      </c>
      <c r="D334" s="66">
        <v>3</v>
      </c>
      <c r="E334" s="67" t="s">
        <v>132</v>
      </c>
      <c r="F334" s="68">
        <v>32</v>
      </c>
      <c r="G334" s="65"/>
      <c r="H334" s="69"/>
      <c r="I334" s="70"/>
      <c r="J334" s="70"/>
      <c r="K334" s="34" t="s">
        <v>65</v>
      </c>
      <c r="L334" s="77">
        <v>334</v>
      </c>
      <c r="M334" s="77"/>
      <c r="N334" s="72"/>
      <c r="O334" s="79" t="s">
        <v>315</v>
      </c>
      <c r="P334" s="81">
        <v>43850.576377314814</v>
      </c>
      <c r="Q334" s="79" t="s">
        <v>367</v>
      </c>
      <c r="R334" s="79"/>
      <c r="S334" s="79"/>
      <c r="T334" s="79" t="s">
        <v>528</v>
      </c>
      <c r="U334" s="79"/>
      <c r="V334" s="82" t="s">
        <v>743</v>
      </c>
      <c r="W334" s="81">
        <v>43850.576377314814</v>
      </c>
      <c r="X334" s="85">
        <v>43850</v>
      </c>
      <c r="Y334" s="87" t="s">
        <v>977</v>
      </c>
      <c r="Z334" s="82" t="s">
        <v>1291</v>
      </c>
      <c r="AA334" s="79"/>
      <c r="AB334" s="79"/>
      <c r="AC334" s="87" t="s">
        <v>1605</v>
      </c>
      <c r="AD334" s="79"/>
      <c r="AE334" s="79" t="b">
        <v>0</v>
      </c>
      <c r="AF334" s="79">
        <v>0</v>
      </c>
      <c r="AG334" s="87" t="s">
        <v>1673</v>
      </c>
      <c r="AH334" s="79" t="b">
        <v>0</v>
      </c>
      <c r="AI334" s="79" t="s">
        <v>1678</v>
      </c>
      <c r="AJ334" s="79"/>
      <c r="AK334" s="87" t="s">
        <v>1673</v>
      </c>
      <c r="AL334" s="79" t="b">
        <v>0</v>
      </c>
      <c r="AM334" s="79">
        <v>3</v>
      </c>
      <c r="AN334" s="87" t="s">
        <v>1604</v>
      </c>
      <c r="AO334" s="79" t="s">
        <v>1681</v>
      </c>
      <c r="AP334" s="79" t="b">
        <v>0</v>
      </c>
      <c r="AQ334" s="87" t="s">
        <v>1604</v>
      </c>
      <c r="AR334" s="79" t="s">
        <v>176</v>
      </c>
      <c r="AS334" s="79">
        <v>0</v>
      </c>
      <c r="AT334" s="79">
        <v>0</v>
      </c>
      <c r="AU334" s="79"/>
      <c r="AV334" s="79"/>
      <c r="AW334" s="79"/>
      <c r="AX334" s="79"/>
      <c r="AY334" s="79"/>
      <c r="AZ334" s="79"/>
      <c r="BA334" s="79"/>
      <c r="BB334" s="79"/>
      <c r="BC334">
        <v>1</v>
      </c>
      <c r="BD334" s="78" t="str">
        <f>REPLACE(INDEX(GroupVertices[Group], MATCH(Edges[[#This Row],[Vertex 1]],GroupVertices[Vertex],0)),1,1,"")</f>
        <v>3</v>
      </c>
      <c r="BE334" s="78" t="str">
        <f>REPLACE(INDEX(GroupVertices[Group], MATCH(Edges[[#This Row],[Vertex 2]],GroupVertices[Vertex],0)),1,1,"")</f>
        <v>3</v>
      </c>
      <c r="BF334" s="48">
        <v>0</v>
      </c>
      <c r="BG334" s="49">
        <v>0</v>
      </c>
      <c r="BH334" s="48">
        <v>0</v>
      </c>
      <c r="BI334" s="49">
        <v>0</v>
      </c>
      <c r="BJ334" s="48">
        <v>0</v>
      </c>
      <c r="BK334" s="49">
        <v>0</v>
      </c>
      <c r="BL334" s="48">
        <v>37</v>
      </c>
      <c r="BM334" s="49">
        <v>100</v>
      </c>
      <c r="BN334" s="48">
        <v>37</v>
      </c>
    </row>
    <row r="335" spans="1:66" x14ac:dyDescent="0.25">
      <c r="A335" s="64" t="s">
        <v>277</v>
      </c>
      <c r="B335" s="64" t="s">
        <v>301</v>
      </c>
      <c r="C335" s="65" t="s">
        <v>11069</v>
      </c>
      <c r="D335" s="66">
        <v>4.75</v>
      </c>
      <c r="E335" s="67" t="s">
        <v>132</v>
      </c>
      <c r="F335" s="68">
        <v>29.523809523809526</v>
      </c>
      <c r="G335" s="65"/>
      <c r="H335" s="69"/>
      <c r="I335" s="70"/>
      <c r="J335" s="70"/>
      <c r="K335" s="34" t="s">
        <v>65</v>
      </c>
      <c r="L335" s="77">
        <v>335</v>
      </c>
      <c r="M335" s="77"/>
      <c r="N335" s="72"/>
      <c r="O335" s="79" t="s">
        <v>314</v>
      </c>
      <c r="P335" s="81">
        <v>43846.391157407408</v>
      </c>
      <c r="Q335" s="79" t="s">
        <v>397</v>
      </c>
      <c r="R335" s="79"/>
      <c r="S335" s="79"/>
      <c r="T335" s="79" t="s">
        <v>509</v>
      </c>
      <c r="U335" s="82" t="s">
        <v>653</v>
      </c>
      <c r="V335" s="82" t="s">
        <v>653</v>
      </c>
      <c r="W335" s="81">
        <v>43846.391157407408</v>
      </c>
      <c r="X335" s="85">
        <v>43846</v>
      </c>
      <c r="Y335" s="87" t="s">
        <v>978</v>
      </c>
      <c r="Z335" s="82" t="s">
        <v>1292</v>
      </c>
      <c r="AA335" s="79"/>
      <c r="AB335" s="79"/>
      <c r="AC335" s="87" t="s">
        <v>1606</v>
      </c>
      <c r="AD335" s="79"/>
      <c r="AE335" s="79" t="b">
        <v>0</v>
      </c>
      <c r="AF335" s="79">
        <v>4</v>
      </c>
      <c r="AG335" s="87" t="s">
        <v>1673</v>
      </c>
      <c r="AH335" s="79" t="b">
        <v>0</v>
      </c>
      <c r="AI335" s="79" t="s">
        <v>1678</v>
      </c>
      <c r="AJ335" s="79"/>
      <c r="AK335" s="87" t="s">
        <v>1673</v>
      </c>
      <c r="AL335" s="79" t="b">
        <v>0</v>
      </c>
      <c r="AM335" s="79">
        <v>3</v>
      </c>
      <c r="AN335" s="87" t="s">
        <v>1673</v>
      </c>
      <c r="AO335" s="79" t="s">
        <v>1679</v>
      </c>
      <c r="AP335" s="79" t="b">
        <v>0</v>
      </c>
      <c r="AQ335" s="87" t="s">
        <v>1606</v>
      </c>
      <c r="AR335" s="79" t="s">
        <v>176</v>
      </c>
      <c r="AS335" s="79">
        <v>0</v>
      </c>
      <c r="AT335" s="79">
        <v>0</v>
      </c>
      <c r="AU335" s="79"/>
      <c r="AV335" s="79"/>
      <c r="AW335" s="79"/>
      <c r="AX335" s="79"/>
      <c r="AY335" s="79"/>
      <c r="AZ335" s="79"/>
      <c r="BA335" s="79"/>
      <c r="BB335" s="79"/>
      <c r="BC335">
        <v>3</v>
      </c>
      <c r="BD335" s="78" t="str">
        <f>REPLACE(INDEX(GroupVertices[Group], MATCH(Edges[[#This Row],[Vertex 1]],GroupVertices[Vertex],0)),1,1,"")</f>
        <v>1</v>
      </c>
      <c r="BE335" s="78" t="str">
        <f>REPLACE(INDEX(GroupVertices[Group], MATCH(Edges[[#This Row],[Vertex 2]],GroupVertices[Vertex],0)),1,1,"")</f>
        <v>1</v>
      </c>
      <c r="BF335" s="48">
        <v>0</v>
      </c>
      <c r="BG335" s="49">
        <v>0</v>
      </c>
      <c r="BH335" s="48">
        <v>0</v>
      </c>
      <c r="BI335" s="49">
        <v>0</v>
      </c>
      <c r="BJ335" s="48">
        <v>0</v>
      </c>
      <c r="BK335" s="49">
        <v>0</v>
      </c>
      <c r="BL335" s="48">
        <v>38</v>
      </c>
      <c r="BM335" s="49">
        <v>100</v>
      </c>
      <c r="BN335" s="48">
        <v>38</v>
      </c>
    </row>
    <row r="336" spans="1:66" x14ac:dyDescent="0.25">
      <c r="A336" s="64" t="s">
        <v>277</v>
      </c>
      <c r="B336" s="64" t="s">
        <v>301</v>
      </c>
      <c r="C336" s="65" t="s">
        <v>11069</v>
      </c>
      <c r="D336" s="66">
        <v>4.75</v>
      </c>
      <c r="E336" s="67" t="s">
        <v>132</v>
      </c>
      <c r="F336" s="68">
        <v>29.523809523809526</v>
      </c>
      <c r="G336" s="65"/>
      <c r="H336" s="69"/>
      <c r="I336" s="70"/>
      <c r="J336" s="70"/>
      <c r="K336" s="34" t="s">
        <v>65</v>
      </c>
      <c r="L336" s="77">
        <v>336</v>
      </c>
      <c r="M336" s="77"/>
      <c r="N336" s="72"/>
      <c r="O336" s="79" t="s">
        <v>314</v>
      </c>
      <c r="P336" s="81">
        <v>43846.74796296296</v>
      </c>
      <c r="Q336" s="79" t="s">
        <v>347</v>
      </c>
      <c r="R336" s="79"/>
      <c r="S336" s="79"/>
      <c r="T336" s="79" t="s">
        <v>509</v>
      </c>
      <c r="U336" s="82" t="s">
        <v>627</v>
      </c>
      <c r="V336" s="82" t="s">
        <v>627</v>
      </c>
      <c r="W336" s="81">
        <v>43846.74796296296</v>
      </c>
      <c r="X336" s="85">
        <v>43846</v>
      </c>
      <c r="Y336" s="87" t="s">
        <v>946</v>
      </c>
      <c r="Z336" s="82" t="s">
        <v>1257</v>
      </c>
      <c r="AA336" s="79"/>
      <c r="AB336" s="79"/>
      <c r="AC336" s="87" t="s">
        <v>1571</v>
      </c>
      <c r="AD336" s="79"/>
      <c r="AE336" s="79" t="b">
        <v>0</v>
      </c>
      <c r="AF336" s="79">
        <v>7</v>
      </c>
      <c r="AG336" s="87" t="s">
        <v>1673</v>
      </c>
      <c r="AH336" s="79" t="b">
        <v>0</v>
      </c>
      <c r="AI336" s="79" t="s">
        <v>1678</v>
      </c>
      <c r="AJ336" s="79"/>
      <c r="AK336" s="87" t="s">
        <v>1673</v>
      </c>
      <c r="AL336" s="79" t="b">
        <v>0</v>
      </c>
      <c r="AM336" s="79">
        <v>5</v>
      </c>
      <c r="AN336" s="87" t="s">
        <v>1673</v>
      </c>
      <c r="AO336" s="79" t="s">
        <v>1679</v>
      </c>
      <c r="AP336" s="79" t="b">
        <v>0</v>
      </c>
      <c r="AQ336" s="87" t="s">
        <v>1571</v>
      </c>
      <c r="AR336" s="79" t="s">
        <v>176</v>
      </c>
      <c r="AS336" s="79">
        <v>0</v>
      </c>
      <c r="AT336" s="79">
        <v>0</v>
      </c>
      <c r="AU336" s="79"/>
      <c r="AV336" s="79"/>
      <c r="AW336" s="79"/>
      <c r="AX336" s="79"/>
      <c r="AY336" s="79"/>
      <c r="AZ336" s="79"/>
      <c r="BA336" s="79"/>
      <c r="BB336" s="79"/>
      <c r="BC336">
        <v>3</v>
      </c>
      <c r="BD336" s="78" t="str">
        <f>REPLACE(INDEX(GroupVertices[Group], MATCH(Edges[[#This Row],[Vertex 1]],GroupVertices[Vertex],0)),1,1,"")</f>
        <v>1</v>
      </c>
      <c r="BE336" s="78" t="str">
        <f>REPLACE(INDEX(GroupVertices[Group], MATCH(Edges[[#This Row],[Vertex 2]],GroupVertices[Vertex],0)),1,1,"")</f>
        <v>1</v>
      </c>
      <c r="BF336" s="48">
        <v>0</v>
      </c>
      <c r="BG336" s="49">
        <v>0</v>
      </c>
      <c r="BH336" s="48">
        <v>1</v>
      </c>
      <c r="BI336" s="49">
        <v>3.8461538461538463</v>
      </c>
      <c r="BJ336" s="48">
        <v>0</v>
      </c>
      <c r="BK336" s="49">
        <v>0</v>
      </c>
      <c r="BL336" s="48">
        <v>25</v>
      </c>
      <c r="BM336" s="49">
        <v>96.15384615384616</v>
      </c>
      <c r="BN336" s="48">
        <v>26</v>
      </c>
    </row>
    <row r="337" spans="1:66" x14ac:dyDescent="0.25">
      <c r="A337" s="64" t="s">
        <v>277</v>
      </c>
      <c r="B337" s="64" t="s">
        <v>301</v>
      </c>
      <c r="C337" s="65" t="s">
        <v>11069</v>
      </c>
      <c r="D337" s="66">
        <v>4.75</v>
      </c>
      <c r="E337" s="67" t="s">
        <v>132</v>
      </c>
      <c r="F337" s="68">
        <v>29.523809523809526</v>
      </c>
      <c r="G337" s="65"/>
      <c r="H337" s="69"/>
      <c r="I337" s="70"/>
      <c r="J337" s="70"/>
      <c r="K337" s="34" t="s">
        <v>65</v>
      </c>
      <c r="L337" s="77">
        <v>337</v>
      </c>
      <c r="M337" s="77"/>
      <c r="N337" s="72"/>
      <c r="O337" s="79" t="s">
        <v>314</v>
      </c>
      <c r="P337" s="81">
        <v>43851.481631944444</v>
      </c>
      <c r="Q337" s="79" t="s">
        <v>368</v>
      </c>
      <c r="R337" s="79"/>
      <c r="S337" s="79"/>
      <c r="T337" s="79" t="s">
        <v>515</v>
      </c>
      <c r="U337" s="82" t="s">
        <v>654</v>
      </c>
      <c r="V337" s="82" t="s">
        <v>654</v>
      </c>
      <c r="W337" s="81">
        <v>43851.481631944444</v>
      </c>
      <c r="X337" s="85">
        <v>43851</v>
      </c>
      <c r="Y337" s="87" t="s">
        <v>979</v>
      </c>
      <c r="Z337" s="82" t="s">
        <v>1293</v>
      </c>
      <c r="AA337" s="79"/>
      <c r="AB337" s="79"/>
      <c r="AC337" s="87" t="s">
        <v>1607</v>
      </c>
      <c r="AD337" s="79"/>
      <c r="AE337" s="79" t="b">
        <v>0</v>
      </c>
      <c r="AF337" s="79">
        <v>6</v>
      </c>
      <c r="AG337" s="87" t="s">
        <v>1673</v>
      </c>
      <c r="AH337" s="79" t="b">
        <v>0</v>
      </c>
      <c r="AI337" s="79" t="s">
        <v>1678</v>
      </c>
      <c r="AJ337" s="79"/>
      <c r="AK337" s="87" t="s">
        <v>1673</v>
      </c>
      <c r="AL337" s="79" t="b">
        <v>0</v>
      </c>
      <c r="AM337" s="79">
        <v>2</v>
      </c>
      <c r="AN337" s="87" t="s">
        <v>1673</v>
      </c>
      <c r="AO337" s="79" t="s">
        <v>1679</v>
      </c>
      <c r="AP337" s="79" t="b">
        <v>0</v>
      </c>
      <c r="AQ337" s="87" t="s">
        <v>1607</v>
      </c>
      <c r="AR337" s="79" t="s">
        <v>176</v>
      </c>
      <c r="AS337" s="79">
        <v>0</v>
      </c>
      <c r="AT337" s="79">
        <v>0</v>
      </c>
      <c r="AU337" s="79"/>
      <c r="AV337" s="79"/>
      <c r="AW337" s="79"/>
      <c r="AX337" s="79"/>
      <c r="AY337" s="79"/>
      <c r="AZ337" s="79"/>
      <c r="BA337" s="79"/>
      <c r="BB337" s="79"/>
      <c r="BC337">
        <v>3</v>
      </c>
      <c r="BD337" s="78" t="str">
        <f>REPLACE(INDEX(GroupVertices[Group], MATCH(Edges[[#This Row],[Vertex 1]],GroupVertices[Vertex],0)),1,1,"")</f>
        <v>1</v>
      </c>
      <c r="BE337" s="78" t="str">
        <f>REPLACE(INDEX(GroupVertices[Group], MATCH(Edges[[#This Row],[Vertex 2]],GroupVertices[Vertex],0)),1,1,"")</f>
        <v>1</v>
      </c>
      <c r="BF337" s="48"/>
      <c r="BG337" s="49"/>
      <c r="BH337" s="48"/>
      <c r="BI337" s="49"/>
      <c r="BJ337" s="48"/>
      <c r="BK337" s="49"/>
      <c r="BL337" s="48"/>
      <c r="BM337" s="49"/>
      <c r="BN337" s="48"/>
    </row>
    <row r="338" spans="1:66" x14ac:dyDescent="0.25">
      <c r="A338" s="64" t="s">
        <v>286</v>
      </c>
      <c r="B338" s="64" t="s">
        <v>301</v>
      </c>
      <c r="C338" s="65" t="s">
        <v>11065</v>
      </c>
      <c r="D338" s="66">
        <v>3.875</v>
      </c>
      <c r="E338" s="67" t="s">
        <v>132</v>
      </c>
      <c r="F338" s="68">
        <v>30.761904761904763</v>
      </c>
      <c r="G338" s="65"/>
      <c r="H338" s="69"/>
      <c r="I338" s="70"/>
      <c r="J338" s="70"/>
      <c r="K338" s="34" t="s">
        <v>65</v>
      </c>
      <c r="L338" s="77">
        <v>338</v>
      </c>
      <c r="M338" s="77"/>
      <c r="N338" s="72"/>
      <c r="O338" s="79" t="s">
        <v>315</v>
      </c>
      <c r="P338" s="81">
        <v>43846.75277777778</v>
      </c>
      <c r="Q338" s="79" t="s">
        <v>347</v>
      </c>
      <c r="R338" s="79"/>
      <c r="S338" s="79"/>
      <c r="T338" s="79" t="s">
        <v>509</v>
      </c>
      <c r="U338" s="79"/>
      <c r="V338" s="82" t="s">
        <v>743</v>
      </c>
      <c r="W338" s="81">
        <v>43846.75277777778</v>
      </c>
      <c r="X338" s="85">
        <v>43846</v>
      </c>
      <c r="Y338" s="87" t="s">
        <v>947</v>
      </c>
      <c r="Z338" s="82" t="s">
        <v>1258</v>
      </c>
      <c r="AA338" s="79"/>
      <c r="AB338" s="79"/>
      <c r="AC338" s="87" t="s">
        <v>1572</v>
      </c>
      <c r="AD338" s="79"/>
      <c r="AE338" s="79" t="b">
        <v>0</v>
      </c>
      <c r="AF338" s="79">
        <v>0</v>
      </c>
      <c r="AG338" s="87" t="s">
        <v>1673</v>
      </c>
      <c r="AH338" s="79" t="b">
        <v>0</v>
      </c>
      <c r="AI338" s="79" t="s">
        <v>1678</v>
      </c>
      <c r="AJ338" s="79"/>
      <c r="AK338" s="87" t="s">
        <v>1673</v>
      </c>
      <c r="AL338" s="79" t="b">
        <v>0</v>
      </c>
      <c r="AM338" s="79">
        <v>5</v>
      </c>
      <c r="AN338" s="87" t="s">
        <v>1571</v>
      </c>
      <c r="AO338" s="79" t="s">
        <v>1679</v>
      </c>
      <c r="AP338" s="79" t="b">
        <v>0</v>
      </c>
      <c r="AQ338" s="87" t="s">
        <v>1571</v>
      </c>
      <c r="AR338" s="79" t="s">
        <v>176</v>
      </c>
      <c r="AS338" s="79">
        <v>0</v>
      </c>
      <c r="AT338" s="79">
        <v>0</v>
      </c>
      <c r="AU338" s="79"/>
      <c r="AV338" s="79"/>
      <c r="AW338" s="79"/>
      <c r="AX338" s="79"/>
      <c r="AY338" s="79"/>
      <c r="AZ338" s="79"/>
      <c r="BA338" s="79"/>
      <c r="BB338" s="79"/>
      <c r="BC338">
        <v>2</v>
      </c>
      <c r="BD338" s="78" t="str">
        <f>REPLACE(INDEX(GroupVertices[Group], MATCH(Edges[[#This Row],[Vertex 1]],GroupVertices[Vertex],0)),1,1,"")</f>
        <v>3</v>
      </c>
      <c r="BE338" s="78" t="str">
        <f>REPLACE(INDEX(GroupVertices[Group], MATCH(Edges[[#This Row],[Vertex 2]],GroupVertices[Vertex],0)),1,1,"")</f>
        <v>1</v>
      </c>
      <c r="BF338" s="48">
        <v>0</v>
      </c>
      <c r="BG338" s="49">
        <v>0</v>
      </c>
      <c r="BH338" s="48">
        <v>1</v>
      </c>
      <c r="BI338" s="49">
        <v>3.8461538461538463</v>
      </c>
      <c r="BJ338" s="48">
        <v>0</v>
      </c>
      <c r="BK338" s="49">
        <v>0</v>
      </c>
      <c r="BL338" s="48">
        <v>25</v>
      </c>
      <c r="BM338" s="49">
        <v>96.15384615384616</v>
      </c>
      <c r="BN338" s="48">
        <v>26</v>
      </c>
    </row>
    <row r="339" spans="1:66" x14ac:dyDescent="0.25">
      <c r="A339" s="64" t="s">
        <v>286</v>
      </c>
      <c r="B339" s="64" t="s">
        <v>301</v>
      </c>
      <c r="C339" s="65" t="s">
        <v>11065</v>
      </c>
      <c r="D339" s="66">
        <v>3.875</v>
      </c>
      <c r="E339" s="67" t="s">
        <v>132</v>
      </c>
      <c r="F339" s="68">
        <v>30.761904761904763</v>
      </c>
      <c r="G339" s="65"/>
      <c r="H339" s="69"/>
      <c r="I339" s="70"/>
      <c r="J339" s="70"/>
      <c r="K339" s="34" t="s">
        <v>65</v>
      </c>
      <c r="L339" s="77">
        <v>339</v>
      </c>
      <c r="M339" s="77"/>
      <c r="N339" s="72"/>
      <c r="O339" s="79" t="s">
        <v>315</v>
      </c>
      <c r="P339" s="81">
        <v>43851.489814814813</v>
      </c>
      <c r="Q339" s="79" t="s">
        <v>368</v>
      </c>
      <c r="R339" s="79"/>
      <c r="S339" s="79"/>
      <c r="T339" s="79" t="s">
        <v>528</v>
      </c>
      <c r="U339" s="79"/>
      <c r="V339" s="82" t="s">
        <v>743</v>
      </c>
      <c r="W339" s="81">
        <v>43851.489814814813</v>
      </c>
      <c r="X339" s="85">
        <v>43851</v>
      </c>
      <c r="Y339" s="87" t="s">
        <v>980</v>
      </c>
      <c r="Z339" s="82" t="s">
        <v>1294</v>
      </c>
      <c r="AA339" s="79"/>
      <c r="AB339" s="79"/>
      <c r="AC339" s="87" t="s">
        <v>1608</v>
      </c>
      <c r="AD339" s="79"/>
      <c r="AE339" s="79" t="b">
        <v>0</v>
      </c>
      <c r="AF339" s="79">
        <v>0</v>
      </c>
      <c r="AG339" s="87" t="s">
        <v>1673</v>
      </c>
      <c r="AH339" s="79" t="b">
        <v>0</v>
      </c>
      <c r="AI339" s="79" t="s">
        <v>1678</v>
      </c>
      <c r="AJ339" s="79"/>
      <c r="AK339" s="87" t="s">
        <v>1673</v>
      </c>
      <c r="AL339" s="79" t="b">
        <v>0</v>
      </c>
      <c r="AM339" s="79">
        <v>2</v>
      </c>
      <c r="AN339" s="87" t="s">
        <v>1607</v>
      </c>
      <c r="AO339" s="79" t="s">
        <v>1681</v>
      </c>
      <c r="AP339" s="79" t="b">
        <v>0</v>
      </c>
      <c r="AQ339" s="87" t="s">
        <v>1607</v>
      </c>
      <c r="AR339" s="79" t="s">
        <v>176</v>
      </c>
      <c r="AS339" s="79">
        <v>0</v>
      </c>
      <c r="AT339" s="79">
        <v>0</v>
      </c>
      <c r="AU339" s="79"/>
      <c r="AV339" s="79"/>
      <c r="AW339" s="79"/>
      <c r="AX339" s="79"/>
      <c r="AY339" s="79"/>
      <c r="AZ339" s="79"/>
      <c r="BA339" s="79"/>
      <c r="BB339" s="79"/>
      <c r="BC339">
        <v>2</v>
      </c>
      <c r="BD339" s="78" t="str">
        <f>REPLACE(INDEX(GroupVertices[Group], MATCH(Edges[[#This Row],[Vertex 1]],GroupVertices[Vertex],0)),1,1,"")</f>
        <v>3</v>
      </c>
      <c r="BE339" s="78" t="str">
        <f>REPLACE(INDEX(GroupVertices[Group], MATCH(Edges[[#This Row],[Vertex 2]],GroupVertices[Vertex],0)),1,1,"")</f>
        <v>1</v>
      </c>
      <c r="BF339" s="48"/>
      <c r="BG339" s="49"/>
      <c r="BH339" s="48"/>
      <c r="BI339" s="49"/>
      <c r="BJ339" s="48"/>
      <c r="BK339" s="49"/>
      <c r="BL339" s="48"/>
      <c r="BM339" s="49"/>
      <c r="BN339" s="48"/>
    </row>
    <row r="340" spans="1:66" x14ac:dyDescent="0.25">
      <c r="A340" s="64" t="s">
        <v>277</v>
      </c>
      <c r="B340" s="64" t="s">
        <v>306</v>
      </c>
      <c r="C340" s="65" t="s">
        <v>11064</v>
      </c>
      <c r="D340" s="66">
        <v>3</v>
      </c>
      <c r="E340" s="67" t="s">
        <v>132</v>
      </c>
      <c r="F340" s="68">
        <v>32</v>
      </c>
      <c r="G340" s="65"/>
      <c r="H340" s="69"/>
      <c r="I340" s="70"/>
      <c r="J340" s="70"/>
      <c r="K340" s="34" t="s">
        <v>65</v>
      </c>
      <c r="L340" s="77">
        <v>340</v>
      </c>
      <c r="M340" s="77"/>
      <c r="N340" s="72"/>
      <c r="O340" s="79" t="s">
        <v>314</v>
      </c>
      <c r="P340" s="81">
        <v>43851.481631944444</v>
      </c>
      <c r="Q340" s="79" t="s">
        <v>368</v>
      </c>
      <c r="R340" s="79"/>
      <c r="S340" s="79"/>
      <c r="T340" s="79" t="s">
        <v>515</v>
      </c>
      <c r="U340" s="82" t="s">
        <v>654</v>
      </c>
      <c r="V340" s="82" t="s">
        <v>654</v>
      </c>
      <c r="W340" s="81">
        <v>43851.481631944444</v>
      </c>
      <c r="X340" s="85">
        <v>43851</v>
      </c>
      <c r="Y340" s="87" t="s">
        <v>979</v>
      </c>
      <c r="Z340" s="82" t="s">
        <v>1293</v>
      </c>
      <c r="AA340" s="79"/>
      <c r="AB340" s="79"/>
      <c r="AC340" s="87" t="s">
        <v>1607</v>
      </c>
      <c r="AD340" s="79"/>
      <c r="AE340" s="79" t="b">
        <v>0</v>
      </c>
      <c r="AF340" s="79">
        <v>6</v>
      </c>
      <c r="AG340" s="87" t="s">
        <v>1673</v>
      </c>
      <c r="AH340" s="79" t="b">
        <v>0</v>
      </c>
      <c r="AI340" s="79" t="s">
        <v>1678</v>
      </c>
      <c r="AJ340" s="79"/>
      <c r="AK340" s="87" t="s">
        <v>1673</v>
      </c>
      <c r="AL340" s="79" t="b">
        <v>0</v>
      </c>
      <c r="AM340" s="79">
        <v>2</v>
      </c>
      <c r="AN340" s="87" t="s">
        <v>1673</v>
      </c>
      <c r="AO340" s="79" t="s">
        <v>1679</v>
      </c>
      <c r="AP340" s="79" t="b">
        <v>0</v>
      </c>
      <c r="AQ340" s="87" t="s">
        <v>1607</v>
      </c>
      <c r="AR340" s="79" t="s">
        <v>176</v>
      </c>
      <c r="AS340" s="79">
        <v>0</v>
      </c>
      <c r="AT340" s="79">
        <v>0</v>
      </c>
      <c r="AU340" s="79"/>
      <c r="AV340" s="79"/>
      <c r="AW340" s="79"/>
      <c r="AX340" s="79"/>
      <c r="AY340" s="79"/>
      <c r="AZ340" s="79"/>
      <c r="BA340" s="79"/>
      <c r="BB340" s="79"/>
      <c r="BC340">
        <v>1</v>
      </c>
      <c r="BD340" s="78" t="str">
        <f>REPLACE(INDEX(GroupVertices[Group], MATCH(Edges[[#This Row],[Vertex 1]],GroupVertices[Vertex],0)),1,1,"")</f>
        <v>1</v>
      </c>
      <c r="BE340" s="78" t="str">
        <f>REPLACE(INDEX(GroupVertices[Group], MATCH(Edges[[#This Row],[Vertex 2]],GroupVertices[Vertex],0)),1,1,"")</f>
        <v>3</v>
      </c>
      <c r="BF340" s="48">
        <v>0</v>
      </c>
      <c r="BG340" s="49">
        <v>0</v>
      </c>
      <c r="BH340" s="48">
        <v>0</v>
      </c>
      <c r="BI340" s="49">
        <v>0</v>
      </c>
      <c r="BJ340" s="48">
        <v>0</v>
      </c>
      <c r="BK340" s="49">
        <v>0</v>
      </c>
      <c r="BL340" s="48">
        <v>30</v>
      </c>
      <c r="BM340" s="49">
        <v>100</v>
      </c>
      <c r="BN340" s="48">
        <v>30</v>
      </c>
    </row>
    <row r="341" spans="1:66" x14ac:dyDescent="0.25">
      <c r="A341" s="64" t="s">
        <v>286</v>
      </c>
      <c r="B341" s="64" t="s">
        <v>306</v>
      </c>
      <c r="C341" s="65" t="s">
        <v>11064</v>
      </c>
      <c r="D341" s="66">
        <v>3</v>
      </c>
      <c r="E341" s="67" t="s">
        <v>132</v>
      </c>
      <c r="F341" s="68">
        <v>32</v>
      </c>
      <c r="G341" s="65"/>
      <c r="H341" s="69"/>
      <c r="I341" s="70"/>
      <c r="J341" s="70"/>
      <c r="K341" s="34" t="s">
        <v>65</v>
      </c>
      <c r="L341" s="77">
        <v>341</v>
      </c>
      <c r="M341" s="77"/>
      <c r="N341" s="72"/>
      <c r="O341" s="79" t="s">
        <v>315</v>
      </c>
      <c r="P341" s="81">
        <v>43851.489814814813</v>
      </c>
      <c r="Q341" s="79" t="s">
        <v>368</v>
      </c>
      <c r="R341" s="79"/>
      <c r="S341" s="79"/>
      <c r="T341" s="79" t="s">
        <v>528</v>
      </c>
      <c r="U341" s="79"/>
      <c r="V341" s="82" t="s">
        <v>743</v>
      </c>
      <c r="W341" s="81">
        <v>43851.489814814813</v>
      </c>
      <c r="X341" s="85">
        <v>43851</v>
      </c>
      <c r="Y341" s="87" t="s">
        <v>980</v>
      </c>
      <c r="Z341" s="82" t="s">
        <v>1294</v>
      </c>
      <c r="AA341" s="79"/>
      <c r="AB341" s="79"/>
      <c r="AC341" s="87" t="s">
        <v>1608</v>
      </c>
      <c r="AD341" s="79"/>
      <c r="AE341" s="79" t="b">
        <v>0</v>
      </c>
      <c r="AF341" s="79">
        <v>0</v>
      </c>
      <c r="AG341" s="87" t="s">
        <v>1673</v>
      </c>
      <c r="AH341" s="79" t="b">
        <v>0</v>
      </c>
      <c r="AI341" s="79" t="s">
        <v>1678</v>
      </c>
      <c r="AJ341" s="79"/>
      <c r="AK341" s="87" t="s">
        <v>1673</v>
      </c>
      <c r="AL341" s="79" t="b">
        <v>0</v>
      </c>
      <c r="AM341" s="79">
        <v>2</v>
      </c>
      <c r="AN341" s="87" t="s">
        <v>1607</v>
      </c>
      <c r="AO341" s="79" t="s">
        <v>1681</v>
      </c>
      <c r="AP341" s="79" t="b">
        <v>0</v>
      </c>
      <c r="AQ341" s="87" t="s">
        <v>1607</v>
      </c>
      <c r="AR341" s="79" t="s">
        <v>176</v>
      </c>
      <c r="AS341" s="79">
        <v>0</v>
      </c>
      <c r="AT341" s="79">
        <v>0</v>
      </c>
      <c r="AU341" s="79"/>
      <c r="AV341" s="79"/>
      <c r="AW341" s="79"/>
      <c r="AX341" s="79"/>
      <c r="AY341" s="79"/>
      <c r="AZ341" s="79"/>
      <c r="BA341" s="79"/>
      <c r="BB341" s="79"/>
      <c r="BC341">
        <v>1</v>
      </c>
      <c r="BD341" s="78" t="str">
        <f>REPLACE(INDEX(GroupVertices[Group], MATCH(Edges[[#This Row],[Vertex 1]],GroupVertices[Vertex],0)),1,1,"")</f>
        <v>3</v>
      </c>
      <c r="BE341" s="78" t="str">
        <f>REPLACE(INDEX(GroupVertices[Group], MATCH(Edges[[#This Row],[Vertex 2]],GroupVertices[Vertex],0)),1,1,"")</f>
        <v>3</v>
      </c>
      <c r="BF341" s="48">
        <v>0</v>
      </c>
      <c r="BG341" s="49">
        <v>0</v>
      </c>
      <c r="BH341" s="48">
        <v>0</v>
      </c>
      <c r="BI341" s="49">
        <v>0</v>
      </c>
      <c r="BJ341" s="48">
        <v>0</v>
      </c>
      <c r="BK341" s="49">
        <v>0</v>
      </c>
      <c r="BL341" s="48">
        <v>30</v>
      </c>
      <c r="BM341" s="49">
        <v>100</v>
      </c>
      <c r="BN341" s="48">
        <v>30</v>
      </c>
    </row>
    <row r="342" spans="1:66" x14ac:dyDescent="0.25">
      <c r="A342" s="64" t="s">
        <v>272</v>
      </c>
      <c r="B342" s="64" t="s">
        <v>277</v>
      </c>
      <c r="C342" s="65" t="s">
        <v>11071</v>
      </c>
      <c r="D342" s="66">
        <v>7.375</v>
      </c>
      <c r="E342" s="67" t="s">
        <v>136</v>
      </c>
      <c r="F342" s="68">
        <v>25.80952380952381</v>
      </c>
      <c r="G342" s="65"/>
      <c r="H342" s="69"/>
      <c r="I342" s="70"/>
      <c r="J342" s="70"/>
      <c r="K342" s="34" t="s">
        <v>66</v>
      </c>
      <c r="L342" s="77">
        <v>342</v>
      </c>
      <c r="M342" s="77"/>
      <c r="N342" s="72"/>
      <c r="O342" s="79" t="s">
        <v>315</v>
      </c>
      <c r="P342" s="81">
        <v>43846.410821759258</v>
      </c>
      <c r="Q342" s="79" t="s">
        <v>390</v>
      </c>
      <c r="R342" s="79"/>
      <c r="S342" s="79"/>
      <c r="T342" s="79"/>
      <c r="U342" s="79"/>
      <c r="V342" s="82" t="s">
        <v>730</v>
      </c>
      <c r="W342" s="81">
        <v>43846.410821759258</v>
      </c>
      <c r="X342" s="85">
        <v>43846</v>
      </c>
      <c r="Y342" s="87" t="s">
        <v>981</v>
      </c>
      <c r="Z342" s="82" t="s">
        <v>1295</v>
      </c>
      <c r="AA342" s="79"/>
      <c r="AB342" s="79"/>
      <c r="AC342" s="87" t="s">
        <v>1609</v>
      </c>
      <c r="AD342" s="79"/>
      <c r="AE342" s="79" t="b">
        <v>0</v>
      </c>
      <c r="AF342" s="79">
        <v>0</v>
      </c>
      <c r="AG342" s="87" t="s">
        <v>1673</v>
      </c>
      <c r="AH342" s="79" t="b">
        <v>0</v>
      </c>
      <c r="AI342" s="79" t="s">
        <v>1678</v>
      </c>
      <c r="AJ342" s="79"/>
      <c r="AK342" s="87" t="s">
        <v>1673</v>
      </c>
      <c r="AL342" s="79" t="b">
        <v>0</v>
      </c>
      <c r="AM342" s="79">
        <v>1</v>
      </c>
      <c r="AN342" s="87" t="s">
        <v>1475</v>
      </c>
      <c r="AO342" s="79" t="s">
        <v>1679</v>
      </c>
      <c r="AP342" s="79" t="b">
        <v>0</v>
      </c>
      <c r="AQ342" s="87" t="s">
        <v>1475</v>
      </c>
      <c r="AR342" s="79" t="s">
        <v>176</v>
      </c>
      <c r="AS342" s="79">
        <v>0</v>
      </c>
      <c r="AT342" s="79">
        <v>0</v>
      </c>
      <c r="AU342" s="79"/>
      <c r="AV342" s="79"/>
      <c r="AW342" s="79"/>
      <c r="AX342" s="79"/>
      <c r="AY342" s="79"/>
      <c r="AZ342" s="79"/>
      <c r="BA342" s="79"/>
      <c r="BB342" s="79"/>
      <c r="BC342">
        <v>6</v>
      </c>
      <c r="BD342" s="78" t="str">
        <f>REPLACE(INDEX(GroupVertices[Group], MATCH(Edges[[#This Row],[Vertex 1]],GroupVertices[Vertex],0)),1,1,"")</f>
        <v>2</v>
      </c>
      <c r="BE342" s="78" t="str">
        <f>REPLACE(INDEX(GroupVertices[Group], MATCH(Edges[[#This Row],[Vertex 2]],GroupVertices[Vertex],0)),1,1,"")</f>
        <v>1</v>
      </c>
      <c r="BF342" s="48">
        <v>0</v>
      </c>
      <c r="BG342" s="49">
        <v>0</v>
      </c>
      <c r="BH342" s="48">
        <v>0</v>
      </c>
      <c r="BI342" s="49">
        <v>0</v>
      </c>
      <c r="BJ342" s="48">
        <v>0</v>
      </c>
      <c r="BK342" s="49">
        <v>0</v>
      </c>
      <c r="BL342" s="48">
        <v>36</v>
      </c>
      <c r="BM342" s="49">
        <v>100</v>
      </c>
      <c r="BN342" s="48">
        <v>36</v>
      </c>
    </row>
    <row r="343" spans="1:66" x14ac:dyDescent="0.25">
      <c r="A343" s="64" t="s">
        <v>272</v>
      </c>
      <c r="B343" s="64" t="s">
        <v>277</v>
      </c>
      <c r="C343" s="65" t="s">
        <v>11071</v>
      </c>
      <c r="D343" s="66">
        <v>7.375</v>
      </c>
      <c r="E343" s="67" t="s">
        <v>136</v>
      </c>
      <c r="F343" s="68">
        <v>25.80952380952381</v>
      </c>
      <c r="G343" s="65"/>
      <c r="H343" s="69"/>
      <c r="I343" s="70"/>
      <c r="J343" s="70"/>
      <c r="K343" s="34" t="s">
        <v>66</v>
      </c>
      <c r="L343" s="77">
        <v>343</v>
      </c>
      <c r="M343" s="77"/>
      <c r="N343" s="72"/>
      <c r="O343" s="79" t="s">
        <v>315</v>
      </c>
      <c r="P343" s="81">
        <v>43846.790324074071</v>
      </c>
      <c r="Q343" s="79" t="s">
        <v>357</v>
      </c>
      <c r="R343" s="79"/>
      <c r="S343" s="79"/>
      <c r="T343" s="79" t="s">
        <v>548</v>
      </c>
      <c r="U343" s="79"/>
      <c r="V343" s="82" t="s">
        <v>730</v>
      </c>
      <c r="W343" s="81">
        <v>43846.790324074071</v>
      </c>
      <c r="X343" s="85">
        <v>43846</v>
      </c>
      <c r="Y343" s="87" t="s">
        <v>982</v>
      </c>
      <c r="Z343" s="82" t="s">
        <v>1296</v>
      </c>
      <c r="AA343" s="79"/>
      <c r="AB343" s="79"/>
      <c r="AC343" s="87" t="s">
        <v>1610</v>
      </c>
      <c r="AD343" s="79"/>
      <c r="AE343" s="79" t="b">
        <v>0</v>
      </c>
      <c r="AF343" s="79">
        <v>0</v>
      </c>
      <c r="AG343" s="87" t="s">
        <v>1673</v>
      </c>
      <c r="AH343" s="79" t="b">
        <v>0</v>
      </c>
      <c r="AI343" s="79" t="s">
        <v>1678</v>
      </c>
      <c r="AJ343" s="79"/>
      <c r="AK343" s="87" t="s">
        <v>1673</v>
      </c>
      <c r="AL343" s="79" t="b">
        <v>0</v>
      </c>
      <c r="AM343" s="79">
        <v>1</v>
      </c>
      <c r="AN343" s="87" t="s">
        <v>1416</v>
      </c>
      <c r="AO343" s="79" t="s">
        <v>1682</v>
      </c>
      <c r="AP343" s="79" t="b">
        <v>0</v>
      </c>
      <c r="AQ343" s="87" t="s">
        <v>1416</v>
      </c>
      <c r="AR343" s="79" t="s">
        <v>176</v>
      </c>
      <c r="AS343" s="79">
        <v>0</v>
      </c>
      <c r="AT343" s="79">
        <v>0</v>
      </c>
      <c r="AU343" s="79"/>
      <c r="AV343" s="79"/>
      <c r="AW343" s="79"/>
      <c r="AX343" s="79"/>
      <c r="AY343" s="79"/>
      <c r="AZ343" s="79"/>
      <c r="BA343" s="79"/>
      <c r="BB343" s="79"/>
      <c r="BC343">
        <v>6</v>
      </c>
      <c r="BD343" s="78" t="str">
        <f>REPLACE(INDEX(GroupVertices[Group], MATCH(Edges[[#This Row],[Vertex 1]],GroupVertices[Vertex],0)),1,1,"")</f>
        <v>2</v>
      </c>
      <c r="BE343" s="78" t="str">
        <f>REPLACE(INDEX(GroupVertices[Group], MATCH(Edges[[#This Row],[Vertex 2]],GroupVertices[Vertex],0)),1,1,"")</f>
        <v>1</v>
      </c>
      <c r="BF343" s="48">
        <v>0</v>
      </c>
      <c r="BG343" s="49">
        <v>0</v>
      </c>
      <c r="BH343" s="48">
        <v>0</v>
      </c>
      <c r="BI343" s="49">
        <v>0</v>
      </c>
      <c r="BJ343" s="48">
        <v>0</v>
      </c>
      <c r="BK343" s="49">
        <v>0</v>
      </c>
      <c r="BL343" s="48">
        <v>38</v>
      </c>
      <c r="BM343" s="49">
        <v>100</v>
      </c>
      <c r="BN343" s="48">
        <v>38</v>
      </c>
    </row>
    <row r="344" spans="1:66" x14ac:dyDescent="0.25">
      <c r="A344" s="64" t="s">
        <v>272</v>
      </c>
      <c r="B344" s="64" t="s">
        <v>277</v>
      </c>
      <c r="C344" s="65" t="s">
        <v>11071</v>
      </c>
      <c r="D344" s="66">
        <v>7.375</v>
      </c>
      <c r="E344" s="67" t="s">
        <v>136</v>
      </c>
      <c r="F344" s="68">
        <v>25.80952380952381</v>
      </c>
      <c r="G344" s="65"/>
      <c r="H344" s="69"/>
      <c r="I344" s="70"/>
      <c r="J344" s="70"/>
      <c r="K344" s="34" t="s">
        <v>66</v>
      </c>
      <c r="L344" s="77">
        <v>344</v>
      </c>
      <c r="M344" s="77"/>
      <c r="N344" s="72"/>
      <c r="O344" s="79" t="s">
        <v>315</v>
      </c>
      <c r="P344" s="81">
        <v>43850.438263888886</v>
      </c>
      <c r="Q344" s="79" t="s">
        <v>333</v>
      </c>
      <c r="R344" s="79"/>
      <c r="S344" s="79"/>
      <c r="T344" s="79" t="s">
        <v>514</v>
      </c>
      <c r="U344" s="79"/>
      <c r="V344" s="82" t="s">
        <v>730</v>
      </c>
      <c r="W344" s="81">
        <v>43850.438263888886</v>
      </c>
      <c r="X344" s="85">
        <v>43850</v>
      </c>
      <c r="Y344" s="87" t="s">
        <v>983</v>
      </c>
      <c r="Z344" s="82" t="s">
        <v>1297</v>
      </c>
      <c r="AA344" s="79"/>
      <c r="AB344" s="79"/>
      <c r="AC344" s="87" t="s">
        <v>1611</v>
      </c>
      <c r="AD344" s="79"/>
      <c r="AE344" s="79" t="b">
        <v>0</v>
      </c>
      <c r="AF344" s="79">
        <v>0</v>
      </c>
      <c r="AG344" s="87" t="s">
        <v>1673</v>
      </c>
      <c r="AH344" s="79" t="b">
        <v>0</v>
      </c>
      <c r="AI344" s="79" t="s">
        <v>1678</v>
      </c>
      <c r="AJ344" s="79"/>
      <c r="AK344" s="87" t="s">
        <v>1673</v>
      </c>
      <c r="AL344" s="79" t="b">
        <v>0</v>
      </c>
      <c r="AM344" s="79">
        <v>4</v>
      </c>
      <c r="AN344" s="87" t="s">
        <v>1386</v>
      </c>
      <c r="AO344" s="79" t="s">
        <v>1679</v>
      </c>
      <c r="AP344" s="79" t="b">
        <v>0</v>
      </c>
      <c r="AQ344" s="87" t="s">
        <v>1386</v>
      </c>
      <c r="AR344" s="79" t="s">
        <v>176</v>
      </c>
      <c r="AS344" s="79">
        <v>0</v>
      </c>
      <c r="AT344" s="79">
        <v>0</v>
      </c>
      <c r="AU344" s="79"/>
      <c r="AV344" s="79"/>
      <c r="AW344" s="79"/>
      <c r="AX344" s="79"/>
      <c r="AY344" s="79"/>
      <c r="AZ344" s="79"/>
      <c r="BA344" s="79"/>
      <c r="BB344" s="79"/>
      <c r="BC344">
        <v>6</v>
      </c>
      <c r="BD344" s="78" t="str">
        <f>REPLACE(INDEX(GroupVertices[Group], MATCH(Edges[[#This Row],[Vertex 1]],GroupVertices[Vertex],0)),1,1,"")</f>
        <v>2</v>
      </c>
      <c r="BE344" s="78" t="str">
        <f>REPLACE(INDEX(GroupVertices[Group], MATCH(Edges[[#This Row],[Vertex 2]],GroupVertices[Vertex],0)),1,1,"")</f>
        <v>1</v>
      </c>
      <c r="BF344" s="48">
        <v>0</v>
      </c>
      <c r="BG344" s="49">
        <v>0</v>
      </c>
      <c r="BH344" s="48">
        <v>0</v>
      </c>
      <c r="BI344" s="49">
        <v>0</v>
      </c>
      <c r="BJ344" s="48">
        <v>0</v>
      </c>
      <c r="BK344" s="49">
        <v>0</v>
      </c>
      <c r="BL344" s="48">
        <v>11</v>
      </c>
      <c r="BM344" s="49">
        <v>100</v>
      </c>
      <c r="BN344" s="48">
        <v>11</v>
      </c>
    </row>
    <row r="345" spans="1:66" x14ac:dyDescent="0.25">
      <c r="A345" s="64" t="s">
        <v>272</v>
      </c>
      <c r="B345" s="64" t="s">
        <v>277</v>
      </c>
      <c r="C345" s="65" t="s">
        <v>11064</v>
      </c>
      <c r="D345" s="66">
        <v>3</v>
      </c>
      <c r="E345" s="67" t="s">
        <v>132</v>
      </c>
      <c r="F345" s="68">
        <v>32</v>
      </c>
      <c r="G345" s="65"/>
      <c r="H345" s="69"/>
      <c r="I345" s="70"/>
      <c r="J345" s="70"/>
      <c r="K345" s="34" t="s">
        <v>66</v>
      </c>
      <c r="L345" s="77">
        <v>345</v>
      </c>
      <c r="M345" s="77"/>
      <c r="N345" s="72"/>
      <c r="O345" s="79" t="s">
        <v>313</v>
      </c>
      <c r="P345" s="81">
        <v>43850.439085648148</v>
      </c>
      <c r="Q345" s="79" t="s">
        <v>365</v>
      </c>
      <c r="R345" s="79"/>
      <c r="S345" s="79"/>
      <c r="T345" s="79" t="s">
        <v>515</v>
      </c>
      <c r="U345" s="79"/>
      <c r="V345" s="82" t="s">
        <v>730</v>
      </c>
      <c r="W345" s="81">
        <v>43850.439085648148</v>
      </c>
      <c r="X345" s="85">
        <v>43850</v>
      </c>
      <c r="Y345" s="87" t="s">
        <v>984</v>
      </c>
      <c r="Z345" s="82" t="s">
        <v>1298</v>
      </c>
      <c r="AA345" s="79"/>
      <c r="AB345" s="79"/>
      <c r="AC345" s="87" t="s">
        <v>1612</v>
      </c>
      <c r="AD345" s="79"/>
      <c r="AE345" s="79" t="b">
        <v>0</v>
      </c>
      <c r="AF345" s="79">
        <v>0</v>
      </c>
      <c r="AG345" s="87" t="s">
        <v>1673</v>
      </c>
      <c r="AH345" s="79" t="b">
        <v>0</v>
      </c>
      <c r="AI345" s="79" t="s">
        <v>1678</v>
      </c>
      <c r="AJ345" s="79"/>
      <c r="AK345" s="87" t="s">
        <v>1673</v>
      </c>
      <c r="AL345" s="79" t="b">
        <v>0</v>
      </c>
      <c r="AM345" s="79">
        <v>4</v>
      </c>
      <c r="AN345" s="87" t="s">
        <v>1639</v>
      </c>
      <c r="AO345" s="79" t="s">
        <v>1679</v>
      </c>
      <c r="AP345" s="79" t="b">
        <v>0</v>
      </c>
      <c r="AQ345" s="87" t="s">
        <v>1639</v>
      </c>
      <c r="AR345" s="79" t="s">
        <v>176</v>
      </c>
      <c r="AS345" s="79">
        <v>0</v>
      </c>
      <c r="AT345" s="79">
        <v>0</v>
      </c>
      <c r="AU345" s="79"/>
      <c r="AV345" s="79"/>
      <c r="AW345" s="79"/>
      <c r="AX345" s="79"/>
      <c r="AY345" s="79"/>
      <c r="AZ345" s="79"/>
      <c r="BA345" s="79"/>
      <c r="BB345" s="79"/>
      <c r="BC345">
        <v>1</v>
      </c>
      <c r="BD345" s="78" t="str">
        <f>REPLACE(INDEX(GroupVertices[Group], MATCH(Edges[[#This Row],[Vertex 1]],GroupVertices[Vertex],0)),1,1,"")</f>
        <v>2</v>
      </c>
      <c r="BE345" s="78" t="str">
        <f>REPLACE(INDEX(GroupVertices[Group], MATCH(Edges[[#This Row],[Vertex 2]],GroupVertices[Vertex],0)),1,1,"")</f>
        <v>1</v>
      </c>
      <c r="BF345" s="48">
        <v>0</v>
      </c>
      <c r="BG345" s="49">
        <v>0</v>
      </c>
      <c r="BH345" s="48">
        <v>0</v>
      </c>
      <c r="BI345" s="49">
        <v>0</v>
      </c>
      <c r="BJ345" s="48">
        <v>0</v>
      </c>
      <c r="BK345" s="49">
        <v>0</v>
      </c>
      <c r="BL345" s="48">
        <v>31</v>
      </c>
      <c r="BM345" s="49">
        <v>100</v>
      </c>
      <c r="BN345" s="48">
        <v>31</v>
      </c>
    </row>
    <row r="346" spans="1:66" x14ac:dyDescent="0.25">
      <c r="A346" s="64" t="s">
        <v>272</v>
      </c>
      <c r="B346" s="64" t="s">
        <v>277</v>
      </c>
      <c r="C346" s="65" t="s">
        <v>11071</v>
      </c>
      <c r="D346" s="66">
        <v>7.375</v>
      </c>
      <c r="E346" s="67" t="s">
        <v>136</v>
      </c>
      <c r="F346" s="68">
        <v>25.80952380952381</v>
      </c>
      <c r="G346" s="65"/>
      <c r="H346" s="69"/>
      <c r="I346" s="70"/>
      <c r="J346" s="70"/>
      <c r="K346" s="34" t="s">
        <v>66</v>
      </c>
      <c r="L346" s="77">
        <v>346</v>
      </c>
      <c r="M346" s="77"/>
      <c r="N346" s="72"/>
      <c r="O346" s="79" t="s">
        <v>315</v>
      </c>
      <c r="P346" s="81">
        <v>43851.455046296294</v>
      </c>
      <c r="Q346" s="79" t="s">
        <v>345</v>
      </c>
      <c r="R346" s="79"/>
      <c r="S346" s="79"/>
      <c r="T346" s="79" t="s">
        <v>518</v>
      </c>
      <c r="U346" s="79"/>
      <c r="V346" s="82" t="s">
        <v>730</v>
      </c>
      <c r="W346" s="81">
        <v>43851.455046296294</v>
      </c>
      <c r="X346" s="85">
        <v>43851</v>
      </c>
      <c r="Y346" s="87" t="s">
        <v>985</v>
      </c>
      <c r="Z346" s="82" t="s">
        <v>1299</v>
      </c>
      <c r="AA346" s="79"/>
      <c r="AB346" s="79"/>
      <c r="AC346" s="87" t="s">
        <v>1613</v>
      </c>
      <c r="AD346" s="79"/>
      <c r="AE346" s="79" t="b">
        <v>0</v>
      </c>
      <c r="AF346" s="79">
        <v>0</v>
      </c>
      <c r="AG346" s="87" t="s">
        <v>1673</v>
      </c>
      <c r="AH346" s="79" t="b">
        <v>0</v>
      </c>
      <c r="AI346" s="79" t="s">
        <v>1678</v>
      </c>
      <c r="AJ346" s="79"/>
      <c r="AK346" s="87" t="s">
        <v>1673</v>
      </c>
      <c r="AL346" s="79" t="b">
        <v>0</v>
      </c>
      <c r="AM346" s="79">
        <v>7</v>
      </c>
      <c r="AN346" s="87" t="s">
        <v>1441</v>
      </c>
      <c r="AO346" s="79" t="s">
        <v>1679</v>
      </c>
      <c r="AP346" s="79" t="b">
        <v>0</v>
      </c>
      <c r="AQ346" s="87" t="s">
        <v>1441</v>
      </c>
      <c r="AR346" s="79" t="s">
        <v>176</v>
      </c>
      <c r="AS346" s="79">
        <v>0</v>
      </c>
      <c r="AT346" s="79">
        <v>0</v>
      </c>
      <c r="AU346" s="79"/>
      <c r="AV346" s="79"/>
      <c r="AW346" s="79"/>
      <c r="AX346" s="79"/>
      <c r="AY346" s="79"/>
      <c r="AZ346" s="79"/>
      <c r="BA346" s="79"/>
      <c r="BB346" s="79"/>
      <c r="BC346">
        <v>6</v>
      </c>
      <c r="BD346" s="78" t="str">
        <f>REPLACE(INDEX(GroupVertices[Group], MATCH(Edges[[#This Row],[Vertex 1]],GroupVertices[Vertex],0)),1,1,"")</f>
        <v>2</v>
      </c>
      <c r="BE346" s="78" t="str">
        <f>REPLACE(INDEX(GroupVertices[Group], MATCH(Edges[[#This Row],[Vertex 2]],GroupVertices[Vertex],0)),1,1,"")</f>
        <v>1</v>
      </c>
      <c r="BF346" s="48">
        <v>0</v>
      </c>
      <c r="BG346" s="49">
        <v>0</v>
      </c>
      <c r="BH346" s="48">
        <v>0</v>
      </c>
      <c r="BI346" s="49">
        <v>0</v>
      </c>
      <c r="BJ346" s="48">
        <v>0</v>
      </c>
      <c r="BK346" s="49">
        <v>0</v>
      </c>
      <c r="BL346" s="48">
        <v>31</v>
      </c>
      <c r="BM346" s="49">
        <v>100</v>
      </c>
      <c r="BN346" s="48">
        <v>31</v>
      </c>
    </row>
    <row r="347" spans="1:66" x14ac:dyDescent="0.25">
      <c r="A347" s="64" t="s">
        <v>272</v>
      </c>
      <c r="B347" s="64" t="s">
        <v>294</v>
      </c>
      <c r="C347" s="65" t="s">
        <v>11065</v>
      </c>
      <c r="D347" s="66">
        <v>3.875</v>
      </c>
      <c r="E347" s="67" t="s">
        <v>132</v>
      </c>
      <c r="F347" s="68">
        <v>30.761904761904763</v>
      </c>
      <c r="G347" s="65"/>
      <c r="H347" s="69"/>
      <c r="I347" s="70"/>
      <c r="J347" s="70"/>
      <c r="K347" s="34" t="s">
        <v>65</v>
      </c>
      <c r="L347" s="77">
        <v>347</v>
      </c>
      <c r="M347" s="77"/>
      <c r="N347" s="72"/>
      <c r="O347" s="79" t="s">
        <v>315</v>
      </c>
      <c r="P347" s="81">
        <v>43851.45648148148</v>
      </c>
      <c r="Q347" s="79" t="s">
        <v>344</v>
      </c>
      <c r="R347" s="79"/>
      <c r="S347" s="79"/>
      <c r="T347" s="79" t="s">
        <v>538</v>
      </c>
      <c r="U347" s="79"/>
      <c r="V347" s="82" t="s">
        <v>730</v>
      </c>
      <c r="W347" s="81">
        <v>43851.45648148148</v>
      </c>
      <c r="X347" s="85">
        <v>43851</v>
      </c>
      <c r="Y347" s="87" t="s">
        <v>894</v>
      </c>
      <c r="Z347" s="82" t="s">
        <v>1204</v>
      </c>
      <c r="AA347" s="79"/>
      <c r="AB347" s="79"/>
      <c r="AC347" s="87" t="s">
        <v>1518</v>
      </c>
      <c r="AD347" s="79"/>
      <c r="AE347" s="79" t="b">
        <v>0</v>
      </c>
      <c r="AF347" s="79">
        <v>0</v>
      </c>
      <c r="AG347" s="87" t="s">
        <v>1673</v>
      </c>
      <c r="AH347" s="79" t="b">
        <v>0</v>
      </c>
      <c r="AI347" s="79" t="s">
        <v>1678</v>
      </c>
      <c r="AJ347" s="79"/>
      <c r="AK347" s="87" t="s">
        <v>1673</v>
      </c>
      <c r="AL347" s="79" t="b">
        <v>0</v>
      </c>
      <c r="AM347" s="79">
        <v>1</v>
      </c>
      <c r="AN347" s="87" t="s">
        <v>1400</v>
      </c>
      <c r="AO347" s="79" t="s">
        <v>1679</v>
      </c>
      <c r="AP347" s="79" t="b">
        <v>0</v>
      </c>
      <c r="AQ347" s="87" t="s">
        <v>1400</v>
      </c>
      <c r="AR347" s="79" t="s">
        <v>176</v>
      </c>
      <c r="AS347" s="79">
        <v>0</v>
      </c>
      <c r="AT347" s="79">
        <v>0</v>
      </c>
      <c r="AU347" s="79"/>
      <c r="AV347" s="79"/>
      <c r="AW347" s="79"/>
      <c r="AX347" s="79"/>
      <c r="AY347" s="79"/>
      <c r="AZ347" s="79"/>
      <c r="BA347" s="79"/>
      <c r="BB347" s="79"/>
      <c r="BC347">
        <v>2</v>
      </c>
      <c r="BD347" s="78" t="str">
        <f>REPLACE(INDEX(GroupVertices[Group], MATCH(Edges[[#This Row],[Vertex 1]],GroupVertices[Vertex],0)),1,1,"")</f>
        <v>2</v>
      </c>
      <c r="BE347" s="78" t="str">
        <f>REPLACE(INDEX(GroupVertices[Group], MATCH(Edges[[#This Row],[Vertex 2]],GroupVertices[Vertex],0)),1,1,"")</f>
        <v>2</v>
      </c>
      <c r="BF347" s="48">
        <v>0</v>
      </c>
      <c r="BG347" s="49">
        <v>0</v>
      </c>
      <c r="BH347" s="48">
        <v>0</v>
      </c>
      <c r="BI347" s="49">
        <v>0</v>
      </c>
      <c r="BJ347" s="48">
        <v>0</v>
      </c>
      <c r="BK347" s="49">
        <v>0</v>
      </c>
      <c r="BL347" s="48">
        <v>31</v>
      </c>
      <c r="BM347" s="49">
        <v>100</v>
      </c>
      <c r="BN347" s="48">
        <v>31</v>
      </c>
    </row>
    <row r="348" spans="1:66" x14ac:dyDescent="0.25">
      <c r="A348" s="64" t="s">
        <v>272</v>
      </c>
      <c r="B348" s="64" t="s">
        <v>290</v>
      </c>
      <c r="C348" s="65" t="s">
        <v>11064</v>
      </c>
      <c r="D348" s="66">
        <v>3</v>
      </c>
      <c r="E348" s="67" t="s">
        <v>132</v>
      </c>
      <c r="F348" s="68">
        <v>32</v>
      </c>
      <c r="G348" s="65"/>
      <c r="H348" s="69"/>
      <c r="I348" s="70"/>
      <c r="J348" s="70"/>
      <c r="K348" s="34" t="s">
        <v>65</v>
      </c>
      <c r="L348" s="77">
        <v>348</v>
      </c>
      <c r="M348" s="77"/>
      <c r="N348" s="72"/>
      <c r="O348" s="79" t="s">
        <v>315</v>
      </c>
      <c r="P348" s="81">
        <v>43852.414236111108</v>
      </c>
      <c r="Q348" s="79" t="s">
        <v>422</v>
      </c>
      <c r="R348" s="82" t="s">
        <v>472</v>
      </c>
      <c r="S348" s="79" t="s">
        <v>500</v>
      </c>
      <c r="T348" s="79"/>
      <c r="U348" s="79"/>
      <c r="V348" s="82" t="s">
        <v>730</v>
      </c>
      <c r="W348" s="81">
        <v>43852.414236111108</v>
      </c>
      <c r="X348" s="85">
        <v>43852</v>
      </c>
      <c r="Y348" s="87" t="s">
        <v>986</v>
      </c>
      <c r="Z348" s="82" t="s">
        <v>1300</v>
      </c>
      <c r="AA348" s="79"/>
      <c r="AB348" s="79"/>
      <c r="AC348" s="87" t="s">
        <v>1614</v>
      </c>
      <c r="AD348" s="79"/>
      <c r="AE348" s="79" t="b">
        <v>0</v>
      </c>
      <c r="AF348" s="79">
        <v>0</v>
      </c>
      <c r="AG348" s="87" t="s">
        <v>1673</v>
      </c>
      <c r="AH348" s="79" t="b">
        <v>0</v>
      </c>
      <c r="AI348" s="79" t="s">
        <v>1678</v>
      </c>
      <c r="AJ348" s="79"/>
      <c r="AK348" s="87" t="s">
        <v>1673</v>
      </c>
      <c r="AL348" s="79" t="b">
        <v>0</v>
      </c>
      <c r="AM348" s="79">
        <v>3</v>
      </c>
      <c r="AN348" s="87" t="s">
        <v>1527</v>
      </c>
      <c r="AO348" s="79" t="s">
        <v>1679</v>
      </c>
      <c r="AP348" s="79" t="b">
        <v>0</v>
      </c>
      <c r="AQ348" s="87" t="s">
        <v>1527</v>
      </c>
      <c r="AR348" s="79" t="s">
        <v>176</v>
      </c>
      <c r="AS348" s="79">
        <v>0</v>
      </c>
      <c r="AT348" s="79">
        <v>0</v>
      </c>
      <c r="AU348" s="79"/>
      <c r="AV348" s="79"/>
      <c r="AW348" s="79"/>
      <c r="AX348" s="79"/>
      <c r="AY348" s="79"/>
      <c r="AZ348" s="79"/>
      <c r="BA348" s="79"/>
      <c r="BB348" s="79"/>
      <c r="BC348">
        <v>1</v>
      </c>
      <c r="BD348" s="78" t="str">
        <f>REPLACE(INDEX(GroupVertices[Group], MATCH(Edges[[#This Row],[Vertex 1]],GroupVertices[Vertex],0)),1,1,"")</f>
        <v>2</v>
      </c>
      <c r="BE348" s="78" t="str">
        <f>REPLACE(INDEX(GroupVertices[Group], MATCH(Edges[[#This Row],[Vertex 2]],GroupVertices[Vertex],0)),1,1,"")</f>
        <v>2</v>
      </c>
      <c r="BF348" s="48"/>
      <c r="BG348" s="49"/>
      <c r="BH348" s="48"/>
      <c r="BI348" s="49"/>
      <c r="BJ348" s="48"/>
      <c r="BK348" s="49"/>
      <c r="BL348" s="48"/>
      <c r="BM348" s="49"/>
      <c r="BN348" s="48"/>
    </row>
    <row r="349" spans="1:66" x14ac:dyDescent="0.25">
      <c r="A349" s="64" t="s">
        <v>272</v>
      </c>
      <c r="B349" s="64" t="s">
        <v>288</v>
      </c>
      <c r="C349" s="65" t="s">
        <v>11064</v>
      </c>
      <c r="D349" s="66">
        <v>3</v>
      </c>
      <c r="E349" s="67" t="s">
        <v>132</v>
      </c>
      <c r="F349" s="68">
        <v>32</v>
      </c>
      <c r="G349" s="65"/>
      <c r="H349" s="69"/>
      <c r="I349" s="70"/>
      <c r="J349" s="70"/>
      <c r="K349" s="34" t="s">
        <v>65</v>
      </c>
      <c r="L349" s="77">
        <v>349</v>
      </c>
      <c r="M349" s="77"/>
      <c r="N349" s="72"/>
      <c r="O349" s="79" t="s">
        <v>315</v>
      </c>
      <c r="P349" s="81">
        <v>43852.414236111108</v>
      </c>
      <c r="Q349" s="79" t="s">
        <v>422</v>
      </c>
      <c r="R349" s="82" t="s">
        <v>472</v>
      </c>
      <c r="S349" s="79" t="s">
        <v>500</v>
      </c>
      <c r="T349" s="79"/>
      <c r="U349" s="79"/>
      <c r="V349" s="82" t="s">
        <v>730</v>
      </c>
      <c r="W349" s="81">
        <v>43852.414236111108</v>
      </c>
      <c r="X349" s="85">
        <v>43852</v>
      </c>
      <c r="Y349" s="87" t="s">
        <v>986</v>
      </c>
      <c r="Z349" s="82" t="s">
        <v>1300</v>
      </c>
      <c r="AA349" s="79"/>
      <c r="AB349" s="79"/>
      <c r="AC349" s="87" t="s">
        <v>1614</v>
      </c>
      <c r="AD349" s="79"/>
      <c r="AE349" s="79" t="b">
        <v>0</v>
      </c>
      <c r="AF349" s="79">
        <v>0</v>
      </c>
      <c r="AG349" s="87" t="s">
        <v>1673</v>
      </c>
      <c r="AH349" s="79" t="b">
        <v>0</v>
      </c>
      <c r="AI349" s="79" t="s">
        <v>1678</v>
      </c>
      <c r="AJ349" s="79"/>
      <c r="AK349" s="87" t="s">
        <v>1673</v>
      </c>
      <c r="AL349" s="79" t="b">
        <v>0</v>
      </c>
      <c r="AM349" s="79">
        <v>3</v>
      </c>
      <c r="AN349" s="87" t="s">
        <v>1527</v>
      </c>
      <c r="AO349" s="79" t="s">
        <v>1679</v>
      </c>
      <c r="AP349" s="79" t="b">
        <v>0</v>
      </c>
      <c r="AQ349" s="87" t="s">
        <v>1527</v>
      </c>
      <c r="AR349" s="79" t="s">
        <v>176</v>
      </c>
      <c r="AS349" s="79">
        <v>0</v>
      </c>
      <c r="AT349" s="79">
        <v>0</v>
      </c>
      <c r="AU349" s="79"/>
      <c r="AV349" s="79"/>
      <c r="AW349" s="79"/>
      <c r="AX349" s="79"/>
      <c r="AY349" s="79"/>
      <c r="AZ349" s="79"/>
      <c r="BA349" s="79"/>
      <c r="BB349" s="79"/>
      <c r="BC349">
        <v>1</v>
      </c>
      <c r="BD349" s="78" t="str">
        <f>REPLACE(INDEX(GroupVertices[Group], MATCH(Edges[[#This Row],[Vertex 1]],GroupVertices[Vertex],0)),1,1,"")</f>
        <v>2</v>
      </c>
      <c r="BE349" s="78" t="str">
        <f>REPLACE(INDEX(GroupVertices[Group], MATCH(Edges[[#This Row],[Vertex 2]],GroupVertices[Vertex],0)),1,1,"")</f>
        <v>2</v>
      </c>
      <c r="BF349" s="48">
        <v>0</v>
      </c>
      <c r="BG349" s="49">
        <v>0</v>
      </c>
      <c r="BH349" s="48">
        <v>0</v>
      </c>
      <c r="BI349" s="49">
        <v>0</v>
      </c>
      <c r="BJ349" s="48">
        <v>0</v>
      </c>
      <c r="BK349" s="49">
        <v>0</v>
      </c>
      <c r="BL349" s="48">
        <v>26</v>
      </c>
      <c r="BM349" s="49">
        <v>100</v>
      </c>
      <c r="BN349" s="48">
        <v>26</v>
      </c>
    </row>
    <row r="350" spans="1:66" x14ac:dyDescent="0.25">
      <c r="A350" s="64" t="s">
        <v>272</v>
      </c>
      <c r="B350" s="64" t="s">
        <v>294</v>
      </c>
      <c r="C350" s="65" t="s">
        <v>11065</v>
      </c>
      <c r="D350" s="66">
        <v>3.875</v>
      </c>
      <c r="E350" s="67" t="s">
        <v>132</v>
      </c>
      <c r="F350" s="68">
        <v>30.761904761904763</v>
      </c>
      <c r="G350" s="65"/>
      <c r="H350" s="69"/>
      <c r="I350" s="70"/>
      <c r="J350" s="70"/>
      <c r="K350" s="34" t="s">
        <v>65</v>
      </c>
      <c r="L350" s="77">
        <v>350</v>
      </c>
      <c r="M350" s="77"/>
      <c r="N350" s="72"/>
      <c r="O350" s="79" t="s">
        <v>315</v>
      </c>
      <c r="P350" s="81">
        <v>43852.414236111108</v>
      </c>
      <c r="Q350" s="79" t="s">
        <v>422</v>
      </c>
      <c r="R350" s="82" t="s">
        <v>472</v>
      </c>
      <c r="S350" s="79" t="s">
        <v>500</v>
      </c>
      <c r="T350" s="79"/>
      <c r="U350" s="79"/>
      <c r="V350" s="82" t="s">
        <v>730</v>
      </c>
      <c r="W350" s="81">
        <v>43852.414236111108</v>
      </c>
      <c r="X350" s="85">
        <v>43852</v>
      </c>
      <c r="Y350" s="87" t="s">
        <v>986</v>
      </c>
      <c r="Z350" s="82" t="s">
        <v>1300</v>
      </c>
      <c r="AA350" s="79"/>
      <c r="AB350" s="79"/>
      <c r="AC350" s="87" t="s">
        <v>1614</v>
      </c>
      <c r="AD350" s="79"/>
      <c r="AE350" s="79" t="b">
        <v>0</v>
      </c>
      <c r="AF350" s="79">
        <v>0</v>
      </c>
      <c r="AG350" s="87" t="s">
        <v>1673</v>
      </c>
      <c r="AH350" s="79" t="b">
        <v>0</v>
      </c>
      <c r="AI350" s="79" t="s">
        <v>1678</v>
      </c>
      <c r="AJ350" s="79"/>
      <c r="AK350" s="87" t="s">
        <v>1673</v>
      </c>
      <c r="AL350" s="79" t="b">
        <v>0</v>
      </c>
      <c r="AM350" s="79">
        <v>3</v>
      </c>
      <c r="AN350" s="87" t="s">
        <v>1527</v>
      </c>
      <c r="AO350" s="79" t="s">
        <v>1679</v>
      </c>
      <c r="AP350" s="79" t="b">
        <v>0</v>
      </c>
      <c r="AQ350" s="87" t="s">
        <v>1527</v>
      </c>
      <c r="AR350" s="79" t="s">
        <v>176</v>
      </c>
      <c r="AS350" s="79">
        <v>0</v>
      </c>
      <c r="AT350" s="79">
        <v>0</v>
      </c>
      <c r="AU350" s="79"/>
      <c r="AV350" s="79"/>
      <c r="AW350" s="79"/>
      <c r="AX350" s="79"/>
      <c r="AY350" s="79"/>
      <c r="AZ350" s="79"/>
      <c r="BA350" s="79"/>
      <c r="BB350" s="79"/>
      <c r="BC350">
        <v>2</v>
      </c>
      <c r="BD350" s="78" t="str">
        <f>REPLACE(INDEX(GroupVertices[Group], MATCH(Edges[[#This Row],[Vertex 1]],GroupVertices[Vertex],0)),1,1,"")</f>
        <v>2</v>
      </c>
      <c r="BE350" s="78" t="str">
        <f>REPLACE(INDEX(GroupVertices[Group], MATCH(Edges[[#This Row],[Vertex 2]],GroupVertices[Vertex],0)),1,1,"")</f>
        <v>2</v>
      </c>
      <c r="BF350" s="48"/>
      <c r="BG350" s="49"/>
      <c r="BH350" s="48"/>
      <c r="BI350" s="49"/>
      <c r="BJ350" s="48"/>
      <c r="BK350" s="49"/>
      <c r="BL350" s="48"/>
      <c r="BM350" s="49"/>
      <c r="BN350" s="48"/>
    </row>
    <row r="351" spans="1:66" x14ac:dyDescent="0.25">
      <c r="A351" s="64" t="s">
        <v>272</v>
      </c>
      <c r="B351" s="64" t="s">
        <v>292</v>
      </c>
      <c r="C351" s="65" t="s">
        <v>11064</v>
      </c>
      <c r="D351" s="66">
        <v>3</v>
      </c>
      <c r="E351" s="67" t="s">
        <v>132</v>
      </c>
      <c r="F351" s="68">
        <v>32</v>
      </c>
      <c r="G351" s="65"/>
      <c r="H351" s="69"/>
      <c r="I351" s="70"/>
      <c r="J351" s="70"/>
      <c r="K351" s="34" t="s">
        <v>65</v>
      </c>
      <c r="L351" s="77">
        <v>351</v>
      </c>
      <c r="M351" s="77"/>
      <c r="N351" s="72"/>
      <c r="O351" s="79" t="s">
        <v>315</v>
      </c>
      <c r="P351" s="81">
        <v>43852.414236111108</v>
      </c>
      <c r="Q351" s="79" t="s">
        <v>422</v>
      </c>
      <c r="R351" s="82" t="s">
        <v>472</v>
      </c>
      <c r="S351" s="79" t="s">
        <v>500</v>
      </c>
      <c r="T351" s="79"/>
      <c r="U351" s="79"/>
      <c r="V351" s="82" t="s">
        <v>730</v>
      </c>
      <c r="W351" s="81">
        <v>43852.414236111108</v>
      </c>
      <c r="X351" s="85">
        <v>43852</v>
      </c>
      <c r="Y351" s="87" t="s">
        <v>986</v>
      </c>
      <c r="Z351" s="82" t="s">
        <v>1300</v>
      </c>
      <c r="AA351" s="79"/>
      <c r="AB351" s="79"/>
      <c r="AC351" s="87" t="s">
        <v>1614</v>
      </c>
      <c r="AD351" s="79"/>
      <c r="AE351" s="79" t="b">
        <v>0</v>
      </c>
      <c r="AF351" s="79">
        <v>0</v>
      </c>
      <c r="AG351" s="87" t="s">
        <v>1673</v>
      </c>
      <c r="AH351" s="79" t="b">
        <v>0</v>
      </c>
      <c r="AI351" s="79" t="s">
        <v>1678</v>
      </c>
      <c r="AJ351" s="79"/>
      <c r="AK351" s="87" t="s">
        <v>1673</v>
      </c>
      <c r="AL351" s="79" t="b">
        <v>0</v>
      </c>
      <c r="AM351" s="79">
        <v>3</v>
      </c>
      <c r="AN351" s="87" t="s">
        <v>1527</v>
      </c>
      <c r="AO351" s="79" t="s">
        <v>1679</v>
      </c>
      <c r="AP351" s="79" t="b">
        <v>0</v>
      </c>
      <c r="AQ351" s="87" t="s">
        <v>1527</v>
      </c>
      <c r="AR351" s="79" t="s">
        <v>176</v>
      </c>
      <c r="AS351" s="79">
        <v>0</v>
      </c>
      <c r="AT351" s="79">
        <v>0</v>
      </c>
      <c r="AU351" s="79"/>
      <c r="AV351" s="79"/>
      <c r="AW351" s="79"/>
      <c r="AX351" s="79"/>
      <c r="AY351" s="79"/>
      <c r="AZ351" s="79"/>
      <c r="BA351" s="79"/>
      <c r="BB351" s="79"/>
      <c r="BC351">
        <v>1</v>
      </c>
      <c r="BD351" s="78" t="str">
        <f>REPLACE(INDEX(GroupVertices[Group], MATCH(Edges[[#This Row],[Vertex 1]],GroupVertices[Vertex],0)),1,1,"")</f>
        <v>2</v>
      </c>
      <c r="BE351" s="78" t="str">
        <f>REPLACE(INDEX(GroupVertices[Group], MATCH(Edges[[#This Row],[Vertex 2]],GroupVertices[Vertex],0)),1,1,"")</f>
        <v>2</v>
      </c>
      <c r="BF351" s="48"/>
      <c r="BG351" s="49"/>
      <c r="BH351" s="48"/>
      <c r="BI351" s="49"/>
      <c r="BJ351" s="48"/>
      <c r="BK351" s="49"/>
      <c r="BL351" s="48"/>
      <c r="BM351" s="49"/>
      <c r="BN351" s="48"/>
    </row>
    <row r="352" spans="1:66" x14ac:dyDescent="0.25">
      <c r="A352" s="64" t="s">
        <v>272</v>
      </c>
      <c r="B352" s="64" t="s">
        <v>277</v>
      </c>
      <c r="C352" s="65" t="s">
        <v>11071</v>
      </c>
      <c r="D352" s="66">
        <v>7.375</v>
      </c>
      <c r="E352" s="67" t="s">
        <v>136</v>
      </c>
      <c r="F352" s="68">
        <v>25.80952380952381</v>
      </c>
      <c r="G352" s="65"/>
      <c r="H352" s="69"/>
      <c r="I352" s="70"/>
      <c r="J352" s="70"/>
      <c r="K352" s="34" t="s">
        <v>66</v>
      </c>
      <c r="L352" s="77">
        <v>352</v>
      </c>
      <c r="M352" s="77"/>
      <c r="N352" s="72"/>
      <c r="O352" s="79" t="s">
        <v>315</v>
      </c>
      <c r="P352" s="81">
        <v>43852.414236111108</v>
      </c>
      <c r="Q352" s="79" t="s">
        <v>422</v>
      </c>
      <c r="R352" s="82" t="s">
        <v>472</v>
      </c>
      <c r="S352" s="79" t="s">
        <v>500</v>
      </c>
      <c r="T352" s="79"/>
      <c r="U352" s="79"/>
      <c r="V352" s="82" t="s">
        <v>730</v>
      </c>
      <c r="W352" s="81">
        <v>43852.414236111108</v>
      </c>
      <c r="X352" s="85">
        <v>43852</v>
      </c>
      <c r="Y352" s="87" t="s">
        <v>986</v>
      </c>
      <c r="Z352" s="82" t="s">
        <v>1300</v>
      </c>
      <c r="AA352" s="79"/>
      <c r="AB352" s="79"/>
      <c r="AC352" s="87" t="s">
        <v>1614</v>
      </c>
      <c r="AD352" s="79"/>
      <c r="AE352" s="79" t="b">
        <v>0</v>
      </c>
      <c r="AF352" s="79">
        <v>0</v>
      </c>
      <c r="AG352" s="87" t="s">
        <v>1673</v>
      </c>
      <c r="AH352" s="79" t="b">
        <v>0</v>
      </c>
      <c r="AI352" s="79" t="s">
        <v>1678</v>
      </c>
      <c r="AJ352" s="79"/>
      <c r="AK352" s="87" t="s">
        <v>1673</v>
      </c>
      <c r="AL352" s="79" t="b">
        <v>0</v>
      </c>
      <c r="AM352" s="79">
        <v>3</v>
      </c>
      <c r="AN352" s="87" t="s">
        <v>1527</v>
      </c>
      <c r="AO352" s="79" t="s">
        <v>1679</v>
      </c>
      <c r="AP352" s="79" t="b">
        <v>0</v>
      </c>
      <c r="AQ352" s="87" t="s">
        <v>1527</v>
      </c>
      <c r="AR352" s="79" t="s">
        <v>176</v>
      </c>
      <c r="AS352" s="79">
        <v>0</v>
      </c>
      <c r="AT352" s="79">
        <v>0</v>
      </c>
      <c r="AU352" s="79"/>
      <c r="AV352" s="79"/>
      <c r="AW352" s="79"/>
      <c r="AX352" s="79"/>
      <c r="AY352" s="79"/>
      <c r="AZ352" s="79"/>
      <c r="BA352" s="79"/>
      <c r="BB352" s="79"/>
      <c r="BC352">
        <v>6</v>
      </c>
      <c r="BD352" s="78" t="str">
        <f>REPLACE(INDEX(GroupVertices[Group], MATCH(Edges[[#This Row],[Vertex 1]],GroupVertices[Vertex],0)),1,1,"")</f>
        <v>2</v>
      </c>
      <c r="BE352" s="78" t="str">
        <f>REPLACE(INDEX(GroupVertices[Group], MATCH(Edges[[#This Row],[Vertex 2]],GroupVertices[Vertex],0)),1,1,"")</f>
        <v>1</v>
      </c>
      <c r="BF352" s="48"/>
      <c r="BG352" s="49"/>
      <c r="BH352" s="48"/>
      <c r="BI352" s="49"/>
      <c r="BJ352" s="48"/>
      <c r="BK352" s="49"/>
      <c r="BL352" s="48"/>
      <c r="BM352" s="49"/>
      <c r="BN352" s="48"/>
    </row>
    <row r="353" spans="1:66" x14ac:dyDescent="0.25">
      <c r="A353" s="64" t="s">
        <v>272</v>
      </c>
      <c r="B353" s="64" t="s">
        <v>277</v>
      </c>
      <c r="C353" s="65" t="s">
        <v>11071</v>
      </c>
      <c r="D353" s="66">
        <v>7.375</v>
      </c>
      <c r="E353" s="67" t="s">
        <v>136</v>
      </c>
      <c r="F353" s="68">
        <v>25.80952380952381</v>
      </c>
      <c r="G353" s="65"/>
      <c r="H353" s="69"/>
      <c r="I353" s="70"/>
      <c r="J353" s="70"/>
      <c r="K353" s="34" t="s">
        <v>66</v>
      </c>
      <c r="L353" s="77">
        <v>353</v>
      </c>
      <c r="M353" s="77"/>
      <c r="N353" s="72"/>
      <c r="O353" s="79" t="s">
        <v>315</v>
      </c>
      <c r="P353" s="81">
        <v>43853.399155092593</v>
      </c>
      <c r="Q353" s="79" t="s">
        <v>389</v>
      </c>
      <c r="R353" s="79"/>
      <c r="S353" s="79"/>
      <c r="T353" s="79"/>
      <c r="U353" s="79"/>
      <c r="V353" s="82" t="s">
        <v>730</v>
      </c>
      <c r="W353" s="81">
        <v>43853.399155092593</v>
      </c>
      <c r="X353" s="85">
        <v>43853</v>
      </c>
      <c r="Y353" s="87" t="s">
        <v>987</v>
      </c>
      <c r="Z353" s="82" t="s">
        <v>1301</v>
      </c>
      <c r="AA353" s="79"/>
      <c r="AB353" s="79"/>
      <c r="AC353" s="87" t="s">
        <v>1615</v>
      </c>
      <c r="AD353" s="79"/>
      <c r="AE353" s="79" t="b">
        <v>0</v>
      </c>
      <c r="AF353" s="79">
        <v>0</v>
      </c>
      <c r="AG353" s="87" t="s">
        <v>1673</v>
      </c>
      <c r="AH353" s="79" t="b">
        <v>0</v>
      </c>
      <c r="AI353" s="79" t="s">
        <v>1678</v>
      </c>
      <c r="AJ353" s="79"/>
      <c r="AK353" s="87" t="s">
        <v>1673</v>
      </c>
      <c r="AL353" s="79" t="b">
        <v>0</v>
      </c>
      <c r="AM353" s="79">
        <v>2</v>
      </c>
      <c r="AN353" s="87" t="s">
        <v>1477</v>
      </c>
      <c r="AO353" s="79" t="s">
        <v>1679</v>
      </c>
      <c r="AP353" s="79" t="b">
        <v>0</v>
      </c>
      <c r="AQ353" s="87" t="s">
        <v>1477</v>
      </c>
      <c r="AR353" s="79" t="s">
        <v>176</v>
      </c>
      <c r="AS353" s="79">
        <v>0</v>
      </c>
      <c r="AT353" s="79">
        <v>0</v>
      </c>
      <c r="AU353" s="79"/>
      <c r="AV353" s="79"/>
      <c r="AW353" s="79"/>
      <c r="AX353" s="79"/>
      <c r="AY353" s="79"/>
      <c r="AZ353" s="79"/>
      <c r="BA353" s="79"/>
      <c r="BB353" s="79"/>
      <c r="BC353">
        <v>6</v>
      </c>
      <c r="BD353" s="78" t="str">
        <f>REPLACE(INDEX(GroupVertices[Group], MATCH(Edges[[#This Row],[Vertex 1]],GroupVertices[Vertex],0)),1,1,"")</f>
        <v>2</v>
      </c>
      <c r="BE353" s="78" t="str">
        <f>REPLACE(INDEX(GroupVertices[Group], MATCH(Edges[[#This Row],[Vertex 2]],GroupVertices[Vertex],0)),1,1,"")</f>
        <v>1</v>
      </c>
      <c r="BF353" s="48">
        <v>0</v>
      </c>
      <c r="BG353" s="49">
        <v>0</v>
      </c>
      <c r="BH353" s="48">
        <v>0</v>
      </c>
      <c r="BI353" s="49">
        <v>0</v>
      </c>
      <c r="BJ353" s="48">
        <v>0</v>
      </c>
      <c r="BK353" s="49">
        <v>0</v>
      </c>
      <c r="BL353" s="48">
        <v>36</v>
      </c>
      <c r="BM353" s="49">
        <v>100</v>
      </c>
      <c r="BN353" s="48">
        <v>36</v>
      </c>
    </row>
    <row r="354" spans="1:66" x14ac:dyDescent="0.25">
      <c r="A354" s="64" t="s">
        <v>277</v>
      </c>
      <c r="B354" s="64" t="s">
        <v>272</v>
      </c>
      <c r="C354" s="65" t="s">
        <v>11064</v>
      </c>
      <c r="D354" s="66">
        <v>3</v>
      </c>
      <c r="E354" s="67" t="s">
        <v>132</v>
      </c>
      <c r="F354" s="68">
        <v>32</v>
      </c>
      <c r="G354" s="65"/>
      <c r="H354" s="69"/>
      <c r="I354" s="70"/>
      <c r="J354" s="70"/>
      <c r="K354" s="34" t="s">
        <v>66</v>
      </c>
      <c r="L354" s="77">
        <v>354</v>
      </c>
      <c r="M354" s="77"/>
      <c r="N354" s="72"/>
      <c r="O354" s="79" t="s">
        <v>315</v>
      </c>
      <c r="P354" s="81">
        <v>43851.665995370371</v>
      </c>
      <c r="Q354" s="79" t="s">
        <v>422</v>
      </c>
      <c r="R354" s="82" t="s">
        <v>472</v>
      </c>
      <c r="S354" s="79" t="s">
        <v>500</v>
      </c>
      <c r="T354" s="79"/>
      <c r="U354" s="79"/>
      <c r="V354" s="82" t="s">
        <v>735</v>
      </c>
      <c r="W354" s="81">
        <v>43851.665995370371</v>
      </c>
      <c r="X354" s="85">
        <v>43851</v>
      </c>
      <c r="Y354" s="87" t="s">
        <v>988</v>
      </c>
      <c r="Z354" s="82" t="s">
        <v>1302</v>
      </c>
      <c r="AA354" s="79"/>
      <c r="AB354" s="79"/>
      <c r="AC354" s="87" t="s">
        <v>1616</v>
      </c>
      <c r="AD354" s="79"/>
      <c r="AE354" s="79" t="b">
        <v>0</v>
      </c>
      <c r="AF354" s="79">
        <v>0</v>
      </c>
      <c r="AG354" s="87" t="s">
        <v>1673</v>
      </c>
      <c r="AH354" s="79" t="b">
        <v>0</v>
      </c>
      <c r="AI354" s="79" t="s">
        <v>1678</v>
      </c>
      <c r="AJ354" s="79"/>
      <c r="AK354" s="87" t="s">
        <v>1673</v>
      </c>
      <c r="AL354" s="79" t="b">
        <v>0</v>
      </c>
      <c r="AM354" s="79">
        <v>3</v>
      </c>
      <c r="AN354" s="87" t="s">
        <v>1527</v>
      </c>
      <c r="AO354" s="79" t="s">
        <v>1682</v>
      </c>
      <c r="AP354" s="79" t="b">
        <v>0</v>
      </c>
      <c r="AQ354" s="87" t="s">
        <v>1527</v>
      </c>
      <c r="AR354" s="79" t="s">
        <v>176</v>
      </c>
      <c r="AS354" s="79">
        <v>0</v>
      </c>
      <c r="AT354" s="79">
        <v>0</v>
      </c>
      <c r="AU354" s="79"/>
      <c r="AV354" s="79"/>
      <c r="AW354" s="79"/>
      <c r="AX354" s="79"/>
      <c r="AY354" s="79"/>
      <c r="AZ354" s="79"/>
      <c r="BA354" s="79"/>
      <c r="BB354" s="79"/>
      <c r="BC354">
        <v>1</v>
      </c>
      <c r="BD354" s="78" t="str">
        <f>REPLACE(INDEX(GroupVertices[Group], MATCH(Edges[[#This Row],[Vertex 1]],GroupVertices[Vertex],0)),1,1,"")</f>
        <v>1</v>
      </c>
      <c r="BE354" s="78" t="str">
        <f>REPLACE(INDEX(GroupVertices[Group], MATCH(Edges[[#This Row],[Vertex 2]],GroupVertices[Vertex],0)),1,1,"")</f>
        <v>2</v>
      </c>
      <c r="BF354" s="48"/>
      <c r="BG354" s="49"/>
      <c r="BH354" s="48"/>
      <c r="BI354" s="49"/>
      <c r="BJ354" s="48"/>
      <c r="BK354" s="49"/>
      <c r="BL354" s="48"/>
      <c r="BM354" s="49"/>
      <c r="BN354" s="48"/>
    </row>
    <row r="355" spans="1:66" x14ac:dyDescent="0.25">
      <c r="A355" s="64" t="s">
        <v>286</v>
      </c>
      <c r="B355" s="64" t="s">
        <v>272</v>
      </c>
      <c r="C355" s="65" t="s">
        <v>11064</v>
      </c>
      <c r="D355" s="66">
        <v>3</v>
      </c>
      <c r="E355" s="67" t="s">
        <v>132</v>
      </c>
      <c r="F355" s="68">
        <v>32</v>
      </c>
      <c r="G355" s="65"/>
      <c r="H355" s="69"/>
      <c r="I355" s="70"/>
      <c r="J355" s="70"/>
      <c r="K355" s="34" t="s">
        <v>65</v>
      </c>
      <c r="L355" s="77">
        <v>355</v>
      </c>
      <c r="M355" s="77"/>
      <c r="N355" s="72"/>
      <c r="O355" s="79" t="s">
        <v>315</v>
      </c>
      <c r="P355" s="81">
        <v>43851.900405092594</v>
      </c>
      <c r="Q355" s="79" t="s">
        <v>422</v>
      </c>
      <c r="R355" s="82" t="s">
        <v>472</v>
      </c>
      <c r="S355" s="79" t="s">
        <v>500</v>
      </c>
      <c r="T355" s="79"/>
      <c r="U355" s="79"/>
      <c r="V355" s="82" t="s">
        <v>743</v>
      </c>
      <c r="W355" s="81">
        <v>43851.900405092594</v>
      </c>
      <c r="X355" s="85">
        <v>43851</v>
      </c>
      <c r="Y355" s="87" t="s">
        <v>989</v>
      </c>
      <c r="Z355" s="82" t="s">
        <v>1303</v>
      </c>
      <c r="AA355" s="79"/>
      <c r="AB355" s="79"/>
      <c r="AC355" s="87" t="s">
        <v>1617</v>
      </c>
      <c r="AD355" s="79"/>
      <c r="AE355" s="79" t="b">
        <v>0</v>
      </c>
      <c r="AF355" s="79">
        <v>0</v>
      </c>
      <c r="AG355" s="87" t="s">
        <v>1673</v>
      </c>
      <c r="AH355" s="79" t="b">
        <v>0</v>
      </c>
      <c r="AI355" s="79" t="s">
        <v>1678</v>
      </c>
      <c r="AJ355" s="79"/>
      <c r="AK355" s="87" t="s">
        <v>1673</v>
      </c>
      <c r="AL355" s="79" t="b">
        <v>0</v>
      </c>
      <c r="AM355" s="79">
        <v>3</v>
      </c>
      <c r="AN355" s="87" t="s">
        <v>1527</v>
      </c>
      <c r="AO355" s="79" t="s">
        <v>1681</v>
      </c>
      <c r="AP355" s="79" t="b">
        <v>0</v>
      </c>
      <c r="AQ355" s="87" t="s">
        <v>1527</v>
      </c>
      <c r="AR355" s="79" t="s">
        <v>176</v>
      </c>
      <c r="AS355" s="79">
        <v>0</v>
      </c>
      <c r="AT355" s="79">
        <v>0</v>
      </c>
      <c r="AU355" s="79"/>
      <c r="AV355" s="79"/>
      <c r="AW355" s="79"/>
      <c r="AX355" s="79"/>
      <c r="AY355" s="79"/>
      <c r="AZ355" s="79"/>
      <c r="BA355" s="79"/>
      <c r="BB355" s="79"/>
      <c r="BC355">
        <v>1</v>
      </c>
      <c r="BD355" s="78" t="str">
        <f>REPLACE(INDEX(GroupVertices[Group], MATCH(Edges[[#This Row],[Vertex 1]],GroupVertices[Vertex],0)),1,1,"")</f>
        <v>3</v>
      </c>
      <c r="BE355" s="78" t="str">
        <f>REPLACE(INDEX(GroupVertices[Group], MATCH(Edges[[#This Row],[Vertex 2]],GroupVertices[Vertex],0)),1,1,"")</f>
        <v>2</v>
      </c>
      <c r="BF355" s="48"/>
      <c r="BG355" s="49"/>
      <c r="BH355" s="48"/>
      <c r="BI355" s="49"/>
      <c r="BJ355" s="48"/>
      <c r="BK355" s="49"/>
      <c r="BL355" s="48"/>
      <c r="BM355" s="49"/>
      <c r="BN355" s="48"/>
    </row>
    <row r="356" spans="1:66" x14ac:dyDescent="0.25">
      <c r="A356" s="64" t="s">
        <v>288</v>
      </c>
      <c r="B356" s="64" t="s">
        <v>277</v>
      </c>
      <c r="C356" s="65" t="s">
        <v>11067</v>
      </c>
      <c r="D356" s="66">
        <v>5.625</v>
      </c>
      <c r="E356" s="67" t="s">
        <v>132</v>
      </c>
      <c r="F356" s="68">
        <v>28.285714285714285</v>
      </c>
      <c r="G356" s="65"/>
      <c r="H356" s="69"/>
      <c r="I356" s="70"/>
      <c r="J356" s="70"/>
      <c r="K356" s="34" t="s">
        <v>66</v>
      </c>
      <c r="L356" s="77">
        <v>356</v>
      </c>
      <c r="M356" s="77"/>
      <c r="N356" s="72"/>
      <c r="O356" s="79" t="s">
        <v>314</v>
      </c>
      <c r="P356" s="81">
        <v>43845.772303240738</v>
      </c>
      <c r="Q356" s="79" t="s">
        <v>335</v>
      </c>
      <c r="R356" s="82" t="s">
        <v>463</v>
      </c>
      <c r="S356" s="79" t="s">
        <v>496</v>
      </c>
      <c r="T356" s="79" t="s">
        <v>515</v>
      </c>
      <c r="U356" s="82" t="s">
        <v>655</v>
      </c>
      <c r="V356" s="82" t="s">
        <v>655</v>
      </c>
      <c r="W356" s="81">
        <v>43845.772303240738</v>
      </c>
      <c r="X356" s="85">
        <v>43845</v>
      </c>
      <c r="Y356" s="87" t="s">
        <v>990</v>
      </c>
      <c r="Z356" s="82" t="s">
        <v>1304</v>
      </c>
      <c r="AA356" s="79"/>
      <c r="AB356" s="79"/>
      <c r="AC356" s="87" t="s">
        <v>1618</v>
      </c>
      <c r="AD356" s="79"/>
      <c r="AE356" s="79" t="b">
        <v>0</v>
      </c>
      <c r="AF356" s="79">
        <v>2</v>
      </c>
      <c r="AG356" s="87" t="s">
        <v>1673</v>
      </c>
      <c r="AH356" s="79" t="b">
        <v>0</v>
      </c>
      <c r="AI356" s="79" t="s">
        <v>1678</v>
      </c>
      <c r="AJ356" s="79"/>
      <c r="AK356" s="87" t="s">
        <v>1673</v>
      </c>
      <c r="AL356" s="79" t="b">
        <v>0</v>
      </c>
      <c r="AM356" s="79">
        <v>2</v>
      </c>
      <c r="AN356" s="87" t="s">
        <v>1673</v>
      </c>
      <c r="AO356" s="79" t="s">
        <v>1683</v>
      </c>
      <c r="AP356" s="79" t="b">
        <v>0</v>
      </c>
      <c r="AQ356" s="87" t="s">
        <v>1618</v>
      </c>
      <c r="AR356" s="79" t="s">
        <v>313</v>
      </c>
      <c r="AS356" s="79">
        <v>0</v>
      </c>
      <c r="AT356" s="79">
        <v>0</v>
      </c>
      <c r="AU356" s="79"/>
      <c r="AV356" s="79"/>
      <c r="AW356" s="79"/>
      <c r="AX356" s="79"/>
      <c r="AY356" s="79"/>
      <c r="AZ356" s="79"/>
      <c r="BA356" s="79"/>
      <c r="BB356" s="79"/>
      <c r="BC356">
        <v>4</v>
      </c>
      <c r="BD356" s="78" t="str">
        <f>REPLACE(INDEX(GroupVertices[Group], MATCH(Edges[[#This Row],[Vertex 1]],GroupVertices[Vertex],0)),1,1,"")</f>
        <v>2</v>
      </c>
      <c r="BE356" s="78" t="str">
        <f>REPLACE(INDEX(GroupVertices[Group], MATCH(Edges[[#This Row],[Vertex 2]],GroupVertices[Vertex],0)),1,1,"")</f>
        <v>1</v>
      </c>
      <c r="BF356" s="48">
        <v>0</v>
      </c>
      <c r="BG356" s="49">
        <v>0</v>
      </c>
      <c r="BH356" s="48">
        <v>0</v>
      </c>
      <c r="BI356" s="49">
        <v>0</v>
      </c>
      <c r="BJ356" s="48">
        <v>0</v>
      </c>
      <c r="BK356" s="49">
        <v>0</v>
      </c>
      <c r="BL356" s="48">
        <v>15</v>
      </c>
      <c r="BM356" s="49">
        <v>100</v>
      </c>
      <c r="BN356" s="48">
        <v>15</v>
      </c>
    </row>
    <row r="357" spans="1:66" x14ac:dyDescent="0.25">
      <c r="A357" s="64" t="s">
        <v>288</v>
      </c>
      <c r="B357" s="64" t="s">
        <v>277</v>
      </c>
      <c r="C357" s="65" t="s">
        <v>11067</v>
      </c>
      <c r="D357" s="66">
        <v>5.625</v>
      </c>
      <c r="E357" s="67" t="s">
        <v>132</v>
      </c>
      <c r="F357" s="68">
        <v>28.285714285714285</v>
      </c>
      <c r="G357" s="65"/>
      <c r="H357" s="69"/>
      <c r="I357" s="70"/>
      <c r="J357" s="70"/>
      <c r="K357" s="34" t="s">
        <v>66</v>
      </c>
      <c r="L357" s="77">
        <v>357</v>
      </c>
      <c r="M357" s="77"/>
      <c r="N357" s="72"/>
      <c r="O357" s="79" t="s">
        <v>314</v>
      </c>
      <c r="P357" s="81">
        <v>43846.585659722223</v>
      </c>
      <c r="Q357" s="79" t="s">
        <v>439</v>
      </c>
      <c r="R357" s="82" t="s">
        <v>463</v>
      </c>
      <c r="S357" s="79" t="s">
        <v>496</v>
      </c>
      <c r="T357" s="79" t="s">
        <v>515</v>
      </c>
      <c r="U357" s="82" t="s">
        <v>656</v>
      </c>
      <c r="V357" s="82" t="s">
        <v>656</v>
      </c>
      <c r="W357" s="81">
        <v>43846.585659722223</v>
      </c>
      <c r="X357" s="85">
        <v>43846</v>
      </c>
      <c r="Y357" s="87" t="s">
        <v>991</v>
      </c>
      <c r="Z357" s="82" t="s">
        <v>1305</v>
      </c>
      <c r="AA357" s="79"/>
      <c r="AB357" s="79"/>
      <c r="AC357" s="87" t="s">
        <v>1619</v>
      </c>
      <c r="AD357" s="79"/>
      <c r="AE357" s="79" t="b">
        <v>0</v>
      </c>
      <c r="AF357" s="79">
        <v>4</v>
      </c>
      <c r="AG357" s="87" t="s">
        <v>1673</v>
      </c>
      <c r="AH357" s="79" t="b">
        <v>0</v>
      </c>
      <c r="AI357" s="79" t="s">
        <v>1678</v>
      </c>
      <c r="AJ357" s="79"/>
      <c r="AK357" s="87" t="s">
        <v>1673</v>
      </c>
      <c r="AL357" s="79" t="b">
        <v>0</v>
      </c>
      <c r="AM357" s="79">
        <v>1</v>
      </c>
      <c r="AN357" s="87" t="s">
        <v>1673</v>
      </c>
      <c r="AO357" s="79" t="s">
        <v>1683</v>
      </c>
      <c r="AP357" s="79" t="b">
        <v>0</v>
      </c>
      <c r="AQ357" s="87" t="s">
        <v>1619</v>
      </c>
      <c r="AR357" s="79" t="s">
        <v>176</v>
      </c>
      <c r="AS357" s="79">
        <v>0</v>
      </c>
      <c r="AT357" s="79">
        <v>0</v>
      </c>
      <c r="AU357" s="79"/>
      <c r="AV357" s="79"/>
      <c r="AW357" s="79"/>
      <c r="AX357" s="79"/>
      <c r="AY357" s="79"/>
      <c r="AZ357" s="79"/>
      <c r="BA357" s="79"/>
      <c r="BB357" s="79"/>
      <c r="BC357">
        <v>4</v>
      </c>
      <c r="BD357" s="78" t="str">
        <f>REPLACE(INDEX(GroupVertices[Group], MATCH(Edges[[#This Row],[Vertex 1]],GroupVertices[Vertex],0)),1,1,"")</f>
        <v>2</v>
      </c>
      <c r="BE357" s="78" t="str">
        <f>REPLACE(INDEX(GroupVertices[Group], MATCH(Edges[[#This Row],[Vertex 2]],GroupVertices[Vertex],0)),1,1,"")</f>
        <v>1</v>
      </c>
      <c r="BF357" s="48">
        <v>0</v>
      </c>
      <c r="BG357" s="49">
        <v>0</v>
      </c>
      <c r="BH357" s="48">
        <v>0</v>
      </c>
      <c r="BI357" s="49">
        <v>0</v>
      </c>
      <c r="BJ357" s="48">
        <v>0</v>
      </c>
      <c r="BK357" s="49">
        <v>0</v>
      </c>
      <c r="BL357" s="48">
        <v>15</v>
      </c>
      <c r="BM357" s="49">
        <v>100</v>
      </c>
      <c r="BN357" s="48">
        <v>15</v>
      </c>
    </row>
    <row r="358" spans="1:66" x14ac:dyDescent="0.25">
      <c r="A358" s="64" t="s">
        <v>288</v>
      </c>
      <c r="B358" s="64" t="s">
        <v>286</v>
      </c>
      <c r="C358" s="65" t="s">
        <v>11064</v>
      </c>
      <c r="D358" s="66">
        <v>3</v>
      </c>
      <c r="E358" s="67" t="s">
        <v>132</v>
      </c>
      <c r="F358" s="68">
        <v>32</v>
      </c>
      <c r="G358" s="65"/>
      <c r="H358" s="69"/>
      <c r="I358" s="70"/>
      <c r="J358" s="70"/>
      <c r="K358" s="34" t="s">
        <v>66</v>
      </c>
      <c r="L358" s="77">
        <v>358</v>
      </c>
      <c r="M358" s="77"/>
      <c r="N358" s="72"/>
      <c r="O358" s="79" t="s">
        <v>313</v>
      </c>
      <c r="P358" s="81">
        <v>43846.695856481485</v>
      </c>
      <c r="Q358" s="79" t="s">
        <v>321</v>
      </c>
      <c r="R358" s="79"/>
      <c r="S358" s="79"/>
      <c r="T358" s="79"/>
      <c r="U358" s="79"/>
      <c r="V358" s="82" t="s">
        <v>745</v>
      </c>
      <c r="W358" s="81">
        <v>43846.695856481485</v>
      </c>
      <c r="X358" s="85">
        <v>43846</v>
      </c>
      <c r="Y358" s="87" t="s">
        <v>992</v>
      </c>
      <c r="Z358" s="82" t="s">
        <v>1306</v>
      </c>
      <c r="AA358" s="79"/>
      <c r="AB358" s="79"/>
      <c r="AC358" s="87" t="s">
        <v>1620</v>
      </c>
      <c r="AD358" s="79"/>
      <c r="AE358" s="79" t="b">
        <v>0</v>
      </c>
      <c r="AF358" s="79">
        <v>0</v>
      </c>
      <c r="AG358" s="87" t="s">
        <v>1673</v>
      </c>
      <c r="AH358" s="79" t="b">
        <v>0</v>
      </c>
      <c r="AI358" s="79" t="s">
        <v>1678</v>
      </c>
      <c r="AJ358" s="79"/>
      <c r="AK358" s="87" t="s">
        <v>1673</v>
      </c>
      <c r="AL358" s="79" t="b">
        <v>0</v>
      </c>
      <c r="AM358" s="79">
        <v>5</v>
      </c>
      <c r="AN358" s="87" t="s">
        <v>1662</v>
      </c>
      <c r="AO358" s="79" t="s">
        <v>1681</v>
      </c>
      <c r="AP358" s="79" t="b">
        <v>0</v>
      </c>
      <c r="AQ358" s="87" t="s">
        <v>1662</v>
      </c>
      <c r="AR358" s="79" t="s">
        <v>176</v>
      </c>
      <c r="AS358" s="79">
        <v>0</v>
      </c>
      <c r="AT358" s="79">
        <v>0</v>
      </c>
      <c r="AU358" s="79"/>
      <c r="AV358" s="79"/>
      <c r="AW358" s="79"/>
      <c r="AX358" s="79"/>
      <c r="AY358" s="79"/>
      <c r="AZ358" s="79"/>
      <c r="BA358" s="79"/>
      <c r="BB358" s="79"/>
      <c r="BC358">
        <v>1</v>
      </c>
      <c r="BD358" s="78" t="str">
        <f>REPLACE(INDEX(GroupVertices[Group], MATCH(Edges[[#This Row],[Vertex 1]],GroupVertices[Vertex],0)),1,1,"")</f>
        <v>2</v>
      </c>
      <c r="BE358" s="78" t="str">
        <f>REPLACE(INDEX(GroupVertices[Group], MATCH(Edges[[#This Row],[Vertex 2]],GroupVertices[Vertex],0)),1,1,"")</f>
        <v>3</v>
      </c>
      <c r="BF358" s="48">
        <v>0</v>
      </c>
      <c r="BG358" s="49">
        <v>0</v>
      </c>
      <c r="BH358" s="48">
        <v>0</v>
      </c>
      <c r="BI358" s="49">
        <v>0</v>
      </c>
      <c r="BJ358" s="48">
        <v>0</v>
      </c>
      <c r="BK358" s="49">
        <v>0</v>
      </c>
      <c r="BL358" s="48">
        <v>41</v>
      </c>
      <c r="BM358" s="49">
        <v>100</v>
      </c>
      <c r="BN358" s="48">
        <v>41</v>
      </c>
    </row>
    <row r="359" spans="1:66" x14ac:dyDescent="0.25">
      <c r="A359" s="64" t="s">
        <v>288</v>
      </c>
      <c r="B359" s="64" t="s">
        <v>277</v>
      </c>
      <c r="C359" s="65" t="s">
        <v>11067</v>
      </c>
      <c r="D359" s="66">
        <v>5.625</v>
      </c>
      <c r="E359" s="67" t="s">
        <v>132</v>
      </c>
      <c r="F359" s="68">
        <v>28.285714285714285</v>
      </c>
      <c r="G359" s="65"/>
      <c r="H359" s="69"/>
      <c r="I359" s="70"/>
      <c r="J359" s="70"/>
      <c r="K359" s="34" t="s">
        <v>66</v>
      </c>
      <c r="L359" s="77">
        <v>359</v>
      </c>
      <c r="M359" s="77"/>
      <c r="N359" s="72"/>
      <c r="O359" s="79" t="s">
        <v>314</v>
      </c>
      <c r="P359" s="81">
        <v>43847.688969907409</v>
      </c>
      <c r="Q359" s="79" t="s">
        <v>448</v>
      </c>
      <c r="R359" s="82" t="s">
        <v>463</v>
      </c>
      <c r="S359" s="79" t="s">
        <v>496</v>
      </c>
      <c r="T359" s="79" t="s">
        <v>515</v>
      </c>
      <c r="U359" s="82" t="s">
        <v>657</v>
      </c>
      <c r="V359" s="82" t="s">
        <v>657</v>
      </c>
      <c r="W359" s="81">
        <v>43847.688969907409</v>
      </c>
      <c r="X359" s="85">
        <v>43847</v>
      </c>
      <c r="Y359" s="87" t="s">
        <v>993</v>
      </c>
      <c r="Z359" s="82" t="s">
        <v>1307</v>
      </c>
      <c r="AA359" s="79"/>
      <c r="AB359" s="79"/>
      <c r="AC359" s="87" t="s">
        <v>1621</v>
      </c>
      <c r="AD359" s="79"/>
      <c r="AE359" s="79" t="b">
        <v>0</v>
      </c>
      <c r="AF359" s="79">
        <v>3</v>
      </c>
      <c r="AG359" s="87" t="s">
        <v>1673</v>
      </c>
      <c r="AH359" s="79" t="b">
        <v>0</v>
      </c>
      <c r="AI359" s="79" t="s">
        <v>1678</v>
      </c>
      <c r="AJ359" s="79"/>
      <c r="AK359" s="87" t="s">
        <v>1673</v>
      </c>
      <c r="AL359" s="79" t="b">
        <v>0</v>
      </c>
      <c r="AM359" s="79">
        <v>3</v>
      </c>
      <c r="AN359" s="87" t="s">
        <v>1673</v>
      </c>
      <c r="AO359" s="79" t="s">
        <v>1683</v>
      </c>
      <c r="AP359" s="79" t="b">
        <v>0</v>
      </c>
      <c r="AQ359" s="87" t="s">
        <v>1621</v>
      </c>
      <c r="AR359" s="79" t="s">
        <v>176</v>
      </c>
      <c r="AS359" s="79">
        <v>0</v>
      </c>
      <c r="AT359" s="79">
        <v>0</v>
      </c>
      <c r="AU359" s="79"/>
      <c r="AV359" s="79"/>
      <c r="AW359" s="79"/>
      <c r="AX359" s="79"/>
      <c r="AY359" s="79"/>
      <c r="AZ359" s="79"/>
      <c r="BA359" s="79"/>
      <c r="BB359" s="79"/>
      <c r="BC359">
        <v>4</v>
      </c>
      <c r="BD359" s="78" t="str">
        <f>REPLACE(INDEX(GroupVertices[Group], MATCH(Edges[[#This Row],[Vertex 1]],GroupVertices[Vertex],0)),1,1,"")</f>
        <v>2</v>
      </c>
      <c r="BE359" s="78" t="str">
        <f>REPLACE(INDEX(GroupVertices[Group], MATCH(Edges[[#This Row],[Vertex 2]],GroupVertices[Vertex],0)),1,1,"")</f>
        <v>1</v>
      </c>
      <c r="BF359" s="48">
        <v>0</v>
      </c>
      <c r="BG359" s="49">
        <v>0</v>
      </c>
      <c r="BH359" s="48">
        <v>0</v>
      </c>
      <c r="BI359" s="49">
        <v>0</v>
      </c>
      <c r="BJ359" s="48">
        <v>0</v>
      </c>
      <c r="BK359" s="49">
        <v>0</v>
      </c>
      <c r="BL359" s="48">
        <v>15</v>
      </c>
      <c r="BM359" s="49">
        <v>100</v>
      </c>
      <c r="BN359" s="48">
        <v>15</v>
      </c>
    </row>
    <row r="360" spans="1:66" x14ac:dyDescent="0.25">
      <c r="A360" s="64" t="s">
        <v>288</v>
      </c>
      <c r="B360" s="64" t="s">
        <v>277</v>
      </c>
      <c r="C360" s="65" t="s">
        <v>11067</v>
      </c>
      <c r="D360" s="66">
        <v>5.625</v>
      </c>
      <c r="E360" s="67" t="s">
        <v>132</v>
      </c>
      <c r="F360" s="68">
        <v>28.285714285714285</v>
      </c>
      <c r="G360" s="65"/>
      <c r="H360" s="69"/>
      <c r="I360" s="70"/>
      <c r="J360" s="70"/>
      <c r="K360" s="34" t="s">
        <v>66</v>
      </c>
      <c r="L360" s="77">
        <v>360</v>
      </c>
      <c r="M360" s="77"/>
      <c r="N360" s="72"/>
      <c r="O360" s="79" t="s">
        <v>314</v>
      </c>
      <c r="P360" s="81">
        <v>43848.54347222222</v>
      </c>
      <c r="Q360" s="79" t="s">
        <v>449</v>
      </c>
      <c r="R360" s="82" t="s">
        <v>463</v>
      </c>
      <c r="S360" s="79" t="s">
        <v>496</v>
      </c>
      <c r="T360" s="79" t="s">
        <v>515</v>
      </c>
      <c r="U360" s="82" t="s">
        <v>658</v>
      </c>
      <c r="V360" s="82" t="s">
        <v>658</v>
      </c>
      <c r="W360" s="81">
        <v>43848.54347222222</v>
      </c>
      <c r="X360" s="85">
        <v>43848</v>
      </c>
      <c r="Y360" s="87" t="s">
        <v>994</v>
      </c>
      <c r="Z360" s="82" t="s">
        <v>1308</v>
      </c>
      <c r="AA360" s="79"/>
      <c r="AB360" s="79"/>
      <c r="AC360" s="87" t="s">
        <v>1622</v>
      </c>
      <c r="AD360" s="79"/>
      <c r="AE360" s="79" t="b">
        <v>0</v>
      </c>
      <c r="AF360" s="79">
        <v>2</v>
      </c>
      <c r="AG360" s="87" t="s">
        <v>1673</v>
      </c>
      <c r="AH360" s="79" t="b">
        <v>0</v>
      </c>
      <c r="AI360" s="79" t="s">
        <v>1678</v>
      </c>
      <c r="AJ360" s="79"/>
      <c r="AK360" s="87" t="s">
        <v>1673</v>
      </c>
      <c r="AL360" s="79" t="b">
        <v>0</v>
      </c>
      <c r="AM360" s="79">
        <v>1</v>
      </c>
      <c r="AN360" s="87" t="s">
        <v>1673</v>
      </c>
      <c r="AO360" s="79" t="s">
        <v>1683</v>
      </c>
      <c r="AP360" s="79" t="b">
        <v>0</v>
      </c>
      <c r="AQ360" s="87" t="s">
        <v>1622</v>
      </c>
      <c r="AR360" s="79" t="s">
        <v>176</v>
      </c>
      <c r="AS360" s="79">
        <v>0</v>
      </c>
      <c r="AT360" s="79">
        <v>0</v>
      </c>
      <c r="AU360" s="79"/>
      <c r="AV360" s="79"/>
      <c r="AW360" s="79"/>
      <c r="AX360" s="79"/>
      <c r="AY360" s="79"/>
      <c r="AZ360" s="79"/>
      <c r="BA360" s="79"/>
      <c r="BB360" s="79"/>
      <c r="BC360">
        <v>4</v>
      </c>
      <c r="BD360" s="78" t="str">
        <f>REPLACE(INDEX(GroupVertices[Group], MATCH(Edges[[#This Row],[Vertex 1]],GroupVertices[Vertex],0)),1,1,"")</f>
        <v>2</v>
      </c>
      <c r="BE360" s="78" t="str">
        <f>REPLACE(INDEX(GroupVertices[Group], MATCH(Edges[[#This Row],[Vertex 2]],GroupVertices[Vertex],0)),1,1,"")</f>
        <v>1</v>
      </c>
      <c r="BF360" s="48">
        <v>0</v>
      </c>
      <c r="BG360" s="49">
        <v>0</v>
      </c>
      <c r="BH360" s="48">
        <v>0</v>
      </c>
      <c r="BI360" s="49">
        <v>0</v>
      </c>
      <c r="BJ360" s="48">
        <v>0</v>
      </c>
      <c r="BK360" s="49">
        <v>0</v>
      </c>
      <c r="BL360" s="48">
        <v>15</v>
      </c>
      <c r="BM360" s="49">
        <v>100</v>
      </c>
      <c r="BN360" s="48">
        <v>15</v>
      </c>
    </row>
    <row r="361" spans="1:66" x14ac:dyDescent="0.25">
      <c r="A361" s="64" t="s">
        <v>277</v>
      </c>
      <c r="B361" s="64" t="s">
        <v>288</v>
      </c>
      <c r="C361" s="65" t="s">
        <v>11064</v>
      </c>
      <c r="D361" s="66">
        <v>3</v>
      </c>
      <c r="E361" s="67" t="s">
        <v>132</v>
      </c>
      <c r="F361" s="68">
        <v>32</v>
      </c>
      <c r="G361" s="65"/>
      <c r="H361" s="69"/>
      <c r="I361" s="70"/>
      <c r="J361" s="70"/>
      <c r="K361" s="34" t="s">
        <v>66</v>
      </c>
      <c r="L361" s="77">
        <v>361</v>
      </c>
      <c r="M361" s="77"/>
      <c r="N361" s="72"/>
      <c r="O361" s="79" t="s">
        <v>315</v>
      </c>
      <c r="P361" s="81">
        <v>43851.665995370371</v>
      </c>
      <c r="Q361" s="79" t="s">
        <v>422</v>
      </c>
      <c r="R361" s="82" t="s">
        <v>472</v>
      </c>
      <c r="S361" s="79" t="s">
        <v>500</v>
      </c>
      <c r="T361" s="79"/>
      <c r="U361" s="79"/>
      <c r="V361" s="82" t="s">
        <v>735</v>
      </c>
      <c r="W361" s="81">
        <v>43851.665995370371</v>
      </c>
      <c r="X361" s="85">
        <v>43851</v>
      </c>
      <c r="Y361" s="87" t="s">
        <v>988</v>
      </c>
      <c r="Z361" s="82" t="s">
        <v>1302</v>
      </c>
      <c r="AA361" s="79"/>
      <c r="AB361" s="79"/>
      <c r="AC361" s="87" t="s">
        <v>1616</v>
      </c>
      <c r="AD361" s="79"/>
      <c r="AE361" s="79" t="b">
        <v>0</v>
      </c>
      <c r="AF361" s="79">
        <v>0</v>
      </c>
      <c r="AG361" s="87" t="s">
        <v>1673</v>
      </c>
      <c r="AH361" s="79" t="b">
        <v>0</v>
      </c>
      <c r="AI361" s="79" t="s">
        <v>1678</v>
      </c>
      <c r="AJ361" s="79"/>
      <c r="AK361" s="87" t="s">
        <v>1673</v>
      </c>
      <c r="AL361" s="79" t="b">
        <v>0</v>
      </c>
      <c r="AM361" s="79">
        <v>3</v>
      </c>
      <c r="AN361" s="87" t="s">
        <v>1527</v>
      </c>
      <c r="AO361" s="79" t="s">
        <v>1682</v>
      </c>
      <c r="AP361" s="79" t="b">
        <v>0</v>
      </c>
      <c r="AQ361" s="87" t="s">
        <v>1527</v>
      </c>
      <c r="AR361" s="79" t="s">
        <v>176</v>
      </c>
      <c r="AS361" s="79">
        <v>0</v>
      </c>
      <c r="AT361" s="79">
        <v>0</v>
      </c>
      <c r="AU361" s="79"/>
      <c r="AV361" s="79"/>
      <c r="AW361" s="79"/>
      <c r="AX361" s="79"/>
      <c r="AY361" s="79"/>
      <c r="AZ361" s="79"/>
      <c r="BA361" s="79"/>
      <c r="BB361" s="79"/>
      <c r="BC361">
        <v>1</v>
      </c>
      <c r="BD361" s="78" t="str">
        <f>REPLACE(INDEX(GroupVertices[Group], MATCH(Edges[[#This Row],[Vertex 1]],GroupVertices[Vertex],0)),1,1,"")</f>
        <v>1</v>
      </c>
      <c r="BE361" s="78" t="str">
        <f>REPLACE(INDEX(GroupVertices[Group], MATCH(Edges[[#This Row],[Vertex 2]],GroupVertices[Vertex],0)),1,1,"")</f>
        <v>2</v>
      </c>
      <c r="BF361" s="48">
        <v>0</v>
      </c>
      <c r="BG361" s="49">
        <v>0</v>
      </c>
      <c r="BH361" s="48">
        <v>0</v>
      </c>
      <c r="BI361" s="49">
        <v>0</v>
      </c>
      <c r="BJ361" s="48">
        <v>0</v>
      </c>
      <c r="BK361" s="49">
        <v>0</v>
      </c>
      <c r="BL361" s="48">
        <v>26</v>
      </c>
      <c r="BM361" s="49">
        <v>100</v>
      </c>
      <c r="BN361" s="48">
        <v>26</v>
      </c>
    </row>
    <row r="362" spans="1:66" x14ac:dyDescent="0.25">
      <c r="A362" s="64" t="s">
        <v>286</v>
      </c>
      <c r="B362" s="64" t="s">
        <v>288</v>
      </c>
      <c r="C362" s="65" t="s">
        <v>11064</v>
      </c>
      <c r="D362" s="66">
        <v>3</v>
      </c>
      <c r="E362" s="67" t="s">
        <v>132</v>
      </c>
      <c r="F362" s="68">
        <v>32</v>
      </c>
      <c r="G362" s="65"/>
      <c r="H362" s="69"/>
      <c r="I362" s="70"/>
      <c r="J362" s="70"/>
      <c r="K362" s="34" t="s">
        <v>66</v>
      </c>
      <c r="L362" s="77">
        <v>362</v>
      </c>
      <c r="M362" s="77"/>
      <c r="N362" s="72"/>
      <c r="O362" s="79" t="s">
        <v>315</v>
      </c>
      <c r="P362" s="81">
        <v>43851.900405092594</v>
      </c>
      <c r="Q362" s="79" t="s">
        <v>422</v>
      </c>
      <c r="R362" s="82" t="s">
        <v>472</v>
      </c>
      <c r="S362" s="79" t="s">
        <v>500</v>
      </c>
      <c r="T362" s="79"/>
      <c r="U362" s="79"/>
      <c r="V362" s="82" t="s">
        <v>743</v>
      </c>
      <c r="W362" s="81">
        <v>43851.900405092594</v>
      </c>
      <c r="X362" s="85">
        <v>43851</v>
      </c>
      <c r="Y362" s="87" t="s">
        <v>989</v>
      </c>
      <c r="Z362" s="82" t="s">
        <v>1303</v>
      </c>
      <c r="AA362" s="79"/>
      <c r="AB362" s="79"/>
      <c r="AC362" s="87" t="s">
        <v>1617</v>
      </c>
      <c r="AD362" s="79"/>
      <c r="AE362" s="79" t="b">
        <v>0</v>
      </c>
      <c r="AF362" s="79">
        <v>0</v>
      </c>
      <c r="AG362" s="87" t="s">
        <v>1673</v>
      </c>
      <c r="AH362" s="79" t="b">
        <v>0</v>
      </c>
      <c r="AI362" s="79" t="s">
        <v>1678</v>
      </c>
      <c r="AJ362" s="79"/>
      <c r="AK362" s="87" t="s">
        <v>1673</v>
      </c>
      <c r="AL362" s="79" t="b">
        <v>0</v>
      </c>
      <c r="AM362" s="79">
        <v>3</v>
      </c>
      <c r="AN362" s="87" t="s">
        <v>1527</v>
      </c>
      <c r="AO362" s="79" t="s">
        <v>1681</v>
      </c>
      <c r="AP362" s="79" t="b">
        <v>0</v>
      </c>
      <c r="AQ362" s="87" t="s">
        <v>1527</v>
      </c>
      <c r="AR362" s="79" t="s">
        <v>176</v>
      </c>
      <c r="AS362" s="79">
        <v>0</v>
      </c>
      <c r="AT362" s="79">
        <v>0</v>
      </c>
      <c r="AU362" s="79"/>
      <c r="AV362" s="79"/>
      <c r="AW362" s="79"/>
      <c r="AX362" s="79"/>
      <c r="AY362" s="79"/>
      <c r="AZ362" s="79"/>
      <c r="BA362" s="79"/>
      <c r="BB362" s="79"/>
      <c r="BC362">
        <v>1</v>
      </c>
      <c r="BD362" s="78" t="str">
        <f>REPLACE(INDEX(GroupVertices[Group], MATCH(Edges[[#This Row],[Vertex 1]],GroupVertices[Vertex],0)),1,1,"")</f>
        <v>3</v>
      </c>
      <c r="BE362" s="78" t="str">
        <f>REPLACE(INDEX(GroupVertices[Group], MATCH(Edges[[#This Row],[Vertex 2]],GroupVertices[Vertex],0)),1,1,"")</f>
        <v>2</v>
      </c>
      <c r="BF362" s="48">
        <v>0</v>
      </c>
      <c r="BG362" s="49">
        <v>0</v>
      </c>
      <c r="BH362" s="48">
        <v>0</v>
      </c>
      <c r="BI362" s="49">
        <v>0</v>
      </c>
      <c r="BJ362" s="48">
        <v>0</v>
      </c>
      <c r="BK362" s="49">
        <v>0</v>
      </c>
      <c r="BL362" s="48">
        <v>26</v>
      </c>
      <c r="BM362" s="49">
        <v>100</v>
      </c>
      <c r="BN362" s="48">
        <v>26</v>
      </c>
    </row>
    <row r="363" spans="1:66" x14ac:dyDescent="0.25">
      <c r="A363" s="64" t="s">
        <v>232</v>
      </c>
      <c r="B363" s="64" t="s">
        <v>294</v>
      </c>
      <c r="C363" s="65" t="s">
        <v>11064</v>
      </c>
      <c r="D363" s="66">
        <v>3</v>
      </c>
      <c r="E363" s="67" t="s">
        <v>132</v>
      </c>
      <c r="F363" s="68">
        <v>32</v>
      </c>
      <c r="G363" s="65"/>
      <c r="H363" s="69"/>
      <c r="I363" s="70"/>
      <c r="J363" s="70"/>
      <c r="K363" s="34" t="s">
        <v>65</v>
      </c>
      <c r="L363" s="77">
        <v>363</v>
      </c>
      <c r="M363" s="77"/>
      <c r="N363" s="72"/>
      <c r="O363" s="79" t="s">
        <v>315</v>
      </c>
      <c r="P363" s="81">
        <v>43848.713391203702</v>
      </c>
      <c r="Q363" s="79" t="s">
        <v>361</v>
      </c>
      <c r="R363" s="79"/>
      <c r="S363" s="79"/>
      <c r="T363" s="79" t="s">
        <v>509</v>
      </c>
      <c r="U363" s="79"/>
      <c r="V363" s="82" t="s">
        <v>693</v>
      </c>
      <c r="W363" s="81">
        <v>43848.713391203702</v>
      </c>
      <c r="X363" s="85">
        <v>43848</v>
      </c>
      <c r="Y363" s="87" t="s">
        <v>995</v>
      </c>
      <c r="Z363" s="82" t="s">
        <v>1309</v>
      </c>
      <c r="AA363" s="79"/>
      <c r="AB363" s="79"/>
      <c r="AC363" s="87" t="s">
        <v>1623</v>
      </c>
      <c r="AD363" s="79"/>
      <c r="AE363" s="79" t="b">
        <v>0</v>
      </c>
      <c r="AF363" s="79">
        <v>0</v>
      </c>
      <c r="AG363" s="87" t="s">
        <v>1673</v>
      </c>
      <c r="AH363" s="79" t="b">
        <v>0</v>
      </c>
      <c r="AI363" s="79" t="s">
        <v>1678</v>
      </c>
      <c r="AJ363" s="79"/>
      <c r="AK363" s="87" t="s">
        <v>1673</v>
      </c>
      <c r="AL363" s="79" t="b">
        <v>0</v>
      </c>
      <c r="AM363" s="79">
        <v>3</v>
      </c>
      <c r="AN363" s="87" t="s">
        <v>1624</v>
      </c>
      <c r="AO363" s="79" t="s">
        <v>1681</v>
      </c>
      <c r="AP363" s="79" t="b">
        <v>0</v>
      </c>
      <c r="AQ363" s="87" t="s">
        <v>1624</v>
      </c>
      <c r="AR363" s="79" t="s">
        <v>176</v>
      </c>
      <c r="AS363" s="79">
        <v>0</v>
      </c>
      <c r="AT363" s="79">
        <v>0</v>
      </c>
      <c r="AU363" s="79"/>
      <c r="AV363" s="79"/>
      <c r="AW363" s="79"/>
      <c r="AX363" s="79"/>
      <c r="AY363" s="79"/>
      <c r="AZ363" s="79"/>
      <c r="BA363" s="79"/>
      <c r="BB363" s="79"/>
      <c r="BC363">
        <v>1</v>
      </c>
      <c r="BD363" s="78" t="str">
        <f>REPLACE(INDEX(GroupVertices[Group], MATCH(Edges[[#This Row],[Vertex 1]],GroupVertices[Vertex],0)),1,1,"")</f>
        <v>7</v>
      </c>
      <c r="BE363" s="78" t="str">
        <f>REPLACE(INDEX(GroupVertices[Group], MATCH(Edges[[#This Row],[Vertex 2]],GroupVertices[Vertex],0)),1,1,"")</f>
        <v>2</v>
      </c>
      <c r="BF363" s="48">
        <v>0</v>
      </c>
      <c r="BG363" s="49">
        <v>0</v>
      </c>
      <c r="BH363" s="48">
        <v>0</v>
      </c>
      <c r="BI363" s="49">
        <v>0</v>
      </c>
      <c r="BJ363" s="48">
        <v>0</v>
      </c>
      <c r="BK363" s="49">
        <v>0</v>
      </c>
      <c r="BL363" s="48">
        <v>44</v>
      </c>
      <c r="BM363" s="49">
        <v>100</v>
      </c>
      <c r="BN363" s="48">
        <v>44</v>
      </c>
    </row>
    <row r="364" spans="1:66" x14ac:dyDescent="0.25">
      <c r="A364" s="64" t="s">
        <v>277</v>
      </c>
      <c r="B364" s="64" t="s">
        <v>294</v>
      </c>
      <c r="C364" s="65" t="s">
        <v>11064</v>
      </c>
      <c r="D364" s="66">
        <v>3</v>
      </c>
      <c r="E364" s="67" t="s">
        <v>132</v>
      </c>
      <c r="F364" s="68">
        <v>32</v>
      </c>
      <c r="G364" s="65"/>
      <c r="H364" s="69"/>
      <c r="I364" s="70"/>
      <c r="J364" s="70"/>
      <c r="K364" s="34" t="s">
        <v>65</v>
      </c>
      <c r="L364" s="77">
        <v>364</v>
      </c>
      <c r="M364" s="77"/>
      <c r="N364" s="72"/>
      <c r="O364" s="79" t="s">
        <v>314</v>
      </c>
      <c r="P364" s="81">
        <v>43848.405104166668</v>
      </c>
      <c r="Q364" s="79" t="s">
        <v>361</v>
      </c>
      <c r="R364" s="82" t="s">
        <v>463</v>
      </c>
      <c r="S364" s="79" t="s">
        <v>496</v>
      </c>
      <c r="T364" s="79" t="s">
        <v>509</v>
      </c>
      <c r="U364" s="82" t="s">
        <v>659</v>
      </c>
      <c r="V364" s="82" t="s">
        <v>659</v>
      </c>
      <c r="W364" s="81">
        <v>43848.405104166668</v>
      </c>
      <c r="X364" s="85">
        <v>43848</v>
      </c>
      <c r="Y364" s="87" t="s">
        <v>996</v>
      </c>
      <c r="Z364" s="82" t="s">
        <v>1310</v>
      </c>
      <c r="AA364" s="79"/>
      <c r="AB364" s="79"/>
      <c r="AC364" s="87" t="s">
        <v>1624</v>
      </c>
      <c r="AD364" s="79"/>
      <c r="AE364" s="79" t="b">
        <v>0</v>
      </c>
      <c r="AF364" s="79">
        <v>4</v>
      </c>
      <c r="AG364" s="87" t="s">
        <v>1673</v>
      </c>
      <c r="AH364" s="79" t="b">
        <v>0</v>
      </c>
      <c r="AI364" s="79" t="s">
        <v>1678</v>
      </c>
      <c r="AJ364" s="79"/>
      <c r="AK364" s="87" t="s">
        <v>1673</v>
      </c>
      <c r="AL364" s="79" t="b">
        <v>0</v>
      </c>
      <c r="AM364" s="79">
        <v>3</v>
      </c>
      <c r="AN364" s="87" t="s">
        <v>1673</v>
      </c>
      <c r="AO364" s="79" t="s">
        <v>1679</v>
      </c>
      <c r="AP364" s="79" t="b">
        <v>0</v>
      </c>
      <c r="AQ364" s="87" t="s">
        <v>1624</v>
      </c>
      <c r="AR364" s="79" t="s">
        <v>176</v>
      </c>
      <c r="AS364" s="79">
        <v>0</v>
      </c>
      <c r="AT364" s="79">
        <v>0</v>
      </c>
      <c r="AU364" s="79"/>
      <c r="AV364" s="79"/>
      <c r="AW364" s="79"/>
      <c r="AX364" s="79"/>
      <c r="AY364" s="79"/>
      <c r="AZ364" s="79"/>
      <c r="BA364" s="79"/>
      <c r="BB364" s="79"/>
      <c r="BC364">
        <v>1</v>
      </c>
      <c r="BD364" s="78" t="str">
        <f>REPLACE(INDEX(GroupVertices[Group], MATCH(Edges[[#This Row],[Vertex 1]],GroupVertices[Vertex],0)),1,1,"")</f>
        <v>1</v>
      </c>
      <c r="BE364" s="78" t="str">
        <f>REPLACE(INDEX(GroupVertices[Group], MATCH(Edges[[#This Row],[Vertex 2]],GroupVertices[Vertex],0)),1,1,"")</f>
        <v>2</v>
      </c>
      <c r="BF364" s="48">
        <v>0</v>
      </c>
      <c r="BG364" s="49">
        <v>0</v>
      </c>
      <c r="BH364" s="48">
        <v>0</v>
      </c>
      <c r="BI364" s="49">
        <v>0</v>
      </c>
      <c r="BJ364" s="48">
        <v>0</v>
      </c>
      <c r="BK364" s="49">
        <v>0</v>
      </c>
      <c r="BL364" s="48">
        <v>44</v>
      </c>
      <c r="BM364" s="49">
        <v>100</v>
      </c>
      <c r="BN364" s="48">
        <v>44</v>
      </c>
    </row>
    <row r="365" spans="1:66" x14ac:dyDescent="0.25">
      <c r="A365" s="64" t="s">
        <v>277</v>
      </c>
      <c r="B365" s="64" t="s">
        <v>294</v>
      </c>
      <c r="C365" s="65" t="s">
        <v>11064</v>
      </c>
      <c r="D365" s="66">
        <v>3</v>
      </c>
      <c r="E365" s="67" t="s">
        <v>132</v>
      </c>
      <c r="F365" s="68">
        <v>32</v>
      </c>
      <c r="G365" s="65"/>
      <c r="H365" s="69"/>
      <c r="I365" s="70"/>
      <c r="J365" s="70"/>
      <c r="K365" s="34" t="s">
        <v>65</v>
      </c>
      <c r="L365" s="77">
        <v>365</v>
      </c>
      <c r="M365" s="77"/>
      <c r="N365" s="72"/>
      <c r="O365" s="79" t="s">
        <v>315</v>
      </c>
      <c r="P365" s="81">
        <v>43851.665995370371</v>
      </c>
      <c r="Q365" s="79" t="s">
        <v>422</v>
      </c>
      <c r="R365" s="82" t="s">
        <v>472</v>
      </c>
      <c r="S365" s="79" t="s">
        <v>500</v>
      </c>
      <c r="T365" s="79"/>
      <c r="U365" s="79"/>
      <c r="V365" s="82" t="s">
        <v>735</v>
      </c>
      <c r="W365" s="81">
        <v>43851.665995370371</v>
      </c>
      <c r="X365" s="85">
        <v>43851</v>
      </c>
      <c r="Y365" s="87" t="s">
        <v>988</v>
      </c>
      <c r="Z365" s="82" t="s">
        <v>1302</v>
      </c>
      <c r="AA365" s="79"/>
      <c r="AB365" s="79"/>
      <c r="AC365" s="87" t="s">
        <v>1616</v>
      </c>
      <c r="AD365" s="79"/>
      <c r="AE365" s="79" t="b">
        <v>0</v>
      </c>
      <c r="AF365" s="79">
        <v>0</v>
      </c>
      <c r="AG365" s="87" t="s">
        <v>1673</v>
      </c>
      <c r="AH365" s="79" t="b">
        <v>0</v>
      </c>
      <c r="AI365" s="79" t="s">
        <v>1678</v>
      </c>
      <c r="AJ365" s="79"/>
      <c r="AK365" s="87" t="s">
        <v>1673</v>
      </c>
      <c r="AL365" s="79" t="b">
        <v>0</v>
      </c>
      <c r="AM365" s="79">
        <v>3</v>
      </c>
      <c r="AN365" s="87" t="s">
        <v>1527</v>
      </c>
      <c r="AO365" s="79" t="s">
        <v>1682</v>
      </c>
      <c r="AP365" s="79" t="b">
        <v>0</v>
      </c>
      <c r="AQ365" s="87" t="s">
        <v>1527</v>
      </c>
      <c r="AR365" s="79" t="s">
        <v>176</v>
      </c>
      <c r="AS365" s="79">
        <v>0</v>
      </c>
      <c r="AT365" s="79">
        <v>0</v>
      </c>
      <c r="AU365" s="79"/>
      <c r="AV365" s="79"/>
      <c r="AW365" s="79"/>
      <c r="AX365" s="79"/>
      <c r="AY365" s="79"/>
      <c r="AZ365" s="79"/>
      <c r="BA365" s="79"/>
      <c r="BB365" s="79"/>
      <c r="BC365">
        <v>1</v>
      </c>
      <c r="BD365" s="78" t="str">
        <f>REPLACE(INDEX(GroupVertices[Group], MATCH(Edges[[#This Row],[Vertex 1]],GroupVertices[Vertex],0)),1,1,"")</f>
        <v>1</v>
      </c>
      <c r="BE365" s="78" t="str">
        <f>REPLACE(INDEX(GroupVertices[Group], MATCH(Edges[[#This Row],[Vertex 2]],GroupVertices[Vertex],0)),1,1,"")</f>
        <v>2</v>
      </c>
      <c r="BF365" s="48"/>
      <c r="BG365" s="49"/>
      <c r="BH365" s="48"/>
      <c r="BI365" s="49"/>
      <c r="BJ365" s="48"/>
      <c r="BK365" s="49"/>
      <c r="BL365" s="48"/>
      <c r="BM365" s="49"/>
      <c r="BN365" s="48"/>
    </row>
    <row r="366" spans="1:66" x14ac:dyDescent="0.25">
      <c r="A366" s="64" t="s">
        <v>286</v>
      </c>
      <c r="B366" s="64" t="s">
        <v>294</v>
      </c>
      <c r="C366" s="65" t="s">
        <v>11065</v>
      </c>
      <c r="D366" s="66">
        <v>3.875</v>
      </c>
      <c r="E366" s="67" t="s">
        <v>132</v>
      </c>
      <c r="F366" s="68">
        <v>30.761904761904763</v>
      </c>
      <c r="G366" s="65"/>
      <c r="H366" s="69"/>
      <c r="I366" s="70"/>
      <c r="J366" s="70"/>
      <c r="K366" s="34" t="s">
        <v>65</v>
      </c>
      <c r="L366" s="77">
        <v>366</v>
      </c>
      <c r="M366" s="77"/>
      <c r="N366" s="72"/>
      <c r="O366" s="79" t="s">
        <v>315</v>
      </c>
      <c r="P366" s="81">
        <v>43848.48709490741</v>
      </c>
      <c r="Q366" s="79" t="s">
        <v>361</v>
      </c>
      <c r="R366" s="79"/>
      <c r="S366" s="79"/>
      <c r="T366" s="79" t="s">
        <v>509</v>
      </c>
      <c r="U366" s="79"/>
      <c r="V366" s="82" t="s">
        <v>743</v>
      </c>
      <c r="W366" s="81">
        <v>43848.48709490741</v>
      </c>
      <c r="X366" s="85">
        <v>43848</v>
      </c>
      <c r="Y366" s="87" t="s">
        <v>997</v>
      </c>
      <c r="Z366" s="82" t="s">
        <v>1311</v>
      </c>
      <c r="AA366" s="79"/>
      <c r="AB366" s="79"/>
      <c r="AC366" s="87" t="s">
        <v>1625</v>
      </c>
      <c r="AD366" s="79"/>
      <c r="AE366" s="79" t="b">
        <v>0</v>
      </c>
      <c r="AF366" s="79">
        <v>0</v>
      </c>
      <c r="AG366" s="87" t="s">
        <v>1673</v>
      </c>
      <c r="AH366" s="79" t="b">
        <v>0</v>
      </c>
      <c r="AI366" s="79" t="s">
        <v>1678</v>
      </c>
      <c r="AJ366" s="79"/>
      <c r="AK366" s="87" t="s">
        <v>1673</v>
      </c>
      <c r="AL366" s="79" t="b">
        <v>0</v>
      </c>
      <c r="AM366" s="79">
        <v>3</v>
      </c>
      <c r="AN366" s="87" t="s">
        <v>1624</v>
      </c>
      <c r="AO366" s="79" t="s">
        <v>1681</v>
      </c>
      <c r="AP366" s="79" t="b">
        <v>0</v>
      </c>
      <c r="AQ366" s="87" t="s">
        <v>1624</v>
      </c>
      <c r="AR366" s="79" t="s">
        <v>176</v>
      </c>
      <c r="AS366" s="79">
        <v>0</v>
      </c>
      <c r="AT366" s="79">
        <v>0</v>
      </c>
      <c r="AU366" s="79"/>
      <c r="AV366" s="79"/>
      <c r="AW366" s="79"/>
      <c r="AX366" s="79"/>
      <c r="AY366" s="79"/>
      <c r="AZ366" s="79"/>
      <c r="BA366" s="79"/>
      <c r="BB366" s="79"/>
      <c r="BC366">
        <v>2</v>
      </c>
      <c r="BD366" s="78" t="str">
        <f>REPLACE(INDEX(GroupVertices[Group], MATCH(Edges[[#This Row],[Vertex 1]],GroupVertices[Vertex],0)),1,1,"")</f>
        <v>3</v>
      </c>
      <c r="BE366" s="78" t="str">
        <f>REPLACE(INDEX(GroupVertices[Group], MATCH(Edges[[#This Row],[Vertex 2]],GroupVertices[Vertex],0)),1,1,"")</f>
        <v>2</v>
      </c>
      <c r="BF366" s="48">
        <v>0</v>
      </c>
      <c r="BG366" s="49">
        <v>0</v>
      </c>
      <c r="BH366" s="48">
        <v>0</v>
      </c>
      <c r="BI366" s="49">
        <v>0</v>
      </c>
      <c r="BJ366" s="48">
        <v>0</v>
      </c>
      <c r="BK366" s="49">
        <v>0</v>
      </c>
      <c r="BL366" s="48">
        <v>44</v>
      </c>
      <c r="BM366" s="49">
        <v>100</v>
      </c>
      <c r="BN366" s="48">
        <v>44</v>
      </c>
    </row>
    <row r="367" spans="1:66" x14ac:dyDescent="0.25">
      <c r="A367" s="64" t="s">
        <v>286</v>
      </c>
      <c r="B367" s="64" t="s">
        <v>294</v>
      </c>
      <c r="C367" s="65" t="s">
        <v>11065</v>
      </c>
      <c r="D367" s="66">
        <v>3.875</v>
      </c>
      <c r="E367" s="67" t="s">
        <v>132</v>
      </c>
      <c r="F367" s="68">
        <v>30.761904761904763</v>
      </c>
      <c r="G367" s="65"/>
      <c r="H367" s="69"/>
      <c r="I367" s="70"/>
      <c r="J367" s="70"/>
      <c r="K367" s="34" t="s">
        <v>65</v>
      </c>
      <c r="L367" s="77">
        <v>367</v>
      </c>
      <c r="M367" s="77"/>
      <c r="N367" s="72"/>
      <c r="O367" s="79" t="s">
        <v>315</v>
      </c>
      <c r="P367" s="81">
        <v>43851.900405092594</v>
      </c>
      <c r="Q367" s="79" t="s">
        <v>422</v>
      </c>
      <c r="R367" s="82" t="s">
        <v>472</v>
      </c>
      <c r="S367" s="79" t="s">
        <v>500</v>
      </c>
      <c r="T367" s="79"/>
      <c r="U367" s="79"/>
      <c r="V367" s="82" t="s">
        <v>743</v>
      </c>
      <c r="W367" s="81">
        <v>43851.900405092594</v>
      </c>
      <c r="X367" s="85">
        <v>43851</v>
      </c>
      <c r="Y367" s="87" t="s">
        <v>989</v>
      </c>
      <c r="Z367" s="82" t="s">
        <v>1303</v>
      </c>
      <c r="AA367" s="79"/>
      <c r="AB367" s="79"/>
      <c r="AC367" s="87" t="s">
        <v>1617</v>
      </c>
      <c r="AD367" s="79"/>
      <c r="AE367" s="79" t="b">
        <v>0</v>
      </c>
      <c r="AF367" s="79">
        <v>0</v>
      </c>
      <c r="AG367" s="87" t="s">
        <v>1673</v>
      </c>
      <c r="AH367" s="79" t="b">
        <v>0</v>
      </c>
      <c r="AI367" s="79" t="s">
        <v>1678</v>
      </c>
      <c r="AJ367" s="79"/>
      <c r="AK367" s="87" t="s">
        <v>1673</v>
      </c>
      <c r="AL367" s="79" t="b">
        <v>0</v>
      </c>
      <c r="AM367" s="79">
        <v>3</v>
      </c>
      <c r="AN367" s="87" t="s">
        <v>1527</v>
      </c>
      <c r="AO367" s="79" t="s">
        <v>1681</v>
      </c>
      <c r="AP367" s="79" t="b">
        <v>0</v>
      </c>
      <c r="AQ367" s="87" t="s">
        <v>1527</v>
      </c>
      <c r="AR367" s="79" t="s">
        <v>176</v>
      </c>
      <c r="AS367" s="79">
        <v>0</v>
      </c>
      <c r="AT367" s="79">
        <v>0</v>
      </c>
      <c r="AU367" s="79"/>
      <c r="AV367" s="79"/>
      <c r="AW367" s="79"/>
      <c r="AX367" s="79"/>
      <c r="AY367" s="79"/>
      <c r="AZ367" s="79"/>
      <c r="BA367" s="79"/>
      <c r="BB367" s="79"/>
      <c r="BC367">
        <v>2</v>
      </c>
      <c r="BD367" s="78" t="str">
        <f>REPLACE(INDEX(GroupVertices[Group], MATCH(Edges[[#This Row],[Vertex 1]],GroupVertices[Vertex],0)),1,1,"")</f>
        <v>3</v>
      </c>
      <c r="BE367" s="78" t="str">
        <f>REPLACE(INDEX(GroupVertices[Group], MATCH(Edges[[#This Row],[Vertex 2]],GroupVertices[Vertex],0)),1,1,"")</f>
        <v>2</v>
      </c>
      <c r="BF367" s="48"/>
      <c r="BG367" s="49"/>
      <c r="BH367" s="48"/>
      <c r="BI367" s="49"/>
      <c r="BJ367" s="48"/>
      <c r="BK367" s="49"/>
      <c r="BL367" s="48"/>
      <c r="BM367" s="49"/>
      <c r="BN367" s="48"/>
    </row>
    <row r="368" spans="1:66" x14ac:dyDescent="0.25">
      <c r="A368" s="64" t="s">
        <v>290</v>
      </c>
      <c r="B368" s="64" t="s">
        <v>277</v>
      </c>
      <c r="C368" s="65" t="s">
        <v>11069</v>
      </c>
      <c r="D368" s="66">
        <v>4.75</v>
      </c>
      <c r="E368" s="67" t="s">
        <v>132</v>
      </c>
      <c r="F368" s="68">
        <v>29.523809523809526</v>
      </c>
      <c r="G368" s="65"/>
      <c r="H368" s="69"/>
      <c r="I368" s="70"/>
      <c r="J368" s="70"/>
      <c r="K368" s="34" t="s">
        <v>66</v>
      </c>
      <c r="L368" s="77">
        <v>368</v>
      </c>
      <c r="M368" s="77"/>
      <c r="N368" s="72"/>
      <c r="O368" s="79" t="s">
        <v>315</v>
      </c>
      <c r="P368" s="81">
        <v>43846.593530092592</v>
      </c>
      <c r="Q368" s="79" t="s">
        <v>450</v>
      </c>
      <c r="R368" s="79"/>
      <c r="S368" s="79"/>
      <c r="T368" s="79" t="s">
        <v>509</v>
      </c>
      <c r="U368" s="79"/>
      <c r="V368" s="82" t="s">
        <v>747</v>
      </c>
      <c r="W368" s="81">
        <v>43846.593530092592</v>
      </c>
      <c r="X368" s="85">
        <v>43846</v>
      </c>
      <c r="Y368" s="87" t="s">
        <v>998</v>
      </c>
      <c r="Z368" s="82" t="s">
        <v>1312</v>
      </c>
      <c r="AA368" s="79"/>
      <c r="AB368" s="79"/>
      <c r="AC368" s="87" t="s">
        <v>1626</v>
      </c>
      <c r="AD368" s="79"/>
      <c r="AE368" s="79" t="b">
        <v>0</v>
      </c>
      <c r="AF368" s="79">
        <v>0</v>
      </c>
      <c r="AG368" s="87" t="s">
        <v>1673</v>
      </c>
      <c r="AH368" s="79" t="b">
        <v>0</v>
      </c>
      <c r="AI368" s="79" t="s">
        <v>1678</v>
      </c>
      <c r="AJ368" s="79"/>
      <c r="AK368" s="87" t="s">
        <v>1673</v>
      </c>
      <c r="AL368" s="79" t="b">
        <v>0</v>
      </c>
      <c r="AM368" s="79">
        <v>1</v>
      </c>
      <c r="AN368" s="87" t="s">
        <v>1650</v>
      </c>
      <c r="AO368" s="79" t="s">
        <v>1682</v>
      </c>
      <c r="AP368" s="79" t="b">
        <v>0</v>
      </c>
      <c r="AQ368" s="87" t="s">
        <v>1650</v>
      </c>
      <c r="AR368" s="79" t="s">
        <v>176</v>
      </c>
      <c r="AS368" s="79">
        <v>0</v>
      </c>
      <c r="AT368" s="79">
        <v>0</v>
      </c>
      <c r="AU368" s="79"/>
      <c r="AV368" s="79"/>
      <c r="AW368" s="79"/>
      <c r="AX368" s="79"/>
      <c r="AY368" s="79"/>
      <c r="AZ368" s="79"/>
      <c r="BA368" s="79"/>
      <c r="BB368" s="79"/>
      <c r="BC368">
        <v>3</v>
      </c>
      <c r="BD368" s="78" t="str">
        <f>REPLACE(INDEX(GroupVertices[Group], MATCH(Edges[[#This Row],[Vertex 1]],GroupVertices[Vertex],0)),1,1,"")</f>
        <v>2</v>
      </c>
      <c r="BE368" s="78" t="str">
        <f>REPLACE(INDEX(GroupVertices[Group], MATCH(Edges[[#This Row],[Vertex 2]],GroupVertices[Vertex],0)),1,1,"")</f>
        <v>1</v>
      </c>
      <c r="BF368" s="48">
        <v>0</v>
      </c>
      <c r="BG368" s="49">
        <v>0</v>
      </c>
      <c r="BH368" s="48">
        <v>0</v>
      </c>
      <c r="BI368" s="49">
        <v>0</v>
      </c>
      <c r="BJ368" s="48">
        <v>0</v>
      </c>
      <c r="BK368" s="49">
        <v>0</v>
      </c>
      <c r="BL368" s="48">
        <v>23</v>
      </c>
      <c r="BM368" s="49">
        <v>100</v>
      </c>
      <c r="BN368" s="48">
        <v>23</v>
      </c>
    </row>
    <row r="369" spans="1:66" x14ac:dyDescent="0.25">
      <c r="A369" s="64" t="s">
        <v>290</v>
      </c>
      <c r="B369" s="64" t="s">
        <v>277</v>
      </c>
      <c r="C369" s="65" t="s">
        <v>11069</v>
      </c>
      <c r="D369" s="66">
        <v>4.75</v>
      </c>
      <c r="E369" s="67" t="s">
        <v>132</v>
      </c>
      <c r="F369" s="68">
        <v>29.523809523809526</v>
      </c>
      <c r="G369" s="65"/>
      <c r="H369" s="69"/>
      <c r="I369" s="70"/>
      <c r="J369" s="70"/>
      <c r="K369" s="34" t="s">
        <v>66</v>
      </c>
      <c r="L369" s="77">
        <v>369</v>
      </c>
      <c r="M369" s="77"/>
      <c r="N369" s="72"/>
      <c r="O369" s="79" t="s">
        <v>315</v>
      </c>
      <c r="P369" s="81">
        <v>43846.780474537038</v>
      </c>
      <c r="Q369" s="79" t="s">
        <v>451</v>
      </c>
      <c r="R369" s="79"/>
      <c r="S369" s="79"/>
      <c r="T369" s="79" t="s">
        <v>509</v>
      </c>
      <c r="U369" s="79"/>
      <c r="V369" s="82" t="s">
        <v>747</v>
      </c>
      <c r="W369" s="81">
        <v>43846.780474537038</v>
      </c>
      <c r="X369" s="85">
        <v>43846</v>
      </c>
      <c r="Y369" s="87" t="s">
        <v>999</v>
      </c>
      <c r="Z369" s="82" t="s">
        <v>1313</v>
      </c>
      <c r="AA369" s="79"/>
      <c r="AB369" s="79"/>
      <c r="AC369" s="87" t="s">
        <v>1627</v>
      </c>
      <c r="AD369" s="79"/>
      <c r="AE369" s="79" t="b">
        <v>0</v>
      </c>
      <c r="AF369" s="79">
        <v>0</v>
      </c>
      <c r="AG369" s="87" t="s">
        <v>1673</v>
      </c>
      <c r="AH369" s="79" t="b">
        <v>0</v>
      </c>
      <c r="AI369" s="79" t="s">
        <v>1678</v>
      </c>
      <c r="AJ369" s="79"/>
      <c r="AK369" s="87" t="s">
        <v>1673</v>
      </c>
      <c r="AL369" s="79" t="b">
        <v>0</v>
      </c>
      <c r="AM369" s="79">
        <v>1</v>
      </c>
      <c r="AN369" s="87" t="s">
        <v>1651</v>
      </c>
      <c r="AO369" s="79" t="s">
        <v>1682</v>
      </c>
      <c r="AP369" s="79" t="b">
        <v>0</v>
      </c>
      <c r="AQ369" s="87" t="s">
        <v>1651</v>
      </c>
      <c r="AR369" s="79" t="s">
        <v>176</v>
      </c>
      <c r="AS369" s="79">
        <v>0</v>
      </c>
      <c r="AT369" s="79">
        <v>0</v>
      </c>
      <c r="AU369" s="79"/>
      <c r="AV369" s="79"/>
      <c r="AW369" s="79"/>
      <c r="AX369" s="79"/>
      <c r="AY369" s="79"/>
      <c r="AZ369" s="79"/>
      <c r="BA369" s="79"/>
      <c r="BB369" s="79"/>
      <c r="BC369">
        <v>3</v>
      </c>
      <c r="BD369" s="78" t="str">
        <f>REPLACE(INDEX(GroupVertices[Group], MATCH(Edges[[#This Row],[Vertex 1]],GroupVertices[Vertex],0)),1,1,"")</f>
        <v>2</v>
      </c>
      <c r="BE369" s="78" t="str">
        <f>REPLACE(INDEX(GroupVertices[Group], MATCH(Edges[[#This Row],[Vertex 2]],GroupVertices[Vertex],0)),1,1,"")</f>
        <v>1</v>
      </c>
      <c r="BF369" s="48">
        <v>0</v>
      </c>
      <c r="BG369" s="49">
        <v>0</v>
      </c>
      <c r="BH369" s="48">
        <v>0</v>
      </c>
      <c r="BI369" s="49">
        <v>0</v>
      </c>
      <c r="BJ369" s="48">
        <v>0</v>
      </c>
      <c r="BK369" s="49">
        <v>0</v>
      </c>
      <c r="BL369" s="48">
        <v>23</v>
      </c>
      <c r="BM369" s="49">
        <v>100</v>
      </c>
      <c r="BN369" s="48">
        <v>23</v>
      </c>
    </row>
    <row r="370" spans="1:66" x14ac:dyDescent="0.25">
      <c r="A370" s="64" t="s">
        <v>290</v>
      </c>
      <c r="B370" s="64" t="s">
        <v>277</v>
      </c>
      <c r="C370" s="65" t="s">
        <v>11069</v>
      </c>
      <c r="D370" s="66">
        <v>4.75</v>
      </c>
      <c r="E370" s="67" t="s">
        <v>132</v>
      </c>
      <c r="F370" s="68">
        <v>29.523809523809526</v>
      </c>
      <c r="G370" s="65"/>
      <c r="H370" s="69"/>
      <c r="I370" s="70"/>
      <c r="J370" s="70"/>
      <c r="K370" s="34" t="s">
        <v>66</v>
      </c>
      <c r="L370" s="77">
        <v>370</v>
      </c>
      <c r="M370" s="77"/>
      <c r="N370" s="72"/>
      <c r="O370" s="79" t="s">
        <v>315</v>
      </c>
      <c r="P370" s="81">
        <v>43848.649004629631</v>
      </c>
      <c r="Q370" s="79" t="s">
        <v>452</v>
      </c>
      <c r="R370" s="79"/>
      <c r="S370" s="79"/>
      <c r="T370" s="79" t="s">
        <v>509</v>
      </c>
      <c r="U370" s="79"/>
      <c r="V370" s="82" t="s">
        <v>747</v>
      </c>
      <c r="W370" s="81">
        <v>43848.649004629631</v>
      </c>
      <c r="X370" s="85">
        <v>43848</v>
      </c>
      <c r="Y370" s="87" t="s">
        <v>1000</v>
      </c>
      <c r="Z370" s="82" t="s">
        <v>1314</v>
      </c>
      <c r="AA370" s="79"/>
      <c r="AB370" s="79"/>
      <c r="AC370" s="87" t="s">
        <v>1628</v>
      </c>
      <c r="AD370" s="79"/>
      <c r="AE370" s="79" t="b">
        <v>0</v>
      </c>
      <c r="AF370" s="79">
        <v>0</v>
      </c>
      <c r="AG370" s="87" t="s">
        <v>1673</v>
      </c>
      <c r="AH370" s="79" t="b">
        <v>0</v>
      </c>
      <c r="AI370" s="79" t="s">
        <v>1678</v>
      </c>
      <c r="AJ370" s="79"/>
      <c r="AK370" s="87" t="s">
        <v>1673</v>
      </c>
      <c r="AL370" s="79" t="b">
        <v>0</v>
      </c>
      <c r="AM370" s="79">
        <v>1</v>
      </c>
      <c r="AN370" s="87" t="s">
        <v>1653</v>
      </c>
      <c r="AO370" s="79" t="s">
        <v>1682</v>
      </c>
      <c r="AP370" s="79" t="b">
        <v>0</v>
      </c>
      <c r="AQ370" s="87" t="s">
        <v>1653</v>
      </c>
      <c r="AR370" s="79" t="s">
        <v>176</v>
      </c>
      <c r="AS370" s="79">
        <v>0</v>
      </c>
      <c r="AT370" s="79">
        <v>0</v>
      </c>
      <c r="AU370" s="79"/>
      <c r="AV370" s="79"/>
      <c r="AW370" s="79"/>
      <c r="AX370" s="79"/>
      <c r="AY370" s="79"/>
      <c r="AZ370" s="79"/>
      <c r="BA370" s="79"/>
      <c r="BB370" s="79"/>
      <c r="BC370">
        <v>3</v>
      </c>
      <c r="BD370" s="78" t="str">
        <f>REPLACE(INDEX(GroupVertices[Group], MATCH(Edges[[#This Row],[Vertex 1]],GroupVertices[Vertex],0)),1,1,"")</f>
        <v>2</v>
      </c>
      <c r="BE370" s="78" t="str">
        <f>REPLACE(INDEX(GroupVertices[Group], MATCH(Edges[[#This Row],[Vertex 2]],GroupVertices[Vertex],0)),1,1,"")</f>
        <v>1</v>
      </c>
      <c r="BF370" s="48">
        <v>0</v>
      </c>
      <c r="BG370" s="49">
        <v>0</v>
      </c>
      <c r="BH370" s="48">
        <v>0</v>
      </c>
      <c r="BI370" s="49">
        <v>0</v>
      </c>
      <c r="BJ370" s="48">
        <v>0</v>
      </c>
      <c r="BK370" s="49">
        <v>0</v>
      </c>
      <c r="BL370" s="48">
        <v>23</v>
      </c>
      <c r="BM370" s="49">
        <v>100</v>
      </c>
      <c r="BN370" s="48">
        <v>23</v>
      </c>
    </row>
    <row r="371" spans="1:66" x14ac:dyDescent="0.25">
      <c r="A371" s="64" t="s">
        <v>232</v>
      </c>
      <c r="B371" s="64" t="s">
        <v>277</v>
      </c>
      <c r="C371" s="65" t="s">
        <v>11064</v>
      </c>
      <c r="D371" s="66">
        <v>3</v>
      </c>
      <c r="E371" s="67" t="s">
        <v>132</v>
      </c>
      <c r="F371" s="68">
        <v>32</v>
      </c>
      <c r="G371" s="65"/>
      <c r="H371" s="69"/>
      <c r="I371" s="70"/>
      <c r="J371" s="70"/>
      <c r="K371" s="34" t="s">
        <v>66</v>
      </c>
      <c r="L371" s="77">
        <v>371</v>
      </c>
      <c r="M371" s="77"/>
      <c r="N371" s="72"/>
      <c r="O371" s="79" t="s">
        <v>313</v>
      </c>
      <c r="P371" s="81">
        <v>43848.712199074071</v>
      </c>
      <c r="Q371" s="79" t="s">
        <v>348</v>
      </c>
      <c r="R371" s="79"/>
      <c r="S371" s="79"/>
      <c r="T371" s="79" t="s">
        <v>509</v>
      </c>
      <c r="U371" s="79"/>
      <c r="V371" s="82" t="s">
        <v>693</v>
      </c>
      <c r="W371" s="81">
        <v>43848.712199074071</v>
      </c>
      <c r="X371" s="85">
        <v>43848</v>
      </c>
      <c r="Y371" s="87" t="s">
        <v>1001</v>
      </c>
      <c r="Z371" s="82" t="s">
        <v>1315</v>
      </c>
      <c r="AA371" s="79"/>
      <c r="AB371" s="79"/>
      <c r="AC371" s="87" t="s">
        <v>1629</v>
      </c>
      <c r="AD371" s="79"/>
      <c r="AE371" s="79" t="b">
        <v>0</v>
      </c>
      <c r="AF371" s="79">
        <v>0</v>
      </c>
      <c r="AG371" s="87" t="s">
        <v>1673</v>
      </c>
      <c r="AH371" s="79" t="b">
        <v>0</v>
      </c>
      <c r="AI371" s="79" t="s">
        <v>1678</v>
      </c>
      <c r="AJ371" s="79"/>
      <c r="AK371" s="87" t="s">
        <v>1673</v>
      </c>
      <c r="AL371" s="79" t="b">
        <v>0</v>
      </c>
      <c r="AM371" s="79">
        <v>2</v>
      </c>
      <c r="AN371" s="87" t="s">
        <v>1636</v>
      </c>
      <c r="AO371" s="79" t="s">
        <v>1681</v>
      </c>
      <c r="AP371" s="79" t="b">
        <v>0</v>
      </c>
      <c r="AQ371" s="87" t="s">
        <v>1636</v>
      </c>
      <c r="AR371" s="79" t="s">
        <v>176</v>
      </c>
      <c r="AS371" s="79">
        <v>0</v>
      </c>
      <c r="AT371" s="79">
        <v>0</v>
      </c>
      <c r="AU371" s="79"/>
      <c r="AV371" s="79"/>
      <c r="AW371" s="79"/>
      <c r="AX371" s="79"/>
      <c r="AY371" s="79"/>
      <c r="AZ371" s="79"/>
      <c r="BA371" s="79"/>
      <c r="BB371" s="79"/>
      <c r="BC371">
        <v>1</v>
      </c>
      <c r="BD371" s="78" t="str">
        <f>REPLACE(INDEX(GroupVertices[Group], MATCH(Edges[[#This Row],[Vertex 1]],GroupVertices[Vertex],0)),1,1,"")</f>
        <v>7</v>
      </c>
      <c r="BE371" s="78" t="str">
        <f>REPLACE(INDEX(GroupVertices[Group], MATCH(Edges[[#This Row],[Vertex 2]],GroupVertices[Vertex],0)),1,1,"")</f>
        <v>1</v>
      </c>
      <c r="BF371" s="48">
        <v>0</v>
      </c>
      <c r="BG371" s="49">
        <v>0</v>
      </c>
      <c r="BH371" s="48">
        <v>0</v>
      </c>
      <c r="BI371" s="49">
        <v>0</v>
      </c>
      <c r="BJ371" s="48">
        <v>0</v>
      </c>
      <c r="BK371" s="49">
        <v>0</v>
      </c>
      <c r="BL371" s="48">
        <v>17</v>
      </c>
      <c r="BM371" s="49">
        <v>100</v>
      </c>
      <c r="BN371" s="48">
        <v>17</v>
      </c>
    </row>
    <row r="372" spans="1:66" x14ac:dyDescent="0.25">
      <c r="A372" s="64" t="s">
        <v>232</v>
      </c>
      <c r="B372" s="64" t="s">
        <v>277</v>
      </c>
      <c r="C372" s="65" t="s">
        <v>11065</v>
      </c>
      <c r="D372" s="66">
        <v>3.875</v>
      </c>
      <c r="E372" s="67" t="s">
        <v>132</v>
      </c>
      <c r="F372" s="68">
        <v>30.761904761904763</v>
      </c>
      <c r="G372" s="65"/>
      <c r="H372" s="69"/>
      <c r="I372" s="70"/>
      <c r="J372" s="70"/>
      <c r="K372" s="34" t="s">
        <v>66</v>
      </c>
      <c r="L372" s="77">
        <v>372</v>
      </c>
      <c r="M372" s="77"/>
      <c r="N372" s="72"/>
      <c r="O372" s="79" t="s">
        <v>315</v>
      </c>
      <c r="P372" s="81">
        <v>43848.714479166665</v>
      </c>
      <c r="Q372" s="79" t="s">
        <v>449</v>
      </c>
      <c r="R372" s="82" t="s">
        <v>463</v>
      </c>
      <c r="S372" s="79" t="s">
        <v>496</v>
      </c>
      <c r="T372" s="79" t="s">
        <v>515</v>
      </c>
      <c r="U372" s="79"/>
      <c r="V372" s="82" t="s">
        <v>693</v>
      </c>
      <c r="W372" s="81">
        <v>43848.714479166665</v>
      </c>
      <c r="X372" s="85">
        <v>43848</v>
      </c>
      <c r="Y372" s="87" t="s">
        <v>1002</v>
      </c>
      <c r="Z372" s="82" t="s">
        <v>1316</v>
      </c>
      <c r="AA372" s="79"/>
      <c r="AB372" s="79"/>
      <c r="AC372" s="87" t="s">
        <v>1630</v>
      </c>
      <c r="AD372" s="79"/>
      <c r="AE372" s="79" t="b">
        <v>0</v>
      </c>
      <c r="AF372" s="79">
        <v>0</v>
      </c>
      <c r="AG372" s="87" t="s">
        <v>1673</v>
      </c>
      <c r="AH372" s="79" t="b">
        <v>0</v>
      </c>
      <c r="AI372" s="79" t="s">
        <v>1678</v>
      </c>
      <c r="AJ372" s="79"/>
      <c r="AK372" s="87" t="s">
        <v>1673</v>
      </c>
      <c r="AL372" s="79" t="b">
        <v>0</v>
      </c>
      <c r="AM372" s="79">
        <v>1</v>
      </c>
      <c r="AN372" s="87" t="s">
        <v>1622</v>
      </c>
      <c r="AO372" s="79" t="s">
        <v>1681</v>
      </c>
      <c r="AP372" s="79" t="b">
        <v>0</v>
      </c>
      <c r="AQ372" s="87" t="s">
        <v>1622</v>
      </c>
      <c r="AR372" s="79" t="s">
        <v>176</v>
      </c>
      <c r="AS372" s="79">
        <v>0</v>
      </c>
      <c r="AT372" s="79">
        <v>0</v>
      </c>
      <c r="AU372" s="79"/>
      <c r="AV372" s="79"/>
      <c r="AW372" s="79"/>
      <c r="AX372" s="79"/>
      <c r="AY372" s="79"/>
      <c r="AZ372" s="79"/>
      <c r="BA372" s="79"/>
      <c r="BB372" s="79"/>
      <c r="BC372">
        <v>2</v>
      </c>
      <c r="BD372" s="78" t="str">
        <f>REPLACE(INDEX(GroupVertices[Group], MATCH(Edges[[#This Row],[Vertex 1]],GroupVertices[Vertex],0)),1,1,"")</f>
        <v>7</v>
      </c>
      <c r="BE372" s="78" t="str">
        <f>REPLACE(INDEX(GroupVertices[Group], MATCH(Edges[[#This Row],[Vertex 2]],GroupVertices[Vertex],0)),1,1,"")</f>
        <v>1</v>
      </c>
      <c r="BF372" s="48">
        <v>0</v>
      </c>
      <c r="BG372" s="49">
        <v>0</v>
      </c>
      <c r="BH372" s="48">
        <v>0</v>
      </c>
      <c r="BI372" s="49">
        <v>0</v>
      </c>
      <c r="BJ372" s="48">
        <v>0</v>
      </c>
      <c r="BK372" s="49">
        <v>0</v>
      </c>
      <c r="BL372" s="48">
        <v>15</v>
      </c>
      <c r="BM372" s="49">
        <v>100</v>
      </c>
      <c r="BN372" s="48">
        <v>15</v>
      </c>
    </row>
    <row r="373" spans="1:66" x14ac:dyDescent="0.25">
      <c r="A373" s="64" t="s">
        <v>232</v>
      </c>
      <c r="B373" s="64" t="s">
        <v>277</v>
      </c>
      <c r="C373" s="65" t="s">
        <v>11065</v>
      </c>
      <c r="D373" s="66">
        <v>3.875</v>
      </c>
      <c r="E373" s="67" t="s">
        <v>132</v>
      </c>
      <c r="F373" s="68">
        <v>30.761904761904763</v>
      </c>
      <c r="G373" s="65"/>
      <c r="H373" s="69"/>
      <c r="I373" s="70"/>
      <c r="J373" s="70"/>
      <c r="K373" s="34" t="s">
        <v>66</v>
      </c>
      <c r="L373" s="77">
        <v>373</v>
      </c>
      <c r="M373" s="77"/>
      <c r="N373" s="72"/>
      <c r="O373" s="79" t="s">
        <v>315</v>
      </c>
      <c r="P373" s="81">
        <v>43848.714884259258</v>
      </c>
      <c r="Q373" s="79" t="s">
        <v>448</v>
      </c>
      <c r="R373" s="82" t="s">
        <v>463</v>
      </c>
      <c r="S373" s="79" t="s">
        <v>496</v>
      </c>
      <c r="T373" s="79" t="s">
        <v>515</v>
      </c>
      <c r="U373" s="79"/>
      <c r="V373" s="82" t="s">
        <v>693</v>
      </c>
      <c r="W373" s="81">
        <v>43848.714884259258</v>
      </c>
      <c r="X373" s="85">
        <v>43848</v>
      </c>
      <c r="Y373" s="87" t="s">
        <v>1003</v>
      </c>
      <c r="Z373" s="82" t="s">
        <v>1317</v>
      </c>
      <c r="AA373" s="79"/>
      <c r="AB373" s="79"/>
      <c r="AC373" s="87" t="s">
        <v>1631</v>
      </c>
      <c r="AD373" s="79"/>
      <c r="AE373" s="79" t="b">
        <v>0</v>
      </c>
      <c r="AF373" s="79">
        <v>0</v>
      </c>
      <c r="AG373" s="87" t="s">
        <v>1673</v>
      </c>
      <c r="AH373" s="79" t="b">
        <v>0</v>
      </c>
      <c r="AI373" s="79" t="s">
        <v>1678</v>
      </c>
      <c r="AJ373" s="79"/>
      <c r="AK373" s="87" t="s">
        <v>1673</v>
      </c>
      <c r="AL373" s="79" t="b">
        <v>0</v>
      </c>
      <c r="AM373" s="79">
        <v>3</v>
      </c>
      <c r="AN373" s="87" t="s">
        <v>1621</v>
      </c>
      <c r="AO373" s="79" t="s">
        <v>1681</v>
      </c>
      <c r="AP373" s="79" t="b">
        <v>0</v>
      </c>
      <c r="AQ373" s="87" t="s">
        <v>1621</v>
      </c>
      <c r="AR373" s="79" t="s">
        <v>176</v>
      </c>
      <c r="AS373" s="79">
        <v>0</v>
      </c>
      <c r="AT373" s="79">
        <v>0</v>
      </c>
      <c r="AU373" s="79"/>
      <c r="AV373" s="79"/>
      <c r="AW373" s="79"/>
      <c r="AX373" s="79"/>
      <c r="AY373" s="79"/>
      <c r="AZ373" s="79"/>
      <c r="BA373" s="79"/>
      <c r="BB373" s="79"/>
      <c r="BC373">
        <v>2</v>
      </c>
      <c r="BD373" s="78" t="str">
        <f>REPLACE(INDEX(GroupVertices[Group], MATCH(Edges[[#This Row],[Vertex 1]],GroupVertices[Vertex],0)),1,1,"")</f>
        <v>7</v>
      </c>
      <c r="BE373" s="78" t="str">
        <f>REPLACE(INDEX(GroupVertices[Group], MATCH(Edges[[#This Row],[Vertex 2]],GroupVertices[Vertex],0)),1,1,"")</f>
        <v>1</v>
      </c>
      <c r="BF373" s="48">
        <v>0</v>
      </c>
      <c r="BG373" s="49">
        <v>0</v>
      </c>
      <c r="BH373" s="48">
        <v>0</v>
      </c>
      <c r="BI373" s="49">
        <v>0</v>
      </c>
      <c r="BJ373" s="48">
        <v>0</v>
      </c>
      <c r="BK373" s="49">
        <v>0</v>
      </c>
      <c r="BL373" s="48">
        <v>15</v>
      </c>
      <c r="BM373" s="49">
        <v>100</v>
      </c>
      <c r="BN373" s="48">
        <v>15</v>
      </c>
    </row>
    <row r="374" spans="1:66" x14ac:dyDescent="0.25">
      <c r="A374" s="64" t="s">
        <v>277</v>
      </c>
      <c r="B374" s="64" t="s">
        <v>277</v>
      </c>
      <c r="C374" s="65" t="s">
        <v>11068</v>
      </c>
      <c r="D374" s="66">
        <v>10</v>
      </c>
      <c r="E374" s="67" t="s">
        <v>136</v>
      </c>
      <c r="F374" s="68">
        <v>18.38095238095238</v>
      </c>
      <c r="G374" s="65"/>
      <c r="H374" s="69"/>
      <c r="I374" s="70"/>
      <c r="J374" s="70"/>
      <c r="K374" s="34" t="s">
        <v>65</v>
      </c>
      <c r="L374" s="77">
        <v>374</v>
      </c>
      <c r="M374" s="77"/>
      <c r="N374" s="72"/>
      <c r="O374" s="79" t="s">
        <v>176</v>
      </c>
      <c r="P374" s="81">
        <v>43845.651377314818</v>
      </c>
      <c r="Q374" s="79" t="s">
        <v>355</v>
      </c>
      <c r="R374" s="82" t="s">
        <v>471</v>
      </c>
      <c r="S374" s="79" t="s">
        <v>496</v>
      </c>
      <c r="T374" s="79" t="s">
        <v>509</v>
      </c>
      <c r="U374" s="82" t="s">
        <v>660</v>
      </c>
      <c r="V374" s="82" t="s">
        <v>660</v>
      </c>
      <c r="W374" s="81">
        <v>43845.651377314818</v>
      </c>
      <c r="X374" s="85">
        <v>43845</v>
      </c>
      <c r="Y374" s="87" t="s">
        <v>1004</v>
      </c>
      <c r="Z374" s="82" t="s">
        <v>1318</v>
      </c>
      <c r="AA374" s="79"/>
      <c r="AB374" s="79"/>
      <c r="AC374" s="87" t="s">
        <v>1632</v>
      </c>
      <c r="AD374" s="79"/>
      <c r="AE374" s="79" t="b">
        <v>0</v>
      </c>
      <c r="AF374" s="79">
        <v>4</v>
      </c>
      <c r="AG374" s="87" t="s">
        <v>1673</v>
      </c>
      <c r="AH374" s="79" t="b">
        <v>0</v>
      </c>
      <c r="AI374" s="79" t="s">
        <v>1678</v>
      </c>
      <c r="AJ374" s="79"/>
      <c r="AK374" s="87" t="s">
        <v>1673</v>
      </c>
      <c r="AL374" s="79" t="b">
        <v>0</v>
      </c>
      <c r="AM374" s="79">
        <v>2</v>
      </c>
      <c r="AN374" s="87" t="s">
        <v>1673</v>
      </c>
      <c r="AO374" s="79" t="s">
        <v>1679</v>
      </c>
      <c r="AP374" s="79" t="b">
        <v>0</v>
      </c>
      <c r="AQ374" s="87" t="s">
        <v>1632</v>
      </c>
      <c r="AR374" s="79" t="s">
        <v>313</v>
      </c>
      <c r="AS374" s="79">
        <v>0</v>
      </c>
      <c r="AT374" s="79">
        <v>0</v>
      </c>
      <c r="AU374" s="79"/>
      <c r="AV374" s="79"/>
      <c r="AW374" s="79"/>
      <c r="AX374" s="79"/>
      <c r="AY374" s="79"/>
      <c r="AZ374" s="79"/>
      <c r="BA374" s="79"/>
      <c r="BB374" s="79"/>
      <c r="BC374">
        <v>12</v>
      </c>
      <c r="BD374" s="78" t="str">
        <f>REPLACE(INDEX(GroupVertices[Group], MATCH(Edges[[#This Row],[Vertex 1]],GroupVertices[Vertex],0)),1,1,"")</f>
        <v>1</v>
      </c>
      <c r="BE374" s="78" t="str">
        <f>REPLACE(INDEX(GroupVertices[Group], MATCH(Edges[[#This Row],[Vertex 2]],GroupVertices[Vertex],0)),1,1,"")</f>
        <v>1</v>
      </c>
      <c r="BF374" s="48">
        <v>0</v>
      </c>
      <c r="BG374" s="49">
        <v>0</v>
      </c>
      <c r="BH374" s="48">
        <v>1</v>
      </c>
      <c r="BI374" s="49">
        <v>2.7777777777777777</v>
      </c>
      <c r="BJ374" s="48">
        <v>0</v>
      </c>
      <c r="BK374" s="49">
        <v>0</v>
      </c>
      <c r="BL374" s="48">
        <v>35</v>
      </c>
      <c r="BM374" s="49">
        <v>97.222222222222229</v>
      </c>
      <c r="BN374" s="48">
        <v>36</v>
      </c>
    </row>
    <row r="375" spans="1:66" x14ac:dyDescent="0.25">
      <c r="A375" s="64" t="s">
        <v>277</v>
      </c>
      <c r="B375" s="64" t="s">
        <v>277</v>
      </c>
      <c r="C375" s="65" t="s">
        <v>11068</v>
      </c>
      <c r="D375" s="66">
        <v>10</v>
      </c>
      <c r="E375" s="67" t="s">
        <v>136</v>
      </c>
      <c r="F375" s="68">
        <v>18.38095238095238</v>
      </c>
      <c r="G375" s="65"/>
      <c r="H375" s="69"/>
      <c r="I375" s="70"/>
      <c r="J375" s="70"/>
      <c r="K375" s="34" t="s">
        <v>65</v>
      </c>
      <c r="L375" s="77">
        <v>375</v>
      </c>
      <c r="M375" s="77"/>
      <c r="N375" s="72"/>
      <c r="O375" s="79" t="s">
        <v>176</v>
      </c>
      <c r="P375" s="81">
        <v>43843.597337962965</v>
      </c>
      <c r="Q375" s="79" t="s">
        <v>353</v>
      </c>
      <c r="R375" s="82" t="s">
        <v>463</v>
      </c>
      <c r="S375" s="79" t="s">
        <v>496</v>
      </c>
      <c r="T375" s="79" t="s">
        <v>514</v>
      </c>
      <c r="U375" s="82" t="s">
        <v>661</v>
      </c>
      <c r="V375" s="82" t="s">
        <v>661</v>
      </c>
      <c r="W375" s="81">
        <v>43843.597337962965</v>
      </c>
      <c r="X375" s="85">
        <v>43843</v>
      </c>
      <c r="Y375" s="87" t="s">
        <v>1005</v>
      </c>
      <c r="Z375" s="82" t="s">
        <v>1319</v>
      </c>
      <c r="AA375" s="79"/>
      <c r="AB375" s="79"/>
      <c r="AC375" s="87" t="s">
        <v>1633</v>
      </c>
      <c r="AD375" s="79"/>
      <c r="AE375" s="79" t="b">
        <v>0</v>
      </c>
      <c r="AF375" s="79">
        <v>14</v>
      </c>
      <c r="AG375" s="87" t="s">
        <v>1673</v>
      </c>
      <c r="AH375" s="79" t="b">
        <v>0</v>
      </c>
      <c r="AI375" s="79" t="s">
        <v>1678</v>
      </c>
      <c r="AJ375" s="79"/>
      <c r="AK375" s="87" t="s">
        <v>1673</v>
      </c>
      <c r="AL375" s="79" t="b">
        <v>0</v>
      </c>
      <c r="AM375" s="79">
        <v>6</v>
      </c>
      <c r="AN375" s="87" t="s">
        <v>1673</v>
      </c>
      <c r="AO375" s="79" t="s">
        <v>1684</v>
      </c>
      <c r="AP375" s="79" t="b">
        <v>0</v>
      </c>
      <c r="AQ375" s="87" t="s">
        <v>1633</v>
      </c>
      <c r="AR375" s="79" t="s">
        <v>313</v>
      </c>
      <c r="AS375" s="79">
        <v>0</v>
      </c>
      <c r="AT375" s="79">
        <v>0</v>
      </c>
      <c r="AU375" s="79"/>
      <c r="AV375" s="79"/>
      <c r="AW375" s="79"/>
      <c r="AX375" s="79"/>
      <c r="AY375" s="79"/>
      <c r="AZ375" s="79"/>
      <c r="BA375" s="79"/>
      <c r="BB375" s="79"/>
      <c r="BC375">
        <v>12</v>
      </c>
      <c r="BD375" s="78" t="str">
        <f>REPLACE(INDEX(GroupVertices[Group], MATCH(Edges[[#This Row],[Vertex 1]],GroupVertices[Vertex],0)),1,1,"")</f>
        <v>1</v>
      </c>
      <c r="BE375" s="78" t="str">
        <f>REPLACE(INDEX(GroupVertices[Group], MATCH(Edges[[#This Row],[Vertex 2]],GroupVertices[Vertex],0)),1,1,"")</f>
        <v>1</v>
      </c>
      <c r="BF375" s="48">
        <v>0</v>
      </c>
      <c r="BG375" s="49">
        <v>0</v>
      </c>
      <c r="BH375" s="48">
        <v>0</v>
      </c>
      <c r="BI375" s="49">
        <v>0</v>
      </c>
      <c r="BJ375" s="48">
        <v>0</v>
      </c>
      <c r="BK375" s="49">
        <v>0</v>
      </c>
      <c r="BL375" s="48">
        <v>28</v>
      </c>
      <c r="BM375" s="49">
        <v>100</v>
      </c>
      <c r="BN375" s="48">
        <v>28</v>
      </c>
    </row>
    <row r="376" spans="1:66" x14ac:dyDescent="0.25">
      <c r="A376" s="64" t="s">
        <v>277</v>
      </c>
      <c r="B376" s="64" t="s">
        <v>277</v>
      </c>
      <c r="C376" s="65" t="s">
        <v>11068</v>
      </c>
      <c r="D376" s="66">
        <v>10</v>
      </c>
      <c r="E376" s="67" t="s">
        <v>136</v>
      </c>
      <c r="F376" s="68">
        <v>18.38095238095238</v>
      </c>
      <c r="G376" s="65"/>
      <c r="H376" s="69"/>
      <c r="I376" s="70"/>
      <c r="J376" s="70"/>
      <c r="K376" s="34" t="s">
        <v>65</v>
      </c>
      <c r="L376" s="77">
        <v>376</v>
      </c>
      <c r="M376" s="77"/>
      <c r="N376" s="72"/>
      <c r="O376" s="79" t="s">
        <v>176</v>
      </c>
      <c r="P376" s="81">
        <v>43846.728784722225</v>
      </c>
      <c r="Q376" s="79" t="s">
        <v>322</v>
      </c>
      <c r="R376" s="82" t="s">
        <v>484</v>
      </c>
      <c r="S376" s="79" t="s">
        <v>496</v>
      </c>
      <c r="T376" s="79" t="s">
        <v>549</v>
      </c>
      <c r="U376" s="79"/>
      <c r="V376" s="82" t="s">
        <v>735</v>
      </c>
      <c r="W376" s="81">
        <v>43846.728784722225</v>
      </c>
      <c r="X376" s="85">
        <v>43846</v>
      </c>
      <c r="Y376" s="87" t="s">
        <v>1006</v>
      </c>
      <c r="Z376" s="82" t="s">
        <v>1320</v>
      </c>
      <c r="AA376" s="79"/>
      <c r="AB376" s="79"/>
      <c r="AC376" s="87" t="s">
        <v>1634</v>
      </c>
      <c r="AD376" s="79"/>
      <c r="AE376" s="79" t="b">
        <v>0</v>
      </c>
      <c r="AF376" s="79">
        <v>15</v>
      </c>
      <c r="AG376" s="87" t="s">
        <v>1673</v>
      </c>
      <c r="AH376" s="79" t="b">
        <v>0</v>
      </c>
      <c r="AI376" s="79" t="s">
        <v>1678</v>
      </c>
      <c r="AJ376" s="79"/>
      <c r="AK376" s="87" t="s">
        <v>1673</v>
      </c>
      <c r="AL376" s="79" t="b">
        <v>0</v>
      </c>
      <c r="AM376" s="79">
        <v>7</v>
      </c>
      <c r="AN376" s="87" t="s">
        <v>1673</v>
      </c>
      <c r="AO376" s="79" t="s">
        <v>1679</v>
      </c>
      <c r="AP376" s="79" t="b">
        <v>0</v>
      </c>
      <c r="AQ376" s="87" t="s">
        <v>1634</v>
      </c>
      <c r="AR376" s="79" t="s">
        <v>176</v>
      </c>
      <c r="AS376" s="79">
        <v>0</v>
      </c>
      <c r="AT376" s="79">
        <v>0</v>
      </c>
      <c r="AU376" s="79"/>
      <c r="AV376" s="79"/>
      <c r="AW376" s="79"/>
      <c r="AX376" s="79"/>
      <c r="AY376" s="79"/>
      <c r="AZ376" s="79"/>
      <c r="BA376" s="79"/>
      <c r="BB376" s="79"/>
      <c r="BC376">
        <v>12</v>
      </c>
      <c r="BD376" s="78" t="str">
        <f>REPLACE(INDEX(GroupVertices[Group], MATCH(Edges[[#This Row],[Vertex 1]],GroupVertices[Vertex],0)),1,1,"")</f>
        <v>1</v>
      </c>
      <c r="BE376" s="78" t="str">
        <f>REPLACE(INDEX(GroupVertices[Group], MATCH(Edges[[#This Row],[Vertex 2]],GroupVertices[Vertex],0)),1,1,"")</f>
        <v>1</v>
      </c>
      <c r="BF376" s="48">
        <v>0</v>
      </c>
      <c r="BG376" s="49">
        <v>0</v>
      </c>
      <c r="BH376" s="48">
        <v>0</v>
      </c>
      <c r="BI376" s="49">
        <v>0</v>
      </c>
      <c r="BJ376" s="48">
        <v>0</v>
      </c>
      <c r="BK376" s="49">
        <v>0</v>
      </c>
      <c r="BL376" s="48">
        <v>27</v>
      </c>
      <c r="BM376" s="49">
        <v>100</v>
      </c>
      <c r="BN376" s="48">
        <v>27</v>
      </c>
    </row>
    <row r="377" spans="1:66" x14ac:dyDescent="0.25">
      <c r="A377" s="64" t="s">
        <v>277</v>
      </c>
      <c r="B377" s="64" t="s">
        <v>290</v>
      </c>
      <c r="C377" s="65" t="s">
        <v>11064</v>
      </c>
      <c r="D377" s="66">
        <v>3</v>
      </c>
      <c r="E377" s="67" t="s">
        <v>132</v>
      </c>
      <c r="F377" s="68">
        <v>32</v>
      </c>
      <c r="G377" s="65"/>
      <c r="H377" s="69"/>
      <c r="I377" s="70"/>
      <c r="J377" s="70"/>
      <c r="K377" s="34" t="s">
        <v>66</v>
      </c>
      <c r="L377" s="77">
        <v>377</v>
      </c>
      <c r="M377" s="77"/>
      <c r="N377" s="72"/>
      <c r="O377" s="79" t="s">
        <v>314</v>
      </c>
      <c r="P377" s="81">
        <v>43847.329930555556</v>
      </c>
      <c r="Q377" s="79" t="s">
        <v>358</v>
      </c>
      <c r="R377" s="82" t="s">
        <v>463</v>
      </c>
      <c r="S377" s="79" t="s">
        <v>496</v>
      </c>
      <c r="T377" s="79" t="s">
        <v>509</v>
      </c>
      <c r="U377" s="82" t="s">
        <v>662</v>
      </c>
      <c r="V377" s="82" t="s">
        <v>662</v>
      </c>
      <c r="W377" s="81">
        <v>43847.329930555556</v>
      </c>
      <c r="X377" s="85">
        <v>43847</v>
      </c>
      <c r="Y377" s="87" t="s">
        <v>1007</v>
      </c>
      <c r="Z377" s="82" t="s">
        <v>1321</v>
      </c>
      <c r="AA377" s="79"/>
      <c r="AB377" s="79"/>
      <c r="AC377" s="87" t="s">
        <v>1635</v>
      </c>
      <c r="AD377" s="79"/>
      <c r="AE377" s="79" t="b">
        <v>0</v>
      </c>
      <c r="AF377" s="79">
        <v>4</v>
      </c>
      <c r="AG377" s="87" t="s">
        <v>1673</v>
      </c>
      <c r="AH377" s="79" t="b">
        <v>0</v>
      </c>
      <c r="AI377" s="79" t="s">
        <v>1678</v>
      </c>
      <c r="AJ377" s="79"/>
      <c r="AK377" s="87" t="s">
        <v>1673</v>
      </c>
      <c r="AL377" s="79" t="b">
        <v>0</v>
      </c>
      <c r="AM377" s="79">
        <v>2</v>
      </c>
      <c r="AN377" s="87" t="s">
        <v>1673</v>
      </c>
      <c r="AO377" s="79" t="s">
        <v>1684</v>
      </c>
      <c r="AP377" s="79" t="b">
        <v>0</v>
      </c>
      <c r="AQ377" s="87" t="s">
        <v>1635</v>
      </c>
      <c r="AR377" s="79" t="s">
        <v>176</v>
      </c>
      <c r="AS377" s="79">
        <v>0</v>
      </c>
      <c r="AT377" s="79">
        <v>0</v>
      </c>
      <c r="AU377" s="79"/>
      <c r="AV377" s="79"/>
      <c r="AW377" s="79"/>
      <c r="AX377" s="79"/>
      <c r="AY377" s="79"/>
      <c r="AZ377" s="79"/>
      <c r="BA377" s="79"/>
      <c r="BB377" s="79"/>
      <c r="BC377">
        <v>1</v>
      </c>
      <c r="BD377" s="78" t="str">
        <f>REPLACE(INDEX(GroupVertices[Group], MATCH(Edges[[#This Row],[Vertex 1]],GroupVertices[Vertex],0)),1,1,"")</f>
        <v>1</v>
      </c>
      <c r="BE377" s="78" t="str">
        <f>REPLACE(INDEX(GroupVertices[Group], MATCH(Edges[[#This Row],[Vertex 2]],GroupVertices[Vertex],0)),1,1,"")</f>
        <v>2</v>
      </c>
      <c r="BF377" s="48">
        <v>1</v>
      </c>
      <c r="BG377" s="49">
        <v>2.2222222222222223</v>
      </c>
      <c r="BH377" s="48">
        <v>0</v>
      </c>
      <c r="BI377" s="49">
        <v>0</v>
      </c>
      <c r="BJ377" s="48">
        <v>0</v>
      </c>
      <c r="BK377" s="49">
        <v>0</v>
      </c>
      <c r="BL377" s="48">
        <v>44</v>
      </c>
      <c r="BM377" s="49">
        <v>97.777777777777771</v>
      </c>
      <c r="BN377" s="48">
        <v>45</v>
      </c>
    </row>
    <row r="378" spans="1:66" x14ac:dyDescent="0.25">
      <c r="A378" s="64" t="s">
        <v>277</v>
      </c>
      <c r="B378" s="64" t="s">
        <v>277</v>
      </c>
      <c r="C378" s="65" t="s">
        <v>11068</v>
      </c>
      <c r="D378" s="66">
        <v>10</v>
      </c>
      <c r="E378" s="67" t="s">
        <v>136</v>
      </c>
      <c r="F378" s="68">
        <v>18.38095238095238</v>
      </c>
      <c r="G378" s="65"/>
      <c r="H378" s="69"/>
      <c r="I378" s="70"/>
      <c r="J378" s="70"/>
      <c r="K378" s="34" t="s">
        <v>65</v>
      </c>
      <c r="L378" s="77">
        <v>378</v>
      </c>
      <c r="M378" s="77"/>
      <c r="N378" s="72"/>
      <c r="O378" s="79" t="s">
        <v>176</v>
      </c>
      <c r="P378" s="81">
        <v>43847.409594907411</v>
      </c>
      <c r="Q378" s="79" t="s">
        <v>348</v>
      </c>
      <c r="R378" s="79"/>
      <c r="S378" s="79"/>
      <c r="T378" s="79" t="s">
        <v>509</v>
      </c>
      <c r="U378" s="82" t="s">
        <v>663</v>
      </c>
      <c r="V378" s="82" t="s">
        <v>663</v>
      </c>
      <c r="W378" s="81">
        <v>43847.409594907411</v>
      </c>
      <c r="X378" s="85">
        <v>43847</v>
      </c>
      <c r="Y378" s="87" t="s">
        <v>1008</v>
      </c>
      <c r="Z378" s="82" t="s">
        <v>1322</v>
      </c>
      <c r="AA378" s="79"/>
      <c r="AB378" s="79"/>
      <c r="AC378" s="87" t="s">
        <v>1636</v>
      </c>
      <c r="AD378" s="79"/>
      <c r="AE378" s="79" t="b">
        <v>0</v>
      </c>
      <c r="AF378" s="79">
        <v>2</v>
      </c>
      <c r="AG378" s="87" t="s">
        <v>1673</v>
      </c>
      <c r="AH378" s="79" t="b">
        <v>0</v>
      </c>
      <c r="AI378" s="79" t="s">
        <v>1678</v>
      </c>
      <c r="AJ378" s="79"/>
      <c r="AK378" s="87" t="s">
        <v>1673</v>
      </c>
      <c r="AL378" s="79" t="b">
        <v>0</v>
      </c>
      <c r="AM378" s="79">
        <v>2</v>
      </c>
      <c r="AN378" s="87" t="s">
        <v>1673</v>
      </c>
      <c r="AO378" s="79" t="s">
        <v>1679</v>
      </c>
      <c r="AP378" s="79" t="b">
        <v>0</v>
      </c>
      <c r="AQ378" s="87" t="s">
        <v>1636</v>
      </c>
      <c r="AR378" s="79" t="s">
        <v>176</v>
      </c>
      <c r="AS378" s="79">
        <v>0</v>
      </c>
      <c r="AT378" s="79">
        <v>0</v>
      </c>
      <c r="AU378" s="79"/>
      <c r="AV378" s="79"/>
      <c r="AW378" s="79"/>
      <c r="AX378" s="79"/>
      <c r="AY378" s="79"/>
      <c r="AZ378" s="79"/>
      <c r="BA378" s="79"/>
      <c r="BB378" s="79"/>
      <c r="BC378">
        <v>12</v>
      </c>
      <c r="BD378" s="78" t="str">
        <f>REPLACE(INDEX(GroupVertices[Group], MATCH(Edges[[#This Row],[Vertex 1]],GroupVertices[Vertex],0)),1,1,"")</f>
        <v>1</v>
      </c>
      <c r="BE378" s="78" t="str">
        <f>REPLACE(INDEX(GroupVertices[Group], MATCH(Edges[[#This Row],[Vertex 2]],GroupVertices[Vertex],0)),1,1,"")</f>
        <v>1</v>
      </c>
      <c r="BF378" s="48">
        <v>0</v>
      </c>
      <c r="BG378" s="49">
        <v>0</v>
      </c>
      <c r="BH378" s="48">
        <v>0</v>
      </c>
      <c r="BI378" s="49">
        <v>0</v>
      </c>
      <c r="BJ378" s="48">
        <v>0</v>
      </c>
      <c r="BK378" s="49">
        <v>0</v>
      </c>
      <c r="BL378" s="48">
        <v>17</v>
      </c>
      <c r="BM378" s="49">
        <v>100</v>
      </c>
      <c r="BN378" s="48">
        <v>17</v>
      </c>
    </row>
    <row r="379" spans="1:66" x14ac:dyDescent="0.25">
      <c r="A379" s="64" t="s">
        <v>277</v>
      </c>
      <c r="B379" s="64" t="s">
        <v>277</v>
      </c>
      <c r="C379" s="65" t="s">
        <v>11068</v>
      </c>
      <c r="D379" s="66">
        <v>10</v>
      </c>
      <c r="E379" s="67" t="s">
        <v>136</v>
      </c>
      <c r="F379" s="68">
        <v>18.38095238095238</v>
      </c>
      <c r="G379" s="65"/>
      <c r="H379" s="69"/>
      <c r="I379" s="70"/>
      <c r="J379" s="70"/>
      <c r="K379" s="34" t="s">
        <v>65</v>
      </c>
      <c r="L379" s="77">
        <v>379</v>
      </c>
      <c r="M379" s="77"/>
      <c r="N379" s="72"/>
      <c r="O379" s="79" t="s">
        <v>176</v>
      </c>
      <c r="P379" s="81">
        <v>43849.803298611114</v>
      </c>
      <c r="Q379" s="79" t="s">
        <v>338</v>
      </c>
      <c r="R379" s="79"/>
      <c r="S379" s="79"/>
      <c r="T379" s="79" t="s">
        <v>509</v>
      </c>
      <c r="U379" s="82" t="s">
        <v>664</v>
      </c>
      <c r="V379" s="82" t="s">
        <v>664</v>
      </c>
      <c r="W379" s="81">
        <v>43849.803298611114</v>
      </c>
      <c r="X379" s="85">
        <v>43849</v>
      </c>
      <c r="Y379" s="87" t="s">
        <v>1009</v>
      </c>
      <c r="Z379" s="82" t="s">
        <v>1323</v>
      </c>
      <c r="AA379" s="79"/>
      <c r="AB379" s="79"/>
      <c r="AC379" s="87" t="s">
        <v>1637</v>
      </c>
      <c r="AD379" s="79"/>
      <c r="AE379" s="79" t="b">
        <v>0</v>
      </c>
      <c r="AF379" s="79">
        <v>6</v>
      </c>
      <c r="AG379" s="87" t="s">
        <v>1673</v>
      </c>
      <c r="AH379" s="79" t="b">
        <v>0</v>
      </c>
      <c r="AI379" s="79" t="s">
        <v>1678</v>
      </c>
      <c r="AJ379" s="79"/>
      <c r="AK379" s="87" t="s">
        <v>1673</v>
      </c>
      <c r="AL379" s="79" t="b">
        <v>0</v>
      </c>
      <c r="AM379" s="79">
        <v>3</v>
      </c>
      <c r="AN379" s="87" t="s">
        <v>1673</v>
      </c>
      <c r="AO379" s="79" t="s">
        <v>1679</v>
      </c>
      <c r="AP379" s="79" t="b">
        <v>0</v>
      </c>
      <c r="AQ379" s="87" t="s">
        <v>1637</v>
      </c>
      <c r="AR379" s="79" t="s">
        <v>176</v>
      </c>
      <c r="AS379" s="79">
        <v>0</v>
      </c>
      <c r="AT379" s="79">
        <v>0</v>
      </c>
      <c r="AU379" s="79"/>
      <c r="AV379" s="79"/>
      <c r="AW379" s="79"/>
      <c r="AX379" s="79"/>
      <c r="AY379" s="79"/>
      <c r="AZ379" s="79"/>
      <c r="BA379" s="79"/>
      <c r="BB379" s="79"/>
      <c r="BC379">
        <v>12</v>
      </c>
      <c r="BD379" s="78" t="str">
        <f>REPLACE(INDEX(GroupVertices[Group], MATCH(Edges[[#This Row],[Vertex 1]],GroupVertices[Vertex],0)),1,1,"")</f>
        <v>1</v>
      </c>
      <c r="BE379" s="78" t="str">
        <f>REPLACE(INDEX(GroupVertices[Group], MATCH(Edges[[#This Row],[Vertex 2]],GroupVertices[Vertex],0)),1,1,"")</f>
        <v>1</v>
      </c>
      <c r="BF379" s="48">
        <v>0</v>
      </c>
      <c r="BG379" s="49">
        <v>0</v>
      </c>
      <c r="BH379" s="48">
        <v>0</v>
      </c>
      <c r="BI379" s="49">
        <v>0</v>
      </c>
      <c r="BJ379" s="48">
        <v>0</v>
      </c>
      <c r="BK379" s="49">
        <v>0</v>
      </c>
      <c r="BL379" s="48">
        <v>23</v>
      </c>
      <c r="BM379" s="49">
        <v>100</v>
      </c>
      <c r="BN379" s="48">
        <v>23</v>
      </c>
    </row>
    <row r="380" spans="1:66" x14ac:dyDescent="0.25">
      <c r="A380" s="64" t="s">
        <v>277</v>
      </c>
      <c r="B380" s="64" t="s">
        <v>277</v>
      </c>
      <c r="C380" s="65" t="s">
        <v>11068</v>
      </c>
      <c r="D380" s="66">
        <v>10</v>
      </c>
      <c r="E380" s="67" t="s">
        <v>136</v>
      </c>
      <c r="F380" s="68">
        <v>18.38095238095238</v>
      </c>
      <c r="G380" s="65"/>
      <c r="H380" s="69"/>
      <c r="I380" s="70"/>
      <c r="J380" s="70"/>
      <c r="K380" s="34" t="s">
        <v>65</v>
      </c>
      <c r="L380" s="77">
        <v>380</v>
      </c>
      <c r="M380" s="77"/>
      <c r="N380" s="72"/>
      <c r="O380" s="79" t="s">
        <v>176</v>
      </c>
      <c r="P380" s="81">
        <v>43850.382002314815</v>
      </c>
      <c r="Q380" s="79" t="s">
        <v>394</v>
      </c>
      <c r="R380" s="82" t="s">
        <v>470</v>
      </c>
      <c r="S380" s="79" t="s">
        <v>496</v>
      </c>
      <c r="T380" s="79" t="s">
        <v>536</v>
      </c>
      <c r="U380" s="79"/>
      <c r="V380" s="82" t="s">
        <v>735</v>
      </c>
      <c r="W380" s="81">
        <v>43850.382002314815</v>
      </c>
      <c r="X380" s="85">
        <v>43850</v>
      </c>
      <c r="Y380" s="87" t="s">
        <v>1010</v>
      </c>
      <c r="Z380" s="82" t="s">
        <v>1324</v>
      </c>
      <c r="AA380" s="79"/>
      <c r="AB380" s="79"/>
      <c r="AC380" s="87" t="s">
        <v>1638</v>
      </c>
      <c r="AD380" s="79"/>
      <c r="AE380" s="79" t="b">
        <v>0</v>
      </c>
      <c r="AF380" s="79">
        <v>1</v>
      </c>
      <c r="AG380" s="87" t="s">
        <v>1673</v>
      </c>
      <c r="AH380" s="79" t="b">
        <v>0</v>
      </c>
      <c r="AI380" s="79" t="s">
        <v>1678</v>
      </c>
      <c r="AJ380" s="79"/>
      <c r="AK380" s="87" t="s">
        <v>1673</v>
      </c>
      <c r="AL380" s="79" t="b">
        <v>0</v>
      </c>
      <c r="AM380" s="79">
        <v>2</v>
      </c>
      <c r="AN380" s="87" t="s">
        <v>1673</v>
      </c>
      <c r="AO380" s="79" t="s">
        <v>1684</v>
      </c>
      <c r="AP380" s="79" t="b">
        <v>0</v>
      </c>
      <c r="AQ380" s="87" t="s">
        <v>1638</v>
      </c>
      <c r="AR380" s="79" t="s">
        <v>176</v>
      </c>
      <c r="AS380" s="79">
        <v>0</v>
      </c>
      <c r="AT380" s="79">
        <v>0</v>
      </c>
      <c r="AU380" s="79"/>
      <c r="AV380" s="79"/>
      <c r="AW380" s="79"/>
      <c r="AX380" s="79"/>
      <c r="AY380" s="79"/>
      <c r="AZ380" s="79"/>
      <c r="BA380" s="79"/>
      <c r="BB380" s="79"/>
      <c r="BC380">
        <v>12</v>
      </c>
      <c r="BD380" s="78" t="str">
        <f>REPLACE(INDEX(GroupVertices[Group], MATCH(Edges[[#This Row],[Vertex 1]],GroupVertices[Vertex],0)),1,1,"")</f>
        <v>1</v>
      </c>
      <c r="BE380" s="78" t="str">
        <f>REPLACE(INDEX(GroupVertices[Group], MATCH(Edges[[#This Row],[Vertex 2]],GroupVertices[Vertex],0)),1,1,"")</f>
        <v>1</v>
      </c>
      <c r="BF380" s="48">
        <v>0</v>
      </c>
      <c r="BG380" s="49">
        <v>0</v>
      </c>
      <c r="BH380" s="48">
        <v>0</v>
      </c>
      <c r="BI380" s="49">
        <v>0</v>
      </c>
      <c r="BJ380" s="48">
        <v>0</v>
      </c>
      <c r="BK380" s="49">
        <v>0</v>
      </c>
      <c r="BL380" s="48">
        <v>27</v>
      </c>
      <c r="BM380" s="49">
        <v>100</v>
      </c>
      <c r="BN380" s="48">
        <v>27</v>
      </c>
    </row>
    <row r="381" spans="1:66" x14ac:dyDescent="0.25">
      <c r="A381" s="64" t="s">
        <v>277</v>
      </c>
      <c r="B381" s="64" t="s">
        <v>277</v>
      </c>
      <c r="C381" s="65" t="s">
        <v>11068</v>
      </c>
      <c r="D381" s="66">
        <v>10</v>
      </c>
      <c r="E381" s="67" t="s">
        <v>136</v>
      </c>
      <c r="F381" s="68">
        <v>18.38095238095238</v>
      </c>
      <c r="G381" s="65"/>
      <c r="H381" s="69"/>
      <c r="I381" s="70"/>
      <c r="J381" s="70"/>
      <c r="K381" s="34" t="s">
        <v>65</v>
      </c>
      <c r="L381" s="77">
        <v>381</v>
      </c>
      <c r="M381" s="77"/>
      <c r="N381" s="72"/>
      <c r="O381" s="79" t="s">
        <v>176</v>
      </c>
      <c r="P381" s="81">
        <v>43850.423692129632</v>
      </c>
      <c r="Q381" s="79" t="s">
        <v>365</v>
      </c>
      <c r="R381" s="82" t="s">
        <v>484</v>
      </c>
      <c r="S381" s="79" t="s">
        <v>496</v>
      </c>
      <c r="T381" s="79" t="s">
        <v>515</v>
      </c>
      <c r="U381" s="79"/>
      <c r="V381" s="82" t="s">
        <v>735</v>
      </c>
      <c r="W381" s="81">
        <v>43850.423692129632</v>
      </c>
      <c r="X381" s="85">
        <v>43850</v>
      </c>
      <c r="Y381" s="87" t="s">
        <v>1011</v>
      </c>
      <c r="Z381" s="82" t="s">
        <v>1325</v>
      </c>
      <c r="AA381" s="79"/>
      <c r="AB381" s="79"/>
      <c r="AC381" s="87" t="s">
        <v>1639</v>
      </c>
      <c r="AD381" s="79"/>
      <c r="AE381" s="79" t="b">
        <v>0</v>
      </c>
      <c r="AF381" s="79">
        <v>7</v>
      </c>
      <c r="AG381" s="87" t="s">
        <v>1673</v>
      </c>
      <c r="AH381" s="79" t="b">
        <v>0</v>
      </c>
      <c r="AI381" s="79" t="s">
        <v>1678</v>
      </c>
      <c r="AJ381" s="79"/>
      <c r="AK381" s="87" t="s">
        <v>1673</v>
      </c>
      <c r="AL381" s="79" t="b">
        <v>0</v>
      </c>
      <c r="AM381" s="79">
        <v>4</v>
      </c>
      <c r="AN381" s="87" t="s">
        <v>1673</v>
      </c>
      <c r="AO381" s="79" t="s">
        <v>1684</v>
      </c>
      <c r="AP381" s="79" t="b">
        <v>0</v>
      </c>
      <c r="AQ381" s="87" t="s">
        <v>1639</v>
      </c>
      <c r="AR381" s="79" t="s">
        <v>176</v>
      </c>
      <c r="AS381" s="79">
        <v>0</v>
      </c>
      <c r="AT381" s="79">
        <v>0</v>
      </c>
      <c r="AU381" s="79"/>
      <c r="AV381" s="79"/>
      <c r="AW381" s="79"/>
      <c r="AX381" s="79"/>
      <c r="AY381" s="79"/>
      <c r="AZ381" s="79"/>
      <c r="BA381" s="79"/>
      <c r="BB381" s="79"/>
      <c r="BC381">
        <v>12</v>
      </c>
      <c r="BD381" s="78" t="str">
        <f>REPLACE(INDEX(GroupVertices[Group], MATCH(Edges[[#This Row],[Vertex 1]],GroupVertices[Vertex],0)),1,1,"")</f>
        <v>1</v>
      </c>
      <c r="BE381" s="78" t="str">
        <f>REPLACE(INDEX(GroupVertices[Group], MATCH(Edges[[#This Row],[Vertex 2]],GroupVertices[Vertex],0)),1,1,"")</f>
        <v>1</v>
      </c>
      <c r="BF381" s="48">
        <v>0</v>
      </c>
      <c r="BG381" s="49">
        <v>0</v>
      </c>
      <c r="BH381" s="48">
        <v>0</v>
      </c>
      <c r="BI381" s="49">
        <v>0</v>
      </c>
      <c r="BJ381" s="48">
        <v>0</v>
      </c>
      <c r="BK381" s="49">
        <v>0</v>
      </c>
      <c r="BL381" s="48">
        <v>31</v>
      </c>
      <c r="BM381" s="49">
        <v>100</v>
      </c>
      <c r="BN381" s="48">
        <v>31</v>
      </c>
    </row>
    <row r="382" spans="1:66" x14ac:dyDescent="0.25">
      <c r="A382" s="64" t="s">
        <v>277</v>
      </c>
      <c r="B382" s="64" t="s">
        <v>277</v>
      </c>
      <c r="C382" s="65" t="s">
        <v>11068</v>
      </c>
      <c r="D382" s="66">
        <v>10</v>
      </c>
      <c r="E382" s="67" t="s">
        <v>136</v>
      </c>
      <c r="F382" s="68">
        <v>18.38095238095238</v>
      </c>
      <c r="G382" s="65"/>
      <c r="H382" s="69"/>
      <c r="I382" s="70"/>
      <c r="J382" s="70"/>
      <c r="K382" s="34" t="s">
        <v>65</v>
      </c>
      <c r="L382" s="77">
        <v>382</v>
      </c>
      <c r="M382" s="77"/>
      <c r="N382" s="72"/>
      <c r="O382" s="79" t="s">
        <v>176</v>
      </c>
      <c r="P382" s="81">
        <v>43850.618159722224</v>
      </c>
      <c r="Q382" s="79" t="s">
        <v>351</v>
      </c>
      <c r="R382" s="82" t="s">
        <v>485</v>
      </c>
      <c r="S382" s="79" t="s">
        <v>498</v>
      </c>
      <c r="T382" s="79" t="s">
        <v>549</v>
      </c>
      <c r="U382" s="82" t="s">
        <v>665</v>
      </c>
      <c r="V382" s="82" t="s">
        <v>665</v>
      </c>
      <c r="W382" s="81">
        <v>43850.618159722224</v>
      </c>
      <c r="X382" s="85">
        <v>43850</v>
      </c>
      <c r="Y382" s="87" t="s">
        <v>1012</v>
      </c>
      <c r="Z382" s="82" t="s">
        <v>1326</v>
      </c>
      <c r="AA382" s="79"/>
      <c r="AB382" s="79"/>
      <c r="AC382" s="87" t="s">
        <v>1640</v>
      </c>
      <c r="AD382" s="79"/>
      <c r="AE382" s="79" t="b">
        <v>0</v>
      </c>
      <c r="AF382" s="79">
        <v>2</v>
      </c>
      <c r="AG382" s="87" t="s">
        <v>1673</v>
      </c>
      <c r="AH382" s="79" t="b">
        <v>0</v>
      </c>
      <c r="AI382" s="79" t="s">
        <v>1678</v>
      </c>
      <c r="AJ382" s="79"/>
      <c r="AK382" s="87" t="s">
        <v>1673</v>
      </c>
      <c r="AL382" s="79" t="b">
        <v>0</v>
      </c>
      <c r="AM382" s="79">
        <v>2</v>
      </c>
      <c r="AN382" s="87" t="s">
        <v>1673</v>
      </c>
      <c r="AO382" s="79" t="s">
        <v>1684</v>
      </c>
      <c r="AP382" s="79" t="b">
        <v>0</v>
      </c>
      <c r="AQ382" s="87" t="s">
        <v>1640</v>
      </c>
      <c r="AR382" s="79" t="s">
        <v>176</v>
      </c>
      <c r="AS382" s="79">
        <v>0</v>
      </c>
      <c r="AT382" s="79">
        <v>0</v>
      </c>
      <c r="AU382" s="79"/>
      <c r="AV382" s="79"/>
      <c r="AW382" s="79"/>
      <c r="AX382" s="79"/>
      <c r="AY382" s="79"/>
      <c r="AZ382" s="79"/>
      <c r="BA382" s="79"/>
      <c r="BB382" s="79"/>
      <c r="BC382">
        <v>12</v>
      </c>
      <c r="BD382" s="78" t="str">
        <f>REPLACE(INDEX(GroupVertices[Group], MATCH(Edges[[#This Row],[Vertex 1]],GroupVertices[Vertex],0)),1,1,"")</f>
        <v>1</v>
      </c>
      <c r="BE382" s="78" t="str">
        <f>REPLACE(INDEX(GroupVertices[Group], MATCH(Edges[[#This Row],[Vertex 2]],GroupVertices[Vertex],0)),1,1,"")</f>
        <v>1</v>
      </c>
      <c r="BF382" s="48">
        <v>0</v>
      </c>
      <c r="BG382" s="49">
        <v>0</v>
      </c>
      <c r="BH382" s="48">
        <v>0</v>
      </c>
      <c r="BI382" s="49">
        <v>0</v>
      </c>
      <c r="BJ382" s="48">
        <v>0</v>
      </c>
      <c r="BK382" s="49">
        <v>0</v>
      </c>
      <c r="BL382" s="48">
        <v>31</v>
      </c>
      <c r="BM382" s="49">
        <v>100</v>
      </c>
      <c r="BN382" s="48">
        <v>31</v>
      </c>
    </row>
    <row r="383" spans="1:66" x14ac:dyDescent="0.25">
      <c r="A383" s="64" t="s">
        <v>277</v>
      </c>
      <c r="B383" s="64" t="s">
        <v>286</v>
      </c>
      <c r="C383" s="65" t="s">
        <v>11064</v>
      </c>
      <c r="D383" s="66">
        <v>3</v>
      </c>
      <c r="E383" s="67" t="s">
        <v>132</v>
      </c>
      <c r="F383" s="68">
        <v>32</v>
      </c>
      <c r="G383" s="65"/>
      <c r="H383" s="69"/>
      <c r="I383" s="70"/>
      <c r="J383" s="70"/>
      <c r="K383" s="34" t="s">
        <v>66</v>
      </c>
      <c r="L383" s="77">
        <v>383</v>
      </c>
      <c r="M383" s="77"/>
      <c r="N383" s="72"/>
      <c r="O383" s="79" t="s">
        <v>314</v>
      </c>
      <c r="P383" s="81">
        <v>43850.710810185185</v>
      </c>
      <c r="Q383" s="79" t="s">
        <v>349</v>
      </c>
      <c r="R383" s="79" t="s">
        <v>486</v>
      </c>
      <c r="S383" s="79" t="s">
        <v>499</v>
      </c>
      <c r="T383" s="79" t="s">
        <v>519</v>
      </c>
      <c r="U383" s="79"/>
      <c r="V383" s="82" t="s">
        <v>735</v>
      </c>
      <c r="W383" s="81">
        <v>43850.710810185185</v>
      </c>
      <c r="X383" s="85">
        <v>43850</v>
      </c>
      <c r="Y383" s="87" t="s">
        <v>1013</v>
      </c>
      <c r="Z383" s="82" t="s">
        <v>1327</v>
      </c>
      <c r="AA383" s="79"/>
      <c r="AB383" s="79"/>
      <c r="AC383" s="87" t="s">
        <v>1641</v>
      </c>
      <c r="AD383" s="79"/>
      <c r="AE383" s="79" t="b">
        <v>0</v>
      </c>
      <c r="AF383" s="79">
        <v>3</v>
      </c>
      <c r="AG383" s="87" t="s">
        <v>1673</v>
      </c>
      <c r="AH383" s="79" t="b">
        <v>0</v>
      </c>
      <c r="AI383" s="79" t="s">
        <v>1678</v>
      </c>
      <c r="AJ383" s="79"/>
      <c r="AK383" s="87" t="s">
        <v>1673</v>
      </c>
      <c r="AL383" s="79" t="b">
        <v>0</v>
      </c>
      <c r="AM383" s="79">
        <v>2</v>
      </c>
      <c r="AN383" s="87" t="s">
        <v>1673</v>
      </c>
      <c r="AO383" s="79" t="s">
        <v>1679</v>
      </c>
      <c r="AP383" s="79" t="b">
        <v>0</v>
      </c>
      <c r="AQ383" s="87" t="s">
        <v>1641</v>
      </c>
      <c r="AR383" s="79" t="s">
        <v>176</v>
      </c>
      <c r="AS383" s="79">
        <v>0</v>
      </c>
      <c r="AT383" s="79">
        <v>0</v>
      </c>
      <c r="AU383" s="79"/>
      <c r="AV383" s="79"/>
      <c r="AW383" s="79"/>
      <c r="AX383" s="79"/>
      <c r="AY383" s="79"/>
      <c r="AZ383" s="79"/>
      <c r="BA383" s="79"/>
      <c r="BB383" s="79"/>
      <c r="BC383">
        <v>1</v>
      </c>
      <c r="BD383" s="78" t="str">
        <f>REPLACE(INDEX(GroupVertices[Group], MATCH(Edges[[#This Row],[Vertex 1]],GroupVertices[Vertex],0)),1,1,"")</f>
        <v>1</v>
      </c>
      <c r="BE383" s="78" t="str">
        <f>REPLACE(INDEX(GroupVertices[Group], MATCH(Edges[[#This Row],[Vertex 2]],GroupVertices[Vertex],0)),1,1,"")</f>
        <v>3</v>
      </c>
      <c r="BF383" s="48">
        <v>0</v>
      </c>
      <c r="BG383" s="49">
        <v>0</v>
      </c>
      <c r="BH383" s="48">
        <v>0</v>
      </c>
      <c r="BI383" s="49">
        <v>0</v>
      </c>
      <c r="BJ383" s="48">
        <v>0</v>
      </c>
      <c r="BK383" s="49">
        <v>0</v>
      </c>
      <c r="BL383" s="48">
        <v>26</v>
      </c>
      <c r="BM383" s="49">
        <v>100</v>
      </c>
      <c r="BN383" s="48">
        <v>26</v>
      </c>
    </row>
    <row r="384" spans="1:66" x14ac:dyDescent="0.25">
      <c r="A384" s="64" t="s">
        <v>277</v>
      </c>
      <c r="B384" s="64" t="s">
        <v>312</v>
      </c>
      <c r="C384" s="65" t="s">
        <v>11064</v>
      </c>
      <c r="D384" s="66">
        <v>3</v>
      </c>
      <c r="E384" s="67" t="s">
        <v>132</v>
      </c>
      <c r="F384" s="68">
        <v>32</v>
      </c>
      <c r="G384" s="65"/>
      <c r="H384" s="69"/>
      <c r="I384" s="70"/>
      <c r="J384" s="70"/>
      <c r="K384" s="34" t="s">
        <v>65</v>
      </c>
      <c r="L384" s="77">
        <v>384</v>
      </c>
      <c r="M384" s="77"/>
      <c r="N384" s="72"/>
      <c r="O384" s="79" t="s">
        <v>314</v>
      </c>
      <c r="P384" s="81">
        <v>43851.336331018516</v>
      </c>
      <c r="Q384" s="79" t="s">
        <v>453</v>
      </c>
      <c r="R384" s="82" t="s">
        <v>463</v>
      </c>
      <c r="S384" s="79" t="s">
        <v>496</v>
      </c>
      <c r="T384" s="79" t="s">
        <v>509</v>
      </c>
      <c r="U384" s="82" t="s">
        <v>666</v>
      </c>
      <c r="V384" s="82" t="s">
        <v>666</v>
      </c>
      <c r="W384" s="81">
        <v>43851.336331018516</v>
      </c>
      <c r="X384" s="85">
        <v>43851</v>
      </c>
      <c r="Y384" s="87" t="s">
        <v>1014</v>
      </c>
      <c r="Z384" s="82" t="s">
        <v>1328</v>
      </c>
      <c r="AA384" s="79"/>
      <c r="AB384" s="79"/>
      <c r="AC384" s="87" t="s">
        <v>1642</v>
      </c>
      <c r="AD384" s="79"/>
      <c r="AE384" s="79" t="b">
        <v>0</v>
      </c>
      <c r="AF384" s="79">
        <v>3</v>
      </c>
      <c r="AG384" s="87" t="s">
        <v>1673</v>
      </c>
      <c r="AH384" s="79" t="b">
        <v>0</v>
      </c>
      <c r="AI384" s="79" t="s">
        <v>1678</v>
      </c>
      <c r="AJ384" s="79"/>
      <c r="AK384" s="87" t="s">
        <v>1673</v>
      </c>
      <c r="AL384" s="79" t="b">
        <v>0</v>
      </c>
      <c r="AM384" s="79">
        <v>2</v>
      </c>
      <c r="AN384" s="87" t="s">
        <v>1673</v>
      </c>
      <c r="AO384" s="79" t="s">
        <v>1679</v>
      </c>
      <c r="AP384" s="79" t="b">
        <v>0</v>
      </c>
      <c r="AQ384" s="87" t="s">
        <v>1642</v>
      </c>
      <c r="AR384" s="79" t="s">
        <v>176</v>
      </c>
      <c r="AS384" s="79">
        <v>0</v>
      </c>
      <c r="AT384" s="79">
        <v>0</v>
      </c>
      <c r="AU384" s="79"/>
      <c r="AV384" s="79"/>
      <c r="AW384" s="79"/>
      <c r="AX384" s="79"/>
      <c r="AY384" s="79"/>
      <c r="AZ384" s="79"/>
      <c r="BA384" s="79"/>
      <c r="BB384" s="79"/>
      <c r="BC384">
        <v>1</v>
      </c>
      <c r="BD384" s="78" t="str">
        <f>REPLACE(INDEX(GroupVertices[Group], MATCH(Edges[[#This Row],[Vertex 1]],GroupVertices[Vertex],0)),1,1,"")</f>
        <v>1</v>
      </c>
      <c r="BE384" s="78" t="str">
        <f>REPLACE(INDEX(GroupVertices[Group], MATCH(Edges[[#This Row],[Vertex 2]],GroupVertices[Vertex],0)),1,1,"")</f>
        <v>3</v>
      </c>
      <c r="BF384" s="48">
        <v>0</v>
      </c>
      <c r="BG384" s="49">
        <v>0</v>
      </c>
      <c r="BH384" s="48">
        <v>0</v>
      </c>
      <c r="BI384" s="49">
        <v>0</v>
      </c>
      <c r="BJ384" s="48">
        <v>0</v>
      </c>
      <c r="BK384" s="49">
        <v>0</v>
      </c>
      <c r="BL384" s="48">
        <v>45</v>
      </c>
      <c r="BM384" s="49">
        <v>100</v>
      </c>
      <c r="BN384" s="48">
        <v>45</v>
      </c>
    </row>
    <row r="385" spans="1:66" x14ac:dyDescent="0.25">
      <c r="A385" s="64" t="s">
        <v>277</v>
      </c>
      <c r="B385" s="64" t="s">
        <v>292</v>
      </c>
      <c r="C385" s="65" t="s">
        <v>11064</v>
      </c>
      <c r="D385" s="66">
        <v>3</v>
      </c>
      <c r="E385" s="67" t="s">
        <v>132</v>
      </c>
      <c r="F385" s="68">
        <v>32</v>
      </c>
      <c r="G385" s="65"/>
      <c r="H385" s="69"/>
      <c r="I385" s="70"/>
      <c r="J385" s="70"/>
      <c r="K385" s="34" t="s">
        <v>65</v>
      </c>
      <c r="L385" s="77">
        <v>385</v>
      </c>
      <c r="M385" s="77"/>
      <c r="N385" s="72"/>
      <c r="O385" s="79" t="s">
        <v>314</v>
      </c>
      <c r="P385" s="81">
        <v>43851.336331018516</v>
      </c>
      <c r="Q385" s="79" t="s">
        <v>453</v>
      </c>
      <c r="R385" s="82" t="s">
        <v>463</v>
      </c>
      <c r="S385" s="79" t="s">
        <v>496</v>
      </c>
      <c r="T385" s="79" t="s">
        <v>509</v>
      </c>
      <c r="U385" s="82" t="s">
        <v>666</v>
      </c>
      <c r="V385" s="82" t="s">
        <v>666</v>
      </c>
      <c r="W385" s="81">
        <v>43851.336331018516</v>
      </c>
      <c r="X385" s="85">
        <v>43851</v>
      </c>
      <c r="Y385" s="87" t="s">
        <v>1014</v>
      </c>
      <c r="Z385" s="82" t="s">
        <v>1328</v>
      </c>
      <c r="AA385" s="79"/>
      <c r="AB385" s="79"/>
      <c r="AC385" s="87" t="s">
        <v>1642</v>
      </c>
      <c r="AD385" s="79"/>
      <c r="AE385" s="79" t="b">
        <v>0</v>
      </c>
      <c r="AF385" s="79">
        <v>3</v>
      </c>
      <c r="AG385" s="87" t="s">
        <v>1673</v>
      </c>
      <c r="AH385" s="79" t="b">
        <v>0</v>
      </c>
      <c r="AI385" s="79" t="s">
        <v>1678</v>
      </c>
      <c r="AJ385" s="79"/>
      <c r="AK385" s="87" t="s">
        <v>1673</v>
      </c>
      <c r="AL385" s="79" t="b">
        <v>0</v>
      </c>
      <c r="AM385" s="79">
        <v>2</v>
      </c>
      <c r="AN385" s="87" t="s">
        <v>1673</v>
      </c>
      <c r="AO385" s="79" t="s">
        <v>1679</v>
      </c>
      <c r="AP385" s="79" t="b">
        <v>0</v>
      </c>
      <c r="AQ385" s="87" t="s">
        <v>1642</v>
      </c>
      <c r="AR385" s="79" t="s">
        <v>176</v>
      </c>
      <c r="AS385" s="79">
        <v>0</v>
      </c>
      <c r="AT385" s="79">
        <v>0</v>
      </c>
      <c r="AU385" s="79"/>
      <c r="AV385" s="79"/>
      <c r="AW385" s="79"/>
      <c r="AX385" s="79"/>
      <c r="AY385" s="79"/>
      <c r="AZ385" s="79"/>
      <c r="BA385" s="79"/>
      <c r="BB385" s="79"/>
      <c r="BC385">
        <v>1</v>
      </c>
      <c r="BD385" s="78" t="str">
        <f>REPLACE(INDEX(GroupVertices[Group], MATCH(Edges[[#This Row],[Vertex 1]],GroupVertices[Vertex],0)),1,1,"")</f>
        <v>1</v>
      </c>
      <c r="BE385" s="78" t="str">
        <f>REPLACE(INDEX(GroupVertices[Group], MATCH(Edges[[#This Row],[Vertex 2]],GroupVertices[Vertex],0)),1,1,"")</f>
        <v>2</v>
      </c>
      <c r="BF385" s="48"/>
      <c r="BG385" s="49"/>
      <c r="BH385" s="48"/>
      <c r="BI385" s="49"/>
      <c r="BJ385" s="48"/>
      <c r="BK385" s="49"/>
      <c r="BL385" s="48"/>
      <c r="BM385" s="49"/>
      <c r="BN385" s="48"/>
    </row>
    <row r="386" spans="1:66" x14ac:dyDescent="0.25">
      <c r="A386" s="64" t="s">
        <v>277</v>
      </c>
      <c r="B386" s="64" t="s">
        <v>290</v>
      </c>
      <c r="C386" s="65" t="s">
        <v>11064</v>
      </c>
      <c r="D386" s="66">
        <v>3</v>
      </c>
      <c r="E386" s="67" t="s">
        <v>132</v>
      </c>
      <c r="F386" s="68">
        <v>32</v>
      </c>
      <c r="G386" s="65"/>
      <c r="H386" s="69"/>
      <c r="I386" s="70"/>
      <c r="J386" s="70"/>
      <c r="K386" s="34" t="s">
        <v>66</v>
      </c>
      <c r="L386" s="77">
        <v>386</v>
      </c>
      <c r="M386" s="77"/>
      <c r="N386" s="72"/>
      <c r="O386" s="79" t="s">
        <v>315</v>
      </c>
      <c r="P386" s="81">
        <v>43851.665995370371</v>
      </c>
      <c r="Q386" s="79" t="s">
        <v>422</v>
      </c>
      <c r="R386" s="82" t="s">
        <v>472</v>
      </c>
      <c r="S386" s="79" t="s">
        <v>500</v>
      </c>
      <c r="T386" s="79"/>
      <c r="U386" s="79"/>
      <c r="V386" s="82" t="s">
        <v>735</v>
      </c>
      <c r="W386" s="81">
        <v>43851.665995370371</v>
      </c>
      <c r="X386" s="85">
        <v>43851</v>
      </c>
      <c r="Y386" s="87" t="s">
        <v>988</v>
      </c>
      <c r="Z386" s="82" t="s">
        <v>1302</v>
      </c>
      <c r="AA386" s="79"/>
      <c r="AB386" s="79"/>
      <c r="AC386" s="87" t="s">
        <v>1616</v>
      </c>
      <c r="AD386" s="79"/>
      <c r="AE386" s="79" t="b">
        <v>0</v>
      </c>
      <c r="AF386" s="79">
        <v>0</v>
      </c>
      <c r="AG386" s="87" t="s">
        <v>1673</v>
      </c>
      <c r="AH386" s="79" t="b">
        <v>0</v>
      </c>
      <c r="AI386" s="79" t="s">
        <v>1678</v>
      </c>
      <c r="AJ386" s="79"/>
      <c r="AK386" s="87" t="s">
        <v>1673</v>
      </c>
      <c r="AL386" s="79" t="b">
        <v>0</v>
      </c>
      <c r="AM386" s="79">
        <v>3</v>
      </c>
      <c r="AN386" s="87" t="s">
        <v>1527</v>
      </c>
      <c r="AO386" s="79" t="s">
        <v>1682</v>
      </c>
      <c r="AP386" s="79" t="b">
        <v>0</v>
      </c>
      <c r="AQ386" s="87" t="s">
        <v>1527</v>
      </c>
      <c r="AR386" s="79" t="s">
        <v>176</v>
      </c>
      <c r="AS386" s="79">
        <v>0</v>
      </c>
      <c r="AT386" s="79">
        <v>0</v>
      </c>
      <c r="AU386" s="79"/>
      <c r="AV386" s="79"/>
      <c r="AW386" s="79"/>
      <c r="AX386" s="79"/>
      <c r="AY386" s="79"/>
      <c r="AZ386" s="79"/>
      <c r="BA386" s="79"/>
      <c r="BB386" s="79"/>
      <c r="BC386">
        <v>1</v>
      </c>
      <c r="BD386" s="78" t="str">
        <f>REPLACE(INDEX(GroupVertices[Group], MATCH(Edges[[#This Row],[Vertex 1]],GroupVertices[Vertex],0)),1,1,"")</f>
        <v>1</v>
      </c>
      <c r="BE386" s="78" t="str">
        <f>REPLACE(INDEX(GroupVertices[Group], MATCH(Edges[[#This Row],[Vertex 2]],GroupVertices[Vertex],0)),1,1,"")</f>
        <v>2</v>
      </c>
      <c r="BF386" s="48"/>
      <c r="BG386" s="49"/>
      <c r="BH386" s="48"/>
      <c r="BI386" s="49"/>
      <c r="BJ386" s="48"/>
      <c r="BK386" s="49"/>
      <c r="BL386" s="48"/>
      <c r="BM386" s="49"/>
      <c r="BN386" s="48"/>
    </row>
    <row r="387" spans="1:66" x14ac:dyDescent="0.25">
      <c r="A387" s="64" t="s">
        <v>277</v>
      </c>
      <c r="B387" s="64" t="s">
        <v>292</v>
      </c>
      <c r="C387" s="65" t="s">
        <v>11064</v>
      </c>
      <c r="D387" s="66">
        <v>3</v>
      </c>
      <c r="E387" s="67" t="s">
        <v>132</v>
      </c>
      <c r="F387" s="68">
        <v>32</v>
      </c>
      <c r="G387" s="65"/>
      <c r="H387" s="69"/>
      <c r="I387" s="70"/>
      <c r="J387" s="70"/>
      <c r="K387" s="34" t="s">
        <v>65</v>
      </c>
      <c r="L387" s="77">
        <v>387</v>
      </c>
      <c r="M387" s="77"/>
      <c r="N387" s="72"/>
      <c r="O387" s="79" t="s">
        <v>315</v>
      </c>
      <c r="P387" s="81">
        <v>43851.665995370371</v>
      </c>
      <c r="Q387" s="79" t="s">
        <v>422</v>
      </c>
      <c r="R387" s="82" t="s">
        <v>472</v>
      </c>
      <c r="S387" s="79" t="s">
        <v>500</v>
      </c>
      <c r="T387" s="79"/>
      <c r="U387" s="79"/>
      <c r="V387" s="82" t="s">
        <v>735</v>
      </c>
      <c r="W387" s="81">
        <v>43851.665995370371</v>
      </c>
      <c r="X387" s="85">
        <v>43851</v>
      </c>
      <c r="Y387" s="87" t="s">
        <v>988</v>
      </c>
      <c r="Z387" s="82" t="s">
        <v>1302</v>
      </c>
      <c r="AA387" s="79"/>
      <c r="AB387" s="79"/>
      <c r="AC387" s="87" t="s">
        <v>1616</v>
      </c>
      <c r="AD387" s="79"/>
      <c r="AE387" s="79" t="b">
        <v>0</v>
      </c>
      <c r="AF387" s="79">
        <v>0</v>
      </c>
      <c r="AG387" s="87" t="s">
        <v>1673</v>
      </c>
      <c r="AH387" s="79" t="b">
        <v>0</v>
      </c>
      <c r="AI387" s="79" t="s">
        <v>1678</v>
      </c>
      <c r="AJ387" s="79"/>
      <c r="AK387" s="87" t="s">
        <v>1673</v>
      </c>
      <c r="AL387" s="79" t="b">
        <v>0</v>
      </c>
      <c r="AM387" s="79">
        <v>3</v>
      </c>
      <c r="AN387" s="87" t="s">
        <v>1527</v>
      </c>
      <c r="AO387" s="79" t="s">
        <v>1682</v>
      </c>
      <c r="AP387" s="79" t="b">
        <v>0</v>
      </c>
      <c r="AQ387" s="87" t="s">
        <v>1527</v>
      </c>
      <c r="AR387" s="79" t="s">
        <v>176</v>
      </c>
      <c r="AS387" s="79">
        <v>0</v>
      </c>
      <c r="AT387" s="79">
        <v>0</v>
      </c>
      <c r="AU387" s="79"/>
      <c r="AV387" s="79"/>
      <c r="AW387" s="79"/>
      <c r="AX387" s="79"/>
      <c r="AY387" s="79"/>
      <c r="AZ387" s="79"/>
      <c r="BA387" s="79"/>
      <c r="BB387" s="79"/>
      <c r="BC387">
        <v>1</v>
      </c>
      <c r="BD387" s="78" t="str">
        <f>REPLACE(INDEX(GroupVertices[Group], MATCH(Edges[[#This Row],[Vertex 1]],GroupVertices[Vertex],0)),1,1,"")</f>
        <v>1</v>
      </c>
      <c r="BE387" s="78" t="str">
        <f>REPLACE(INDEX(GroupVertices[Group], MATCH(Edges[[#This Row],[Vertex 2]],GroupVertices[Vertex],0)),1,1,"")</f>
        <v>2</v>
      </c>
      <c r="BF387" s="48"/>
      <c r="BG387" s="49"/>
      <c r="BH387" s="48"/>
      <c r="BI387" s="49"/>
      <c r="BJ387" s="48"/>
      <c r="BK387" s="49"/>
      <c r="BL387" s="48"/>
      <c r="BM387" s="49"/>
      <c r="BN387" s="48"/>
    </row>
    <row r="388" spans="1:66" x14ac:dyDescent="0.25">
      <c r="A388" s="64" t="s">
        <v>277</v>
      </c>
      <c r="B388" s="64" t="s">
        <v>277</v>
      </c>
      <c r="C388" s="65" t="s">
        <v>11068</v>
      </c>
      <c r="D388" s="66">
        <v>10</v>
      </c>
      <c r="E388" s="67" t="s">
        <v>136</v>
      </c>
      <c r="F388" s="68">
        <v>18.38095238095238</v>
      </c>
      <c r="G388" s="65"/>
      <c r="H388" s="69"/>
      <c r="I388" s="70"/>
      <c r="J388" s="70"/>
      <c r="K388" s="34" t="s">
        <v>65</v>
      </c>
      <c r="L388" s="77">
        <v>388</v>
      </c>
      <c r="M388" s="77"/>
      <c r="N388" s="72"/>
      <c r="O388" s="79" t="s">
        <v>176</v>
      </c>
      <c r="P388" s="81">
        <v>43852.337766203702</v>
      </c>
      <c r="Q388" s="79" t="s">
        <v>375</v>
      </c>
      <c r="R388" s="79"/>
      <c r="S388" s="79"/>
      <c r="T388" s="79" t="s">
        <v>509</v>
      </c>
      <c r="U388" s="82" t="s">
        <v>667</v>
      </c>
      <c r="V388" s="82" t="s">
        <v>667</v>
      </c>
      <c r="W388" s="81">
        <v>43852.337766203702</v>
      </c>
      <c r="X388" s="85">
        <v>43852</v>
      </c>
      <c r="Y388" s="87" t="s">
        <v>1015</v>
      </c>
      <c r="Z388" s="82" t="s">
        <v>1329</v>
      </c>
      <c r="AA388" s="79"/>
      <c r="AB388" s="79"/>
      <c r="AC388" s="87" t="s">
        <v>1643</v>
      </c>
      <c r="AD388" s="79"/>
      <c r="AE388" s="79" t="b">
        <v>0</v>
      </c>
      <c r="AF388" s="79">
        <v>5</v>
      </c>
      <c r="AG388" s="87" t="s">
        <v>1673</v>
      </c>
      <c r="AH388" s="79" t="b">
        <v>0</v>
      </c>
      <c r="AI388" s="79" t="s">
        <v>1678</v>
      </c>
      <c r="AJ388" s="79"/>
      <c r="AK388" s="87" t="s">
        <v>1673</v>
      </c>
      <c r="AL388" s="79" t="b">
        <v>0</v>
      </c>
      <c r="AM388" s="79">
        <v>2</v>
      </c>
      <c r="AN388" s="87" t="s">
        <v>1673</v>
      </c>
      <c r="AO388" s="79" t="s">
        <v>1683</v>
      </c>
      <c r="AP388" s="79" t="b">
        <v>0</v>
      </c>
      <c r="AQ388" s="87" t="s">
        <v>1643</v>
      </c>
      <c r="AR388" s="79" t="s">
        <v>176</v>
      </c>
      <c r="AS388" s="79">
        <v>0</v>
      </c>
      <c r="AT388" s="79">
        <v>0</v>
      </c>
      <c r="AU388" s="79"/>
      <c r="AV388" s="79"/>
      <c r="AW388" s="79"/>
      <c r="AX388" s="79"/>
      <c r="AY388" s="79"/>
      <c r="AZ388" s="79"/>
      <c r="BA388" s="79"/>
      <c r="BB388" s="79"/>
      <c r="BC388">
        <v>12</v>
      </c>
      <c r="BD388" s="78" t="str">
        <f>REPLACE(INDEX(GroupVertices[Group], MATCH(Edges[[#This Row],[Vertex 1]],GroupVertices[Vertex],0)),1,1,"")</f>
        <v>1</v>
      </c>
      <c r="BE388" s="78" t="str">
        <f>REPLACE(INDEX(GroupVertices[Group], MATCH(Edges[[#This Row],[Vertex 2]],GroupVertices[Vertex],0)),1,1,"")</f>
        <v>1</v>
      </c>
      <c r="BF388" s="48">
        <v>0</v>
      </c>
      <c r="BG388" s="49">
        <v>0</v>
      </c>
      <c r="BH388" s="48">
        <v>0</v>
      </c>
      <c r="BI388" s="49">
        <v>0</v>
      </c>
      <c r="BJ388" s="48">
        <v>0</v>
      </c>
      <c r="BK388" s="49">
        <v>0</v>
      </c>
      <c r="BL388" s="48">
        <v>17</v>
      </c>
      <c r="BM388" s="49">
        <v>100</v>
      </c>
      <c r="BN388" s="48">
        <v>17</v>
      </c>
    </row>
    <row r="389" spans="1:66" x14ac:dyDescent="0.25">
      <c r="A389" s="64" t="s">
        <v>277</v>
      </c>
      <c r="B389" s="64" t="s">
        <v>277</v>
      </c>
      <c r="C389" s="65" t="s">
        <v>11068</v>
      </c>
      <c r="D389" s="66">
        <v>10</v>
      </c>
      <c r="E389" s="67" t="s">
        <v>136</v>
      </c>
      <c r="F389" s="68">
        <v>18.38095238095238</v>
      </c>
      <c r="G389" s="65"/>
      <c r="H389" s="69"/>
      <c r="I389" s="70"/>
      <c r="J389" s="70"/>
      <c r="K389" s="34" t="s">
        <v>65</v>
      </c>
      <c r="L389" s="77">
        <v>389</v>
      </c>
      <c r="M389" s="77"/>
      <c r="N389" s="72"/>
      <c r="O389" s="79" t="s">
        <v>176</v>
      </c>
      <c r="P389" s="81">
        <v>43852.420925925922</v>
      </c>
      <c r="Q389" s="79" t="s">
        <v>454</v>
      </c>
      <c r="R389" s="82" t="s">
        <v>487</v>
      </c>
      <c r="S389" s="79" t="s">
        <v>507</v>
      </c>
      <c r="T389" s="79" t="s">
        <v>549</v>
      </c>
      <c r="U389" s="82" t="s">
        <v>668</v>
      </c>
      <c r="V389" s="82" t="s">
        <v>668</v>
      </c>
      <c r="W389" s="81">
        <v>43852.420925925922</v>
      </c>
      <c r="X389" s="85">
        <v>43852</v>
      </c>
      <c r="Y389" s="87" t="s">
        <v>1016</v>
      </c>
      <c r="Z389" s="82" t="s">
        <v>1330</v>
      </c>
      <c r="AA389" s="79"/>
      <c r="AB389" s="79"/>
      <c r="AC389" s="87" t="s">
        <v>1644</v>
      </c>
      <c r="AD389" s="79"/>
      <c r="AE389" s="79" t="b">
        <v>0</v>
      </c>
      <c r="AF389" s="79">
        <v>1</v>
      </c>
      <c r="AG389" s="87" t="s">
        <v>1673</v>
      </c>
      <c r="AH389" s="79" t="b">
        <v>0</v>
      </c>
      <c r="AI389" s="79" t="s">
        <v>1678</v>
      </c>
      <c r="AJ389" s="79"/>
      <c r="AK389" s="87" t="s">
        <v>1673</v>
      </c>
      <c r="AL389" s="79" t="b">
        <v>0</v>
      </c>
      <c r="AM389" s="79">
        <v>0</v>
      </c>
      <c r="AN389" s="87" t="s">
        <v>1673</v>
      </c>
      <c r="AO389" s="79" t="s">
        <v>1683</v>
      </c>
      <c r="AP389" s="79" t="b">
        <v>0</v>
      </c>
      <c r="AQ389" s="87" t="s">
        <v>1644</v>
      </c>
      <c r="AR389" s="79" t="s">
        <v>176</v>
      </c>
      <c r="AS389" s="79">
        <v>0</v>
      </c>
      <c r="AT389" s="79">
        <v>0</v>
      </c>
      <c r="AU389" s="79"/>
      <c r="AV389" s="79"/>
      <c r="AW389" s="79"/>
      <c r="AX389" s="79"/>
      <c r="AY389" s="79"/>
      <c r="AZ389" s="79"/>
      <c r="BA389" s="79"/>
      <c r="BB389" s="79"/>
      <c r="BC389">
        <v>12</v>
      </c>
      <c r="BD389" s="78" t="str">
        <f>REPLACE(INDEX(GroupVertices[Group], MATCH(Edges[[#This Row],[Vertex 1]],GroupVertices[Vertex],0)),1,1,"")</f>
        <v>1</v>
      </c>
      <c r="BE389" s="78" t="str">
        <f>REPLACE(INDEX(GroupVertices[Group], MATCH(Edges[[#This Row],[Vertex 2]],GroupVertices[Vertex],0)),1,1,"")</f>
        <v>1</v>
      </c>
      <c r="BF389" s="48">
        <v>0</v>
      </c>
      <c r="BG389" s="49">
        <v>0</v>
      </c>
      <c r="BH389" s="48">
        <v>0</v>
      </c>
      <c r="BI389" s="49">
        <v>0</v>
      </c>
      <c r="BJ389" s="48">
        <v>0</v>
      </c>
      <c r="BK389" s="49">
        <v>0</v>
      </c>
      <c r="BL389" s="48">
        <v>31</v>
      </c>
      <c r="BM389" s="49">
        <v>100</v>
      </c>
      <c r="BN389" s="48">
        <v>31</v>
      </c>
    </row>
    <row r="390" spans="1:66" x14ac:dyDescent="0.25">
      <c r="A390" s="64" t="s">
        <v>277</v>
      </c>
      <c r="B390" s="64" t="s">
        <v>277</v>
      </c>
      <c r="C390" s="65" t="s">
        <v>11068</v>
      </c>
      <c r="D390" s="66">
        <v>10</v>
      </c>
      <c r="E390" s="67" t="s">
        <v>136</v>
      </c>
      <c r="F390" s="68">
        <v>18.38095238095238</v>
      </c>
      <c r="G390" s="65"/>
      <c r="H390" s="69"/>
      <c r="I390" s="70"/>
      <c r="J390" s="70"/>
      <c r="K390" s="34" t="s">
        <v>65</v>
      </c>
      <c r="L390" s="77">
        <v>390</v>
      </c>
      <c r="M390" s="77"/>
      <c r="N390" s="72"/>
      <c r="O390" s="79" t="s">
        <v>176</v>
      </c>
      <c r="P390" s="81">
        <v>43852.504317129627</v>
      </c>
      <c r="Q390" s="79" t="s">
        <v>391</v>
      </c>
      <c r="R390" s="82" t="s">
        <v>462</v>
      </c>
      <c r="S390" s="79" t="s">
        <v>496</v>
      </c>
      <c r="T390" s="79" t="s">
        <v>509</v>
      </c>
      <c r="U390" s="82" t="s">
        <v>669</v>
      </c>
      <c r="V390" s="82" t="s">
        <v>669</v>
      </c>
      <c r="W390" s="81">
        <v>43852.504317129627</v>
      </c>
      <c r="X390" s="85">
        <v>43852</v>
      </c>
      <c r="Y390" s="87" t="s">
        <v>1017</v>
      </c>
      <c r="Z390" s="82" t="s">
        <v>1331</v>
      </c>
      <c r="AA390" s="79"/>
      <c r="AB390" s="79"/>
      <c r="AC390" s="87" t="s">
        <v>1645</v>
      </c>
      <c r="AD390" s="79"/>
      <c r="AE390" s="79" t="b">
        <v>0</v>
      </c>
      <c r="AF390" s="79">
        <v>2</v>
      </c>
      <c r="AG390" s="87" t="s">
        <v>1673</v>
      </c>
      <c r="AH390" s="79" t="b">
        <v>0</v>
      </c>
      <c r="AI390" s="79" t="s">
        <v>1678</v>
      </c>
      <c r="AJ390" s="79"/>
      <c r="AK390" s="87" t="s">
        <v>1673</v>
      </c>
      <c r="AL390" s="79" t="b">
        <v>0</v>
      </c>
      <c r="AM390" s="79">
        <v>3</v>
      </c>
      <c r="AN390" s="87" t="s">
        <v>1673</v>
      </c>
      <c r="AO390" s="79" t="s">
        <v>1683</v>
      </c>
      <c r="AP390" s="79" t="b">
        <v>0</v>
      </c>
      <c r="AQ390" s="87" t="s">
        <v>1645</v>
      </c>
      <c r="AR390" s="79" t="s">
        <v>176</v>
      </c>
      <c r="AS390" s="79">
        <v>0</v>
      </c>
      <c r="AT390" s="79">
        <v>0</v>
      </c>
      <c r="AU390" s="79"/>
      <c r="AV390" s="79"/>
      <c r="AW390" s="79"/>
      <c r="AX390" s="79"/>
      <c r="AY390" s="79"/>
      <c r="AZ390" s="79"/>
      <c r="BA390" s="79"/>
      <c r="BB390" s="79"/>
      <c r="BC390">
        <v>12</v>
      </c>
      <c r="BD390" s="78" t="str">
        <f>REPLACE(INDEX(GroupVertices[Group], MATCH(Edges[[#This Row],[Vertex 1]],GroupVertices[Vertex],0)),1,1,"")</f>
        <v>1</v>
      </c>
      <c r="BE390" s="78" t="str">
        <f>REPLACE(INDEX(GroupVertices[Group], MATCH(Edges[[#This Row],[Vertex 2]],GroupVertices[Vertex],0)),1,1,"")</f>
        <v>1</v>
      </c>
      <c r="BF390" s="48">
        <v>0</v>
      </c>
      <c r="BG390" s="49">
        <v>0</v>
      </c>
      <c r="BH390" s="48">
        <v>0</v>
      </c>
      <c r="BI390" s="49">
        <v>0</v>
      </c>
      <c r="BJ390" s="48">
        <v>0</v>
      </c>
      <c r="BK390" s="49">
        <v>0</v>
      </c>
      <c r="BL390" s="48">
        <v>29</v>
      </c>
      <c r="BM390" s="49">
        <v>100</v>
      </c>
      <c r="BN390" s="48">
        <v>29</v>
      </c>
    </row>
    <row r="391" spans="1:66" x14ac:dyDescent="0.25">
      <c r="A391" s="64" t="s">
        <v>277</v>
      </c>
      <c r="B391" s="64" t="s">
        <v>308</v>
      </c>
      <c r="C391" s="65" t="s">
        <v>11064</v>
      </c>
      <c r="D391" s="66">
        <v>3</v>
      </c>
      <c r="E391" s="67" t="s">
        <v>132</v>
      </c>
      <c r="F391" s="68">
        <v>32</v>
      </c>
      <c r="G391" s="65"/>
      <c r="H391" s="69"/>
      <c r="I391" s="70"/>
      <c r="J391" s="70"/>
      <c r="K391" s="34" t="s">
        <v>65</v>
      </c>
      <c r="L391" s="77">
        <v>391</v>
      </c>
      <c r="M391" s="77"/>
      <c r="N391" s="72"/>
      <c r="O391" s="79" t="s">
        <v>314</v>
      </c>
      <c r="P391" s="81">
        <v>43852.796203703707</v>
      </c>
      <c r="Q391" s="79" t="s">
        <v>392</v>
      </c>
      <c r="R391" s="82" t="s">
        <v>471</v>
      </c>
      <c r="S391" s="79" t="s">
        <v>496</v>
      </c>
      <c r="T391" s="79" t="s">
        <v>509</v>
      </c>
      <c r="U391" s="82" t="s">
        <v>670</v>
      </c>
      <c r="V391" s="82" t="s">
        <v>670</v>
      </c>
      <c r="W391" s="81">
        <v>43852.796203703707</v>
      </c>
      <c r="X391" s="85">
        <v>43852</v>
      </c>
      <c r="Y391" s="87" t="s">
        <v>1018</v>
      </c>
      <c r="Z391" s="82" t="s">
        <v>1332</v>
      </c>
      <c r="AA391" s="79"/>
      <c r="AB391" s="79"/>
      <c r="AC391" s="87" t="s">
        <v>1646</v>
      </c>
      <c r="AD391" s="79"/>
      <c r="AE391" s="79" t="b">
        <v>0</v>
      </c>
      <c r="AF391" s="79">
        <v>2</v>
      </c>
      <c r="AG391" s="87" t="s">
        <v>1673</v>
      </c>
      <c r="AH391" s="79" t="b">
        <v>0</v>
      </c>
      <c r="AI391" s="79" t="s">
        <v>1678</v>
      </c>
      <c r="AJ391" s="79"/>
      <c r="AK391" s="87" t="s">
        <v>1673</v>
      </c>
      <c r="AL391" s="79" t="b">
        <v>0</v>
      </c>
      <c r="AM391" s="79">
        <v>4</v>
      </c>
      <c r="AN391" s="87" t="s">
        <v>1673</v>
      </c>
      <c r="AO391" s="79" t="s">
        <v>1683</v>
      </c>
      <c r="AP391" s="79" t="b">
        <v>0</v>
      </c>
      <c r="AQ391" s="87" t="s">
        <v>1646</v>
      </c>
      <c r="AR391" s="79" t="s">
        <v>176</v>
      </c>
      <c r="AS391" s="79">
        <v>0</v>
      </c>
      <c r="AT391" s="79">
        <v>0</v>
      </c>
      <c r="AU391" s="79"/>
      <c r="AV391" s="79"/>
      <c r="AW391" s="79"/>
      <c r="AX391" s="79"/>
      <c r="AY391" s="79"/>
      <c r="AZ391" s="79"/>
      <c r="BA391" s="79"/>
      <c r="BB391" s="79"/>
      <c r="BC391">
        <v>1</v>
      </c>
      <c r="BD391" s="78" t="str">
        <f>REPLACE(INDEX(GroupVertices[Group], MATCH(Edges[[#This Row],[Vertex 1]],GroupVertices[Vertex],0)),1,1,"")</f>
        <v>1</v>
      </c>
      <c r="BE391" s="78" t="str">
        <f>REPLACE(INDEX(GroupVertices[Group], MATCH(Edges[[#This Row],[Vertex 2]],GroupVertices[Vertex],0)),1,1,"")</f>
        <v>3</v>
      </c>
      <c r="BF391" s="48">
        <v>0</v>
      </c>
      <c r="BG391" s="49">
        <v>0</v>
      </c>
      <c r="BH391" s="48">
        <v>0</v>
      </c>
      <c r="BI391" s="49">
        <v>0</v>
      </c>
      <c r="BJ391" s="48">
        <v>0</v>
      </c>
      <c r="BK391" s="49">
        <v>0</v>
      </c>
      <c r="BL391" s="48">
        <v>33</v>
      </c>
      <c r="BM391" s="49">
        <v>100</v>
      </c>
      <c r="BN391" s="48">
        <v>33</v>
      </c>
    </row>
    <row r="392" spans="1:66" x14ac:dyDescent="0.25">
      <c r="A392" s="64" t="s">
        <v>277</v>
      </c>
      <c r="B392" s="64" t="s">
        <v>277</v>
      </c>
      <c r="C392" s="65" t="s">
        <v>11068</v>
      </c>
      <c r="D392" s="66">
        <v>10</v>
      </c>
      <c r="E392" s="67" t="s">
        <v>136</v>
      </c>
      <c r="F392" s="68">
        <v>18.38095238095238</v>
      </c>
      <c r="G392" s="65"/>
      <c r="H392" s="69"/>
      <c r="I392" s="70"/>
      <c r="J392" s="70"/>
      <c r="K392" s="34" t="s">
        <v>65</v>
      </c>
      <c r="L392" s="77">
        <v>392</v>
      </c>
      <c r="M392" s="77"/>
      <c r="N392" s="72"/>
      <c r="O392" s="79" t="s">
        <v>176</v>
      </c>
      <c r="P392" s="81">
        <v>43853.354166666664</v>
      </c>
      <c r="Q392" s="79" t="s">
        <v>432</v>
      </c>
      <c r="R392" s="82" t="s">
        <v>463</v>
      </c>
      <c r="S392" s="79" t="s">
        <v>496</v>
      </c>
      <c r="T392" s="79" t="s">
        <v>509</v>
      </c>
      <c r="U392" s="82" t="s">
        <v>671</v>
      </c>
      <c r="V392" s="82" t="s">
        <v>671</v>
      </c>
      <c r="W392" s="81">
        <v>43853.354166666664</v>
      </c>
      <c r="X392" s="85">
        <v>43853</v>
      </c>
      <c r="Y392" s="87" t="s">
        <v>1019</v>
      </c>
      <c r="Z392" s="82" t="s">
        <v>1333</v>
      </c>
      <c r="AA392" s="79"/>
      <c r="AB392" s="79"/>
      <c r="AC392" s="87" t="s">
        <v>1647</v>
      </c>
      <c r="AD392" s="79"/>
      <c r="AE392" s="79" t="b">
        <v>0</v>
      </c>
      <c r="AF392" s="79">
        <v>0</v>
      </c>
      <c r="AG392" s="87" t="s">
        <v>1673</v>
      </c>
      <c r="AH392" s="79" t="b">
        <v>0</v>
      </c>
      <c r="AI392" s="79" t="s">
        <v>1678</v>
      </c>
      <c r="AJ392" s="79"/>
      <c r="AK392" s="87" t="s">
        <v>1673</v>
      </c>
      <c r="AL392" s="79" t="b">
        <v>0</v>
      </c>
      <c r="AM392" s="79">
        <v>1</v>
      </c>
      <c r="AN392" s="87" t="s">
        <v>1673</v>
      </c>
      <c r="AO392" s="79" t="s">
        <v>1679</v>
      </c>
      <c r="AP392" s="79" t="b">
        <v>0</v>
      </c>
      <c r="AQ392" s="87" t="s">
        <v>1647</v>
      </c>
      <c r="AR392" s="79" t="s">
        <v>176</v>
      </c>
      <c r="AS392" s="79">
        <v>0</v>
      </c>
      <c r="AT392" s="79">
        <v>0</v>
      </c>
      <c r="AU392" s="79"/>
      <c r="AV392" s="79"/>
      <c r="AW392" s="79"/>
      <c r="AX392" s="79"/>
      <c r="AY392" s="79"/>
      <c r="AZ392" s="79"/>
      <c r="BA392" s="79"/>
      <c r="BB392" s="79"/>
      <c r="BC392">
        <v>12</v>
      </c>
      <c r="BD392" s="78" t="str">
        <f>REPLACE(INDEX(GroupVertices[Group], MATCH(Edges[[#This Row],[Vertex 1]],GroupVertices[Vertex],0)),1,1,"")</f>
        <v>1</v>
      </c>
      <c r="BE392" s="78" t="str">
        <f>REPLACE(INDEX(GroupVertices[Group], MATCH(Edges[[#This Row],[Vertex 2]],GroupVertices[Vertex],0)),1,1,"")</f>
        <v>1</v>
      </c>
      <c r="BF392" s="48">
        <v>0</v>
      </c>
      <c r="BG392" s="49">
        <v>0</v>
      </c>
      <c r="BH392" s="48">
        <v>0</v>
      </c>
      <c r="BI392" s="49">
        <v>0</v>
      </c>
      <c r="BJ392" s="48">
        <v>0</v>
      </c>
      <c r="BK392" s="49">
        <v>0</v>
      </c>
      <c r="BL392" s="48">
        <v>34</v>
      </c>
      <c r="BM392" s="49">
        <v>100</v>
      </c>
      <c r="BN392" s="48">
        <v>34</v>
      </c>
    </row>
    <row r="393" spans="1:66" x14ac:dyDescent="0.25">
      <c r="A393" s="64" t="s">
        <v>277</v>
      </c>
      <c r="B393" s="64" t="s">
        <v>232</v>
      </c>
      <c r="C393" s="65" t="s">
        <v>11064</v>
      </c>
      <c r="D393" s="66">
        <v>3</v>
      </c>
      <c r="E393" s="67" t="s">
        <v>132</v>
      </c>
      <c r="F393" s="68">
        <v>32</v>
      </c>
      <c r="G393" s="65"/>
      <c r="H393" s="69"/>
      <c r="I393" s="70"/>
      <c r="J393" s="70"/>
      <c r="K393" s="34" t="s">
        <v>66</v>
      </c>
      <c r="L393" s="77">
        <v>393</v>
      </c>
      <c r="M393" s="77"/>
      <c r="N393" s="72"/>
      <c r="O393" s="79" t="s">
        <v>314</v>
      </c>
      <c r="P393" s="81">
        <v>43853.409756944442</v>
      </c>
      <c r="Q393" s="79" t="s">
        <v>455</v>
      </c>
      <c r="R393" s="82" t="s">
        <v>488</v>
      </c>
      <c r="S393" s="79" t="s">
        <v>496</v>
      </c>
      <c r="T393" s="79" t="s">
        <v>550</v>
      </c>
      <c r="U393" s="79"/>
      <c r="V393" s="82" t="s">
        <v>735</v>
      </c>
      <c r="W393" s="81">
        <v>43853.409756944442</v>
      </c>
      <c r="X393" s="85">
        <v>43853</v>
      </c>
      <c r="Y393" s="87" t="s">
        <v>1020</v>
      </c>
      <c r="Z393" s="82" t="s">
        <v>1334</v>
      </c>
      <c r="AA393" s="79"/>
      <c r="AB393" s="79"/>
      <c r="AC393" s="87" t="s">
        <v>1648</v>
      </c>
      <c r="AD393" s="79"/>
      <c r="AE393" s="79" t="b">
        <v>0</v>
      </c>
      <c r="AF393" s="79">
        <v>2</v>
      </c>
      <c r="AG393" s="87" t="s">
        <v>1673</v>
      </c>
      <c r="AH393" s="79" t="b">
        <v>0</v>
      </c>
      <c r="AI393" s="79" t="s">
        <v>1678</v>
      </c>
      <c r="AJ393" s="79"/>
      <c r="AK393" s="87" t="s">
        <v>1673</v>
      </c>
      <c r="AL393" s="79" t="b">
        <v>0</v>
      </c>
      <c r="AM393" s="79">
        <v>2</v>
      </c>
      <c r="AN393" s="87" t="s">
        <v>1673</v>
      </c>
      <c r="AO393" s="79" t="s">
        <v>1684</v>
      </c>
      <c r="AP393" s="79" t="b">
        <v>0</v>
      </c>
      <c r="AQ393" s="87" t="s">
        <v>1648</v>
      </c>
      <c r="AR393" s="79" t="s">
        <v>176</v>
      </c>
      <c r="AS393" s="79">
        <v>0</v>
      </c>
      <c r="AT393" s="79">
        <v>0</v>
      </c>
      <c r="AU393" s="79"/>
      <c r="AV393" s="79"/>
      <c r="AW393" s="79"/>
      <c r="AX393" s="79"/>
      <c r="AY393" s="79"/>
      <c r="AZ393" s="79"/>
      <c r="BA393" s="79"/>
      <c r="BB393" s="79"/>
      <c r="BC393">
        <v>1</v>
      </c>
      <c r="BD393" s="78" t="str">
        <f>REPLACE(INDEX(GroupVertices[Group], MATCH(Edges[[#This Row],[Vertex 1]],GroupVertices[Vertex],0)),1,1,"")</f>
        <v>1</v>
      </c>
      <c r="BE393" s="78" t="str">
        <f>REPLACE(INDEX(GroupVertices[Group], MATCH(Edges[[#This Row],[Vertex 2]],GroupVertices[Vertex],0)),1,1,"")</f>
        <v>7</v>
      </c>
      <c r="BF393" s="48">
        <v>0</v>
      </c>
      <c r="BG393" s="49">
        <v>0</v>
      </c>
      <c r="BH393" s="48">
        <v>1</v>
      </c>
      <c r="BI393" s="49">
        <v>3.125</v>
      </c>
      <c r="BJ393" s="48">
        <v>0</v>
      </c>
      <c r="BK393" s="49">
        <v>0</v>
      </c>
      <c r="BL393" s="48">
        <v>31</v>
      </c>
      <c r="BM393" s="49">
        <v>96.875</v>
      </c>
      <c r="BN393" s="48">
        <v>32</v>
      </c>
    </row>
    <row r="394" spans="1:66" x14ac:dyDescent="0.25">
      <c r="A394" s="64" t="s">
        <v>286</v>
      </c>
      <c r="B394" s="64" t="s">
        <v>277</v>
      </c>
      <c r="C394" s="65" t="s">
        <v>11071</v>
      </c>
      <c r="D394" s="66">
        <v>7.375</v>
      </c>
      <c r="E394" s="67" t="s">
        <v>136</v>
      </c>
      <c r="F394" s="68">
        <v>25.80952380952381</v>
      </c>
      <c r="G394" s="65"/>
      <c r="H394" s="69"/>
      <c r="I394" s="70"/>
      <c r="J394" s="70"/>
      <c r="K394" s="34" t="s">
        <v>66</v>
      </c>
      <c r="L394" s="77">
        <v>394</v>
      </c>
      <c r="M394" s="77"/>
      <c r="N394" s="72"/>
      <c r="O394" s="79" t="s">
        <v>313</v>
      </c>
      <c r="P394" s="81">
        <v>43845.724745370368</v>
      </c>
      <c r="Q394" s="79" t="s">
        <v>355</v>
      </c>
      <c r="R394" s="79"/>
      <c r="S394" s="79"/>
      <c r="T394" s="79" t="s">
        <v>509</v>
      </c>
      <c r="U394" s="79"/>
      <c r="V394" s="82" t="s">
        <v>743</v>
      </c>
      <c r="W394" s="81">
        <v>43845.724745370368</v>
      </c>
      <c r="X394" s="85">
        <v>43845</v>
      </c>
      <c r="Y394" s="87" t="s">
        <v>1021</v>
      </c>
      <c r="Z394" s="82" t="s">
        <v>1335</v>
      </c>
      <c r="AA394" s="79"/>
      <c r="AB394" s="79"/>
      <c r="AC394" s="87" t="s">
        <v>1649</v>
      </c>
      <c r="AD394" s="79"/>
      <c r="AE394" s="79" t="b">
        <v>0</v>
      </c>
      <c r="AF394" s="79">
        <v>0</v>
      </c>
      <c r="AG394" s="87" t="s">
        <v>1673</v>
      </c>
      <c r="AH394" s="79" t="b">
        <v>0</v>
      </c>
      <c r="AI394" s="79" t="s">
        <v>1678</v>
      </c>
      <c r="AJ394" s="79"/>
      <c r="AK394" s="87" t="s">
        <v>1673</v>
      </c>
      <c r="AL394" s="79" t="b">
        <v>0</v>
      </c>
      <c r="AM394" s="79">
        <v>2</v>
      </c>
      <c r="AN394" s="87" t="s">
        <v>1632</v>
      </c>
      <c r="AO394" s="79" t="s">
        <v>1681</v>
      </c>
      <c r="AP394" s="79" t="b">
        <v>0</v>
      </c>
      <c r="AQ394" s="87" t="s">
        <v>1632</v>
      </c>
      <c r="AR394" s="79" t="s">
        <v>176</v>
      </c>
      <c r="AS394" s="79">
        <v>0</v>
      </c>
      <c r="AT394" s="79">
        <v>0</v>
      </c>
      <c r="AU394" s="79"/>
      <c r="AV394" s="79"/>
      <c r="AW394" s="79"/>
      <c r="AX394" s="79"/>
      <c r="AY394" s="79"/>
      <c r="AZ394" s="79"/>
      <c r="BA394" s="79"/>
      <c r="BB394" s="79"/>
      <c r="BC394">
        <v>6</v>
      </c>
      <c r="BD394" s="78" t="str">
        <f>REPLACE(INDEX(GroupVertices[Group], MATCH(Edges[[#This Row],[Vertex 1]],GroupVertices[Vertex],0)),1,1,"")</f>
        <v>3</v>
      </c>
      <c r="BE394" s="78" t="str">
        <f>REPLACE(INDEX(GroupVertices[Group], MATCH(Edges[[#This Row],[Vertex 2]],GroupVertices[Vertex],0)),1,1,"")</f>
        <v>1</v>
      </c>
      <c r="BF394" s="48">
        <v>0</v>
      </c>
      <c r="BG394" s="49">
        <v>0</v>
      </c>
      <c r="BH394" s="48">
        <v>1</v>
      </c>
      <c r="BI394" s="49">
        <v>2.7777777777777777</v>
      </c>
      <c r="BJ394" s="48">
        <v>0</v>
      </c>
      <c r="BK394" s="49">
        <v>0</v>
      </c>
      <c r="BL394" s="48">
        <v>35</v>
      </c>
      <c r="BM394" s="49">
        <v>97.222222222222229</v>
      </c>
      <c r="BN394" s="48">
        <v>36</v>
      </c>
    </row>
    <row r="395" spans="1:66" x14ac:dyDescent="0.25">
      <c r="A395" s="64" t="s">
        <v>286</v>
      </c>
      <c r="B395" s="64" t="s">
        <v>277</v>
      </c>
      <c r="C395" s="65" t="s">
        <v>11067</v>
      </c>
      <c r="D395" s="66">
        <v>5.625</v>
      </c>
      <c r="E395" s="67" t="s">
        <v>132</v>
      </c>
      <c r="F395" s="68">
        <v>28.285714285714285</v>
      </c>
      <c r="G395" s="65"/>
      <c r="H395" s="69"/>
      <c r="I395" s="70"/>
      <c r="J395" s="70"/>
      <c r="K395" s="34" t="s">
        <v>66</v>
      </c>
      <c r="L395" s="77">
        <v>395</v>
      </c>
      <c r="M395" s="77"/>
      <c r="N395" s="72"/>
      <c r="O395" s="79" t="s">
        <v>314</v>
      </c>
      <c r="P395" s="81">
        <v>43846.394155092596</v>
      </c>
      <c r="Q395" s="79" t="s">
        <v>434</v>
      </c>
      <c r="R395" s="82" t="s">
        <v>481</v>
      </c>
      <c r="S395" s="79" t="s">
        <v>496</v>
      </c>
      <c r="T395" s="79" t="s">
        <v>509</v>
      </c>
      <c r="U395" s="82" t="s">
        <v>626</v>
      </c>
      <c r="V395" s="82" t="s">
        <v>626</v>
      </c>
      <c r="W395" s="81">
        <v>43846.394155092596</v>
      </c>
      <c r="X395" s="85">
        <v>43846</v>
      </c>
      <c r="Y395" s="87" t="s">
        <v>945</v>
      </c>
      <c r="Z395" s="82" t="s">
        <v>1256</v>
      </c>
      <c r="AA395" s="79"/>
      <c r="AB395" s="79"/>
      <c r="AC395" s="87" t="s">
        <v>1570</v>
      </c>
      <c r="AD395" s="79"/>
      <c r="AE395" s="79" t="b">
        <v>0</v>
      </c>
      <c r="AF395" s="79">
        <v>6</v>
      </c>
      <c r="AG395" s="87" t="s">
        <v>1677</v>
      </c>
      <c r="AH395" s="79" t="b">
        <v>0</v>
      </c>
      <c r="AI395" s="79" t="s">
        <v>1678</v>
      </c>
      <c r="AJ395" s="79"/>
      <c r="AK395" s="87" t="s">
        <v>1673</v>
      </c>
      <c r="AL395" s="79" t="b">
        <v>0</v>
      </c>
      <c r="AM395" s="79">
        <v>1</v>
      </c>
      <c r="AN395" s="87" t="s">
        <v>1673</v>
      </c>
      <c r="AO395" s="79" t="s">
        <v>1690</v>
      </c>
      <c r="AP395" s="79" t="b">
        <v>0</v>
      </c>
      <c r="AQ395" s="87" t="s">
        <v>1570</v>
      </c>
      <c r="AR395" s="79" t="s">
        <v>176</v>
      </c>
      <c r="AS395" s="79">
        <v>0</v>
      </c>
      <c r="AT395" s="79">
        <v>0</v>
      </c>
      <c r="AU395" s="79"/>
      <c r="AV395" s="79"/>
      <c r="AW395" s="79"/>
      <c r="AX395" s="79"/>
      <c r="AY395" s="79"/>
      <c r="AZ395" s="79"/>
      <c r="BA395" s="79"/>
      <c r="BB395" s="79"/>
      <c r="BC395">
        <v>4</v>
      </c>
      <c r="BD395" s="78" t="str">
        <f>REPLACE(INDEX(GroupVertices[Group], MATCH(Edges[[#This Row],[Vertex 1]],GroupVertices[Vertex],0)),1,1,"")</f>
        <v>3</v>
      </c>
      <c r="BE395" s="78" t="str">
        <f>REPLACE(INDEX(GroupVertices[Group], MATCH(Edges[[#This Row],[Vertex 2]],GroupVertices[Vertex],0)),1,1,"")</f>
        <v>1</v>
      </c>
      <c r="BF395" s="48"/>
      <c r="BG395" s="49"/>
      <c r="BH395" s="48"/>
      <c r="BI395" s="49"/>
      <c r="BJ395" s="48"/>
      <c r="BK395" s="49"/>
      <c r="BL395" s="48"/>
      <c r="BM395" s="49"/>
      <c r="BN395" s="48"/>
    </row>
    <row r="396" spans="1:66" x14ac:dyDescent="0.25">
      <c r="A396" s="64" t="s">
        <v>286</v>
      </c>
      <c r="B396" s="64" t="s">
        <v>277</v>
      </c>
      <c r="C396" s="65" t="s">
        <v>11067</v>
      </c>
      <c r="D396" s="66">
        <v>5.625</v>
      </c>
      <c r="E396" s="67" t="s">
        <v>132</v>
      </c>
      <c r="F396" s="68">
        <v>28.285714285714285</v>
      </c>
      <c r="G396" s="65"/>
      <c r="H396" s="69"/>
      <c r="I396" s="70"/>
      <c r="J396" s="70"/>
      <c r="K396" s="34" t="s">
        <v>66</v>
      </c>
      <c r="L396" s="77">
        <v>396</v>
      </c>
      <c r="M396" s="77"/>
      <c r="N396" s="72"/>
      <c r="O396" s="79" t="s">
        <v>314</v>
      </c>
      <c r="P396" s="81">
        <v>43846.583368055559</v>
      </c>
      <c r="Q396" s="79" t="s">
        <v>450</v>
      </c>
      <c r="R396" s="82" t="s">
        <v>489</v>
      </c>
      <c r="S396" s="79" t="s">
        <v>496</v>
      </c>
      <c r="T396" s="79" t="s">
        <v>509</v>
      </c>
      <c r="U396" s="82" t="s">
        <v>672</v>
      </c>
      <c r="V396" s="82" t="s">
        <v>672</v>
      </c>
      <c r="W396" s="81">
        <v>43846.583368055559</v>
      </c>
      <c r="X396" s="85">
        <v>43846</v>
      </c>
      <c r="Y396" s="87" t="s">
        <v>1022</v>
      </c>
      <c r="Z396" s="82" t="s">
        <v>1336</v>
      </c>
      <c r="AA396" s="79"/>
      <c r="AB396" s="79"/>
      <c r="AC396" s="87" t="s">
        <v>1650</v>
      </c>
      <c r="AD396" s="79"/>
      <c r="AE396" s="79" t="b">
        <v>0</v>
      </c>
      <c r="AF396" s="79">
        <v>1</v>
      </c>
      <c r="AG396" s="87" t="s">
        <v>1675</v>
      </c>
      <c r="AH396" s="79" t="b">
        <v>0</v>
      </c>
      <c r="AI396" s="79" t="s">
        <v>1678</v>
      </c>
      <c r="AJ396" s="79"/>
      <c r="AK396" s="87" t="s">
        <v>1673</v>
      </c>
      <c r="AL396" s="79" t="b">
        <v>0</v>
      </c>
      <c r="AM396" s="79">
        <v>1</v>
      </c>
      <c r="AN396" s="87" t="s">
        <v>1673</v>
      </c>
      <c r="AO396" s="79" t="s">
        <v>1690</v>
      </c>
      <c r="AP396" s="79" t="b">
        <v>0</v>
      </c>
      <c r="AQ396" s="87" t="s">
        <v>1650</v>
      </c>
      <c r="AR396" s="79" t="s">
        <v>176</v>
      </c>
      <c r="AS396" s="79">
        <v>0</v>
      </c>
      <c r="AT396" s="79">
        <v>0</v>
      </c>
      <c r="AU396" s="79"/>
      <c r="AV396" s="79"/>
      <c r="AW396" s="79"/>
      <c r="AX396" s="79"/>
      <c r="AY396" s="79"/>
      <c r="AZ396" s="79"/>
      <c r="BA396" s="79"/>
      <c r="BB396" s="79"/>
      <c r="BC396">
        <v>4</v>
      </c>
      <c r="BD396" s="78" t="str">
        <f>REPLACE(INDEX(GroupVertices[Group], MATCH(Edges[[#This Row],[Vertex 1]],GroupVertices[Vertex],0)),1,1,"")</f>
        <v>3</v>
      </c>
      <c r="BE396" s="78" t="str">
        <f>REPLACE(INDEX(GroupVertices[Group], MATCH(Edges[[#This Row],[Vertex 2]],GroupVertices[Vertex],0)),1,1,"")</f>
        <v>1</v>
      </c>
      <c r="BF396" s="48"/>
      <c r="BG396" s="49"/>
      <c r="BH396" s="48"/>
      <c r="BI396" s="49"/>
      <c r="BJ396" s="48"/>
      <c r="BK396" s="49"/>
      <c r="BL396" s="48"/>
      <c r="BM396" s="49"/>
      <c r="BN396" s="48"/>
    </row>
    <row r="397" spans="1:66" x14ac:dyDescent="0.25">
      <c r="A397" s="64" t="s">
        <v>286</v>
      </c>
      <c r="B397" s="64" t="s">
        <v>277</v>
      </c>
      <c r="C397" s="65" t="s">
        <v>11067</v>
      </c>
      <c r="D397" s="66">
        <v>5.625</v>
      </c>
      <c r="E397" s="67" t="s">
        <v>132</v>
      </c>
      <c r="F397" s="68">
        <v>28.285714285714285</v>
      </c>
      <c r="G397" s="65"/>
      <c r="H397" s="69"/>
      <c r="I397" s="70"/>
      <c r="J397" s="70"/>
      <c r="K397" s="34" t="s">
        <v>66</v>
      </c>
      <c r="L397" s="77">
        <v>397</v>
      </c>
      <c r="M397" s="77"/>
      <c r="N397" s="72"/>
      <c r="O397" s="79" t="s">
        <v>314</v>
      </c>
      <c r="P397" s="81">
        <v>43846.711828703701</v>
      </c>
      <c r="Q397" s="79" t="s">
        <v>451</v>
      </c>
      <c r="R397" s="82" t="s">
        <v>490</v>
      </c>
      <c r="S397" s="79" t="s">
        <v>496</v>
      </c>
      <c r="T397" s="79" t="s">
        <v>509</v>
      </c>
      <c r="U397" s="82" t="s">
        <v>673</v>
      </c>
      <c r="V397" s="82" t="s">
        <v>673</v>
      </c>
      <c r="W397" s="81">
        <v>43846.711828703701</v>
      </c>
      <c r="X397" s="85">
        <v>43846</v>
      </c>
      <c r="Y397" s="87" t="s">
        <v>1023</v>
      </c>
      <c r="Z397" s="82" t="s">
        <v>1337</v>
      </c>
      <c r="AA397" s="79"/>
      <c r="AB397" s="79"/>
      <c r="AC397" s="87" t="s">
        <v>1651</v>
      </c>
      <c r="AD397" s="79"/>
      <c r="AE397" s="79" t="b">
        <v>0</v>
      </c>
      <c r="AF397" s="79">
        <v>1</v>
      </c>
      <c r="AG397" s="87" t="s">
        <v>1675</v>
      </c>
      <c r="AH397" s="79" t="b">
        <v>0</v>
      </c>
      <c r="AI397" s="79" t="s">
        <v>1678</v>
      </c>
      <c r="AJ397" s="79"/>
      <c r="AK397" s="87" t="s">
        <v>1673</v>
      </c>
      <c r="AL397" s="79" t="b">
        <v>0</v>
      </c>
      <c r="AM397" s="79">
        <v>1</v>
      </c>
      <c r="AN397" s="87" t="s">
        <v>1673</v>
      </c>
      <c r="AO397" s="79" t="s">
        <v>1690</v>
      </c>
      <c r="AP397" s="79" t="b">
        <v>0</v>
      </c>
      <c r="AQ397" s="87" t="s">
        <v>1651</v>
      </c>
      <c r="AR397" s="79" t="s">
        <v>176</v>
      </c>
      <c r="AS397" s="79">
        <v>0</v>
      </c>
      <c r="AT397" s="79">
        <v>0</v>
      </c>
      <c r="AU397" s="79"/>
      <c r="AV397" s="79"/>
      <c r="AW397" s="79"/>
      <c r="AX397" s="79"/>
      <c r="AY397" s="79"/>
      <c r="AZ397" s="79"/>
      <c r="BA397" s="79"/>
      <c r="BB397" s="79"/>
      <c r="BC397">
        <v>4</v>
      </c>
      <c r="BD397" s="78" t="str">
        <f>REPLACE(INDEX(GroupVertices[Group], MATCH(Edges[[#This Row],[Vertex 1]],GroupVertices[Vertex],0)),1,1,"")</f>
        <v>3</v>
      </c>
      <c r="BE397" s="78" t="str">
        <f>REPLACE(INDEX(GroupVertices[Group], MATCH(Edges[[#This Row],[Vertex 2]],GroupVertices[Vertex],0)),1,1,"")</f>
        <v>1</v>
      </c>
      <c r="BF397" s="48"/>
      <c r="BG397" s="49"/>
      <c r="BH397" s="48"/>
      <c r="BI397" s="49"/>
      <c r="BJ397" s="48"/>
      <c r="BK397" s="49"/>
      <c r="BL397" s="48"/>
      <c r="BM397" s="49"/>
      <c r="BN397" s="48"/>
    </row>
    <row r="398" spans="1:66" x14ac:dyDescent="0.25">
      <c r="A398" s="64" t="s">
        <v>286</v>
      </c>
      <c r="B398" s="64" t="s">
        <v>277</v>
      </c>
      <c r="C398" s="65" t="s">
        <v>11071</v>
      </c>
      <c r="D398" s="66">
        <v>7.375</v>
      </c>
      <c r="E398" s="67" t="s">
        <v>136</v>
      </c>
      <c r="F398" s="68">
        <v>25.80952380952381</v>
      </c>
      <c r="G398" s="65"/>
      <c r="H398" s="69"/>
      <c r="I398" s="70"/>
      <c r="J398" s="70"/>
      <c r="K398" s="34" t="s">
        <v>66</v>
      </c>
      <c r="L398" s="77">
        <v>398</v>
      </c>
      <c r="M398" s="77"/>
      <c r="N398" s="72"/>
      <c r="O398" s="79" t="s">
        <v>313</v>
      </c>
      <c r="P398" s="81">
        <v>43846.895057870373</v>
      </c>
      <c r="Q398" s="79" t="s">
        <v>322</v>
      </c>
      <c r="R398" s="79"/>
      <c r="S398" s="79"/>
      <c r="T398" s="79" t="s">
        <v>511</v>
      </c>
      <c r="U398" s="79"/>
      <c r="V398" s="82" t="s">
        <v>743</v>
      </c>
      <c r="W398" s="81">
        <v>43846.895057870373</v>
      </c>
      <c r="X398" s="85">
        <v>43846</v>
      </c>
      <c r="Y398" s="87" t="s">
        <v>1024</v>
      </c>
      <c r="Z398" s="82" t="s">
        <v>1338</v>
      </c>
      <c r="AA398" s="79"/>
      <c r="AB398" s="79"/>
      <c r="AC398" s="87" t="s">
        <v>1652</v>
      </c>
      <c r="AD398" s="79"/>
      <c r="AE398" s="79" t="b">
        <v>0</v>
      </c>
      <c r="AF398" s="79">
        <v>0</v>
      </c>
      <c r="AG398" s="87" t="s">
        <v>1673</v>
      </c>
      <c r="AH398" s="79" t="b">
        <v>0</v>
      </c>
      <c r="AI398" s="79" t="s">
        <v>1678</v>
      </c>
      <c r="AJ398" s="79"/>
      <c r="AK398" s="87" t="s">
        <v>1673</v>
      </c>
      <c r="AL398" s="79" t="b">
        <v>0</v>
      </c>
      <c r="AM398" s="79">
        <v>7</v>
      </c>
      <c r="AN398" s="87" t="s">
        <v>1634</v>
      </c>
      <c r="AO398" s="79" t="s">
        <v>1681</v>
      </c>
      <c r="AP398" s="79" t="b">
        <v>0</v>
      </c>
      <c r="AQ398" s="87" t="s">
        <v>1634</v>
      </c>
      <c r="AR398" s="79" t="s">
        <v>176</v>
      </c>
      <c r="AS398" s="79">
        <v>0</v>
      </c>
      <c r="AT398" s="79">
        <v>0</v>
      </c>
      <c r="AU398" s="79"/>
      <c r="AV398" s="79"/>
      <c r="AW398" s="79"/>
      <c r="AX398" s="79"/>
      <c r="AY398" s="79"/>
      <c r="AZ398" s="79"/>
      <c r="BA398" s="79"/>
      <c r="BB398" s="79"/>
      <c r="BC398">
        <v>6</v>
      </c>
      <c r="BD398" s="78" t="str">
        <f>REPLACE(INDEX(GroupVertices[Group], MATCH(Edges[[#This Row],[Vertex 1]],GroupVertices[Vertex],0)),1,1,"")</f>
        <v>3</v>
      </c>
      <c r="BE398" s="78" t="str">
        <f>REPLACE(INDEX(GroupVertices[Group], MATCH(Edges[[#This Row],[Vertex 2]],GroupVertices[Vertex],0)),1,1,"")</f>
        <v>1</v>
      </c>
      <c r="BF398" s="48">
        <v>0</v>
      </c>
      <c r="BG398" s="49">
        <v>0</v>
      </c>
      <c r="BH398" s="48">
        <v>0</v>
      </c>
      <c r="BI398" s="49">
        <v>0</v>
      </c>
      <c r="BJ398" s="48">
        <v>0</v>
      </c>
      <c r="BK398" s="49">
        <v>0</v>
      </c>
      <c r="BL398" s="48">
        <v>27</v>
      </c>
      <c r="BM398" s="49">
        <v>100</v>
      </c>
      <c r="BN398" s="48">
        <v>27</v>
      </c>
    </row>
    <row r="399" spans="1:66" x14ac:dyDescent="0.25">
      <c r="A399" s="64" t="s">
        <v>286</v>
      </c>
      <c r="B399" s="64" t="s">
        <v>277</v>
      </c>
      <c r="C399" s="65" t="s">
        <v>11067</v>
      </c>
      <c r="D399" s="66">
        <v>5.625</v>
      </c>
      <c r="E399" s="67" t="s">
        <v>132</v>
      </c>
      <c r="F399" s="68">
        <v>28.285714285714285</v>
      </c>
      <c r="G399" s="65"/>
      <c r="H399" s="69"/>
      <c r="I399" s="70"/>
      <c r="J399" s="70"/>
      <c r="K399" s="34" t="s">
        <v>66</v>
      </c>
      <c r="L399" s="77">
        <v>399</v>
      </c>
      <c r="M399" s="77"/>
      <c r="N399" s="72"/>
      <c r="O399" s="79" t="s">
        <v>314</v>
      </c>
      <c r="P399" s="81">
        <v>43848.628506944442</v>
      </c>
      <c r="Q399" s="79" t="s">
        <v>452</v>
      </c>
      <c r="R399" s="82" t="s">
        <v>491</v>
      </c>
      <c r="S399" s="79" t="s">
        <v>496</v>
      </c>
      <c r="T399" s="79" t="s">
        <v>509</v>
      </c>
      <c r="U399" s="82" t="s">
        <v>674</v>
      </c>
      <c r="V399" s="82" t="s">
        <v>674</v>
      </c>
      <c r="W399" s="81">
        <v>43848.628506944442</v>
      </c>
      <c r="X399" s="85">
        <v>43848</v>
      </c>
      <c r="Y399" s="87" t="s">
        <v>1025</v>
      </c>
      <c r="Z399" s="82" t="s">
        <v>1339</v>
      </c>
      <c r="AA399" s="79"/>
      <c r="AB399" s="79"/>
      <c r="AC399" s="87" t="s">
        <v>1653</v>
      </c>
      <c r="AD399" s="79"/>
      <c r="AE399" s="79" t="b">
        <v>0</v>
      </c>
      <c r="AF399" s="79">
        <v>1</v>
      </c>
      <c r="AG399" s="87" t="s">
        <v>1675</v>
      </c>
      <c r="AH399" s="79" t="b">
        <v>0</v>
      </c>
      <c r="AI399" s="79" t="s">
        <v>1678</v>
      </c>
      <c r="AJ399" s="79"/>
      <c r="AK399" s="87" t="s">
        <v>1673</v>
      </c>
      <c r="AL399" s="79" t="b">
        <v>0</v>
      </c>
      <c r="AM399" s="79">
        <v>1</v>
      </c>
      <c r="AN399" s="87" t="s">
        <v>1673</v>
      </c>
      <c r="AO399" s="79" t="s">
        <v>1690</v>
      </c>
      <c r="AP399" s="79" t="b">
        <v>0</v>
      </c>
      <c r="AQ399" s="87" t="s">
        <v>1653</v>
      </c>
      <c r="AR399" s="79" t="s">
        <v>176</v>
      </c>
      <c r="AS399" s="79">
        <v>0</v>
      </c>
      <c r="AT399" s="79">
        <v>0</v>
      </c>
      <c r="AU399" s="79"/>
      <c r="AV399" s="79"/>
      <c r="AW399" s="79"/>
      <c r="AX399" s="79"/>
      <c r="AY399" s="79"/>
      <c r="AZ399" s="79"/>
      <c r="BA399" s="79"/>
      <c r="BB399" s="79"/>
      <c r="BC399">
        <v>4</v>
      </c>
      <c r="BD399" s="78" t="str">
        <f>REPLACE(INDEX(GroupVertices[Group], MATCH(Edges[[#This Row],[Vertex 1]],GroupVertices[Vertex],0)),1,1,"")</f>
        <v>3</v>
      </c>
      <c r="BE399" s="78" t="str">
        <f>REPLACE(INDEX(GroupVertices[Group], MATCH(Edges[[#This Row],[Vertex 2]],GroupVertices[Vertex],0)),1,1,"")</f>
        <v>1</v>
      </c>
      <c r="BF399" s="48"/>
      <c r="BG399" s="49"/>
      <c r="BH399" s="48"/>
      <c r="BI399" s="49"/>
      <c r="BJ399" s="48"/>
      <c r="BK399" s="49"/>
      <c r="BL399" s="48"/>
      <c r="BM399" s="49"/>
      <c r="BN399" s="48"/>
    </row>
    <row r="400" spans="1:66" x14ac:dyDescent="0.25">
      <c r="A400" s="64" t="s">
        <v>286</v>
      </c>
      <c r="B400" s="64" t="s">
        <v>277</v>
      </c>
      <c r="C400" s="65" t="s">
        <v>11065</v>
      </c>
      <c r="D400" s="66">
        <v>3.875</v>
      </c>
      <c r="E400" s="67" t="s">
        <v>132</v>
      </c>
      <c r="F400" s="68">
        <v>30.761904761904763</v>
      </c>
      <c r="G400" s="65"/>
      <c r="H400" s="69"/>
      <c r="I400" s="70"/>
      <c r="J400" s="70"/>
      <c r="K400" s="34" t="s">
        <v>66</v>
      </c>
      <c r="L400" s="77">
        <v>400</v>
      </c>
      <c r="M400" s="77"/>
      <c r="N400" s="72"/>
      <c r="O400" s="79" t="s">
        <v>315</v>
      </c>
      <c r="P400" s="81">
        <v>43849.444490740738</v>
      </c>
      <c r="Q400" s="79" t="s">
        <v>448</v>
      </c>
      <c r="R400" s="82" t="s">
        <v>463</v>
      </c>
      <c r="S400" s="79" t="s">
        <v>496</v>
      </c>
      <c r="T400" s="79" t="s">
        <v>515</v>
      </c>
      <c r="U400" s="79"/>
      <c r="V400" s="82" t="s">
        <v>743</v>
      </c>
      <c r="W400" s="81">
        <v>43849.444490740738</v>
      </c>
      <c r="X400" s="85">
        <v>43849</v>
      </c>
      <c r="Y400" s="87" t="s">
        <v>1026</v>
      </c>
      <c r="Z400" s="82" t="s">
        <v>1340</v>
      </c>
      <c r="AA400" s="79"/>
      <c r="AB400" s="79"/>
      <c r="AC400" s="87" t="s">
        <v>1654</v>
      </c>
      <c r="AD400" s="79"/>
      <c r="AE400" s="79" t="b">
        <v>0</v>
      </c>
      <c r="AF400" s="79">
        <v>0</v>
      </c>
      <c r="AG400" s="87" t="s">
        <v>1673</v>
      </c>
      <c r="AH400" s="79" t="b">
        <v>0</v>
      </c>
      <c r="AI400" s="79" t="s">
        <v>1678</v>
      </c>
      <c r="AJ400" s="79"/>
      <c r="AK400" s="87" t="s">
        <v>1673</v>
      </c>
      <c r="AL400" s="79" t="b">
        <v>0</v>
      </c>
      <c r="AM400" s="79">
        <v>3</v>
      </c>
      <c r="AN400" s="87" t="s">
        <v>1621</v>
      </c>
      <c r="AO400" s="79" t="s">
        <v>1681</v>
      </c>
      <c r="AP400" s="79" t="b">
        <v>0</v>
      </c>
      <c r="AQ400" s="87" t="s">
        <v>1621</v>
      </c>
      <c r="AR400" s="79" t="s">
        <v>176</v>
      </c>
      <c r="AS400" s="79">
        <v>0</v>
      </c>
      <c r="AT400" s="79">
        <v>0</v>
      </c>
      <c r="AU400" s="79"/>
      <c r="AV400" s="79"/>
      <c r="AW400" s="79"/>
      <c r="AX400" s="79"/>
      <c r="AY400" s="79"/>
      <c r="AZ400" s="79"/>
      <c r="BA400" s="79"/>
      <c r="BB400" s="79"/>
      <c r="BC400">
        <v>2</v>
      </c>
      <c r="BD400" s="78" t="str">
        <f>REPLACE(INDEX(GroupVertices[Group], MATCH(Edges[[#This Row],[Vertex 1]],GroupVertices[Vertex],0)),1,1,"")</f>
        <v>3</v>
      </c>
      <c r="BE400" s="78" t="str">
        <f>REPLACE(INDEX(GroupVertices[Group], MATCH(Edges[[#This Row],[Vertex 2]],GroupVertices[Vertex],0)),1,1,"")</f>
        <v>1</v>
      </c>
      <c r="BF400" s="48">
        <v>0</v>
      </c>
      <c r="BG400" s="49">
        <v>0</v>
      </c>
      <c r="BH400" s="48">
        <v>0</v>
      </c>
      <c r="BI400" s="49">
        <v>0</v>
      </c>
      <c r="BJ400" s="48">
        <v>0</v>
      </c>
      <c r="BK400" s="49">
        <v>0</v>
      </c>
      <c r="BL400" s="48">
        <v>15</v>
      </c>
      <c r="BM400" s="49">
        <v>100</v>
      </c>
      <c r="BN400" s="48">
        <v>15</v>
      </c>
    </row>
    <row r="401" spans="1:66" x14ac:dyDescent="0.25">
      <c r="A401" s="64" t="s">
        <v>286</v>
      </c>
      <c r="B401" s="64" t="s">
        <v>277</v>
      </c>
      <c r="C401" s="65" t="s">
        <v>11071</v>
      </c>
      <c r="D401" s="66">
        <v>7.375</v>
      </c>
      <c r="E401" s="67" t="s">
        <v>136</v>
      </c>
      <c r="F401" s="68">
        <v>25.80952380952381</v>
      </c>
      <c r="G401" s="65"/>
      <c r="H401" s="69"/>
      <c r="I401" s="70"/>
      <c r="J401" s="70"/>
      <c r="K401" s="34" t="s">
        <v>66</v>
      </c>
      <c r="L401" s="77">
        <v>401</v>
      </c>
      <c r="M401" s="77"/>
      <c r="N401" s="72"/>
      <c r="O401" s="79" t="s">
        <v>313</v>
      </c>
      <c r="P401" s="81">
        <v>43850.294861111113</v>
      </c>
      <c r="Q401" s="79" t="s">
        <v>338</v>
      </c>
      <c r="R401" s="79"/>
      <c r="S401" s="79"/>
      <c r="T401" s="79" t="s">
        <v>509</v>
      </c>
      <c r="U401" s="79"/>
      <c r="V401" s="82" t="s">
        <v>743</v>
      </c>
      <c r="W401" s="81">
        <v>43850.294861111113</v>
      </c>
      <c r="X401" s="85">
        <v>43850</v>
      </c>
      <c r="Y401" s="87" t="s">
        <v>1027</v>
      </c>
      <c r="Z401" s="82" t="s">
        <v>1341</v>
      </c>
      <c r="AA401" s="79"/>
      <c r="AB401" s="79"/>
      <c r="AC401" s="87" t="s">
        <v>1655</v>
      </c>
      <c r="AD401" s="79"/>
      <c r="AE401" s="79" t="b">
        <v>0</v>
      </c>
      <c r="AF401" s="79">
        <v>0</v>
      </c>
      <c r="AG401" s="87" t="s">
        <v>1673</v>
      </c>
      <c r="AH401" s="79" t="b">
        <v>0</v>
      </c>
      <c r="AI401" s="79" t="s">
        <v>1678</v>
      </c>
      <c r="AJ401" s="79"/>
      <c r="AK401" s="87" t="s">
        <v>1673</v>
      </c>
      <c r="AL401" s="79" t="b">
        <v>0</v>
      </c>
      <c r="AM401" s="79">
        <v>3</v>
      </c>
      <c r="AN401" s="87" t="s">
        <v>1637</v>
      </c>
      <c r="AO401" s="79" t="s">
        <v>1681</v>
      </c>
      <c r="AP401" s="79" t="b">
        <v>0</v>
      </c>
      <c r="AQ401" s="87" t="s">
        <v>1637</v>
      </c>
      <c r="AR401" s="79" t="s">
        <v>176</v>
      </c>
      <c r="AS401" s="79">
        <v>0</v>
      </c>
      <c r="AT401" s="79">
        <v>0</v>
      </c>
      <c r="AU401" s="79"/>
      <c r="AV401" s="79"/>
      <c r="AW401" s="79"/>
      <c r="AX401" s="79"/>
      <c r="AY401" s="79"/>
      <c r="AZ401" s="79"/>
      <c r="BA401" s="79"/>
      <c r="BB401" s="79"/>
      <c r="BC401">
        <v>6</v>
      </c>
      <c r="BD401" s="78" t="str">
        <f>REPLACE(INDEX(GroupVertices[Group], MATCH(Edges[[#This Row],[Vertex 1]],GroupVertices[Vertex],0)),1,1,"")</f>
        <v>3</v>
      </c>
      <c r="BE401" s="78" t="str">
        <f>REPLACE(INDEX(GroupVertices[Group], MATCH(Edges[[#This Row],[Vertex 2]],GroupVertices[Vertex],0)),1,1,"")</f>
        <v>1</v>
      </c>
      <c r="BF401" s="48">
        <v>0</v>
      </c>
      <c r="BG401" s="49">
        <v>0</v>
      </c>
      <c r="BH401" s="48">
        <v>0</v>
      </c>
      <c r="BI401" s="49">
        <v>0</v>
      </c>
      <c r="BJ401" s="48">
        <v>0</v>
      </c>
      <c r="BK401" s="49">
        <v>0</v>
      </c>
      <c r="BL401" s="48">
        <v>23</v>
      </c>
      <c r="BM401" s="49">
        <v>100</v>
      </c>
      <c r="BN401" s="48">
        <v>23</v>
      </c>
    </row>
    <row r="402" spans="1:66" x14ac:dyDescent="0.25">
      <c r="A402" s="64" t="s">
        <v>286</v>
      </c>
      <c r="B402" s="64" t="s">
        <v>277</v>
      </c>
      <c r="C402" s="65" t="s">
        <v>11071</v>
      </c>
      <c r="D402" s="66">
        <v>7.375</v>
      </c>
      <c r="E402" s="67" t="s">
        <v>136</v>
      </c>
      <c r="F402" s="68">
        <v>25.80952380952381</v>
      </c>
      <c r="G402" s="65"/>
      <c r="H402" s="69"/>
      <c r="I402" s="70"/>
      <c r="J402" s="70"/>
      <c r="K402" s="34" t="s">
        <v>66</v>
      </c>
      <c r="L402" s="77">
        <v>402</v>
      </c>
      <c r="M402" s="77"/>
      <c r="N402" s="72"/>
      <c r="O402" s="79" t="s">
        <v>313</v>
      </c>
      <c r="P402" s="81">
        <v>43850.478229166663</v>
      </c>
      <c r="Q402" s="79" t="s">
        <v>365</v>
      </c>
      <c r="R402" s="79"/>
      <c r="S402" s="79"/>
      <c r="T402" s="79" t="s">
        <v>515</v>
      </c>
      <c r="U402" s="79"/>
      <c r="V402" s="82" t="s">
        <v>743</v>
      </c>
      <c r="W402" s="81">
        <v>43850.478229166663</v>
      </c>
      <c r="X402" s="85">
        <v>43850</v>
      </c>
      <c r="Y402" s="87" t="s">
        <v>1028</v>
      </c>
      <c r="Z402" s="82" t="s">
        <v>1342</v>
      </c>
      <c r="AA402" s="79"/>
      <c r="AB402" s="79"/>
      <c r="AC402" s="87" t="s">
        <v>1656</v>
      </c>
      <c r="AD402" s="79"/>
      <c r="AE402" s="79" t="b">
        <v>0</v>
      </c>
      <c r="AF402" s="79">
        <v>0</v>
      </c>
      <c r="AG402" s="87" t="s">
        <v>1673</v>
      </c>
      <c r="AH402" s="79" t="b">
        <v>0</v>
      </c>
      <c r="AI402" s="79" t="s">
        <v>1678</v>
      </c>
      <c r="AJ402" s="79"/>
      <c r="AK402" s="87" t="s">
        <v>1673</v>
      </c>
      <c r="AL402" s="79" t="b">
        <v>0</v>
      </c>
      <c r="AM402" s="79">
        <v>4</v>
      </c>
      <c r="AN402" s="87" t="s">
        <v>1639</v>
      </c>
      <c r="AO402" s="79" t="s">
        <v>1681</v>
      </c>
      <c r="AP402" s="79" t="b">
        <v>0</v>
      </c>
      <c r="AQ402" s="87" t="s">
        <v>1639</v>
      </c>
      <c r="AR402" s="79" t="s">
        <v>176</v>
      </c>
      <c r="AS402" s="79">
        <v>0</v>
      </c>
      <c r="AT402" s="79">
        <v>0</v>
      </c>
      <c r="AU402" s="79"/>
      <c r="AV402" s="79"/>
      <c r="AW402" s="79"/>
      <c r="AX402" s="79"/>
      <c r="AY402" s="79"/>
      <c r="AZ402" s="79"/>
      <c r="BA402" s="79"/>
      <c r="BB402" s="79"/>
      <c r="BC402">
        <v>6</v>
      </c>
      <c r="BD402" s="78" t="str">
        <f>REPLACE(INDEX(GroupVertices[Group], MATCH(Edges[[#This Row],[Vertex 1]],GroupVertices[Vertex],0)),1,1,"")</f>
        <v>3</v>
      </c>
      <c r="BE402" s="78" t="str">
        <f>REPLACE(INDEX(GroupVertices[Group], MATCH(Edges[[#This Row],[Vertex 2]],GroupVertices[Vertex],0)),1,1,"")</f>
        <v>1</v>
      </c>
      <c r="BF402" s="48">
        <v>0</v>
      </c>
      <c r="BG402" s="49">
        <v>0</v>
      </c>
      <c r="BH402" s="48">
        <v>0</v>
      </c>
      <c r="BI402" s="49">
        <v>0</v>
      </c>
      <c r="BJ402" s="48">
        <v>0</v>
      </c>
      <c r="BK402" s="49">
        <v>0</v>
      </c>
      <c r="BL402" s="48">
        <v>31</v>
      </c>
      <c r="BM402" s="49">
        <v>100</v>
      </c>
      <c r="BN402" s="48">
        <v>31</v>
      </c>
    </row>
    <row r="403" spans="1:66" x14ac:dyDescent="0.25">
      <c r="A403" s="64" t="s">
        <v>286</v>
      </c>
      <c r="B403" s="64" t="s">
        <v>277</v>
      </c>
      <c r="C403" s="65" t="s">
        <v>11065</v>
      </c>
      <c r="D403" s="66">
        <v>3.875</v>
      </c>
      <c r="E403" s="67" t="s">
        <v>132</v>
      </c>
      <c r="F403" s="68">
        <v>30.761904761904763</v>
      </c>
      <c r="G403" s="65"/>
      <c r="H403" s="69"/>
      <c r="I403" s="70"/>
      <c r="J403" s="70"/>
      <c r="K403" s="34" t="s">
        <v>66</v>
      </c>
      <c r="L403" s="77">
        <v>403</v>
      </c>
      <c r="M403" s="77"/>
      <c r="N403" s="72"/>
      <c r="O403" s="79" t="s">
        <v>315</v>
      </c>
      <c r="P403" s="81">
        <v>43851.900405092594</v>
      </c>
      <c r="Q403" s="79" t="s">
        <v>422</v>
      </c>
      <c r="R403" s="82" t="s">
        <v>472</v>
      </c>
      <c r="S403" s="79" t="s">
        <v>500</v>
      </c>
      <c r="T403" s="79"/>
      <c r="U403" s="79"/>
      <c r="V403" s="82" t="s">
        <v>743</v>
      </c>
      <c r="W403" s="81">
        <v>43851.900405092594</v>
      </c>
      <c r="X403" s="85">
        <v>43851</v>
      </c>
      <c r="Y403" s="87" t="s">
        <v>989</v>
      </c>
      <c r="Z403" s="82" t="s">
        <v>1303</v>
      </c>
      <c r="AA403" s="79"/>
      <c r="AB403" s="79"/>
      <c r="AC403" s="87" t="s">
        <v>1617</v>
      </c>
      <c r="AD403" s="79"/>
      <c r="AE403" s="79" t="b">
        <v>0</v>
      </c>
      <c r="AF403" s="79">
        <v>0</v>
      </c>
      <c r="AG403" s="87" t="s">
        <v>1673</v>
      </c>
      <c r="AH403" s="79" t="b">
        <v>0</v>
      </c>
      <c r="AI403" s="79" t="s">
        <v>1678</v>
      </c>
      <c r="AJ403" s="79"/>
      <c r="AK403" s="87" t="s">
        <v>1673</v>
      </c>
      <c r="AL403" s="79" t="b">
        <v>0</v>
      </c>
      <c r="AM403" s="79">
        <v>3</v>
      </c>
      <c r="AN403" s="87" t="s">
        <v>1527</v>
      </c>
      <c r="AO403" s="79" t="s">
        <v>1681</v>
      </c>
      <c r="AP403" s="79" t="b">
        <v>0</v>
      </c>
      <c r="AQ403" s="87" t="s">
        <v>1527</v>
      </c>
      <c r="AR403" s="79" t="s">
        <v>176</v>
      </c>
      <c r="AS403" s="79">
        <v>0</v>
      </c>
      <c r="AT403" s="79">
        <v>0</v>
      </c>
      <c r="AU403" s="79"/>
      <c r="AV403" s="79"/>
      <c r="AW403" s="79"/>
      <c r="AX403" s="79"/>
      <c r="AY403" s="79"/>
      <c r="AZ403" s="79"/>
      <c r="BA403" s="79"/>
      <c r="BB403" s="79"/>
      <c r="BC403">
        <v>2</v>
      </c>
      <c r="BD403" s="78" t="str">
        <f>REPLACE(INDEX(GroupVertices[Group], MATCH(Edges[[#This Row],[Vertex 1]],GroupVertices[Vertex],0)),1,1,"")</f>
        <v>3</v>
      </c>
      <c r="BE403" s="78" t="str">
        <f>REPLACE(INDEX(GroupVertices[Group], MATCH(Edges[[#This Row],[Vertex 2]],GroupVertices[Vertex],0)),1,1,"")</f>
        <v>1</v>
      </c>
      <c r="BF403" s="48"/>
      <c r="BG403" s="49"/>
      <c r="BH403" s="48"/>
      <c r="BI403" s="49"/>
      <c r="BJ403" s="48"/>
      <c r="BK403" s="49"/>
      <c r="BL403" s="48"/>
      <c r="BM403" s="49"/>
      <c r="BN403" s="48"/>
    </row>
    <row r="404" spans="1:66" x14ac:dyDescent="0.25">
      <c r="A404" s="64" t="s">
        <v>286</v>
      </c>
      <c r="B404" s="64" t="s">
        <v>277</v>
      </c>
      <c r="C404" s="65" t="s">
        <v>11071</v>
      </c>
      <c r="D404" s="66">
        <v>7.375</v>
      </c>
      <c r="E404" s="67" t="s">
        <v>136</v>
      </c>
      <c r="F404" s="68">
        <v>25.80952380952381</v>
      </c>
      <c r="G404" s="65"/>
      <c r="H404" s="69"/>
      <c r="I404" s="70"/>
      <c r="J404" s="70"/>
      <c r="K404" s="34" t="s">
        <v>66</v>
      </c>
      <c r="L404" s="77">
        <v>404</v>
      </c>
      <c r="M404" s="77"/>
      <c r="N404" s="72"/>
      <c r="O404" s="79" t="s">
        <v>313</v>
      </c>
      <c r="P404" s="81">
        <v>43852.350787037038</v>
      </c>
      <c r="Q404" s="79" t="s">
        <v>375</v>
      </c>
      <c r="R404" s="79"/>
      <c r="S404" s="79"/>
      <c r="T404" s="79" t="s">
        <v>509</v>
      </c>
      <c r="U404" s="79"/>
      <c r="V404" s="82" t="s">
        <v>743</v>
      </c>
      <c r="W404" s="81">
        <v>43852.350787037038</v>
      </c>
      <c r="X404" s="85">
        <v>43852</v>
      </c>
      <c r="Y404" s="87" t="s">
        <v>1029</v>
      </c>
      <c r="Z404" s="82" t="s">
        <v>1343</v>
      </c>
      <c r="AA404" s="79"/>
      <c r="AB404" s="79"/>
      <c r="AC404" s="87" t="s">
        <v>1657</v>
      </c>
      <c r="AD404" s="79"/>
      <c r="AE404" s="79" t="b">
        <v>0</v>
      </c>
      <c r="AF404" s="79">
        <v>0</v>
      </c>
      <c r="AG404" s="87" t="s">
        <v>1673</v>
      </c>
      <c r="AH404" s="79" t="b">
        <v>0</v>
      </c>
      <c r="AI404" s="79" t="s">
        <v>1678</v>
      </c>
      <c r="AJ404" s="79"/>
      <c r="AK404" s="87" t="s">
        <v>1673</v>
      </c>
      <c r="AL404" s="79" t="b">
        <v>0</v>
      </c>
      <c r="AM404" s="79">
        <v>2</v>
      </c>
      <c r="AN404" s="87" t="s">
        <v>1643</v>
      </c>
      <c r="AO404" s="79" t="s">
        <v>1681</v>
      </c>
      <c r="AP404" s="79" t="b">
        <v>0</v>
      </c>
      <c r="AQ404" s="87" t="s">
        <v>1643</v>
      </c>
      <c r="AR404" s="79" t="s">
        <v>176</v>
      </c>
      <c r="AS404" s="79">
        <v>0</v>
      </c>
      <c r="AT404" s="79">
        <v>0</v>
      </c>
      <c r="AU404" s="79"/>
      <c r="AV404" s="79"/>
      <c r="AW404" s="79"/>
      <c r="AX404" s="79"/>
      <c r="AY404" s="79"/>
      <c r="AZ404" s="79"/>
      <c r="BA404" s="79"/>
      <c r="BB404" s="79"/>
      <c r="BC404">
        <v>6</v>
      </c>
      <c r="BD404" s="78" t="str">
        <f>REPLACE(INDEX(GroupVertices[Group], MATCH(Edges[[#This Row],[Vertex 1]],GroupVertices[Vertex],0)),1,1,"")</f>
        <v>3</v>
      </c>
      <c r="BE404" s="78" t="str">
        <f>REPLACE(INDEX(GroupVertices[Group], MATCH(Edges[[#This Row],[Vertex 2]],GroupVertices[Vertex],0)),1,1,"")</f>
        <v>1</v>
      </c>
      <c r="BF404" s="48">
        <v>0</v>
      </c>
      <c r="BG404" s="49">
        <v>0</v>
      </c>
      <c r="BH404" s="48">
        <v>0</v>
      </c>
      <c r="BI404" s="49">
        <v>0</v>
      </c>
      <c r="BJ404" s="48">
        <v>0</v>
      </c>
      <c r="BK404" s="49">
        <v>0</v>
      </c>
      <c r="BL404" s="48">
        <v>17</v>
      </c>
      <c r="BM404" s="49">
        <v>100</v>
      </c>
      <c r="BN404" s="48">
        <v>17</v>
      </c>
    </row>
    <row r="405" spans="1:66" x14ac:dyDescent="0.25">
      <c r="A405" s="64" t="s">
        <v>286</v>
      </c>
      <c r="B405" s="64" t="s">
        <v>277</v>
      </c>
      <c r="C405" s="65" t="s">
        <v>11071</v>
      </c>
      <c r="D405" s="66">
        <v>7.375</v>
      </c>
      <c r="E405" s="67" t="s">
        <v>136</v>
      </c>
      <c r="F405" s="68">
        <v>25.80952380952381</v>
      </c>
      <c r="G405" s="65"/>
      <c r="H405" s="69"/>
      <c r="I405" s="70"/>
      <c r="J405" s="70"/>
      <c r="K405" s="34" t="s">
        <v>66</v>
      </c>
      <c r="L405" s="77">
        <v>405</v>
      </c>
      <c r="M405" s="77"/>
      <c r="N405" s="72"/>
      <c r="O405" s="79" t="s">
        <v>313</v>
      </c>
      <c r="P405" s="81">
        <v>43852.589965277781</v>
      </c>
      <c r="Q405" s="79" t="s">
        <v>391</v>
      </c>
      <c r="R405" s="79"/>
      <c r="S405" s="79"/>
      <c r="T405" s="79" t="s">
        <v>509</v>
      </c>
      <c r="U405" s="79"/>
      <c r="V405" s="82" t="s">
        <v>743</v>
      </c>
      <c r="W405" s="81">
        <v>43852.589965277781</v>
      </c>
      <c r="X405" s="85">
        <v>43852</v>
      </c>
      <c r="Y405" s="87" t="s">
        <v>1030</v>
      </c>
      <c r="Z405" s="82" t="s">
        <v>1344</v>
      </c>
      <c r="AA405" s="79"/>
      <c r="AB405" s="79"/>
      <c r="AC405" s="87" t="s">
        <v>1658</v>
      </c>
      <c r="AD405" s="79"/>
      <c r="AE405" s="79" t="b">
        <v>0</v>
      </c>
      <c r="AF405" s="79">
        <v>0</v>
      </c>
      <c r="AG405" s="87" t="s">
        <v>1673</v>
      </c>
      <c r="AH405" s="79" t="b">
        <v>0</v>
      </c>
      <c r="AI405" s="79" t="s">
        <v>1678</v>
      </c>
      <c r="AJ405" s="79"/>
      <c r="AK405" s="87" t="s">
        <v>1673</v>
      </c>
      <c r="AL405" s="79" t="b">
        <v>0</v>
      </c>
      <c r="AM405" s="79">
        <v>3</v>
      </c>
      <c r="AN405" s="87" t="s">
        <v>1645</v>
      </c>
      <c r="AO405" s="79" t="s">
        <v>1681</v>
      </c>
      <c r="AP405" s="79" t="b">
        <v>0</v>
      </c>
      <c r="AQ405" s="87" t="s">
        <v>1645</v>
      </c>
      <c r="AR405" s="79" t="s">
        <v>176</v>
      </c>
      <c r="AS405" s="79">
        <v>0</v>
      </c>
      <c r="AT405" s="79">
        <v>0</v>
      </c>
      <c r="AU405" s="79"/>
      <c r="AV405" s="79"/>
      <c r="AW405" s="79"/>
      <c r="AX405" s="79"/>
      <c r="AY405" s="79"/>
      <c r="AZ405" s="79"/>
      <c r="BA405" s="79"/>
      <c r="BB405" s="79"/>
      <c r="BC405">
        <v>6</v>
      </c>
      <c r="BD405" s="78" t="str">
        <f>REPLACE(INDEX(GroupVertices[Group], MATCH(Edges[[#This Row],[Vertex 1]],GroupVertices[Vertex],0)),1,1,"")</f>
        <v>3</v>
      </c>
      <c r="BE405" s="78" t="str">
        <f>REPLACE(INDEX(GroupVertices[Group], MATCH(Edges[[#This Row],[Vertex 2]],GroupVertices[Vertex],0)),1,1,"")</f>
        <v>1</v>
      </c>
      <c r="BF405" s="48">
        <v>0</v>
      </c>
      <c r="BG405" s="49">
        <v>0</v>
      </c>
      <c r="BH405" s="48">
        <v>0</v>
      </c>
      <c r="BI405" s="49">
        <v>0</v>
      </c>
      <c r="BJ405" s="48">
        <v>0</v>
      </c>
      <c r="BK405" s="49">
        <v>0</v>
      </c>
      <c r="BL405" s="48">
        <v>29</v>
      </c>
      <c r="BM405" s="49">
        <v>100</v>
      </c>
      <c r="BN405" s="48">
        <v>29</v>
      </c>
    </row>
    <row r="406" spans="1:66" x14ac:dyDescent="0.25">
      <c r="A406" s="64" t="s">
        <v>286</v>
      </c>
      <c r="B406" s="64" t="s">
        <v>308</v>
      </c>
      <c r="C406" s="65" t="s">
        <v>11064</v>
      </c>
      <c r="D406" s="66">
        <v>3</v>
      </c>
      <c r="E406" s="67" t="s">
        <v>132</v>
      </c>
      <c r="F406" s="68">
        <v>32</v>
      </c>
      <c r="G406" s="65"/>
      <c r="H406" s="69"/>
      <c r="I406" s="70"/>
      <c r="J406" s="70"/>
      <c r="K406" s="34" t="s">
        <v>65</v>
      </c>
      <c r="L406" s="77">
        <v>406</v>
      </c>
      <c r="M406" s="77"/>
      <c r="N406" s="72"/>
      <c r="O406" s="79" t="s">
        <v>315</v>
      </c>
      <c r="P406" s="81">
        <v>43852.971458333333</v>
      </c>
      <c r="Q406" s="79" t="s">
        <v>392</v>
      </c>
      <c r="R406" s="79"/>
      <c r="S406" s="79"/>
      <c r="T406" s="79" t="s">
        <v>509</v>
      </c>
      <c r="U406" s="79"/>
      <c r="V406" s="82" t="s">
        <v>743</v>
      </c>
      <c r="W406" s="81">
        <v>43852.971458333333</v>
      </c>
      <c r="X406" s="85">
        <v>43852</v>
      </c>
      <c r="Y406" s="87" t="s">
        <v>1031</v>
      </c>
      <c r="Z406" s="82" t="s">
        <v>1345</v>
      </c>
      <c r="AA406" s="79"/>
      <c r="AB406" s="79"/>
      <c r="AC406" s="87" t="s">
        <v>1659</v>
      </c>
      <c r="AD406" s="79"/>
      <c r="AE406" s="79" t="b">
        <v>0</v>
      </c>
      <c r="AF406" s="79">
        <v>0</v>
      </c>
      <c r="AG406" s="87" t="s">
        <v>1673</v>
      </c>
      <c r="AH406" s="79" t="b">
        <v>0</v>
      </c>
      <c r="AI406" s="79" t="s">
        <v>1678</v>
      </c>
      <c r="AJ406" s="79"/>
      <c r="AK406" s="87" t="s">
        <v>1673</v>
      </c>
      <c r="AL406" s="79" t="b">
        <v>0</v>
      </c>
      <c r="AM406" s="79">
        <v>4</v>
      </c>
      <c r="AN406" s="87" t="s">
        <v>1646</v>
      </c>
      <c r="AO406" s="79" t="s">
        <v>1681</v>
      </c>
      <c r="AP406" s="79" t="b">
        <v>0</v>
      </c>
      <c r="AQ406" s="87" t="s">
        <v>1646</v>
      </c>
      <c r="AR406" s="79" t="s">
        <v>176</v>
      </c>
      <c r="AS406" s="79">
        <v>0</v>
      </c>
      <c r="AT406" s="79">
        <v>0</v>
      </c>
      <c r="AU406" s="79"/>
      <c r="AV406" s="79"/>
      <c r="AW406" s="79"/>
      <c r="AX406" s="79"/>
      <c r="AY406" s="79"/>
      <c r="AZ406" s="79"/>
      <c r="BA406" s="79"/>
      <c r="BB406" s="79"/>
      <c r="BC406">
        <v>1</v>
      </c>
      <c r="BD406" s="78" t="str">
        <f>REPLACE(INDEX(GroupVertices[Group], MATCH(Edges[[#This Row],[Vertex 1]],GroupVertices[Vertex],0)),1,1,"")</f>
        <v>3</v>
      </c>
      <c r="BE406" s="78" t="str">
        <f>REPLACE(INDEX(GroupVertices[Group], MATCH(Edges[[#This Row],[Vertex 2]],GroupVertices[Vertex],0)),1,1,"")</f>
        <v>3</v>
      </c>
      <c r="BF406" s="48">
        <v>0</v>
      </c>
      <c r="BG406" s="49">
        <v>0</v>
      </c>
      <c r="BH406" s="48">
        <v>0</v>
      </c>
      <c r="BI406" s="49">
        <v>0</v>
      </c>
      <c r="BJ406" s="48">
        <v>0</v>
      </c>
      <c r="BK406" s="49">
        <v>0</v>
      </c>
      <c r="BL406" s="48">
        <v>33</v>
      </c>
      <c r="BM406" s="49">
        <v>100</v>
      </c>
      <c r="BN406" s="48">
        <v>33</v>
      </c>
    </row>
    <row r="407" spans="1:66" x14ac:dyDescent="0.25">
      <c r="A407" s="64" t="s">
        <v>286</v>
      </c>
      <c r="B407" s="64" t="s">
        <v>290</v>
      </c>
      <c r="C407" s="65" t="s">
        <v>11069</v>
      </c>
      <c r="D407" s="66">
        <v>4.75</v>
      </c>
      <c r="E407" s="67" t="s">
        <v>132</v>
      </c>
      <c r="F407" s="68">
        <v>29.523809523809526</v>
      </c>
      <c r="G407" s="65"/>
      <c r="H407" s="69"/>
      <c r="I407" s="70"/>
      <c r="J407" s="70"/>
      <c r="K407" s="34" t="s">
        <v>65</v>
      </c>
      <c r="L407" s="77">
        <v>407</v>
      </c>
      <c r="M407" s="77"/>
      <c r="N407" s="72"/>
      <c r="O407" s="79" t="s">
        <v>316</v>
      </c>
      <c r="P407" s="81">
        <v>43846.583368055559</v>
      </c>
      <c r="Q407" s="79" t="s">
        <v>450</v>
      </c>
      <c r="R407" s="82" t="s">
        <v>489</v>
      </c>
      <c r="S407" s="79" t="s">
        <v>496</v>
      </c>
      <c r="T407" s="79" t="s">
        <v>509</v>
      </c>
      <c r="U407" s="82" t="s">
        <v>672</v>
      </c>
      <c r="V407" s="82" t="s">
        <v>672</v>
      </c>
      <c r="W407" s="81">
        <v>43846.583368055559</v>
      </c>
      <c r="X407" s="85">
        <v>43846</v>
      </c>
      <c r="Y407" s="87" t="s">
        <v>1022</v>
      </c>
      <c r="Z407" s="82" t="s">
        <v>1336</v>
      </c>
      <c r="AA407" s="79"/>
      <c r="AB407" s="79"/>
      <c r="AC407" s="87" t="s">
        <v>1650</v>
      </c>
      <c r="AD407" s="79"/>
      <c r="AE407" s="79" t="b">
        <v>0</v>
      </c>
      <c r="AF407" s="79">
        <v>1</v>
      </c>
      <c r="AG407" s="87" t="s">
        <v>1675</v>
      </c>
      <c r="AH407" s="79" t="b">
        <v>0</v>
      </c>
      <c r="AI407" s="79" t="s">
        <v>1678</v>
      </c>
      <c r="AJ407" s="79"/>
      <c r="AK407" s="87" t="s">
        <v>1673</v>
      </c>
      <c r="AL407" s="79" t="b">
        <v>0</v>
      </c>
      <c r="AM407" s="79">
        <v>1</v>
      </c>
      <c r="AN407" s="87" t="s">
        <v>1673</v>
      </c>
      <c r="AO407" s="79" t="s">
        <v>1690</v>
      </c>
      <c r="AP407" s="79" t="b">
        <v>0</v>
      </c>
      <c r="AQ407" s="87" t="s">
        <v>1650</v>
      </c>
      <c r="AR407" s="79" t="s">
        <v>176</v>
      </c>
      <c r="AS407" s="79">
        <v>0</v>
      </c>
      <c r="AT407" s="79">
        <v>0</v>
      </c>
      <c r="AU407" s="79"/>
      <c r="AV407" s="79"/>
      <c r="AW407" s="79"/>
      <c r="AX407" s="79"/>
      <c r="AY407" s="79"/>
      <c r="AZ407" s="79"/>
      <c r="BA407" s="79"/>
      <c r="BB407" s="79"/>
      <c r="BC407">
        <v>3</v>
      </c>
      <c r="BD407" s="78" t="str">
        <f>REPLACE(INDEX(GroupVertices[Group], MATCH(Edges[[#This Row],[Vertex 1]],GroupVertices[Vertex],0)),1,1,"")</f>
        <v>3</v>
      </c>
      <c r="BE407" s="78" t="str">
        <f>REPLACE(INDEX(GroupVertices[Group], MATCH(Edges[[#This Row],[Vertex 2]],GroupVertices[Vertex],0)),1,1,"")</f>
        <v>2</v>
      </c>
      <c r="BF407" s="48">
        <v>0</v>
      </c>
      <c r="BG407" s="49">
        <v>0</v>
      </c>
      <c r="BH407" s="48">
        <v>0</v>
      </c>
      <c r="BI407" s="49">
        <v>0</v>
      </c>
      <c r="BJ407" s="48">
        <v>0</v>
      </c>
      <c r="BK407" s="49">
        <v>0</v>
      </c>
      <c r="BL407" s="48">
        <v>23</v>
      </c>
      <c r="BM407" s="49">
        <v>100</v>
      </c>
      <c r="BN407" s="48">
        <v>23</v>
      </c>
    </row>
    <row r="408" spans="1:66" x14ac:dyDescent="0.25">
      <c r="A408" s="64" t="s">
        <v>286</v>
      </c>
      <c r="B408" s="64" t="s">
        <v>290</v>
      </c>
      <c r="C408" s="65" t="s">
        <v>11069</v>
      </c>
      <c r="D408" s="66">
        <v>4.75</v>
      </c>
      <c r="E408" s="67" t="s">
        <v>132</v>
      </c>
      <c r="F408" s="68">
        <v>29.523809523809526</v>
      </c>
      <c r="G408" s="65"/>
      <c r="H408" s="69"/>
      <c r="I408" s="70"/>
      <c r="J408" s="70"/>
      <c r="K408" s="34" t="s">
        <v>65</v>
      </c>
      <c r="L408" s="77">
        <v>408</v>
      </c>
      <c r="M408" s="77"/>
      <c r="N408" s="72"/>
      <c r="O408" s="79" t="s">
        <v>316</v>
      </c>
      <c r="P408" s="81">
        <v>43846.711828703701</v>
      </c>
      <c r="Q408" s="79" t="s">
        <v>451</v>
      </c>
      <c r="R408" s="82" t="s">
        <v>490</v>
      </c>
      <c r="S408" s="79" t="s">
        <v>496</v>
      </c>
      <c r="T408" s="79" t="s">
        <v>509</v>
      </c>
      <c r="U408" s="82" t="s">
        <v>673</v>
      </c>
      <c r="V408" s="82" t="s">
        <v>673</v>
      </c>
      <c r="W408" s="81">
        <v>43846.711828703701</v>
      </c>
      <c r="X408" s="85">
        <v>43846</v>
      </c>
      <c r="Y408" s="87" t="s">
        <v>1023</v>
      </c>
      <c r="Z408" s="82" t="s">
        <v>1337</v>
      </c>
      <c r="AA408" s="79"/>
      <c r="AB408" s="79"/>
      <c r="AC408" s="87" t="s">
        <v>1651</v>
      </c>
      <c r="AD408" s="79"/>
      <c r="AE408" s="79" t="b">
        <v>0</v>
      </c>
      <c r="AF408" s="79">
        <v>1</v>
      </c>
      <c r="AG408" s="87" t="s">
        <v>1675</v>
      </c>
      <c r="AH408" s="79" t="b">
        <v>0</v>
      </c>
      <c r="AI408" s="79" t="s">
        <v>1678</v>
      </c>
      <c r="AJ408" s="79"/>
      <c r="AK408" s="87" t="s">
        <v>1673</v>
      </c>
      <c r="AL408" s="79" t="b">
        <v>0</v>
      </c>
      <c r="AM408" s="79">
        <v>1</v>
      </c>
      <c r="AN408" s="87" t="s">
        <v>1673</v>
      </c>
      <c r="AO408" s="79" t="s">
        <v>1690</v>
      </c>
      <c r="AP408" s="79" t="b">
        <v>0</v>
      </c>
      <c r="AQ408" s="87" t="s">
        <v>1651</v>
      </c>
      <c r="AR408" s="79" t="s">
        <v>176</v>
      </c>
      <c r="AS408" s="79">
        <v>0</v>
      </c>
      <c r="AT408" s="79">
        <v>0</v>
      </c>
      <c r="AU408" s="79"/>
      <c r="AV408" s="79"/>
      <c r="AW408" s="79"/>
      <c r="AX408" s="79"/>
      <c r="AY408" s="79"/>
      <c r="AZ408" s="79"/>
      <c r="BA408" s="79"/>
      <c r="BB408" s="79"/>
      <c r="BC408">
        <v>3</v>
      </c>
      <c r="BD408" s="78" t="str">
        <f>REPLACE(INDEX(GroupVertices[Group], MATCH(Edges[[#This Row],[Vertex 1]],GroupVertices[Vertex],0)),1,1,"")</f>
        <v>3</v>
      </c>
      <c r="BE408" s="78" t="str">
        <f>REPLACE(INDEX(GroupVertices[Group], MATCH(Edges[[#This Row],[Vertex 2]],GroupVertices[Vertex],0)),1,1,"")</f>
        <v>2</v>
      </c>
      <c r="BF408" s="48">
        <v>0</v>
      </c>
      <c r="BG408" s="49">
        <v>0</v>
      </c>
      <c r="BH408" s="48">
        <v>0</v>
      </c>
      <c r="BI408" s="49">
        <v>0</v>
      </c>
      <c r="BJ408" s="48">
        <v>0</v>
      </c>
      <c r="BK408" s="49">
        <v>0</v>
      </c>
      <c r="BL408" s="48">
        <v>23</v>
      </c>
      <c r="BM408" s="49">
        <v>100</v>
      </c>
      <c r="BN408" s="48">
        <v>23</v>
      </c>
    </row>
    <row r="409" spans="1:66" x14ac:dyDescent="0.25">
      <c r="A409" s="64" t="s">
        <v>286</v>
      </c>
      <c r="B409" s="64" t="s">
        <v>290</v>
      </c>
      <c r="C409" s="65" t="s">
        <v>11069</v>
      </c>
      <c r="D409" s="66">
        <v>4.75</v>
      </c>
      <c r="E409" s="67" t="s">
        <v>132</v>
      </c>
      <c r="F409" s="68">
        <v>29.523809523809526</v>
      </c>
      <c r="G409" s="65"/>
      <c r="H409" s="69"/>
      <c r="I409" s="70"/>
      <c r="J409" s="70"/>
      <c r="K409" s="34" t="s">
        <v>65</v>
      </c>
      <c r="L409" s="77">
        <v>409</v>
      </c>
      <c r="M409" s="77"/>
      <c r="N409" s="72"/>
      <c r="O409" s="79" t="s">
        <v>316</v>
      </c>
      <c r="P409" s="81">
        <v>43848.628506944442</v>
      </c>
      <c r="Q409" s="79" t="s">
        <v>452</v>
      </c>
      <c r="R409" s="82" t="s">
        <v>491</v>
      </c>
      <c r="S409" s="79" t="s">
        <v>496</v>
      </c>
      <c r="T409" s="79" t="s">
        <v>509</v>
      </c>
      <c r="U409" s="82" t="s">
        <v>674</v>
      </c>
      <c r="V409" s="82" t="s">
        <v>674</v>
      </c>
      <c r="W409" s="81">
        <v>43848.628506944442</v>
      </c>
      <c r="X409" s="85">
        <v>43848</v>
      </c>
      <c r="Y409" s="87" t="s">
        <v>1025</v>
      </c>
      <c r="Z409" s="82" t="s">
        <v>1339</v>
      </c>
      <c r="AA409" s="79"/>
      <c r="AB409" s="79"/>
      <c r="AC409" s="87" t="s">
        <v>1653</v>
      </c>
      <c r="AD409" s="79"/>
      <c r="AE409" s="79" t="b">
        <v>0</v>
      </c>
      <c r="AF409" s="79">
        <v>1</v>
      </c>
      <c r="AG409" s="87" t="s">
        <v>1675</v>
      </c>
      <c r="AH409" s="79" t="b">
        <v>0</v>
      </c>
      <c r="AI409" s="79" t="s">
        <v>1678</v>
      </c>
      <c r="AJ409" s="79"/>
      <c r="AK409" s="87" t="s">
        <v>1673</v>
      </c>
      <c r="AL409" s="79" t="b">
        <v>0</v>
      </c>
      <c r="AM409" s="79">
        <v>1</v>
      </c>
      <c r="AN409" s="87" t="s">
        <v>1673</v>
      </c>
      <c r="AO409" s="79" t="s">
        <v>1690</v>
      </c>
      <c r="AP409" s="79" t="b">
        <v>0</v>
      </c>
      <c r="AQ409" s="87" t="s">
        <v>1653</v>
      </c>
      <c r="AR409" s="79" t="s">
        <v>176</v>
      </c>
      <c r="AS409" s="79">
        <v>0</v>
      </c>
      <c r="AT409" s="79">
        <v>0</v>
      </c>
      <c r="AU409" s="79"/>
      <c r="AV409" s="79"/>
      <c r="AW409" s="79"/>
      <c r="AX409" s="79"/>
      <c r="AY409" s="79"/>
      <c r="AZ409" s="79"/>
      <c r="BA409" s="79"/>
      <c r="BB409" s="79"/>
      <c r="BC409">
        <v>3</v>
      </c>
      <c r="BD409" s="78" t="str">
        <f>REPLACE(INDEX(GroupVertices[Group], MATCH(Edges[[#This Row],[Vertex 1]],GroupVertices[Vertex],0)),1,1,"")</f>
        <v>3</v>
      </c>
      <c r="BE409" s="78" t="str">
        <f>REPLACE(INDEX(GroupVertices[Group], MATCH(Edges[[#This Row],[Vertex 2]],GroupVertices[Vertex],0)),1,1,"")</f>
        <v>2</v>
      </c>
      <c r="BF409" s="48">
        <v>0</v>
      </c>
      <c r="BG409" s="49">
        <v>0</v>
      </c>
      <c r="BH409" s="48">
        <v>0</v>
      </c>
      <c r="BI409" s="49">
        <v>0</v>
      </c>
      <c r="BJ409" s="48">
        <v>0</v>
      </c>
      <c r="BK409" s="49">
        <v>0</v>
      </c>
      <c r="BL409" s="48">
        <v>23</v>
      </c>
      <c r="BM409" s="49">
        <v>100</v>
      </c>
      <c r="BN409" s="48">
        <v>23</v>
      </c>
    </row>
    <row r="410" spans="1:66" x14ac:dyDescent="0.25">
      <c r="A410" s="64" t="s">
        <v>286</v>
      </c>
      <c r="B410" s="64" t="s">
        <v>290</v>
      </c>
      <c r="C410" s="65" t="s">
        <v>11065</v>
      </c>
      <c r="D410" s="66">
        <v>3.875</v>
      </c>
      <c r="E410" s="67" t="s">
        <v>132</v>
      </c>
      <c r="F410" s="68">
        <v>30.761904761904763</v>
      </c>
      <c r="G410" s="65"/>
      <c r="H410" s="69"/>
      <c r="I410" s="70"/>
      <c r="J410" s="70"/>
      <c r="K410" s="34" t="s">
        <v>65</v>
      </c>
      <c r="L410" s="77">
        <v>410</v>
      </c>
      <c r="M410" s="77"/>
      <c r="N410" s="72"/>
      <c r="O410" s="79" t="s">
        <v>315</v>
      </c>
      <c r="P410" s="81">
        <v>43851.900405092594</v>
      </c>
      <c r="Q410" s="79" t="s">
        <v>422</v>
      </c>
      <c r="R410" s="82" t="s">
        <v>472</v>
      </c>
      <c r="S410" s="79" t="s">
        <v>500</v>
      </c>
      <c r="T410" s="79"/>
      <c r="U410" s="79"/>
      <c r="V410" s="82" t="s">
        <v>743</v>
      </c>
      <c r="W410" s="81">
        <v>43851.900405092594</v>
      </c>
      <c r="X410" s="85">
        <v>43851</v>
      </c>
      <c r="Y410" s="87" t="s">
        <v>989</v>
      </c>
      <c r="Z410" s="82" t="s">
        <v>1303</v>
      </c>
      <c r="AA410" s="79"/>
      <c r="AB410" s="79"/>
      <c r="AC410" s="87" t="s">
        <v>1617</v>
      </c>
      <c r="AD410" s="79"/>
      <c r="AE410" s="79" t="b">
        <v>0</v>
      </c>
      <c r="AF410" s="79">
        <v>0</v>
      </c>
      <c r="AG410" s="87" t="s">
        <v>1673</v>
      </c>
      <c r="AH410" s="79" t="b">
        <v>0</v>
      </c>
      <c r="AI410" s="79" t="s">
        <v>1678</v>
      </c>
      <c r="AJ410" s="79"/>
      <c r="AK410" s="87" t="s">
        <v>1673</v>
      </c>
      <c r="AL410" s="79" t="b">
        <v>0</v>
      </c>
      <c r="AM410" s="79">
        <v>3</v>
      </c>
      <c r="AN410" s="87" t="s">
        <v>1527</v>
      </c>
      <c r="AO410" s="79" t="s">
        <v>1681</v>
      </c>
      <c r="AP410" s="79" t="b">
        <v>0</v>
      </c>
      <c r="AQ410" s="87" t="s">
        <v>1527</v>
      </c>
      <c r="AR410" s="79" t="s">
        <v>176</v>
      </c>
      <c r="AS410" s="79">
        <v>0</v>
      </c>
      <c r="AT410" s="79">
        <v>0</v>
      </c>
      <c r="AU410" s="79"/>
      <c r="AV410" s="79"/>
      <c r="AW410" s="79"/>
      <c r="AX410" s="79"/>
      <c r="AY410" s="79"/>
      <c r="AZ410" s="79"/>
      <c r="BA410" s="79"/>
      <c r="BB410" s="79"/>
      <c r="BC410">
        <v>2</v>
      </c>
      <c r="BD410" s="78" t="str">
        <f>REPLACE(INDEX(GroupVertices[Group], MATCH(Edges[[#This Row],[Vertex 1]],GroupVertices[Vertex],0)),1,1,"")</f>
        <v>3</v>
      </c>
      <c r="BE410" s="78" t="str">
        <f>REPLACE(INDEX(GroupVertices[Group], MATCH(Edges[[#This Row],[Vertex 2]],GroupVertices[Vertex],0)),1,1,"")</f>
        <v>2</v>
      </c>
      <c r="BF410" s="48"/>
      <c r="BG410" s="49"/>
      <c r="BH410" s="48"/>
      <c r="BI410" s="49"/>
      <c r="BJ410" s="48"/>
      <c r="BK410" s="49"/>
      <c r="BL410" s="48"/>
      <c r="BM410" s="49"/>
      <c r="BN410" s="48"/>
    </row>
    <row r="411" spans="1:66" x14ac:dyDescent="0.25">
      <c r="A411" s="64" t="s">
        <v>286</v>
      </c>
      <c r="B411" s="64" t="s">
        <v>290</v>
      </c>
      <c r="C411" s="65" t="s">
        <v>11065</v>
      </c>
      <c r="D411" s="66">
        <v>3.875</v>
      </c>
      <c r="E411" s="67" t="s">
        <v>132</v>
      </c>
      <c r="F411" s="68">
        <v>30.761904761904763</v>
      </c>
      <c r="G411" s="65"/>
      <c r="H411" s="69"/>
      <c r="I411" s="70"/>
      <c r="J411" s="70"/>
      <c r="K411" s="34" t="s">
        <v>65</v>
      </c>
      <c r="L411" s="77">
        <v>411</v>
      </c>
      <c r="M411" s="77"/>
      <c r="N411" s="72"/>
      <c r="O411" s="79" t="s">
        <v>315</v>
      </c>
      <c r="P411" s="81">
        <v>43853.379675925928</v>
      </c>
      <c r="Q411" s="79" t="s">
        <v>420</v>
      </c>
      <c r="R411" s="79"/>
      <c r="S411" s="79"/>
      <c r="T411" s="79" t="s">
        <v>540</v>
      </c>
      <c r="U411" s="79"/>
      <c r="V411" s="82" t="s">
        <v>743</v>
      </c>
      <c r="W411" s="81">
        <v>43853.379675925928</v>
      </c>
      <c r="X411" s="85">
        <v>43853</v>
      </c>
      <c r="Y411" s="87" t="s">
        <v>1032</v>
      </c>
      <c r="Z411" s="82" t="s">
        <v>1346</v>
      </c>
      <c r="AA411" s="79"/>
      <c r="AB411" s="79"/>
      <c r="AC411" s="87" t="s">
        <v>1660</v>
      </c>
      <c r="AD411" s="79"/>
      <c r="AE411" s="79" t="b">
        <v>0</v>
      </c>
      <c r="AF411" s="79">
        <v>0</v>
      </c>
      <c r="AG411" s="87" t="s">
        <v>1673</v>
      </c>
      <c r="AH411" s="79" t="b">
        <v>0</v>
      </c>
      <c r="AI411" s="79" t="s">
        <v>1678</v>
      </c>
      <c r="AJ411" s="79"/>
      <c r="AK411" s="87" t="s">
        <v>1673</v>
      </c>
      <c r="AL411" s="79" t="b">
        <v>0</v>
      </c>
      <c r="AM411" s="79">
        <v>2</v>
      </c>
      <c r="AN411" s="87" t="s">
        <v>1556</v>
      </c>
      <c r="AO411" s="79" t="s">
        <v>1681</v>
      </c>
      <c r="AP411" s="79" t="b">
        <v>0</v>
      </c>
      <c r="AQ411" s="87" t="s">
        <v>1556</v>
      </c>
      <c r="AR411" s="79" t="s">
        <v>176</v>
      </c>
      <c r="AS411" s="79">
        <v>0</v>
      </c>
      <c r="AT411" s="79">
        <v>0</v>
      </c>
      <c r="AU411" s="79"/>
      <c r="AV411" s="79"/>
      <c r="AW411" s="79"/>
      <c r="AX411" s="79"/>
      <c r="AY411" s="79"/>
      <c r="AZ411" s="79"/>
      <c r="BA411" s="79"/>
      <c r="BB411" s="79"/>
      <c r="BC411">
        <v>2</v>
      </c>
      <c r="BD411" s="78" t="str">
        <f>REPLACE(INDEX(GroupVertices[Group], MATCH(Edges[[#This Row],[Vertex 1]],GroupVertices[Vertex],0)),1,1,"")</f>
        <v>3</v>
      </c>
      <c r="BE411" s="78" t="str">
        <f>REPLACE(INDEX(GroupVertices[Group], MATCH(Edges[[#This Row],[Vertex 2]],GroupVertices[Vertex],0)),1,1,"")</f>
        <v>2</v>
      </c>
      <c r="BF411" s="48">
        <v>0</v>
      </c>
      <c r="BG411" s="49">
        <v>0</v>
      </c>
      <c r="BH411" s="48">
        <v>0</v>
      </c>
      <c r="BI411" s="49">
        <v>0</v>
      </c>
      <c r="BJ411" s="48">
        <v>0</v>
      </c>
      <c r="BK411" s="49">
        <v>0</v>
      </c>
      <c r="BL411" s="48">
        <v>41</v>
      </c>
      <c r="BM411" s="49">
        <v>100</v>
      </c>
      <c r="BN411" s="48">
        <v>41</v>
      </c>
    </row>
    <row r="412" spans="1:66" x14ac:dyDescent="0.25">
      <c r="A412" s="64" t="s">
        <v>286</v>
      </c>
      <c r="B412" s="64" t="s">
        <v>232</v>
      </c>
      <c r="C412" s="65" t="s">
        <v>11064</v>
      </c>
      <c r="D412" s="66">
        <v>3</v>
      </c>
      <c r="E412" s="67" t="s">
        <v>132</v>
      </c>
      <c r="F412" s="68">
        <v>32</v>
      </c>
      <c r="G412" s="65"/>
      <c r="H412" s="69"/>
      <c r="I412" s="70"/>
      <c r="J412" s="70"/>
      <c r="K412" s="34" t="s">
        <v>65</v>
      </c>
      <c r="L412" s="77">
        <v>412</v>
      </c>
      <c r="M412" s="77"/>
      <c r="N412" s="72"/>
      <c r="O412" s="79" t="s">
        <v>315</v>
      </c>
      <c r="P412" s="81">
        <v>43853.411550925928</v>
      </c>
      <c r="Q412" s="79" t="s">
        <v>455</v>
      </c>
      <c r="R412" s="79"/>
      <c r="S412" s="79"/>
      <c r="T412" s="79" t="s">
        <v>550</v>
      </c>
      <c r="U412" s="79"/>
      <c r="V412" s="82" t="s">
        <v>743</v>
      </c>
      <c r="W412" s="81">
        <v>43853.411550925928</v>
      </c>
      <c r="X412" s="85">
        <v>43853</v>
      </c>
      <c r="Y412" s="87" t="s">
        <v>1033</v>
      </c>
      <c r="Z412" s="82" t="s">
        <v>1347</v>
      </c>
      <c r="AA412" s="79"/>
      <c r="AB412" s="79"/>
      <c r="AC412" s="87" t="s">
        <v>1661</v>
      </c>
      <c r="AD412" s="79"/>
      <c r="AE412" s="79" t="b">
        <v>0</v>
      </c>
      <c r="AF412" s="79">
        <v>0</v>
      </c>
      <c r="AG412" s="87" t="s">
        <v>1673</v>
      </c>
      <c r="AH412" s="79" t="b">
        <v>0</v>
      </c>
      <c r="AI412" s="79" t="s">
        <v>1678</v>
      </c>
      <c r="AJ412" s="79"/>
      <c r="AK412" s="87" t="s">
        <v>1673</v>
      </c>
      <c r="AL412" s="79" t="b">
        <v>0</v>
      </c>
      <c r="AM412" s="79">
        <v>2</v>
      </c>
      <c r="AN412" s="87" t="s">
        <v>1648</v>
      </c>
      <c r="AO412" s="79" t="s">
        <v>1681</v>
      </c>
      <c r="AP412" s="79" t="b">
        <v>0</v>
      </c>
      <c r="AQ412" s="87" t="s">
        <v>1648</v>
      </c>
      <c r="AR412" s="79" t="s">
        <v>176</v>
      </c>
      <c r="AS412" s="79">
        <v>0</v>
      </c>
      <c r="AT412" s="79">
        <v>0</v>
      </c>
      <c r="AU412" s="79"/>
      <c r="AV412" s="79"/>
      <c r="AW412" s="79"/>
      <c r="AX412" s="79"/>
      <c r="AY412" s="79"/>
      <c r="AZ412" s="79"/>
      <c r="BA412" s="79"/>
      <c r="BB412" s="79"/>
      <c r="BC412">
        <v>1</v>
      </c>
      <c r="BD412" s="78" t="str">
        <f>REPLACE(INDEX(GroupVertices[Group], MATCH(Edges[[#This Row],[Vertex 1]],GroupVertices[Vertex],0)),1,1,"")</f>
        <v>3</v>
      </c>
      <c r="BE412" s="78" t="str">
        <f>REPLACE(INDEX(GroupVertices[Group], MATCH(Edges[[#This Row],[Vertex 2]],GroupVertices[Vertex],0)),1,1,"")</f>
        <v>7</v>
      </c>
      <c r="BF412" s="48">
        <v>0</v>
      </c>
      <c r="BG412" s="49">
        <v>0</v>
      </c>
      <c r="BH412" s="48">
        <v>1</v>
      </c>
      <c r="BI412" s="49">
        <v>3.125</v>
      </c>
      <c r="BJ412" s="48">
        <v>0</v>
      </c>
      <c r="BK412" s="49">
        <v>0</v>
      </c>
      <c r="BL412" s="48">
        <v>31</v>
      </c>
      <c r="BM412" s="49">
        <v>96.875</v>
      </c>
      <c r="BN412" s="48">
        <v>32</v>
      </c>
    </row>
    <row r="413" spans="1:66" x14ac:dyDescent="0.25">
      <c r="A413" s="64" t="s">
        <v>286</v>
      </c>
      <c r="B413" s="64" t="s">
        <v>286</v>
      </c>
      <c r="C413" s="65" t="s">
        <v>11072</v>
      </c>
      <c r="D413" s="66">
        <v>9.125</v>
      </c>
      <c r="E413" s="67" t="s">
        <v>136</v>
      </c>
      <c r="F413" s="68">
        <v>23.333333333333336</v>
      </c>
      <c r="G413" s="65"/>
      <c r="H413" s="69"/>
      <c r="I413" s="70"/>
      <c r="J413" s="70"/>
      <c r="K413" s="34" t="s">
        <v>65</v>
      </c>
      <c r="L413" s="77">
        <v>413</v>
      </c>
      <c r="M413" s="77"/>
      <c r="N413" s="72"/>
      <c r="O413" s="79" t="s">
        <v>176</v>
      </c>
      <c r="P413" s="81">
        <v>43846.376875000002</v>
      </c>
      <c r="Q413" s="79" t="s">
        <v>321</v>
      </c>
      <c r="R413" s="82" t="s">
        <v>463</v>
      </c>
      <c r="S413" s="79" t="s">
        <v>496</v>
      </c>
      <c r="T413" s="79" t="s">
        <v>509</v>
      </c>
      <c r="U413" s="82" t="s">
        <v>675</v>
      </c>
      <c r="V413" s="82" t="s">
        <v>675</v>
      </c>
      <c r="W413" s="81">
        <v>43846.376875000002</v>
      </c>
      <c r="X413" s="85">
        <v>43846</v>
      </c>
      <c r="Y413" s="87" t="s">
        <v>1034</v>
      </c>
      <c r="Z413" s="82" t="s">
        <v>1348</v>
      </c>
      <c r="AA413" s="79"/>
      <c r="AB413" s="79"/>
      <c r="AC413" s="87" t="s">
        <v>1662</v>
      </c>
      <c r="AD413" s="79"/>
      <c r="AE413" s="79" t="b">
        <v>0</v>
      </c>
      <c r="AF413" s="79">
        <v>7</v>
      </c>
      <c r="AG413" s="87" t="s">
        <v>1673</v>
      </c>
      <c r="AH413" s="79" t="b">
        <v>0</v>
      </c>
      <c r="AI413" s="79" t="s">
        <v>1678</v>
      </c>
      <c r="AJ413" s="79"/>
      <c r="AK413" s="87" t="s">
        <v>1673</v>
      </c>
      <c r="AL413" s="79" t="b">
        <v>0</v>
      </c>
      <c r="AM413" s="79">
        <v>5</v>
      </c>
      <c r="AN413" s="87" t="s">
        <v>1673</v>
      </c>
      <c r="AO413" s="79" t="s">
        <v>1679</v>
      </c>
      <c r="AP413" s="79" t="b">
        <v>0</v>
      </c>
      <c r="AQ413" s="87" t="s">
        <v>1662</v>
      </c>
      <c r="AR413" s="79" t="s">
        <v>176</v>
      </c>
      <c r="AS413" s="79">
        <v>0</v>
      </c>
      <c r="AT413" s="79">
        <v>0</v>
      </c>
      <c r="AU413" s="79"/>
      <c r="AV413" s="79"/>
      <c r="AW413" s="79"/>
      <c r="AX413" s="79"/>
      <c r="AY413" s="79"/>
      <c r="AZ413" s="79"/>
      <c r="BA413" s="79"/>
      <c r="BB413" s="79"/>
      <c r="BC413">
        <v>8</v>
      </c>
      <c r="BD413" s="78" t="str">
        <f>REPLACE(INDEX(GroupVertices[Group], MATCH(Edges[[#This Row],[Vertex 1]],GroupVertices[Vertex],0)),1,1,"")</f>
        <v>3</v>
      </c>
      <c r="BE413" s="78" t="str">
        <f>REPLACE(INDEX(GroupVertices[Group], MATCH(Edges[[#This Row],[Vertex 2]],GroupVertices[Vertex],0)),1,1,"")</f>
        <v>3</v>
      </c>
      <c r="BF413" s="48">
        <v>0</v>
      </c>
      <c r="BG413" s="49">
        <v>0</v>
      </c>
      <c r="BH413" s="48">
        <v>0</v>
      </c>
      <c r="BI413" s="49">
        <v>0</v>
      </c>
      <c r="BJ413" s="48">
        <v>0</v>
      </c>
      <c r="BK413" s="49">
        <v>0</v>
      </c>
      <c r="BL413" s="48">
        <v>41</v>
      </c>
      <c r="BM413" s="49">
        <v>100</v>
      </c>
      <c r="BN413" s="48">
        <v>41</v>
      </c>
    </row>
    <row r="414" spans="1:66" x14ac:dyDescent="0.25">
      <c r="A414" s="64" t="s">
        <v>286</v>
      </c>
      <c r="B414" s="64" t="s">
        <v>286</v>
      </c>
      <c r="C414" s="65" t="s">
        <v>11072</v>
      </c>
      <c r="D414" s="66">
        <v>9.125</v>
      </c>
      <c r="E414" s="67" t="s">
        <v>136</v>
      </c>
      <c r="F414" s="68">
        <v>23.333333333333336</v>
      </c>
      <c r="G414" s="65"/>
      <c r="H414" s="69"/>
      <c r="I414" s="70"/>
      <c r="J414" s="70"/>
      <c r="K414" s="34" t="s">
        <v>65</v>
      </c>
      <c r="L414" s="77">
        <v>414</v>
      </c>
      <c r="M414" s="77"/>
      <c r="N414" s="72"/>
      <c r="O414" s="79" t="s">
        <v>176</v>
      </c>
      <c r="P414" s="81">
        <v>43846.416666666664</v>
      </c>
      <c r="Q414" s="79" t="s">
        <v>456</v>
      </c>
      <c r="R414" s="82" t="s">
        <v>463</v>
      </c>
      <c r="S414" s="79" t="s">
        <v>496</v>
      </c>
      <c r="T414" s="79" t="s">
        <v>551</v>
      </c>
      <c r="U414" s="79"/>
      <c r="V414" s="82" t="s">
        <v>743</v>
      </c>
      <c r="W414" s="81">
        <v>43846.416666666664</v>
      </c>
      <c r="X414" s="85">
        <v>43846</v>
      </c>
      <c r="Y414" s="87" t="s">
        <v>1035</v>
      </c>
      <c r="Z414" s="82" t="s">
        <v>1349</v>
      </c>
      <c r="AA414" s="79"/>
      <c r="AB414" s="79"/>
      <c r="AC414" s="87" t="s">
        <v>1663</v>
      </c>
      <c r="AD414" s="79"/>
      <c r="AE414" s="79" t="b">
        <v>0</v>
      </c>
      <c r="AF414" s="79">
        <v>2</v>
      </c>
      <c r="AG414" s="87" t="s">
        <v>1673</v>
      </c>
      <c r="AH414" s="79" t="b">
        <v>0</v>
      </c>
      <c r="AI414" s="79" t="s">
        <v>1678</v>
      </c>
      <c r="AJ414" s="79"/>
      <c r="AK414" s="87" t="s">
        <v>1673</v>
      </c>
      <c r="AL414" s="79" t="b">
        <v>0</v>
      </c>
      <c r="AM414" s="79">
        <v>1</v>
      </c>
      <c r="AN414" s="87" t="s">
        <v>1673</v>
      </c>
      <c r="AO414" s="79" t="s">
        <v>1691</v>
      </c>
      <c r="AP414" s="79" t="b">
        <v>0</v>
      </c>
      <c r="AQ414" s="87" t="s">
        <v>1663</v>
      </c>
      <c r="AR414" s="79" t="s">
        <v>176</v>
      </c>
      <c r="AS414" s="79">
        <v>0</v>
      </c>
      <c r="AT414" s="79">
        <v>0</v>
      </c>
      <c r="AU414" s="79"/>
      <c r="AV414" s="79"/>
      <c r="AW414" s="79"/>
      <c r="AX414" s="79"/>
      <c r="AY414" s="79"/>
      <c r="AZ414" s="79"/>
      <c r="BA414" s="79"/>
      <c r="BB414" s="79"/>
      <c r="BC414">
        <v>8</v>
      </c>
      <c r="BD414" s="78" t="str">
        <f>REPLACE(INDEX(GroupVertices[Group], MATCH(Edges[[#This Row],[Vertex 1]],GroupVertices[Vertex],0)),1,1,"")</f>
        <v>3</v>
      </c>
      <c r="BE414" s="78" t="str">
        <f>REPLACE(INDEX(GroupVertices[Group], MATCH(Edges[[#This Row],[Vertex 2]],GroupVertices[Vertex],0)),1,1,"")</f>
        <v>3</v>
      </c>
      <c r="BF414" s="48">
        <v>0</v>
      </c>
      <c r="BG414" s="49">
        <v>0</v>
      </c>
      <c r="BH414" s="48">
        <v>0</v>
      </c>
      <c r="BI414" s="49">
        <v>0</v>
      </c>
      <c r="BJ414" s="48">
        <v>0</v>
      </c>
      <c r="BK414" s="49">
        <v>0</v>
      </c>
      <c r="BL414" s="48">
        <v>42</v>
      </c>
      <c r="BM414" s="49">
        <v>100</v>
      </c>
      <c r="BN414" s="48">
        <v>42</v>
      </c>
    </row>
    <row r="415" spans="1:66" x14ac:dyDescent="0.25">
      <c r="A415" s="64" t="s">
        <v>286</v>
      </c>
      <c r="B415" s="64" t="s">
        <v>286</v>
      </c>
      <c r="C415" s="65" t="s">
        <v>11072</v>
      </c>
      <c r="D415" s="66">
        <v>9.125</v>
      </c>
      <c r="E415" s="67" t="s">
        <v>136</v>
      </c>
      <c r="F415" s="68">
        <v>23.333333333333336</v>
      </c>
      <c r="G415" s="65"/>
      <c r="H415" s="69"/>
      <c r="I415" s="70"/>
      <c r="J415" s="70"/>
      <c r="K415" s="34" t="s">
        <v>65</v>
      </c>
      <c r="L415" s="77">
        <v>415</v>
      </c>
      <c r="M415" s="77"/>
      <c r="N415" s="72"/>
      <c r="O415" s="79" t="s">
        <v>176</v>
      </c>
      <c r="P415" s="81">
        <v>43846.500196759262</v>
      </c>
      <c r="Q415" s="79" t="s">
        <v>457</v>
      </c>
      <c r="R415" s="82" t="s">
        <v>492</v>
      </c>
      <c r="S415" s="79" t="s">
        <v>496</v>
      </c>
      <c r="T415" s="79" t="s">
        <v>509</v>
      </c>
      <c r="U415" s="82" t="s">
        <v>676</v>
      </c>
      <c r="V415" s="82" t="s">
        <v>676</v>
      </c>
      <c r="W415" s="81">
        <v>43846.500196759262</v>
      </c>
      <c r="X415" s="85">
        <v>43846</v>
      </c>
      <c r="Y415" s="87" t="s">
        <v>1036</v>
      </c>
      <c r="Z415" s="82" t="s">
        <v>1350</v>
      </c>
      <c r="AA415" s="79"/>
      <c r="AB415" s="79"/>
      <c r="AC415" s="87" t="s">
        <v>1664</v>
      </c>
      <c r="AD415" s="79"/>
      <c r="AE415" s="79" t="b">
        <v>0</v>
      </c>
      <c r="AF415" s="79">
        <v>0</v>
      </c>
      <c r="AG415" s="87" t="s">
        <v>1673</v>
      </c>
      <c r="AH415" s="79" t="b">
        <v>0</v>
      </c>
      <c r="AI415" s="79" t="s">
        <v>1678</v>
      </c>
      <c r="AJ415" s="79"/>
      <c r="AK415" s="87" t="s">
        <v>1673</v>
      </c>
      <c r="AL415" s="79" t="b">
        <v>0</v>
      </c>
      <c r="AM415" s="79">
        <v>0</v>
      </c>
      <c r="AN415" s="87" t="s">
        <v>1673</v>
      </c>
      <c r="AO415" s="79" t="s">
        <v>1690</v>
      </c>
      <c r="AP415" s="79" t="b">
        <v>0</v>
      </c>
      <c r="AQ415" s="87" t="s">
        <v>1664</v>
      </c>
      <c r="AR415" s="79" t="s">
        <v>176</v>
      </c>
      <c r="AS415" s="79">
        <v>0</v>
      </c>
      <c r="AT415" s="79">
        <v>0</v>
      </c>
      <c r="AU415" s="79"/>
      <c r="AV415" s="79"/>
      <c r="AW415" s="79"/>
      <c r="AX415" s="79"/>
      <c r="AY415" s="79"/>
      <c r="AZ415" s="79"/>
      <c r="BA415" s="79"/>
      <c r="BB415" s="79"/>
      <c r="BC415">
        <v>8</v>
      </c>
      <c r="BD415" s="78" t="str">
        <f>REPLACE(INDEX(GroupVertices[Group], MATCH(Edges[[#This Row],[Vertex 1]],GroupVertices[Vertex],0)),1,1,"")</f>
        <v>3</v>
      </c>
      <c r="BE415" s="78" t="str">
        <f>REPLACE(INDEX(GroupVertices[Group], MATCH(Edges[[#This Row],[Vertex 2]],GroupVertices[Vertex],0)),1,1,"")</f>
        <v>3</v>
      </c>
      <c r="BF415" s="48">
        <v>0</v>
      </c>
      <c r="BG415" s="49">
        <v>0</v>
      </c>
      <c r="BH415" s="48">
        <v>0</v>
      </c>
      <c r="BI415" s="49">
        <v>0</v>
      </c>
      <c r="BJ415" s="48">
        <v>0</v>
      </c>
      <c r="BK415" s="49">
        <v>0</v>
      </c>
      <c r="BL415" s="48">
        <v>35</v>
      </c>
      <c r="BM415" s="49">
        <v>100</v>
      </c>
      <c r="BN415" s="48">
        <v>35</v>
      </c>
    </row>
    <row r="416" spans="1:66" x14ac:dyDescent="0.25">
      <c r="A416" s="64" t="s">
        <v>286</v>
      </c>
      <c r="B416" s="64" t="s">
        <v>286</v>
      </c>
      <c r="C416" s="65" t="s">
        <v>11072</v>
      </c>
      <c r="D416" s="66">
        <v>9.125</v>
      </c>
      <c r="E416" s="67" t="s">
        <v>136</v>
      </c>
      <c r="F416" s="68">
        <v>23.333333333333336</v>
      </c>
      <c r="G416" s="65"/>
      <c r="H416" s="69"/>
      <c r="I416" s="70"/>
      <c r="J416" s="70"/>
      <c r="K416" s="34" t="s">
        <v>65</v>
      </c>
      <c r="L416" s="77">
        <v>416</v>
      </c>
      <c r="M416" s="77"/>
      <c r="N416" s="72"/>
      <c r="O416" s="79" t="s">
        <v>176</v>
      </c>
      <c r="P416" s="81">
        <v>43849.896284722221</v>
      </c>
      <c r="Q416" s="79" t="s">
        <v>403</v>
      </c>
      <c r="R416" s="82" t="s">
        <v>473</v>
      </c>
      <c r="S416" s="79" t="s">
        <v>501</v>
      </c>
      <c r="T416" s="79" t="s">
        <v>509</v>
      </c>
      <c r="U416" s="82" t="s">
        <v>584</v>
      </c>
      <c r="V416" s="82" t="s">
        <v>584</v>
      </c>
      <c r="W416" s="81">
        <v>43849.896284722221</v>
      </c>
      <c r="X416" s="85">
        <v>43849</v>
      </c>
      <c r="Y416" s="87" t="s">
        <v>1037</v>
      </c>
      <c r="Z416" s="82" t="s">
        <v>1351</v>
      </c>
      <c r="AA416" s="79"/>
      <c r="AB416" s="79"/>
      <c r="AC416" s="87" t="s">
        <v>1665</v>
      </c>
      <c r="AD416" s="79"/>
      <c r="AE416" s="79" t="b">
        <v>0</v>
      </c>
      <c r="AF416" s="79">
        <v>1</v>
      </c>
      <c r="AG416" s="87" t="s">
        <v>1673</v>
      </c>
      <c r="AH416" s="79" t="b">
        <v>0</v>
      </c>
      <c r="AI416" s="79" t="s">
        <v>1678</v>
      </c>
      <c r="AJ416" s="79"/>
      <c r="AK416" s="87" t="s">
        <v>1673</v>
      </c>
      <c r="AL416" s="79" t="b">
        <v>0</v>
      </c>
      <c r="AM416" s="79">
        <v>1</v>
      </c>
      <c r="AN416" s="87" t="s">
        <v>1673</v>
      </c>
      <c r="AO416" s="79" t="s">
        <v>1680</v>
      </c>
      <c r="AP416" s="79" t="b">
        <v>0</v>
      </c>
      <c r="AQ416" s="87" t="s">
        <v>1665</v>
      </c>
      <c r="AR416" s="79" t="s">
        <v>176</v>
      </c>
      <c r="AS416" s="79">
        <v>0</v>
      </c>
      <c r="AT416" s="79">
        <v>0</v>
      </c>
      <c r="AU416" s="79"/>
      <c r="AV416" s="79"/>
      <c r="AW416" s="79"/>
      <c r="AX416" s="79"/>
      <c r="AY416" s="79"/>
      <c r="AZ416" s="79"/>
      <c r="BA416" s="79"/>
      <c r="BB416" s="79"/>
      <c r="BC416">
        <v>8</v>
      </c>
      <c r="BD416" s="78" t="str">
        <f>REPLACE(INDEX(GroupVertices[Group], MATCH(Edges[[#This Row],[Vertex 1]],GroupVertices[Vertex],0)),1,1,"")</f>
        <v>3</v>
      </c>
      <c r="BE416" s="78" t="str">
        <f>REPLACE(INDEX(GroupVertices[Group], MATCH(Edges[[#This Row],[Vertex 2]],GroupVertices[Vertex],0)),1,1,"")</f>
        <v>3</v>
      </c>
      <c r="BF416" s="48">
        <v>0</v>
      </c>
      <c r="BG416" s="49">
        <v>0</v>
      </c>
      <c r="BH416" s="48">
        <v>0</v>
      </c>
      <c r="BI416" s="49">
        <v>0</v>
      </c>
      <c r="BJ416" s="48">
        <v>0</v>
      </c>
      <c r="BK416" s="49">
        <v>0</v>
      </c>
      <c r="BL416" s="48">
        <v>7</v>
      </c>
      <c r="BM416" s="49">
        <v>100</v>
      </c>
      <c r="BN416" s="48">
        <v>7</v>
      </c>
    </row>
    <row r="417" spans="1:66" x14ac:dyDescent="0.25">
      <c r="A417" s="64" t="s">
        <v>286</v>
      </c>
      <c r="B417" s="64" t="s">
        <v>286</v>
      </c>
      <c r="C417" s="65" t="s">
        <v>11072</v>
      </c>
      <c r="D417" s="66">
        <v>9.125</v>
      </c>
      <c r="E417" s="67" t="s">
        <v>136</v>
      </c>
      <c r="F417" s="68">
        <v>23.333333333333336</v>
      </c>
      <c r="G417" s="65"/>
      <c r="H417" s="69"/>
      <c r="I417" s="70"/>
      <c r="J417" s="70"/>
      <c r="K417" s="34" t="s">
        <v>65</v>
      </c>
      <c r="L417" s="77">
        <v>417</v>
      </c>
      <c r="M417" s="77"/>
      <c r="N417" s="72"/>
      <c r="O417" s="79" t="s">
        <v>176</v>
      </c>
      <c r="P417" s="81">
        <v>43850.407453703701</v>
      </c>
      <c r="Q417" s="79" t="s">
        <v>400</v>
      </c>
      <c r="R417" s="82" t="s">
        <v>463</v>
      </c>
      <c r="S417" s="79" t="s">
        <v>496</v>
      </c>
      <c r="T417" s="79" t="s">
        <v>509</v>
      </c>
      <c r="U417" s="82" t="s">
        <v>677</v>
      </c>
      <c r="V417" s="82" t="s">
        <v>677</v>
      </c>
      <c r="W417" s="81">
        <v>43850.407453703701</v>
      </c>
      <c r="X417" s="85">
        <v>43850</v>
      </c>
      <c r="Y417" s="87" t="s">
        <v>1038</v>
      </c>
      <c r="Z417" s="82" t="s">
        <v>1352</v>
      </c>
      <c r="AA417" s="79"/>
      <c r="AB417" s="79"/>
      <c r="AC417" s="87" t="s">
        <v>1666</v>
      </c>
      <c r="AD417" s="79"/>
      <c r="AE417" s="79" t="b">
        <v>0</v>
      </c>
      <c r="AF417" s="79">
        <v>0</v>
      </c>
      <c r="AG417" s="87" t="s">
        <v>1673</v>
      </c>
      <c r="AH417" s="79" t="b">
        <v>0</v>
      </c>
      <c r="AI417" s="79" t="s">
        <v>1678</v>
      </c>
      <c r="AJ417" s="79"/>
      <c r="AK417" s="87" t="s">
        <v>1673</v>
      </c>
      <c r="AL417" s="79" t="b">
        <v>0</v>
      </c>
      <c r="AM417" s="79">
        <v>1</v>
      </c>
      <c r="AN417" s="87" t="s">
        <v>1673</v>
      </c>
      <c r="AO417" s="79" t="s">
        <v>1679</v>
      </c>
      <c r="AP417" s="79" t="b">
        <v>0</v>
      </c>
      <c r="AQ417" s="87" t="s">
        <v>1666</v>
      </c>
      <c r="AR417" s="79" t="s">
        <v>176</v>
      </c>
      <c r="AS417" s="79">
        <v>0</v>
      </c>
      <c r="AT417" s="79">
        <v>0</v>
      </c>
      <c r="AU417" s="79"/>
      <c r="AV417" s="79"/>
      <c r="AW417" s="79"/>
      <c r="AX417" s="79"/>
      <c r="AY417" s="79"/>
      <c r="AZ417" s="79"/>
      <c r="BA417" s="79"/>
      <c r="BB417" s="79"/>
      <c r="BC417">
        <v>8</v>
      </c>
      <c r="BD417" s="78" t="str">
        <f>REPLACE(INDEX(GroupVertices[Group], MATCH(Edges[[#This Row],[Vertex 1]],GroupVertices[Vertex],0)),1,1,"")</f>
        <v>3</v>
      </c>
      <c r="BE417" s="78" t="str">
        <f>REPLACE(INDEX(GroupVertices[Group], MATCH(Edges[[#This Row],[Vertex 2]],GroupVertices[Vertex],0)),1,1,"")</f>
        <v>3</v>
      </c>
      <c r="BF417" s="48">
        <v>0</v>
      </c>
      <c r="BG417" s="49">
        <v>0</v>
      </c>
      <c r="BH417" s="48">
        <v>0</v>
      </c>
      <c r="BI417" s="49">
        <v>0</v>
      </c>
      <c r="BJ417" s="48">
        <v>0</v>
      </c>
      <c r="BK417" s="49">
        <v>0</v>
      </c>
      <c r="BL417" s="48">
        <v>39</v>
      </c>
      <c r="BM417" s="49">
        <v>100</v>
      </c>
      <c r="BN417" s="48">
        <v>39</v>
      </c>
    </row>
    <row r="418" spans="1:66" x14ac:dyDescent="0.25">
      <c r="A418" s="64" t="s">
        <v>286</v>
      </c>
      <c r="B418" s="64" t="s">
        <v>286</v>
      </c>
      <c r="C418" s="65" t="s">
        <v>11072</v>
      </c>
      <c r="D418" s="66">
        <v>9.125</v>
      </c>
      <c r="E418" s="67" t="s">
        <v>136</v>
      </c>
      <c r="F418" s="68">
        <v>23.333333333333336</v>
      </c>
      <c r="G418" s="65"/>
      <c r="H418" s="69"/>
      <c r="I418" s="70"/>
      <c r="J418" s="70"/>
      <c r="K418" s="34" t="s">
        <v>65</v>
      </c>
      <c r="L418" s="77">
        <v>418</v>
      </c>
      <c r="M418" s="77"/>
      <c r="N418" s="72"/>
      <c r="O418" s="79" t="s">
        <v>176</v>
      </c>
      <c r="P418" s="81">
        <v>43850.659699074073</v>
      </c>
      <c r="Q418" s="79" t="s">
        <v>396</v>
      </c>
      <c r="R418" s="82" t="s">
        <v>493</v>
      </c>
      <c r="S418" s="79" t="s">
        <v>496</v>
      </c>
      <c r="T418" s="79" t="s">
        <v>509</v>
      </c>
      <c r="U418" s="82" t="s">
        <v>678</v>
      </c>
      <c r="V418" s="82" t="s">
        <v>678</v>
      </c>
      <c r="W418" s="81">
        <v>43850.659699074073</v>
      </c>
      <c r="X418" s="85">
        <v>43850</v>
      </c>
      <c r="Y418" s="87" t="s">
        <v>1039</v>
      </c>
      <c r="Z418" s="82" t="s">
        <v>1353</v>
      </c>
      <c r="AA418" s="79"/>
      <c r="AB418" s="79"/>
      <c r="AC418" s="87" t="s">
        <v>1667</v>
      </c>
      <c r="AD418" s="79"/>
      <c r="AE418" s="79" t="b">
        <v>0</v>
      </c>
      <c r="AF418" s="79">
        <v>0</v>
      </c>
      <c r="AG418" s="87" t="s">
        <v>1673</v>
      </c>
      <c r="AH418" s="79" t="b">
        <v>0</v>
      </c>
      <c r="AI418" s="79" t="s">
        <v>1678</v>
      </c>
      <c r="AJ418" s="79"/>
      <c r="AK418" s="87" t="s">
        <v>1673</v>
      </c>
      <c r="AL418" s="79" t="b">
        <v>0</v>
      </c>
      <c r="AM418" s="79">
        <v>1</v>
      </c>
      <c r="AN418" s="87" t="s">
        <v>1673</v>
      </c>
      <c r="AO418" s="79" t="s">
        <v>1680</v>
      </c>
      <c r="AP418" s="79" t="b">
        <v>0</v>
      </c>
      <c r="AQ418" s="87" t="s">
        <v>1667</v>
      </c>
      <c r="AR418" s="79" t="s">
        <v>176</v>
      </c>
      <c r="AS418" s="79">
        <v>0</v>
      </c>
      <c r="AT418" s="79">
        <v>0</v>
      </c>
      <c r="AU418" s="79"/>
      <c r="AV418" s="79"/>
      <c r="AW418" s="79"/>
      <c r="AX418" s="79"/>
      <c r="AY418" s="79"/>
      <c r="AZ418" s="79"/>
      <c r="BA418" s="79"/>
      <c r="BB418" s="79"/>
      <c r="BC418">
        <v>8</v>
      </c>
      <c r="BD418" s="78" t="str">
        <f>REPLACE(INDEX(GroupVertices[Group], MATCH(Edges[[#This Row],[Vertex 1]],GroupVertices[Vertex],0)),1,1,"")</f>
        <v>3</v>
      </c>
      <c r="BE418" s="78" t="str">
        <f>REPLACE(INDEX(GroupVertices[Group], MATCH(Edges[[#This Row],[Vertex 2]],GroupVertices[Vertex],0)),1,1,"")</f>
        <v>3</v>
      </c>
      <c r="BF418" s="48">
        <v>0</v>
      </c>
      <c r="BG418" s="49">
        <v>0</v>
      </c>
      <c r="BH418" s="48">
        <v>0</v>
      </c>
      <c r="BI418" s="49">
        <v>0</v>
      </c>
      <c r="BJ418" s="48">
        <v>0</v>
      </c>
      <c r="BK418" s="49">
        <v>0</v>
      </c>
      <c r="BL418" s="48">
        <v>19</v>
      </c>
      <c r="BM418" s="49">
        <v>100</v>
      </c>
      <c r="BN418" s="48">
        <v>19</v>
      </c>
    </row>
    <row r="419" spans="1:66" x14ac:dyDescent="0.25">
      <c r="A419" s="64" t="s">
        <v>286</v>
      </c>
      <c r="B419" s="64" t="s">
        <v>312</v>
      </c>
      <c r="C419" s="65" t="s">
        <v>11064</v>
      </c>
      <c r="D419" s="66">
        <v>3</v>
      </c>
      <c r="E419" s="67" t="s">
        <v>132</v>
      </c>
      <c r="F419" s="68">
        <v>32</v>
      </c>
      <c r="G419" s="65"/>
      <c r="H419" s="69"/>
      <c r="I419" s="70"/>
      <c r="J419" s="70"/>
      <c r="K419" s="34" t="s">
        <v>65</v>
      </c>
      <c r="L419" s="77">
        <v>419</v>
      </c>
      <c r="M419" s="77"/>
      <c r="N419" s="72"/>
      <c r="O419" s="79" t="s">
        <v>315</v>
      </c>
      <c r="P419" s="81">
        <v>43851.452476851853</v>
      </c>
      <c r="Q419" s="79" t="s">
        <v>453</v>
      </c>
      <c r="R419" s="79"/>
      <c r="S419" s="79"/>
      <c r="T419" s="79" t="s">
        <v>509</v>
      </c>
      <c r="U419" s="79"/>
      <c r="V419" s="82" t="s">
        <v>743</v>
      </c>
      <c r="W419" s="81">
        <v>43851.452476851853</v>
      </c>
      <c r="X419" s="85">
        <v>43851</v>
      </c>
      <c r="Y419" s="87" t="s">
        <v>1040</v>
      </c>
      <c r="Z419" s="82" t="s">
        <v>1354</v>
      </c>
      <c r="AA419" s="79"/>
      <c r="AB419" s="79"/>
      <c r="AC419" s="87" t="s">
        <v>1668</v>
      </c>
      <c r="AD419" s="79"/>
      <c r="AE419" s="79" t="b">
        <v>0</v>
      </c>
      <c r="AF419" s="79">
        <v>0</v>
      </c>
      <c r="AG419" s="87" t="s">
        <v>1673</v>
      </c>
      <c r="AH419" s="79" t="b">
        <v>0</v>
      </c>
      <c r="AI419" s="79" t="s">
        <v>1678</v>
      </c>
      <c r="AJ419" s="79"/>
      <c r="AK419" s="87" t="s">
        <v>1673</v>
      </c>
      <c r="AL419" s="79" t="b">
        <v>0</v>
      </c>
      <c r="AM419" s="79">
        <v>2</v>
      </c>
      <c r="AN419" s="87" t="s">
        <v>1642</v>
      </c>
      <c r="AO419" s="79" t="s">
        <v>1681</v>
      </c>
      <c r="AP419" s="79" t="b">
        <v>0</v>
      </c>
      <c r="AQ419" s="87" t="s">
        <v>1642</v>
      </c>
      <c r="AR419" s="79" t="s">
        <v>176</v>
      </c>
      <c r="AS419" s="79">
        <v>0</v>
      </c>
      <c r="AT419" s="79">
        <v>0</v>
      </c>
      <c r="AU419" s="79"/>
      <c r="AV419" s="79"/>
      <c r="AW419" s="79"/>
      <c r="AX419" s="79"/>
      <c r="AY419" s="79"/>
      <c r="AZ419" s="79"/>
      <c r="BA419" s="79"/>
      <c r="BB419" s="79"/>
      <c r="BC419">
        <v>1</v>
      </c>
      <c r="BD419" s="78" t="str">
        <f>REPLACE(INDEX(GroupVertices[Group], MATCH(Edges[[#This Row],[Vertex 1]],GroupVertices[Vertex],0)),1,1,"")</f>
        <v>3</v>
      </c>
      <c r="BE419" s="78" t="str">
        <f>REPLACE(INDEX(GroupVertices[Group], MATCH(Edges[[#This Row],[Vertex 2]],GroupVertices[Vertex],0)),1,1,"")</f>
        <v>3</v>
      </c>
      <c r="BF419" s="48">
        <v>0</v>
      </c>
      <c r="BG419" s="49">
        <v>0</v>
      </c>
      <c r="BH419" s="48">
        <v>0</v>
      </c>
      <c r="BI419" s="49">
        <v>0</v>
      </c>
      <c r="BJ419" s="48">
        <v>0</v>
      </c>
      <c r="BK419" s="49">
        <v>0</v>
      </c>
      <c r="BL419" s="48">
        <v>45</v>
      </c>
      <c r="BM419" s="49">
        <v>100</v>
      </c>
      <c r="BN419" s="48">
        <v>45</v>
      </c>
    </row>
    <row r="420" spans="1:66" x14ac:dyDescent="0.25">
      <c r="A420" s="64" t="s">
        <v>286</v>
      </c>
      <c r="B420" s="64" t="s">
        <v>292</v>
      </c>
      <c r="C420" s="65" t="s">
        <v>11065</v>
      </c>
      <c r="D420" s="66">
        <v>3.875</v>
      </c>
      <c r="E420" s="67" t="s">
        <v>132</v>
      </c>
      <c r="F420" s="68">
        <v>30.761904761904763</v>
      </c>
      <c r="G420" s="65"/>
      <c r="H420" s="69"/>
      <c r="I420" s="70"/>
      <c r="J420" s="70"/>
      <c r="K420" s="34" t="s">
        <v>65</v>
      </c>
      <c r="L420" s="77">
        <v>420</v>
      </c>
      <c r="M420" s="77"/>
      <c r="N420" s="72"/>
      <c r="O420" s="79" t="s">
        <v>315</v>
      </c>
      <c r="P420" s="81">
        <v>43851.452476851853</v>
      </c>
      <c r="Q420" s="79" t="s">
        <v>453</v>
      </c>
      <c r="R420" s="79"/>
      <c r="S420" s="79"/>
      <c r="T420" s="79" t="s">
        <v>509</v>
      </c>
      <c r="U420" s="79"/>
      <c r="V420" s="82" t="s">
        <v>743</v>
      </c>
      <c r="W420" s="81">
        <v>43851.452476851853</v>
      </c>
      <c r="X420" s="85">
        <v>43851</v>
      </c>
      <c r="Y420" s="87" t="s">
        <v>1040</v>
      </c>
      <c r="Z420" s="82" t="s">
        <v>1354</v>
      </c>
      <c r="AA420" s="79"/>
      <c r="AB420" s="79"/>
      <c r="AC420" s="87" t="s">
        <v>1668</v>
      </c>
      <c r="AD420" s="79"/>
      <c r="AE420" s="79" t="b">
        <v>0</v>
      </c>
      <c r="AF420" s="79">
        <v>0</v>
      </c>
      <c r="AG420" s="87" t="s">
        <v>1673</v>
      </c>
      <c r="AH420" s="79" t="b">
        <v>0</v>
      </c>
      <c r="AI420" s="79" t="s">
        <v>1678</v>
      </c>
      <c r="AJ420" s="79"/>
      <c r="AK420" s="87" t="s">
        <v>1673</v>
      </c>
      <c r="AL420" s="79" t="b">
        <v>0</v>
      </c>
      <c r="AM420" s="79">
        <v>2</v>
      </c>
      <c r="AN420" s="87" t="s">
        <v>1642</v>
      </c>
      <c r="AO420" s="79" t="s">
        <v>1681</v>
      </c>
      <c r="AP420" s="79" t="b">
        <v>0</v>
      </c>
      <c r="AQ420" s="87" t="s">
        <v>1642</v>
      </c>
      <c r="AR420" s="79" t="s">
        <v>176</v>
      </c>
      <c r="AS420" s="79">
        <v>0</v>
      </c>
      <c r="AT420" s="79">
        <v>0</v>
      </c>
      <c r="AU420" s="79"/>
      <c r="AV420" s="79"/>
      <c r="AW420" s="79"/>
      <c r="AX420" s="79"/>
      <c r="AY420" s="79"/>
      <c r="AZ420" s="79"/>
      <c r="BA420" s="79"/>
      <c r="BB420" s="79"/>
      <c r="BC420">
        <v>2</v>
      </c>
      <c r="BD420" s="78" t="str">
        <f>REPLACE(INDEX(GroupVertices[Group], MATCH(Edges[[#This Row],[Vertex 1]],GroupVertices[Vertex],0)),1,1,"")</f>
        <v>3</v>
      </c>
      <c r="BE420" s="78" t="str">
        <f>REPLACE(INDEX(GroupVertices[Group], MATCH(Edges[[#This Row],[Vertex 2]],GroupVertices[Vertex],0)),1,1,"")</f>
        <v>2</v>
      </c>
      <c r="BF420" s="48"/>
      <c r="BG420" s="49"/>
      <c r="BH420" s="48"/>
      <c r="BI420" s="49"/>
      <c r="BJ420" s="48"/>
      <c r="BK420" s="49"/>
      <c r="BL420" s="48"/>
      <c r="BM420" s="49"/>
      <c r="BN420" s="48"/>
    </row>
    <row r="421" spans="1:66" x14ac:dyDescent="0.25">
      <c r="A421" s="64" t="s">
        <v>286</v>
      </c>
      <c r="B421" s="64" t="s">
        <v>292</v>
      </c>
      <c r="C421" s="65" t="s">
        <v>11065</v>
      </c>
      <c r="D421" s="66">
        <v>3.875</v>
      </c>
      <c r="E421" s="67" t="s">
        <v>132</v>
      </c>
      <c r="F421" s="68">
        <v>30.761904761904763</v>
      </c>
      <c r="G421" s="65"/>
      <c r="H421" s="69"/>
      <c r="I421" s="70"/>
      <c r="J421" s="70"/>
      <c r="K421" s="34" t="s">
        <v>65</v>
      </c>
      <c r="L421" s="77">
        <v>421</v>
      </c>
      <c r="M421" s="77"/>
      <c r="N421" s="72"/>
      <c r="O421" s="79" t="s">
        <v>315</v>
      </c>
      <c r="P421" s="81">
        <v>43851.900405092594</v>
      </c>
      <c r="Q421" s="79" t="s">
        <v>422</v>
      </c>
      <c r="R421" s="82" t="s">
        <v>472</v>
      </c>
      <c r="S421" s="79" t="s">
        <v>500</v>
      </c>
      <c r="T421" s="79"/>
      <c r="U421" s="79"/>
      <c r="V421" s="82" t="s">
        <v>743</v>
      </c>
      <c r="W421" s="81">
        <v>43851.900405092594</v>
      </c>
      <c r="X421" s="85">
        <v>43851</v>
      </c>
      <c r="Y421" s="87" t="s">
        <v>989</v>
      </c>
      <c r="Z421" s="82" t="s">
        <v>1303</v>
      </c>
      <c r="AA421" s="79"/>
      <c r="AB421" s="79"/>
      <c r="AC421" s="87" t="s">
        <v>1617</v>
      </c>
      <c r="AD421" s="79"/>
      <c r="AE421" s="79" t="b">
        <v>0</v>
      </c>
      <c r="AF421" s="79">
        <v>0</v>
      </c>
      <c r="AG421" s="87" t="s">
        <v>1673</v>
      </c>
      <c r="AH421" s="79" t="b">
        <v>0</v>
      </c>
      <c r="AI421" s="79" t="s">
        <v>1678</v>
      </c>
      <c r="AJ421" s="79"/>
      <c r="AK421" s="87" t="s">
        <v>1673</v>
      </c>
      <c r="AL421" s="79" t="b">
        <v>0</v>
      </c>
      <c r="AM421" s="79">
        <v>3</v>
      </c>
      <c r="AN421" s="87" t="s">
        <v>1527</v>
      </c>
      <c r="AO421" s="79" t="s">
        <v>1681</v>
      </c>
      <c r="AP421" s="79" t="b">
        <v>0</v>
      </c>
      <c r="AQ421" s="87" t="s">
        <v>1527</v>
      </c>
      <c r="AR421" s="79" t="s">
        <v>176</v>
      </c>
      <c r="AS421" s="79">
        <v>0</v>
      </c>
      <c r="AT421" s="79">
        <v>0</v>
      </c>
      <c r="AU421" s="79"/>
      <c r="AV421" s="79"/>
      <c r="AW421" s="79"/>
      <c r="AX421" s="79"/>
      <c r="AY421" s="79"/>
      <c r="AZ421" s="79"/>
      <c r="BA421" s="79"/>
      <c r="BB421" s="79"/>
      <c r="BC421">
        <v>2</v>
      </c>
      <c r="BD421" s="78" t="str">
        <f>REPLACE(INDEX(GroupVertices[Group], MATCH(Edges[[#This Row],[Vertex 1]],GroupVertices[Vertex],0)),1,1,"")</f>
        <v>3</v>
      </c>
      <c r="BE421" s="78" t="str">
        <f>REPLACE(INDEX(GroupVertices[Group], MATCH(Edges[[#This Row],[Vertex 2]],GroupVertices[Vertex],0)),1,1,"")</f>
        <v>2</v>
      </c>
      <c r="BF421" s="48"/>
      <c r="BG421" s="49"/>
      <c r="BH421" s="48"/>
      <c r="BI421" s="49"/>
      <c r="BJ421" s="48"/>
      <c r="BK421" s="49"/>
      <c r="BL421" s="48"/>
      <c r="BM421" s="49"/>
      <c r="BN421" s="48"/>
    </row>
    <row r="422" spans="1:66" x14ac:dyDescent="0.25">
      <c r="A422" s="64" t="s">
        <v>286</v>
      </c>
      <c r="B422" s="64" t="s">
        <v>286</v>
      </c>
      <c r="C422" s="65" t="s">
        <v>11072</v>
      </c>
      <c r="D422" s="66">
        <v>9.125</v>
      </c>
      <c r="E422" s="67" t="s">
        <v>136</v>
      </c>
      <c r="F422" s="68">
        <v>23.333333333333336</v>
      </c>
      <c r="G422" s="65"/>
      <c r="H422" s="69"/>
      <c r="I422" s="70"/>
      <c r="J422" s="70"/>
      <c r="K422" s="34" t="s">
        <v>65</v>
      </c>
      <c r="L422" s="77">
        <v>422</v>
      </c>
      <c r="M422" s="77"/>
      <c r="N422" s="72"/>
      <c r="O422" s="79" t="s">
        <v>176</v>
      </c>
      <c r="P422" s="81">
        <v>43853.479166666664</v>
      </c>
      <c r="Q422" s="79" t="s">
        <v>458</v>
      </c>
      <c r="R422" s="79"/>
      <c r="S422" s="79"/>
      <c r="T422" s="79" t="s">
        <v>509</v>
      </c>
      <c r="U422" s="79"/>
      <c r="V422" s="82" t="s">
        <v>743</v>
      </c>
      <c r="W422" s="81">
        <v>43853.479166666664</v>
      </c>
      <c r="X422" s="85">
        <v>43853</v>
      </c>
      <c r="Y422" s="87" t="s">
        <v>1041</v>
      </c>
      <c r="Z422" s="82" t="s">
        <v>1355</v>
      </c>
      <c r="AA422" s="79"/>
      <c r="AB422" s="79"/>
      <c r="AC422" s="87" t="s">
        <v>1669</v>
      </c>
      <c r="AD422" s="79"/>
      <c r="AE422" s="79" t="b">
        <v>0</v>
      </c>
      <c r="AF422" s="79">
        <v>0</v>
      </c>
      <c r="AG422" s="87" t="s">
        <v>1673</v>
      </c>
      <c r="AH422" s="79" t="b">
        <v>0</v>
      </c>
      <c r="AI422" s="79" t="s">
        <v>1678</v>
      </c>
      <c r="AJ422" s="79"/>
      <c r="AK422" s="87" t="s">
        <v>1673</v>
      </c>
      <c r="AL422" s="79" t="b">
        <v>0</v>
      </c>
      <c r="AM422" s="79">
        <v>1</v>
      </c>
      <c r="AN422" s="87" t="s">
        <v>1673</v>
      </c>
      <c r="AO422" s="79" t="s">
        <v>1691</v>
      </c>
      <c r="AP422" s="79" t="b">
        <v>0</v>
      </c>
      <c r="AQ422" s="87" t="s">
        <v>1669</v>
      </c>
      <c r="AR422" s="79" t="s">
        <v>176</v>
      </c>
      <c r="AS422" s="79">
        <v>0</v>
      </c>
      <c r="AT422" s="79">
        <v>0</v>
      </c>
      <c r="AU422" s="79"/>
      <c r="AV422" s="79"/>
      <c r="AW422" s="79"/>
      <c r="AX422" s="79"/>
      <c r="AY422" s="79"/>
      <c r="AZ422" s="79"/>
      <c r="BA422" s="79"/>
      <c r="BB422" s="79"/>
      <c r="BC422">
        <v>8</v>
      </c>
      <c r="BD422" s="78" t="str">
        <f>REPLACE(INDEX(GroupVertices[Group], MATCH(Edges[[#This Row],[Vertex 1]],GroupVertices[Vertex],0)),1,1,"")</f>
        <v>3</v>
      </c>
      <c r="BE422" s="78" t="str">
        <f>REPLACE(INDEX(GroupVertices[Group], MATCH(Edges[[#This Row],[Vertex 2]],GroupVertices[Vertex],0)),1,1,"")</f>
        <v>3</v>
      </c>
      <c r="BF422" s="48">
        <v>0</v>
      </c>
      <c r="BG422" s="49">
        <v>0</v>
      </c>
      <c r="BH422" s="48">
        <v>1</v>
      </c>
      <c r="BI422" s="49">
        <v>3.4482758620689653</v>
      </c>
      <c r="BJ422" s="48">
        <v>0</v>
      </c>
      <c r="BK422" s="49">
        <v>0</v>
      </c>
      <c r="BL422" s="48">
        <v>28</v>
      </c>
      <c r="BM422" s="49">
        <v>96.551724137931032</v>
      </c>
      <c r="BN422" s="48">
        <v>29</v>
      </c>
    </row>
    <row r="423" spans="1:66" x14ac:dyDescent="0.25">
      <c r="A423" s="64" t="s">
        <v>286</v>
      </c>
      <c r="B423" s="64" t="s">
        <v>286</v>
      </c>
      <c r="C423" s="65" t="s">
        <v>11072</v>
      </c>
      <c r="D423" s="66">
        <v>9.125</v>
      </c>
      <c r="E423" s="67" t="s">
        <v>136</v>
      </c>
      <c r="F423" s="68">
        <v>23.333333333333336</v>
      </c>
      <c r="G423" s="65"/>
      <c r="H423" s="69"/>
      <c r="I423" s="70"/>
      <c r="J423" s="70"/>
      <c r="K423" s="34" t="s">
        <v>65</v>
      </c>
      <c r="L423" s="77">
        <v>423</v>
      </c>
      <c r="M423" s="77"/>
      <c r="N423" s="72"/>
      <c r="O423" s="79" t="s">
        <v>176</v>
      </c>
      <c r="P423" s="81">
        <v>43853.583333333336</v>
      </c>
      <c r="Q423" s="79" t="s">
        <v>458</v>
      </c>
      <c r="R423" s="79"/>
      <c r="S423" s="79"/>
      <c r="T423" s="79" t="s">
        <v>509</v>
      </c>
      <c r="U423" s="79"/>
      <c r="V423" s="82" t="s">
        <v>743</v>
      </c>
      <c r="W423" s="81">
        <v>43853.583333333336</v>
      </c>
      <c r="X423" s="85">
        <v>43853</v>
      </c>
      <c r="Y423" s="87" t="s">
        <v>1042</v>
      </c>
      <c r="Z423" s="82" t="s">
        <v>1356</v>
      </c>
      <c r="AA423" s="79"/>
      <c r="AB423" s="79"/>
      <c r="AC423" s="87" t="s">
        <v>1670</v>
      </c>
      <c r="AD423" s="79"/>
      <c r="AE423" s="79" t="b">
        <v>0</v>
      </c>
      <c r="AF423" s="79">
        <v>0</v>
      </c>
      <c r="AG423" s="87" t="s">
        <v>1673</v>
      </c>
      <c r="AH423" s="79" t="b">
        <v>0</v>
      </c>
      <c r="AI423" s="79" t="s">
        <v>1678</v>
      </c>
      <c r="AJ423" s="79"/>
      <c r="AK423" s="87" t="s">
        <v>1673</v>
      </c>
      <c r="AL423" s="79" t="b">
        <v>0</v>
      </c>
      <c r="AM423" s="79">
        <v>0</v>
      </c>
      <c r="AN423" s="87" t="s">
        <v>1673</v>
      </c>
      <c r="AO423" s="79" t="s">
        <v>1691</v>
      </c>
      <c r="AP423" s="79" t="b">
        <v>0</v>
      </c>
      <c r="AQ423" s="87" t="s">
        <v>1670</v>
      </c>
      <c r="AR423" s="79" t="s">
        <v>176</v>
      </c>
      <c r="AS423" s="79">
        <v>0</v>
      </c>
      <c r="AT423" s="79">
        <v>0</v>
      </c>
      <c r="AU423" s="79"/>
      <c r="AV423" s="79"/>
      <c r="AW423" s="79"/>
      <c r="AX423" s="79"/>
      <c r="AY423" s="79"/>
      <c r="AZ423" s="79"/>
      <c r="BA423" s="79"/>
      <c r="BB423" s="79"/>
      <c r="BC423">
        <v>8</v>
      </c>
      <c r="BD423" s="78" t="str">
        <f>REPLACE(INDEX(GroupVertices[Group], MATCH(Edges[[#This Row],[Vertex 1]],GroupVertices[Vertex],0)),1,1,"")</f>
        <v>3</v>
      </c>
      <c r="BE423" s="78" t="str">
        <f>REPLACE(INDEX(GroupVertices[Group], MATCH(Edges[[#This Row],[Vertex 2]],GroupVertices[Vertex],0)),1,1,"")</f>
        <v>3</v>
      </c>
      <c r="BF423" s="48">
        <v>0</v>
      </c>
      <c r="BG423" s="49">
        <v>0</v>
      </c>
      <c r="BH423" s="48">
        <v>1</v>
      </c>
      <c r="BI423" s="49">
        <v>3.4482758620689653</v>
      </c>
      <c r="BJ423" s="48">
        <v>0</v>
      </c>
      <c r="BK423" s="49">
        <v>0</v>
      </c>
      <c r="BL423" s="48">
        <v>28</v>
      </c>
      <c r="BM423" s="49">
        <v>96.551724137931032</v>
      </c>
      <c r="BN423" s="48">
        <v>29</v>
      </c>
    </row>
    <row r="424" spans="1:66" x14ac:dyDescent="0.25">
      <c r="A424" s="64" t="s">
        <v>291</v>
      </c>
      <c r="B424" s="64" t="s">
        <v>286</v>
      </c>
      <c r="C424" s="65" t="s">
        <v>11064</v>
      </c>
      <c r="D424" s="66">
        <v>3</v>
      </c>
      <c r="E424" s="67" t="s">
        <v>132</v>
      </c>
      <c r="F424" s="68">
        <v>32</v>
      </c>
      <c r="G424" s="65"/>
      <c r="H424" s="69"/>
      <c r="I424" s="70"/>
      <c r="J424" s="70"/>
      <c r="K424" s="34" t="s">
        <v>65</v>
      </c>
      <c r="L424" s="77">
        <v>424</v>
      </c>
      <c r="M424" s="77"/>
      <c r="N424" s="72"/>
      <c r="O424" s="79" t="s">
        <v>313</v>
      </c>
      <c r="P424" s="81">
        <v>43853.592199074075</v>
      </c>
      <c r="Q424" s="79" t="s">
        <v>458</v>
      </c>
      <c r="R424" s="79"/>
      <c r="S424" s="79"/>
      <c r="T424" s="79"/>
      <c r="U424" s="79"/>
      <c r="V424" s="82" t="s">
        <v>748</v>
      </c>
      <c r="W424" s="81">
        <v>43853.592199074075</v>
      </c>
      <c r="X424" s="85">
        <v>43853</v>
      </c>
      <c r="Y424" s="87" t="s">
        <v>1043</v>
      </c>
      <c r="Z424" s="82" t="s">
        <v>1357</v>
      </c>
      <c r="AA424" s="79"/>
      <c r="AB424" s="79"/>
      <c r="AC424" s="87" t="s">
        <v>1671</v>
      </c>
      <c r="AD424" s="79"/>
      <c r="AE424" s="79" t="b">
        <v>0</v>
      </c>
      <c r="AF424" s="79">
        <v>0</v>
      </c>
      <c r="AG424" s="87" t="s">
        <v>1673</v>
      </c>
      <c r="AH424" s="79" t="b">
        <v>0</v>
      </c>
      <c r="AI424" s="79" t="s">
        <v>1678</v>
      </c>
      <c r="AJ424" s="79"/>
      <c r="AK424" s="87" t="s">
        <v>1673</v>
      </c>
      <c r="AL424" s="79" t="b">
        <v>0</v>
      </c>
      <c r="AM424" s="79">
        <v>1</v>
      </c>
      <c r="AN424" s="87" t="s">
        <v>1669</v>
      </c>
      <c r="AO424" s="79" t="s">
        <v>1682</v>
      </c>
      <c r="AP424" s="79" t="b">
        <v>0</v>
      </c>
      <c r="AQ424" s="87" t="s">
        <v>1669</v>
      </c>
      <c r="AR424" s="79" t="s">
        <v>176</v>
      </c>
      <c r="AS424" s="79">
        <v>0</v>
      </c>
      <c r="AT424" s="79">
        <v>0</v>
      </c>
      <c r="AU424" s="79"/>
      <c r="AV424" s="79"/>
      <c r="AW424" s="79"/>
      <c r="AX424" s="79"/>
      <c r="AY424" s="79"/>
      <c r="AZ424" s="79"/>
      <c r="BA424" s="79"/>
      <c r="BB424" s="79"/>
      <c r="BC424">
        <v>1</v>
      </c>
      <c r="BD424" s="78" t="str">
        <f>REPLACE(INDEX(GroupVertices[Group], MATCH(Edges[[#This Row],[Vertex 1]],GroupVertices[Vertex],0)),1,1,"")</f>
        <v>3</v>
      </c>
      <c r="BE424" s="78" t="str">
        <f>REPLACE(INDEX(GroupVertices[Group], MATCH(Edges[[#This Row],[Vertex 2]],GroupVertices[Vertex],0)),1,1,"")</f>
        <v>3</v>
      </c>
      <c r="BF424" s="48">
        <v>0</v>
      </c>
      <c r="BG424" s="49">
        <v>0</v>
      </c>
      <c r="BH424" s="48">
        <v>1</v>
      </c>
      <c r="BI424" s="49">
        <v>3.4482758620689653</v>
      </c>
      <c r="BJ424" s="48">
        <v>0</v>
      </c>
      <c r="BK424" s="49">
        <v>0</v>
      </c>
      <c r="BL424" s="48">
        <v>28</v>
      </c>
      <c r="BM424" s="49">
        <v>96.551724137931032</v>
      </c>
      <c r="BN424" s="48">
        <v>29</v>
      </c>
    </row>
    <row r="425" spans="1:66" x14ac:dyDescent="0.25">
      <c r="A425" s="64" t="s">
        <v>292</v>
      </c>
      <c r="B425" s="64" t="s">
        <v>312</v>
      </c>
      <c r="C425" s="65" t="s">
        <v>11064</v>
      </c>
      <c r="D425" s="66">
        <v>3</v>
      </c>
      <c r="E425" s="67" t="s">
        <v>132</v>
      </c>
      <c r="F425" s="68">
        <v>32</v>
      </c>
      <c r="G425" s="65"/>
      <c r="H425" s="69"/>
      <c r="I425" s="70"/>
      <c r="J425" s="70"/>
      <c r="K425" s="34" t="s">
        <v>65</v>
      </c>
      <c r="L425" s="77">
        <v>425</v>
      </c>
      <c r="M425" s="77"/>
      <c r="N425" s="72"/>
      <c r="O425" s="79" t="s">
        <v>315</v>
      </c>
      <c r="P425" s="81">
        <v>43853.682916666665</v>
      </c>
      <c r="Q425" s="79" t="s">
        <v>453</v>
      </c>
      <c r="R425" s="79"/>
      <c r="S425" s="79"/>
      <c r="T425" s="79" t="s">
        <v>509</v>
      </c>
      <c r="U425" s="79"/>
      <c r="V425" s="82" t="s">
        <v>749</v>
      </c>
      <c r="W425" s="81">
        <v>43853.682916666665</v>
      </c>
      <c r="X425" s="85">
        <v>43853</v>
      </c>
      <c r="Y425" s="87" t="s">
        <v>1044</v>
      </c>
      <c r="Z425" s="82" t="s">
        <v>1358</v>
      </c>
      <c r="AA425" s="79"/>
      <c r="AB425" s="79"/>
      <c r="AC425" s="87" t="s">
        <v>1672</v>
      </c>
      <c r="AD425" s="79"/>
      <c r="AE425" s="79" t="b">
        <v>0</v>
      </c>
      <c r="AF425" s="79">
        <v>0</v>
      </c>
      <c r="AG425" s="87" t="s">
        <v>1673</v>
      </c>
      <c r="AH425" s="79" t="b">
        <v>0</v>
      </c>
      <c r="AI425" s="79" t="s">
        <v>1678</v>
      </c>
      <c r="AJ425" s="79"/>
      <c r="AK425" s="87" t="s">
        <v>1673</v>
      </c>
      <c r="AL425" s="79" t="b">
        <v>0</v>
      </c>
      <c r="AM425" s="79">
        <v>2</v>
      </c>
      <c r="AN425" s="87" t="s">
        <v>1642</v>
      </c>
      <c r="AO425" s="79" t="s">
        <v>1682</v>
      </c>
      <c r="AP425" s="79" t="b">
        <v>0</v>
      </c>
      <c r="AQ425" s="87" t="s">
        <v>1642</v>
      </c>
      <c r="AR425" s="79" t="s">
        <v>176</v>
      </c>
      <c r="AS425" s="79">
        <v>0</v>
      </c>
      <c r="AT425" s="79">
        <v>0</v>
      </c>
      <c r="AU425" s="79"/>
      <c r="AV425" s="79"/>
      <c r="AW425" s="79"/>
      <c r="AX425" s="79"/>
      <c r="AY425" s="79"/>
      <c r="AZ425" s="79"/>
      <c r="BA425" s="79"/>
      <c r="BB425" s="79"/>
      <c r="BC425">
        <v>1</v>
      </c>
      <c r="BD425" s="78" t="str">
        <f>REPLACE(INDEX(GroupVertices[Group], MATCH(Edges[[#This Row],[Vertex 1]],GroupVertices[Vertex],0)),1,1,"")</f>
        <v>2</v>
      </c>
      <c r="BE425" s="78" t="str">
        <f>REPLACE(INDEX(GroupVertices[Group], MATCH(Edges[[#This Row],[Vertex 2]],GroupVertices[Vertex],0)),1,1,"")</f>
        <v>3</v>
      </c>
      <c r="BF425" s="48">
        <v>0</v>
      </c>
      <c r="BG425" s="49">
        <v>0</v>
      </c>
      <c r="BH425" s="48">
        <v>0</v>
      </c>
      <c r="BI425" s="49">
        <v>0</v>
      </c>
      <c r="BJ425" s="48">
        <v>0</v>
      </c>
      <c r="BK425" s="49">
        <v>0</v>
      </c>
      <c r="BL425" s="48">
        <v>45</v>
      </c>
      <c r="BM425" s="49">
        <v>100</v>
      </c>
      <c r="BN425" s="48">
        <v>45</v>
      </c>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425"/>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425"/>
    <dataValidation allowBlank="1" showErrorMessage="1" sqref="N2:N425"/>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425"/>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425"/>
    <dataValidation allowBlank="1" showInputMessage="1" promptTitle="Edge Color" prompt="To select an optional edge color, right-click and select Select Color on the right-click menu." sqref="C3:C425"/>
    <dataValidation allowBlank="1" showInputMessage="1" errorTitle="Invalid Edge Width" error="The optional edge width must be a whole number between 1 and 10." promptTitle="Edge Width" prompt="Enter an optional edge width between 1 and 10." sqref="D3:D425"/>
    <dataValidation allowBlank="1" showInputMessage="1" errorTitle="Invalid Edge Opacity" error="The optional edge opacity must be a whole number between 0 and 10." promptTitle="Edge Opacity" prompt="Enter an optional edge opacity between 0 (transparent) and 100 (opaque)." sqref="F3:F425"/>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425">
      <formula1>ValidEdgeVisibilities</formula1>
    </dataValidation>
    <dataValidation allowBlank="1" showInputMessage="1" showErrorMessage="1" promptTitle="Vertex 1 Name" prompt="Enter the name of the edge's first vertex." sqref="A3:A425"/>
    <dataValidation allowBlank="1" showInputMessage="1" showErrorMessage="1" promptTitle="Vertex 2 Name" prompt="Enter the name of the edge's second vertex." sqref="B3:B425"/>
    <dataValidation allowBlank="1" showInputMessage="1" showErrorMessage="1" errorTitle="Invalid Edge Visibility" error="You have entered an unrecognized edge visibility.  Try selecting from the drop-down list instead." promptTitle="Edge Label" prompt="Enter an optional edge label." sqref="H3:H425"/>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425">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425"/>
  </dataValidations>
  <hyperlinks>
    <hyperlink ref="R4" r:id="rId1"/>
    <hyperlink ref="R8" r:id="rId2"/>
    <hyperlink ref="R14" r:id="rId3"/>
    <hyperlink ref="R17" r:id="rId4"/>
    <hyperlink ref="R18" r:id="rId5"/>
    <hyperlink ref="R19" r:id="rId6"/>
    <hyperlink ref="R23" r:id="rId7"/>
    <hyperlink ref="R27" r:id="rId8"/>
    <hyperlink ref="R29" r:id="rId9"/>
    <hyperlink ref="R30" r:id="rId10"/>
    <hyperlink ref="R32" r:id="rId11"/>
    <hyperlink ref="R39" r:id="rId12"/>
    <hyperlink ref="R41" r:id="rId13"/>
    <hyperlink ref="R45" r:id="rId14"/>
    <hyperlink ref="R46" r:id="rId15"/>
    <hyperlink ref="R47" r:id="rId16"/>
    <hyperlink ref="R48" r:id="rId17"/>
    <hyperlink ref="R49" r:id="rId18"/>
    <hyperlink ref="R67" r:id="rId19"/>
    <hyperlink ref="R69" r:id="rId20"/>
    <hyperlink ref="R70" r:id="rId21"/>
    <hyperlink ref="R71" r:id="rId22"/>
    <hyperlink ref="R72" r:id="rId23"/>
    <hyperlink ref="R74" r:id="rId24"/>
    <hyperlink ref="R75" r:id="rId25"/>
    <hyperlink ref="R76" r:id="rId26"/>
    <hyperlink ref="R78" r:id="rId27"/>
    <hyperlink ref="R79" r:id="rId28"/>
    <hyperlink ref="R80" r:id="rId29"/>
    <hyperlink ref="R81" r:id="rId30"/>
    <hyperlink ref="R82" r:id="rId31"/>
    <hyperlink ref="R83" r:id="rId32"/>
    <hyperlink ref="R87" r:id="rId33"/>
    <hyperlink ref="R88" r:id="rId34"/>
    <hyperlink ref="R89" r:id="rId35"/>
    <hyperlink ref="R90" r:id="rId36"/>
    <hyperlink ref="R94" r:id="rId37"/>
    <hyperlink ref="R105" r:id="rId38"/>
    <hyperlink ref="R129" r:id="rId39"/>
    <hyperlink ref="R130" r:id="rId40"/>
    <hyperlink ref="R134" r:id="rId41"/>
    <hyperlink ref="R135" r:id="rId42"/>
    <hyperlink ref="R136" r:id="rId43"/>
    <hyperlink ref="R137" r:id="rId44"/>
    <hyperlink ref="R138" r:id="rId45"/>
    <hyperlink ref="R139" r:id="rId46"/>
    <hyperlink ref="R140" r:id="rId47"/>
    <hyperlink ref="R141" r:id="rId48"/>
    <hyperlink ref="R142" r:id="rId49"/>
    <hyperlink ref="R144" r:id="rId50"/>
    <hyperlink ref="R147" r:id="rId51"/>
    <hyperlink ref="R148" r:id="rId52"/>
    <hyperlink ref="R149" r:id="rId53"/>
    <hyperlink ref="R155" r:id="rId54"/>
    <hyperlink ref="R156" r:id="rId55"/>
    <hyperlink ref="R157" r:id="rId56"/>
    <hyperlink ref="R159" r:id="rId57"/>
    <hyperlink ref="R160" r:id="rId58"/>
    <hyperlink ref="R168" r:id="rId59"/>
    <hyperlink ref="R171" r:id="rId60"/>
    <hyperlink ref="R183" r:id="rId61"/>
    <hyperlink ref="R189" r:id="rId62"/>
    <hyperlink ref="R190" r:id="rId63"/>
    <hyperlink ref="R191" r:id="rId64"/>
    <hyperlink ref="R192" r:id="rId65"/>
    <hyperlink ref="R193" r:id="rId66"/>
    <hyperlink ref="R194" r:id="rId67"/>
    <hyperlink ref="R195" r:id="rId68"/>
    <hyperlink ref="R196" r:id="rId69"/>
    <hyperlink ref="R198" r:id="rId70"/>
    <hyperlink ref="R199" r:id="rId71"/>
    <hyperlink ref="R200" r:id="rId72"/>
    <hyperlink ref="R201" r:id="rId73"/>
    <hyperlink ref="R202" r:id="rId74"/>
    <hyperlink ref="R203" r:id="rId75"/>
    <hyperlink ref="R204" r:id="rId76"/>
    <hyperlink ref="R217" r:id="rId77"/>
    <hyperlink ref="R218" r:id="rId78"/>
    <hyperlink ref="R219" r:id="rId79"/>
    <hyperlink ref="R220" r:id="rId80"/>
    <hyperlink ref="R221" r:id="rId81"/>
    <hyperlink ref="R222" r:id="rId82"/>
    <hyperlink ref="R223" r:id="rId83"/>
    <hyperlink ref="R224" r:id="rId84"/>
    <hyperlink ref="R230" r:id="rId85"/>
    <hyperlink ref="R233" r:id="rId86"/>
    <hyperlink ref="R235" r:id="rId87"/>
    <hyperlink ref="R239" r:id="rId88"/>
    <hyperlink ref="R241" r:id="rId89"/>
    <hyperlink ref="R242" r:id="rId90"/>
    <hyperlink ref="R245" r:id="rId91"/>
    <hyperlink ref="R246" r:id="rId92"/>
    <hyperlink ref="R247" r:id="rId93"/>
    <hyperlink ref="R248" r:id="rId94"/>
    <hyperlink ref="R260" r:id="rId95"/>
    <hyperlink ref="R261" r:id="rId96"/>
    <hyperlink ref="R270" r:id="rId97"/>
    <hyperlink ref="R272" r:id="rId98"/>
    <hyperlink ref="R274" r:id="rId99"/>
    <hyperlink ref="R275" r:id="rId100"/>
    <hyperlink ref="R276" r:id="rId101"/>
    <hyperlink ref="R277" r:id="rId102"/>
    <hyperlink ref="R283" r:id="rId103"/>
    <hyperlink ref="R284" r:id="rId104"/>
    <hyperlink ref="R286" r:id="rId105"/>
    <hyperlink ref="R291" r:id="rId106"/>
    <hyperlink ref="R297" r:id="rId107"/>
    <hyperlink ref="R300" r:id="rId108"/>
    <hyperlink ref="R301" r:id="rId109"/>
    <hyperlink ref="R302" r:id="rId110"/>
    <hyperlink ref="R304" r:id="rId111"/>
    <hyperlink ref="R305" r:id="rId112"/>
    <hyperlink ref="R306" r:id="rId113"/>
    <hyperlink ref="R307" r:id="rId114"/>
    <hyperlink ref="R308" r:id="rId115"/>
    <hyperlink ref="R309" r:id="rId116"/>
    <hyperlink ref="R310" r:id="rId117"/>
    <hyperlink ref="R311" r:id="rId118"/>
    <hyperlink ref="R312" r:id="rId119"/>
    <hyperlink ref="R313" r:id="rId120"/>
    <hyperlink ref="R314" r:id="rId121"/>
    <hyperlink ref="R315" r:id="rId122"/>
    <hyperlink ref="R316" r:id="rId123"/>
    <hyperlink ref="R317" r:id="rId124"/>
    <hyperlink ref="R318" r:id="rId125"/>
    <hyperlink ref="R319" r:id="rId126"/>
    <hyperlink ref="R320" r:id="rId127"/>
    <hyperlink ref="R321" r:id="rId128"/>
    <hyperlink ref="R322" r:id="rId129"/>
    <hyperlink ref="R323" r:id="rId130"/>
    <hyperlink ref="R327" r:id="rId131"/>
    <hyperlink ref="R330" r:id="rId132"/>
    <hyperlink ref="R333" r:id="rId133"/>
    <hyperlink ref="R348" r:id="rId134"/>
    <hyperlink ref="R349" r:id="rId135"/>
    <hyperlink ref="R350" r:id="rId136"/>
    <hyperlink ref="R351" r:id="rId137"/>
    <hyperlink ref="R352" r:id="rId138"/>
    <hyperlink ref="R354" r:id="rId139"/>
    <hyperlink ref="R355" r:id="rId140"/>
    <hyperlink ref="R356" r:id="rId141"/>
    <hyperlink ref="R357" r:id="rId142"/>
    <hyperlink ref="R359" r:id="rId143"/>
    <hyperlink ref="R360" r:id="rId144"/>
    <hyperlink ref="R361" r:id="rId145"/>
    <hyperlink ref="R362" r:id="rId146"/>
    <hyperlink ref="R364" r:id="rId147"/>
    <hyperlink ref="R365" r:id="rId148"/>
    <hyperlink ref="R367" r:id="rId149"/>
    <hyperlink ref="R372" r:id="rId150"/>
    <hyperlink ref="R373" r:id="rId151"/>
    <hyperlink ref="R374" r:id="rId152"/>
    <hyperlink ref="R375" r:id="rId153"/>
    <hyperlink ref="R376" r:id="rId154"/>
    <hyperlink ref="R377" r:id="rId155"/>
    <hyperlink ref="R380" r:id="rId156"/>
    <hyperlink ref="R381" r:id="rId157"/>
    <hyperlink ref="R382" r:id="rId158"/>
    <hyperlink ref="R384" r:id="rId159"/>
    <hyperlink ref="R385" r:id="rId160"/>
    <hyperlink ref="R386" r:id="rId161"/>
    <hyperlink ref="R387" r:id="rId162"/>
    <hyperlink ref="R389" r:id="rId163"/>
    <hyperlink ref="R390" r:id="rId164"/>
    <hyperlink ref="R391" r:id="rId165"/>
    <hyperlink ref="R392" r:id="rId166"/>
    <hyperlink ref="R393" r:id="rId167"/>
    <hyperlink ref="R395" r:id="rId168"/>
    <hyperlink ref="R396" r:id="rId169"/>
    <hyperlink ref="R397" r:id="rId170"/>
    <hyperlink ref="R399" r:id="rId171"/>
    <hyperlink ref="R400" r:id="rId172"/>
    <hyperlink ref="R403" r:id="rId173"/>
    <hyperlink ref="R407" r:id="rId174"/>
    <hyperlink ref="R408" r:id="rId175"/>
    <hyperlink ref="R409" r:id="rId176"/>
    <hyperlink ref="R410" r:id="rId177"/>
    <hyperlink ref="R413" r:id="rId178"/>
    <hyperlink ref="R414" r:id="rId179"/>
    <hyperlink ref="R415" r:id="rId180"/>
    <hyperlink ref="R416" r:id="rId181"/>
    <hyperlink ref="R417" r:id="rId182"/>
    <hyperlink ref="R418" r:id="rId183"/>
    <hyperlink ref="R421" r:id="rId184"/>
    <hyperlink ref="U4" r:id="rId185"/>
    <hyperlink ref="U17" r:id="rId186"/>
    <hyperlink ref="U18" r:id="rId187"/>
    <hyperlink ref="U19" r:id="rId188"/>
    <hyperlink ref="U23" r:id="rId189"/>
    <hyperlink ref="U29" r:id="rId190"/>
    <hyperlink ref="U30" r:id="rId191"/>
    <hyperlink ref="U45" r:id="rId192"/>
    <hyperlink ref="U46" r:id="rId193"/>
    <hyperlink ref="U47" r:id="rId194"/>
    <hyperlink ref="U48" r:id="rId195"/>
    <hyperlink ref="U49" r:id="rId196"/>
    <hyperlink ref="U67" r:id="rId197"/>
    <hyperlink ref="U69" r:id="rId198"/>
    <hyperlink ref="U70" r:id="rId199"/>
    <hyperlink ref="U71" r:id="rId200"/>
    <hyperlink ref="U72" r:id="rId201"/>
    <hyperlink ref="U74" r:id="rId202"/>
    <hyperlink ref="U75" r:id="rId203"/>
    <hyperlink ref="U76" r:id="rId204"/>
    <hyperlink ref="U78" r:id="rId205"/>
    <hyperlink ref="U79" r:id="rId206"/>
    <hyperlink ref="U80" r:id="rId207"/>
    <hyperlink ref="U81" r:id="rId208"/>
    <hyperlink ref="U82" r:id="rId209"/>
    <hyperlink ref="U83" r:id="rId210"/>
    <hyperlink ref="U87" r:id="rId211"/>
    <hyperlink ref="U88" r:id="rId212"/>
    <hyperlink ref="U89" r:id="rId213"/>
    <hyperlink ref="U90" r:id="rId214"/>
    <hyperlink ref="U94" r:id="rId215"/>
    <hyperlink ref="U106" r:id="rId216"/>
    <hyperlink ref="U129" r:id="rId217"/>
    <hyperlink ref="U130" r:id="rId218"/>
    <hyperlink ref="U137" r:id="rId219"/>
    <hyperlink ref="U139" r:id="rId220"/>
    <hyperlink ref="U140" r:id="rId221"/>
    <hyperlink ref="U142" r:id="rId222"/>
    <hyperlink ref="U144" r:id="rId223"/>
    <hyperlink ref="U147" r:id="rId224"/>
    <hyperlink ref="U148" r:id="rId225"/>
    <hyperlink ref="U149" r:id="rId226"/>
    <hyperlink ref="U150" r:id="rId227"/>
    <hyperlink ref="U156" r:id="rId228"/>
    <hyperlink ref="U157" r:id="rId229"/>
    <hyperlink ref="U159" r:id="rId230"/>
    <hyperlink ref="U160" r:id="rId231"/>
    <hyperlink ref="U183" r:id="rId232"/>
    <hyperlink ref="U189" r:id="rId233"/>
    <hyperlink ref="U190" r:id="rId234"/>
    <hyperlink ref="U191" r:id="rId235"/>
    <hyperlink ref="U192" r:id="rId236"/>
    <hyperlink ref="U193" r:id="rId237"/>
    <hyperlink ref="U194" r:id="rId238"/>
    <hyperlink ref="U195" r:id="rId239"/>
    <hyperlink ref="U196" r:id="rId240"/>
    <hyperlink ref="U198" r:id="rId241"/>
    <hyperlink ref="U199" r:id="rId242"/>
    <hyperlink ref="U200" r:id="rId243"/>
    <hyperlink ref="U201" r:id="rId244"/>
    <hyperlink ref="U202" r:id="rId245"/>
    <hyperlink ref="U203" r:id="rId246"/>
    <hyperlink ref="U204" r:id="rId247"/>
    <hyperlink ref="U208" r:id="rId248"/>
    <hyperlink ref="U209" r:id="rId249"/>
    <hyperlink ref="U216" r:id="rId250"/>
    <hyperlink ref="U218" r:id="rId251"/>
    <hyperlink ref="U219" r:id="rId252"/>
    <hyperlink ref="U220" r:id="rId253"/>
    <hyperlink ref="U221" r:id="rId254"/>
    <hyperlink ref="U222" r:id="rId255"/>
    <hyperlink ref="U223" r:id="rId256"/>
    <hyperlink ref="U225" r:id="rId257"/>
    <hyperlink ref="U226" r:id="rId258"/>
    <hyperlink ref="U227" r:id="rId259"/>
    <hyperlink ref="U230" r:id="rId260"/>
    <hyperlink ref="U231" r:id="rId261"/>
    <hyperlink ref="U233" r:id="rId262"/>
    <hyperlink ref="U234" r:id="rId263"/>
    <hyperlink ref="U235" r:id="rId264"/>
    <hyperlink ref="U236" r:id="rId265"/>
    <hyperlink ref="U238" r:id="rId266"/>
    <hyperlink ref="U239" r:id="rId267"/>
    <hyperlink ref="U241" r:id="rId268"/>
    <hyperlink ref="U242" r:id="rId269"/>
    <hyperlink ref="U243" r:id="rId270"/>
    <hyperlink ref="U245" r:id="rId271"/>
    <hyperlink ref="U246" r:id="rId272"/>
    <hyperlink ref="U247" r:id="rId273"/>
    <hyperlink ref="U248" r:id="rId274"/>
    <hyperlink ref="U251" r:id="rId275"/>
    <hyperlink ref="U252" r:id="rId276"/>
    <hyperlink ref="U253" r:id="rId277"/>
    <hyperlink ref="U254" r:id="rId278"/>
    <hyperlink ref="U255" r:id="rId279"/>
    <hyperlink ref="U256" r:id="rId280"/>
    <hyperlink ref="U257" r:id="rId281"/>
    <hyperlink ref="U258" r:id="rId282"/>
    <hyperlink ref="U259" r:id="rId283"/>
    <hyperlink ref="U260" r:id="rId284"/>
    <hyperlink ref="U261" r:id="rId285"/>
    <hyperlink ref="U269" r:id="rId286"/>
    <hyperlink ref="U270" r:id="rId287"/>
    <hyperlink ref="U271" r:id="rId288"/>
    <hyperlink ref="U272" r:id="rId289"/>
    <hyperlink ref="U273" r:id="rId290"/>
    <hyperlink ref="U275" r:id="rId291"/>
    <hyperlink ref="U276" r:id="rId292"/>
    <hyperlink ref="U277" r:id="rId293"/>
    <hyperlink ref="U284" r:id="rId294"/>
    <hyperlink ref="U286" r:id="rId295"/>
    <hyperlink ref="U288" r:id="rId296"/>
    <hyperlink ref="U291" r:id="rId297"/>
    <hyperlink ref="U292" r:id="rId298"/>
    <hyperlink ref="U297" r:id="rId299"/>
    <hyperlink ref="U298" r:id="rId300"/>
    <hyperlink ref="U300" r:id="rId301"/>
    <hyperlink ref="U301" r:id="rId302"/>
    <hyperlink ref="U304" r:id="rId303"/>
    <hyperlink ref="U305" r:id="rId304"/>
    <hyperlink ref="U306" r:id="rId305"/>
    <hyperlink ref="U307" r:id="rId306"/>
    <hyperlink ref="U308" r:id="rId307"/>
    <hyperlink ref="U309" r:id="rId308"/>
    <hyperlink ref="U310" r:id="rId309"/>
    <hyperlink ref="U311" r:id="rId310"/>
    <hyperlink ref="U312" r:id="rId311"/>
    <hyperlink ref="U313" r:id="rId312"/>
    <hyperlink ref="U314" r:id="rId313"/>
    <hyperlink ref="U315" r:id="rId314"/>
    <hyperlink ref="U316" r:id="rId315"/>
    <hyperlink ref="U317" r:id="rId316"/>
    <hyperlink ref="U318" r:id="rId317"/>
    <hyperlink ref="U319" r:id="rId318"/>
    <hyperlink ref="U320" r:id="rId319"/>
    <hyperlink ref="U321" r:id="rId320"/>
    <hyperlink ref="U322" r:id="rId321"/>
    <hyperlink ref="U323" r:id="rId322"/>
    <hyperlink ref="U326" r:id="rId323"/>
    <hyperlink ref="U327" r:id="rId324"/>
    <hyperlink ref="U329" r:id="rId325"/>
    <hyperlink ref="U330" r:id="rId326"/>
    <hyperlink ref="U331" r:id="rId327"/>
    <hyperlink ref="U333" r:id="rId328"/>
    <hyperlink ref="U335" r:id="rId329"/>
    <hyperlink ref="U336" r:id="rId330"/>
    <hyperlink ref="U337" r:id="rId331"/>
    <hyperlink ref="U340" r:id="rId332"/>
    <hyperlink ref="U356" r:id="rId333"/>
    <hyperlink ref="U357" r:id="rId334"/>
    <hyperlink ref="U359" r:id="rId335"/>
    <hyperlink ref="U360" r:id="rId336"/>
    <hyperlink ref="U364" r:id="rId337"/>
    <hyperlink ref="U374" r:id="rId338"/>
    <hyperlink ref="U375" r:id="rId339"/>
    <hyperlink ref="U377" r:id="rId340"/>
    <hyperlink ref="U378" r:id="rId341"/>
    <hyperlink ref="U379" r:id="rId342"/>
    <hyperlink ref="U382" r:id="rId343"/>
    <hyperlink ref="U384" r:id="rId344"/>
    <hyperlink ref="U385" r:id="rId345"/>
    <hyperlink ref="U388" r:id="rId346"/>
    <hyperlink ref="U389" r:id="rId347"/>
    <hyperlink ref="U390" r:id="rId348"/>
    <hyperlink ref="U391" r:id="rId349"/>
    <hyperlink ref="U392" r:id="rId350"/>
    <hyperlink ref="U395" r:id="rId351"/>
    <hyperlink ref="U396" r:id="rId352"/>
    <hyperlink ref="U397" r:id="rId353"/>
    <hyperlink ref="U399" r:id="rId354"/>
    <hyperlink ref="U407" r:id="rId355"/>
    <hyperlink ref="U408" r:id="rId356"/>
    <hyperlink ref="U409" r:id="rId357"/>
    <hyperlink ref="U413" r:id="rId358"/>
    <hyperlink ref="U415" r:id="rId359"/>
    <hyperlink ref="U416" r:id="rId360"/>
    <hyperlink ref="U417" r:id="rId361"/>
    <hyperlink ref="U418" r:id="rId362"/>
    <hyperlink ref="V3" r:id="rId363"/>
    <hyperlink ref="V4" r:id="rId364"/>
    <hyperlink ref="V5" r:id="rId365"/>
    <hyperlink ref="V6" r:id="rId366"/>
    <hyperlink ref="V7" r:id="rId367"/>
    <hyperlink ref="V8" r:id="rId368"/>
    <hyperlink ref="V9" r:id="rId369"/>
    <hyperlink ref="V10" r:id="rId370"/>
    <hyperlink ref="V11" r:id="rId371"/>
    <hyperlink ref="V12" r:id="rId372"/>
    <hyperlink ref="V13" r:id="rId373"/>
    <hyperlink ref="V14" r:id="rId374"/>
    <hyperlink ref="V15" r:id="rId375"/>
    <hyperlink ref="V16" r:id="rId376"/>
    <hyperlink ref="V17" r:id="rId377"/>
    <hyperlink ref="V18" r:id="rId378"/>
    <hyperlink ref="V19" r:id="rId379"/>
    <hyperlink ref="V20" r:id="rId380"/>
    <hyperlink ref="V21" r:id="rId381"/>
    <hyperlink ref="V22" r:id="rId382"/>
    <hyperlink ref="V23" r:id="rId383"/>
    <hyperlink ref="V24" r:id="rId384"/>
    <hyperlink ref="V25" r:id="rId385"/>
    <hyperlink ref="V26" r:id="rId386"/>
    <hyperlink ref="V27" r:id="rId387"/>
    <hyperlink ref="V28" r:id="rId388"/>
    <hyperlink ref="V29" r:id="rId389"/>
    <hyperlink ref="V30" r:id="rId390"/>
    <hyperlink ref="V31" r:id="rId391"/>
    <hyperlink ref="V32" r:id="rId392"/>
    <hyperlink ref="V33" r:id="rId393"/>
    <hyperlink ref="V34" r:id="rId394"/>
    <hyperlink ref="V35" r:id="rId395"/>
    <hyperlink ref="V36" r:id="rId396"/>
    <hyperlink ref="V37" r:id="rId397"/>
    <hyperlink ref="V38" r:id="rId398"/>
    <hyperlink ref="V39" r:id="rId399"/>
    <hyperlink ref="V40" r:id="rId400"/>
    <hyperlink ref="V41" r:id="rId401"/>
    <hyperlink ref="V42" r:id="rId402"/>
    <hyperlink ref="V43" r:id="rId403"/>
    <hyperlink ref="V44" r:id="rId404"/>
    <hyperlink ref="V45" r:id="rId405"/>
    <hyperlink ref="V46" r:id="rId406"/>
    <hyperlink ref="V47" r:id="rId407"/>
    <hyperlink ref="V48" r:id="rId408"/>
    <hyperlink ref="V49" r:id="rId409"/>
    <hyperlink ref="V50" r:id="rId410"/>
    <hyperlink ref="V51" r:id="rId411"/>
    <hyperlink ref="V52" r:id="rId412"/>
    <hyperlink ref="V53" r:id="rId413"/>
    <hyperlink ref="V54" r:id="rId414"/>
    <hyperlink ref="V55" r:id="rId415"/>
    <hyperlink ref="V56" r:id="rId416"/>
    <hyperlink ref="V57" r:id="rId417"/>
    <hyperlink ref="V58" r:id="rId418"/>
    <hyperlink ref="V59" r:id="rId419"/>
    <hyperlink ref="V60" r:id="rId420"/>
    <hyperlink ref="V61" r:id="rId421"/>
    <hyperlink ref="V62" r:id="rId422"/>
    <hyperlink ref="V63" r:id="rId423"/>
    <hyperlink ref="V64" r:id="rId424"/>
    <hyperlink ref="V65" r:id="rId425"/>
    <hyperlink ref="V66" r:id="rId426"/>
    <hyperlink ref="V67" r:id="rId427"/>
    <hyperlink ref="V68" r:id="rId428"/>
    <hyperlink ref="V69" r:id="rId429"/>
    <hyperlink ref="V70" r:id="rId430"/>
    <hyperlink ref="V71" r:id="rId431"/>
    <hyperlink ref="V72" r:id="rId432"/>
    <hyperlink ref="V73" r:id="rId433"/>
    <hyperlink ref="V74" r:id="rId434"/>
    <hyperlink ref="V75" r:id="rId435"/>
    <hyperlink ref="V76" r:id="rId436"/>
    <hyperlink ref="V77" r:id="rId437"/>
    <hyperlink ref="V78" r:id="rId438"/>
    <hyperlink ref="V79" r:id="rId439"/>
    <hyperlink ref="V80" r:id="rId440"/>
    <hyperlink ref="V81" r:id="rId441"/>
    <hyperlink ref="V82" r:id="rId442"/>
    <hyperlink ref="V83" r:id="rId443"/>
    <hyperlink ref="V84" r:id="rId444"/>
    <hyperlink ref="V85" r:id="rId445"/>
    <hyperlink ref="V86" r:id="rId446"/>
    <hyperlink ref="V87" r:id="rId447"/>
    <hyperlink ref="V88" r:id="rId448"/>
    <hyperlink ref="V89" r:id="rId449"/>
    <hyperlink ref="V90" r:id="rId450"/>
    <hyperlink ref="V91" r:id="rId451"/>
    <hyperlink ref="V92" r:id="rId452"/>
    <hyperlink ref="V93" r:id="rId453"/>
    <hyperlink ref="V94" r:id="rId454"/>
    <hyperlink ref="V95" r:id="rId455"/>
    <hyperlink ref="V96" r:id="rId456"/>
    <hyperlink ref="V97" r:id="rId457"/>
    <hyperlink ref="V98" r:id="rId458"/>
    <hyperlink ref="V99" r:id="rId459"/>
    <hyperlink ref="V100" r:id="rId460"/>
    <hyperlink ref="V101" r:id="rId461"/>
    <hyperlink ref="V102" r:id="rId462"/>
    <hyperlink ref="V103" r:id="rId463"/>
    <hyperlink ref="V104" r:id="rId464"/>
    <hyperlink ref="V105" r:id="rId465"/>
    <hyperlink ref="V106" r:id="rId466"/>
    <hyperlink ref="V107" r:id="rId467"/>
    <hyperlink ref="V108" r:id="rId468"/>
    <hyperlink ref="V109" r:id="rId469"/>
    <hyperlink ref="V110" r:id="rId470"/>
    <hyperlink ref="V111" r:id="rId471"/>
    <hyperlink ref="V112" r:id="rId472"/>
    <hyperlink ref="V113" r:id="rId473"/>
    <hyperlink ref="V114" r:id="rId474"/>
    <hyperlink ref="V115" r:id="rId475"/>
    <hyperlink ref="V116" r:id="rId476"/>
    <hyperlink ref="V117" r:id="rId477"/>
    <hyperlink ref="V118" r:id="rId478"/>
    <hyperlink ref="V119" r:id="rId479"/>
    <hyperlink ref="V120" r:id="rId480"/>
    <hyperlink ref="V121" r:id="rId481"/>
    <hyperlink ref="V122" r:id="rId482"/>
    <hyperlink ref="V123" r:id="rId483"/>
    <hyperlink ref="V124" r:id="rId484"/>
    <hyperlink ref="V125" r:id="rId485"/>
    <hyperlink ref="V126" r:id="rId486"/>
    <hyperlink ref="V127" r:id="rId487"/>
    <hyperlink ref="V128" r:id="rId488"/>
    <hyperlink ref="V129" r:id="rId489"/>
    <hyperlink ref="V130" r:id="rId490"/>
    <hyperlink ref="V131" r:id="rId491"/>
    <hyperlink ref="V132" r:id="rId492"/>
    <hyperlink ref="V133" r:id="rId493"/>
    <hyperlink ref="V134" r:id="rId494"/>
    <hyperlink ref="V135" r:id="rId495"/>
    <hyperlink ref="V136" r:id="rId496"/>
    <hyperlink ref="V137" r:id="rId497"/>
    <hyperlink ref="V138" r:id="rId498"/>
    <hyperlink ref="V139" r:id="rId499"/>
    <hyperlink ref="V140" r:id="rId500"/>
    <hyperlink ref="V141" r:id="rId501"/>
    <hyperlink ref="V142" r:id="rId502"/>
    <hyperlink ref="V143" r:id="rId503"/>
    <hyperlink ref="V144" r:id="rId504"/>
    <hyperlink ref="V145" r:id="rId505"/>
    <hyperlink ref="V146" r:id="rId506"/>
    <hyperlink ref="V147" r:id="rId507"/>
    <hyperlink ref="V148" r:id="rId508"/>
    <hyperlink ref="V149" r:id="rId509"/>
    <hyperlink ref="V150" r:id="rId510"/>
    <hyperlink ref="V151" r:id="rId511"/>
    <hyperlink ref="V152" r:id="rId512"/>
    <hyperlink ref="V153" r:id="rId513"/>
    <hyperlink ref="V154" r:id="rId514"/>
    <hyperlink ref="V155" r:id="rId515"/>
    <hyperlink ref="V156" r:id="rId516"/>
    <hyperlink ref="V157" r:id="rId517"/>
    <hyperlink ref="V158" r:id="rId518"/>
    <hyperlink ref="V159" r:id="rId519"/>
    <hyperlink ref="V160" r:id="rId520"/>
    <hyperlink ref="V161" r:id="rId521"/>
    <hyperlink ref="V162" r:id="rId522"/>
    <hyperlink ref="V163" r:id="rId523"/>
    <hyperlink ref="V164" r:id="rId524"/>
    <hyperlink ref="V165" r:id="rId525"/>
    <hyperlink ref="V166" r:id="rId526"/>
    <hyperlink ref="V167" r:id="rId527"/>
    <hyperlink ref="V168" r:id="rId528"/>
    <hyperlink ref="V169" r:id="rId529"/>
    <hyperlink ref="V170" r:id="rId530"/>
    <hyperlink ref="V171" r:id="rId531"/>
    <hyperlink ref="V172" r:id="rId532"/>
    <hyperlink ref="V173" r:id="rId533"/>
    <hyperlink ref="V174" r:id="rId534"/>
    <hyperlink ref="V175" r:id="rId535"/>
    <hyperlink ref="V176" r:id="rId536"/>
    <hyperlink ref="V177" r:id="rId537"/>
    <hyperlink ref="V178" r:id="rId538"/>
    <hyperlink ref="V179" r:id="rId539"/>
    <hyperlink ref="V180" r:id="rId540"/>
    <hyperlink ref="V181" r:id="rId541"/>
    <hyperlink ref="V182" r:id="rId542"/>
    <hyperlink ref="V183" r:id="rId543"/>
    <hyperlink ref="V184" r:id="rId544"/>
    <hyperlink ref="V185" r:id="rId545"/>
    <hyperlink ref="V186" r:id="rId546"/>
    <hyperlink ref="V187" r:id="rId547"/>
    <hyperlink ref="V188" r:id="rId548"/>
    <hyperlink ref="V189" r:id="rId549"/>
    <hyperlink ref="V190" r:id="rId550"/>
    <hyperlink ref="V191" r:id="rId551"/>
    <hyperlink ref="V192" r:id="rId552"/>
    <hyperlink ref="V193" r:id="rId553"/>
    <hyperlink ref="V194" r:id="rId554"/>
    <hyperlink ref="V195" r:id="rId555"/>
    <hyperlink ref="V196" r:id="rId556"/>
    <hyperlink ref="V197" r:id="rId557"/>
    <hyperlink ref="V198" r:id="rId558"/>
    <hyperlink ref="V199" r:id="rId559"/>
    <hyperlink ref="V200" r:id="rId560"/>
    <hyperlink ref="V201" r:id="rId561"/>
    <hyperlink ref="V202" r:id="rId562"/>
    <hyperlink ref="V203" r:id="rId563"/>
    <hyperlink ref="V204" r:id="rId564"/>
    <hyperlink ref="V205" r:id="rId565"/>
    <hyperlink ref="V206" r:id="rId566"/>
    <hyperlink ref="V207" r:id="rId567"/>
    <hyperlink ref="V208" r:id="rId568"/>
    <hyperlink ref="V209" r:id="rId569"/>
    <hyperlink ref="V210" r:id="rId570"/>
    <hyperlink ref="V211" r:id="rId571"/>
    <hyperlink ref="V212" r:id="rId572"/>
    <hyperlink ref="V213" r:id="rId573"/>
    <hyperlink ref="V214" r:id="rId574"/>
    <hyperlink ref="V215" r:id="rId575"/>
    <hyperlink ref="V216" r:id="rId576"/>
    <hyperlink ref="V217" r:id="rId577"/>
    <hyperlink ref="V218" r:id="rId578"/>
    <hyperlink ref="V219" r:id="rId579"/>
    <hyperlink ref="V220" r:id="rId580"/>
    <hyperlink ref="V221" r:id="rId581"/>
    <hyperlink ref="V222" r:id="rId582"/>
    <hyperlink ref="V223" r:id="rId583"/>
    <hyperlink ref="V224" r:id="rId584"/>
    <hyperlink ref="V225" r:id="rId585"/>
    <hyperlink ref="V226" r:id="rId586"/>
    <hyperlink ref="V227" r:id="rId587"/>
    <hyperlink ref="V228" r:id="rId588"/>
    <hyperlink ref="V229" r:id="rId589"/>
    <hyperlink ref="V230" r:id="rId590"/>
    <hyperlink ref="V231" r:id="rId591"/>
    <hyperlink ref="V232" r:id="rId592"/>
    <hyperlink ref="V233" r:id="rId593"/>
    <hyperlink ref="V234" r:id="rId594"/>
    <hyperlink ref="V235" r:id="rId595"/>
    <hyperlink ref="V236" r:id="rId596"/>
    <hyperlink ref="V237" r:id="rId597"/>
    <hyperlink ref="V238" r:id="rId598"/>
    <hyperlink ref="V239" r:id="rId599"/>
    <hyperlink ref="V240" r:id="rId600"/>
    <hyperlink ref="V241" r:id="rId601"/>
    <hyperlink ref="V242" r:id="rId602"/>
    <hyperlink ref="V243" r:id="rId603"/>
    <hyperlink ref="V244" r:id="rId604"/>
    <hyperlink ref="V245" r:id="rId605"/>
    <hyperlink ref="V246" r:id="rId606"/>
    <hyperlink ref="V247" r:id="rId607"/>
    <hyperlink ref="V248" r:id="rId608"/>
    <hyperlink ref="V249" r:id="rId609"/>
    <hyperlink ref="V250" r:id="rId610"/>
    <hyperlink ref="V251" r:id="rId611"/>
    <hyperlink ref="V252" r:id="rId612"/>
    <hyperlink ref="V253" r:id="rId613"/>
    <hyperlink ref="V254" r:id="rId614"/>
    <hyperlink ref="V255" r:id="rId615"/>
    <hyperlink ref="V256" r:id="rId616"/>
    <hyperlink ref="V257" r:id="rId617"/>
    <hyperlink ref="V258" r:id="rId618"/>
    <hyperlink ref="V259" r:id="rId619"/>
    <hyperlink ref="V260" r:id="rId620"/>
    <hyperlink ref="V261" r:id="rId621"/>
    <hyperlink ref="V262" r:id="rId622"/>
    <hyperlink ref="V263" r:id="rId623"/>
    <hyperlink ref="V264" r:id="rId624"/>
    <hyperlink ref="V265" r:id="rId625"/>
    <hyperlink ref="V266" r:id="rId626"/>
    <hyperlink ref="V267" r:id="rId627"/>
    <hyperlink ref="V268" r:id="rId628"/>
    <hyperlink ref="V269" r:id="rId629"/>
    <hyperlink ref="V270" r:id="rId630"/>
    <hyperlink ref="V271" r:id="rId631"/>
    <hyperlink ref="V272" r:id="rId632"/>
    <hyperlink ref="V273" r:id="rId633"/>
    <hyperlink ref="V274" r:id="rId634"/>
    <hyperlink ref="V275" r:id="rId635"/>
    <hyperlink ref="V276" r:id="rId636"/>
    <hyperlink ref="V277" r:id="rId637"/>
    <hyperlink ref="V278" r:id="rId638"/>
    <hyperlink ref="V279" r:id="rId639"/>
    <hyperlink ref="V280" r:id="rId640"/>
    <hyperlink ref="V281" r:id="rId641"/>
    <hyperlink ref="V282" r:id="rId642"/>
    <hyperlink ref="V283" r:id="rId643"/>
    <hyperlink ref="V284" r:id="rId644"/>
    <hyperlink ref="V285" r:id="rId645"/>
    <hyperlink ref="V286" r:id="rId646"/>
    <hyperlink ref="V287" r:id="rId647"/>
    <hyperlink ref="V288" r:id="rId648"/>
    <hyperlink ref="V289" r:id="rId649"/>
    <hyperlink ref="V290" r:id="rId650"/>
    <hyperlink ref="V291" r:id="rId651"/>
    <hyperlink ref="V292" r:id="rId652"/>
    <hyperlink ref="V293" r:id="rId653"/>
    <hyperlink ref="V294" r:id="rId654"/>
    <hyperlink ref="V295" r:id="rId655"/>
    <hyperlink ref="V296" r:id="rId656"/>
    <hyperlink ref="V297" r:id="rId657"/>
    <hyperlink ref="V298" r:id="rId658"/>
    <hyperlink ref="V299" r:id="rId659"/>
    <hyperlink ref="V300" r:id="rId660"/>
    <hyperlink ref="V301" r:id="rId661"/>
    <hyperlink ref="V302" r:id="rId662"/>
    <hyperlink ref="V303" r:id="rId663"/>
    <hyperlink ref="V304" r:id="rId664"/>
    <hyperlink ref="V305" r:id="rId665"/>
    <hyperlink ref="V306" r:id="rId666"/>
    <hyperlink ref="V307" r:id="rId667"/>
    <hyperlink ref="V308" r:id="rId668"/>
    <hyperlink ref="V309" r:id="rId669"/>
    <hyperlink ref="V310" r:id="rId670"/>
    <hyperlink ref="V311" r:id="rId671"/>
    <hyperlink ref="V312" r:id="rId672"/>
    <hyperlink ref="V313" r:id="rId673"/>
    <hyperlink ref="V314" r:id="rId674"/>
    <hyperlink ref="V315" r:id="rId675"/>
    <hyperlink ref="V316" r:id="rId676"/>
    <hyperlink ref="V317" r:id="rId677"/>
    <hyperlink ref="V318" r:id="rId678"/>
    <hyperlink ref="V319" r:id="rId679"/>
    <hyperlink ref="V320" r:id="rId680"/>
    <hyperlink ref="V321" r:id="rId681"/>
    <hyperlink ref="V322" r:id="rId682"/>
    <hyperlink ref="V323" r:id="rId683"/>
    <hyperlink ref="V324" r:id="rId684"/>
    <hyperlink ref="V325" r:id="rId685"/>
    <hyperlink ref="V326" r:id="rId686"/>
    <hyperlink ref="V327" r:id="rId687"/>
    <hyperlink ref="V328" r:id="rId688"/>
    <hyperlink ref="V329" r:id="rId689"/>
    <hyperlink ref="V330" r:id="rId690"/>
    <hyperlink ref="V331" r:id="rId691"/>
    <hyperlink ref="V332" r:id="rId692"/>
    <hyperlink ref="V333" r:id="rId693"/>
    <hyperlink ref="V334" r:id="rId694"/>
    <hyperlink ref="V335" r:id="rId695"/>
    <hyperlink ref="V336" r:id="rId696"/>
    <hyperlink ref="V337" r:id="rId697"/>
    <hyperlink ref="V338" r:id="rId698"/>
    <hyperlink ref="V339" r:id="rId699"/>
    <hyperlink ref="V340" r:id="rId700"/>
    <hyperlink ref="V341" r:id="rId701"/>
    <hyperlink ref="V342" r:id="rId702"/>
    <hyperlink ref="V343" r:id="rId703"/>
    <hyperlink ref="V344" r:id="rId704"/>
    <hyperlink ref="V345" r:id="rId705"/>
    <hyperlink ref="V346" r:id="rId706"/>
    <hyperlink ref="V347" r:id="rId707"/>
    <hyperlink ref="V348" r:id="rId708"/>
    <hyperlink ref="V349" r:id="rId709"/>
    <hyperlink ref="V350" r:id="rId710"/>
    <hyperlink ref="V351" r:id="rId711"/>
    <hyperlink ref="V352" r:id="rId712"/>
    <hyperlink ref="V353" r:id="rId713"/>
    <hyperlink ref="V354" r:id="rId714"/>
    <hyperlink ref="V355" r:id="rId715"/>
    <hyperlink ref="V356" r:id="rId716"/>
    <hyperlink ref="V357" r:id="rId717"/>
    <hyperlink ref="V358" r:id="rId718"/>
    <hyperlink ref="V359" r:id="rId719"/>
    <hyperlink ref="V360" r:id="rId720"/>
    <hyperlink ref="V361" r:id="rId721"/>
    <hyperlink ref="V362" r:id="rId722"/>
    <hyperlink ref="V363" r:id="rId723"/>
    <hyperlink ref="V364" r:id="rId724"/>
    <hyperlink ref="V365" r:id="rId725"/>
    <hyperlink ref="V366" r:id="rId726"/>
    <hyperlink ref="V367" r:id="rId727"/>
    <hyperlink ref="V368" r:id="rId728"/>
    <hyperlink ref="V369" r:id="rId729"/>
    <hyperlink ref="V370" r:id="rId730"/>
    <hyperlink ref="V371" r:id="rId731"/>
    <hyperlink ref="V372" r:id="rId732"/>
    <hyperlink ref="V373" r:id="rId733"/>
    <hyperlink ref="V374" r:id="rId734"/>
    <hyperlink ref="V375" r:id="rId735"/>
    <hyperlink ref="V376" r:id="rId736"/>
    <hyperlink ref="V377" r:id="rId737"/>
    <hyperlink ref="V378" r:id="rId738"/>
    <hyperlink ref="V379" r:id="rId739"/>
    <hyperlink ref="V380" r:id="rId740"/>
    <hyperlink ref="V381" r:id="rId741"/>
    <hyperlink ref="V382" r:id="rId742"/>
    <hyperlink ref="V383" r:id="rId743"/>
    <hyperlink ref="V384" r:id="rId744"/>
    <hyperlink ref="V385" r:id="rId745"/>
    <hyperlink ref="V386" r:id="rId746"/>
    <hyperlink ref="V387" r:id="rId747"/>
    <hyperlink ref="V388" r:id="rId748"/>
    <hyperlink ref="V389" r:id="rId749"/>
    <hyperlink ref="V390" r:id="rId750"/>
    <hyperlink ref="V391" r:id="rId751"/>
    <hyperlink ref="V392" r:id="rId752"/>
    <hyperlink ref="V393" r:id="rId753"/>
    <hyperlink ref="V394" r:id="rId754"/>
    <hyperlink ref="V395" r:id="rId755"/>
    <hyperlink ref="V396" r:id="rId756"/>
    <hyperlink ref="V397" r:id="rId757"/>
    <hyperlink ref="V398" r:id="rId758"/>
    <hyperlink ref="V399" r:id="rId759"/>
    <hyperlink ref="V400" r:id="rId760"/>
    <hyperlink ref="V401" r:id="rId761"/>
    <hyperlink ref="V402" r:id="rId762"/>
    <hyperlink ref="V403" r:id="rId763"/>
    <hyperlink ref="V404" r:id="rId764"/>
    <hyperlink ref="V405" r:id="rId765"/>
    <hyperlink ref="V406" r:id="rId766"/>
    <hyperlink ref="V407" r:id="rId767"/>
    <hyperlink ref="V408" r:id="rId768"/>
    <hyperlink ref="V409" r:id="rId769"/>
    <hyperlink ref="V410" r:id="rId770"/>
    <hyperlink ref="V411" r:id="rId771"/>
    <hyperlink ref="V412" r:id="rId772"/>
    <hyperlink ref="V413" r:id="rId773"/>
    <hyperlink ref="V414" r:id="rId774"/>
    <hyperlink ref="V415" r:id="rId775"/>
    <hyperlink ref="V416" r:id="rId776"/>
    <hyperlink ref="V417" r:id="rId777"/>
    <hyperlink ref="V418" r:id="rId778"/>
    <hyperlink ref="V419" r:id="rId779"/>
    <hyperlink ref="V420" r:id="rId780"/>
    <hyperlink ref="V421" r:id="rId781"/>
    <hyperlink ref="V422" r:id="rId782"/>
    <hyperlink ref="V423" r:id="rId783"/>
    <hyperlink ref="V424" r:id="rId784"/>
    <hyperlink ref="V425" r:id="rId785"/>
    <hyperlink ref="Z3" r:id="rId786"/>
    <hyperlink ref="Z4" r:id="rId787"/>
    <hyperlink ref="Z5" r:id="rId788"/>
    <hyperlink ref="Z6" r:id="rId789"/>
    <hyperlink ref="Z7" r:id="rId790"/>
    <hyperlink ref="Z8" r:id="rId791"/>
    <hyperlink ref="Z9" r:id="rId792"/>
    <hyperlink ref="Z10" r:id="rId793"/>
    <hyperlink ref="Z11" r:id="rId794"/>
    <hyperlink ref="Z12" r:id="rId795"/>
    <hyperlink ref="Z13" r:id="rId796"/>
    <hyperlink ref="Z14" r:id="rId797"/>
    <hyperlink ref="Z15" r:id="rId798"/>
    <hyperlink ref="Z16" r:id="rId799"/>
    <hyperlink ref="Z17" r:id="rId800"/>
    <hyperlink ref="Z18" r:id="rId801"/>
    <hyperlink ref="Z19" r:id="rId802"/>
    <hyperlink ref="Z20" r:id="rId803"/>
    <hyperlink ref="Z21" r:id="rId804"/>
    <hyperlink ref="Z22" r:id="rId805"/>
    <hyperlink ref="Z23" r:id="rId806"/>
    <hyperlink ref="Z24" r:id="rId807"/>
    <hyperlink ref="Z25" r:id="rId808"/>
    <hyperlink ref="Z26" r:id="rId809"/>
    <hyperlink ref="Z27" r:id="rId810"/>
    <hyperlink ref="Z28" r:id="rId811"/>
    <hyperlink ref="Z29" r:id="rId812"/>
    <hyperlink ref="Z30" r:id="rId813"/>
    <hyperlink ref="Z31" r:id="rId814"/>
    <hyperlink ref="Z32" r:id="rId815"/>
    <hyperlink ref="Z33" r:id="rId816"/>
    <hyperlink ref="Z34" r:id="rId817"/>
    <hyperlink ref="Z35" r:id="rId818"/>
    <hyperlink ref="Z36" r:id="rId819"/>
    <hyperlink ref="Z37" r:id="rId820"/>
    <hyperlink ref="Z38" r:id="rId821"/>
    <hyperlink ref="Z39" r:id="rId822"/>
    <hyperlink ref="Z40" r:id="rId823"/>
    <hyperlink ref="Z41" r:id="rId824"/>
    <hyperlink ref="Z42" r:id="rId825"/>
    <hyperlink ref="Z43" r:id="rId826"/>
    <hyperlink ref="Z44" r:id="rId827"/>
    <hyperlink ref="Z45" r:id="rId828"/>
    <hyperlink ref="Z46" r:id="rId829"/>
    <hyperlink ref="Z47" r:id="rId830"/>
    <hyperlink ref="Z48" r:id="rId831"/>
    <hyperlink ref="Z49" r:id="rId832"/>
    <hyperlink ref="Z50" r:id="rId833"/>
    <hyperlink ref="Z51" r:id="rId834"/>
    <hyperlink ref="Z52" r:id="rId835"/>
    <hyperlink ref="Z53" r:id="rId836"/>
    <hyperlink ref="Z54" r:id="rId837"/>
    <hyperlink ref="Z55" r:id="rId838"/>
    <hyperlink ref="Z56" r:id="rId839"/>
    <hyperlink ref="Z57" r:id="rId840"/>
    <hyperlink ref="Z58" r:id="rId841"/>
    <hyperlink ref="Z59" r:id="rId842"/>
    <hyperlink ref="Z60" r:id="rId843"/>
    <hyperlink ref="Z61" r:id="rId844"/>
    <hyperlink ref="Z62" r:id="rId845"/>
    <hyperlink ref="Z63" r:id="rId846"/>
    <hyperlink ref="Z64" r:id="rId847"/>
    <hyperlink ref="Z65" r:id="rId848"/>
    <hyperlink ref="Z66" r:id="rId849"/>
    <hyperlink ref="Z67" r:id="rId850"/>
    <hyperlink ref="Z68" r:id="rId851"/>
    <hyperlink ref="Z69" r:id="rId852"/>
    <hyperlink ref="Z70" r:id="rId853"/>
    <hyperlink ref="Z71" r:id="rId854"/>
    <hyperlink ref="Z72" r:id="rId855"/>
    <hyperlink ref="Z73" r:id="rId856"/>
    <hyperlink ref="Z74" r:id="rId857"/>
    <hyperlink ref="Z75" r:id="rId858"/>
    <hyperlink ref="Z76" r:id="rId859"/>
    <hyperlink ref="Z77" r:id="rId860"/>
    <hyperlink ref="Z78" r:id="rId861"/>
    <hyperlink ref="Z79" r:id="rId862"/>
    <hyperlink ref="Z80" r:id="rId863"/>
    <hyperlink ref="Z81" r:id="rId864"/>
    <hyperlink ref="Z82" r:id="rId865"/>
    <hyperlink ref="Z83" r:id="rId866"/>
    <hyperlink ref="Z84" r:id="rId867"/>
    <hyperlink ref="Z85" r:id="rId868"/>
    <hyperlink ref="Z86" r:id="rId869"/>
    <hyperlink ref="Z87" r:id="rId870"/>
    <hyperlink ref="Z88" r:id="rId871"/>
    <hyperlink ref="Z89" r:id="rId872"/>
    <hyperlink ref="Z90" r:id="rId873"/>
    <hyperlink ref="Z91" r:id="rId874"/>
    <hyperlink ref="Z92" r:id="rId875"/>
    <hyperlink ref="Z93" r:id="rId876"/>
    <hyperlink ref="Z94" r:id="rId877"/>
    <hyperlink ref="Z95" r:id="rId878"/>
    <hyperlink ref="Z96" r:id="rId879"/>
    <hyperlink ref="Z97" r:id="rId880"/>
    <hyperlink ref="Z98" r:id="rId881"/>
    <hyperlink ref="Z99" r:id="rId882"/>
    <hyperlink ref="Z100" r:id="rId883"/>
    <hyperlink ref="Z101" r:id="rId884"/>
    <hyperlink ref="Z102" r:id="rId885"/>
    <hyperlink ref="Z103" r:id="rId886"/>
    <hyperlink ref="Z104" r:id="rId887"/>
    <hyperlink ref="Z105" r:id="rId888"/>
    <hyperlink ref="Z106" r:id="rId889"/>
    <hyperlink ref="Z107" r:id="rId890"/>
    <hyperlink ref="Z108" r:id="rId891"/>
    <hyperlink ref="Z109" r:id="rId892"/>
    <hyperlink ref="Z110" r:id="rId893"/>
    <hyperlink ref="Z111" r:id="rId894"/>
    <hyperlink ref="Z112" r:id="rId895"/>
    <hyperlink ref="Z113" r:id="rId896"/>
    <hyperlink ref="Z114" r:id="rId897"/>
    <hyperlink ref="Z115" r:id="rId898"/>
    <hyperlink ref="Z116" r:id="rId899"/>
    <hyperlink ref="Z117" r:id="rId900"/>
    <hyperlink ref="Z118" r:id="rId901"/>
    <hyperlink ref="Z119" r:id="rId902"/>
    <hyperlink ref="Z120" r:id="rId903"/>
    <hyperlink ref="Z121" r:id="rId904"/>
    <hyperlink ref="Z122" r:id="rId905"/>
    <hyperlink ref="Z123" r:id="rId906"/>
    <hyperlink ref="Z124" r:id="rId907"/>
    <hyperlink ref="Z125" r:id="rId908"/>
    <hyperlink ref="Z126" r:id="rId909"/>
    <hyperlink ref="Z127" r:id="rId910"/>
    <hyperlink ref="Z128" r:id="rId911"/>
    <hyperlink ref="Z129" r:id="rId912"/>
    <hyperlink ref="Z130" r:id="rId913"/>
    <hyperlink ref="Z131" r:id="rId914"/>
    <hyperlink ref="Z132" r:id="rId915"/>
    <hyperlink ref="Z133" r:id="rId916"/>
    <hyperlink ref="Z134" r:id="rId917"/>
    <hyperlink ref="Z135" r:id="rId918"/>
    <hyperlink ref="Z136" r:id="rId919"/>
    <hyperlink ref="Z137" r:id="rId920"/>
    <hyperlink ref="Z138" r:id="rId921"/>
    <hyperlink ref="Z139" r:id="rId922"/>
    <hyperlink ref="Z140" r:id="rId923"/>
    <hyperlink ref="Z141" r:id="rId924"/>
    <hyperlink ref="Z142" r:id="rId925"/>
    <hyperlink ref="Z143" r:id="rId926"/>
    <hyperlink ref="Z144" r:id="rId927"/>
    <hyperlink ref="Z145" r:id="rId928"/>
    <hyperlink ref="Z146" r:id="rId929"/>
    <hyperlink ref="Z147" r:id="rId930"/>
    <hyperlink ref="Z148" r:id="rId931"/>
    <hyperlink ref="Z149" r:id="rId932"/>
    <hyperlink ref="Z150" r:id="rId933"/>
    <hyperlink ref="Z151" r:id="rId934"/>
    <hyperlink ref="Z152" r:id="rId935"/>
    <hyperlink ref="Z153" r:id="rId936"/>
    <hyperlink ref="Z154" r:id="rId937"/>
    <hyperlink ref="Z155" r:id="rId938"/>
    <hyperlink ref="Z156" r:id="rId939"/>
    <hyperlink ref="Z157" r:id="rId940"/>
    <hyperlink ref="Z158" r:id="rId941"/>
    <hyperlink ref="Z159" r:id="rId942"/>
    <hyperlink ref="Z160" r:id="rId943"/>
    <hyperlink ref="Z161" r:id="rId944"/>
    <hyperlink ref="Z162" r:id="rId945"/>
    <hyperlink ref="Z163" r:id="rId946"/>
    <hyperlink ref="Z164" r:id="rId947"/>
    <hyperlink ref="Z165" r:id="rId948"/>
    <hyperlink ref="Z166" r:id="rId949"/>
    <hyperlink ref="Z167" r:id="rId950"/>
    <hyperlink ref="Z168" r:id="rId951"/>
    <hyperlink ref="Z169" r:id="rId952"/>
    <hyperlink ref="Z170" r:id="rId953"/>
    <hyperlink ref="Z171" r:id="rId954"/>
    <hyperlink ref="Z172" r:id="rId955"/>
    <hyperlink ref="Z173" r:id="rId956"/>
    <hyperlink ref="Z174" r:id="rId957"/>
    <hyperlink ref="Z175" r:id="rId958"/>
    <hyperlink ref="Z176" r:id="rId959"/>
    <hyperlink ref="Z177" r:id="rId960"/>
    <hyperlink ref="Z178" r:id="rId961"/>
    <hyperlink ref="Z179" r:id="rId962"/>
    <hyperlink ref="Z180" r:id="rId963"/>
    <hyperlink ref="Z181" r:id="rId964"/>
    <hyperlink ref="Z182" r:id="rId965"/>
    <hyperlink ref="Z183" r:id="rId966"/>
    <hyperlink ref="Z184" r:id="rId967"/>
    <hyperlink ref="Z185" r:id="rId968"/>
    <hyperlink ref="Z186" r:id="rId969"/>
    <hyperlink ref="Z187" r:id="rId970"/>
    <hyperlink ref="Z188" r:id="rId971"/>
    <hyperlink ref="Z189" r:id="rId972"/>
    <hyperlink ref="Z190" r:id="rId973"/>
    <hyperlink ref="Z191" r:id="rId974"/>
    <hyperlink ref="Z192" r:id="rId975"/>
    <hyperlink ref="Z193" r:id="rId976"/>
    <hyperlink ref="Z194" r:id="rId977"/>
    <hyperlink ref="Z195" r:id="rId978"/>
    <hyperlink ref="Z196" r:id="rId979"/>
    <hyperlink ref="Z197" r:id="rId980"/>
    <hyperlink ref="Z198" r:id="rId981"/>
    <hyperlink ref="Z199" r:id="rId982"/>
    <hyperlink ref="Z200" r:id="rId983"/>
    <hyperlink ref="Z201" r:id="rId984"/>
    <hyperlink ref="Z202" r:id="rId985"/>
    <hyperlink ref="Z203" r:id="rId986"/>
    <hyperlink ref="Z204" r:id="rId987"/>
    <hyperlink ref="Z205" r:id="rId988"/>
    <hyperlink ref="Z206" r:id="rId989"/>
    <hyperlink ref="Z207" r:id="rId990"/>
    <hyperlink ref="Z208" r:id="rId991"/>
    <hyperlink ref="Z209" r:id="rId992"/>
    <hyperlink ref="Z210" r:id="rId993"/>
    <hyperlink ref="Z211" r:id="rId994"/>
    <hyperlink ref="Z212" r:id="rId995"/>
    <hyperlink ref="Z213" r:id="rId996"/>
    <hyperlink ref="Z214" r:id="rId997"/>
    <hyperlink ref="Z215" r:id="rId998"/>
    <hyperlink ref="Z216" r:id="rId999"/>
    <hyperlink ref="Z217" r:id="rId1000"/>
    <hyperlink ref="Z218" r:id="rId1001"/>
    <hyperlink ref="Z219" r:id="rId1002"/>
    <hyperlink ref="Z220" r:id="rId1003"/>
    <hyperlink ref="Z221" r:id="rId1004"/>
    <hyperlink ref="Z222" r:id="rId1005"/>
    <hyperlink ref="Z223" r:id="rId1006"/>
    <hyperlink ref="Z224" r:id="rId1007"/>
    <hyperlink ref="Z225" r:id="rId1008"/>
    <hyperlink ref="Z226" r:id="rId1009"/>
    <hyperlink ref="Z227" r:id="rId1010"/>
    <hyperlink ref="Z228" r:id="rId1011"/>
    <hyperlink ref="Z229" r:id="rId1012"/>
    <hyperlink ref="Z230" r:id="rId1013"/>
    <hyperlink ref="Z231" r:id="rId1014"/>
    <hyperlink ref="Z232" r:id="rId1015"/>
    <hyperlink ref="Z233" r:id="rId1016"/>
    <hyperlink ref="Z234" r:id="rId1017"/>
    <hyperlink ref="Z235" r:id="rId1018"/>
    <hyperlink ref="Z236" r:id="rId1019"/>
    <hyperlink ref="Z237" r:id="rId1020"/>
    <hyperlink ref="Z238" r:id="rId1021"/>
    <hyperlink ref="Z239" r:id="rId1022"/>
    <hyperlink ref="Z240" r:id="rId1023"/>
    <hyperlink ref="Z241" r:id="rId1024"/>
    <hyperlink ref="Z242" r:id="rId1025"/>
    <hyperlink ref="Z243" r:id="rId1026"/>
    <hyperlink ref="Z244" r:id="rId1027"/>
    <hyperlink ref="Z245" r:id="rId1028"/>
    <hyperlink ref="Z246" r:id="rId1029"/>
    <hyperlink ref="Z247" r:id="rId1030"/>
    <hyperlink ref="Z248" r:id="rId1031"/>
    <hyperlink ref="Z249" r:id="rId1032"/>
    <hyperlink ref="Z250" r:id="rId1033"/>
    <hyperlink ref="Z251" r:id="rId1034"/>
    <hyperlink ref="Z252" r:id="rId1035"/>
    <hyperlink ref="Z253" r:id="rId1036"/>
    <hyperlink ref="Z254" r:id="rId1037"/>
    <hyperlink ref="Z255" r:id="rId1038"/>
    <hyperlink ref="Z256" r:id="rId1039"/>
    <hyperlink ref="Z257" r:id="rId1040"/>
    <hyperlink ref="Z258" r:id="rId1041"/>
    <hyperlink ref="Z259" r:id="rId1042"/>
    <hyperlink ref="Z260" r:id="rId1043"/>
    <hyperlink ref="Z261" r:id="rId1044"/>
    <hyperlink ref="Z262" r:id="rId1045"/>
    <hyperlink ref="Z263" r:id="rId1046"/>
    <hyperlink ref="Z264" r:id="rId1047"/>
    <hyperlink ref="Z265" r:id="rId1048"/>
    <hyperlink ref="Z266" r:id="rId1049"/>
    <hyperlink ref="Z267" r:id="rId1050"/>
    <hyperlink ref="Z268" r:id="rId1051"/>
    <hyperlink ref="Z269" r:id="rId1052"/>
    <hyperlink ref="Z270" r:id="rId1053"/>
    <hyperlink ref="Z271" r:id="rId1054"/>
    <hyperlink ref="Z272" r:id="rId1055"/>
    <hyperlink ref="Z273" r:id="rId1056"/>
    <hyperlink ref="Z274" r:id="rId1057"/>
    <hyperlink ref="Z275" r:id="rId1058"/>
    <hyperlink ref="Z276" r:id="rId1059"/>
    <hyperlink ref="Z277" r:id="rId1060"/>
    <hyperlink ref="Z278" r:id="rId1061"/>
    <hyperlink ref="Z279" r:id="rId1062"/>
    <hyperlink ref="Z280" r:id="rId1063"/>
    <hyperlink ref="Z281" r:id="rId1064"/>
    <hyperlink ref="Z282" r:id="rId1065"/>
    <hyperlink ref="Z283" r:id="rId1066"/>
    <hyperlink ref="Z284" r:id="rId1067"/>
    <hyperlink ref="Z285" r:id="rId1068"/>
    <hyperlink ref="Z286" r:id="rId1069"/>
    <hyperlink ref="Z287" r:id="rId1070"/>
    <hyperlink ref="Z288" r:id="rId1071"/>
    <hyperlink ref="Z289" r:id="rId1072"/>
    <hyperlink ref="Z290" r:id="rId1073"/>
    <hyperlink ref="Z291" r:id="rId1074"/>
    <hyperlink ref="Z292" r:id="rId1075"/>
    <hyperlink ref="Z293" r:id="rId1076"/>
    <hyperlink ref="Z294" r:id="rId1077"/>
    <hyperlink ref="Z295" r:id="rId1078"/>
    <hyperlink ref="Z296" r:id="rId1079"/>
    <hyperlink ref="Z297" r:id="rId1080"/>
    <hyperlink ref="Z298" r:id="rId1081"/>
    <hyperlink ref="Z299" r:id="rId1082"/>
    <hyperlink ref="Z300" r:id="rId1083"/>
    <hyperlink ref="Z301" r:id="rId1084"/>
    <hyperlink ref="Z302" r:id="rId1085"/>
    <hyperlink ref="Z303" r:id="rId1086"/>
    <hyperlink ref="Z304" r:id="rId1087"/>
    <hyperlink ref="Z305" r:id="rId1088"/>
    <hyperlink ref="Z306" r:id="rId1089"/>
    <hyperlink ref="Z307" r:id="rId1090"/>
    <hyperlink ref="Z308" r:id="rId1091"/>
    <hyperlink ref="Z309" r:id="rId1092"/>
    <hyperlink ref="Z310" r:id="rId1093"/>
    <hyperlink ref="Z311" r:id="rId1094"/>
    <hyperlink ref="Z312" r:id="rId1095"/>
    <hyperlink ref="Z313" r:id="rId1096"/>
    <hyperlink ref="Z314" r:id="rId1097"/>
    <hyperlink ref="Z315" r:id="rId1098"/>
    <hyperlink ref="Z316" r:id="rId1099"/>
    <hyperlink ref="Z317" r:id="rId1100"/>
    <hyperlink ref="Z318" r:id="rId1101"/>
    <hyperlink ref="Z319" r:id="rId1102"/>
    <hyperlink ref="Z320" r:id="rId1103"/>
    <hyperlink ref="Z321" r:id="rId1104"/>
    <hyperlink ref="Z322" r:id="rId1105"/>
    <hyperlink ref="Z323" r:id="rId1106"/>
    <hyperlink ref="Z324" r:id="rId1107"/>
    <hyperlink ref="Z325" r:id="rId1108"/>
    <hyperlink ref="Z326" r:id="rId1109"/>
    <hyperlink ref="Z327" r:id="rId1110"/>
    <hyperlink ref="Z328" r:id="rId1111"/>
    <hyperlink ref="Z329" r:id="rId1112"/>
    <hyperlink ref="Z330" r:id="rId1113"/>
    <hyperlink ref="Z331" r:id="rId1114"/>
    <hyperlink ref="Z332" r:id="rId1115"/>
    <hyperlink ref="Z333" r:id="rId1116"/>
    <hyperlink ref="Z334" r:id="rId1117"/>
    <hyperlink ref="Z335" r:id="rId1118"/>
    <hyperlink ref="Z336" r:id="rId1119"/>
    <hyperlink ref="Z337" r:id="rId1120"/>
    <hyperlink ref="Z338" r:id="rId1121"/>
    <hyperlink ref="Z339" r:id="rId1122"/>
    <hyperlink ref="Z340" r:id="rId1123"/>
    <hyperlink ref="Z341" r:id="rId1124"/>
    <hyperlink ref="Z342" r:id="rId1125"/>
    <hyperlink ref="Z343" r:id="rId1126"/>
    <hyperlink ref="Z344" r:id="rId1127"/>
    <hyperlink ref="Z345" r:id="rId1128"/>
    <hyperlink ref="Z346" r:id="rId1129"/>
    <hyperlink ref="Z347" r:id="rId1130"/>
    <hyperlink ref="Z348" r:id="rId1131"/>
    <hyperlink ref="Z349" r:id="rId1132"/>
    <hyperlink ref="Z350" r:id="rId1133"/>
    <hyperlink ref="Z351" r:id="rId1134"/>
    <hyperlink ref="Z352" r:id="rId1135"/>
    <hyperlink ref="Z353" r:id="rId1136"/>
    <hyperlink ref="Z354" r:id="rId1137"/>
    <hyperlink ref="Z355" r:id="rId1138"/>
    <hyperlink ref="Z356" r:id="rId1139"/>
    <hyperlink ref="Z357" r:id="rId1140"/>
    <hyperlink ref="Z358" r:id="rId1141"/>
    <hyperlink ref="Z359" r:id="rId1142"/>
    <hyperlink ref="Z360" r:id="rId1143"/>
    <hyperlink ref="Z361" r:id="rId1144"/>
    <hyperlink ref="Z362" r:id="rId1145"/>
    <hyperlink ref="Z363" r:id="rId1146"/>
    <hyperlink ref="Z364" r:id="rId1147"/>
    <hyperlink ref="Z365" r:id="rId1148"/>
    <hyperlink ref="Z366" r:id="rId1149"/>
    <hyperlink ref="Z367" r:id="rId1150"/>
    <hyperlink ref="Z368" r:id="rId1151"/>
    <hyperlink ref="Z369" r:id="rId1152"/>
    <hyperlink ref="Z370" r:id="rId1153"/>
    <hyperlink ref="Z371" r:id="rId1154"/>
    <hyperlink ref="Z372" r:id="rId1155"/>
    <hyperlink ref="Z373" r:id="rId1156"/>
    <hyperlink ref="Z374" r:id="rId1157"/>
    <hyperlink ref="Z375" r:id="rId1158"/>
    <hyperlink ref="Z376" r:id="rId1159"/>
    <hyperlink ref="Z377" r:id="rId1160"/>
    <hyperlink ref="Z378" r:id="rId1161"/>
    <hyperlink ref="Z379" r:id="rId1162"/>
    <hyperlink ref="Z380" r:id="rId1163"/>
    <hyperlink ref="Z381" r:id="rId1164"/>
    <hyperlink ref="Z382" r:id="rId1165"/>
    <hyperlink ref="Z383" r:id="rId1166"/>
    <hyperlink ref="Z384" r:id="rId1167"/>
    <hyperlink ref="Z385" r:id="rId1168"/>
    <hyperlink ref="Z386" r:id="rId1169"/>
    <hyperlink ref="Z387" r:id="rId1170"/>
    <hyperlink ref="Z388" r:id="rId1171"/>
    <hyperlink ref="Z389" r:id="rId1172"/>
    <hyperlink ref="Z390" r:id="rId1173"/>
    <hyperlink ref="Z391" r:id="rId1174"/>
    <hyperlink ref="Z392" r:id="rId1175"/>
    <hyperlink ref="Z393" r:id="rId1176"/>
    <hyperlink ref="Z394" r:id="rId1177"/>
    <hyperlink ref="Z395" r:id="rId1178"/>
    <hyperlink ref="Z396" r:id="rId1179"/>
    <hyperlink ref="Z397" r:id="rId1180"/>
    <hyperlink ref="Z398" r:id="rId1181"/>
    <hyperlink ref="Z399" r:id="rId1182"/>
    <hyperlink ref="Z400" r:id="rId1183"/>
    <hyperlink ref="Z401" r:id="rId1184"/>
    <hyperlink ref="Z402" r:id="rId1185"/>
    <hyperlink ref="Z403" r:id="rId1186"/>
    <hyperlink ref="Z404" r:id="rId1187"/>
    <hyperlink ref="Z405" r:id="rId1188"/>
    <hyperlink ref="Z406" r:id="rId1189"/>
    <hyperlink ref="Z407" r:id="rId1190"/>
    <hyperlink ref="Z408" r:id="rId1191"/>
    <hyperlink ref="Z409" r:id="rId1192"/>
    <hyperlink ref="Z410" r:id="rId1193"/>
    <hyperlink ref="Z411" r:id="rId1194"/>
    <hyperlink ref="Z412" r:id="rId1195"/>
    <hyperlink ref="Z413" r:id="rId1196"/>
    <hyperlink ref="Z414" r:id="rId1197"/>
    <hyperlink ref="Z415" r:id="rId1198"/>
    <hyperlink ref="Z416" r:id="rId1199"/>
    <hyperlink ref="Z417" r:id="rId1200"/>
    <hyperlink ref="Z418" r:id="rId1201"/>
    <hyperlink ref="Z419" r:id="rId1202"/>
    <hyperlink ref="Z420" r:id="rId1203"/>
    <hyperlink ref="Z421" r:id="rId1204"/>
    <hyperlink ref="Z422" r:id="rId1205"/>
    <hyperlink ref="Z423" r:id="rId1206"/>
    <hyperlink ref="Z424" r:id="rId1207"/>
    <hyperlink ref="Z425" r:id="rId1208"/>
  </hyperlinks>
  <pageMargins left="0.7" right="0.7" top="0.75" bottom="0.75" header="0.3" footer="0.3"/>
  <pageSetup orientation="portrait" verticalDpi="0" r:id="rId1209"/>
  <legacyDrawing r:id="rId1210"/>
  <tableParts count="1">
    <tablePart r:id="rId121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BX101"/>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5" x14ac:dyDescent="0.25"/>
  <cols>
    <col min="1" max="1" width="9.140625" style="1"/>
    <col min="2" max="2" width="7.85546875" hidden="1" customWidth="1"/>
    <col min="3" max="3" width="8.5703125" hidden="1" customWidth="1"/>
    <col min="4" max="4" width="6.7109375" hidden="1" customWidth="1"/>
    <col min="5" max="5" width="9.85546875" hidden="1" customWidth="1"/>
    <col min="6" max="6" width="7.7109375" hidden="1" customWidth="1"/>
    <col min="7" max="7" width="11" hidden="1" customWidth="1"/>
    <col min="8" max="8" width="8.5703125" hidden="1" customWidth="1"/>
    <col min="9" max="9" width="9.7109375" hidden="1" customWidth="1"/>
    <col min="10" max="10" width="10.5703125" style="3" hidden="1" customWidth="1"/>
    <col min="11"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customWidth="1"/>
    <col min="19" max="19" width="9.28515625" customWidth="1"/>
    <col min="20" max="20" width="9.5703125" customWidth="1"/>
    <col min="21" max="23" width="14.28515625" customWidth="1"/>
    <col min="24" max="24" width="11.85546875" customWidth="1"/>
    <col min="25" max="25" width="14.42578125" customWidth="1"/>
    <col min="26" max="26" width="18.28515625" customWidth="1"/>
    <col min="27" max="27" width="5" style="3" hidden="1" customWidth="1"/>
    <col min="28" max="28" width="16" style="3" hidden="1" customWidth="1"/>
    <col min="29" max="29" width="16" style="6" bestFit="1" customWidth="1"/>
    <col min="30" max="30" width="8.42578125" style="2" bestFit="1" customWidth="1"/>
    <col min="31" max="31" width="11.42578125" style="3" bestFit="1" customWidth="1"/>
    <col min="32" max="32" width="11.85546875" style="3" bestFit="1" customWidth="1"/>
    <col min="33" max="33" width="9.5703125" style="3" bestFit="1" customWidth="1"/>
    <col min="34" max="34" width="11.28515625" style="3" bestFit="1" customWidth="1"/>
    <col min="35" max="35" width="18" bestFit="1" customWidth="1"/>
    <col min="36" max="36" width="13.28515625" bestFit="1" customWidth="1"/>
    <col min="37" max="37" width="10.5703125" bestFit="1" customWidth="1"/>
    <col min="38" max="38" width="7.28515625" bestFit="1" customWidth="1"/>
    <col min="39" max="39" width="8" bestFit="1" customWidth="1"/>
    <col min="40" max="40" width="16.42578125" bestFit="1" customWidth="1"/>
    <col min="41" max="41" width="12.42578125" bestFit="1" customWidth="1"/>
    <col min="42" max="42" width="10.140625" bestFit="1" customWidth="1"/>
    <col min="43" max="43" width="16.7109375" bestFit="1" customWidth="1"/>
    <col min="44" max="44" width="10.28515625" bestFit="1" customWidth="1"/>
    <col min="45" max="45" width="11.42578125" bestFit="1" customWidth="1"/>
    <col min="46" max="46" width="8.85546875" bestFit="1" customWidth="1"/>
    <col min="47" max="47" width="20.5703125" bestFit="1" customWidth="1"/>
    <col min="48" max="48" width="10.42578125" bestFit="1" customWidth="1"/>
    <col min="49" max="50" width="16" bestFit="1" customWidth="1"/>
    <col min="51" max="51" width="15" bestFit="1" customWidth="1"/>
    <col min="53" max="53" width="21.5703125" bestFit="1" customWidth="1"/>
    <col min="54" max="54" width="26.85546875" bestFit="1" customWidth="1"/>
    <col min="55" max="55" width="22.42578125" bestFit="1" customWidth="1"/>
    <col min="56" max="56" width="27.85546875" bestFit="1" customWidth="1"/>
    <col min="57" max="57" width="27.140625" bestFit="1" customWidth="1"/>
    <col min="58" max="58" width="32.5703125" bestFit="1" customWidth="1"/>
    <col min="59" max="59" width="18" bestFit="1" customWidth="1"/>
    <col min="60" max="60" width="22.140625" bestFit="1" customWidth="1"/>
    <col min="61" max="61" width="16.85546875" bestFit="1" customWidth="1"/>
    <col min="62" max="63" width="15.5703125" bestFit="1" customWidth="1"/>
    <col min="64" max="64" width="17.140625" bestFit="1" customWidth="1"/>
    <col min="65" max="65" width="19.140625" bestFit="1" customWidth="1"/>
    <col min="66" max="66" width="17.140625" bestFit="1" customWidth="1"/>
    <col min="67" max="67" width="19.42578125" bestFit="1" customWidth="1"/>
    <col min="68" max="68" width="17.140625" bestFit="1" customWidth="1"/>
    <col min="69" max="69" width="19.42578125" bestFit="1" customWidth="1"/>
    <col min="70" max="70" width="18.7109375" bestFit="1" customWidth="1"/>
    <col min="71" max="71" width="19.42578125" bestFit="1" customWidth="1"/>
  </cols>
  <sheetData>
    <row r="1" spans="1:76" x14ac:dyDescent="0.25">
      <c r="B1" s="23" t="s">
        <v>39</v>
      </c>
      <c r="C1" s="16"/>
      <c r="D1" s="16"/>
      <c r="E1" s="16"/>
      <c r="F1" s="16"/>
      <c r="G1" s="16"/>
      <c r="H1" s="25" t="s">
        <v>43</v>
      </c>
      <c r="I1" s="24"/>
      <c r="J1" s="24"/>
      <c r="K1" s="24"/>
      <c r="L1" s="27" t="s">
        <v>44</v>
      </c>
      <c r="M1" s="26"/>
      <c r="N1" s="26"/>
      <c r="O1" s="26"/>
      <c r="P1" s="26"/>
      <c r="Q1" s="26"/>
      <c r="R1" s="22" t="s">
        <v>42</v>
      </c>
      <c r="S1" s="19"/>
      <c r="T1" s="20"/>
      <c r="U1" s="21"/>
      <c r="V1" s="19"/>
      <c r="W1" s="19"/>
      <c r="X1" s="19"/>
      <c r="Y1" s="19"/>
      <c r="Z1" s="19"/>
      <c r="AA1" s="28" t="s">
        <v>40</v>
      </c>
      <c r="AB1" s="18"/>
      <c r="AC1" s="29" t="s">
        <v>41</v>
      </c>
      <c r="AD1"/>
      <c r="AE1"/>
      <c r="AF1"/>
      <c r="AG1"/>
      <c r="AH1"/>
    </row>
    <row r="2" spans="1:76" ht="30" customHeight="1" x14ac:dyDescent="0.2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1692</v>
      </c>
      <c r="AE2" s="13" t="s">
        <v>1693</v>
      </c>
      <c r="AF2" s="13" t="s">
        <v>1694</v>
      </c>
      <c r="AG2" s="13" t="s">
        <v>1695</v>
      </c>
      <c r="AH2" s="13" t="s">
        <v>1696</v>
      </c>
      <c r="AI2" s="13" t="s">
        <v>1697</v>
      </c>
      <c r="AJ2" s="13" t="s">
        <v>1698</v>
      </c>
      <c r="AK2" s="13" t="s">
        <v>1699</v>
      </c>
      <c r="AL2" s="13" t="s">
        <v>1700</v>
      </c>
      <c r="AM2" s="13" t="s">
        <v>1701</v>
      </c>
      <c r="AN2" s="13" t="s">
        <v>1702</v>
      </c>
      <c r="AO2" s="13" t="s">
        <v>1703</v>
      </c>
      <c r="AP2" s="13" t="s">
        <v>1704</v>
      </c>
      <c r="AQ2" s="13" t="s">
        <v>1705</v>
      </c>
      <c r="AR2" s="13" t="s">
        <v>1706</v>
      </c>
      <c r="AS2" s="13" t="s">
        <v>194</v>
      </c>
      <c r="AT2" s="13" t="s">
        <v>1707</v>
      </c>
      <c r="AU2" s="13" t="s">
        <v>1708</v>
      </c>
      <c r="AV2" s="13" t="s">
        <v>1709</v>
      </c>
      <c r="AW2" s="13" t="s">
        <v>1710</v>
      </c>
      <c r="AX2" s="13" t="s">
        <v>1711</v>
      </c>
      <c r="AY2" s="13" t="s">
        <v>1712</v>
      </c>
      <c r="AZ2" s="13" t="s">
        <v>2422</v>
      </c>
      <c r="BA2" s="121" t="s">
        <v>2967</v>
      </c>
      <c r="BB2" s="121" t="s">
        <v>2968</v>
      </c>
      <c r="BC2" s="121" t="s">
        <v>2969</v>
      </c>
      <c r="BD2" s="121" t="s">
        <v>2970</v>
      </c>
      <c r="BE2" s="121" t="s">
        <v>2971</v>
      </c>
      <c r="BF2" s="121" t="s">
        <v>2972</v>
      </c>
      <c r="BG2" s="121" t="s">
        <v>2973</v>
      </c>
      <c r="BH2" s="121" t="s">
        <v>2974</v>
      </c>
      <c r="BI2" s="121" t="s">
        <v>2976</v>
      </c>
      <c r="BJ2" s="121" t="s">
        <v>10827</v>
      </c>
      <c r="BK2" s="121" t="s">
        <v>10835</v>
      </c>
      <c r="BL2" s="121" t="s">
        <v>10840</v>
      </c>
      <c r="BM2" s="121" t="s">
        <v>10846</v>
      </c>
      <c r="BN2" s="121" t="s">
        <v>10850</v>
      </c>
      <c r="BO2" s="121" t="s">
        <v>10865</v>
      </c>
      <c r="BP2" s="121" t="s">
        <v>10879</v>
      </c>
      <c r="BQ2" s="121" t="s">
        <v>10939</v>
      </c>
      <c r="BR2" s="121" t="s">
        <v>10964</v>
      </c>
      <c r="BS2" s="121" t="s">
        <v>11016</v>
      </c>
      <c r="BT2" s="3"/>
      <c r="BU2" s="3"/>
    </row>
    <row r="3" spans="1:76" ht="15" customHeight="1" x14ac:dyDescent="0.25">
      <c r="A3" s="64" t="s">
        <v>214</v>
      </c>
      <c r="B3" s="65"/>
      <c r="C3" s="65" t="s">
        <v>64</v>
      </c>
      <c r="D3" s="66">
        <v>162</v>
      </c>
      <c r="E3" s="68"/>
      <c r="F3" s="102" t="s">
        <v>679</v>
      </c>
      <c r="G3" s="65"/>
      <c r="H3" s="69" t="s">
        <v>214</v>
      </c>
      <c r="I3" s="70"/>
      <c r="J3" s="70"/>
      <c r="K3" s="69" t="s">
        <v>2276</v>
      </c>
      <c r="L3" s="73">
        <v>1</v>
      </c>
      <c r="M3" s="74">
        <v>8875.005859375</v>
      </c>
      <c r="N3" s="74">
        <v>4908.33251953125</v>
      </c>
      <c r="O3" s="75"/>
      <c r="P3" s="76"/>
      <c r="Q3" s="76"/>
      <c r="R3" s="48"/>
      <c r="S3" s="48">
        <v>0</v>
      </c>
      <c r="T3" s="48">
        <v>1</v>
      </c>
      <c r="U3" s="49">
        <v>0</v>
      </c>
      <c r="V3" s="49">
        <v>3.0769999999999999E-3</v>
      </c>
      <c r="W3" s="49">
        <v>5.3399999999999997E-4</v>
      </c>
      <c r="X3" s="49">
        <v>0.436531</v>
      </c>
      <c r="Y3" s="49">
        <v>0</v>
      </c>
      <c r="Z3" s="49">
        <v>0</v>
      </c>
      <c r="AA3" s="71">
        <v>3</v>
      </c>
      <c r="AB3" s="71"/>
      <c r="AC3" s="72"/>
      <c r="AD3" s="78" t="s">
        <v>1713</v>
      </c>
      <c r="AE3" s="78">
        <v>684</v>
      </c>
      <c r="AF3" s="78">
        <v>38817</v>
      </c>
      <c r="AG3" s="78">
        <v>42328</v>
      </c>
      <c r="AH3" s="78">
        <v>1025</v>
      </c>
      <c r="AI3" s="78"/>
      <c r="AJ3" s="78" t="s">
        <v>1811</v>
      </c>
      <c r="AK3" s="78" t="s">
        <v>1906</v>
      </c>
      <c r="AL3" s="83" t="s">
        <v>1964</v>
      </c>
      <c r="AM3" s="78"/>
      <c r="AN3" s="80">
        <v>39867.433067129627</v>
      </c>
      <c r="AO3" s="83" t="s">
        <v>2042</v>
      </c>
      <c r="AP3" s="78" t="b">
        <v>0</v>
      </c>
      <c r="AQ3" s="78" t="b">
        <v>0</v>
      </c>
      <c r="AR3" s="78" t="b">
        <v>0</v>
      </c>
      <c r="AS3" s="78"/>
      <c r="AT3" s="78">
        <v>1468</v>
      </c>
      <c r="AU3" s="83" t="s">
        <v>2134</v>
      </c>
      <c r="AV3" s="78" t="b">
        <v>0</v>
      </c>
      <c r="AW3" s="78" t="s">
        <v>2176</v>
      </c>
      <c r="AX3" s="83" t="s">
        <v>2177</v>
      </c>
      <c r="AY3" s="78" t="s">
        <v>66</v>
      </c>
      <c r="AZ3" s="78" t="str">
        <f>REPLACE(INDEX(GroupVertices[Group], MATCH(Vertices[[#This Row],[Vertex]],GroupVertices[Vertex],0)),1,1,"")</f>
        <v>10</v>
      </c>
      <c r="BA3" s="48">
        <v>0</v>
      </c>
      <c r="BB3" s="49">
        <v>0</v>
      </c>
      <c r="BC3" s="48">
        <v>0</v>
      </c>
      <c r="BD3" s="49">
        <v>0</v>
      </c>
      <c r="BE3" s="48">
        <v>0</v>
      </c>
      <c r="BF3" s="49">
        <v>0</v>
      </c>
      <c r="BG3" s="48">
        <v>15</v>
      </c>
      <c r="BH3" s="49">
        <v>100</v>
      </c>
      <c r="BI3" s="48">
        <v>15</v>
      </c>
      <c r="BJ3" s="48"/>
      <c r="BK3" s="48"/>
      <c r="BL3" s="48"/>
      <c r="BM3" s="48"/>
      <c r="BN3" s="48" t="s">
        <v>508</v>
      </c>
      <c r="BO3" s="48" t="s">
        <v>508</v>
      </c>
      <c r="BP3" s="126" t="s">
        <v>10880</v>
      </c>
      <c r="BQ3" s="126" t="s">
        <v>10880</v>
      </c>
      <c r="BR3" s="126" t="s">
        <v>10965</v>
      </c>
      <c r="BS3" s="126" t="s">
        <v>10965</v>
      </c>
      <c r="BT3" s="3"/>
      <c r="BU3" s="3"/>
    </row>
    <row r="4" spans="1:76" x14ac:dyDescent="0.25">
      <c r="A4" s="64" t="s">
        <v>237</v>
      </c>
      <c r="B4" s="65"/>
      <c r="C4" s="65" t="s">
        <v>64</v>
      </c>
      <c r="D4" s="66">
        <v>723.73626373626371</v>
      </c>
      <c r="E4" s="68"/>
      <c r="F4" s="102" t="s">
        <v>2148</v>
      </c>
      <c r="G4" s="65"/>
      <c r="H4" s="69" t="s">
        <v>237</v>
      </c>
      <c r="I4" s="70"/>
      <c r="J4" s="70"/>
      <c r="K4" s="69" t="s">
        <v>2277</v>
      </c>
      <c r="L4" s="73">
        <v>828.83601100416217</v>
      </c>
      <c r="M4" s="74">
        <v>8875.005859375</v>
      </c>
      <c r="N4" s="74">
        <v>4020.186279296875</v>
      </c>
      <c r="O4" s="75"/>
      <c r="P4" s="76"/>
      <c r="Q4" s="76"/>
      <c r="R4" s="88"/>
      <c r="S4" s="48">
        <v>3</v>
      </c>
      <c r="T4" s="48">
        <v>2</v>
      </c>
      <c r="U4" s="49">
        <v>366</v>
      </c>
      <c r="V4" s="49">
        <v>4.2919999999999998E-3</v>
      </c>
      <c r="W4" s="49">
        <v>6.496E-3</v>
      </c>
      <c r="X4" s="49">
        <v>1.348384</v>
      </c>
      <c r="Y4" s="49">
        <v>0</v>
      </c>
      <c r="Z4" s="49">
        <v>0</v>
      </c>
      <c r="AA4" s="71">
        <v>4</v>
      </c>
      <c r="AB4" s="71"/>
      <c r="AC4" s="72"/>
      <c r="AD4" s="78" t="s">
        <v>1714</v>
      </c>
      <c r="AE4" s="78">
        <v>810</v>
      </c>
      <c r="AF4" s="78">
        <v>4564</v>
      </c>
      <c r="AG4" s="78">
        <v>13176</v>
      </c>
      <c r="AH4" s="78">
        <v>584</v>
      </c>
      <c r="AI4" s="78"/>
      <c r="AJ4" s="78" t="s">
        <v>1812</v>
      </c>
      <c r="AK4" s="78" t="s">
        <v>1907</v>
      </c>
      <c r="AL4" s="83" t="s">
        <v>1965</v>
      </c>
      <c r="AM4" s="78"/>
      <c r="AN4" s="80">
        <v>40555.512812499997</v>
      </c>
      <c r="AO4" s="83" t="s">
        <v>2043</v>
      </c>
      <c r="AP4" s="78" t="b">
        <v>0</v>
      </c>
      <c r="AQ4" s="78" t="b">
        <v>0</v>
      </c>
      <c r="AR4" s="78" t="b">
        <v>0</v>
      </c>
      <c r="AS4" s="78"/>
      <c r="AT4" s="78">
        <v>307</v>
      </c>
      <c r="AU4" s="83" t="s">
        <v>2135</v>
      </c>
      <c r="AV4" s="78" t="b">
        <v>0</v>
      </c>
      <c r="AW4" s="78" t="s">
        <v>2176</v>
      </c>
      <c r="AX4" s="83" t="s">
        <v>2178</v>
      </c>
      <c r="AY4" s="78" t="s">
        <v>66</v>
      </c>
      <c r="AZ4" s="78" t="str">
        <f>REPLACE(INDEX(GroupVertices[Group], MATCH(Vertices[[#This Row],[Vertex]],GroupVertices[Vertex],0)),1,1,"")</f>
        <v>10</v>
      </c>
      <c r="BA4" s="48">
        <v>0</v>
      </c>
      <c r="BB4" s="49">
        <v>0</v>
      </c>
      <c r="BC4" s="48">
        <v>0</v>
      </c>
      <c r="BD4" s="49">
        <v>0</v>
      </c>
      <c r="BE4" s="48">
        <v>0</v>
      </c>
      <c r="BF4" s="49">
        <v>0</v>
      </c>
      <c r="BG4" s="48">
        <v>26</v>
      </c>
      <c r="BH4" s="49">
        <v>100</v>
      </c>
      <c r="BI4" s="48">
        <v>26</v>
      </c>
      <c r="BJ4" s="48" t="s">
        <v>463</v>
      </c>
      <c r="BK4" s="48" t="s">
        <v>463</v>
      </c>
      <c r="BL4" s="48" t="s">
        <v>496</v>
      </c>
      <c r="BM4" s="48" t="s">
        <v>496</v>
      </c>
      <c r="BN4" s="48" t="s">
        <v>514</v>
      </c>
      <c r="BO4" s="48" t="s">
        <v>514</v>
      </c>
      <c r="BP4" s="126" t="s">
        <v>10881</v>
      </c>
      <c r="BQ4" s="126" t="s">
        <v>10940</v>
      </c>
      <c r="BR4" s="126" t="s">
        <v>10966</v>
      </c>
      <c r="BS4" s="126" t="s">
        <v>11017</v>
      </c>
      <c r="BT4" s="2"/>
      <c r="BU4" s="3"/>
      <c r="BV4" s="3"/>
      <c r="BW4" s="3"/>
      <c r="BX4" s="3"/>
    </row>
    <row r="5" spans="1:76" x14ac:dyDescent="0.25">
      <c r="A5" s="64" t="s">
        <v>215</v>
      </c>
      <c r="B5" s="65"/>
      <c r="C5" s="65" t="s">
        <v>64</v>
      </c>
      <c r="D5" s="66">
        <v>162</v>
      </c>
      <c r="E5" s="68"/>
      <c r="F5" s="102" t="s">
        <v>2149</v>
      </c>
      <c r="G5" s="65"/>
      <c r="H5" s="69" t="s">
        <v>215</v>
      </c>
      <c r="I5" s="70"/>
      <c r="J5" s="70"/>
      <c r="K5" s="69" t="s">
        <v>2278</v>
      </c>
      <c r="L5" s="73">
        <v>1</v>
      </c>
      <c r="M5" s="74">
        <v>8875.005859375</v>
      </c>
      <c r="N5" s="74">
        <v>2899.7099609375</v>
      </c>
      <c r="O5" s="75"/>
      <c r="P5" s="76"/>
      <c r="Q5" s="76"/>
      <c r="R5" s="88"/>
      <c r="S5" s="48">
        <v>0</v>
      </c>
      <c r="T5" s="48">
        <v>1</v>
      </c>
      <c r="U5" s="49">
        <v>0</v>
      </c>
      <c r="V5" s="49">
        <v>0.33333299999999999</v>
      </c>
      <c r="W5" s="49">
        <v>0</v>
      </c>
      <c r="X5" s="49">
        <v>0.77026700000000003</v>
      </c>
      <c r="Y5" s="49">
        <v>0</v>
      </c>
      <c r="Z5" s="49">
        <v>0</v>
      </c>
      <c r="AA5" s="71">
        <v>5</v>
      </c>
      <c r="AB5" s="71"/>
      <c r="AC5" s="72"/>
      <c r="AD5" s="78" t="s">
        <v>1715</v>
      </c>
      <c r="AE5" s="78">
        <v>746</v>
      </c>
      <c r="AF5" s="78">
        <v>3739</v>
      </c>
      <c r="AG5" s="78">
        <v>17370</v>
      </c>
      <c r="AH5" s="78">
        <v>13342</v>
      </c>
      <c r="AI5" s="78"/>
      <c r="AJ5" s="78" t="s">
        <v>1813</v>
      </c>
      <c r="AK5" s="78" t="s">
        <v>1908</v>
      </c>
      <c r="AL5" s="83" t="s">
        <v>1966</v>
      </c>
      <c r="AM5" s="78"/>
      <c r="AN5" s="80">
        <v>40643.719710648147</v>
      </c>
      <c r="AO5" s="83" t="s">
        <v>2044</v>
      </c>
      <c r="AP5" s="78" t="b">
        <v>0</v>
      </c>
      <c r="AQ5" s="78" t="b">
        <v>0</v>
      </c>
      <c r="AR5" s="78" t="b">
        <v>0</v>
      </c>
      <c r="AS5" s="78"/>
      <c r="AT5" s="78">
        <v>90</v>
      </c>
      <c r="AU5" s="83" t="s">
        <v>2135</v>
      </c>
      <c r="AV5" s="78" t="b">
        <v>0</v>
      </c>
      <c r="AW5" s="78" t="s">
        <v>2176</v>
      </c>
      <c r="AX5" s="83" t="s">
        <v>2179</v>
      </c>
      <c r="AY5" s="78" t="s">
        <v>66</v>
      </c>
      <c r="AZ5" s="78" t="str">
        <f>REPLACE(INDEX(GroupVertices[Group], MATCH(Vertices[[#This Row],[Vertex]],GroupVertices[Vertex],0)),1,1,"")</f>
        <v>9</v>
      </c>
      <c r="BA5" s="48">
        <v>0</v>
      </c>
      <c r="BB5" s="49">
        <v>0</v>
      </c>
      <c r="BC5" s="48">
        <v>0</v>
      </c>
      <c r="BD5" s="49">
        <v>0</v>
      </c>
      <c r="BE5" s="48">
        <v>0</v>
      </c>
      <c r="BF5" s="49">
        <v>0</v>
      </c>
      <c r="BG5" s="48">
        <v>33</v>
      </c>
      <c r="BH5" s="49">
        <v>100</v>
      </c>
      <c r="BI5" s="48">
        <v>33</v>
      </c>
      <c r="BJ5" s="48" t="s">
        <v>459</v>
      </c>
      <c r="BK5" s="48" t="s">
        <v>459</v>
      </c>
      <c r="BL5" s="48" t="s">
        <v>494</v>
      </c>
      <c r="BM5" s="48" t="s">
        <v>494</v>
      </c>
      <c r="BN5" s="48" t="s">
        <v>509</v>
      </c>
      <c r="BO5" s="48" t="s">
        <v>509</v>
      </c>
      <c r="BP5" s="126" t="s">
        <v>10671</v>
      </c>
      <c r="BQ5" s="126" t="s">
        <v>10671</v>
      </c>
      <c r="BR5" s="126" t="s">
        <v>10769</v>
      </c>
      <c r="BS5" s="126" t="s">
        <v>10769</v>
      </c>
      <c r="BT5" s="2"/>
      <c r="BU5" s="3"/>
      <c r="BV5" s="3"/>
      <c r="BW5" s="3"/>
      <c r="BX5" s="3"/>
    </row>
    <row r="6" spans="1:76" x14ac:dyDescent="0.25">
      <c r="A6" s="64" t="s">
        <v>293</v>
      </c>
      <c r="B6" s="65"/>
      <c r="C6" s="65" t="s">
        <v>64</v>
      </c>
      <c r="D6" s="66">
        <v>165.06959706959708</v>
      </c>
      <c r="E6" s="68"/>
      <c r="F6" s="102" t="s">
        <v>2150</v>
      </c>
      <c r="G6" s="65"/>
      <c r="H6" s="69" t="s">
        <v>293</v>
      </c>
      <c r="I6" s="70"/>
      <c r="J6" s="70"/>
      <c r="K6" s="69" t="s">
        <v>2279</v>
      </c>
      <c r="L6" s="73">
        <v>5.5236940492030726</v>
      </c>
      <c r="M6" s="74">
        <v>8875.005859375</v>
      </c>
      <c r="N6" s="74">
        <v>2017.4453125</v>
      </c>
      <c r="O6" s="75"/>
      <c r="P6" s="76"/>
      <c r="Q6" s="76"/>
      <c r="R6" s="88"/>
      <c r="S6" s="48">
        <v>2</v>
      </c>
      <c r="T6" s="48">
        <v>0</v>
      </c>
      <c r="U6" s="49">
        <v>2</v>
      </c>
      <c r="V6" s="49">
        <v>0.5</v>
      </c>
      <c r="W6" s="49">
        <v>0</v>
      </c>
      <c r="X6" s="49">
        <v>1.459452</v>
      </c>
      <c r="Y6" s="49">
        <v>0</v>
      </c>
      <c r="Z6" s="49">
        <v>0</v>
      </c>
      <c r="AA6" s="71">
        <v>6</v>
      </c>
      <c r="AB6" s="71"/>
      <c r="AC6" s="72"/>
      <c r="AD6" s="78" t="s">
        <v>1716</v>
      </c>
      <c r="AE6" s="78">
        <v>2222</v>
      </c>
      <c r="AF6" s="78">
        <v>3268</v>
      </c>
      <c r="AG6" s="78">
        <v>13010</v>
      </c>
      <c r="AH6" s="78">
        <v>6614</v>
      </c>
      <c r="AI6" s="78"/>
      <c r="AJ6" s="78" t="s">
        <v>1814</v>
      </c>
      <c r="AK6" s="78" t="s">
        <v>1909</v>
      </c>
      <c r="AL6" s="83" t="s">
        <v>1967</v>
      </c>
      <c r="AM6" s="78"/>
      <c r="AN6" s="80">
        <v>41035.959629629629</v>
      </c>
      <c r="AO6" s="83" t="s">
        <v>2045</v>
      </c>
      <c r="AP6" s="78" t="b">
        <v>0</v>
      </c>
      <c r="AQ6" s="78" t="b">
        <v>0</v>
      </c>
      <c r="AR6" s="78" t="b">
        <v>1</v>
      </c>
      <c r="AS6" s="78"/>
      <c r="AT6" s="78">
        <v>450</v>
      </c>
      <c r="AU6" s="83" t="s">
        <v>2135</v>
      </c>
      <c r="AV6" s="78" t="b">
        <v>0</v>
      </c>
      <c r="AW6" s="78" t="s">
        <v>2176</v>
      </c>
      <c r="AX6" s="83" t="s">
        <v>2180</v>
      </c>
      <c r="AY6" s="78" t="s">
        <v>66</v>
      </c>
      <c r="AZ6" s="78" t="str">
        <f>REPLACE(INDEX(GroupVertices[Group], MATCH(Vertices[[#This Row],[Vertex]],GroupVertices[Vertex],0)),1,1,"")</f>
        <v>9</v>
      </c>
      <c r="BA6" s="48"/>
      <c r="BB6" s="49"/>
      <c r="BC6" s="48"/>
      <c r="BD6" s="49"/>
      <c r="BE6" s="48"/>
      <c r="BF6" s="49"/>
      <c r="BG6" s="48"/>
      <c r="BH6" s="49"/>
      <c r="BI6" s="48"/>
      <c r="BJ6" s="48"/>
      <c r="BK6" s="48"/>
      <c r="BL6" s="48"/>
      <c r="BM6" s="48"/>
      <c r="BN6" s="48"/>
      <c r="BO6" s="48"/>
      <c r="BP6" s="48"/>
      <c r="BQ6" s="48"/>
      <c r="BR6" s="48"/>
      <c r="BS6" s="48"/>
      <c r="BT6" s="2"/>
      <c r="BU6" s="3"/>
      <c r="BV6" s="3"/>
      <c r="BW6" s="3"/>
      <c r="BX6" s="3"/>
    </row>
    <row r="7" spans="1:76" x14ac:dyDescent="0.25">
      <c r="A7" s="64" t="s">
        <v>216</v>
      </c>
      <c r="B7" s="65"/>
      <c r="C7" s="65" t="s">
        <v>64</v>
      </c>
      <c r="D7" s="66">
        <v>162</v>
      </c>
      <c r="E7" s="68"/>
      <c r="F7" s="102" t="s">
        <v>680</v>
      </c>
      <c r="G7" s="65"/>
      <c r="H7" s="69" t="s">
        <v>216</v>
      </c>
      <c r="I7" s="70"/>
      <c r="J7" s="70"/>
      <c r="K7" s="69" t="s">
        <v>2280</v>
      </c>
      <c r="L7" s="73">
        <v>1</v>
      </c>
      <c r="M7" s="74">
        <v>9537.7080078125</v>
      </c>
      <c r="N7" s="74">
        <v>4908.33251953125</v>
      </c>
      <c r="O7" s="75"/>
      <c r="P7" s="76"/>
      <c r="Q7" s="76"/>
      <c r="R7" s="88"/>
      <c r="S7" s="48">
        <v>0</v>
      </c>
      <c r="T7" s="48">
        <v>1</v>
      </c>
      <c r="U7" s="49">
        <v>0</v>
      </c>
      <c r="V7" s="49">
        <v>3.0769999999999999E-3</v>
      </c>
      <c r="W7" s="49">
        <v>5.3399999999999997E-4</v>
      </c>
      <c r="X7" s="49">
        <v>0.436531</v>
      </c>
      <c r="Y7" s="49">
        <v>0</v>
      </c>
      <c r="Z7" s="49">
        <v>0</v>
      </c>
      <c r="AA7" s="71">
        <v>7</v>
      </c>
      <c r="AB7" s="71"/>
      <c r="AC7" s="72"/>
      <c r="AD7" s="78" t="s">
        <v>1717</v>
      </c>
      <c r="AE7" s="78">
        <v>84</v>
      </c>
      <c r="AF7" s="78">
        <v>143</v>
      </c>
      <c r="AG7" s="78">
        <v>790</v>
      </c>
      <c r="AH7" s="78">
        <v>1139</v>
      </c>
      <c r="AI7" s="78"/>
      <c r="AJ7" s="78" t="s">
        <v>1815</v>
      </c>
      <c r="AK7" s="78" t="s">
        <v>1910</v>
      </c>
      <c r="AL7" s="83" t="s">
        <v>1968</v>
      </c>
      <c r="AM7" s="78"/>
      <c r="AN7" s="80">
        <v>42283.518726851849</v>
      </c>
      <c r="AO7" s="83" t="s">
        <v>2046</v>
      </c>
      <c r="AP7" s="78" t="b">
        <v>0</v>
      </c>
      <c r="AQ7" s="78" t="b">
        <v>0</v>
      </c>
      <c r="AR7" s="78" t="b">
        <v>1</v>
      </c>
      <c r="AS7" s="78"/>
      <c r="AT7" s="78">
        <v>4</v>
      </c>
      <c r="AU7" s="83" t="s">
        <v>2135</v>
      </c>
      <c r="AV7" s="78" t="b">
        <v>0</v>
      </c>
      <c r="AW7" s="78" t="s">
        <v>2176</v>
      </c>
      <c r="AX7" s="83" t="s">
        <v>2181</v>
      </c>
      <c r="AY7" s="78" t="s">
        <v>66</v>
      </c>
      <c r="AZ7" s="78" t="str">
        <f>REPLACE(INDEX(GroupVertices[Group], MATCH(Vertices[[#This Row],[Vertex]],GroupVertices[Vertex],0)),1,1,"")</f>
        <v>10</v>
      </c>
      <c r="BA7" s="48">
        <v>0</v>
      </c>
      <c r="BB7" s="49">
        <v>0</v>
      </c>
      <c r="BC7" s="48">
        <v>0</v>
      </c>
      <c r="BD7" s="49">
        <v>0</v>
      </c>
      <c r="BE7" s="48">
        <v>0</v>
      </c>
      <c r="BF7" s="49">
        <v>0</v>
      </c>
      <c r="BG7" s="48">
        <v>15</v>
      </c>
      <c r="BH7" s="49">
        <v>100</v>
      </c>
      <c r="BI7" s="48">
        <v>15</v>
      </c>
      <c r="BJ7" s="48"/>
      <c r="BK7" s="48"/>
      <c r="BL7" s="48"/>
      <c r="BM7" s="48"/>
      <c r="BN7" s="48" t="s">
        <v>508</v>
      </c>
      <c r="BO7" s="48" t="s">
        <v>508</v>
      </c>
      <c r="BP7" s="126" t="s">
        <v>10880</v>
      </c>
      <c r="BQ7" s="126" t="s">
        <v>10880</v>
      </c>
      <c r="BR7" s="126" t="s">
        <v>10965</v>
      </c>
      <c r="BS7" s="126" t="s">
        <v>10965</v>
      </c>
      <c r="BT7" s="2"/>
      <c r="BU7" s="3"/>
      <c r="BV7" s="3"/>
      <c r="BW7" s="3"/>
      <c r="BX7" s="3"/>
    </row>
    <row r="8" spans="1:76" x14ac:dyDescent="0.25">
      <c r="A8" s="64" t="s">
        <v>217</v>
      </c>
      <c r="B8" s="65"/>
      <c r="C8" s="65" t="s">
        <v>64</v>
      </c>
      <c r="D8" s="66">
        <v>162</v>
      </c>
      <c r="E8" s="68"/>
      <c r="F8" s="102" t="s">
        <v>681</v>
      </c>
      <c r="G8" s="65"/>
      <c r="H8" s="69" t="s">
        <v>217</v>
      </c>
      <c r="I8" s="70"/>
      <c r="J8" s="70"/>
      <c r="K8" s="69" t="s">
        <v>2281</v>
      </c>
      <c r="L8" s="73">
        <v>1</v>
      </c>
      <c r="M8" s="74">
        <v>9578.0166015625</v>
      </c>
      <c r="N8" s="74">
        <v>9744.2607421875</v>
      </c>
      <c r="O8" s="75"/>
      <c r="P8" s="76"/>
      <c r="Q8" s="76"/>
      <c r="R8" s="88"/>
      <c r="S8" s="48">
        <v>0</v>
      </c>
      <c r="T8" s="48">
        <v>1</v>
      </c>
      <c r="U8" s="49">
        <v>0</v>
      </c>
      <c r="V8" s="49">
        <v>2.8570000000000002E-3</v>
      </c>
      <c r="W8" s="49">
        <v>3.4900000000000003E-4</v>
      </c>
      <c r="X8" s="49">
        <v>0.42856499999999997</v>
      </c>
      <c r="Y8" s="49">
        <v>0</v>
      </c>
      <c r="Z8" s="49">
        <v>0</v>
      </c>
      <c r="AA8" s="71">
        <v>8</v>
      </c>
      <c r="AB8" s="71"/>
      <c r="AC8" s="72"/>
      <c r="AD8" s="78" t="s">
        <v>1718</v>
      </c>
      <c r="AE8" s="78">
        <v>5609</v>
      </c>
      <c r="AF8" s="78">
        <v>5194</v>
      </c>
      <c r="AG8" s="78">
        <v>521</v>
      </c>
      <c r="AH8" s="78">
        <v>573</v>
      </c>
      <c r="AI8" s="78"/>
      <c r="AJ8" s="78" t="s">
        <v>1816</v>
      </c>
      <c r="AK8" s="78"/>
      <c r="AL8" s="78"/>
      <c r="AM8" s="78"/>
      <c r="AN8" s="80">
        <v>43342.36681712963</v>
      </c>
      <c r="AO8" s="83" t="s">
        <v>2047</v>
      </c>
      <c r="AP8" s="78" t="b">
        <v>0</v>
      </c>
      <c r="AQ8" s="78" t="b">
        <v>0</v>
      </c>
      <c r="AR8" s="78" t="b">
        <v>0</v>
      </c>
      <c r="AS8" s="78"/>
      <c r="AT8" s="78">
        <v>14</v>
      </c>
      <c r="AU8" s="83" t="s">
        <v>2135</v>
      </c>
      <c r="AV8" s="78" t="b">
        <v>0</v>
      </c>
      <c r="AW8" s="78" t="s">
        <v>2176</v>
      </c>
      <c r="AX8" s="83" t="s">
        <v>2182</v>
      </c>
      <c r="AY8" s="78" t="s">
        <v>66</v>
      </c>
      <c r="AZ8" s="78" t="str">
        <f>REPLACE(INDEX(GroupVertices[Group], MATCH(Vertices[[#This Row],[Vertex]],GroupVertices[Vertex],0)),1,1,"")</f>
        <v>6</v>
      </c>
      <c r="BA8" s="48">
        <v>0</v>
      </c>
      <c r="BB8" s="49">
        <v>0</v>
      </c>
      <c r="BC8" s="48">
        <v>0</v>
      </c>
      <c r="BD8" s="49">
        <v>0</v>
      </c>
      <c r="BE8" s="48">
        <v>0</v>
      </c>
      <c r="BF8" s="49">
        <v>0</v>
      </c>
      <c r="BG8" s="48">
        <v>28</v>
      </c>
      <c r="BH8" s="49">
        <v>100</v>
      </c>
      <c r="BI8" s="48">
        <v>28</v>
      </c>
      <c r="BJ8" s="48"/>
      <c r="BK8" s="48"/>
      <c r="BL8" s="48"/>
      <c r="BM8" s="48"/>
      <c r="BN8" s="48" t="s">
        <v>510</v>
      </c>
      <c r="BO8" s="48" t="s">
        <v>510</v>
      </c>
      <c r="BP8" s="126" t="s">
        <v>10882</v>
      </c>
      <c r="BQ8" s="126" t="s">
        <v>10882</v>
      </c>
      <c r="BR8" s="126" t="s">
        <v>10967</v>
      </c>
      <c r="BS8" s="126" t="s">
        <v>10967</v>
      </c>
      <c r="BT8" s="2"/>
      <c r="BU8" s="3"/>
      <c r="BV8" s="3"/>
      <c r="BW8" s="3"/>
      <c r="BX8" s="3"/>
    </row>
    <row r="9" spans="1:76" x14ac:dyDescent="0.25">
      <c r="A9" s="64" t="s">
        <v>271</v>
      </c>
      <c r="B9" s="65"/>
      <c r="C9" s="65" t="s">
        <v>64</v>
      </c>
      <c r="D9" s="66">
        <v>1000</v>
      </c>
      <c r="E9" s="68"/>
      <c r="F9" s="102" t="s">
        <v>729</v>
      </c>
      <c r="G9" s="65"/>
      <c r="H9" s="69" t="s">
        <v>271</v>
      </c>
      <c r="I9" s="70"/>
      <c r="J9" s="70"/>
      <c r="K9" s="69" t="s">
        <v>2282</v>
      </c>
      <c r="L9" s="73">
        <v>1647.6246339099182</v>
      </c>
      <c r="M9" s="74">
        <v>9253.9892578125</v>
      </c>
      <c r="N9" s="74">
        <v>7831.06884765625</v>
      </c>
      <c r="O9" s="75"/>
      <c r="P9" s="76"/>
      <c r="Q9" s="76"/>
      <c r="R9" s="88"/>
      <c r="S9" s="48">
        <v>7</v>
      </c>
      <c r="T9" s="48">
        <v>1</v>
      </c>
      <c r="U9" s="49">
        <v>728</v>
      </c>
      <c r="V9" s="49">
        <v>3.8760000000000001E-3</v>
      </c>
      <c r="W9" s="49">
        <v>4.2379999999999996E-3</v>
      </c>
      <c r="X9" s="49">
        <v>2.294063</v>
      </c>
      <c r="Y9" s="49">
        <v>0</v>
      </c>
      <c r="Z9" s="49">
        <v>0</v>
      </c>
      <c r="AA9" s="71">
        <v>9</v>
      </c>
      <c r="AB9" s="71"/>
      <c r="AC9" s="72"/>
      <c r="AD9" s="78" t="s">
        <v>1719</v>
      </c>
      <c r="AE9" s="78">
        <v>4566</v>
      </c>
      <c r="AF9" s="78">
        <v>4644</v>
      </c>
      <c r="AG9" s="78">
        <v>64166</v>
      </c>
      <c r="AH9" s="78">
        <v>52531</v>
      </c>
      <c r="AI9" s="78"/>
      <c r="AJ9" s="78" t="s">
        <v>1817</v>
      </c>
      <c r="AK9" s="78" t="s">
        <v>1911</v>
      </c>
      <c r="AL9" s="83" t="s">
        <v>1969</v>
      </c>
      <c r="AM9" s="78"/>
      <c r="AN9" s="80">
        <v>40080.551365740743</v>
      </c>
      <c r="AO9" s="83" t="s">
        <v>2048</v>
      </c>
      <c r="AP9" s="78" t="b">
        <v>0</v>
      </c>
      <c r="AQ9" s="78" t="b">
        <v>0</v>
      </c>
      <c r="AR9" s="78" t="b">
        <v>0</v>
      </c>
      <c r="AS9" s="78"/>
      <c r="AT9" s="78">
        <v>327</v>
      </c>
      <c r="AU9" s="83" t="s">
        <v>2135</v>
      </c>
      <c r="AV9" s="78" t="b">
        <v>0</v>
      </c>
      <c r="AW9" s="78" t="s">
        <v>2176</v>
      </c>
      <c r="AX9" s="83" t="s">
        <v>2183</v>
      </c>
      <c r="AY9" s="78" t="s">
        <v>66</v>
      </c>
      <c r="AZ9" s="78" t="str">
        <f>REPLACE(INDEX(GroupVertices[Group], MATCH(Vertices[[#This Row],[Vertex]],GroupVertices[Vertex],0)),1,1,"")</f>
        <v>6</v>
      </c>
      <c r="BA9" s="48">
        <v>0</v>
      </c>
      <c r="BB9" s="49">
        <v>0</v>
      </c>
      <c r="BC9" s="48">
        <v>0</v>
      </c>
      <c r="BD9" s="49">
        <v>0</v>
      </c>
      <c r="BE9" s="48">
        <v>0</v>
      </c>
      <c r="BF9" s="49">
        <v>0</v>
      </c>
      <c r="BG9" s="48">
        <v>518</v>
      </c>
      <c r="BH9" s="49">
        <v>100</v>
      </c>
      <c r="BI9" s="48">
        <v>518</v>
      </c>
      <c r="BJ9" s="48" t="s">
        <v>474</v>
      </c>
      <c r="BK9" s="48" t="s">
        <v>10836</v>
      </c>
      <c r="BL9" s="48" t="s">
        <v>502</v>
      </c>
      <c r="BM9" s="48" t="s">
        <v>10847</v>
      </c>
      <c r="BN9" s="48" t="s">
        <v>10851</v>
      </c>
      <c r="BO9" s="48" t="s">
        <v>10866</v>
      </c>
      <c r="BP9" s="126" t="s">
        <v>10883</v>
      </c>
      <c r="BQ9" s="126" t="s">
        <v>10941</v>
      </c>
      <c r="BR9" s="126" t="s">
        <v>10766</v>
      </c>
      <c r="BS9" s="126" t="s">
        <v>11018</v>
      </c>
      <c r="BT9" s="2"/>
      <c r="BU9" s="3"/>
      <c r="BV9" s="3"/>
      <c r="BW9" s="3"/>
      <c r="BX9" s="3"/>
    </row>
    <row r="10" spans="1:76" x14ac:dyDescent="0.25">
      <c r="A10" s="64" t="s">
        <v>218</v>
      </c>
      <c r="B10" s="65"/>
      <c r="C10" s="65" t="s">
        <v>64</v>
      </c>
      <c r="D10" s="66">
        <v>162</v>
      </c>
      <c r="E10" s="68"/>
      <c r="F10" s="102" t="s">
        <v>682</v>
      </c>
      <c r="G10" s="65"/>
      <c r="H10" s="69" t="s">
        <v>218</v>
      </c>
      <c r="I10" s="70"/>
      <c r="J10" s="70"/>
      <c r="K10" s="69" t="s">
        <v>2283</v>
      </c>
      <c r="L10" s="73">
        <v>1</v>
      </c>
      <c r="M10" s="74">
        <v>8673.5966796875</v>
      </c>
      <c r="N10" s="74">
        <v>6947.35107421875</v>
      </c>
      <c r="O10" s="75"/>
      <c r="P10" s="76"/>
      <c r="Q10" s="76"/>
      <c r="R10" s="88"/>
      <c r="S10" s="48">
        <v>0</v>
      </c>
      <c r="T10" s="48">
        <v>1</v>
      </c>
      <c r="U10" s="49">
        <v>0</v>
      </c>
      <c r="V10" s="49">
        <v>2.8570000000000002E-3</v>
      </c>
      <c r="W10" s="49">
        <v>3.4900000000000003E-4</v>
      </c>
      <c r="X10" s="49">
        <v>0.42856499999999997</v>
      </c>
      <c r="Y10" s="49">
        <v>0</v>
      </c>
      <c r="Z10" s="49">
        <v>0</v>
      </c>
      <c r="AA10" s="71">
        <v>10</v>
      </c>
      <c r="AB10" s="71"/>
      <c r="AC10" s="72"/>
      <c r="AD10" s="78" t="s">
        <v>1720</v>
      </c>
      <c r="AE10" s="78">
        <v>1823</v>
      </c>
      <c r="AF10" s="78">
        <v>2421</v>
      </c>
      <c r="AG10" s="78">
        <v>177315</v>
      </c>
      <c r="AH10" s="78">
        <v>211899</v>
      </c>
      <c r="AI10" s="78"/>
      <c r="AJ10" s="78" t="s">
        <v>1818</v>
      </c>
      <c r="AK10" s="78"/>
      <c r="AL10" s="78"/>
      <c r="AM10" s="78"/>
      <c r="AN10" s="80">
        <v>42637.118472222224</v>
      </c>
      <c r="AO10" s="83" t="s">
        <v>2049</v>
      </c>
      <c r="AP10" s="78" t="b">
        <v>1</v>
      </c>
      <c r="AQ10" s="78" t="b">
        <v>0</v>
      </c>
      <c r="AR10" s="78" t="b">
        <v>0</v>
      </c>
      <c r="AS10" s="78"/>
      <c r="AT10" s="78">
        <v>136</v>
      </c>
      <c r="AU10" s="78"/>
      <c r="AV10" s="78" t="b">
        <v>0</v>
      </c>
      <c r="AW10" s="78" t="s">
        <v>2176</v>
      </c>
      <c r="AX10" s="83" t="s">
        <v>2184</v>
      </c>
      <c r="AY10" s="78" t="s">
        <v>66</v>
      </c>
      <c r="AZ10" s="78" t="str">
        <f>REPLACE(INDEX(GroupVertices[Group], MATCH(Vertices[[#This Row],[Vertex]],GroupVertices[Vertex],0)),1,1,"")</f>
        <v>6</v>
      </c>
      <c r="BA10" s="48">
        <v>0</v>
      </c>
      <c r="BB10" s="49">
        <v>0</v>
      </c>
      <c r="BC10" s="48">
        <v>0</v>
      </c>
      <c r="BD10" s="49">
        <v>0</v>
      </c>
      <c r="BE10" s="48">
        <v>0</v>
      </c>
      <c r="BF10" s="49">
        <v>0</v>
      </c>
      <c r="BG10" s="48">
        <v>28</v>
      </c>
      <c r="BH10" s="49">
        <v>100</v>
      </c>
      <c r="BI10" s="48">
        <v>28</v>
      </c>
      <c r="BJ10" s="48"/>
      <c r="BK10" s="48"/>
      <c r="BL10" s="48"/>
      <c r="BM10" s="48"/>
      <c r="BN10" s="48" t="s">
        <v>510</v>
      </c>
      <c r="BO10" s="48" t="s">
        <v>510</v>
      </c>
      <c r="BP10" s="126" t="s">
        <v>10882</v>
      </c>
      <c r="BQ10" s="126" t="s">
        <v>10882</v>
      </c>
      <c r="BR10" s="126" t="s">
        <v>10967</v>
      </c>
      <c r="BS10" s="126" t="s">
        <v>10967</v>
      </c>
      <c r="BT10" s="2"/>
      <c r="BU10" s="3"/>
      <c r="BV10" s="3"/>
      <c r="BW10" s="3"/>
      <c r="BX10" s="3"/>
    </row>
    <row r="11" spans="1:76" x14ac:dyDescent="0.25">
      <c r="A11" s="64" t="s">
        <v>219</v>
      </c>
      <c r="B11" s="65"/>
      <c r="C11" s="65" t="s">
        <v>64</v>
      </c>
      <c r="D11" s="66">
        <v>166.20906833699632</v>
      </c>
      <c r="E11" s="68"/>
      <c r="F11" s="102" t="s">
        <v>683</v>
      </c>
      <c r="G11" s="65"/>
      <c r="H11" s="69" t="s">
        <v>219</v>
      </c>
      <c r="I11" s="70"/>
      <c r="J11" s="70"/>
      <c r="K11" s="69" t="s">
        <v>2284</v>
      </c>
      <c r="L11" s="73">
        <v>7.2029435645958433</v>
      </c>
      <c r="M11" s="74">
        <v>6324.9404296875</v>
      </c>
      <c r="N11" s="74">
        <v>466.13845825195312</v>
      </c>
      <c r="O11" s="75"/>
      <c r="P11" s="76"/>
      <c r="Q11" s="76"/>
      <c r="R11" s="88"/>
      <c r="S11" s="48">
        <v>0</v>
      </c>
      <c r="T11" s="48">
        <v>2</v>
      </c>
      <c r="U11" s="49">
        <v>2.7424240000000002</v>
      </c>
      <c r="V11" s="49">
        <v>3.8909999999999999E-3</v>
      </c>
      <c r="W11" s="49">
        <v>7.6080000000000002E-3</v>
      </c>
      <c r="X11" s="49">
        <v>0.45071499999999998</v>
      </c>
      <c r="Y11" s="49">
        <v>0</v>
      </c>
      <c r="Z11" s="49">
        <v>0</v>
      </c>
      <c r="AA11" s="71">
        <v>11</v>
      </c>
      <c r="AB11" s="71"/>
      <c r="AC11" s="72"/>
      <c r="AD11" s="78" t="s">
        <v>1721</v>
      </c>
      <c r="AE11" s="78">
        <v>3367</v>
      </c>
      <c r="AF11" s="78">
        <v>5386</v>
      </c>
      <c r="AG11" s="78">
        <v>16478</v>
      </c>
      <c r="AH11" s="78">
        <v>13736</v>
      </c>
      <c r="AI11" s="78"/>
      <c r="AJ11" s="78" t="s">
        <v>1819</v>
      </c>
      <c r="AK11" s="78" t="s">
        <v>1912</v>
      </c>
      <c r="AL11" s="83" t="s">
        <v>1970</v>
      </c>
      <c r="AM11" s="78"/>
      <c r="AN11" s="80">
        <v>40754.706585648149</v>
      </c>
      <c r="AO11" s="83" t="s">
        <v>2050</v>
      </c>
      <c r="AP11" s="78" t="b">
        <v>0</v>
      </c>
      <c r="AQ11" s="78" t="b">
        <v>0</v>
      </c>
      <c r="AR11" s="78" t="b">
        <v>1</v>
      </c>
      <c r="AS11" s="78"/>
      <c r="AT11" s="78">
        <v>273</v>
      </c>
      <c r="AU11" s="83" t="s">
        <v>2136</v>
      </c>
      <c r="AV11" s="78" t="b">
        <v>0</v>
      </c>
      <c r="AW11" s="78" t="s">
        <v>2176</v>
      </c>
      <c r="AX11" s="83" t="s">
        <v>2185</v>
      </c>
      <c r="AY11" s="78" t="s">
        <v>66</v>
      </c>
      <c r="AZ11" s="78" t="str">
        <f>REPLACE(INDEX(GroupVertices[Group], MATCH(Vertices[[#This Row],[Vertex]],GroupVertices[Vertex],0)),1,1,"")</f>
        <v>3</v>
      </c>
      <c r="BA11" s="48">
        <v>0</v>
      </c>
      <c r="BB11" s="49">
        <v>0</v>
      </c>
      <c r="BC11" s="48">
        <v>0</v>
      </c>
      <c r="BD11" s="49">
        <v>0</v>
      </c>
      <c r="BE11" s="48">
        <v>0</v>
      </c>
      <c r="BF11" s="49">
        <v>0</v>
      </c>
      <c r="BG11" s="48">
        <v>76</v>
      </c>
      <c r="BH11" s="49">
        <v>100</v>
      </c>
      <c r="BI11" s="48">
        <v>76</v>
      </c>
      <c r="BJ11" s="48" t="s">
        <v>460</v>
      </c>
      <c r="BK11" s="48" t="s">
        <v>460</v>
      </c>
      <c r="BL11" s="48" t="s">
        <v>495</v>
      </c>
      <c r="BM11" s="48" t="s">
        <v>495</v>
      </c>
      <c r="BN11" s="48" t="s">
        <v>509</v>
      </c>
      <c r="BO11" s="48" t="s">
        <v>509</v>
      </c>
      <c r="BP11" s="126" t="s">
        <v>10884</v>
      </c>
      <c r="BQ11" s="126" t="s">
        <v>10942</v>
      </c>
      <c r="BR11" s="126" t="s">
        <v>10968</v>
      </c>
      <c r="BS11" s="126" t="s">
        <v>11019</v>
      </c>
      <c r="BT11" s="2"/>
      <c r="BU11" s="3"/>
      <c r="BV11" s="3"/>
      <c r="BW11" s="3"/>
      <c r="BX11" s="3"/>
    </row>
    <row r="12" spans="1:76" x14ac:dyDescent="0.25">
      <c r="A12" s="64" t="s">
        <v>279</v>
      </c>
      <c r="B12" s="65"/>
      <c r="C12" s="65" t="s">
        <v>64</v>
      </c>
      <c r="D12" s="66">
        <v>1000</v>
      </c>
      <c r="E12" s="68"/>
      <c r="F12" s="102" t="s">
        <v>737</v>
      </c>
      <c r="G12" s="65"/>
      <c r="H12" s="69" t="s">
        <v>279</v>
      </c>
      <c r="I12" s="70"/>
      <c r="J12" s="70"/>
      <c r="K12" s="69" t="s">
        <v>2285</v>
      </c>
      <c r="L12" s="73">
        <v>2835.3219292299636</v>
      </c>
      <c r="M12" s="74">
        <v>2010.3426513671875</v>
      </c>
      <c r="N12" s="74">
        <v>3304.0302734375</v>
      </c>
      <c r="O12" s="75"/>
      <c r="P12" s="76"/>
      <c r="Q12" s="76"/>
      <c r="R12" s="88"/>
      <c r="S12" s="48">
        <v>7</v>
      </c>
      <c r="T12" s="48">
        <v>24</v>
      </c>
      <c r="U12" s="49">
        <v>1253.100629</v>
      </c>
      <c r="V12" s="49">
        <v>5.4949999999999999E-3</v>
      </c>
      <c r="W12" s="49">
        <v>4.8153000000000001E-2</v>
      </c>
      <c r="X12" s="49">
        <v>5.0668430000000004</v>
      </c>
      <c r="Y12" s="49">
        <v>5.6878306878306875E-2</v>
      </c>
      <c r="Z12" s="49">
        <v>3.5714285714285712E-2</v>
      </c>
      <c r="AA12" s="71">
        <v>12</v>
      </c>
      <c r="AB12" s="71"/>
      <c r="AC12" s="72"/>
      <c r="AD12" s="78" t="s">
        <v>1722</v>
      </c>
      <c r="AE12" s="78">
        <v>2138</v>
      </c>
      <c r="AF12" s="78">
        <v>1784</v>
      </c>
      <c r="AG12" s="78">
        <v>5949</v>
      </c>
      <c r="AH12" s="78">
        <v>4635</v>
      </c>
      <c r="AI12" s="78"/>
      <c r="AJ12" s="78" t="s">
        <v>1820</v>
      </c>
      <c r="AK12" s="78" t="s">
        <v>1913</v>
      </c>
      <c r="AL12" s="83" t="s">
        <v>1971</v>
      </c>
      <c r="AM12" s="78"/>
      <c r="AN12" s="80">
        <v>40731.971550925926</v>
      </c>
      <c r="AO12" s="83" t="s">
        <v>2051</v>
      </c>
      <c r="AP12" s="78" t="b">
        <v>0</v>
      </c>
      <c r="AQ12" s="78" t="b">
        <v>0</v>
      </c>
      <c r="AR12" s="78" t="b">
        <v>1</v>
      </c>
      <c r="AS12" s="78"/>
      <c r="AT12" s="78">
        <v>44</v>
      </c>
      <c r="AU12" s="83" t="s">
        <v>2135</v>
      </c>
      <c r="AV12" s="78" t="b">
        <v>0</v>
      </c>
      <c r="AW12" s="78" t="s">
        <v>2176</v>
      </c>
      <c r="AX12" s="83" t="s">
        <v>2186</v>
      </c>
      <c r="AY12" s="78" t="s">
        <v>66</v>
      </c>
      <c r="AZ12" s="78" t="str">
        <f>REPLACE(INDEX(GroupVertices[Group], MATCH(Vertices[[#This Row],[Vertex]],GroupVertices[Vertex],0)),1,1,"")</f>
        <v>2</v>
      </c>
      <c r="BA12" s="48">
        <v>1</v>
      </c>
      <c r="BB12" s="49">
        <v>0.12987012987012986</v>
      </c>
      <c r="BC12" s="48">
        <v>3</v>
      </c>
      <c r="BD12" s="49">
        <v>0.38961038961038963</v>
      </c>
      <c r="BE12" s="48">
        <v>0</v>
      </c>
      <c r="BF12" s="49">
        <v>0</v>
      </c>
      <c r="BG12" s="48">
        <v>766</v>
      </c>
      <c r="BH12" s="49">
        <v>99.480519480519476</v>
      </c>
      <c r="BI12" s="48">
        <v>770</v>
      </c>
      <c r="BJ12" s="48" t="s">
        <v>10828</v>
      </c>
      <c r="BK12" s="48" t="s">
        <v>10828</v>
      </c>
      <c r="BL12" s="48" t="s">
        <v>10841</v>
      </c>
      <c r="BM12" s="48" t="s">
        <v>10848</v>
      </c>
      <c r="BN12" s="48" t="s">
        <v>10852</v>
      </c>
      <c r="BO12" s="48" t="s">
        <v>10867</v>
      </c>
      <c r="BP12" s="126" t="s">
        <v>10885</v>
      </c>
      <c r="BQ12" s="126" t="s">
        <v>10943</v>
      </c>
      <c r="BR12" s="126" t="s">
        <v>10969</v>
      </c>
      <c r="BS12" s="126" t="s">
        <v>10969</v>
      </c>
      <c r="BT12" s="2"/>
      <c r="BU12" s="3"/>
      <c r="BV12" s="3"/>
      <c r="BW12" s="3"/>
      <c r="BX12" s="3"/>
    </row>
    <row r="13" spans="1:76" x14ac:dyDescent="0.25">
      <c r="A13" s="64" t="s">
        <v>286</v>
      </c>
      <c r="B13" s="65"/>
      <c r="C13" s="65" t="s">
        <v>64</v>
      </c>
      <c r="D13" s="66">
        <v>1000</v>
      </c>
      <c r="E13" s="68"/>
      <c r="F13" s="102" t="s">
        <v>743</v>
      </c>
      <c r="G13" s="65"/>
      <c r="H13" s="69" t="s">
        <v>286</v>
      </c>
      <c r="I13" s="70"/>
      <c r="J13" s="70"/>
      <c r="K13" s="69" t="s">
        <v>2286</v>
      </c>
      <c r="L13" s="73">
        <v>2144.0505869536805</v>
      </c>
      <c r="M13" s="74">
        <v>5958.5302734375</v>
      </c>
      <c r="N13" s="74">
        <v>2523.182861328125</v>
      </c>
      <c r="O13" s="75"/>
      <c r="P13" s="76"/>
      <c r="Q13" s="76"/>
      <c r="R13" s="88"/>
      <c r="S13" s="48">
        <v>10</v>
      </c>
      <c r="T13" s="48">
        <v>19</v>
      </c>
      <c r="U13" s="49">
        <v>947.47812899999997</v>
      </c>
      <c r="V13" s="49">
        <v>5.3759999999999997E-3</v>
      </c>
      <c r="W13" s="49">
        <v>4.4339999999999997E-2</v>
      </c>
      <c r="X13" s="49">
        <v>4.4765949999999997</v>
      </c>
      <c r="Y13" s="49">
        <v>8.1521739130434784E-2</v>
      </c>
      <c r="Z13" s="49">
        <v>0.125</v>
      </c>
      <c r="AA13" s="71">
        <v>13</v>
      </c>
      <c r="AB13" s="71"/>
      <c r="AC13" s="72"/>
      <c r="AD13" s="78" t="s">
        <v>1723</v>
      </c>
      <c r="AE13" s="78">
        <v>813</v>
      </c>
      <c r="AF13" s="78">
        <v>6583</v>
      </c>
      <c r="AG13" s="78">
        <v>34899</v>
      </c>
      <c r="AH13" s="78">
        <v>21302</v>
      </c>
      <c r="AI13" s="78"/>
      <c r="AJ13" s="78" t="s">
        <v>1821</v>
      </c>
      <c r="AK13" s="78" t="s">
        <v>1914</v>
      </c>
      <c r="AL13" s="83" t="s">
        <v>1972</v>
      </c>
      <c r="AM13" s="78"/>
      <c r="AN13" s="80">
        <v>42102.70952546296</v>
      </c>
      <c r="AO13" s="83" t="s">
        <v>2052</v>
      </c>
      <c r="AP13" s="78" t="b">
        <v>1</v>
      </c>
      <c r="AQ13" s="78" t="b">
        <v>0</v>
      </c>
      <c r="AR13" s="78" t="b">
        <v>0</v>
      </c>
      <c r="AS13" s="78"/>
      <c r="AT13" s="78">
        <v>379</v>
      </c>
      <c r="AU13" s="83" t="s">
        <v>2135</v>
      </c>
      <c r="AV13" s="78" t="b">
        <v>0</v>
      </c>
      <c r="AW13" s="78" t="s">
        <v>2176</v>
      </c>
      <c r="AX13" s="83" t="s">
        <v>2187</v>
      </c>
      <c r="AY13" s="78" t="s">
        <v>66</v>
      </c>
      <c r="AZ13" s="78" t="str">
        <f>REPLACE(INDEX(GroupVertices[Group], MATCH(Vertices[[#This Row],[Vertex]],GroupVertices[Vertex],0)),1,1,"")</f>
        <v>3</v>
      </c>
      <c r="BA13" s="48">
        <v>0</v>
      </c>
      <c r="BB13" s="49">
        <v>0</v>
      </c>
      <c r="BC13" s="48">
        <v>6</v>
      </c>
      <c r="BD13" s="49">
        <v>0.67720090293453727</v>
      </c>
      <c r="BE13" s="48">
        <v>0</v>
      </c>
      <c r="BF13" s="49">
        <v>0</v>
      </c>
      <c r="BG13" s="48">
        <v>880</v>
      </c>
      <c r="BH13" s="49">
        <v>99.322799097065456</v>
      </c>
      <c r="BI13" s="48">
        <v>886</v>
      </c>
      <c r="BJ13" s="48" t="s">
        <v>10829</v>
      </c>
      <c r="BK13" s="48" t="s">
        <v>10829</v>
      </c>
      <c r="BL13" s="48" t="s">
        <v>10842</v>
      </c>
      <c r="BM13" s="48" t="s">
        <v>10849</v>
      </c>
      <c r="BN13" s="48" t="s">
        <v>10853</v>
      </c>
      <c r="BO13" s="48" t="s">
        <v>10868</v>
      </c>
      <c r="BP13" s="126" t="s">
        <v>10886</v>
      </c>
      <c r="BQ13" s="126" t="s">
        <v>10944</v>
      </c>
      <c r="BR13" s="126" t="s">
        <v>10970</v>
      </c>
      <c r="BS13" s="126" t="s">
        <v>11020</v>
      </c>
      <c r="BT13" s="2"/>
      <c r="BU13" s="3"/>
      <c r="BV13" s="3"/>
      <c r="BW13" s="3"/>
      <c r="BX13" s="3"/>
    </row>
    <row r="14" spans="1:76" x14ac:dyDescent="0.25">
      <c r="A14" s="64" t="s">
        <v>220</v>
      </c>
      <c r="B14" s="65"/>
      <c r="C14" s="65" t="s">
        <v>64</v>
      </c>
      <c r="D14" s="66">
        <v>162</v>
      </c>
      <c r="E14" s="68"/>
      <c r="F14" s="102" t="s">
        <v>684</v>
      </c>
      <c r="G14" s="65"/>
      <c r="H14" s="69" t="s">
        <v>220</v>
      </c>
      <c r="I14" s="70"/>
      <c r="J14" s="70"/>
      <c r="K14" s="69" t="s">
        <v>2287</v>
      </c>
      <c r="L14" s="73">
        <v>1</v>
      </c>
      <c r="M14" s="74">
        <v>6592.1845703125</v>
      </c>
      <c r="N14" s="74">
        <v>4004.674072265625</v>
      </c>
      <c r="O14" s="75"/>
      <c r="P14" s="76"/>
      <c r="Q14" s="76"/>
      <c r="R14" s="88"/>
      <c r="S14" s="48">
        <v>0</v>
      </c>
      <c r="T14" s="48">
        <v>1</v>
      </c>
      <c r="U14" s="49">
        <v>0</v>
      </c>
      <c r="V14" s="49">
        <v>3.5969999999999999E-3</v>
      </c>
      <c r="W14" s="49">
        <v>3.6470000000000001E-3</v>
      </c>
      <c r="X14" s="49">
        <v>0.30220399999999997</v>
      </c>
      <c r="Y14" s="49">
        <v>0</v>
      </c>
      <c r="Z14" s="49">
        <v>0</v>
      </c>
      <c r="AA14" s="71">
        <v>14</v>
      </c>
      <c r="AB14" s="71"/>
      <c r="AC14" s="72"/>
      <c r="AD14" s="78" t="s">
        <v>1724</v>
      </c>
      <c r="AE14" s="78">
        <v>1691</v>
      </c>
      <c r="AF14" s="78">
        <v>3895</v>
      </c>
      <c r="AG14" s="78">
        <v>38214</v>
      </c>
      <c r="AH14" s="78">
        <v>9709</v>
      </c>
      <c r="AI14" s="78"/>
      <c r="AJ14" s="78" t="s">
        <v>1822</v>
      </c>
      <c r="AK14" s="78" t="s">
        <v>1915</v>
      </c>
      <c r="AL14" s="83" t="s">
        <v>1973</v>
      </c>
      <c r="AM14" s="78"/>
      <c r="AN14" s="80">
        <v>40014.277418981481</v>
      </c>
      <c r="AO14" s="83" t="s">
        <v>2053</v>
      </c>
      <c r="AP14" s="78" t="b">
        <v>0</v>
      </c>
      <c r="AQ14" s="78" t="b">
        <v>0</v>
      </c>
      <c r="AR14" s="78" t="b">
        <v>1</v>
      </c>
      <c r="AS14" s="78"/>
      <c r="AT14" s="78">
        <v>122</v>
      </c>
      <c r="AU14" s="83" t="s">
        <v>2137</v>
      </c>
      <c r="AV14" s="78" t="b">
        <v>0</v>
      </c>
      <c r="AW14" s="78" t="s">
        <v>2176</v>
      </c>
      <c r="AX14" s="83" t="s">
        <v>2188</v>
      </c>
      <c r="AY14" s="78" t="s">
        <v>66</v>
      </c>
      <c r="AZ14" s="78" t="str">
        <f>REPLACE(INDEX(GroupVertices[Group], MATCH(Vertices[[#This Row],[Vertex]],GroupVertices[Vertex],0)),1,1,"")</f>
        <v>3</v>
      </c>
      <c r="BA14" s="48">
        <v>0</v>
      </c>
      <c r="BB14" s="49">
        <v>0</v>
      </c>
      <c r="BC14" s="48">
        <v>0</v>
      </c>
      <c r="BD14" s="49">
        <v>0</v>
      </c>
      <c r="BE14" s="48">
        <v>0</v>
      </c>
      <c r="BF14" s="49">
        <v>0</v>
      </c>
      <c r="BG14" s="48">
        <v>41</v>
      </c>
      <c r="BH14" s="49">
        <v>100</v>
      </c>
      <c r="BI14" s="48">
        <v>41</v>
      </c>
      <c r="BJ14" s="48"/>
      <c r="BK14" s="48"/>
      <c r="BL14" s="48"/>
      <c r="BM14" s="48"/>
      <c r="BN14" s="48"/>
      <c r="BO14" s="48"/>
      <c r="BP14" s="126" t="s">
        <v>10887</v>
      </c>
      <c r="BQ14" s="126" t="s">
        <v>10887</v>
      </c>
      <c r="BR14" s="126" t="s">
        <v>10971</v>
      </c>
      <c r="BS14" s="126" t="s">
        <v>10971</v>
      </c>
      <c r="BT14" s="2"/>
      <c r="BU14" s="3"/>
      <c r="BV14" s="3"/>
      <c r="BW14" s="3"/>
      <c r="BX14" s="3"/>
    </row>
    <row r="15" spans="1:76" x14ac:dyDescent="0.25">
      <c r="A15" s="64" t="s">
        <v>221</v>
      </c>
      <c r="B15" s="65"/>
      <c r="C15" s="65" t="s">
        <v>64</v>
      </c>
      <c r="D15" s="66">
        <v>162</v>
      </c>
      <c r="E15" s="68"/>
      <c r="F15" s="102" t="s">
        <v>685</v>
      </c>
      <c r="G15" s="65"/>
      <c r="H15" s="69" t="s">
        <v>221</v>
      </c>
      <c r="I15" s="70"/>
      <c r="J15" s="70"/>
      <c r="K15" s="69" t="s">
        <v>2288</v>
      </c>
      <c r="L15" s="73">
        <v>1</v>
      </c>
      <c r="M15" s="74">
        <v>2933.584228515625</v>
      </c>
      <c r="N15" s="74">
        <v>5165.5068359375</v>
      </c>
      <c r="O15" s="75"/>
      <c r="P15" s="76"/>
      <c r="Q15" s="76"/>
      <c r="R15" s="88"/>
      <c r="S15" s="48">
        <v>0</v>
      </c>
      <c r="T15" s="48">
        <v>1</v>
      </c>
      <c r="U15" s="49">
        <v>0</v>
      </c>
      <c r="V15" s="49">
        <v>4.2189999999999997E-3</v>
      </c>
      <c r="W15" s="49">
        <v>5.8739999999999999E-3</v>
      </c>
      <c r="X15" s="49">
        <v>0.31974900000000001</v>
      </c>
      <c r="Y15" s="49">
        <v>0</v>
      </c>
      <c r="Z15" s="49">
        <v>0</v>
      </c>
      <c r="AA15" s="71">
        <v>15</v>
      </c>
      <c r="AB15" s="71"/>
      <c r="AC15" s="72"/>
      <c r="AD15" s="78" t="s">
        <v>1725</v>
      </c>
      <c r="AE15" s="78">
        <v>416</v>
      </c>
      <c r="AF15" s="78">
        <v>542</v>
      </c>
      <c r="AG15" s="78">
        <v>4737</v>
      </c>
      <c r="AH15" s="78">
        <v>374</v>
      </c>
      <c r="AI15" s="78"/>
      <c r="AJ15" s="78" t="s">
        <v>1823</v>
      </c>
      <c r="AK15" s="78" t="s">
        <v>1916</v>
      </c>
      <c r="AL15" s="83" t="s">
        <v>1974</v>
      </c>
      <c r="AM15" s="78"/>
      <c r="AN15" s="80">
        <v>40915.813263888886</v>
      </c>
      <c r="AO15" s="83" t="s">
        <v>2054</v>
      </c>
      <c r="AP15" s="78" t="b">
        <v>0</v>
      </c>
      <c r="AQ15" s="78" t="b">
        <v>0</v>
      </c>
      <c r="AR15" s="78" t="b">
        <v>0</v>
      </c>
      <c r="AS15" s="78"/>
      <c r="AT15" s="78">
        <v>198</v>
      </c>
      <c r="AU15" s="83" t="s">
        <v>2135</v>
      </c>
      <c r="AV15" s="78" t="b">
        <v>0</v>
      </c>
      <c r="AW15" s="78" t="s">
        <v>2176</v>
      </c>
      <c r="AX15" s="83" t="s">
        <v>2189</v>
      </c>
      <c r="AY15" s="78" t="s">
        <v>66</v>
      </c>
      <c r="AZ15" s="78" t="str">
        <f>REPLACE(INDEX(GroupVertices[Group], MATCH(Vertices[[#This Row],[Vertex]],GroupVertices[Vertex],0)),1,1,"")</f>
        <v>1</v>
      </c>
      <c r="BA15" s="48">
        <v>0</v>
      </c>
      <c r="BB15" s="49">
        <v>0</v>
      </c>
      <c r="BC15" s="48">
        <v>0</v>
      </c>
      <c r="BD15" s="49">
        <v>0</v>
      </c>
      <c r="BE15" s="48">
        <v>0</v>
      </c>
      <c r="BF15" s="49">
        <v>0</v>
      </c>
      <c r="BG15" s="48">
        <v>27</v>
      </c>
      <c r="BH15" s="49">
        <v>100</v>
      </c>
      <c r="BI15" s="48">
        <v>27</v>
      </c>
      <c r="BJ15" s="48"/>
      <c r="BK15" s="48"/>
      <c r="BL15" s="48"/>
      <c r="BM15" s="48"/>
      <c r="BN15" s="48" t="s">
        <v>511</v>
      </c>
      <c r="BO15" s="48" t="s">
        <v>511</v>
      </c>
      <c r="BP15" s="126" t="s">
        <v>10888</v>
      </c>
      <c r="BQ15" s="126" t="s">
        <v>10888</v>
      </c>
      <c r="BR15" s="126" t="s">
        <v>10972</v>
      </c>
      <c r="BS15" s="126" t="s">
        <v>10972</v>
      </c>
      <c r="BT15" s="2"/>
      <c r="BU15" s="3"/>
      <c r="BV15" s="3"/>
      <c r="BW15" s="3"/>
      <c r="BX15" s="3"/>
    </row>
    <row r="16" spans="1:76" x14ac:dyDescent="0.25">
      <c r="A16" s="64" t="s">
        <v>277</v>
      </c>
      <c r="B16" s="65"/>
      <c r="C16" s="65" t="s">
        <v>64</v>
      </c>
      <c r="D16" s="66">
        <v>1000</v>
      </c>
      <c r="E16" s="68"/>
      <c r="F16" s="102" t="s">
        <v>735</v>
      </c>
      <c r="G16" s="65"/>
      <c r="H16" s="69" t="s">
        <v>277</v>
      </c>
      <c r="I16" s="70"/>
      <c r="J16" s="70"/>
      <c r="K16" s="69" t="s">
        <v>2289</v>
      </c>
      <c r="L16" s="73">
        <v>9999</v>
      </c>
      <c r="M16" s="74">
        <v>2134.682373046875</v>
      </c>
      <c r="N16" s="74">
        <v>7374.421875</v>
      </c>
      <c r="O16" s="75"/>
      <c r="P16" s="76"/>
      <c r="Q16" s="76"/>
      <c r="R16" s="88"/>
      <c r="S16" s="48">
        <v>33</v>
      </c>
      <c r="T16" s="48">
        <v>26</v>
      </c>
      <c r="U16" s="49">
        <v>4420.2812530000001</v>
      </c>
      <c r="V16" s="49">
        <v>6.8970000000000004E-3</v>
      </c>
      <c r="W16" s="49">
        <v>7.1415999999999993E-2</v>
      </c>
      <c r="X16" s="49">
        <v>10.184969000000001</v>
      </c>
      <c r="Y16" s="49">
        <v>4.1224489795918369E-2</v>
      </c>
      <c r="Z16" s="49">
        <v>0.14000000000000001</v>
      </c>
      <c r="AA16" s="71">
        <v>16</v>
      </c>
      <c r="AB16" s="71"/>
      <c r="AC16" s="72"/>
      <c r="AD16" s="78" t="s">
        <v>1726</v>
      </c>
      <c r="AE16" s="78">
        <v>90</v>
      </c>
      <c r="AF16" s="78">
        <v>401</v>
      </c>
      <c r="AG16" s="78">
        <v>631</v>
      </c>
      <c r="AH16" s="78">
        <v>794</v>
      </c>
      <c r="AI16" s="78"/>
      <c r="AJ16" s="78" t="s">
        <v>1824</v>
      </c>
      <c r="AK16" s="78" t="s">
        <v>1914</v>
      </c>
      <c r="AL16" s="83" t="s">
        <v>1975</v>
      </c>
      <c r="AM16" s="78"/>
      <c r="AN16" s="80">
        <v>42972.460613425923</v>
      </c>
      <c r="AO16" s="83" t="s">
        <v>2055</v>
      </c>
      <c r="AP16" s="78" t="b">
        <v>0</v>
      </c>
      <c r="AQ16" s="78" t="b">
        <v>0</v>
      </c>
      <c r="AR16" s="78" t="b">
        <v>1</v>
      </c>
      <c r="AS16" s="78"/>
      <c r="AT16" s="78">
        <v>19</v>
      </c>
      <c r="AU16" s="83" t="s">
        <v>2135</v>
      </c>
      <c r="AV16" s="78" t="b">
        <v>0</v>
      </c>
      <c r="AW16" s="78" t="s">
        <v>2176</v>
      </c>
      <c r="AX16" s="83" t="s">
        <v>2190</v>
      </c>
      <c r="AY16" s="78" t="s">
        <v>66</v>
      </c>
      <c r="AZ16" s="78" t="str">
        <f>REPLACE(INDEX(GroupVertices[Group], MATCH(Vertices[[#This Row],[Vertex]],GroupVertices[Vertex],0)),1,1,"")</f>
        <v>1</v>
      </c>
      <c r="BA16" s="48">
        <v>2</v>
      </c>
      <c r="BB16" s="49">
        <v>0.18761726078799248</v>
      </c>
      <c r="BC16" s="48">
        <v>4</v>
      </c>
      <c r="BD16" s="49">
        <v>0.37523452157598497</v>
      </c>
      <c r="BE16" s="48">
        <v>0</v>
      </c>
      <c r="BF16" s="49">
        <v>0</v>
      </c>
      <c r="BG16" s="48">
        <v>1060</v>
      </c>
      <c r="BH16" s="49">
        <v>99.437148217636022</v>
      </c>
      <c r="BI16" s="48">
        <v>1066</v>
      </c>
      <c r="BJ16" s="48" t="s">
        <v>10830</v>
      </c>
      <c r="BK16" s="48" t="s">
        <v>10837</v>
      </c>
      <c r="BL16" s="48" t="s">
        <v>10843</v>
      </c>
      <c r="BM16" s="48" t="s">
        <v>10843</v>
      </c>
      <c r="BN16" s="48" t="s">
        <v>10854</v>
      </c>
      <c r="BO16" s="48" t="s">
        <v>10869</v>
      </c>
      <c r="BP16" s="126" t="s">
        <v>10889</v>
      </c>
      <c r="BQ16" s="126" t="s">
        <v>10945</v>
      </c>
      <c r="BR16" s="126" t="s">
        <v>10973</v>
      </c>
      <c r="BS16" s="126" t="s">
        <v>10973</v>
      </c>
      <c r="BT16" s="2"/>
      <c r="BU16" s="3"/>
      <c r="BV16" s="3"/>
      <c r="BW16" s="3"/>
      <c r="BX16" s="3"/>
    </row>
    <row r="17" spans="1:76" x14ac:dyDescent="0.25">
      <c r="A17" s="64" t="s">
        <v>222</v>
      </c>
      <c r="B17" s="65"/>
      <c r="C17" s="65" t="s">
        <v>64</v>
      </c>
      <c r="D17" s="66">
        <v>162</v>
      </c>
      <c r="E17" s="68"/>
      <c r="F17" s="102" t="s">
        <v>686</v>
      </c>
      <c r="G17" s="65"/>
      <c r="H17" s="69" t="s">
        <v>222</v>
      </c>
      <c r="I17" s="70"/>
      <c r="J17" s="70"/>
      <c r="K17" s="69" t="s">
        <v>2290</v>
      </c>
      <c r="L17" s="73">
        <v>1</v>
      </c>
      <c r="M17" s="74">
        <v>8486.453125</v>
      </c>
      <c r="N17" s="74">
        <v>8718.1396484375</v>
      </c>
      <c r="O17" s="75"/>
      <c r="P17" s="76"/>
      <c r="Q17" s="76"/>
      <c r="R17" s="88"/>
      <c r="S17" s="48">
        <v>0</v>
      </c>
      <c r="T17" s="48">
        <v>1</v>
      </c>
      <c r="U17" s="49">
        <v>0</v>
      </c>
      <c r="V17" s="49">
        <v>3.571E-3</v>
      </c>
      <c r="W17" s="49">
        <v>2.542E-3</v>
      </c>
      <c r="X17" s="49">
        <v>0.33177899999999999</v>
      </c>
      <c r="Y17" s="49">
        <v>0</v>
      </c>
      <c r="Z17" s="49">
        <v>0</v>
      </c>
      <c r="AA17" s="71">
        <v>17</v>
      </c>
      <c r="AB17" s="71"/>
      <c r="AC17" s="72"/>
      <c r="AD17" s="78" t="s">
        <v>1727</v>
      </c>
      <c r="AE17" s="78">
        <v>479</v>
      </c>
      <c r="AF17" s="78">
        <v>148</v>
      </c>
      <c r="AG17" s="78">
        <v>303</v>
      </c>
      <c r="AH17" s="78">
        <v>1052</v>
      </c>
      <c r="AI17" s="78"/>
      <c r="AJ17" s="78" t="s">
        <v>1825</v>
      </c>
      <c r="AK17" s="78" t="s">
        <v>1917</v>
      </c>
      <c r="AL17" s="83" t="s">
        <v>1976</v>
      </c>
      <c r="AM17" s="78"/>
      <c r="AN17" s="80">
        <v>43034.708483796298</v>
      </c>
      <c r="AO17" s="83" t="s">
        <v>2056</v>
      </c>
      <c r="AP17" s="78" t="b">
        <v>1</v>
      </c>
      <c r="AQ17" s="78" t="b">
        <v>0</v>
      </c>
      <c r="AR17" s="78" t="b">
        <v>1</v>
      </c>
      <c r="AS17" s="78"/>
      <c r="AT17" s="78">
        <v>0</v>
      </c>
      <c r="AU17" s="78"/>
      <c r="AV17" s="78" t="b">
        <v>0</v>
      </c>
      <c r="AW17" s="78" t="s">
        <v>2176</v>
      </c>
      <c r="AX17" s="83" t="s">
        <v>2191</v>
      </c>
      <c r="AY17" s="78" t="s">
        <v>66</v>
      </c>
      <c r="AZ17" s="78" t="str">
        <f>REPLACE(INDEX(GroupVertices[Group], MATCH(Vertices[[#This Row],[Vertex]],GroupVertices[Vertex],0)),1,1,"")</f>
        <v>5</v>
      </c>
      <c r="BA17" s="48">
        <v>0</v>
      </c>
      <c r="BB17" s="49">
        <v>0</v>
      </c>
      <c r="BC17" s="48">
        <v>0</v>
      </c>
      <c r="BD17" s="49">
        <v>0</v>
      </c>
      <c r="BE17" s="48">
        <v>0</v>
      </c>
      <c r="BF17" s="49">
        <v>0</v>
      </c>
      <c r="BG17" s="48">
        <v>27</v>
      </c>
      <c r="BH17" s="49">
        <v>100</v>
      </c>
      <c r="BI17" s="48">
        <v>27</v>
      </c>
      <c r="BJ17" s="48"/>
      <c r="BK17" s="48"/>
      <c r="BL17" s="48"/>
      <c r="BM17" s="48"/>
      <c r="BN17" s="48" t="s">
        <v>509</v>
      </c>
      <c r="BO17" s="48" t="s">
        <v>509</v>
      </c>
      <c r="BP17" s="126" t="s">
        <v>10890</v>
      </c>
      <c r="BQ17" s="126" t="s">
        <v>10890</v>
      </c>
      <c r="BR17" s="126" t="s">
        <v>10974</v>
      </c>
      <c r="BS17" s="126" t="s">
        <v>10974</v>
      </c>
      <c r="BT17" s="2"/>
      <c r="BU17" s="3"/>
      <c r="BV17" s="3"/>
      <c r="BW17" s="3"/>
      <c r="BX17" s="3"/>
    </row>
    <row r="18" spans="1:76" x14ac:dyDescent="0.25">
      <c r="A18" s="64" t="s">
        <v>289</v>
      </c>
      <c r="B18" s="65"/>
      <c r="C18" s="65" t="s">
        <v>64</v>
      </c>
      <c r="D18" s="66">
        <v>1000</v>
      </c>
      <c r="E18" s="68"/>
      <c r="F18" s="102" t="s">
        <v>746</v>
      </c>
      <c r="G18" s="65"/>
      <c r="H18" s="69" t="s">
        <v>289</v>
      </c>
      <c r="I18" s="70"/>
      <c r="J18" s="70"/>
      <c r="K18" s="69" t="s">
        <v>2291</v>
      </c>
      <c r="L18" s="73">
        <v>2801.4044519331851</v>
      </c>
      <c r="M18" s="74">
        <v>7752.625</v>
      </c>
      <c r="N18" s="74">
        <v>7638.57763671875</v>
      </c>
      <c r="O18" s="75"/>
      <c r="P18" s="76"/>
      <c r="Q18" s="76"/>
      <c r="R18" s="88"/>
      <c r="S18" s="48">
        <v>18</v>
      </c>
      <c r="T18" s="48">
        <v>3</v>
      </c>
      <c r="U18" s="49">
        <v>1238.105151</v>
      </c>
      <c r="V18" s="49">
        <v>5.3189999999999999E-3</v>
      </c>
      <c r="W18" s="49">
        <v>3.0898999999999999E-2</v>
      </c>
      <c r="X18" s="49">
        <v>3.8494419999999998</v>
      </c>
      <c r="Y18" s="49">
        <v>8.455882352941177E-2</v>
      </c>
      <c r="Z18" s="49">
        <v>0.11764705882352941</v>
      </c>
      <c r="AA18" s="71">
        <v>18</v>
      </c>
      <c r="AB18" s="71"/>
      <c r="AC18" s="72"/>
      <c r="AD18" s="78" t="s">
        <v>1728</v>
      </c>
      <c r="AE18" s="78">
        <v>6008</v>
      </c>
      <c r="AF18" s="78">
        <v>16754</v>
      </c>
      <c r="AG18" s="78">
        <v>39036</v>
      </c>
      <c r="AH18" s="78">
        <v>34466</v>
      </c>
      <c r="AI18" s="78"/>
      <c r="AJ18" s="78" t="s">
        <v>1826</v>
      </c>
      <c r="AK18" s="78" t="s">
        <v>1918</v>
      </c>
      <c r="AL18" s="83" t="s">
        <v>1977</v>
      </c>
      <c r="AM18" s="78"/>
      <c r="AN18" s="80">
        <v>41693.935254629629</v>
      </c>
      <c r="AO18" s="83" t="s">
        <v>2057</v>
      </c>
      <c r="AP18" s="78" t="b">
        <v>1</v>
      </c>
      <c r="AQ18" s="78" t="b">
        <v>0</v>
      </c>
      <c r="AR18" s="78" t="b">
        <v>1</v>
      </c>
      <c r="AS18" s="78"/>
      <c r="AT18" s="78">
        <v>872</v>
      </c>
      <c r="AU18" s="83" t="s">
        <v>2135</v>
      </c>
      <c r="AV18" s="78" t="b">
        <v>0</v>
      </c>
      <c r="AW18" s="78" t="s">
        <v>2176</v>
      </c>
      <c r="AX18" s="83" t="s">
        <v>2192</v>
      </c>
      <c r="AY18" s="78" t="s">
        <v>66</v>
      </c>
      <c r="AZ18" s="78" t="str">
        <f>REPLACE(INDEX(GroupVertices[Group], MATCH(Vertices[[#This Row],[Vertex]],GroupVertices[Vertex],0)),1,1,"")</f>
        <v>5</v>
      </c>
      <c r="BA18" s="48">
        <v>0</v>
      </c>
      <c r="BB18" s="49">
        <v>0</v>
      </c>
      <c r="BC18" s="48">
        <v>0</v>
      </c>
      <c r="BD18" s="49">
        <v>0</v>
      </c>
      <c r="BE18" s="48">
        <v>0</v>
      </c>
      <c r="BF18" s="49">
        <v>0</v>
      </c>
      <c r="BG18" s="48">
        <v>558</v>
      </c>
      <c r="BH18" s="49">
        <v>100</v>
      </c>
      <c r="BI18" s="48">
        <v>558</v>
      </c>
      <c r="BJ18" s="48" t="s">
        <v>10831</v>
      </c>
      <c r="BK18" s="48" t="s">
        <v>10838</v>
      </c>
      <c r="BL18" s="48" t="s">
        <v>496</v>
      </c>
      <c r="BM18" s="48" t="s">
        <v>496</v>
      </c>
      <c r="BN18" s="48" t="s">
        <v>10647</v>
      </c>
      <c r="BO18" s="48" t="s">
        <v>515</v>
      </c>
      <c r="BP18" s="126" t="s">
        <v>10891</v>
      </c>
      <c r="BQ18" s="126" t="s">
        <v>10946</v>
      </c>
      <c r="BR18" s="126" t="s">
        <v>10765</v>
      </c>
      <c r="BS18" s="126" t="s">
        <v>11021</v>
      </c>
      <c r="BT18" s="2"/>
      <c r="BU18" s="3"/>
      <c r="BV18" s="3"/>
      <c r="BW18" s="3"/>
      <c r="BX18" s="3"/>
    </row>
    <row r="19" spans="1:76" x14ac:dyDescent="0.25">
      <c r="A19" s="64" t="s">
        <v>223</v>
      </c>
      <c r="B19" s="65"/>
      <c r="C19" s="65" t="s">
        <v>64</v>
      </c>
      <c r="D19" s="66">
        <v>162</v>
      </c>
      <c r="E19" s="68"/>
      <c r="F19" s="102" t="s">
        <v>687</v>
      </c>
      <c r="G19" s="65"/>
      <c r="H19" s="69" t="s">
        <v>223</v>
      </c>
      <c r="I19" s="70"/>
      <c r="J19" s="70"/>
      <c r="K19" s="69" t="s">
        <v>2292</v>
      </c>
      <c r="L19" s="73">
        <v>1</v>
      </c>
      <c r="M19" s="74">
        <v>4843.8486328125</v>
      </c>
      <c r="N19" s="74">
        <v>9744.2607421875</v>
      </c>
      <c r="O19" s="75"/>
      <c r="P19" s="76"/>
      <c r="Q19" s="76"/>
      <c r="R19" s="88"/>
      <c r="S19" s="48">
        <v>0</v>
      </c>
      <c r="T19" s="48">
        <v>1</v>
      </c>
      <c r="U19" s="49">
        <v>0</v>
      </c>
      <c r="V19" s="49">
        <v>3.2469999999999999E-3</v>
      </c>
      <c r="W19" s="49">
        <v>1.065E-3</v>
      </c>
      <c r="X19" s="49">
        <v>0.34726899999999999</v>
      </c>
      <c r="Y19" s="49">
        <v>0</v>
      </c>
      <c r="Z19" s="49">
        <v>0</v>
      </c>
      <c r="AA19" s="71">
        <v>19</v>
      </c>
      <c r="AB19" s="71"/>
      <c r="AC19" s="72"/>
      <c r="AD19" s="78" t="s">
        <v>1729</v>
      </c>
      <c r="AE19" s="78">
        <v>120</v>
      </c>
      <c r="AF19" s="78">
        <v>111</v>
      </c>
      <c r="AG19" s="78">
        <v>3187</v>
      </c>
      <c r="AH19" s="78">
        <v>5454</v>
      </c>
      <c r="AI19" s="78"/>
      <c r="AJ19" s="78"/>
      <c r="AK19" s="78"/>
      <c r="AL19" s="78"/>
      <c r="AM19" s="78"/>
      <c r="AN19" s="80">
        <v>43175.525347222225</v>
      </c>
      <c r="AO19" s="83" t="s">
        <v>2058</v>
      </c>
      <c r="AP19" s="78" t="b">
        <v>1</v>
      </c>
      <c r="AQ19" s="78" t="b">
        <v>0</v>
      </c>
      <c r="AR19" s="78" t="b">
        <v>0</v>
      </c>
      <c r="AS19" s="78"/>
      <c r="AT19" s="78">
        <v>1</v>
      </c>
      <c r="AU19" s="78"/>
      <c r="AV19" s="78" t="b">
        <v>0</v>
      </c>
      <c r="AW19" s="78" t="s">
        <v>2176</v>
      </c>
      <c r="AX19" s="83" t="s">
        <v>2193</v>
      </c>
      <c r="AY19" s="78" t="s">
        <v>66</v>
      </c>
      <c r="AZ19" s="78" t="str">
        <f>REPLACE(INDEX(GroupVertices[Group], MATCH(Vertices[[#This Row],[Vertex]],GroupVertices[Vertex],0)),1,1,"")</f>
        <v>4</v>
      </c>
      <c r="BA19" s="48">
        <v>0</v>
      </c>
      <c r="BB19" s="49">
        <v>0</v>
      </c>
      <c r="BC19" s="48">
        <v>0</v>
      </c>
      <c r="BD19" s="49">
        <v>0</v>
      </c>
      <c r="BE19" s="48">
        <v>0</v>
      </c>
      <c r="BF19" s="49">
        <v>0</v>
      </c>
      <c r="BG19" s="48">
        <v>49</v>
      </c>
      <c r="BH19" s="49">
        <v>100</v>
      </c>
      <c r="BI19" s="48">
        <v>49</v>
      </c>
      <c r="BJ19" s="48" t="s">
        <v>461</v>
      </c>
      <c r="BK19" s="48" t="s">
        <v>461</v>
      </c>
      <c r="BL19" s="48" t="s">
        <v>496</v>
      </c>
      <c r="BM19" s="48" t="s">
        <v>496</v>
      </c>
      <c r="BN19" s="48" t="s">
        <v>509</v>
      </c>
      <c r="BO19" s="48" t="s">
        <v>509</v>
      </c>
      <c r="BP19" s="126" t="s">
        <v>10892</v>
      </c>
      <c r="BQ19" s="126" t="s">
        <v>10947</v>
      </c>
      <c r="BR19" s="126" t="s">
        <v>10975</v>
      </c>
      <c r="BS19" s="126" t="s">
        <v>10975</v>
      </c>
      <c r="BT19" s="2"/>
      <c r="BU19" s="3"/>
      <c r="BV19" s="3"/>
      <c r="BW19" s="3"/>
      <c r="BX19" s="3"/>
    </row>
    <row r="20" spans="1:76" x14ac:dyDescent="0.25">
      <c r="A20" s="64" t="s">
        <v>285</v>
      </c>
      <c r="B20" s="65"/>
      <c r="C20" s="65" t="s">
        <v>64</v>
      </c>
      <c r="D20" s="66">
        <v>655.24357538827837</v>
      </c>
      <c r="E20" s="68"/>
      <c r="F20" s="102" t="s">
        <v>742</v>
      </c>
      <c r="G20" s="65"/>
      <c r="H20" s="69" t="s">
        <v>285</v>
      </c>
      <c r="I20" s="70"/>
      <c r="J20" s="70"/>
      <c r="K20" s="69" t="s">
        <v>2293</v>
      </c>
      <c r="L20" s="73">
        <v>727.8976924989347</v>
      </c>
      <c r="M20" s="74">
        <v>5126.908203125</v>
      </c>
      <c r="N20" s="74">
        <v>8487.630859375</v>
      </c>
      <c r="O20" s="75"/>
      <c r="P20" s="76"/>
      <c r="Q20" s="76"/>
      <c r="R20" s="88"/>
      <c r="S20" s="48">
        <v>4</v>
      </c>
      <c r="T20" s="48">
        <v>3</v>
      </c>
      <c r="U20" s="49">
        <v>321.37349899999998</v>
      </c>
      <c r="V20" s="49">
        <v>4.6299999999999996E-3</v>
      </c>
      <c r="W20" s="49">
        <v>1.2952999999999999E-2</v>
      </c>
      <c r="X20" s="49">
        <v>1.3924909999999999</v>
      </c>
      <c r="Y20" s="49">
        <v>0.2</v>
      </c>
      <c r="Z20" s="49">
        <v>0</v>
      </c>
      <c r="AA20" s="71">
        <v>20</v>
      </c>
      <c r="AB20" s="71"/>
      <c r="AC20" s="72"/>
      <c r="AD20" s="78" t="s">
        <v>1730</v>
      </c>
      <c r="AE20" s="78">
        <v>1349</v>
      </c>
      <c r="AF20" s="78">
        <v>2574</v>
      </c>
      <c r="AG20" s="78">
        <v>7071</v>
      </c>
      <c r="AH20" s="78">
        <v>8829</v>
      </c>
      <c r="AI20" s="78"/>
      <c r="AJ20" s="78" t="s">
        <v>1827</v>
      </c>
      <c r="AK20" s="78" t="s">
        <v>1919</v>
      </c>
      <c r="AL20" s="83" t="s">
        <v>1978</v>
      </c>
      <c r="AM20" s="78"/>
      <c r="AN20" s="80">
        <v>41827.700370370374</v>
      </c>
      <c r="AO20" s="83" t="s">
        <v>2059</v>
      </c>
      <c r="AP20" s="78" t="b">
        <v>1</v>
      </c>
      <c r="AQ20" s="78" t="b">
        <v>0</v>
      </c>
      <c r="AR20" s="78" t="b">
        <v>1</v>
      </c>
      <c r="AS20" s="78"/>
      <c r="AT20" s="78">
        <v>96</v>
      </c>
      <c r="AU20" s="83" t="s">
        <v>2135</v>
      </c>
      <c r="AV20" s="78" t="b">
        <v>0</v>
      </c>
      <c r="AW20" s="78" t="s">
        <v>2176</v>
      </c>
      <c r="AX20" s="83" t="s">
        <v>2194</v>
      </c>
      <c r="AY20" s="78" t="s">
        <v>66</v>
      </c>
      <c r="AZ20" s="78" t="str">
        <f>REPLACE(INDEX(GroupVertices[Group], MATCH(Vertices[[#This Row],[Vertex]],GroupVertices[Vertex],0)),1,1,"")</f>
        <v>4</v>
      </c>
      <c r="BA20" s="48">
        <v>0</v>
      </c>
      <c r="BB20" s="49">
        <v>0</v>
      </c>
      <c r="BC20" s="48">
        <v>0</v>
      </c>
      <c r="BD20" s="49">
        <v>0</v>
      </c>
      <c r="BE20" s="48">
        <v>0</v>
      </c>
      <c r="BF20" s="49">
        <v>0</v>
      </c>
      <c r="BG20" s="48">
        <v>139</v>
      </c>
      <c r="BH20" s="49">
        <v>100</v>
      </c>
      <c r="BI20" s="48">
        <v>139</v>
      </c>
      <c r="BJ20" s="48" t="s">
        <v>10832</v>
      </c>
      <c r="BK20" s="48" t="s">
        <v>10832</v>
      </c>
      <c r="BL20" s="48" t="s">
        <v>496</v>
      </c>
      <c r="BM20" s="48" t="s">
        <v>496</v>
      </c>
      <c r="BN20" s="48" t="s">
        <v>10647</v>
      </c>
      <c r="BO20" s="48" t="s">
        <v>515</v>
      </c>
      <c r="BP20" s="126" t="s">
        <v>10893</v>
      </c>
      <c r="BQ20" s="126" t="s">
        <v>10948</v>
      </c>
      <c r="BR20" s="126" t="s">
        <v>10976</v>
      </c>
      <c r="BS20" s="126" t="s">
        <v>10976</v>
      </c>
      <c r="BT20" s="2"/>
      <c r="BU20" s="3"/>
      <c r="BV20" s="3"/>
      <c r="BW20" s="3"/>
      <c r="BX20" s="3"/>
    </row>
    <row r="21" spans="1:76" x14ac:dyDescent="0.25">
      <c r="A21" s="64" t="s">
        <v>224</v>
      </c>
      <c r="B21" s="65"/>
      <c r="C21" s="65" t="s">
        <v>64</v>
      </c>
      <c r="D21" s="66">
        <v>162</v>
      </c>
      <c r="E21" s="68"/>
      <c r="F21" s="102" t="s">
        <v>688</v>
      </c>
      <c r="G21" s="65"/>
      <c r="H21" s="69" t="s">
        <v>224</v>
      </c>
      <c r="I21" s="70"/>
      <c r="J21" s="70"/>
      <c r="K21" s="69" t="s">
        <v>2294</v>
      </c>
      <c r="L21" s="73">
        <v>1</v>
      </c>
      <c r="M21" s="74">
        <v>1302.029541015625</v>
      </c>
      <c r="N21" s="74">
        <v>9692.02734375</v>
      </c>
      <c r="O21" s="75"/>
      <c r="P21" s="76"/>
      <c r="Q21" s="76"/>
      <c r="R21" s="88"/>
      <c r="S21" s="48">
        <v>0</v>
      </c>
      <c r="T21" s="48">
        <v>1</v>
      </c>
      <c r="U21" s="49">
        <v>0</v>
      </c>
      <c r="V21" s="49">
        <v>4.2189999999999997E-3</v>
      </c>
      <c r="W21" s="49">
        <v>5.8739999999999999E-3</v>
      </c>
      <c r="X21" s="49">
        <v>0.31974900000000001</v>
      </c>
      <c r="Y21" s="49">
        <v>0</v>
      </c>
      <c r="Z21" s="49">
        <v>0</v>
      </c>
      <c r="AA21" s="71">
        <v>21</v>
      </c>
      <c r="AB21" s="71"/>
      <c r="AC21" s="72"/>
      <c r="AD21" s="78" t="s">
        <v>1731</v>
      </c>
      <c r="AE21" s="78">
        <v>3390</v>
      </c>
      <c r="AF21" s="78">
        <v>4845</v>
      </c>
      <c r="AG21" s="78">
        <v>2579</v>
      </c>
      <c r="AH21" s="78">
        <v>204</v>
      </c>
      <c r="AI21" s="78"/>
      <c r="AJ21" s="78" t="s">
        <v>1828</v>
      </c>
      <c r="AK21" s="78" t="s">
        <v>1920</v>
      </c>
      <c r="AL21" s="83" t="s">
        <v>1979</v>
      </c>
      <c r="AM21" s="78"/>
      <c r="AN21" s="80">
        <v>39920.870069444441</v>
      </c>
      <c r="AO21" s="83" t="s">
        <v>2060</v>
      </c>
      <c r="AP21" s="78" t="b">
        <v>0</v>
      </c>
      <c r="AQ21" s="78" t="b">
        <v>0</v>
      </c>
      <c r="AR21" s="78" t="b">
        <v>1</v>
      </c>
      <c r="AS21" s="78"/>
      <c r="AT21" s="78">
        <v>139</v>
      </c>
      <c r="AU21" s="83" t="s">
        <v>2138</v>
      </c>
      <c r="AV21" s="78" t="b">
        <v>0</v>
      </c>
      <c r="AW21" s="78" t="s">
        <v>2176</v>
      </c>
      <c r="AX21" s="83" t="s">
        <v>2195</v>
      </c>
      <c r="AY21" s="78" t="s">
        <v>66</v>
      </c>
      <c r="AZ21" s="78" t="str">
        <f>REPLACE(INDEX(GroupVertices[Group], MATCH(Vertices[[#This Row],[Vertex]],GroupVertices[Vertex],0)),1,1,"")</f>
        <v>1</v>
      </c>
      <c r="BA21" s="48">
        <v>0</v>
      </c>
      <c r="BB21" s="49">
        <v>0</v>
      </c>
      <c r="BC21" s="48">
        <v>0</v>
      </c>
      <c r="BD21" s="49">
        <v>0</v>
      </c>
      <c r="BE21" s="48">
        <v>0</v>
      </c>
      <c r="BF21" s="49">
        <v>0</v>
      </c>
      <c r="BG21" s="48">
        <v>27</v>
      </c>
      <c r="BH21" s="49">
        <v>100</v>
      </c>
      <c r="BI21" s="48">
        <v>27</v>
      </c>
      <c r="BJ21" s="48"/>
      <c r="BK21" s="48"/>
      <c r="BL21" s="48"/>
      <c r="BM21" s="48"/>
      <c r="BN21" s="48" t="s">
        <v>511</v>
      </c>
      <c r="BO21" s="48" t="s">
        <v>511</v>
      </c>
      <c r="BP21" s="126" t="s">
        <v>10888</v>
      </c>
      <c r="BQ21" s="126" t="s">
        <v>10888</v>
      </c>
      <c r="BR21" s="126" t="s">
        <v>10972</v>
      </c>
      <c r="BS21" s="126" t="s">
        <v>10972</v>
      </c>
      <c r="BT21" s="2"/>
      <c r="BU21" s="3"/>
      <c r="BV21" s="3"/>
      <c r="BW21" s="3"/>
      <c r="BX21" s="3"/>
    </row>
    <row r="22" spans="1:76" x14ac:dyDescent="0.25">
      <c r="A22" s="64" t="s">
        <v>225</v>
      </c>
      <c r="B22" s="65"/>
      <c r="C22" s="65" t="s">
        <v>64</v>
      </c>
      <c r="D22" s="66">
        <v>162</v>
      </c>
      <c r="E22" s="68"/>
      <c r="F22" s="102" t="s">
        <v>689</v>
      </c>
      <c r="G22" s="65"/>
      <c r="H22" s="69" t="s">
        <v>225</v>
      </c>
      <c r="I22" s="70"/>
      <c r="J22" s="70"/>
      <c r="K22" s="69" t="s">
        <v>2295</v>
      </c>
      <c r="L22" s="73">
        <v>1</v>
      </c>
      <c r="M22" s="74">
        <v>5760.1982421875</v>
      </c>
      <c r="N22" s="74">
        <v>4394.9619140625</v>
      </c>
      <c r="O22" s="75"/>
      <c r="P22" s="76"/>
      <c r="Q22" s="76"/>
      <c r="R22" s="88"/>
      <c r="S22" s="48">
        <v>0</v>
      </c>
      <c r="T22" s="48">
        <v>1</v>
      </c>
      <c r="U22" s="49">
        <v>0</v>
      </c>
      <c r="V22" s="49">
        <v>3.5969999999999999E-3</v>
      </c>
      <c r="W22" s="49">
        <v>3.6470000000000001E-3</v>
      </c>
      <c r="X22" s="49">
        <v>0.30220399999999997</v>
      </c>
      <c r="Y22" s="49">
        <v>0</v>
      </c>
      <c r="Z22" s="49">
        <v>0</v>
      </c>
      <c r="AA22" s="71">
        <v>22</v>
      </c>
      <c r="AB22" s="71"/>
      <c r="AC22" s="72"/>
      <c r="AD22" s="78" t="s">
        <v>1732</v>
      </c>
      <c r="AE22" s="78">
        <v>2300</v>
      </c>
      <c r="AF22" s="78">
        <v>7326</v>
      </c>
      <c r="AG22" s="78">
        <v>20611</v>
      </c>
      <c r="AH22" s="78">
        <v>12704</v>
      </c>
      <c r="AI22" s="78"/>
      <c r="AJ22" s="78" t="s">
        <v>1829</v>
      </c>
      <c r="AK22" s="78" t="s">
        <v>1921</v>
      </c>
      <c r="AL22" s="83" t="s">
        <v>1980</v>
      </c>
      <c r="AM22" s="78"/>
      <c r="AN22" s="80">
        <v>40660.421400462961</v>
      </c>
      <c r="AO22" s="83" t="s">
        <v>2061</v>
      </c>
      <c r="AP22" s="78" t="b">
        <v>0</v>
      </c>
      <c r="AQ22" s="78" t="b">
        <v>0</v>
      </c>
      <c r="AR22" s="78" t="b">
        <v>1</v>
      </c>
      <c r="AS22" s="78"/>
      <c r="AT22" s="78">
        <v>516</v>
      </c>
      <c r="AU22" s="83" t="s">
        <v>2139</v>
      </c>
      <c r="AV22" s="78" t="b">
        <v>0</v>
      </c>
      <c r="AW22" s="78" t="s">
        <v>2176</v>
      </c>
      <c r="AX22" s="83" t="s">
        <v>2196</v>
      </c>
      <c r="AY22" s="78" t="s">
        <v>66</v>
      </c>
      <c r="AZ22" s="78" t="str">
        <f>REPLACE(INDEX(GroupVertices[Group], MATCH(Vertices[[#This Row],[Vertex]],GroupVertices[Vertex],0)),1,1,"")</f>
        <v>3</v>
      </c>
      <c r="BA22" s="48">
        <v>0</v>
      </c>
      <c r="BB22" s="49">
        <v>0</v>
      </c>
      <c r="BC22" s="48">
        <v>0</v>
      </c>
      <c r="BD22" s="49">
        <v>0</v>
      </c>
      <c r="BE22" s="48">
        <v>0</v>
      </c>
      <c r="BF22" s="49">
        <v>0</v>
      </c>
      <c r="BG22" s="48">
        <v>41</v>
      </c>
      <c r="BH22" s="49">
        <v>100</v>
      </c>
      <c r="BI22" s="48">
        <v>41</v>
      </c>
      <c r="BJ22" s="48"/>
      <c r="BK22" s="48"/>
      <c r="BL22" s="48"/>
      <c r="BM22" s="48"/>
      <c r="BN22" s="48"/>
      <c r="BO22" s="48"/>
      <c r="BP22" s="126" t="s">
        <v>10887</v>
      </c>
      <c r="BQ22" s="126" t="s">
        <v>10887</v>
      </c>
      <c r="BR22" s="126" t="s">
        <v>10971</v>
      </c>
      <c r="BS22" s="126" t="s">
        <v>10971</v>
      </c>
      <c r="BT22" s="2"/>
      <c r="BU22" s="3"/>
      <c r="BV22" s="3"/>
      <c r="BW22" s="3"/>
      <c r="BX22" s="3"/>
    </row>
    <row r="23" spans="1:76" x14ac:dyDescent="0.25">
      <c r="A23" s="64" t="s">
        <v>226</v>
      </c>
      <c r="B23" s="65"/>
      <c r="C23" s="65" t="s">
        <v>64</v>
      </c>
      <c r="D23" s="66">
        <v>162</v>
      </c>
      <c r="E23" s="68"/>
      <c r="F23" s="102" t="s">
        <v>2151</v>
      </c>
      <c r="G23" s="65"/>
      <c r="H23" s="69" t="s">
        <v>226</v>
      </c>
      <c r="I23" s="70"/>
      <c r="J23" s="70"/>
      <c r="K23" s="69" t="s">
        <v>2296</v>
      </c>
      <c r="L23" s="73">
        <v>1</v>
      </c>
      <c r="M23" s="74">
        <v>9537.7080078125</v>
      </c>
      <c r="N23" s="74">
        <v>2899.7099609375</v>
      </c>
      <c r="O23" s="75"/>
      <c r="P23" s="76"/>
      <c r="Q23" s="76"/>
      <c r="R23" s="88"/>
      <c r="S23" s="48">
        <v>0</v>
      </c>
      <c r="T23" s="48">
        <v>1</v>
      </c>
      <c r="U23" s="49">
        <v>0</v>
      </c>
      <c r="V23" s="49">
        <v>0.33333299999999999</v>
      </c>
      <c r="W23" s="49">
        <v>0</v>
      </c>
      <c r="X23" s="49">
        <v>0.77026700000000003</v>
      </c>
      <c r="Y23" s="49">
        <v>0</v>
      </c>
      <c r="Z23" s="49">
        <v>0</v>
      </c>
      <c r="AA23" s="71">
        <v>23</v>
      </c>
      <c r="AB23" s="71"/>
      <c r="AC23" s="72"/>
      <c r="AD23" s="78" t="s">
        <v>1733</v>
      </c>
      <c r="AE23" s="78">
        <v>1207</v>
      </c>
      <c r="AF23" s="78">
        <v>6827</v>
      </c>
      <c r="AG23" s="78">
        <v>24377</v>
      </c>
      <c r="AH23" s="78">
        <v>16048</v>
      </c>
      <c r="AI23" s="78"/>
      <c r="AJ23" s="78" t="s">
        <v>1830</v>
      </c>
      <c r="AK23" s="78" t="s">
        <v>1922</v>
      </c>
      <c r="AL23" s="83" t="s">
        <v>1981</v>
      </c>
      <c r="AM23" s="78"/>
      <c r="AN23" s="80">
        <v>41324.420324074075</v>
      </c>
      <c r="AO23" s="83" t="s">
        <v>2062</v>
      </c>
      <c r="AP23" s="78" t="b">
        <v>0</v>
      </c>
      <c r="AQ23" s="78" t="b">
        <v>0</v>
      </c>
      <c r="AR23" s="78" t="b">
        <v>0</v>
      </c>
      <c r="AS23" s="78"/>
      <c r="AT23" s="78">
        <v>339</v>
      </c>
      <c r="AU23" s="83" t="s">
        <v>2140</v>
      </c>
      <c r="AV23" s="78" t="b">
        <v>0</v>
      </c>
      <c r="AW23" s="78" t="s">
        <v>2176</v>
      </c>
      <c r="AX23" s="83" t="s">
        <v>2197</v>
      </c>
      <c r="AY23" s="78" t="s">
        <v>66</v>
      </c>
      <c r="AZ23" s="78" t="str">
        <f>REPLACE(INDEX(GroupVertices[Group], MATCH(Vertices[[#This Row],[Vertex]],GroupVertices[Vertex],0)),1,1,"")</f>
        <v>9</v>
      </c>
      <c r="BA23" s="48">
        <v>0</v>
      </c>
      <c r="BB23" s="49">
        <v>0</v>
      </c>
      <c r="BC23" s="48">
        <v>0</v>
      </c>
      <c r="BD23" s="49">
        <v>0</v>
      </c>
      <c r="BE23" s="48">
        <v>0</v>
      </c>
      <c r="BF23" s="49">
        <v>0</v>
      </c>
      <c r="BG23" s="48">
        <v>33</v>
      </c>
      <c r="BH23" s="49">
        <v>100</v>
      </c>
      <c r="BI23" s="48">
        <v>33</v>
      </c>
      <c r="BJ23" s="48" t="s">
        <v>459</v>
      </c>
      <c r="BK23" s="48" t="s">
        <v>459</v>
      </c>
      <c r="BL23" s="48" t="s">
        <v>494</v>
      </c>
      <c r="BM23" s="48" t="s">
        <v>494</v>
      </c>
      <c r="BN23" s="48" t="s">
        <v>509</v>
      </c>
      <c r="BO23" s="48" t="s">
        <v>509</v>
      </c>
      <c r="BP23" s="126" t="s">
        <v>10671</v>
      </c>
      <c r="BQ23" s="126" t="s">
        <v>10671</v>
      </c>
      <c r="BR23" s="126" t="s">
        <v>10769</v>
      </c>
      <c r="BS23" s="126" t="s">
        <v>10769</v>
      </c>
      <c r="BT23" s="2"/>
      <c r="BU23" s="3"/>
      <c r="BV23" s="3"/>
      <c r="BW23" s="3"/>
      <c r="BX23" s="3"/>
    </row>
    <row r="24" spans="1:76" x14ac:dyDescent="0.25">
      <c r="A24" s="64" t="s">
        <v>227</v>
      </c>
      <c r="B24" s="65"/>
      <c r="C24" s="65" t="s">
        <v>64</v>
      </c>
      <c r="D24" s="66">
        <v>162</v>
      </c>
      <c r="E24" s="68"/>
      <c r="F24" s="102" t="s">
        <v>2152</v>
      </c>
      <c r="G24" s="65"/>
      <c r="H24" s="69" t="s">
        <v>227</v>
      </c>
      <c r="I24" s="70"/>
      <c r="J24" s="70"/>
      <c r="K24" s="69" t="s">
        <v>2297</v>
      </c>
      <c r="L24" s="73">
        <v>1</v>
      </c>
      <c r="M24" s="74">
        <v>9537.7080078125</v>
      </c>
      <c r="N24" s="74">
        <v>788.156494140625</v>
      </c>
      <c r="O24" s="75"/>
      <c r="P24" s="76"/>
      <c r="Q24" s="76"/>
      <c r="R24" s="88"/>
      <c r="S24" s="48">
        <v>1</v>
      </c>
      <c r="T24" s="48">
        <v>1</v>
      </c>
      <c r="U24" s="49">
        <v>0</v>
      </c>
      <c r="V24" s="49">
        <v>0</v>
      </c>
      <c r="W24" s="49">
        <v>0</v>
      </c>
      <c r="X24" s="49">
        <v>0.99999499999999997</v>
      </c>
      <c r="Y24" s="49">
        <v>0</v>
      </c>
      <c r="Z24" s="49">
        <v>0</v>
      </c>
      <c r="AA24" s="71">
        <v>24</v>
      </c>
      <c r="AB24" s="71"/>
      <c r="AC24" s="72"/>
      <c r="AD24" s="78" t="s">
        <v>1734</v>
      </c>
      <c r="AE24" s="78">
        <v>2047</v>
      </c>
      <c r="AF24" s="78">
        <v>6212</v>
      </c>
      <c r="AG24" s="78">
        <v>14731</v>
      </c>
      <c r="AH24" s="78">
        <v>7721</v>
      </c>
      <c r="AI24" s="78"/>
      <c r="AJ24" s="78" t="s">
        <v>1831</v>
      </c>
      <c r="AK24" s="78" t="s">
        <v>1920</v>
      </c>
      <c r="AL24" s="78"/>
      <c r="AM24" s="78"/>
      <c r="AN24" s="80">
        <v>42726.679432870369</v>
      </c>
      <c r="AO24" s="83" t="s">
        <v>2063</v>
      </c>
      <c r="AP24" s="78" t="b">
        <v>0</v>
      </c>
      <c r="AQ24" s="78" t="b">
        <v>0</v>
      </c>
      <c r="AR24" s="78" t="b">
        <v>1</v>
      </c>
      <c r="AS24" s="78"/>
      <c r="AT24" s="78">
        <v>278</v>
      </c>
      <c r="AU24" s="83" t="s">
        <v>2135</v>
      </c>
      <c r="AV24" s="78" t="b">
        <v>0</v>
      </c>
      <c r="AW24" s="78" t="s">
        <v>2176</v>
      </c>
      <c r="AX24" s="83" t="s">
        <v>2198</v>
      </c>
      <c r="AY24" s="78" t="s">
        <v>66</v>
      </c>
      <c r="AZ24" s="78" t="str">
        <f>REPLACE(INDEX(GroupVertices[Group], MATCH(Vertices[[#This Row],[Vertex]],GroupVertices[Vertex],0)),1,1,"")</f>
        <v>11</v>
      </c>
      <c r="BA24" s="48">
        <v>0</v>
      </c>
      <c r="BB24" s="49">
        <v>0</v>
      </c>
      <c r="BC24" s="48">
        <v>0</v>
      </c>
      <c r="BD24" s="49">
        <v>0</v>
      </c>
      <c r="BE24" s="48">
        <v>0</v>
      </c>
      <c r="BF24" s="49">
        <v>0</v>
      </c>
      <c r="BG24" s="48">
        <v>42</v>
      </c>
      <c r="BH24" s="49">
        <v>100</v>
      </c>
      <c r="BI24" s="48">
        <v>42</v>
      </c>
      <c r="BJ24" s="48" t="s">
        <v>462</v>
      </c>
      <c r="BK24" s="48" t="s">
        <v>462</v>
      </c>
      <c r="BL24" s="48" t="s">
        <v>496</v>
      </c>
      <c r="BM24" s="48" t="s">
        <v>496</v>
      </c>
      <c r="BN24" s="48" t="s">
        <v>512</v>
      </c>
      <c r="BO24" s="48" t="s">
        <v>512</v>
      </c>
      <c r="BP24" s="126" t="s">
        <v>10894</v>
      </c>
      <c r="BQ24" s="126" t="s">
        <v>10894</v>
      </c>
      <c r="BR24" s="126" t="s">
        <v>10771</v>
      </c>
      <c r="BS24" s="126" t="s">
        <v>10771</v>
      </c>
      <c r="BT24" s="2"/>
      <c r="BU24" s="3"/>
      <c r="BV24" s="3"/>
      <c r="BW24" s="3"/>
      <c r="BX24" s="3"/>
    </row>
    <row r="25" spans="1:76" x14ac:dyDescent="0.25">
      <c r="A25" s="64" t="s">
        <v>228</v>
      </c>
      <c r="B25" s="65"/>
      <c r="C25" s="65" t="s">
        <v>64</v>
      </c>
      <c r="D25" s="66">
        <v>162</v>
      </c>
      <c r="E25" s="68"/>
      <c r="F25" s="102" t="s">
        <v>690</v>
      </c>
      <c r="G25" s="65"/>
      <c r="H25" s="69" t="s">
        <v>228</v>
      </c>
      <c r="I25" s="70"/>
      <c r="J25" s="70"/>
      <c r="K25" s="69" t="s">
        <v>2298</v>
      </c>
      <c r="L25" s="73">
        <v>1</v>
      </c>
      <c r="M25" s="74">
        <v>7724.404296875</v>
      </c>
      <c r="N25" s="74">
        <v>5352.40576171875</v>
      </c>
      <c r="O25" s="75"/>
      <c r="P25" s="76"/>
      <c r="Q25" s="76"/>
      <c r="R25" s="88"/>
      <c r="S25" s="48">
        <v>0</v>
      </c>
      <c r="T25" s="48">
        <v>1</v>
      </c>
      <c r="U25" s="49">
        <v>0</v>
      </c>
      <c r="V25" s="49">
        <v>2.5969999999999999E-3</v>
      </c>
      <c r="W25" s="49">
        <v>1.1E-4</v>
      </c>
      <c r="X25" s="49">
        <v>0.459588</v>
      </c>
      <c r="Y25" s="49">
        <v>0</v>
      </c>
      <c r="Z25" s="49">
        <v>0</v>
      </c>
      <c r="AA25" s="71">
        <v>25</v>
      </c>
      <c r="AB25" s="71"/>
      <c r="AC25" s="72"/>
      <c r="AD25" s="78" t="s">
        <v>1735</v>
      </c>
      <c r="AE25" s="78">
        <v>931</v>
      </c>
      <c r="AF25" s="78">
        <v>1043</v>
      </c>
      <c r="AG25" s="78">
        <v>7791</v>
      </c>
      <c r="AH25" s="78">
        <v>9548</v>
      </c>
      <c r="AI25" s="78"/>
      <c r="AJ25" s="78" t="s">
        <v>1832</v>
      </c>
      <c r="AK25" s="78" t="s">
        <v>1923</v>
      </c>
      <c r="AL25" s="78"/>
      <c r="AM25" s="78"/>
      <c r="AN25" s="80">
        <v>41163.755023148151</v>
      </c>
      <c r="AO25" s="78"/>
      <c r="AP25" s="78" t="b">
        <v>0</v>
      </c>
      <c r="AQ25" s="78" t="b">
        <v>0</v>
      </c>
      <c r="AR25" s="78" t="b">
        <v>0</v>
      </c>
      <c r="AS25" s="78"/>
      <c r="AT25" s="78">
        <v>23</v>
      </c>
      <c r="AU25" s="83" t="s">
        <v>2135</v>
      </c>
      <c r="AV25" s="78" t="b">
        <v>0</v>
      </c>
      <c r="AW25" s="78" t="s">
        <v>2176</v>
      </c>
      <c r="AX25" s="83" t="s">
        <v>2199</v>
      </c>
      <c r="AY25" s="78" t="s">
        <v>66</v>
      </c>
      <c r="AZ25" s="78" t="str">
        <f>REPLACE(INDEX(GroupVertices[Group], MATCH(Vertices[[#This Row],[Vertex]],GroupVertices[Vertex],0)),1,1,"")</f>
        <v>7</v>
      </c>
      <c r="BA25" s="48">
        <v>1</v>
      </c>
      <c r="BB25" s="49">
        <v>2.7027027027027026</v>
      </c>
      <c r="BC25" s="48">
        <v>0</v>
      </c>
      <c r="BD25" s="49">
        <v>0</v>
      </c>
      <c r="BE25" s="48">
        <v>0</v>
      </c>
      <c r="BF25" s="49">
        <v>0</v>
      </c>
      <c r="BG25" s="48">
        <v>36</v>
      </c>
      <c r="BH25" s="49">
        <v>97.297297297297291</v>
      </c>
      <c r="BI25" s="48">
        <v>37</v>
      </c>
      <c r="BJ25" s="48"/>
      <c r="BK25" s="48"/>
      <c r="BL25" s="48"/>
      <c r="BM25" s="48"/>
      <c r="BN25" s="48" t="s">
        <v>513</v>
      </c>
      <c r="BO25" s="48" t="s">
        <v>513</v>
      </c>
      <c r="BP25" s="126" t="s">
        <v>10895</v>
      </c>
      <c r="BQ25" s="126" t="s">
        <v>10895</v>
      </c>
      <c r="BR25" s="126" t="s">
        <v>10767</v>
      </c>
      <c r="BS25" s="126" t="s">
        <v>10767</v>
      </c>
      <c r="BT25" s="2"/>
      <c r="BU25" s="3"/>
      <c r="BV25" s="3"/>
      <c r="BW25" s="3"/>
      <c r="BX25" s="3"/>
    </row>
    <row r="26" spans="1:76" x14ac:dyDescent="0.25">
      <c r="A26" s="64" t="s">
        <v>231</v>
      </c>
      <c r="B26" s="65"/>
      <c r="C26" s="65" t="s">
        <v>64</v>
      </c>
      <c r="D26" s="66">
        <v>1000</v>
      </c>
      <c r="E26" s="68"/>
      <c r="F26" s="102" t="s">
        <v>2153</v>
      </c>
      <c r="G26" s="65"/>
      <c r="H26" s="69" t="s">
        <v>231</v>
      </c>
      <c r="I26" s="70"/>
      <c r="J26" s="70"/>
      <c r="K26" s="69" t="s">
        <v>2299</v>
      </c>
      <c r="L26" s="73">
        <v>1235.9684754324387</v>
      </c>
      <c r="M26" s="74">
        <v>7660.052734375</v>
      </c>
      <c r="N26" s="74">
        <v>3981.95458984375</v>
      </c>
      <c r="O26" s="75"/>
      <c r="P26" s="76"/>
      <c r="Q26" s="76"/>
      <c r="R26" s="88"/>
      <c r="S26" s="48">
        <v>5</v>
      </c>
      <c r="T26" s="48">
        <v>1</v>
      </c>
      <c r="U26" s="49">
        <v>546</v>
      </c>
      <c r="V26" s="49">
        <v>3.4129999999999998E-3</v>
      </c>
      <c r="W26" s="49">
        <v>1.333E-3</v>
      </c>
      <c r="X26" s="49">
        <v>1.821107</v>
      </c>
      <c r="Y26" s="49">
        <v>0</v>
      </c>
      <c r="Z26" s="49">
        <v>0</v>
      </c>
      <c r="AA26" s="71">
        <v>26</v>
      </c>
      <c r="AB26" s="71"/>
      <c r="AC26" s="72"/>
      <c r="AD26" s="78" t="s">
        <v>1736</v>
      </c>
      <c r="AE26" s="78">
        <v>317</v>
      </c>
      <c r="AF26" s="78">
        <v>470</v>
      </c>
      <c r="AG26" s="78">
        <v>1576</v>
      </c>
      <c r="AH26" s="78">
        <v>1303</v>
      </c>
      <c r="AI26" s="78"/>
      <c r="AJ26" s="78" t="s">
        <v>1833</v>
      </c>
      <c r="AK26" s="78" t="s">
        <v>1924</v>
      </c>
      <c r="AL26" s="78"/>
      <c r="AM26" s="78"/>
      <c r="AN26" s="80">
        <v>40936.766956018517</v>
      </c>
      <c r="AO26" s="83" t="s">
        <v>2064</v>
      </c>
      <c r="AP26" s="78" t="b">
        <v>1</v>
      </c>
      <c r="AQ26" s="78" t="b">
        <v>0</v>
      </c>
      <c r="AR26" s="78" t="b">
        <v>1</v>
      </c>
      <c r="AS26" s="78"/>
      <c r="AT26" s="78">
        <v>24</v>
      </c>
      <c r="AU26" s="83" t="s">
        <v>2135</v>
      </c>
      <c r="AV26" s="78" t="b">
        <v>0</v>
      </c>
      <c r="AW26" s="78" t="s">
        <v>2176</v>
      </c>
      <c r="AX26" s="83" t="s">
        <v>2200</v>
      </c>
      <c r="AY26" s="78" t="s">
        <v>66</v>
      </c>
      <c r="AZ26" s="78" t="str">
        <f>REPLACE(INDEX(GroupVertices[Group], MATCH(Vertices[[#This Row],[Vertex]],GroupVertices[Vertex],0)),1,1,"")</f>
        <v>7</v>
      </c>
      <c r="BA26" s="48">
        <v>1</v>
      </c>
      <c r="BB26" s="49">
        <v>2.7027027027027026</v>
      </c>
      <c r="BC26" s="48">
        <v>0</v>
      </c>
      <c r="BD26" s="49">
        <v>0</v>
      </c>
      <c r="BE26" s="48">
        <v>0</v>
      </c>
      <c r="BF26" s="49">
        <v>0</v>
      </c>
      <c r="BG26" s="48">
        <v>36</v>
      </c>
      <c r="BH26" s="49">
        <v>97.297297297297291</v>
      </c>
      <c r="BI26" s="48">
        <v>37</v>
      </c>
      <c r="BJ26" s="48" t="s">
        <v>463</v>
      </c>
      <c r="BK26" s="48" t="s">
        <v>463</v>
      </c>
      <c r="BL26" s="48" t="s">
        <v>496</v>
      </c>
      <c r="BM26" s="48" t="s">
        <v>496</v>
      </c>
      <c r="BN26" s="48" t="s">
        <v>513</v>
      </c>
      <c r="BO26" s="48" t="s">
        <v>513</v>
      </c>
      <c r="BP26" s="126" t="s">
        <v>10895</v>
      </c>
      <c r="BQ26" s="126" t="s">
        <v>10895</v>
      </c>
      <c r="BR26" s="126" t="s">
        <v>10767</v>
      </c>
      <c r="BS26" s="126" t="s">
        <v>10767</v>
      </c>
      <c r="BT26" s="2"/>
      <c r="BU26" s="3"/>
      <c r="BV26" s="3"/>
      <c r="BW26" s="3"/>
      <c r="BX26" s="3"/>
    </row>
    <row r="27" spans="1:76" x14ac:dyDescent="0.25">
      <c r="A27" s="64" t="s">
        <v>229</v>
      </c>
      <c r="B27" s="65"/>
      <c r="C27" s="65" t="s">
        <v>64</v>
      </c>
      <c r="D27" s="66">
        <v>162</v>
      </c>
      <c r="E27" s="68"/>
      <c r="F27" s="102" t="s">
        <v>691</v>
      </c>
      <c r="G27" s="65"/>
      <c r="H27" s="69" t="s">
        <v>229</v>
      </c>
      <c r="I27" s="70"/>
      <c r="J27" s="70"/>
      <c r="K27" s="69" t="s">
        <v>2300</v>
      </c>
      <c r="L27" s="73">
        <v>1</v>
      </c>
      <c r="M27" s="74">
        <v>8413.7138671875</v>
      </c>
      <c r="N27" s="74">
        <v>3864.939208984375</v>
      </c>
      <c r="O27" s="75"/>
      <c r="P27" s="76"/>
      <c r="Q27" s="76"/>
      <c r="R27" s="88"/>
      <c r="S27" s="48">
        <v>0</v>
      </c>
      <c r="T27" s="48">
        <v>1</v>
      </c>
      <c r="U27" s="49">
        <v>0</v>
      </c>
      <c r="V27" s="49">
        <v>2.5969999999999999E-3</v>
      </c>
      <c r="W27" s="49">
        <v>1.1E-4</v>
      </c>
      <c r="X27" s="49">
        <v>0.459588</v>
      </c>
      <c r="Y27" s="49">
        <v>0</v>
      </c>
      <c r="Z27" s="49">
        <v>0</v>
      </c>
      <c r="AA27" s="71">
        <v>27</v>
      </c>
      <c r="AB27" s="71"/>
      <c r="AC27" s="72"/>
      <c r="AD27" s="78" t="s">
        <v>1737</v>
      </c>
      <c r="AE27" s="78">
        <v>1351</v>
      </c>
      <c r="AF27" s="78">
        <v>993</v>
      </c>
      <c r="AG27" s="78">
        <v>4579</v>
      </c>
      <c r="AH27" s="78">
        <v>360</v>
      </c>
      <c r="AI27" s="78"/>
      <c r="AJ27" s="78" t="s">
        <v>1834</v>
      </c>
      <c r="AK27" s="78" t="s">
        <v>1911</v>
      </c>
      <c r="AL27" s="78"/>
      <c r="AM27" s="78"/>
      <c r="AN27" s="80">
        <v>40683.323553240742</v>
      </c>
      <c r="AO27" s="83" t="s">
        <v>2065</v>
      </c>
      <c r="AP27" s="78" t="b">
        <v>1</v>
      </c>
      <c r="AQ27" s="78" t="b">
        <v>0</v>
      </c>
      <c r="AR27" s="78" t="b">
        <v>0</v>
      </c>
      <c r="AS27" s="78"/>
      <c r="AT27" s="78">
        <v>24</v>
      </c>
      <c r="AU27" s="83" t="s">
        <v>2135</v>
      </c>
      <c r="AV27" s="78" t="b">
        <v>0</v>
      </c>
      <c r="AW27" s="78" t="s">
        <v>2176</v>
      </c>
      <c r="AX27" s="83" t="s">
        <v>2201</v>
      </c>
      <c r="AY27" s="78" t="s">
        <v>66</v>
      </c>
      <c r="AZ27" s="78" t="str">
        <f>REPLACE(INDEX(GroupVertices[Group], MATCH(Vertices[[#This Row],[Vertex]],GroupVertices[Vertex],0)),1,1,"")</f>
        <v>7</v>
      </c>
      <c r="BA27" s="48">
        <v>1</v>
      </c>
      <c r="BB27" s="49">
        <v>2.7027027027027026</v>
      </c>
      <c r="BC27" s="48">
        <v>0</v>
      </c>
      <c r="BD27" s="49">
        <v>0</v>
      </c>
      <c r="BE27" s="48">
        <v>0</v>
      </c>
      <c r="BF27" s="49">
        <v>0</v>
      </c>
      <c r="BG27" s="48">
        <v>36</v>
      </c>
      <c r="BH27" s="49">
        <v>97.297297297297291</v>
      </c>
      <c r="BI27" s="48">
        <v>37</v>
      </c>
      <c r="BJ27" s="48"/>
      <c r="BK27" s="48"/>
      <c r="BL27" s="48"/>
      <c r="BM27" s="48"/>
      <c r="BN27" s="48" t="s">
        <v>513</v>
      </c>
      <c r="BO27" s="48" t="s">
        <v>513</v>
      </c>
      <c r="BP27" s="126" t="s">
        <v>10895</v>
      </c>
      <c r="BQ27" s="126" t="s">
        <v>10895</v>
      </c>
      <c r="BR27" s="126" t="s">
        <v>10767</v>
      </c>
      <c r="BS27" s="126" t="s">
        <v>10767</v>
      </c>
      <c r="BT27" s="2"/>
      <c r="BU27" s="3"/>
      <c r="BV27" s="3"/>
      <c r="BW27" s="3"/>
      <c r="BX27" s="3"/>
    </row>
    <row r="28" spans="1:76" x14ac:dyDescent="0.25">
      <c r="A28" s="64" t="s">
        <v>230</v>
      </c>
      <c r="B28" s="65"/>
      <c r="C28" s="65" t="s">
        <v>64</v>
      </c>
      <c r="D28" s="66">
        <v>162</v>
      </c>
      <c r="E28" s="68"/>
      <c r="F28" s="102" t="s">
        <v>692</v>
      </c>
      <c r="G28" s="65"/>
      <c r="H28" s="69" t="s">
        <v>230</v>
      </c>
      <c r="I28" s="70"/>
      <c r="J28" s="70"/>
      <c r="K28" s="69" t="s">
        <v>2301</v>
      </c>
      <c r="L28" s="73">
        <v>1</v>
      </c>
      <c r="M28" s="74">
        <v>7595.701171875</v>
      </c>
      <c r="N28" s="74">
        <v>2611.50341796875</v>
      </c>
      <c r="O28" s="75"/>
      <c r="P28" s="76"/>
      <c r="Q28" s="76"/>
      <c r="R28" s="88"/>
      <c r="S28" s="48">
        <v>0</v>
      </c>
      <c r="T28" s="48">
        <v>1</v>
      </c>
      <c r="U28" s="49">
        <v>0</v>
      </c>
      <c r="V28" s="49">
        <v>2.5969999999999999E-3</v>
      </c>
      <c r="W28" s="49">
        <v>1.1E-4</v>
      </c>
      <c r="X28" s="49">
        <v>0.459588</v>
      </c>
      <c r="Y28" s="49">
        <v>0</v>
      </c>
      <c r="Z28" s="49">
        <v>0</v>
      </c>
      <c r="AA28" s="71">
        <v>28</v>
      </c>
      <c r="AB28" s="71"/>
      <c r="AC28" s="72"/>
      <c r="AD28" s="78" t="s">
        <v>1738</v>
      </c>
      <c r="AE28" s="78">
        <v>442</v>
      </c>
      <c r="AF28" s="78">
        <v>528</v>
      </c>
      <c r="AG28" s="78">
        <v>593</v>
      </c>
      <c r="AH28" s="78">
        <v>1212</v>
      </c>
      <c r="AI28" s="78"/>
      <c r="AJ28" s="78" t="s">
        <v>1835</v>
      </c>
      <c r="AK28" s="78"/>
      <c r="AL28" s="78"/>
      <c r="AM28" s="78"/>
      <c r="AN28" s="80">
        <v>41334.738333333335</v>
      </c>
      <c r="AO28" s="78"/>
      <c r="AP28" s="78" t="b">
        <v>1</v>
      </c>
      <c r="AQ28" s="78" t="b">
        <v>0</v>
      </c>
      <c r="AR28" s="78" t="b">
        <v>1</v>
      </c>
      <c r="AS28" s="78"/>
      <c r="AT28" s="78">
        <v>2</v>
      </c>
      <c r="AU28" s="83" t="s">
        <v>2135</v>
      </c>
      <c r="AV28" s="78" t="b">
        <v>0</v>
      </c>
      <c r="AW28" s="78" t="s">
        <v>2176</v>
      </c>
      <c r="AX28" s="83" t="s">
        <v>2202</v>
      </c>
      <c r="AY28" s="78" t="s">
        <v>66</v>
      </c>
      <c r="AZ28" s="78" t="str">
        <f>REPLACE(INDEX(GroupVertices[Group], MATCH(Vertices[[#This Row],[Vertex]],GroupVertices[Vertex],0)),1,1,"")</f>
        <v>7</v>
      </c>
      <c r="BA28" s="48">
        <v>1</v>
      </c>
      <c r="BB28" s="49">
        <v>2.7027027027027026</v>
      </c>
      <c r="BC28" s="48">
        <v>0</v>
      </c>
      <c r="BD28" s="49">
        <v>0</v>
      </c>
      <c r="BE28" s="48">
        <v>0</v>
      </c>
      <c r="BF28" s="49">
        <v>0</v>
      </c>
      <c r="BG28" s="48">
        <v>36</v>
      </c>
      <c r="BH28" s="49">
        <v>97.297297297297291</v>
      </c>
      <c r="BI28" s="48">
        <v>37</v>
      </c>
      <c r="BJ28" s="48"/>
      <c r="BK28" s="48"/>
      <c r="BL28" s="48"/>
      <c r="BM28" s="48"/>
      <c r="BN28" s="48" t="s">
        <v>513</v>
      </c>
      <c r="BO28" s="48" t="s">
        <v>513</v>
      </c>
      <c r="BP28" s="126" t="s">
        <v>10895</v>
      </c>
      <c r="BQ28" s="126" t="s">
        <v>10895</v>
      </c>
      <c r="BR28" s="126" t="s">
        <v>10767</v>
      </c>
      <c r="BS28" s="126" t="s">
        <v>10767</v>
      </c>
      <c r="BT28" s="2"/>
      <c r="BU28" s="3"/>
      <c r="BV28" s="3"/>
      <c r="BW28" s="3"/>
      <c r="BX28" s="3"/>
    </row>
    <row r="29" spans="1:76" x14ac:dyDescent="0.25">
      <c r="A29" s="64" t="s">
        <v>232</v>
      </c>
      <c r="B29" s="65"/>
      <c r="C29" s="65" t="s">
        <v>64</v>
      </c>
      <c r="D29" s="66">
        <v>1000</v>
      </c>
      <c r="E29" s="68"/>
      <c r="F29" s="102" t="s">
        <v>693</v>
      </c>
      <c r="G29" s="65"/>
      <c r="H29" s="69" t="s">
        <v>232</v>
      </c>
      <c r="I29" s="70"/>
      <c r="J29" s="70"/>
      <c r="K29" s="69" t="s">
        <v>2302</v>
      </c>
      <c r="L29" s="73">
        <v>1928.5425601683992</v>
      </c>
      <c r="M29" s="74">
        <v>6906.3916015625</v>
      </c>
      <c r="N29" s="74">
        <v>4098.97021484375</v>
      </c>
      <c r="O29" s="75"/>
      <c r="P29" s="76"/>
      <c r="Q29" s="76"/>
      <c r="R29" s="88"/>
      <c r="S29" s="48">
        <v>2</v>
      </c>
      <c r="T29" s="48">
        <v>5</v>
      </c>
      <c r="U29" s="49">
        <v>852.19846399999994</v>
      </c>
      <c r="V29" s="49">
        <v>4.8310000000000002E-3</v>
      </c>
      <c r="W29" s="49">
        <v>1.4544E-2</v>
      </c>
      <c r="X29" s="49">
        <v>1.3381430000000001</v>
      </c>
      <c r="Y29" s="49">
        <v>0.26666666666666666</v>
      </c>
      <c r="Z29" s="49">
        <v>0.16666666666666666</v>
      </c>
      <c r="AA29" s="71">
        <v>29</v>
      </c>
      <c r="AB29" s="71"/>
      <c r="AC29" s="72"/>
      <c r="AD29" s="78" t="s">
        <v>1739</v>
      </c>
      <c r="AE29" s="78">
        <v>728</v>
      </c>
      <c r="AF29" s="78">
        <v>834</v>
      </c>
      <c r="AG29" s="78">
        <v>38098</v>
      </c>
      <c r="AH29" s="78">
        <v>604</v>
      </c>
      <c r="AI29" s="78"/>
      <c r="AJ29" s="78" t="s">
        <v>1836</v>
      </c>
      <c r="AK29" s="78" t="s">
        <v>1907</v>
      </c>
      <c r="AL29" s="83" t="s">
        <v>1982</v>
      </c>
      <c r="AM29" s="78"/>
      <c r="AN29" s="80">
        <v>40892.919490740744</v>
      </c>
      <c r="AO29" s="83" t="s">
        <v>2066</v>
      </c>
      <c r="AP29" s="78" t="b">
        <v>0</v>
      </c>
      <c r="AQ29" s="78" t="b">
        <v>0</v>
      </c>
      <c r="AR29" s="78" t="b">
        <v>1</v>
      </c>
      <c r="AS29" s="78"/>
      <c r="AT29" s="78">
        <v>40</v>
      </c>
      <c r="AU29" s="83" t="s">
        <v>2135</v>
      </c>
      <c r="AV29" s="78" t="b">
        <v>0</v>
      </c>
      <c r="AW29" s="78" t="s">
        <v>2176</v>
      </c>
      <c r="AX29" s="83" t="s">
        <v>2203</v>
      </c>
      <c r="AY29" s="78" t="s">
        <v>66</v>
      </c>
      <c r="AZ29" s="78" t="str">
        <f>REPLACE(INDEX(GroupVertices[Group], MATCH(Vertices[[#This Row],[Vertex]],GroupVertices[Vertex],0)),1,1,"")</f>
        <v>7</v>
      </c>
      <c r="BA29" s="48">
        <v>1</v>
      </c>
      <c r="BB29" s="49">
        <v>0.55865921787709494</v>
      </c>
      <c r="BC29" s="48">
        <v>0</v>
      </c>
      <c r="BD29" s="49">
        <v>0</v>
      </c>
      <c r="BE29" s="48">
        <v>0</v>
      </c>
      <c r="BF29" s="49">
        <v>0</v>
      </c>
      <c r="BG29" s="48">
        <v>178</v>
      </c>
      <c r="BH29" s="49">
        <v>99.441340782122907</v>
      </c>
      <c r="BI29" s="48">
        <v>179</v>
      </c>
      <c r="BJ29" s="48" t="s">
        <v>463</v>
      </c>
      <c r="BK29" s="48" t="s">
        <v>463</v>
      </c>
      <c r="BL29" s="48" t="s">
        <v>496</v>
      </c>
      <c r="BM29" s="48" t="s">
        <v>496</v>
      </c>
      <c r="BN29" s="48" t="s">
        <v>10855</v>
      </c>
      <c r="BO29" s="48" t="s">
        <v>10870</v>
      </c>
      <c r="BP29" s="126" t="s">
        <v>10896</v>
      </c>
      <c r="BQ29" s="126" t="s">
        <v>10949</v>
      </c>
      <c r="BR29" s="126" t="s">
        <v>10977</v>
      </c>
      <c r="BS29" s="126" t="s">
        <v>10977</v>
      </c>
      <c r="BT29" s="2"/>
      <c r="BU29" s="3"/>
      <c r="BV29" s="3"/>
      <c r="BW29" s="3"/>
      <c r="BX29" s="3"/>
    </row>
    <row r="30" spans="1:76" x14ac:dyDescent="0.25">
      <c r="A30" s="64" t="s">
        <v>233</v>
      </c>
      <c r="B30" s="65"/>
      <c r="C30" s="65" t="s">
        <v>64</v>
      </c>
      <c r="D30" s="66">
        <v>162</v>
      </c>
      <c r="E30" s="68"/>
      <c r="F30" s="102" t="s">
        <v>694</v>
      </c>
      <c r="G30" s="65"/>
      <c r="H30" s="69" t="s">
        <v>233</v>
      </c>
      <c r="I30" s="70"/>
      <c r="J30" s="70"/>
      <c r="K30" s="69" t="s">
        <v>2303</v>
      </c>
      <c r="L30" s="73">
        <v>1</v>
      </c>
      <c r="M30" s="74">
        <v>140.69418334960937</v>
      </c>
      <c r="N30" s="74">
        <v>7802.1572265625</v>
      </c>
      <c r="O30" s="75"/>
      <c r="P30" s="76"/>
      <c r="Q30" s="76"/>
      <c r="R30" s="88"/>
      <c r="S30" s="48">
        <v>0</v>
      </c>
      <c r="T30" s="48">
        <v>1</v>
      </c>
      <c r="U30" s="49">
        <v>0</v>
      </c>
      <c r="V30" s="49">
        <v>4.2189999999999997E-3</v>
      </c>
      <c r="W30" s="49">
        <v>5.8739999999999999E-3</v>
      </c>
      <c r="X30" s="49">
        <v>0.31974900000000001</v>
      </c>
      <c r="Y30" s="49">
        <v>0</v>
      </c>
      <c r="Z30" s="49">
        <v>0</v>
      </c>
      <c r="AA30" s="71">
        <v>30</v>
      </c>
      <c r="AB30" s="71"/>
      <c r="AC30" s="72"/>
      <c r="AD30" s="78" t="s">
        <v>1740</v>
      </c>
      <c r="AE30" s="78">
        <v>4155</v>
      </c>
      <c r="AF30" s="78">
        <v>6652</v>
      </c>
      <c r="AG30" s="78">
        <v>142419</v>
      </c>
      <c r="AH30" s="78">
        <v>26126</v>
      </c>
      <c r="AI30" s="78"/>
      <c r="AJ30" s="78" t="s">
        <v>1837</v>
      </c>
      <c r="AK30" s="78" t="s">
        <v>1925</v>
      </c>
      <c r="AL30" s="78"/>
      <c r="AM30" s="78"/>
      <c r="AN30" s="80">
        <v>41422.344293981485</v>
      </c>
      <c r="AO30" s="83" t="s">
        <v>2067</v>
      </c>
      <c r="AP30" s="78" t="b">
        <v>0</v>
      </c>
      <c r="AQ30" s="78" t="b">
        <v>0</v>
      </c>
      <c r="AR30" s="78" t="b">
        <v>0</v>
      </c>
      <c r="AS30" s="78"/>
      <c r="AT30" s="78">
        <v>65</v>
      </c>
      <c r="AU30" s="83" t="s">
        <v>2135</v>
      </c>
      <c r="AV30" s="78" t="b">
        <v>0</v>
      </c>
      <c r="AW30" s="78" t="s">
        <v>2176</v>
      </c>
      <c r="AX30" s="83" t="s">
        <v>2204</v>
      </c>
      <c r="AY30" s="78" t="s">
        <v>66</v>
      </c>
      <c r="AZ30" s="78" t="str">
        <f>REPLACE(INDEX(GroupVertices[Group], MATCH(Vertices[[#This Row],[Vertex]],GroupVertices[Vertex],0)),1,1,"")</f>
        <v>1</v>
      </c>
      <c r="BA30" s="48">
        <v>0</v>
      </c>
      <c r="BB30" s="49">
        <v>0</v>
      </c>
      <c r="BC30" s="48">
        <v>0</v>
      </c>
      <c r="BD30" s="49">
        <v>0</v>
      </c>
      <c r="BE30" s="48">
        <v>0</v>
      </c>
      <c r="BF30" s="49">
        <v>0</v>
      </c>
      <c r="BG30" s="48">
        <v>27</v>
      </c>
      <c r="BH30" s="49">
        <v>100</v>
      </c>
      <c r="BI30" s="48">
        <v>27</v>
      </c>
      <c r="BJ30" s="48"/>
      <c r="BK30" s="48"/>
      <c r="BL30" s="48"/>
      <c r="BM30" s="48"/>
      <c r="BN30" s="48" t="s">
        <v>511</v>
      </c>
      <c r="BO30" s="48" t="s">
        <v>511</v>
      </c>
      <c r="BP30" s="126" t="s">
        <v>10888</v>
      </c>
      <c r="BQ30" s="126" t="s">
        <v>10888</v>
      </c>
      <c r="BR30" s="126" t="s">
        <v>10972</v>
      </c>
      <c r="BS30" s="126" t="s">
        <v>10972</v>
      </c>
      <c r="BT30" s="2"/>
      <c r="BU30" s="3"/>
      <c r="BV30" s="3"/>
      <c r="BW30" s="3"/>
      <c r="BX30" s="3"/>
    </row>
    <row r="31" spans="1:76" x14ac:dyDescent="0.25">
      <c r="A31" s="64" t="s">
        <v>234</v>
      </c>
      <c r="B31" s="65"/>
      <c r="C31" s="65" t="s">
        <v>64</v>
      </c>
      <c r="D31" s="66">
        <v>162</v>
      </c>
      <c r="E31" s="68"/>
      <c r="F31" s="102" t="s">
        <v>695</v>
      </c>
      <c r="G31" s="65"/>
      <c r="H31" s="69" t="s">
        <v>234</v>
      </c>
      <c r="I31" s="70"/>
      <c r="J31" s="70"/>
      <c r="K31" s="69" t="s">
        <v>2304</v>
      </c>
      <c r="L31" s="73">
        <v>1</v>
      </c>
      <c r="M31" s="74">
        <v>8005.18994140625</v>
      </c>
      <c r="N31" s="74">
        <v>5587.67626953125</v>
      </c>
      <c r="O31" s="75"/>
      <c r="P31" s="76"/>
      <c r="Q31" s="76"/>
      <c r="R31" s="88"/>
      <c r="S31" s="48">
        <v>0</v>
      </c>
      <c r="T31" s="48">
        <v>1</v>
      </c>
      <c r="U31" s="49">
        <v>0</v>
      </c>
      <c r="V31" s="49">
        <v>3.571E-3</v>
      </c>
      <c r="W31" s="49">
        <v>2.542E-3</v>
      </c>
      <c r="X31" s="49">
        <v>0.33177899999999999</v>
      </c>
      <c r="Y31" s="49">
        <v>0</v>
      </c>
      <c r="Z31" s="49">
        <v>0</v>
      </c>
      <c r="AA31" s="71">
        <v>31</v>
      </c>
      <c r="AB31" s="71"/>
      <c r="AC31" s="72"/>
      <c r="AD31" s="78" t="s">
        <v>1741</v>
      </c>
      <c r="AE31" s="78">
        <v>189</v>
      </c>
      <c r="AF31" s="78">
        <v>337</v>
      </c>
      <c r="AG31" s="78">
        <v>6148</v>
      </c>
      <c r="AH31" s="78">
        <v>21850</v>
      </c>
      <c r="AI31" s="78"/>
      <c r="AJ31" s="78" t="s">
        <v>1838</v>
      </c>
      <c r="AK31" s="78" t="s">
        <v>1926</v>
      </c>
      <c r="AL31" s="78"/>
      <c r="AM31" s="78"/>
      <c r="AN31" s="80">
        <v>42893.514930555553</v>
      </c>
      <c r="AO31" s="83" t="s">
        <v>2068</v>
      </c>
      <c r="AP31" s="78" t="b">
        <v>0</v>
      </c>
      <c r="AQ31" s="78" t="b">
        <v>0</v>
      </c>
      <c r="AR31" s="78" t="b">
        <v>0</v>
      </c>
      <c r="AS31" s="78"/>
      <c r="AT31" s="78">
        <v>2</v>
      </c>
      <c r="AU31" s="83" t="s">
        <v>2135</v>
      </c>
      <c r="AV31" s="78" t="b">
        <v>0</v>
      </c>
      <c r="AW31" s="78" t="s">
        <v>2176</v>
      </c>
      <c r="AX31" s="83" t="s">
        <v>2205</v>
      </c>
      <c r="AY31" s="78" t="s">
        <v>66</v>
      </c>
      <c r="AZ31" s="78" t="str">
        <f>REPLACE(INDEX(GroupVertices[Group], MATCH(Vertices[[#This Row],[Vertex]],GroupVertices[Vertex],0)),1,1,"")</f>
        <v>5</v>
      </c>
      <c r="BA31" s="48">
        <v>0</v>
      </c>
      <c r="BB31" s="49">
        <v>0</v>
      </c>
      <c r="BC31" s="48">
        <v>0</v>
      </c>
      <c r="BD31" s="49">
        <v>0</v>
      </c>
      <c r="BE31" s="48">
        <v>0</v>
      </c>
      <c r="BF31" s="49">
        <v>0</v>
      </c>
      <c r="BG31" s="48">
        <v>20</v>
      </c>
      <c r="BH31" s="49">
        <v>100</v>
      </c>
      <c r="BI31" s="48">
        <v>20</v>
      </c>
      <c r="BJ31" s="48"/>
      <c r="BK31" s="48"/>
      <c r="BL31" s="48"/>
      <c r="BM31" s="48"/>
      <c r="BN31" s="48" t="s">
        <v>509</v>
      </c>
      <c r="BO31" s="48" t="s">
        <v>509</v>
      </c>
      <c r="BP31" s="126" t="s">
        <v>10897</v>
      </c>
      <c r="BQ31" s="126" t="s">
        <v>10897</v>
      </c>
      <c r="BR31" s="126" t="s">
        <v>10978</v>
      </c>
      <c r="BS31" s="126" t="s">
        <v>10978</v>
      </c>
      <c r="BT31" s="2"/>
      <c r="BU31" s="3"/>
      <c r="BV31" s="3"/>
      <c r="BW31" s="3"/>
      <c r="BX31" s="3"/>
    </row>
    <row r="32" spans="1:76" x14ac:dyDescent="0.25">
      <c r="A32" s="64" t="s">
        <v>235</v>
      </c>
      <c r="B32" s="65"/>
      <c r="C32" s="65" t="s">
        <v>64</v>
      </c>
      <c r="D32" s="66">
        <v>162</v>
      </c>
      <c r="E32" s="68"/>
      <c r="F32" s="102" t="s">
        <v>696</v>
      </c>
      <c r="G32" s="65"/>
      <c r="H32" s="69" t="s">
        <v>235</v>
      </c>
      <c r="I32" s="70"/>
      <c r="J32" s="70"/>
      <c r="K32" s="69" t="s">
        <v>2305</v>
      </c>
      <c r="L32" s="73">
        <v>1</v>
      </c>
      <c r="M32" s="74">
        <v>8875.005859375</v>
      </c>
      <c r="N32" s="74">
        <v>788.156494140625</v>
      </c>
      <c r="O32" s="75"/>
      <c r="P32" s="76"/>
      <c r="Q32" s="76"/>
      <c r="R32" s="88"/>
      <c r="S32" s="48">
        <v>1</v>
      </c>
      <c r="T32" s="48">
        <v>1</v>
      </c>
      <c r="U32" s="49">
        <v>0</v>
      </c>
      <c r="V32" s="49">
        <v>0</v>
      </c>
      <c r="W32" s="49">
        <v>0</v>
      </c>
      <c r="X32" s="49">
        <v>0.99999499999999997</v>
      </c>
      <c r="Y32" s="49">
        <v>0</v>
      </c>
      <c r="Z32" s="49">
        <v>0</v>
      </c>
      <c r="AA32" s="71">
        <v>32</v>
      </c>
      <c r="AB32" s="71"/>
      <c r="AC32" s="72"/>
      <c r="AD32" s="78" t="s">
        <v>1742</v>
      </c>
      <c r="AE32" s="78">
        <v>1399</v>
      </c>
      <c r="AF32" s="78">
        <v>1478</v>
      </c>
      <c r="AG32" s="78">
        <v>53333</v>
      </c>
      <c r="AH32" s="78">
        <v>16681</v>
      </c>
      <c r="AI32" s="78"/>
      <c r="AJ32" s="78" t="s">
        <v>1839</v>
      </c>
      <c r="AK32" s="78" t="s">
        <v>1927</v>
      </c>
      <c r="AL32" s="83" t="s">
        <v>1983</v>
      </c>
      <c r="AM32" s="78"/>
      <c r="AN32" s="80">
        <v>40049.708969907406</v>
      </c>
      <c r="AO32" s="83" t="s">
        <v>2069</v>
      </c>
      <c r="AP32" s="78" t="b">
        <v>0</v>
      </c>
      <c r="AQ32" s="78" t="b">
        <v>0</v>
      </c>
      <c r="AR32" s="78" t="b">
        <v>1</v>
      </c>
      <c r="AS32" s="78"/>
      <c r="AT32" s="78">
        <v>33</v>
      </c>
      <c r="AU32" s="83" t="s">
        <v>2140</v>
      </c>
      <c r="AV32" s="78" t="b">
        <v>0</v>
      </c>
      <c r="AW32" s="78" t="s">
        <v>2176</v>
      </c>
      <c r="AX32" s="83" t="s">
        <v>2206</v>
      </c>
      <c r="AY32" s="78" t="s">
        <v>66</v>
      </c>
      <c r="AZ32" s="78" t="str">
        <f>REPLACE(INDEX(GroupVertices[Group], MATCH(Vertices[[#This Row],[Vertex]],GroupVertices[Vertex],0)),1,1,"")</f>
        <v>11</v>
      </c>
      <c r="BA32" s="48">
        <v>0</v>
      </c>
      <c r="BB32" s="49">
        <v>0</v>
      </c>
      <c r="BC32" s="48">
        <v>0</v>
      </c>
      <c r="BD32" s="49">
        <v>0</v>
      </c>
      <c r="BE32" s="48">
        <v>0</v>
      </c>
      <c r="BF32" s="49">
        <v>0</v>
      </c>
      <c r="BG32" s="48">
        <v>5</v>
      </c>
      <c r="BH32" s="49">
        <v>100</v>
      </c>
      <c r="BI32" s="48">
        <v>5</v>
      </c>
      <c r="BJ32" s="48" t="s">
        <v>464</v>
      </c>
      <c r="BK32" s="48" t="s">
        <v>464</v>
      </c>
      <c r="BL32" s="48" t="s">
        <v>497</v>
      </c>
      <c r="BM32" s="48" t="s">
        <v>497</v>
      </c>
      <c r="BN32" s="48" t="s">
        <v>509</v>
      </c>
      <c r="BO32" s="48" t="s">
        <v>509</v>
      </c>
      <c r="BP32" s="126" t="s">
        <v>10898</v>
      </c>
      <c r="BQ32" s="126" t="s">
        <v>10898</v>
      </c>
      <c r="BR32" s="126" t="s">
        <v>10979</v>
      </c>
      <c r="BS32" s="126" t="s">
        <v>10979</v>
      </c>
      <c r="BT32" s="2"/>
      <c r="BU32" s="3"/>
      <c r="BV32" s="3"/>
      <c r="BW32" s="3"/>
      <c r="BX32" s="3"/>
    </row>
    <row r="33" spans="1:76" x14ac:dyDescent="0.25">
      <c r="A33" s="64" t="s">
        <v>236</v>
      </c>
      <c r="B33" s="65"/>
      <c r="C33" s="65" t="s">
        <v>64</v>
      </c>
      <c r="D33" s="66">
        <v>162</v>
      </c>
      <c r="E33" s="68"/>
      <c r="F33" s="102" t="s">
        <v>697</v>
      </c>
      <c r="G33" s="65"/>
      <c r="H33" s="69" t="s">
        <v>236</v>
      </c>
      <c r="I33" s="70"/>
      <c r="J33" s="70"/>
      <c r="K33" s="69" t="s">
        <v>2306</v>
      </c>
      <c r="L33" s="73">
        <v>1</v>
      </c>
      <c r="M33" s="74">
        <v>8839.1796875</v>
      </c>
      <c r="N33" s="74">
        <v>9528.29296875</v>
      </c>
      <c r="O33" s="75"/>
      <c r="P33" s="76"/>
      <c r="Q33" s="76"/>
      <c r="R33" s="88"/>
      <c r="S33" s="48">
        <v>0</v>
      </c>
      <c r="T33" s="48">
        <v>1</v>
      </c>
      <c r="U33" s="49">
        <v>0</v>
      </c>
      <c r="V33" s="49">
        <v>2.8570000000000002E-3</v>
      </c>
      <c r="W33" s="49">
        <v>3.4900000000000003E-4</v>
      </c>
      <c r="X33" s="49">
        <v>0.42856499999999997</v>
      </c>
      <c r="Y33" s="49">
        <v>0</v>
      </c>
      <c r="Z33" s="49">
        <v>0</v>
      </c>
      <c r="AA33" s="71">
        <v>33</v>
      </c>
      <c r="AB33" s="71"/>
      <c r="AC33" s="72"/>
      <c r="AD33" s="78" t="s">
        <v>1743</v>
      </c>
      <c r="AE33" s="78">
        <v>538</v>
      </c>
      <c r="AF33" s="78">
        <v>552</v>
      </c>
      <c r="AG33" s="78">
        <v>49147</v>
      </c>
      <c r="AH33" s="78">
        <v>9997</v>
      </c>
      <c r="AI33" s="78"/>
      <c r="AJ33" s="78"/>
      <c r="AK33" s="78"/>
      <c r="AL33" s="78"/>
      <c r="AM33" s="78"/>
      <c r="AN33" s="80">
        <v>42027.647685185184</v>
      </c>
      <c r="AO33" s="83" t="s">
        <v>2070</v>
      </c>
      <c r="AP33" s="78" t="b">
        <v>1</v>
      </c>
      <c r="AQ33" s="78" t="b">
        <v>0</v>
      </c>
      <c r="AR33" s="78" t="b">
        <v>0</v>
      </c>
      <c r="AS33" s="78"/>
      <c r="AT33" s="78">
        <v>69</v>
      </c>
      <c r="AU33" s="83" t="s">
        <v>2135</v>
      </c>
      <c r="AV33" s="78" t="b">
        <v>0</v>
      </c>
      <c r="AW33" s="78" t="s">
        <v>2176</v>
      </c>
      <c r="AX33" s="83" t="s">
        <v>2207</v>
      </c>
      <c r="AY33" s="78" t="s">
        <v>66</v>
      </c>
      <c r="AZ33" s="78" t="str">
        <f>REPLACE(INDEX(GroupVertices[Group], MATCH(Vertices[[#This Row],[Vertex]],GroupVertices[Vertex],0)),1,1,"")</f>
        <v>6</v>
      </c>
      <c r="BA33" s="48">
        <v>0</v>
      </c>
      <c r="BB33" s="49">
        <v>0</v>
      </c>
      <c r="BC33" s="48">
        <v>0</v>
      </c>
      <c r="BD33" s="49">
        <v>0</v>
      </c>
      <c r="BE33" s="48">
        <v>0</v>
      </c>
      <c r="BF33" s="49">
        <v>0</v>
      </c>
      <c r="BG33" s="48">
        <v>28</v>
      </c>
      <c r="BH33" s="49">
        <v>100</v>
      </c>
      <c r="BI33" s="48">
        <v>28</v>
      </c>
      <c r="BJ33" s="48"/>
      <c r="BK33" s="48"/>
      <c r="BL33" s="48"/>
      <c r="BM33" s="48"/>
      <c r="BN33" s="48" t="s">
        <v>510</v>
      </c>
      <c r="BO33" s="48" t="s">
        <v>510</v>
      </c>
      <c r="BP33" s="126" t="s">
        <v>10882</v>
      </c>
      <c r="BQ33" s="126" t="s">
        <v>10882</v>
      </c>
      <c r="BR33" s="126" t="s">
        <v>10967</v>
      </c>
      <c r="BS33" s="126" t="s">
        <v>10967</v>
      </c>
      <c r="BT33" s="2"/>
      <c r="BU33" s="3"/>
      <c r="BV33" s="3"/>
      <c r="BW33" s="3"/>
      <c r="BX33" s="3"/>
    </row>
    <row r="34" spans="1:76" x14ac:dyDescent="0.25">
      <c r="A34" s="64" t="s">
        <v>238</v>
      </c>
      <c r="B34" s="65"/>
      <c r="C34" s="65" t="s">
        <v>64</v>
      </c>
      <c r="D34" s="66">
        <v>162</v>
      </c>
      <c r="E34" s="68"/>
      <c r="F34" s="102" t="s">
        <v>698</v>
      </c>
      <c r="G34" s="65"/>
      <c r="H34" s="69" t="s">
        <v>238</v>
      </c>
      <c r="I34" s="70"/>
      <c r="J34" s="70"/>
      <c r="K34" s="69" t="s">
        <v>2307</v>
      </c>
      <c r="L34" s="73">
        <v>1</v>
      </c>
      <c r="M34" s="74">
        <v>7276.5419921875</v>
      </c>
      <c r="N34" s="74">
        <v>5860.08984375</v>
      </c>
      <c r="O34" s="75"/>
      <c r="P34" s="76"/>
      <c r="Q34" s="76"/>
      <c r="R34" s="88"/>
      <c r="S34" s="48">
        <v>0</v>
      </c>
      <c r="T34" s="48">
        <v>1</v>
      </c>
      <c r="U34" s="49">
        <v>0</v>
      </c>
      <c r="V34" s="49">
        <v>3.571E-3</v>
      </c>
      <c r="W34" s="49">
        <v>2.542E-3</v>
      </c>
      <c r="X34" s="49">
        <v>0.33177899999999999</v>
      </c>
      <c r="Y34" s="49">
        <v>0</v>
      </c>
      <c r="Z34" s="49">
        <v>0</v>
      </c>
      <c r="AA34" s="71">
        <v>34</v>
      </c>
      <c r="AB34" s="71"/>
      <c r="AC34" s="72"/>
      <c r="AD34" s="78" t="s">
        <v>1744</v>
      </c>
      <c r="AE34" s="78">
        <v>995</v>
      </c>
      <c r="AF34" s="78">
        <v>1177</v>
      </c>
      <c r="AG34" s="78">
        <v>20158</v>
      </c>
      <c r="AH34" s="78">
        <v>5471</v>
      </c>
      <c r="AI34" s="78"/>
      <c r="AJ34" s="78" t="s">
        <v>1840</v>
      </c>
      <c r="AK34" s="78" t="s">
        <v>1928</v>
      </c>
      <c r="AL34" s="83" t="s">
        <v>1984</v>
      </c>
      <c r="AM34" s="78"/>
      <c r="AN34" s="80">
        <v>40389.277071759258</v>
      </c>
      <c r="AO34" s="83" t="s">
        <v>2071</v>
      </c>
      <c r="AP34" s="78" t="b">
        <v>0</v>
      </c>
      <c r="AQ34" s="78" t="b">
        <v>0</v>
      </c>
      <c r="AR34" s="78" t="b">
        <v>0</v>
      </c>
      <c r="AS34" s="78"/>
      <c r="AT34" s="78">
        <v>164</v>
      </c>
      <c r="AU34" s="83" t="s">
        <v>2141</v>
      </c>
      <c r="AV34" s="78" t="b">
        <v>0</v>
      </c>
      <c r="AW34" s="78" t="s">
        <v>2176</v>
      </c>
      <c r="AX34" s="83" t="s">
        <v>2208</v>
      </c>
      <c r="AY34" s="78" t="s">
        <v>66</v>
      </c>
      <c r="AZ34" s="78" t="str">
        <f>REPLACE(INDEX(GroupVertices[Group], MATCH(Vertices[[#This Row],[Vertex]],GroupVertices[Vertex],0)),1,1,"")</f>
        <v>5</v>
      </c>
      <c r="BA34" s="48">
        <v>0</v>
      </c>
      <c r="BB34" s="49">
        <v>0</v>
      </c>
      <c r="BC34" s="48">
        <v>0</v>
      </c>
      <c r="BD34" s="49">
        <v>0</v>
      </c>
      <c r="BE34" s="48">
        <v>0</v>
      </c>
      <c r="BF34" s="49">
        <v>0</v>
      </c>
      <c r="BG34" s="48">
        <v>27</v>
      </c>
      <c r="BH34" s="49">
        <v>100</v>
      </c>
      <c r="BI34" s="48">
        <v>27</v>
      </c>
      <c r="BJ34" s="48"/>
      <c r="BK34" s="48"/>
      <c r="BL34" s="48"/>
      <c r="BM34" s="48"/>
      <c r="BN34" s="48" t="s">
        <v>509</v>
      </c>
      <c r="BO34" s="48" t="s">
        <v>509</v>
      </c>
      <c r="BP34" s="126" t="s">
        <v>10890</v>
      </c>
      <c r="BQ34" s="126" t="s">
        <v>10890</v>
      </c>
      <c r="BR34" s="126" t="s">
        <v>10974</v>
      </c>
      <c r="BS34" s="126" t="s">
        <v>10974</v>
      </c>
      <c r="BT34" s="2"/>
      <c r="BU34" s="3"/>
      <c r="BV34" s="3"/>
      <c r="BW34" s="3"/>
      <c r="BX34" s="3"/>
    </row>
    <row r="35" spans="1:76" x14ac:dyDescent="0.25">
      <c r="A35" s="64" t="s">
        <v>239</v>
      </c>
      <c r="B35" s="65"/>
      <c r="C35" s="65" t="s">
        <v>64</v>
      </c>
      <c r="D35" s="66">
        <v>162</v>
      </c>
      <c r="E35" s="68"/>
      <c r="F35" s="102" t="s">
        <v>699</v>
      </c>
      <c r="G35" s="65"/>
      <c r="H35" s="69" t="s">
        <v>239</v>
      </c>
      <c r="I35" s="70"/>
      <c r="J35" s="70"/>
      <c r="K35" s="69" t="s">
        <v>2308</v>
      </c>
      <c r="L35" s="73">
        <v>1</v>
      </c>
      <c r="M35" s="74">
        <v>7876.66748046875</v>
      </c>
      <c r="N35" s="74">
        <v>9744.2607421875</v>
      </c>
      <c r="O35" s="75"/>
      <c r="P35" s="76"/>
      <c r="Q35" s="76"/>
      <c r="R35" s="88"/>
      <c r="S35" s="48">
        <v>0</v>
      </c>
      <c r="T35" s="48">
        <v>2</v>
      </c>
      <c r="U35" s="49">
        <v>0</v>
      </c>
      <c r="V35" s="49">
        <v>4.3480000000000003E-3</v>
      </c>
      <c r="W35" s="49">
        <v>8.4159999999999999E-3</v>
      </c>
      <c r="X35" s="49">
        <v>0.50152799999999997</v>
      </c>
      <c r="Y35" s="49">
        <v>1</v>
      </c>
      <c r="Z35" s="49">
        <v>0</v>
      </c>
      <c r="AA35" s="71">
        <v>35</v>
      </c>
      <c r="AB35" s="71"/>
      <c r="AC35" s="72"/>
      <c r="AD35" s="78" t="s">
        <v>1745</v>
      </c>
      <c r="AE35" s="78">
        <v>398</v>
      </c>
      <c r="AF35" s="78">
        <v>185</v>
      </c>
      <c r="AG35" s="78">
        <v>21216</v>
      </c>
      <c r="AH35" s="78">
        <v>27820</v>
      </c>
      <c r="AI35" s="78"/>
      <c r="AJ35" s="78"/>
      <c r="AK35" s="78"/>
      <c r="AL35" s="78"/>
      <c r="AM35" s="78"/>
      <c r="AN35" s="80">
        <v>41474.738796296297</v>
      </c>
      <c r="AO35" s="78"/>
      <c r="AP35" s="78" t="b">
        <v>1</v>
      </c>
      <c r="AQ35" s="78" t="b">
        <v>0</v>
      </c>
      <c r="AR35" s="78" t="b">
        <v>1</v>
      </c>
      <c r="AS35" s="78"/>
      <c r="AT35" s="78">
        <v>2</v>
      </c>
      <c r="AU35" s="83" t="s">
        <v>2135</v>
      </c>
      <c r="AV35" s="78" t="b">
        <v>0</v>
      </c>
      <c r="AW35" s="78" t="s">
        <v>2176</v>
      </c>
      <c r="AX35" s="83" t="s">
        <v>2209</v>
      </c>
      <c r="AY35" s="78" t="s">
        <v>66</v>
      </c>
      <c r="AZ35" s="78" t="str">
        <f>REPLACE(INDEX(GroupVertices[Group], MATCH(Vertices[[#This Row],[Vertex]],GroupVertices[Vertex],0)),1,1,"")</f>
        <v>5</v>
      </c>
      <c r="BA35" s="48">
        <v>0</v>
      </c>
      <c r="BB35" s="49">
        <v>0</v>
      </c>
      <c r="BC35" s="48">
        <v>0</v>
      </c>
      <c r="BD35" s="49">
        <v>0</v>
      </c>
      <c r="BE35" s="48">
        <v>0</v>
      </c>
      <c r="BF35" s="49">
        <v>0</v>
      </c>
      <c r="BG35" s="48">
        <v>131</v>
      </c>
      <c r="BH35" s="49">
        <v>100</v>
      </c>
      <c r="BI35" s="48">
        <v>131</v>
      </c>
      <c r="BJ35" s="48" t="s">
        <v>463</v>
      </c>
      <c r="BK35" s="48" t="s">
        <v>463</v>
      </c>
      <c r="BL35" s="48" t="s">
        <v>496</v>
      </c>
      <c r="BM35" s="48" t="s">
        <v>496</v>
      </c>
      <c r="BN35" s="48" t="s">
        <v>10647</v>
      </c>
      <c r="BO35" s="48" t="s">
        <v>515</v>
      </c>
      <c r="BP35" s="126" t="s">
        <v>10899</v>
      </c>
      <c r="BQ35" s="126" t="s">
        <v>10950</v>
      </c>
      <c r="BR35" s="126" t="s">
        <v>10765</v>
      </c>
      <c r="BS35" s="126" t="s">
        <v>11021</v>
      </c>
      <c r="BT35" s="2"/>
      <c r="BU35" s="3"/>
      <c r="BV35" s="3"/>
      <c r="BW35" s="3"/>
      <c r="BX35" s="3"/>
    </row>
    <row r="36" spans="1:76" x14ac:dyDescent="0.25">
      <c r="A36" s="64" t="s">
        <v>240</v>
      </c>
      <c r="B36" s="65"/>
      <c r="C36" s="65" t="s">
        <v>64</v>
      </c>
      <c r="D36" s="66">
        <v>162</v>
      </c>
      <c r="E36" s="68"/>
      <c r="F36" s="102" t="s">
        <v>700</v>
      </c>
      <c r="G36" s="65"/>
      <c r="H36" s="69" t="s">
        <v>240</v>
      </c>
      <c r="I36" s="70"/>
      <c r="J36" s="70"/>
      <c r="K36" s="69" t="s">
        <v>2309</v>
      </c>
      <c r="L36" s="73">
        <v>1</v>
      </c>
      <c r="M36" s="74">
        <v>965.58575439453125</v>
      </c>
      <c r="N36" s="74">
        <v>5344.56396484375</v>
      </c>
      <c r="O36" s="75"/>
      <c r="P36" s="76"/>
      <c r="Q36" s="76"/>
      <c r="R36" s="88"/>
      <c r="S36" s="48">
        <v>0</v>
      </c>
      <c r="T36" s="48">
        <v>1</v>
      </c>
      <c r="U36" s="49">
        <v>0</v>
      </c>
      <c r="V36" s="49">
        <v>4.2189999999999997E-3</v>
      </c>
      <c r="W36" s="49">
        <v>5.8739999999999999E-3</v>
      </c>
      <c r="X36" s="49">
        <v>0.31974900000000001</v>
      </c>
      <c r="Y36" s="49">
        <v>0</v>
      </c>
      <c r="Z36" s="49">
        <v>0</v>
      </c>
      <c r="AA36" s="71">
        <v>36</v>
      </c>
      <c r="AB36" s="71"/>
      <c r="AC36" s="72"/>
      <c r="AD36" s="78" t="s">
        <v>1746</v>
      </c>
      <c r="AE36" s="78">
        <v>654</v>
      </c>
      <c r="AF36" s="78">
        <v>873</v>
      </c>
      <c r="AG36" s="78">
        <v>2842</v>
      </c>
      <c r="AH36" s="78">
        <v>3535</v>
      </c>
      <c r="AI36" s="78"/>
      <c r="AJ36" s="78" t="s">
        <v>1841</v>
      </c>
      <c r="AK36" s="78"/>
      <c r="AL36" s="83" t="s">
        <v>1985</v>
      </c>
      <c r="AM36" s="78"/>
      <c r="AN36" s="80">
        <v>40893.912418981483</v>
      </c>
      <c r="AO36" s="83" t="s">
        <v>2072</v>
      </c>
      <c r="AP36" s="78" t="b">
        <v>0</v>
      </c>
      <c r="AQ36" s="78" t="b">
        <v>0</v>
      </c>
      <c r="AR36" s="78" t="b">
        <v>0</v>
      </c>
      <c r="AS36" s="78"/>
      <c r="AT36" s="78">
        <v>34</v>
      </c>
      <c r="AU36" s="83" t="s">
        <v>2142</v>
      </c>
      <c r="AV36" s="78" t="b">
        <v>0</v>
      </c>
      <c r="AW36" s="78" t="s">
        <v>2176</v>
      </c>
      <c r="AX36" s="83" t="s">
        <v>2210</v>
      </c>
      <c r="AY36" s="78" t="s">
        <v>66</v>
      </c>
      <c r="AZ36" s="78" t="str">
        <f>REPLACE(INDEX(GroupVertices[Group], MATCH(Vertices[[#This Row],[Vertex]],GroupVertices[Vertex],0)),1,1,"")</f>
        <v>1</v>
      </c>
      <c r="BA36" s="48">
        <v>0</v>
      </c>
      <c r="BB36" s="49">
        <v>0</v>
      </c>
      <c r="BC36" s="48">
        <v>0</v>
      </c>
      <c r="BD36" s="49">
        <v>0</v>
      </c>
      <c r="BE36" s="48">
        <v>0</v>
      </c>
      <c r="BF36" s="49">
        <v>0</v>
      </c>
      <c r="BG36" s="48">
        <v>23</v>
      </c>
      <c r="BH36" s="49">
        <v>100</v>
      </c>
      <c r="BI36" s="48">
        <v>23</v>
      </c>
      <c r="BJ36" s="48"/>
      <c r="BK36" s="48"/>
      <c r="BL36" s="48"/>
      <c r="BM36" s="48"/>
      <c r="BN36" s="48" t="s">
        <v>509</v>
      </c>
      <c r="BO36" s="48" t="s">
        <v>509</v>
      </c>
      <c r="BP36" s="126" t="s">
        <v>10900</v>
      </c>
      <c r="BQ36" s="126" t="s">
        <v>10900</v>
      </c>
      <c r="BR36" s="126" t="s">
        <v>10980</v>
      </c>
      <c r="BS36" s="126" t="s">
        <v>10980</v>
      </c>
      <c r="BT36" s="2"/>
      <c r="BU36" s="3"/>
      <c r="BV36" s="3"/>
      <c r="BW36" s="3"/>
      <c r="BX36" s="3"/>
    </row>
    <row r="37" spans="1:76" x14ac:dyDescent="0.25">
      <c r="A37" s="64" t="s">
        <v>241</v>
      </c>
      <c r="B37" s="65"/>
      <c r="C37" s="65" t="s">
        <v>64</v>
      </c>
      <c r="D37" s="66">
        <v>162</v>
      </c>
      <c r="E37" s="68"/>
      <c r="F37" s="102" t="s">
        <v>701</v>
      </c>
      <c r="G37" s="65"/>
      <c r="H37" s="69" t="s">
        <v>241</v>
      </c>
      <c r="I37" s="70"/>
      <c r="J37" s="70"/>
      <c r="K37" s="69" t="s">
        <v>2310</v>
      </c>
      <c r="L37" s="73">
        <v>1</v>
      </c>
      <c r="M37" s="74">
        <v>8036.8828125</v>
      </c>
      <c r="N37" s="74">
        <v>1840.9923095703125</v>
      </c>
      <c r="O37" s="75"/>
      <c r="P37" s="76"/>
      <c r="Q37" s="76"/>
      <c r="R37" s="88"/>
      <c r="S37" s="48">
        <v>0</v>
      </c>
      <c r="T37" s="48">
        <v>1</v>
      </c>
      <c r="U37" s="49">
        <v>0</v>
      </c>
      <c r="V37" s="49">
        <v>3.2360000000000002E-3</v>
      </c>
      <c r="W37" s="49">
        <v>1.101E-3</v>
      </c>
      <c r="X37" s="49">
        <v>0.36325299999999999</v>
      </c>
      <c r="Y37" s="49">
        <v>0</v>
      </c>
      <c r="Z37" s="49">
        <v>0</v>
      </c>
      <c r="AA37" s="71">
        <v>37</v>
      </c>
      <c r="AB37" s="71"/>
      <c r="AC37" s="72"/>
      <c r="AD37" s="78" t="s">
        <v>1747</v>
      </c>
      <c r="AE37" s="78">
        <v>2379</v>
      </c>
      <c r="AF37" s="78">
        <v>3866</v>
      </c>
      <c r="AG37" s="78">
        <v>22399</v>
      </c>
      <c r="AH37" s="78">
        <v>42238</v>
      </c>
      <c r="AI37" s="78"/>
      <c r="AJ37" s="78" t="s">
        <v>1842</v>
      </c>
      <c r="AK37" s="78" t="s">
        <v>1929</v>
      </c>
      <c r="AL37" s="83" t="s">
        <v>1986</v>
      </c>
      <c r="AM37" s="78"/>
      <c r="AN37" s="80">
        <v>41589.681331018517</v>
      </c>
      <c r="AO37" s="83" t="s">
        <v>2073</v>
      </c>
      <c r="AP37" s="78" t="b">
        <v>0</v>
      </c>
      <c r="AQ37" s="78" t="b">
        <v>0</v>
      </c>
      <c r="AR37" s="78" t="b">
        <v>1</v>
      </c>
      <c r="AS37" s="78"/>
      <c r="AT37" s="78">
        <v>173</v>
      </c>
      <c r="AU37" s="83" t="s">
        <v>2135</v>
      </c>
      <c r="AV37" s="78" t="b">
        <v>0</v>
      </c>
      <c r="AW37" s="78" t="s">
        <v>2176</v>
      </c>
      <c r="AX37" s="83" t="s">
        <v>2211</v>
      </c>
      <c r="AY37" s="78" t="s">
        <v>66</v>
      </c>
      <c r="AZ37" s="78" t="str">
        <f>REPLACE(INDEX(GroupVertices[Group], MATCH(Vertices[[#This Row],[Vertex]],GroupVertices[Vertex],0)),1,1,"")</f>
        <v>8</v>
      </c>
      <c r="BA37" s="48">
        <v>0</v>
      </c>
      <c r="BB37" s="49">
        <v>0</v>
      </c>
      <c r="BC37" s="48">
        <v>0</v>
      </c>
      <c r="BD37" s="49">
        <v>0</v>
      </c>
      <c r="BE37" s="48">
        <v>0</v>
      </c>
      <c r="BF37" s="49">
        <v>0</v>
      </c>
      <c r="BG37" s="48">
        <v>35</v>
      </c>
      <c r="BH37" s="49">
        <v>100</v>
      </c>
      <c r="BI37" s="48">
        <v>35</v>
      </c>
      <c r="BJ37" s="48" t="s">
        <v>462</v>
      </c>
      <c r="BK37" s="48" t="s">
        <v>462</v>
      </c>
      <c r="BL37" s="48" t="s">
        <v>496</v>
      </c>
      <c r="BM37" s="48" t="s">
        <v>496</v>
      </c>
      <c r="BN37" s="48" t="s">
        <v>509</v>
      </c>
      <c r="BO37" s="48" t="s">
        <v>509</v>
      </c>
      <c r="BP37" s="126" t="s">
        <v>10901</v>
      </c>
      <c r="BQ37" s="126" t="s">
        <v>10901</v>
      </c>
      <c r="BR37" s="126" t="s">
        <v>10981</v>
      </c>
      <c r="BS37" s="126" t="s">
        <v>10981</v>
      </c>
      <c r="BT37" s="2"/>
      <c r="BU37" s="3"/>
      <c r="BV37" s="3"/>
      <c r="BW37" s="3"/>
      <c r="BX37" s="3"/>
    </row>
    <row r="38" spans="1:76" x14ac:dyDescent="0.25">
      <c r="A38" s="64" t="s">
        <v>270</v>
      </c>
      <c r="B38" s="65"/>
      <c r="C38" s="65" t="s">
        <v>64</v>
      </c>
      <c r="D38" s="66">
        <v>1000</v>
      </c>
      <c r="E38" s="68"/>
      <c r="F38" s="102" t="s">
        <v>728</v>
      </c>
      <c r="G38" s="65"/>
      <c r="H38" s="69" t="s">
        <v>270</v>
      </c>
      <c r="I38" s="70"/>
      <c r="J38" s="70"/>
      <c r="K38" s="69" t="s">
        <v>2311</v>
      </c>
      <c r="L38" s="73">
        <v>1235.9684754324387</v>
      </c>
      <c r="M38" s="74">
        <v>8036.8828125</v>
      </c>
      <c r="N38" s="74">
        <v>770.51116943359375</v>
      </c>
      <c r="O38" s="75"/>
      <c r="P38" s="76"/>
      <c r="Q38" s="76"/>
      <c r="R38" s="88"/>
      <c r="S38" s="48">
        <v>5</v>
      </c>
      <c r="T38" s="48">
        <v>3</v>
      </c>
      <c r="U38" s="49">
        <v>546</v>
      </c>
      <c r="V38" s="49">
        <v>4.6080000000000001E-3</v>
      </c>
      <c r="W38" s="49">
        <v>1.3389E-2</v>
      </c>
      <c r="X38" s="49">
        <v>1.7562</v>
      </c>
      <c r="Y38" s="49">
        <v>0.13333333333333333</v>
      </c>
      <c r="Z38" s="49">
        <v>0</v>
      </c>
      <c r="AA38" s="71">
        <v>38</v>
      </c>
      <c r="AB38" s="71"/>
      <c r="AC38" s="72"/>
      <c r="AD38" s="78" t="s">
        <v>1748</v>
      </c>
      <c r="AE38" s="78">
        <v>968</v>
      </c>
      <c r="AF38" s="78">
        <v>2026</v>
      </c>
      <c r="AG38" s="78">
        <v>7683</v>
      </c>
      <c r="AH38" s="78">
        <v>17151</v>
      </c>
      <c r="AI38" s="78"/>
      <c r="AJ38" s="78" t="s">
        <v>1843</v>
      </c>
      <c r="AK38" s="78" t="s">
        <v>1930</v>
      </c>
      <c r="AL38" s="78"/>
      <c r="AM38" s="78"/>
      <c r="AN38" s="80">
        <v>40410.568923611114</v>
      </c>
      <c r="AO38" s="83" t="s">
        <v>2074</v>
      </c>
      <c r="AP38" s="78" t="b">
        <v>0</v>
      </c>
      <c r="AQ38" s="78" t="b">
        <v>0</v>
      </c>
      <c r="AR38" s="78" t="b">
        <v>1</v>
      </c>
      <c r="AS38" s="78"/>
      <c r="AT38" s="78">
        <v>42</v>
      </c>
      <c r="AU38" s="83" t="s">
        <v>2138</v>
      </c>
      <c r="AV38" s="78" t="b">
        <v>0</v>
      </c>
      <c r="AW38" s="78" t="s">
        <v>2176</v>
      </c>
      <c r="AX38" s="83" t="s">
        <v>2212</v>
      </c>
      <c r="AY38" s="78" t="s">
        <v>66</v>
      </c>
      <c r="AZ38" s="78" t="str">
        <f>REPLACE(INDEX(GroupVertices[Group], MATCH(Vertices[[#This Row],[Vertex]],GroupVertices[Vertex],0)),1,1,"")</f>
        <v>8</v>
      </c>
      <c r="BA38" s="48">
        <v>0</v>
      </c>
      <c r="BB38" s="49">
        <v>0</v>
      </c>
      <c r="BC38" s="48">
        <v>0</v>
      </c>
      <c r="BD38" s="49">
        <v>0</v>
      </c>
      <c r="BE38" s="48">
        <v>0</v>
      </c>
      <c r="BF38" s="49">
        <v>0</v>
      </c>
      <c r="BG38" s="48">
        <v>179</v>
      </c>
      <c r="BH38" s="49">
        <v>100</v>
      </c>
      <c r="BI38" s="48">
        <v>179</v>
      </c>
      <c r="BJ38" s="48" t="s">
        <v>10607</v>
      </c>
      <c r="BK38" s="48" t="s">
        <v>10839</v>
      </c>
      <c r="BL38" s="48" t="s">
        <v>496</v>
      </c>
      <c r="BM38" s="48" t="s">
        <v>496</v>
      </c>
      <c r="BN38" s="48" t="s">
        <v>10856</v>
      </c>
      <c r="BO38" s="48" t="s">
        <v>10871</v>
      </c>
      <c r="BP38" s="126" t="s">
        <v>10902</v>
      </c>
      <c r="BQ38" s="126" t="s">
        <v>10951</v>
      </c>
      <c r="BR38" s="126" t="s">
        <v>10768</v>
      </c>
      <c r="BS38" s="126" t="s">
        <v>11022</v>
      </c>
      <c r="BT38" s="2"/>
      <c r="BU38" s="3"/>
      <c r="BV38" s="3"/>
      <c r="BW38" s="3"/>
      <c r="BX38" s="3"/>
    </row>
    <row r="39" spans="1:76" x14ac:dyDescent="0.25">
      <c r="A39" s="64" t="s">
        <v>242</v>
      </c>
      <c r="B39" s="65"/>
      <c r="C39" s="65" t="s">
        <v>64</v>
      </c>
      <c r="D39" s="66">
        <v>162</v>
      </c>
      <c r="E39" s="68"/>
      <c r="F39" s="102" t="s">
        <v>702</v>
      </c>
      <c r="G39" s="65"/>
      <c r="H39" s="69" t="s">
        <v>242</v>
      </c>
      <c r="I39" s="70"/>
      <c r="J39" s="70"/>
      <c r="K39" s="69" t="s">
        <v>2312</v>
      </c>
      <c r="L39" s="73">
        <v>1</v>
      </c>
      <c r="M39" s="74">
        <v>1084.1068115234375</v>
      </c>
      <c r="N39" s="74">
        <v>4448.5390625</v>
      </c>
      <c r="O39" s="75"/>
      <c r="P39" s="76"/>
      <c r="Q39" s="76"/>
      <c r="R39" s="88"/>
      <c r="S39" s="48">
        <v>0</v>
      </c>
      <c r="T39" s="48">
        <v>1</v>
      </c>
      <c r="U39" s="49">
        <v>0</v>
      </c>
      <c r="V39" s="49">
        <v>3.65E-3</v>
      </c>
      <c r="W39" s="49">
        <v>3.9610000000000001E-3</v>
      </c>
      <c r="X39" s="49">
        <v>0.29851100000000003</v>
      </c>
      <c r="Y39" s="49">
        <v>0</v>
      </c>
      <c r="Z39" s="49">
        <v>0</v>
      </c>
      <c r="AA39" s="71">
        <v>39</v>
      </c>
      <c r="AB39" s="71"/>
      <c r="AC39" s="72"/>
      <c r="AD39" s="78" t="s">
        <v>1749</v>
      </c>
      <c r="AE39" s="78">
        <v>328</v>
      </c>
      <c r="AF39" s="78">
        <v>315</v>
      </c>
      <c r="AG39" s="78">
        <v>1938</v>
      </c>
      <c r="AH39" s="78">
        <v>2012</v>
      </c>
      <c r="AI39" s="78"/>
      <c r="AJ39" s="78" t="s">
        <v>1844</v>
      </c>
      <c r="AK39" s="78" t="s">
        <v>1931</v>
      </c>
      <c r="AL39" s="83" t="s">
        <v>1987</v>
      </c>
      <c r="AM39" s="78"/>
      <c r="AN39" s="80">
        <v>41653.823078703703</v>
      </c>
      <c r="AO39" s="83" t="s">
        <v>2075</v>
      </c>
      <c r="AP39" s="78" t="b">
        <v>1</v>
      </c>
      <c r="AQ39" s="78" t="b">
        <v>0</v>
      </c>
      <c r="AR39" s="78" t="b">
        <v>0</v>
      </c>
      <c r="AS39" s="78"/>
      <c r="AT39" s="78">
        <v>11</v>
      </c>
      <c r="AU39" s="83" t="s">
        <v>2135</v>
      </c>
      <c r="AV39" s="78" t="b">
        <v>0</v>
      </c>
      <c r="AW39" s="78" t="s">
        <v>2176</v>
      </c>
      <c r="AX39" s="83" t="s">
        <v>2213</v>
      </c>
      <c r="AY39" s="78" t="s">
        <v>66</v>
      </c>
      <c r="AZ39" s="78" t="str">
        <f>REPLACE(INDEX(GroupVertices[Group], MATCH(Vertices[[#This Row],[Vertex]],GroupVertices[Vertex],0)),1,1,"")</f>
        <v>2</v>
      </c>
      <c r="BA39" s="48">
        <v>0</v>
      </c>
      <c r="BB39" s="49">
        <v>0</v>
      </c>
      <c r="BC39" s="48">
        <v>1</v>
      </c>
      <c r="BD39" s="49">
        <v>1.3888888888888888</v>
      </c>
      <c r="BE39" s="48">
        <v>0</v>
      </c>
      <c r="BF39" s="49">
        <v>0</v>
      </c>
      <c r="BG39" s="48">
        <v>71</v>
      </c>
      <c r="BH39" s="49">
        <v>98.611111111111114</v>
      </c>
      <c r="BI39" s="48">
        <v>72</v>
      </c>
      <c r="BJ39" s="48" t="s">
        <v>460</v>
      </c>
      <c r="BK39" s="48" t="s">
        <v>460</v>
      </c>
      <c r="BL39" s="48" t="s">
        <v>495</v>
      </c>
      <c r="BM39" s="48" t="s">
        <v>495</v>
      </c>
      <c r="BN39" s="48" t="s">
        <v>509</v>
      </c>
      <c r="BO39" s="48" t="s">
        <v>509</v>
      </c>
      <c r="BP39" s="126" t="s">
        <v>10903</v>
      </c>
      <c r="BQ39" s="126" t="s">
        <v>10903</v>
      </c>
      <c r="BR39" s="126" t="s">
        <v>10982</v>
      </c>
      <c r="BS39" s="126" t="s">
        <v>10982</v>
      </c>
      <c r="BT39" s="2"/>
      <c r="BU39" s="3"/>
      <c r="BV39" s="3"/>
      <c r="BW39" s="3"/>
      <c r="BX39" s="3"/>
    </row>
    <row r="40" spans="1:76" x14ac:dyDescent="0.25">
      <c r="A40" s="64" t="s">
        <v>243</v>
      </c>
      <c r="B40" s="65"/>
      <c r="C40" s="65" t="s">
        <v>64</v>
      </c>
      <c r="D40" s="66">
        <v>162</v>
      </c>
      <c r="E40" s="68"/>
      <c r="F40" s="102" t="s">
        <v>703</v>
      </c>
      <c r="G40" s="65"/>
      <c r="H40" s="69" t="s">
        <v>243</v>
      </c>
      <c r="I40" s="70"/>
      <c r="J40" s="70"/>
      <c r="K40" s="69" t="s">
        <v>2313</v>
      </c>
      <c r="L40" s="73">
        <v>1</v>
      </c>
      <c r="M40" s="74">
        <v>7283.22216796875</v>
      </c>
      <c r="N40" s="74">
        <v>1840.9923095703125</v>
      </c>
      <c r="O40" s="75"/>
      <c r="P40" s="76"/>
      <c r="Q40" s="76"/>
      <c r="R40" s="88"/>
      <c r="S40" s="48">
        <v>0</v>
      </c>
      <c r="T40" s="48">
        <v>1</v>
      </c>
      <c r="U40" s="49">
        <v>0</v>
      </c>
      <c r="V40" s="49">
        <v>3.2360000000000002E-3</v>
      </c>
      <c r="W40" s="49">
        <v>1.101E-3</v>
      </c>
      <c r="X40" s="49">
        <v>0.36325299999999999</v>
      </c>
      <c r="Y40" s="49">
        <v>0</v>
      </c>
      <c r="Z40" s="49">
        <v>0</v>
      </c>
      <c r="AA40" s="71">
        <v>40</v>
      </c>
      <c r="AB40" s="71"/>
      <c r="AC40" s="72"/>
      <c r="AD40" s="78" t="s">
        <v>1750</v>
      </c>
      <c r="AE40" s="78">
        <v>1284</v>
      </c>
      <c r="AF40" s="78">
        <v>2649</v>
      </c>
      <c r="AG40" s="78">
        <v>16596</v>
      </c>
      <c r="AH40" s="78">
        <v>43064</v>
      </c>
      <c r="AI40" s="78"/>
      <c r="AJ40" s="78" t="s">
        <v>1845</v>
      </c>
      <c r="AK40" s="78" t="s">
        <v>1932</v>
      </c>
      <c r="AL40" s="83" t="s">
        <v>1988</v>
      </c>
      <c r="AM40" s="78"/>
      <c r="AN40" s="80">
        <v>40307.674259259256</v>
      </c>
      <c r="AO40" s="83" t="s">
        <v>2076</v>
      </c>
      <c r="AP40" s="78" t="b">
        <v>0</v>
      </c>
      <c r="AQ40" s="78" t="b">
        <v>0</v>
      </c>
      <c r="AR40" s="78" t="b">
        <v>1</v>
      </c>
      <c r="AS40" s="78"/>
      <c r="AT40" s="78">
        <v>135</v>
      </c>
      <c r="AU40" s="83" t="s">
        <v>2139</v>
      </c>
      <c r="AV40" s="78" t="b">
        <v>0</v>
      </c>
      <c r="AW40" s="78" t="s">
        <v>2176</v>
      </c>
      <c r="AX40" s="83" t="s">
        <v>2214</v>
      </c>
      <c r="AY40" s="78" t="s">
        <v>66</v>
      </c>
      <c r="AZ40" s="78" t="str">
        <f>REPLACE(INDEX(GroupVertices[Group], MATCH(Vertices[[#This Row],[Vertex]],GroupVertices[Vertex],0)),1,1,"")</f>
        <v>8</v>
      </c>
      <c r="BA40" s="48">
        <v>0</v>
      </c>
      <c r="BB40" s="49">
        <v>0</v>
      </c>
      <c r="BC40" s="48">
        <v>0</v>
      </c>
      <c r="BD40" s="49">
        <v>0</v>
      </c>
      <c r="BE40" s="48">
        <v>0</v>
      </c>
      <c r="BF40" s="49">
        <v>0</v>
      </c>
      <c r="BG40" s="48">
        <v>34</v>
      </c>
      <c r="BH40" s="49">
        <v>100</v>
      </c>
      <c r="BI40" s="48">
        <v>34</v>
      </c>
      <c r="BJ40" s="48"/>
      <c r="BK40" s="48"/>
      <c r="BL40" s="48"/>
      <c r="BM40" s="48"/>
      <c r="BN40" s="48"/>
      <c r="BO40" s="48"/>
      <c r="BP40" s="126" t="s">
        <v>10904</v>
      </c>
      <c r="BQ40" s="126" t="s">
        <v>10904</v>
      </c>
      <c r="BR40" s="126" t="s">
        <v>10983</v>
      </c>
      <c r="BS40" s="126" t="s">
        <v>10983</v>
      </c>
      <c r="BT40" s="2"/>
      <c r="BU40" s="3"/>
      <c r="BV40" s="3"/>
      <c r="BW40" s="3"/>
      <c r="BX40" s="3"/>
    </row>
    <row r="41" spans="1:76" x14ac:dyDescent="0.25">
      <c r="A41" s="64" t="s">
        <v>244</v>
      </c>
      <c r="B41" s="65"/>
      <c r="C41" s="65" t="s">
        <v>64</v>
      </c>
      <c r="D41" s="66">
        <v>162</v>
      </c>
      <c r="E41" s="68"/>
      <c r="F41" s="102" t="s">
        <v>704</v>
      </c>
      <c r="G41" s="65"/>
      <c r="H41" s="69" t="s">
        <v>244</v>
      </c>
      <c r="I41" s="70"/>
      <c r="J41" s="70"/>
      <c r="K41" s="69" t="s">
        <v>2314</v>
      </c>
      <c r="L41" s="73">
        <v>1</v>
      </c>
      <c r="M41" s="74">
        <v>1126.28076171875</v>
      </c>
      <c r="N41" s="74">
        <v>6763.90771484375</v>
      </c>
      <c r="O41" s="75"/>
      <c r="P41" s="76"/>
      <c r="Q41" s="76"/>
      <c r="R41" s="88"/>
      <c r="S41" s="48">
        <v>0</v>
      </c>
      <c r="T41" s="48">
        <v>2</v>
      </c>
      <c r="U41" s="49">
        <v>0</v>
      </c>
      <c r="V41" s="49">
        <v>4.2550000000000001E-3</v>
      </c>
      <c r="W41" s="49">
        <v>8.0789999999999994E-3</v>
      </c>
      <c r="X41" s="49">
        <v>0.46730500000000003</v>
      </c>
      <c r="Y41" s="49">
        <v>0.5</v>
      </c>
      <c r="Z41" s="49">
        <v>0</v>
      </c>
      <c r="AA41" s="71">
        <v>41</v>
      </c>
      <c r="AB41" s="71"/>
      <c r="AC41" s="72"/>
      <c r="AD41" s="78" t="s">
        <v>1751</v>
      </c>
      <c r="AE41" s="78">
        <v>1394</v>
      </c>
      <c r="AF41" s="78">
        <v>2231</v>
      </c>
      <c r="AG41" s="78">
        <v>8258</v>
      </c>
      <c r="AH41" s="78">
        <v>10688</v>
      </c>
      <c r="AI41" s="78"/>
      <c r="AJ41" s="78" t="s">
        <v>1846</v>
      </c>
      <c r="AK41" s="78" t="s">
        <v>1933</v>
      </c>
      <c r="AL41" s="83" t="s">
        <v>1989</v>
      </c>
      <c r="AM41" s="78"/>
      <c r="AN41" s="80">
        <v>40556.66814814815</v>
      </c>
      <c r="AO41" s="83" t="s">
        <v>2077</v>
      </c>
      <c r="AP41" s="78" t="b">
        <v>0</v>
      </c>
      <c r="AQ41" s="78" t="b">
        <v>0</v>
      </c>
      <c r="AR41" s="78" t="b">
        <v>1</v>
      </c>
      <c r="AS41" s="78"/>
      <c r="AT41" s="78">
        <v>69</v>
      </c>
      <c r="AU41" s="83" t="s">
        <v>2143</v>
      </c>
      <c r="AV41" s="78" t="b">
        <v>0</v>
      </c>
      <c r="AW41" s="78" t="s">
        <v>2176</v>
      </c>
      <c r="AX41" s="83" t="s">
        <v>2215</v>
      </c>
      <c r="AY41" s="78" t="s">
        <v>66</v>
      </c>
      <c r="AZ41" s="78" t="str">
        <f>REPLACE(INDEX(GroupVertices[Group], MATCH(Vertices[[#This Row],[Vertex]],GroupVertices[Vertex],0)),1,1,"")</f>
        <v>1</v>
      </c>
      <c r="BA41" s="48">
        <v>0</v>
      </c>
      <c r="BB41" s="49">
        <v>0</v>
      </c>
      <c r="BC41" s="48">
        <v>0</v>
      </c>
      <c r="BD41" s="49">
        <v>0</v>
      </c>
      <c r="BE41" s="48">
        <v>0</v>
      </c>
      <c r="BF41" s="49">
        <v>0</v>
      </c>
      <c r="BG41" s="48">
        <v>39</v>
      </c>
      <c r="BH41" s="49">
        <v>100</v>
      </c>
      <c r="BI41" s="48">
        <v>39</v>
      </c>
      <c r="BJ41" s="48"/>
      <c r="BK41" s="48"/>
      <c r="BL41" s="48"/>
      <c r="BM41" s="48"/>
      <c r="BN41" s="48" t="s">
        <v>516</v>
      </c>
      <c r="BO41" s="48" t="s">
        <v>516</v>
      </c>
      <c r="BP41" s="126" t="s">
        <v>10905</v>
      </c>
      <c r="BQ41" s="126" t="s">
        <v>10905</v>
      </c>
      <c r="BR41" s="126" t="s">
        <v>10984</v>
      </c>
      <c r="BS41" s="126" t="s">
        <v>10984</v>
      </c>
      <c r="BT41" s="2"/>
      <c r="BU41" s="3"/>
      <c r="BV41" s="3"/>
      <c r="BW41" s="3"/>
      <c r="BX41" s="3"/>
    </row>
    <row r="42" spans="1:76" x14ac:dyDescent="0.25">
      <c r="A42" s="64" t="s">
        <v>292</v>
      </c>
      <c r="B42" s="65"/>
      <c r="C42" s="65" t="s">
        <v>64</v>
      </c>
      <c r="D42" s="66">
        <v>283.91114875824178</v>
      </c>
      <c r="E42" s="68"/>
      <c r="F42" s="102" t="s">
        <v>749</v>
      </c>
      <c r="G42" s="65"/>
      <c r="H42" s="69" t="s">
        <v>292</v>
      </c>
      <c r="I42" s="70"/>
      <c r="J42" s="70"/>
      <c r="K42" s="69" t="s">
        <v>2315</v>
      </c>
      <c r="L42" s="73">
        <v>180.6616056326767</v>
      </c>
      <c r="M42" s="74">
        <v>2084.18603515625</v>
      </c>
      <c r="N42" s="74">
        <v>2407.049072265625</v>
      </c>
      <c r="O42" s="75"/>
      <c r="P42" s="76"/>
      <c r="Q42" s="76"/>
      <c r="R42" s="88"/>
      <c r="S42" s="48">
        <v>9</v>
      </c>
      <c r="T42" s="48">
        <v>1</v>
      </c>
      <c r="U42" s="49">
        <v>79.431369000000004</v>
      </c>
      <c r="V42" s="49">
        <v>4.8780000000000004E-3</v>
      </c>
      <c r="W42" s="49">
        <v>2.6811000000000001E-2</v>
      </c>
      <c r="X42" s="49">
        <v>1.735949</v>
      </c>
      <c r="Y42" s="49">
        <v>0.23333333333333334</v>
      </c>
      <c r="Z42" s="49">
        <v>0</v>
      </c>
      <c r="AA42" s="71">
        <v>42</v>
      </c>
      <c r="AB42" s="71"/>
      <c r="AC42" s="72"/>
      <c r="AD42" s="78" t="s">
        <v>1752</v>
      </c>
      <c r="AE42" s="78">
        <v>7405</v>
      </c>
      <c r="AF42" s="78">
        <v>15541</v>
      </c>
      <c r="AG42" s="78">
        <v>21454</v>
      </c>
      <c r="AH42" s="78">
        <v>14882</v>
      </c>
      <c r="AI42" s="78"/>
      <c r="AJ42" s="78" t="s">
        <v>1847</v>
      </c>
      <c r="AK42" s="78" t="s">
        <v>1932</v>
      </c>
      <c r="AL42" s="83" t="s">
        <v>1990</v>
      </c>
      <c r="AM42" s="78"/>
      <c r="AN42" s="80">
        <v>39548.47865740741</v>
      </c>
      <c r="AO42" s="83" t="s">
        <v>2078</v>
      </c>
      <c r="AP42" s="78" t="b">
        <v>0</v>
      </c>
      <c r="AQ42" s="78" t="b">
        <v>0</v>
      </c>
      <c r="AR42" s="78" t="b">
        <v>1</v>
      </c>
      <c r="AS42" s="78"/>
      <c r="AT42" s="78">
        <v>867</v>
      </c>
      <c r="AU42" s="83" t="s">
        <v>2137</v>
      </c>
      <c r="AV42" s="78" t="b">
        <v>0</v>
      </c>
      <c r="AW42" s="78" t="s">
        <v>2176</v>
      </c>
      <c r="AX42" s="83" t="s">
        <v>2216</v>
      </c>
      <c r="AY42" s="78" t="s">
        <v>66</v>
      </c>
      <c r="AZ42" s="78" t="str">
        <f>REPLACE(INDEX(GroupVertices[Group], MATCH(Vertices[[#This Row],[Vertex]],GroupVertices[Vertex],0)),1,1,"")</f>
        <v>2</v>
      </c>
      <c r="BA42" s="48">
        <v>0</v>
      </c>
      <c r="BB42" s="49">
        <v>0</v>
      </c>
      <c r="BC42" s="48">
        <v>0</v>
      </c>
      <c r="BD42" s="49">
        <v>0</v>
      </c>
      <c r="BE42" s="48">
        <v>0</v>
      </c>
      <c r="BF42" s="49">
        <v>0</v>
      </c>
      <c r="BG42" s="48">
        <v>45</v>
      </c>
      <c r="BH42" s="49">
        <v>100</v>
      </c>
      <c r="BI42" s="48">
        <v>45</v>
      </c>
      <c r="BJ42" s="48"/>
      <c r="BK42" s="48"/>
      <c r="BL42" s="48"/>
      <c r="BM42" s="48"/>
      <c r="BN42" s="48" t="s">
        <v>509</v>
      </c>
      <c r="BO42" s="48" t="s">
        <v>509</v>
      </c>
      <c r="BP42" s="126" t="s">
        <v>10906</v>
      </c>
      <c r="BQ42" s="126" t="s">
        <v>10906</v>
      </c>
      <c r="BR42" s="126" t="s">
        <v>10985</v>
      </c>
      <c r="BS42" s="126" t="s">
        <v>10985</v>
      </c>
      <c r="BT42" s="2"/>
      <c r="BU42" s="3"/>
      <c r="BV42" s="3"/>
      <c r="BW42" s="3"/>
      <c r="BX42" s="3"/>
    </row>
    <row r="43" spans="1:76" x14ac:dyDescent="0.25">
      <c r="A43" s="64" t="s">
        <v>245</v>
      </c>
      <c r="B43" s="65"/>
      <c r="C43" s="65" t="s">
        <v>64</v>
      </c>
      <c r="D43" s="66">
        <v>174.93372269597069</v>
      </c>
      <c r="E43" s="68"/>
      <c r="F43" s="102" t="s">
        <v>2154</v>
      </c>
      <c r="G43" s="65"/>
      <c r="H43" s="69" t="s">
        <v>245</v>
      </c>
      <c r="I43" s="70"/>
      <c r="J43" s="70"/>
      <c r="K43" s="69" t="s">
        <v>2316</v>
      </c>
      <c r="L43" s="73">
        <v>20.060548686764747</v>
      </c>
      <c r="M43" s="74">
        <v>2823.941162109375</v>
      </c>
      <c r="N43" s="74">
        <v>780.46826171875</v>
      </c>
      <c r="O43" s="75"/>
      <c r="P43" s="76"/>
      <c r="Q43" s="76"/>
      <c r="R43" s="88"/>
      <c r="S43" s="48">
        <v>0</v>
      </c>
      <c r="T43" s="48">
        <v>5</v>
      </c>
      <c r="U43" s="49">
        <v>8.4269839999999991</v>
      </c>
      <c r="V43" s="49">
        <v>3.6359999999999999E-3</v>
      </c>
      <c r="W43" s="49">
        <v>7.9719999999999999E-3</v>
      </c>
      <c r="X43" s="49">
        <v>0.93571099999999996</v>
      </c>
      <c r="Y43" s="49">
        <v>0.2</v>
      </c>
      <c r="Z43" s="49">
        <v>0</v>
      </c>
      <c r="AA43" s="71">
        <v>43</v>
      </c>
      <c r="AB43" s="71"/>
      <c r="AC43" s="72"/>
      <c r="AD43" s="78" t="s">
        <v>1753</v>
      </c>
      <c r="AE43" s="78">
        <v>1012</v>
      </c>
      <c r="AF43" s="78">
        <v>602</v>
      </c>
      <c r="AG43" s="78">
        <v>2628</v>
      </c>
      <c r="AH43" s="78">
        <v>571</v>
      </c>
      <c r="AI43" s="78"/>
      <c r="AJ43" s="78" t="s">
        <v>1848</v>
      </c>
      <c r="AK43" s="78" t="s">
        <v>1934</v>
      </c>
      <c r="AL43" s="83" t="s">
        <v>1991</v>
      </c>
      <c r="AM43" s="78"/>
      <c r="AN43" s="80">
        <v>41259.451203703706</v>
      </c>
      <c r="AO43" s="83" t="s">
        <v>2079</v>
      </c>
      <c r="AP43" s="78" t="b">
        <v>0</v>
      </c>
      <c r="AQ43" s="78" t="b">
        <v>0</v>
      </c>
      <c r="AR43" s="78" t="b">
        <v>1</v>
      </c>
      <c r="AS43" s="78"/>
      <c r="AT43" s="78">
        <v>115</v>
      </c>
      <c r="AU43" s="83" t="s">
        <v>2135</v>
      </c>
      <c r="AV43" s="78" t="b">
        <v>0</v>
      </c>
      <c r="AW43" s="78" t="s">
        <v>2176</v>
      </c>
      <c r="AX43" s="83" t="s">
        <v>2217</v>
      </c>
      <c r="AY43" s="78" t="s">
        <v>66</v>
      </c>
      <c r="AZ43" s="78" t="str">
        <f>REPLACE(INDEX(GroupVertices[Group], MATCH(Vertices[[#This Row],[Vertex]],GroupVertices[Vertex],0)),1,1,"")</f>
        <v>2</v>
      </c>
      <c r="BA43" s="48">
        <v>0</v>
      </c>
      <c r="BB43" s="49">
        <v>0</v>
      </c>
      <c r="BC43" s="48">
        <v>0</v>
      </c>
      <c r="BD43" s="49">
        <v>0</v>
      </c>
      <c r="BE43" s="48">
        <v>0</v>
      </c>
      <c r="BF43" s="49">
        <v>0</v>
      </c>
      <c r="BG43" s="48">
        <v>31</v>
      </c>
      <c r="BH43" s="49">
        <v>100</v>
      </c>
      <c r="BI43" s="48">
        <v>31</v>
      </c>
      <c r="BJ43" s="48" t="s">
        <v>465</v>
      </c>
      <c r="BK43" s="48" t="s">
        <v>465</v>
      </c>
      <c r="BL43" s="48" t="s">
        <v>496</v>
      </c>
      <c r="BM43" s="48" t="s">
        <v>496</v>
      </c>
      <c r="BN43" s="48" t="s">
        <v>517</v>
      </c>
      <c r="BO43" s="48" t="s">
        <v>517</v>
      </c>
      <c r="BP43" s="126" t="s">
        <v>10907</v>
      </c>
      <c r="BQ43" s="126" t="s">
        <v>10907</v>
      </c>
      <c r="BR43" s="126" t="s">
        <v>10986</v>
      </c>
      <c r="BS43" s="126" t="s">
        <v>10986</v>
      </c>
      <c r="BT43" s="2"/>
      <c r="BU43" s="3"/>
      <c r="BV43" s="3"/>
      <c r="BW43" s="3"/>
      <c r="BX43" s="3"/>
    </row>
    <row r="44" spans="1:76" x14ac:dyDescent="0.25">
      <c r="A44" s="64" t="s">
        <v>294</v>
      </c>
      <c r="B44" s="65"/>
      <c r="C44" s="65" t="s">
        <v>64</v>
      </c>
      <c r="D44" s="66">
        <v>363.90715058974354</v>
      </c>
      <c r="E44" s="68"/>
      <c r="F44" s="102" t="s">
        <v>2155</v>
      </c>
      <c r="G44" s="65"/>
      <c r="H44" s="69" t="s">
        <v>294</v>
      </c>
      <c r="I44" s="70"/>
      <c r="J44" s="70"/>
      <c r="K44" s="69" t="s">
        <v>2317</v>
      </c>
      <c r="L44" s="73">
        <v>298.55246532544567</v>
      </c>
      <c r="M44" s="74">
        <v>2636.27099609375</v>
      </c>
      <c r="N44" s="74">
        <v>1798.046630859375</v>
      </c>
      <c r="O44" s="75"/>
      <c r="P44" s="76"/>
      <c r="Q44" s="76"/>
      <c r="R44" s="88"/>
      <c r="S44" s="48">
        <v>9</v>
      </c>
      <c r="T44" s="48">
        <v>0</v>
      </c>
      <c r="U44" s="49">
        <v>131.55286899999999</v>
      </c>
      <c r="V44" s="49">
        <v>4.8079999999999998E-3</v>
      </c>
      <c r="W44" s="49">
        <v>2.3771E-2</v>
      </c>
      <c r="X44" s="49">
        <v>1.556362</v>
      </c>
      <c r="Y44" s="49">
        <v>0.2361111111111111</v>
      </c>
      <c r="Z44" s="49">
        <v>0</v>
      </c>
      <c r="AA44" s="71">
        <v>44</v>
      </c>
      <c r="AB44" s="71"/>
      <c r="AC44" s="72"/>
      <c r="AD44" s="78" t="s">
        <v>1754</v>
      </c>
      <c r="AE44" s="78">
        <v>371</v>
      </c>
      <c r="AF44" s="78">
        <v>385</v>
      </c>
      <c r="AG44" s="78">
        <v>2165</v>
      </c>
      <c r="AH44" s="78">
        <v>1483</v>
      </c>
      <c r="AI44" s="78"/>
      <c r="AJ44" s="78" t="s">
        <v>1849</v>
      </c>
      <c r="AK44" s="78" t="s">
        <v>1911</v>
      </c>
      <c r="AL44" s="83" t="s">
        <v>1992</v>
      </c>
      <c r="AM44" s="78"/>
      <c r="AN44" s="80">
        <v>40585.696793981479</v>
      </c>
      <c r="AO44" s="83" t="s">
        <v>2080</v>
      </c>
      <c r="AP44" s="78" t="b">
        <v>0</v>
      </c>
      <c r="AQ44" s="78" t="b">
        <v>0</v>
      </c>
      <c r="AR44" s="78" t="b">
        <v>1</v>
      </c>
      <c r="AS44" s="78"/>
      <c r="AT44" s="78">
        <v>29</v>
      </c>
      <c r="AU44" s="83" t="s">
        <v>2144</v>
      </c>
      <c r="AV44" s="78" t="b">
        <v>0</v>
      </c>
      <c r="AW44" s="78" t="s">
        <v>2176</v>
      </c>
      <c r="AX44" s="83" t="s">
        <v>2218</v>
      </c>
      <c r="AY44" s="78" t="s">
        <v>65</v>
      </c>
      <c r="AZ44" s="78" t="str">
        <f>REPLACE(INDEX(GroupVertices[Group], MATCH(Vertices[[#This Row],[Vertex]],GroupVertices[Vertex],0)),1,1,"")</f>
        <v>2</v>
      </c>
      <c r="BA44" s="48"/>
      <c r="BB44" s="49"/>
      <c r="BC44" s="48"/>
      <c r="BD44" s="49"/>
      <c r="BE44" s="48"/>
      <c r="BF44" s="49"/>
      <c r="BG44" s="48"/>
      <c r="BH44" s="49"/>
      <c r="BI44" s="48"/>
      <c r="BJ44" s="48"/>
      <c r="BK44" s="48"/>
      <c r="BL44" s="48"/>
      <c r="BM44" s="48"/>
      <c r="BN44" s="48"/>
      <c r="BO44" s="48"/>
      <c r="BP44" s="48"/>
      <c r="BQ44" s="48"/>
      <c r="BR44" s="48"/>
      <c r="BS44" s="48"/>
      <c r="BT44" s="2"/>
      <c r="BU44" s="3"/>
      <c r="BV44" s="3"/>
      <c r="BW44" s="3"/>
      <c r="BX44" s="3"/>
    </row>
    <row r="45" spans="1:76" x14ac:dyDescent="0.25">
      <c r="A45" s="64" t="s">
        <v>280</v>
      </c>
      <c r="B45" s="65"/>
      <c r="C45" s="65" t="s">
        <v>64</v>
      </c>
      <c r="D45" s="66">
        <v>214.51290164835166</v>
      </c>
      <c r="E45" s="68"/>
      <c r="F45" s="102" t="s">
        <v>736</v>
      </c>
      <c r="G45" s="65"/>
      <c r="H45" s="69" t="s">
        <v>280</v>
      </c>
      <c r="I45" s="70"/>
      <c r="J45" s="70"/>
      <c r="K45" s="69" t="s">
        <v>2318</v>
      </c>
      <c r="L45" s="73">
        <v>78.388756669687865</v>
      </c>
      <c r="M45" s="74">
        <v>3070.90966796875</v>
      </c>
      <c r="N45" s="74">
        <v>2867.845703125</v>
      </c>
      <c r="O45" s="75"/>
      <c r="P45" s="76"/>
      <c r="Q45" s="76"/>
      <c r="R45" s="88"/>
      <c r="S45" s="48">
        <v>5</v>
      </c>
      <c r="T45" s="48">
        <v>1</v>
      </c>
      <c r="U45" s="49">
        <v>34.214849999999998</v>
      </c>
      <c r="V45" s="49">
        <v>4.5050000000000003E-3</v>
      </c>
      <c r="W45" s="49">
        <v>1.7083000000000001E-2</v>
      </c>
      <c r="X45" s="49">
        <v>1.0621350000000001</v>
      </c>
      <c r="Y45" s="49">
        <v>0.26666666666666666</v>
      </c>
      <c r="Z45" s="49">
        <v>0</v>
      </c>
      <c r="AA45" s="71">
        <v>45</v>
      </c>
      <c r="AB45" s="71"/>
      <c r="AC45" s="72"/>
      <c r="AD45" s="78" t="s">
        <v>1755</v>
      </c>
      <c r="AE45" s="78">
        <v>1282</v>
      </c>
      <c r="AF45" s="78">
        <v>2017</v>
      </c>
      <c r="AG45" s="78">
        <v>27585</v>
      </c>
      <c r="AH45" s="78">
        <v>6117</v>
      </c>
      <c r="AI45" s="78"/>
      <c r="AJ45" s="78" t="s">
        <v>1850</v>
      </c>
      <c r="AK45" s="78" t="s">
        <v>1935</v>
      </c>
      <c r="AL45" s="83" t="s">
        <v>1993</v>
      </c>
      <c r="AM45" s="78"/>
      <c r="AN45" s="80">
        <v>40152.545219907406</v>
      </c>
      <c r="AO45" s="83" t="s">
        <v>2081</v>
      </c>
      <c r="AP45" s="78" t="b">
        <v>0</v>
      </c>
      <c r="AQ45" s="78" t="b">
        <v>0</v>
      </c>
      <c r="AR45" s="78" t="b">
        <v>1</v>
      </c>
      <c r="AS45" s="78"/>
      <c r="AT45" s="78">
        <v>678</v>
      </c>
      <c r="AU45" s="83" t="s">
        <v>2140</v>
      </c>
      <c r="AV45" s="78" t="b">
        <v>0</v>
      </c>
      <c r="AW45" s="78" t="s">
        <v>2176</v>
      </c>
      <c r="AX45" s="83" t="s">
        <v>2219</v>
      </c>
      <c r="AY45" s="78" t="s">
        <v>66</v>
      </c>
      <c r="AZ45" s="78" t="str">
        <f>REPLACE(INDEX(GroupVertices[Group], MATCH(Vertices[[#This Row],[Vertex]],GroupVertices[Vertex],0)),1,1,"")</f>
        <v>2</v>
      </c>
      <c r="BA45" s="48">
        <v>0</v>
      </c>
      <c r="BB45" s="49">
        <v>0</v>
      </c>
      <c r="BC45" s="48">
        <v>0</v>
      </c>
      <c r="BD45" s="49">
        <v>0</v>
      </c>
      <c r="BE45" s="48">
        <v>0</v>
      </c>
      <c r="BF45" s="49">
        <v>0</v>
      </c>
      <c r="BG45" s="48">
        <v>38</v>
      </c>
      <c r="BH45" s="49">
        <v>100</v>
      </c>
      <c r="BI45" s="48">
        <v>38</v>
      </c>
      <c r="BJ45" s="48"/>
      <c r="BK45" s="48"/>
      <c r="BL45" s="48"/>
      <c r="BM45" s="48"/>
      <c r="BN45" s="48"/>
      <c r="BO45" s="48"/>
      <c r="BP45" s="126" t="s">
        <v>10908</v>
      </c>
      <c r="BQ45" s="126" t="s">
        <v>10908</v>
      </c>
      <c r="BR45" s="126" t="s">
        <v>10987</v>
      </c>
      <c r="BS45" s="126" t="s">
        <v>10987</v>
      </c>
      <c r="BT45" s="2"/>
      <c r="BU45" s="3"/>
      <c r="BV45" s="3"/>
      <c r="BW45" s="3"/>
      <c r="BX45" s="3"/>
    </row>
    <row r="46" spans="1:76" x14ac:dyDescent="0.25">
      <c r="A46" s="64" t="s">
        <v>295</v>
      </c>
      <c r="B46" s="65"/>
      <c r="C46" s="65" t="s">
        <v>64</v>
      </c>
      <c r="D46" s="66">
        <v>344.38264998168495</v>
      </c>
      <c r="E46" s="68"/>
      <c r="F46" s="102" t="s">
        <v>2156</v>
      </c>
      <c r="G46" s="65"/>
      <c r="H46" s="69" t="s">
        <v>295</v>
      </c>
      <c r="I46" s="70"/>
      <c r="J46" s="70"/>
      <c r="K46" s="69" t="s">
        <v>2319</v>
      </c>
      <c r="L46" s="73">
        <v>269.77902529022629</v>
      </c>
      <c r="M46" s="74">
        <v>3312.270263671875</v>
      </c>
      <c r="N46" s="74">
        <v>2289.6591796875</v>
      </c>
      <c r="O46" s="75"/>
      <c r="P46" s="76"/>
      <c r="Q46" s="76"/>
      <c r="R46" s="88"/>
      <c r="S46" s="48">
        <v>7</v>
      </c>
      <c r="T46" s="48">
        <v>0</v>
      </c>
      <c r="U46" s="49">
        <v>118.831655</v>
      </c>
      <c r="V46" s="49">
        <v>4.5659999999999997E-3</v>
      </c>
      <c r="W46" s="49">
        <v>1.7531000000000001E-2</v>
      </c>
      <c r="X46" s="49">
        <v>1.263258</v>
      </c>
      <c r="Y46" s="49">
        <v>0.19047619047619047</v>
      </c>
      <c r="Z46" s="49">
        <v>0</v>
      </c>
      <c r="AA46" s="71">
        <v>46</v>
      </c>
      <c r="AB46" s="71"/>
      <c r="AC46" s="72"/>
      <c r="AD46" s="78" t="s">
        <v>1756</v>
      </c>
      <c r="AE46" s="78">
        <v>869</v>
      </c>
      <c r="AF46" s="78">
        <v>12054</v>
      </c>
      <c r="AG46" s="78">
        <v>6834</v>
      </c>
      <c r="AH46" s="78">
        <v>19285</v>
      </c>
      <c r="AI46" s="78"/>
      <c r="AJ46" s="78" t="s">
        <v>1851</v>
      </c>
      <c r="AK46" s="78"/>
      <c r="AL46" s="83" t="s">
        <v>1994</v>
      </c>
      <c r="AM46" s="78"/>
      <c r="AN46" s="80">
        <v>41235.783842592595</v>
      </c>
      <c r="AO46" s="83" t="s">
        <v>2082</v>
      </c>
      <c r="AP46" s="78" t="b">
        <v>0</v>
      </c>
      <c r="AQ46" s="78" t="b">
        <v>0</v>
      </c>
      <c r="AR46" s="78" t="b">
        <v>1</v>
      </c>
      <c r="AS46" s="78"/>
      <c r="AT46" s="78">
        <v>1605</v>
      </c>
      <c r="AU46" s="83" t="s">
        <v>2139</v>
      </c>
      <c r="AV46" s="78" t="b">
        <v>0</v>
      </c>
      <c r="AW46" s="78" t="s">
        <v>2176</v>
      </c>
      <c r="AX46" s="83" t="s">
        <v>2220</v>
      </c>
      <c r="AY46" s="78" t="s">
        <v>65</v>
      </c>
      <c r="AZ46" s="78" t="str">
        <f>REPLACE(INDEX(GroupVertices[Group], MATCH(Vertices[[#This Row],[Vertex]],GroupVertices[Vertex],0)),1,1,"")</f>
        <v>2</v>
      </c>
      <c r="BA46" s="48"/>
      <c r="BB46" s="49"/>
      <c r="BC46" s="48"/>
      <c r="BD46" s="49"/>
      <c r="BE46" s="48"/>
      <c r="BF46" s="49"/>
      <c r="BG46" s="48"/>
      <c r="BH46" s="49"/>
      <c r="BI46" s="48"/>
      <c r="BJ46" s="48"/>
      <c r="BK46" s="48"/>
      <c r="BL46" s="48"/>
      <c r="BM46" s="48"/>
      <c r="BN46" s="48"/>
      <c r="BO46" s="48"/>
      <c r="BP46" s="48"/>
      <c r="BQ46" s="48"/>
      <c r="BR46" s="48"/>
      <c r="BS46" s="48"/>
      <c r="BT46" s="2"/>
      <c r="BU46" s="3"/>
      <c r="BV46" s="3"/>
      <c r="BW46" s="3"/>
      <c r="BX46" s="3"/>
    </row>
    <row r="47" spans="1:76" x14ac:dyDescent="0.25">
      <c r="A47" s="64" t="s">
        <v>296</v>
      </c>
      <c r="B47" s="65"/>
      <c r="C47" s="65" t="s">
        <v>64</v>
      </c>
      <c r="D47" s="66">
        <v>162</v>
      </c>
      <c r="E47" s="68"/>
      <c r="F47" s="102" t="s">
        <v>2157</v>
      </c>
      <c r="G47" s="65"/>
      <c r="H47" s="69" t="s">
        <v>296</v>
      </c>
      <c r="I47" s="70"/>
      <c r="J47" s="70"/>
      <c r="K47" s="69" t="s">
        <v>2320</v>
      </c>
      <c r="L47" s="73">
        <v>1</v>
      </c>
      <c r="M47" s="74">
        <v>2111.187255859375</v>
      </c>
      <c r="N47" s="74">
        <v>254.73957824707031</v>
      </c>
      <c r="O47" s="75"/>
      <c r="P47" s="76"/>
      <c r="Q47" s="76"/>
      <c r="R47" s="88"/>
      <c r="S47" s="48">
        <v>2</v>
      </c>
      <c r="T47" s="48">
        <v>0</v>
      </c>
      <c r="U47" s="49">
        <v>0</v>
      </c>
      <c r="V47" s="49">
        <v>3.509E-3</v>
      </c>
      <c r="W47" s="49">
        <v>3.5349999999999999E-3</v>
      </c>
      <c r="X47" s="49">
        <v>0.45187899999999998</v>
      </c>
      <c r="Y47" s="49">
        <v>0.5</v>
      </c>
      <c r="Z47" s="49">
        <v>0</v>
      </c>
      <c r="AA47" s="71">
        <v>47</v>
      </c>
      <c r="AB47" s="71"/>
      <c r="AC47" s="72"/>
      <c r="AD47" s="78" t="s">
        <v>1757</v>
      </c>
      <c r="AE47" s="78">
        <v>30</v>
      </c>
      <c r="AF47" s="78">
        <v>36</v>
      </c>
      <c r="AG47" s="78">
        <v>20</v>
      </c>
      <c r="AH47" s="78">
        <v>12</v>
      </c>
      <c r="AI47" s="78"/>
      <c r="AJ47" s="78" t="s">
        <v>1852</v>
      </c>
      <c r="AK47" s="78" t="s">
        <v>1936</v>
      </c>
      <c r="AL47" s="78"/>
      <c r="AM47" s="78"/>
      <c r="AN47" s="80">
        <v>40238.91034722222</v>
      </c>
      <c r="AO47" s="78"/>
      <c r="AP47" s="78" t="b">
        <v>1</v>
      </c>
      <c r="AQ47" s="78" t="b">
        <v>0</v>
      </c>
      <c r="AR47" s="78" t="b">
        <v>1</v>
      </c>
      <c r="AS47" s="78"/>
      <c r="AT47" s="78">
        <v>0</v>
      </c>
      <c r="AU47" s="83" t="s">
        <v>2135</v>
      </c>
      <c r="AV47" s="78" t="b">
        <v>0</v>
      </c>
      <c r="AW47" s="78" t="s">
        <v>2176</v>
      </c>
      <c r="AX47" s="83" t="s">
        <v>2221</v>
      </c>
      <c r="AY47" s="78" t="s">
        <v>65</v>
      </c>
      <c r="AZ47" s="78" t="str">
        <f>REPLACE(INDEX(GroupVertices[Group], MATCH(Vertices[[#This Row],[Vertex]],GroupVertices[Vertex],0)),1,1,"")</f>
        <v>2</v>
      </c>
      <c r="BA47" s="48"/>
      <c r="BB47" s="49"/>
      <c r="BC47" s="48"/>
      <c r="BD47" s="49"/>
      <c r="BE47" s="48"/>
      <c r="BF47" s="49"/>
      <c r="BG47" s="48"/>
      <c r="BH47" s="49"/>
      <c r="BI47" s="48"/>
      <c r="BJ47" s="48"/>
      <c r="BK47" s="48"/>
      <c r="BL47" s="48"/>
      <c r="BM47" s="48"/>
      <c r="BN47" s="48"/>
      <c r="BO47" s="48"/>
      <c r="BP47" s="48"/>
      <c r="BQ47" s="48"/>
      <c r="BR47" s="48"/>
      <c r="BS47" s="48"/>
      <c r="BT47" s="2"/>
      <c r="BU47" s="3"/>
      <c r="BV47" s="3"/>
      <c r="BW47" s="3"/>
      <c r="BX47" s="3"/>
    </row>
    <row r="48" spans="1:76" x14ac:dyDescent="0.25">
      <c r="A48" s="64" t="s">
        <v>272</v>
      </c>
      <c r="B48" s="65"/>
      <c r="C48" s="65" t="s">
        <v>64</v>
      </c>
      <c r="D48" s="66">
        <v>788.31402021245424</v>
      </c>
      <c r="E48" s="68"/>
      <c r="F48" s="102" t="s">
        <v>730</v>
      </c>
      <c r="G48" s="65"/>
      <c r="H48" s="69" t="s">
        <v>272</v>
      </c>
      <c r="I48" s="70"/>
      <c r="J48" s="70"/>
      <c r="K48" s="69" t="s">
        <v>2321</v>
      </c>
      <c r="L48" s="73">
        <v>924.00485761782363</v>
      </c>
      <c r="M48" s="74">
        <v>2197.393310546875</v>
      </c>
      <c r="N48" s="74">
        <v>1852.6373291015625</v>
      </c>
      <c r="O48" s="75"/>
      <c r="P48" s="76"/>
      <c r="Q48" s="76"/>
      <c r="R48" s="88"/>
      <c r="S48" s="48">
        <v>9</v>
      </c>
      <c r="T48" s="48">
        <v>8</v>
      </c>
      <c r="U48" s="49">
        <v>408.07572199999998</v>
      </c>
      <c r="V48" s="49">
        <v>5.1549999999999999E-3</v>
      </c>
      <c r="W48" s="49">
        <v>3.5007000000000003E-2</v>
      </c>
      <c r="X48" s="49">
        <v>2.6881590000000002</v>
      </c>
      <c r="Y48" s="49">
        <v>0.20833333333333334</v>
      </c>
      <c r="Z48" s="49">
        <v>6.25E-2</v>
      </c>
      <c r="AA48" s="71">
        <v>48</v>
      </c>
      <c r="AB48" s="71"/>
      <c r="AC48" s="72"/>
      <c r="AD48" s="78" t="s">
        <v>1758</v>
      </c>
      <c r="AE48" s="78">
        <v>899</v>
      </c>
      <c r="AF48" s="78">
        <v>3761</v>
      </c>
      <c r="AG48" s="78">
        <v>10997</v>
      </c>
      <c r="AH48" s="78">
        <v>22673</v>
      </c>
      <c r="AI48" s="78"/>
      <c r="AJ48" s="78" t="s">
        <v>1853</v>
      </c>
      <c r="AK48" s="78" t="s">
        <v>1932</v>
      </c>
      <c r="AL48" s="83" t="s">
        <v>1995</v>
      </c>
      <c r="AM48" s="78"/>
      <c r="AN48" s="80">
        <v>42566.509513888886</v>
      </c>
      <c r="AO48" s="83" t="s">
        <v>2083</v>
      </c>
      <c r="AP48" s="78" t="b">
        <v>0</v>
      </c>
      <c r="AQ48" s="78" t="b">
        <v>0</v>
      </c>
      <c r="AR48" s="78" t="b">
        <v>0</v>
      </c>
      <c r="AS48" s="78"/>
      <c r="AT48" s="78">
        <v>198</v>
      </c>
      <c r="AU48" s="83" t="s">
        <v>2135</v>
      </c>
      <c r="AV48" s="78" t="b">
        <v>0</v>
      </c>
      <c r="AW48" s="78" t="s">
        <v>2176</v>
      </c>
      <c r="AX48" s="83" t="s">
        <v>2222</v>
      </c>
      <c r="AY48" s="78" t="s">
        <v>66</v>
      </c>
      <c r="AZ48" s="78" t="str">
        <f>REPLACE(INDEX(GroupVertices[Group], MATCH(Vertices[[#This Row],[Vertex]],GroupVertices[Vertex],0)),1,1,"")</f>
        <v>2</v>
      </c>
      <c r="BA48" s="48">
        <v>0</v>
      </c>
      <c r="BB48" s="49">
        <v>0</v>
      </c>
      <c r="BC48" s="48">
        <v>0</v>
      </c>
      <c r="BD48" s="49">
        <v>0</v>
      </c>
      <c r="BE48" s="48">
        <v>0</v>
      </c>
      <c r="BF48" s="49">
        <v>0</v>
      </c>
      <c r="BG48" s="48">
        <v>240</v>
      </c>
      <c r="BH48" s="49">
        <v>100</v>
      </c>
      <c r="BI48" s="48">
        <v>240</v>
      </c>
      <c r="BJ48" s="48" t="s">
        <v>472</v>
      </c>
      <c r="BK48" s="48" t="s">
        <v>472</v>
      </c>
      <c r="BL48" s="48" t="s">
        <v>500</v>
      </c>
      <c r="BM48" s="48" t="s">
        <v>500</v>
      </c>
      <c r="BN48" s="48" t="s">
        <v>10857</v>
      </c>
      <c r="BO48" s="48" t="s">
        <v>10872</v>
      </c>
      <c r="BP48" s="126" t="s">
        <v>10909</v>
      </c>
      <c r="BQ48" s="126" t="s">
        <v>10952</v>
      </c>
      <c r="BR48" s="126" t="s">
        <v>10988</v>
      </c>
      <c r="BS48" s="126" t="s">
        <v>10988</v>
      </c>
      <c r="BT48" s="2"/>
      <c r="BU48" s="3"/>
      <c r="BV48" s="3"/>
      <c r="BW48" s="3"/>
      <c r="BX48" s="3"/>
    </row>
    <row r="49" spans="1:76" x14ac:dyDescent="0.25">
      <c r="A49" s="64" t="s">
        <v>246</v>
      </c>
      <c r="B49" s="65"/>
      <c r="C49" s="65" t="s">
        <v>64</v>
      </c>
      <c r="D49" s="66">
        <v>162</v>
      </c>
      <c r="E49" s="68"/>
      <c r="F49" s="102" t="s">
        <v>705</v>
      </c>
      <c r="G49" s="65"/>
      <c r="H49" s="69" t="s">
        <v>246</v>
      </c>
      <c r="I49" s="70"/>
      <c r="J49" s="70"/>
      <c r="K49" s="69" t="s">
        <v>2322</v>
      </c>
      <c r="L49" s="73">
        <v>1</v>
      </c>
      <c r="M49" s="74">
        <v>2824.110107421875</v>
      </c>
      <c r="N49" s="74">
        <v>6239.35546875</v>
      </c>
      <c r="O49" s="75"/>
      <c r="P49" s="76"/>
      <c r="Q49" s="76"/>
      <c r="R49" s="88"/>
      <c r="S49" s="48">
        <v>0</v>
      </c>
      <c r="T49" s="48">
        <v>1</v>
      </c>
      <c r="U49" s="49">
        <v>0</v>
      </c>
      <c r="V49" s="49">
        <v>4.2189999999999997E-3</v>
      </c>
      <c r="W49" s="49">
        <v>5.8739999999999999E-3</v>
      </c>
      <c r="X49" s="49">
        <v>0.31974900000000001</v>
      </c>
      <c r="Y49" s="49">
        <v>0</v>
      </c>
      <c r="Z49" s="49">
        <v>0</v>
      </c>
      <c r="AA49" s="71">
        <v>49</v>
      </c>
      <c r="AB49" s="71"/>
      <c r="AC49" s="72"/>
      <c r="AD49" s="78" t="s">
        <v>1759</v>
      </c>
      <c r="AE49" s="78">
        <v>586</v>
      </c>
      <c r="AF49" s="78">
        <v>619</v>
      </c>
      <c r="AG49" s="78">
        <v>2515</v>
      </c>
      <c r="AH49" s="78">
        <v>4399</v>
      </c>
      <c r="AI49" s="78"/>
      <c r="AJ49" s="78" t="s">
        <v>1854</v>
      </c>
      <c r="AK49" s="78" t="s">
        <v>1937</v>
      </c>
      <c r="AL49" s="83" t="s">
        <v>1996</v>
      </c>
      <c r="AM49" s="78"/>
      <c r="AN49" s="80">
        <v>43649.983356481483</v>
      </c>
      <c r="AO49" s="83" t="s">
        <v>2084</v>
      </c>
      <c r="AP49" s="78" t="b">
        <v>0</v>
      </c>
      <c r="AQ49" s="78" t="b">
        <v>0</v>
      </c>
      <c r="AR49" s="78" t="b">
        <v>0</v>
      </c>
      <c r="AS49" s="78"/>
      <c r="AT49" s="78">
        <v>7</v>
      </c>
      <c r="AU49" s="83" t="s">
        <v>2135</v>
      </c>
      <c r="AV49" s="78" t="b">
        <v>0</v>
      </c>
      <c r="AW49" s="78" t="s">
        <v>2176</v>
      </c>
      <c r="AX49" s="83" t="s">
        <v>2223</v>
      </c>
      <c r="AY49" s="78" t="s">
        <v>66</v>
      </c>
      <c r="AZ49" s="78" t="str">
        <f>REPLACE(INDEX(GroupVertices[Group], MATCH(Vertices[[#This Row],[Vertex]],GroupVertices[Vertex],0)),1,1,"")</f>
        <v>1</v>
      </c>
      <c r="BA49" s="48">
        <v>0</v>
      </c>
      <c r="BB49" s="49">
        <v>0</v>
      </c>
      <c r="BC49" s="48">
        <v>0</v>
      </c>
      <c r="BD49" s="49">
        <v>0</v>
      </c>
      <c r="BE49" s="48">
        <v>0</v>
      </c>
      <c r="BF49" s="49">
        <v>0</v>
      </c>
      <c r="BG49" s="48">
        <v>31</v>
      </c>
      <c r="BH49" s="49">
        <v>100</v>
      </c>
      <c r="BI49" s="48">
        <v>31</v>
      </c>
      <c r="BJ49" s="48"/>
      <c r="BK49" s="48"/>
      <c r="BL49" s="48"/>
      <c r="BM49" s="48"/>
      <c r="BN49" s="48" t="s">
        <v>518</v>
      </c>
      <c r="BO49" s="48" t="s">
        <v>518</v>
      </c>
      <c r="BP49" s="126" t="s">
        <v>10910</v>
      </c>
      <c r="BQ49" s="126" t="s">
        <v>10910</v>
      </c>
      <c r="BR49" s="126" t="s">
        <v>10989</v>
      </c>
      <c r="BS49" s="126" t="s">
        <v>10989</v>
      </c>
      <c r="BT49" s="2"/>
      <c r="BU49" s="3"/>
      <c r="BV49" s="3"/>
      <c r="BW49" s="3"/>
      <c r="BX49" s="3"/>
    </row>
    <row r="50" spans="1:76" x14ac:dyDescent="0.25">
      <c r="A50" s="64" t="s">
        <v>247</v>
      </c>
      <c r="B50" s="65"/>
      <c r="C50" s="65" t="s">
        <v>64</v>
      </c>
      <c r="D50" s="66">
        <v>162</v>
      </c>
      <c r="E50" s="68"/>
      <c r="F50" s="102" t="s">
        <v>706</v>
      </c>
      <c r="G50" s="65"/>
      <c r="H50" s="69" t="s">
        <v>247</v>
      </c>
      <c r="I50" s="70"/>
      <c r="J50" s="70"/>
      <c r="K50" s="69" t="s">
        <v>2323</v>
      </c>
      <c r="L50" s="73">
        <v>1</v>
      </c>
      <c r="M50" s="74">
        <v>452.12155151367187</v>
      </c>
      <c r="N50" s="74">
        <v>8443.3037109375</v>
      </c>
      <c r="O50" s="75"/>
      <c r="P50" s="76"/>
      <c r="Q50" s="76"/>
      <c r="R50" s="88"/>
      <c r="S50" s="48">
        <v>0</v>
      </c>
      <c r="T50" s="48">
        <v>1</v>
      </c>
      <c r="U50" s="49">
        <v>0</v>
      </c>
      <c r="V50" s="49">
        <v>4.2189999999999997E-3</v>
      </c>
      <c r="W50" s="49">
        <v>5.8739999999999999E-3</v>
      </c>
      <c r="X50" s="49">
        <v>0.31974900000000001</v>
      </c>
      <c r="Y50" s="49">
        <v>0</v>
      </c>
      <c r="Z50" s="49">
        <v>0</v>
      </c>
      <c r="AA50" s="71">
        <v>50</v>
      </c>
      <c r="AB50" s="71"/>
      <c r="AC50" s="72"/>
      <c r="AD50" s="78" t="s">
        <v>1760</v>
      </c>
      <c r="AE50" s="78">
        <v>150</v>
      </c>
      <c r="AF50" s="78">
        <v>162</v>
      </c>
      <c r="AG50" s="78">
        <v>457</v>
      </c>
      <c r="AH50" s="78">
        <v>781</v>
      </c>
      <c r="AI50" s="78"/>
      <c r="AJ50" s="78" t="s">
        <v>1855</v>
      </c>
      <c r="AK50" s="78" t="s">
        <v>1924</v>
      </c>
      <c r="AL50" s="83" t="s">
        <v>1997</v>
      </c>
      <c r="AM50" s="78"/>
      <c r="AN50" s="80">
        <v>40837.539421296293</v>
      </c>
      <c r="AO50" s="83" t="s">
        <v>2085</v>
      </c>
      <c r="AP50" s="78" t="b">
        <v>0</v>
      </c>
      <c r="AQ50" s="78" t="b">
        <v>0</v>
      </c>
      <c r="AR50" s="78" t="b">
        <v>0</v>
      </c>
      <c r="AS50" s="78"/>
      <c r="AT50" s="78">
        <v>2</v>
      </c>
      <c r="AU50" s="83" t="s">
        <v>2135</v>
      </c>
      <c r="AV50" s="78" t="b">
        <v>0</v>
      </c>
      <c r="AW50" s="78" t="s">
        <v>2176</v>
      </c>
      <c r="AX50" s="83" t="s">
        <v>2224</v>
      </c>
      <c r="AY50" s="78" t="s">
        <v>66</v>
      </c>
      <c r="AZ50" s="78" t="str">
        <f>REPLACE(INDEX(GroupVertices[Group], MATCH(Vertices[[#This Row],[Vertex]],GroupVertices[Vertex],0)),1,1,"")</f>
        <v>1</v>
      </c>
      <c r="BA50" s="48">
        <v>0</v>
      </c>
      <c r="BB50" s="49">
        <v>0</v>
      </c>
      <c r="BC50" s="48">
        <v>0</v>
      </c>
      <c r="BD50" s="49">
        <v>0</v>
      </c>
      <c r="BE50" s="48">
        <v>0</v>
      </c>
      <c r="BF50" s="49">
        <v>0</v>
      </c>
      <c r="BG50" s="48">
        <v>11</v>
      </c>
      <c r="BH50" s="49">
        <v>100</v>
      </c>
      <c r="BI50" s="48">
        <v>11</v>
      </c>
      <c r="BJ50" s="48"/>
      <c r="BK50" s="48"/>
      <c r="BL50" s="48"/>
      <c r="BM50" s="48"/>
      <c r="BN50" s="48" t="s">
        <v>514</v>
      </c>
      <c r="BO50" s="48" t="s">
        <v>514</v>
      </c>
      <c r="BP50" s="126" t="s">
        <v>10911</v>
      </c>
      <c r="BQ50" s="126" t="s">
        <v>10911</v>
      </c>
      <c r="BR50" s="126" t="s">
        <v>10990</v>
      </c>
      <c r="BS50" s="126" t="s">
        <v>10990</v>
      </c>
      <c r="BT50" s="2"/>
      <c r="BU50" s="3"/>
      <c r="BV50" s="3"/>
      <c r="BW50" s="3"/>
      <c r="BX50" s="3"/>
    </row>
    <row r="51" spans="1:76" x14ac:dyDescent="0.25">
      <c r="A51" s="64" t="s">
        <v>248</v>
      </c>
      <c r="B51" s="65"/>
      <c r="C51" s="65" t="s">
        <v>64</v>
      </c>
      <c r="D51" s="66">
        <v>200.57460266300367</v>
      </c>
      <c r="E51" s="68"/>
      <c r="F51" s="102" t="s">
        <v>707</v>
      </c>
      <c r="G51" s="65"/>
      <c r="H51" s="69" t="s">
        <v>248</v>
      </c>
      <c r="I51" s="70"/>
      <c r="J51" s="70"/>
      <c r="K51" s="69" t="s">
        <v>2324</v>
      </c>
      <c r="L51" s="73">
        <v>57.847754464369601</v>
      </c>
      <c r="M51" s="74">
        <v>3008.638427734375</v>
      </c>
      <c r="N51" s="74">
        <v>8515.958984375</v>
      </c>
      <c r="O51" s="75"/>
      <c r="P51" s="76"/>
      <c r="Q51" s="76"/>
      <c r="R51" s="88"/>
      <c r="S51" s="48">
        <v>0</v>
      </c>
      <c r="T51" s="48">
        <v>9</v>
      </c>
      <c r="U51" s="49">
        <v>25.133333</v>
      </c>
      <c r="V51" s="49">
        <v>4.5659999999999997E-3</v>
      </c>
      <c r="W51" s="49">
        <v>2.1323000000000002E-2</v>
      </c>
      <c r="X51" s="49">
        <v>1.585952</v>
      </c>
      <c r="Y51" s="49">
        <v>0.29166666666666669</v>
      </c>
      <c r="Z51" s="49">
        <v>0</v>
      </c>
      <c r="AA51" s="71">
        <v>51</v>
      </c>
      <c r="AB51" s="71"/>
      <c r="AC51" s="72"/>
      <c r="AD51" s="78" t="s">
        <v>1761</v>
      </c>
      <c r="AE51" s="78">
        <v>1820</v>
      </c>
      <c r="AF51" s="78">
        <v>3291</v>
      </c>
      <c r="AG51" s="78">
        <v>8282</v>
      </c>
      <c r="AH51" s="78">
        <v>1811</v>
      </c>
      <c r="AI51" s="78"/>
      <c r="AJ51" s="78" t="s">
        <v>1856</v>
      </c>
      <c r="AK51" s="78" t="s">
        <v>1907</v>
      </c>
      <c r="AL51" s="83" t="s">
        <v>1998</v>
      </c>
      <c r="AM51" s="78"/>
      <c r="AN51" s="80">
        <v>40870.753634259258</v>
      </c>
      <c r="AO51" s="83" t="s">
        <v>2086</v>
      </c>
      <c r="AP51" s="78" t="b">
        <v>0</v>
      </c>
      <c r="AQ51" s="78" t="b">
        <v>0</v>
      </c>
      <c r="AR51" s="78" t="b">
        <v>1</v>
      </c>
      <c r="AS51" s="78"/>
      <c r="AT51" s="78">
        <v>438</v>
      </c>
      <c r="AU51" s="83" t="s">
        <v>2136</v>
      </c>
      <c r="AV51" s="78" t="b">
        <v>0</v>
      </c>
      <c r="AW51" s="78" t="s">
        <v>2176</v>
      </c>
      <c r="AX51" s="83" t="s">
        <v>2225</v>
      </c>
      <c r="AY51" s="78" t="s">
        <v>66</v>
      </c>
      <c r="AZ51" s="78" t="str">
        <f>REPLACE(INDEX(GroupVertices[Group], MATCH(Vertices[[#This Row],[Vertex]],GroupVertices[Vertex],0)),1,1,"")</f>
        <v>1</v>
      </c>
      <c r="BA51" s="48">
        <v>0</v>
      </c>
      <c r="BB51" s="49">
        <v>0</v>
      </c>
      <c r="BC51" s="48">
        <v>1</v>
      </c>
      <c r="BD51" s="49">
        <v>0.46082949308755761</v>
      </c>
      <c r="BE51" s="48">
        <v>0</v>
      </c>
      <c r="BF51" s="49">
        <v>0</v>
      </c>
      <c r="BG51" s="48">
        <v>216</v>
      </c>
      <c r="BH51" s="49">
        <v>99.539170506912441</v>
      </c>
      <c r="BI51" s="48">
        <v>217</v>
      </c>
      <c r="BJ51" s="48"/>
      <c r="BK51" s="48"/>
      <c r="BL51" s="48"/>
      <c r="BM51" s="48"/>
      <c r="BN51" s="48" t="s">
        <v>10858</v>
      </c>
      <c r="BO51" s="48" t="s">
        <v>10873</v>
      </c>
      <c r="BP51" s="126" t="s">
        <v>10912</v>
      </c>
      <c r="BQ51" s="126" t="s">
        <v>10953</v>
      </c>
      <c r="BR51" s="126" t="s">
        <v>10991</v>
      </c>
      <c r="BS51" s="126" t="s">
        <v>10991</v>
      </c>
      <c r="BT51" s="2"/>
      <c r="BU51" s="3"/>
      <c r="BV51" s="3"/>
      <c r="BW51" s="3"/>
      <c r="BX51" s="3"/>
    </row>
    <row r="52" spans="1:76" x14ac:dyDescent="0.25">
      <c r="A52" s="64" t="s">
        <v>297</v>
      </c>
      <c r="B52" s="65"/>
      <c r="C52" s="65" t="s">
        <v>64</v>
      </c>
      <c r="D52" s="66">
        <v>164.93804334798534</v>
      </c>
      <c r="E52" s="68"/>
      <c r="F52" s="102" t="s">
        <v>2158</v>
      </c>
      <c r="G52" s="65"/>
      <c r="H52" s="69" t="s">
        <v>297</v>
      </c>
      <c r="I52" s="70"/>
      <c r="J52" s="70"/>
      <c r="K52" s="69" t="s">
        <v>2325</v>
      </c>
      <c r="L52" s="73">
        <v>5.329822093336376</v>
      </c>
      <c r="M52" s="74">
        <v>3502.06298828125</v>
      </c>
      <c r="N52" s="74">
        <v>7387.69482421875</v>
      </c>
      <c r="O52" s="75"/>
      <c r="P52" s="76"/>
      <c r="Q52" s="76"/>
      <c r="R52" s="88"/>
      <c r="S52" s="48">
        <v>3</v>
      </c>
      <c r="T52" s="48">
        <v>0</v>
      </c>
      <c r="U52" s="49">
        <v>1.9142859999999999</v>
      </c>
      <c r="V52" s="49">
        <v>4.3860000000000001E-3</v>
      </c>
      <c r="W52" s="49">
        <v>1.1587999999999999E-2</v>
      </c>
      <c r="X52" s="49">
        <v>0.61804400000000004</v>
      </c>
      <c r="Y52" s="49">
        <v>0.33333333333333331</v>
      </c>
      <c r="Z52" s="49">
        <v>0</v>
      </c>
      <c r="AA52" s="71">
        <v>52</v>
      </c>
      <c r="AB52" s="71"/>
      <c r="AC52" s="72"/>
      <c r="AD52" s="78" t="s">
        <v>1762</v>
      </c>
      <c r="AE52" s="78">
        <v>598</v>
      </c>
      <c r="AF52" s="78">
        <v>4331</v>
      </c>
      <c r="AG52" s="78">
        <v>27400</v>
      </c>
      <c r="AH52" s="78">
        <v>1026</v>
      </c>
      <c r="AI52" s="78"/>
      <c r="AJ52" s="78" t="s">
        <v>1857</v>
      </c>
      <c r="AK52" s="78" t="s">
        <v>1938</v>
      </c>
      <c r="AL52" s="83" t="s">
        <v>1999</v>
      </c>
      <c r="AM52" s="78"/>
      <c r="AN52" s="80">
        <v>40636.386770833335</v>
      </c>
      <c r="AO52" s="83" t="s">
        <v>2087</v>
      </c>
      <c r="AP52" s="78" t="b">
        <v>0</v>
      </c>
      <c r="AQ52" s="78" t="b">
        <v>0</v>
      </c>
      <c r="AR52" s="78" t="b">
        <v>1</v>
      </c>
      <c r="AS52" s="78"/>
      <c r="AT52" s="78">
        <v>62</v>
      </c>
      <c r="AU52" s="83" t="s">
        <v>2145</v>
      </c>
      <c r="AV52" s="78" t="b">
        <v>0</v>
      </c>
      <c r="AW52" s="78" t="s">
        <v>2176</v>
      </c>
      <c r="AX52" s="83" t="s">
        <v>2226</v>
      </c>
      <c r="AY52" s="78" t="s">
        <v>65</v>
      </c>
      <c r="AZ52" s="78" t="str">
        <f>REPLACE(INDEX(GroupVertices[Group], MATCH(Vertices[[#This Row],[Vertex]],GroupVertices[Vertex],0)),1,1,"")</f>
        <v>1</v>
      </c>
      <c r="BA52" s="48"/>
      <c r="BB52" s="49"/>
      <c r="BC52" s="48"/>
      <c r="BD52" s="49"/>
      <c r="BE52" s="48"/>
      <c r="BF52" s="49"/>
      <c r="BG52" s="48"/>
      <c r="BH52" s="49"/>
      <c r="BI52" s="48"/>
      <c r="BJ52" s="48"/>
      <c r="BK52" s="48"/>
      <c r="BL52" s="48"/>
      <c r="BM52" s="48"/>
      <c r="BN52" s="48"/>
      <c r="BO52" s="48"/>
      <c r="BP52" s="48"/>
      <c r="BQ52" s="48"/>
      <c r="BR52" s="48"/>
      <c r="BS52" s="48"/>
      <c r="BT52" s="2"/>
      <c r="BU52" s="3"/>
      <c r="BV52" s="3"/>
      <c r="BW52" s="3"/>
      <c r="BX52" s="3"/>
    </row>
    <row r="53" spans="1:76" x14ac:dyDescent="0.25">
      <c r="A53" s="64" t="s">
        <v>298</v>
      </c>
      <c r="B53" s="65"/>
      <c r="C53" s="65" t="s">
        <v>64</v>
      </c>
      <c r="D53" s="66">
        <v>174.02923215384615</v>
      </c>
      <c r="E53" s="68"/>
      <c r="F53" s="102" t="s">
        <v>2159</v>
      </c>
      <c r="G53" s="65"/>
      <c r="H53" s="69" t="s">
        <v>298</v>
      </c>
      <c r="I53" s="70"/>
      <c r="J53" s="70"/>
      <c r="K53" s="69" t="s">
        <v>2326</v>
      </c>
      <c r="L53" s="73">
        <v>18.727592474532525</v>
      </c>
      <c r="M53" s="74">
        <v>3853.770751953125</v>
      </c>
      <c r="N53" s="74">
        <v>8629.587890625</v>
      </c>
      <c r="O53" s="75"/>
      <c r="P53" s="76"/>
      <c r="Q53" s="76"/>
      <c r="R53" s="88"/>
      <c r="S53" s="48">
        <v>5</v>
      </c>
      <c r="T53" s="48">
        <v>0</v>
      </c>
      <c r="U53" s="49">
        <v>7.8376619999999999</v>
      </c>
      <c r="V53" s="49">
        <v>4.4840000000000001E-3</v>
      </c>
      <c r="W53" s="49">
        <v>1.6888E-2</v>
      </c>
      <c r="X53" s="49">
        <v>0.92032000000000003</v>
      </c>
      <c r="Y53" s="49">
        <v>0.35</v>
      </c>
      <c r="Z53" s="49">
        <v>0</v>
      </c>
      <c r="AA53" s="71">
        <v>53</v>
      </c>
      <c r="AB53" s="71"/>
      <c r="AC53" s="72"/>
      <c r="AD53" s="78" t="s">
        <v>1763</v>
      </c>
      <c r="AE53" s="78">
        <v>2843</v>
      </c>
      <c r="AF53" s="78">
        <v>10870</v>
      </c>
      <c r="AG53" s="78">
        <v>19492</v>
      </c>
      <c r="AH53" s="78">
        <v>1191</v>
      </c>
      <c r="AI53" s="78"/>
      <c r="AJ53" s="78" t="s">
        <v>1858</v>
      </c>
      <c r="AK53" s="78" t="s">
        <v>1939</v>
      </c>
      <c r="AL53" s="83" t="s">
        <v>2000</v>
      </c>
      <c r="AM53" s="78"/>
      <c r="AN53" s="80">
        <v>39983.467476851853</v>
      </c>
      <c r="AO53" s="83" t="s">
        <v>2088</v>
      </c>
      <c r="AP53" s="78" t="b">
        <v>0</v>
      </c>
      <c r="AQ53" s="78" t="b">
        <v>0</v>
      </c>
      <c r="AR53" s="78" t="b">
        <v>1</v>
      </c>
      <c r="AS53" s="78"/>
      <c r="AT53" s="78">
        <v>540</v>
      </c>
      <c r="AU53" s="83" t="s">
        <v>2135</v>
      </c>
      <c r="AV53" s="78" t="b">
        <v>1</v>
      </c>
      <c r="AW53" s="78" t="s">
        <v>2176</v>
      </c>
      <c r="AX53" s="83" t="s">
        <v>2227</v>
      </c>
      <c r="AY53" s="78" t="s">
        <v>65</v>
      </c>
      <c r="AZ53" s="78" t="str">
        <f>REPLACE(INDEX(GroupVertices[Group], MATCH(Vertices[[#This Row],[Vertex]],GroupVertices[Vertex],0)),1,1,"")</f>
        <v>1</v>
      </c>
      <c r="BA53" s="48"/>
      <c r="BB53" s="49"/>
      <c r="BC53" s="48"/>
      <c r="BD53" s="49"/>
      <c r="BE53" s="48"/>
      <c r="BF53" s="49"/>
      <c r="BG53" s="48"/>
      <c r="BH53" s="49"/>
      <c r="BI53" s="48"/>
      <c r="BJ53" s="48"/>
      <c r="BK53" s="48"/>
      <c r="BL53" s="48"/>
      <c r="BM53" s="48"/>
      <c r="BN53" s="48"/>
      <c r="BO53" s="48"/>
      <c r="BP53" s="48"/>
      <c r="BQ53" s="48"/>
      <c r="BR53" s="48"/>
      <c r="BS53" s="48"/>
      <c r="BT53" s="2"/>
      <c r="BU53" s="3"/>
      <c r="BV53" s="3"/>
      <c r="BW53" s="3"/>
      <c r="BX53" s="3"/>
    </row>
    <row r="54" spans="1:76" x14ac:dyDescent="0.25">
      <c r="A54" s="64" t="s">
        <v>299</v>
      </c>
      <c r="B54" s="65"/>
      <c r="C54" s="65" t="s">
        <v>64</v>
      </c>
      <c r="D54" s="66">
        <v>177.74563783516484</v>
      </c>
      <c r="E54" s="68"/>
      <c r="F54" s="102" t="s">
        <v>2160</v>
      </c>
      <c r="G54" s="65"/>
      <c r="H54" s="69" t="s">
        <v>299</v>
      </c>
      <c r="I54" s="70"/>
      <c r="J54" s="70"/>
      <c r="K54" s="69" t="s">
        <v>2327</v>
      </c>
      <c r="L54" s="73">
        <v>24.204494453466399</v>
      </c>
      <c r="M54" s="74">
        <v>3392.1923828125</v>
      </c>
      <c r="N54" s="74">
        <v>9466.0224609375</v>
      </c>
      <c r="O54" s="75"/>
      <c r="P54" s="76"/>
      <c r="Q54" s="76"/>
      <c r="R54" s="88"/>
      <c r="S54" s="48">
        <v>6</v>
      </c>
      <c r="T54" s="48">
        <v>0</v>
      </c>
      <c r="U54" s="49">
        <v>10.259091</v>
      </c>
      <c r="V54" s="49">
        <v>4.6950000000000004E-3</v>
      </c>
      <c r="W54" s="49">
        <v>2.0150999999999999E-2</v>
      </c>
      <c r="X54" s="49">
        <v>1.074416</v>
      </c>
      <c r="Y54" s="49">
        <v>0.36666666666666664</v>
      </c>
      <c r="Z54" s="49">
        <v>0</v>
      </c>
      <c r="AA54" s="71">
        <v>54</v>
      </c>
      <c r="AB54" s="71"/>
      <c r="AC54" s="72"/>
      <c r="AD54" s="78" t="s">
        <v>1764</v>
      </c>
      <c r="AE54" s="78">
        <v>108</v>
      </c>
      <c r="AF54" s="78">
        <v>275</v>
      </c>
      <c r="AG54" s="78">
        <v>122</v>
      </c>
      <c r="AH54" s="78">
        <v>54</v>
      </c>
      <c r="AI54" s="78"/>
      <c r="AJ54" s="78" t="s">
        <v>1859</v>
      </c>
      <c r="AK54" s="78" t="s">
        <v>1940</v>
      </c>
      <c r="AL54" s="83" t="s">
        <v>2001</v>
      </c>
      <c r="AM54" s="78"/>
      <c r="AN54" s="80">
        <v>43552.362870370373</v>
      </c>
      <c r="AO54" s="83" t="s">
        <v>2089</v>
      </c>
      <c r="AP54" s="78" t="b">
        <v>0</v>
      </c>
      <c r="AQ54" s="78" t="b">
        <v>0</v>
      </c>
      <c r="AR54" s="78" t="b">
        <v>1</v>
      </c>
      <c r="AS54" s="78"/>
      <c r="AT54" s="78">
        <v>3</v>
      </c>
      <c r="AU54" s="83" t="s">
        <v>2135</v>
      </c>
      <c r="AV54" s="78" t="b">
        <v>1</v>
      </c>
      <c r="AW54" s="78" t="s">
        <v>2176</v>
      </c>
      <c r="AX54" s="83" t="s">
        <v>2228</v>
      </c>
      <c r="AY54" s="78" t="s">
        <v>65</v>
      </c>
      <c r="AZ54" s="78" t="str">
        <f>REPLACE(INDEX(GroupVertices[Group], MATCH(Vertices[[#This Row],[Vertex]],GroupVertices[Vertex],0)),1,1,"")</f>
        <v>1</v>
      </c>
      <c r="BA54" s="48"/>
      <c r="BB54" s="49"/>
      <c r="BC54" s="48"/>
      <c r="BD54" s="49"/>
      <c r="BE54" s="48"/>
      <c r="BF54" s="49"/>
      <c r="BG54" s="48"/>
      <c r="BH54" s="49"/>
      <c r="BI54" s="48"/>
      <c r="BJ54" s="48"/>
      <c r="BK54" s="48"/>
      <c r="BL54" s="48"/>
      <c r="BM54" s="48"/>
      <c r="BN54" s="48"/>
      <c r="BO54" s="48"/>
      <c r="BP54" s="48"/>
      <c r="BQ54" s="48"/>
      <c r="BR54" s="48"/>
      <c r="BS54" s="48"/>
      <c r="BT54" s="2"/>
      <c r="BU54" s="3"/>
      <c r="BV54" s="3"/>
      <c r="BW54" s="3"/>
      <c r="BX54" s="3"/>
    </row>
    <row r="55" spans="1:76" x14ac:dyDescent="0.25">
      <c r="A55" s="64" t="s">
        <v>300</v>
      </c>
      <c r="B55" s="65"/>
      <c r="C55" s="65" t="s">
        <v>64</v>
      </c>
      <c r="D55" s="66">
        <v>177.74563783516484</v>
      </c>
      <c r="E55" s="68"/>
      <c r="F55" s="102" t="s">
        <v>2161</v>
      </c>
      <c r="G55" s="65"/>
      <c r="H55" s="69" t="s">
        <v>300</v>
      </c>
      <c r="I55" s="70"/>
      <c r="J55" s="70"/>
      <c r="K55" s="69" t="s">
        <v>2328</v>
      </c>
      <c r="L55" s="73">
        <v>24.204494453466399</v>
      </c>
      <c r="M55" s="74">
        <v>2299.2080078125</v>
      </c>
      <c r="N55" s="74">
        <v>9737.7314453125</v>
      </c>
      <c r="O55" s="75"/>
      <c r="P55" s="76"/>
      <c r="Q55" s="76"/>
      <c r="R55" s="88"/>
      <c r="S55" s="48">
        <v>6</v>
      </c>
      <c r="T55" s="48">
        <v>0</v>
      </c>
      <c r="U55" s="49">
        <v>10.259091</v>
      </c>
      <c r="V55" s="49">
        <v>4.6950000000000004E-3</v>
      </c>
      <c r="W55" s="49">
        <v>2.0150999999999999E-2</v>
      </c>
      <c r="X55" s="49">
        <v>1.074416</v>
      </c>
      <c r="Y55" s="49">
        <v>0.36666666666666664</v>
      </c>
      <c r="Z55" s="49">
        <v>0</v>
      </c>
      <c r="AA55" s="71">
        <v>55</v>
      </c>
      <c r="AB55" s="71"/>
      <c r="AC55" s="72"/>
      <c r="AD55" s="78" t="s">
        <v>1765</v>
      </c>
      <c r="AE55" s="78">
        <v>3302</v>
      </c>
      <c r="AF55" s="78">
        <v>23792</v>
      </c>
      <c r="AG55" s="78">
        <v>17086</v>
      </c>
      <c r="AH55" s="78">
        <v>5119</v>
      </c>
      <c r="AI55" s="78"/>
      <c r="AJ55" s="78" t="s">
        <v>1860</v>
      </c>
      <c r="AK55" s="78" t="s">
        <v>1941</v>
      </c>
      <c r="AL55" s="83" t="s">
        <v>2002</v>
      </c>
      <c r="AM55" s="78"/>
      <c r="AN55" s="80">
        <v>39833.391770833332</v>
      </c>
      <c r="AO55" s="83" t="s">
        <v>2090</v>
      </c>
      <c r="AP55" s="78" t="b">
        <v>0</v>
      </c>
      <c r="AQ55" s="78" t="b">
        <v>0</v>
      </c>
      <c r="AR55" s="78" t="b">
        <v>0</v>
      </c>
      <c r="AS55" s="78"/>
      <c r="AT55" s="78">
        <v>584</v>
      </c>
      <c r="AU55" s="83" t="s">
        <v>2135</v>
      </c>
      <c r="AV55" s="78" t="b">
        <v>1</v>
      </c>
      <c r="AW55" s="78" t="s">
        <v>2176</v>
      </c>
      <c r="AX55" s="83" t="s">
        <v>2229</v>
      </c>
      <c r="AY55" s="78" t="s">
        <v>65</v>
      </c>
      <c r="AZ55" s="78" t="str">
        <f>REPLACE(INDEX(GroupVertices[Group], MATCH(Vertices[[#This Row],[Vertex]],GroupVertices[Vertex],0)),1,1,"")</f>
        <v>1</v>
      </c>
      <c r="BA55" s="48"/>
      <c r="BB55" s="49"/>
      <c r="BC55" s="48"/>
      <c r="BD55" s="49"/>
      <c r="BE55" s="48"/>
      <c r="BF55" s="49"/>
      <c r="BG55" s="48"/>
      <c r="BH55" s="49"/>
      <c r="BI55" s="48"/>
      <c r="BJ55" s="48"/>
      <c r="BK55" s="48"/>
      <c r="BL55" s="48"/>
      <c r="BM55" s="48"/>
      <c r="BN55" s="48"/>
      <c r="BO55" s="48"/>
      <c r="BP55" s="48"/>
      <c r="BQ55" s="48"/>
      <c r="BR55" s="48"/>
      <c r="BS55" s="48"/>
      <c r="BT55" s="2"/>
      <c r="BU55" s="3"/>
      <c r="BV55" s="3"/>
      <c r="BW55" s="3"/>
      <c r="BX55" s="3"/>
    </row>
    <row r="56" spans="1:76" x14ac:dyDescent="0.25">
      <c r="A56" s="64" t="s">
        <v>301</v>
      </c>
      <c r="B56" s="65"/>
      <c r="C56" s="65" t="s">
        <v>64</v>
      </c>
      <c r="D56" s="66">
        <v>213.21897286080588</v>
      </c>
      <c r="E56" s="68"/>
      <c r="F56" s="102" t="s">
        <v>2162</v>
      </c>
      <c r="G56" s="65"/>
      <c r="H56" s="69" t="s">
        <v>301</v>
      </c>
      <c r="I56" s="70"/>
      <c r="J56" s="70"/>
      <c r="K56" s="69" t="s">
        <v>2329</v>
      </c>
      <c r="L56" s="73">
        <v>76.481881655280276</v>
      </c>
      <c r="M56" s="74">
        <v>1898.0142822265625</v>
      </c>
      <c r="N56" s="74">
        <v>8530.7978515625</v>
      </c>
      <c r="O56" s="75"/>
      <c r="P56" s="76"/>
      <c r="Q56" s="76"/>
      <c r="R56" s="88"/>
      <c r="S56" s="48">
        <v>8</v>
      </c>
      <c r="T56" s="48">
        <v>0</v>
      </c>
      <c r="U56" s="49">
        <v>33.371789</v>
      </c>
      <c r="V56" s="49">
        <v>4.8079999999999998E-3</v>
      </c>
      <c r="W56" s="49">
        <v>2.3720999999999999E-2</v>
      </c>
      <c r="X56" s="49">
        <v>1.375653</v>
      </c>
      <c r="Y56" s="49">
        <v>0.25</v>
      </c>
      <c r="Z56" s="49">
        <v>0</v>
      </c>
      <c r="AA56" s="71">
        <v>56</v>
      </c>
      <c r="AB56" s="71"/>
      <c r="AC56" s="72"/>
      <c r="AD56" s="78" t="s">
        <v>1766</v>
      </c>
      <c r="AE56" s="78">
        <v>2704</v>
      </c>
      <c r="AF56" s="78">
        <v>9585</v>
      </c>
      <c r="AG56" s="78">
        <v>26583</v>
      </c>
      <c r="AH56" s="78">
        <v>8041</v>
      </c>
      <c r="AI56" s="78"/>
      <c r="AJ56" s="78" t="s">
        <v>1861</v>
      </c>
      <c r="AK56" s="78" t="s">
        <v>1911</v>
      </c>
      <c r="AL56" s="83" t="s">
        <v>2003</v>
      </c>
      <c r="AM56" s="78"/>
      <c r="AN56" s="80">
        <v>40627.336701388886</v>
      </c>
      <c r="AO56" s="83" t="s">
        <v>2091</v>
      </c>
      <c r="AP56" s="78" t="b">
        <v>0</v>
      </c>
      <c r="AQ56" s="78" t="b">
        <v>0</v>
      </c>
      <c r="AR56" s="78" t="b">
        <v>1</v>
      </c>
      <c r="AS56" s="78"/>
      <c r="AT56" s="78">
        <v>252</v>
      </c>
      <c r="AU56" s="83" t="s">
        <v>2135</v>
      </c>
      <c r="AV56" s="78" t="b">
        <v>1</v>
      </c>
      <c r="AW56" s="78" t="s">
        <v>2176</v>
      </c>
      <c r="AX56" s="83" t="s">
        <v>2230</v>
      </c>
      <c r="AY56" s="78" t="s">
        <v>65</v>
      </c>
      <c r="AZ56" s="78" t="str">
        <f>REPLACE(INDEX(GroupVertices[Group], MATCH(Vertices[[#This Row],[Vertex]],GroupVertices[Vertex],0)),1,1,"")</f>
        <v>1</v>
      </c>
      <c r="BA56" s="48"/>
      <c r="BB56" s="49"/>
      <c r="BC56" s="48"/>
      <c r="BD56" s="49"/>
      <c r="BE56" s="48"/>
      <c r="BF56" s="49"/>
      <c r="BG56" s="48"/>
      <c r="BH56" s="49"/>
      <c r="BI56" s="48"/>
      <c r="BJ56" s="48"/>
      <c r="BK56" s="48"/>
      <c r="BL56" s="48"/>
      <c r="BM56" s="48"/>
      <c r="BN56" s="48"/>
      <c r="BO56" s="48"/>
      <c r="BP56" s="48"/>
      <c r="BQ56" s="48"/>
      <c r="BR56" s="48"/>
      <c r="BS56" s="48"/>
      <c r="BT56" s="2"/>
      <c r="BU56" s="3"/>
      <c r="BV56" s="3"/>
      <c r="BW56" s="3"/>
      <c r="BX56" s="3"/>
    </row>
    <row r="57" spans="1:76" x14ac:dyDescent="0.25">
      <c r="A57" s="64" t="s">
        <v>276</v>
      </c>
      <c r="B57" s="65"/>
      <c r="C57" s="65" t="s">
        <v>64</v>
      </c>
      <c r="D57" s="66">
        <v>189.76158170329671</v>
      </c>
      <c r="E57" s="68"/>
      <c r="F57" s="102" t="s">
        <v>734</v>
      </c>
      <c r="G57" s="65"/>
      <c r="H57" s="69" t="s">
        <v>276</v>
      </c>
      <c r="I57" s="70"/>
      <c r="J57" s="70"/>
      <c r="K57" s="69" t="s">
        <v>2330</v>
      </c>
      <c r="L57" s="73">
        <v>41.912503856459921</v>
      </c>
      <c r="M57" s="74">
        <v>2762.02685546875</v>
      </c>
      <c r="N57" s="74">
        <v>9226.4609375</v>
      </c>
      <c r="O57" s="75"/>
      <c r="P57" s="76"/>
      <c r="Q57" s="76"/>
      <c r="R57" s="88"/>
      <c r="S57" s="48">
        <v>3</v>
      </c>
      <c r="T57" s="48">
        <v>5</v>
      </c>
      <c r="U57" s="49">
        <v>18.088094999999999</v>
      </c>
      <c r="V57" s="49">
        <v>4.6509999999999998E-3</v>
      </c>
      <c r="W57" s="49">
        <v>2.0087000000000001E-2</v>
      </c>
      <c r="X57" s="49">
        <v>1.4124429999999999</v>
      </c>
      <c r="Y57" s="49">
        <v>0.30357142857142855</v>
      </c>
      <c r="Z57" s="49">
        <v>0</v>
      </c>
      <c r="AA57" s="71">
        <v>57</v>
      </c>
      <c r="AB57" s="71"/>
      <c r="AC57" s="72"/>
      <c r="AD57" s="78" t="s">
        <v>1767</v>
      </c>
      <c r="AE57" s="78">
        <v>130</v>
      </c>
      <c r="AF57" s="78">
        <v>74</v>
      </c>
      <c r="AG57" s="78">
        <v>167</v>
      </c>
      <c r="AH57" s="78">
        <v>146</v>
      </c>
      <c r="AI57" s="78"/>
      <c r="AJ57" s="78" t="s">
        <v>1862</v>
      </c>
      <c r="AK57" s="78"/>
      <c r="AL57" s="83" t="s">
        <v>2004</v>
      </c>
      <c r="AM57" s="78"/>
      <c r="AN57" s="80">
        <v>42345.879108796296</v>
      </c>
      <c r="AO57" s="83" t="s">
        <v>2092</v>
      </c>
      <c r="AP57" s="78" t="b">
        <v>0</v>
      </c>
      <c r="AQ57" s="78" t="b">
        <v>0</v>
      </c>
      <c r="AR57" s="78" t="b">
        <v>1</v>
      </c>
      <c r="AS57" s="78"/>
      <c r="AT57" s="78">
        <v>3</v>
      </c>
      <c r="AU57" s="83" t="s">
        <v>2135</v>
      </c>
      <c r="AV57" s="78" t="b">
        <v>0</v>
      </c>
      <c r="AW57" s="78" t="s">
        <v>2176</v>
      </c>
      <c r="AX57" s="83" t="s">
        <v>2231</v>
      </c>
      <c r="AY57" s="78" t="s">
        <v>66</v>
      </c>
      <c r="AZ57" s="78" t="str">
        <f>REPLACE(INDEX(GroupVertices[Group], MATCH(Vertices[[#This Row],[Vertex]],GroupVertices[Vertex],0)),1,1,"")</f>
        <v>1</v>
      </c>
      <c r="BA57" s="48">
        <v>0</v>
      </c>
      <c r="BB57" s="49">
        <v>0</v>
      </c>
      <c r="BC57" s="48">
        <v>1</v>
      </c>
      <c r="BD57" s="49">
        <v>3.8461538461538463</v>
      </c>
      <c r="BE57" s="48">
        <v>0</v>
      </c>
      <c r="BF57" s="49">
        <v>0</v>
      </c>
      <c r="BG57" s="48">
        <v>25</v>
      </c>
      <c r="BH57" s="49">
        <v>96.15384615384616</v>
      </c>
      <c r="BI57" s="48">
        <v>26</v>
      </c>
      <c r="BJ57" s="48"/>
      <c r="BK57" s="48"/>
      <c r="BL57" s="48"/>
      <c r="BM57" s="48"/>
      <c r="BN57" s="48" t="s">
        <v>509</v>
      </c>
      <c r="BO57" s="48" t="s">
        <v>509</v>
      </c>
      <c r="BP57" s="126" t="s">
        <v>10913</v>
      </c>
      <c r="BQ57" s="126" t="s">
        <v>10913</v>
      </c>
      <c r="BR57" s="126" t="s">
        <v>10992</v>
      </c>
      <c r="BS57" s="126" t="s">
        <v>10992</v>
      </c>
      <c r="BT57" s="2"/>
      <c r="BU57" s="3"/>
      <c r="BV57" s="3"/>
      <c r="BW57" s="3"/>
      <c r="BX57" s="3"/>
    </row>
    <row r="58" spans="1:76" x14ac:dyDescent="0.25">
      <c r="A58" s="64" t="s">
        <v>249</v>
      </c>
      <c r="B58" s="65"/>
      <c r="C58" s="65" t="s">
        <v>64</v>
      </c>
      <c r="D58" s="66">
        <v>162</v>
      </c>
      <c r="E58" s="68"/>
      <c r="F58" s="102" t="s">
        <v>708</v>
      </c>
      <c r="G58" s="65"/>
      <c r="H58" s="69" t="s">
        <v>249</v>
      </c>
      <c r="I58" s="70"/>
      <c r="J58" s="70"/>
      <c r="K58" s="69" t="s">
        <v>2331</v>
      </c>
      <c r="L58" s="73">
        <v>1</v>
      </c>
      <c r="M58" s="74">
        <v>4515.4677734375</v>
      </c>
      <c r="N58" s="74">
        <v>5923.6884765625</v>
      </c>
      <c r="O58" s="75"/>
      <c r="P58" s="76"/>
      <c r="Q58" s="76"/>
      <c r="R58" s="88"/>
      <c r="S58" s="48">
        <v>0</v>
      </c>
      <c r="T58" s="48">
        <v>1</v>
      </c>
      <c r="U58" s="49">
        <v>0</v>
      </c>
      <c r="V58" s="49">
        <v>2.9150000000000001E-3</v>
      </c>
      <c r="W58" s="49">
        <v>4.17E-4</v>
      </c>
      <c r="X58" s="49">
        <v>0.37783299999999997</v>
      </c>
      <c r="Y58" s="49">
        <v>0</v>
      </c>
      <c r="Z58" s="49">
        <v>0</v>
      </c>
      <c r="AA58" s="71">
        <v>58</v>
      </c>
      <c r="AB58" s="71"/>
      <c r="AC58" s="72"/>
      <c r="AD58" s="78" t="s">
        <v>1768</v>
      </c>
      <c r="AE58" s="78">
        <v>3254</v>
      </c>
      <c r="AF58" s="78">
        <v>4749</v>
      </c>
      <c r="AG58" s="78">
        <v>47799</v>
      </c>
      <c r="AH58" s="78">
        <v>37194</v>
      </c>
      <c r="AI58" s="78"/>
      <c r="AJ58" s="78" t="s">
        <v>1863</v>
      </c>
      <c r="AK58" s="78" t="s">
        <v>1942</v>
      </c>
      <c r="AL58" s="83" t="s">
        <v>2005</v>
      </c>
      <c r="AM58" s="78"/>
      <c r="AN58" s="80">
        <v>40947.403912037036</v>
      </c>
      <c r="AO58" s="83" t="s">
        <v>2093</v>
      </c>
      <c r="AP58" s="78" t="b">
        <v>0</v>
      </c>
      <c r="AQ58" s="78" t="b">
        <v>0</v>
      </c>
      <c r="AR58" s="78" t="b">
        <v>1</v>
      </c>
      <c r="AS58" s="78"/>
      <c r="AT58" s="78">
        <v>390</v>
      </c>
      <c r="AU58" s="83" t="s">
        <v>2137</v>
      </c>
      <c r="AV58" s="78" t="b">
        <v>0</v>
      </c>
      <c r="AW58" s="78" t="s">
        <v>2176</v>
      </c>
      <c r="AX58" s="83" t="s">
        <v>2232</v>
      </c>
      <c r="AY58" s="78" t="s">
        <v>66</v>
      </c>
      <c r="AZ58" s="78" t="str">
        <f>REPLACE(INDEX(GroupVertices[Group], MATCH(Vertices[[#This Row],[Vertex]],GroupVertices[Vertex],0)),1,1,"")</f>
        <v>4</v>
      </c>
      <c r="BA58" s="48">
        <v>0</v>
      </c>
      <c r="BB58" s="49">
        <v>0</v>
      </c>
      <c r="BC58" s="48">
        <v>0</v>
      </c>
      <c r="BD58" s="49">
        <v>0</v>
      </c>
      <c r="BE58" s="48">
        <v>0</v>
      </c>
      <c r="BF58" s="49">
        <v>0</v>
      </c>
      <c r="BG58" s="48">
        <v>30</v>
      </c>
      <c r="BH58" s="49">
        <v>100</v>
      </c>
      <c r="BI58" s="48">
        <v>30</v>
      </c>
      <c r="BJ58" s="48"/>
      <c r="BK58" s="48"/>
      <c r="BL58" s="48"/>
      <c r="BM58" s="48"/>
      <c r="BN58" s="48" t="s">
        <v>520</v>
      </c>
      <c r="BO58" s="48" t="s">
        <v>520</v>
      </c>
      <c r="BP58" s="126" t="s">
        <v>10914</v>
      </c>
      <c r="BQ58" s="126" t="s">
        <v>10914</v>
      </c>
      <c r="BR58" s="126" t="s">
        <v>10993</v>
      </c>
      <c r="BS58" s="126" t="s">
        <v>10993</v>
      </c>
      <c r="BT58" s="2"/>
      <c r="BU58" s="3"/>
      <c r="BV58" s="3"/>
      <c r="BW58" s="3"/>
      <c r="BX58" s="3"/>
    </row>
    <row r="59" spans="1:76" x14ac:dyDescent="0.25">
      <c r="A59" s="64" t="s">
        <v>268</v>
      </c>
      <c r="B59" s="65"/>
      <c r="C59" s="65" t="s">
        <v>64</v>
      </c>
      <c r="D59" s="66">
        <v>806.04213889743596</v>
      </c>
      <c r="E59" s="68"/>
      <c r="F59" s="102" t="s">
        <v>726</v>
      </c>
      <c r="G59" s="65"/>
      <c r="H59" s="69" t="s">
        <v>268</v>
      </c>
      <c r="I59" s="70"/>
      <c r="J59" s="70"/>
      <c r="K59" s="69" t="s">
        <v>2332</v>
      </c>
      <c r="L59" s="73">
        <v>950.13095273080341</v>
      </c>
      <c r="M59" s="74">
        <v>5086.96533203125</v>
      </c>
      <c r="N59" s="74">
        <v>6588.55078125</v>
      </c>
      <c r="O59" s="75"/>
      <c r="P59" s="76"/>
      <c r="Q59" s="76"/>
      <c r="R59" s="88"/>
      <c r="S59" s="48">
        <v>6</v>
      </c>
      <c r="T59" s="48">
        <v>1</v>
      </c>
      <c r="U59" s="49">
        <v>419.62650100000002</v>
      </c>
      <c r="V59" s="49">
        <v>3.9839999999999997E-3</v>
      </c>
      <c r="W59" s="49">
        <v>5.0660000000000002E-3</v>
      </c>
      <c r="X59" s="49">
        <v>1.6082320000000001</v>
      </c>
      <c r="Y59" s="49">
        <v>0</v>
      </c>
      <c r="Z59" s="49">
        <v>0</v>
      </c>
      <c r="AA59" s="71">
        <v>59</v>
      </c>
      <c r="AB59" s="71"/>
      <c r="AC59" s="72"/>
      <c r="AD59" s="78" t="s">
        <v>1769</v>
      </c>
      <c r="AE59" s="78">
        <v>3975</v>
      </c>
      <c r="AF59" s="78">
        <v>10484</v>
      </c>
      <c r="AG59" s="78">
        <v>61329</v>
      </c>
      <c r="AH59" s="78">
        <v>56707</v>
      </c>
      <c r="AI59" s="78"/>
      <c r="AJ59" s="78" t="s">
        <v>1864</v>
      </c>
      <c r="AK59" s="78" t="s">
        <v>1943</v>
      </c>
      <c r="AL59" s="83" t="s">
        <v>2006</v>
      </c>
      <c r="AM59" s="78"/>
      <c r="AN59" s="80">
        <v>42191.117662037039</v>
      </c>
      <c r="AO59" s="83" t="s">
        <v>2094</v>
      </c>
      <c r="AP59" s="78" t="b">
        <v>0</v>
      </c>
      <c r="AQ59" s="78" t="b">
        <v>0</v>
      </c>
      <c r="AR59" s="78" t="b">
        <v>0</v>
      </c>
      <c r="AS59" s="78"/>
      <c r="AT59" s="78">
        <v>478</v>
      </c>
      <c r="AU59" s="83" t="s">
        <v>2135</v>
      </c>
      <c r="AV59" s="78" t="b">
        <v>0</v>
      </c>
      <c r="AW59" s="78" t="s">
        <v>2176</v>
      </c>
      <c r="AX59" s="83" t="s">
        <v>2233</v>
      </c>
      <c r="AY59" s="78" t="s">
        <v>66</v>
      </c>
      <c r="AZ59" s="78" t="str">
        <f>REPLACE(INDEX(GroupVertices[Group], MATCH(Vertices[[#This Row],[Vertex]],GroupVertices[Vertex],0)),1,1,"")</f>
        <v>4</v>
      </c>
      <c r="BA59" s="48">
        <v>0</v>
      </c>
      <c r="BB59" s="49">
        <v>0</v>
      </c>
      <c r="BC59" s="48">
        <v>0</v>
      </c>
      <c r="BD59" s="49">
        <v>0</v>
      </c>
      <c r="BE59" s="48">
        <v>0</v>
      </c>
      <c r="BF59" s="49">
        <v>0</v>
      </c>
      <c r="BG59" s="48">
        <v>249</v>
      </c>
      <c r="BH59" s="49">
        <v>100</v>
      </c>
      <c r="BI59" s="48">
        <v>249</v>
      </c>
      <c r="BJ59" s="48" t="s">
        <v>463</v>
      </c>
      <c r="BK59" s="48" t="s">
        <v>463</v>
      </c>
      <c r="BL59" s="48" t="s">
        <v>496</v>
      </c>
      <c r="BM59" s="48" t="s">
        <v>496</v>
      </c>
      <c r="BN59" s="48" t="s">
        <v>531</v>
      </c>
      <c r="BO59" s="48" t="s">
        <v>531</v>
      </c>
      <c r="BP59" s="126" t="s">
        <v>10915</v>
      </c>
      <c r="BQ59" s="126" t="s">
        <v>10954</v>
      </c>
      <c r="BR59" s="126" t="s">
        <v>10994</v>
      </c>
      <c r="BS59" s="126" t="s">
        <v>11023</v>
      </c>
      <c r="BT59" s="2"/>
      <c r="BU59" s="3"/>
      <c r="BV59" s="3"/>
      <c r="BW59" s="3"/>
      <c r="BX59" s="3"/>
    </row>
    <row r="60" spans="1:76" x14ac:dyDescent="0.25">
      <c r="A60" s="64" t="s">
        <v>250</v>
      </c>
      <c r="B60" s="65"/>
      <c r="C60" s="65" t="s">
        <v>64</v>
      </c>
      <c r="D60" s="66">
        <v>162</v>
      </c>
      <c r="E60" s="68"/>
      <c r="F60" s="102" t="s">
        <v>709</v>
      </c>
      <c r="G60" s="65"/>
      <c r="H60" s="69" t="s">
        <v>250</v>
      </c>
      <c r="I60" s="70"/>
      <c r="J60" s="70"/>
      <c r="K60" s="69" t="s">
        <v>2333</v>
      </c>
      <c r="L60" s="73">
        <v>1</v>
      </c>
      <c r="M60" s="74">
        <v>140.69418334960937</v>
      </c>
      <c r="N60" s="74">
        <v>6979.69189453125</v>
      </c>
      <c r="O60" s="75"/>
      <c r="P60" s="76"/>
      <c r="Q60" s="76"/>
      <c r="R60" s="88"/>
      <c r="S60" s="48">
        <v>0</v>
      </c>
      <c r="T60" s="48">
        <v>1</v>
      </c>
      <c r="U60" s="49">
        <v>0</v>
      </c>
      <c r="V60" s="49">
        <v>4.2189999999999997E-3</v>
      </c>
      <c r="W60" s="49">
        <v>5.8739999999999999E-3</v>
      </c>
      <c r="X60" s="49">
        <v>0.31974900000000001</v>
      </c>
      <c r="Y60" s="49">
        <v>0</v>
      </c>
      <c r="Z60" s="49">
        <v>0</v>
      </c>
      <c r="AA60" s="71">
        <v>60</v>
      </c>
      <c r="AB60" s="71"/>
      <c r="AC60" s="72"/>
      <c r="AD60" s="78" t="s">
        <v>1770</v>
      </c>
      <c r="AE60" s="78">
        <v>4986</v>
      </c>
      <c r="AF60" s="78">
        <v>8392</v>
      </c>
      <c r="AG60" s="78">
        <v>20990</v>
      </c>
      <c r="AH60" s="78">
        <v>1120</v>
      </c>
      <c r="AI60" s="78"/>
      <c r="AJ60" s="78" t="s">
        <v>1865</v>
      </c>
      <c r="AK60" s="78" t="s">
        <v>1944</v>
      </c>
      <c r="AL60" s="83" t="s">
        <v>2007</v>
      </c>
      <c r="AM60" s="78"/>
      <c r="AN60" s="80">
        <v>40605.020925925928</v>
      </c>
      <c r="AO60" s="83" t="s">
        <v>2095</v>
      </c>
      <c r="AP60" s="78" t="b">
        <v>0</v>
      </c>
      <c r="AQ60" s="78" t="b">
        <v>0</v>
      </c>
      <c r="AR60" s="78" t="b">
        <v>0</v>
      </c>
      <c r="AS60" s="78"/>
      <c r="AT60" s="78">
        <v>212</v>
      </c>
      <c r="AU60" s="83" t="s">
        <v>2135</v>
      </c>
      <c r="AV60" s="78" t="b">
        <v>0</v>
      </c>
      <c r="AW60" s="78" t="s">
        <v>2176</v>
      </c>
      <c r="AX60" s="83" t="s">
        <v>2234</v>
      </c>
      <c r="AY60" s="78" t="s">
        <v>66</v>
      </c>
      <c r="AZ60" s="78" t="str">
        <f>REPLACE(INDEX(GroupVertices[Group], MATCH(Vertices[[#This Row],[Vertex]],GroupVertices[Vertex],0)),1,1,"")</f>
        <v>1</v>
      </c>
      <c r="BA60" s="48">
        <v>0</v>
      </c>
      <c r="BB60" s="49">
        <v>0</v>
      </c>
      <c r="BC60" s="48">
        <v>0</v>
      </c>
      <c r="BD60" s="49">
        <v>0</v>
      </c>
      <c r="BE60" s="48">
        <v>0</v>
      </c>
      <c r="BF60" s="49">
        <v>0</v>
      </c>
      <c r="BG60" s="48">
        <v>28</v>
      </c>
      <c r="BH60" s="49">
        <v>100</v>
      </c>
      <c r="BI60" s="48">
        <v>28</v>
      </c>
      <c r="BJ60" s="48"/>
      <c r="BK60" s="48"/>
      <c r="BL60" s="48"/>
      <c r="BM60" s="48"/>
      <c r="BN60" s="48" t="s">
        <v>508</v>
      </c>
      <c r="BO60" s="48" t="s">
        <v>508</v>
      </c>
      <c r="BP60" s="126" t="s">
        <v>10916</v>
      </c>
      <c r="BQ60" s="126" t="s">
        <v>10916</v>
      </c>
      <c r="BR60" s="126" t="s">
        <v>10995</v>
      </c>
      <c r="BS60" s="126" t="s">
        <v>10995</v>
      </c>
      <c r="BT60" s="2"/>
      <c r="BU60" s="3"/>
      <c r="BV60" s="3"/>
      <c r="BW60" s="3"/>
      <c r="BX60" s="3"/>
    </row>
    <row r="61" spans="1:76" x14ac:dyDescent="0.25">
      <c r="A61" s="64" t="s">
        <v>251</v>
      </c>
      <c r="B61" s="65"/>
      <c r="C61" s="65" t="s">
        <v>64</v>
      </c>
      <c r="D61" s="66">
        <v>657.86417482051297</v>
      </c>
      <c r="E61" s="68"/>
      <c r="F61" s="102" t="s">
        <v>710</v>
      </c>
      <c r="G61" s="65"/>
      <c r="H61" s="69" t="s">
        <v>251</v>
      </c>
      <c r="I61" s="70"/>
      <c r="J61" s="70"/>
      <c r="K61" s="69" t="s">
        <v>2334</v>
      </c>
      <c r="L61" s="73">
        <v>731.75969451032586</v>
      </c>
      <c r="M61" s="74">
        <v>3300.93115234375</v>
      </c>
      <c r="N61" s="74">
        <v>1491.0919189453125</v>
      </c>
      <c r="O61" s="75"/>
      <c r="P61" s="76"/>
      <c r="Q61" s="76"/>
      <c r="R61" s="88"/>
      <c r="S61" s="48">
        <v>0</v>
      </c>
      <c r="T61" s="48">
        <v>14</v>
      </c>
      <c r="U61" s="49">
        <v>323.08095400000002</v>
      </c>
      <c r="V61" s="49">
        <v>4.7390000000000002E-3</v>
      </c>
      <c r="W61" s="49">
        <v>2.6327E-2</v>
      </c>
      <c r="X61" s="49">
        <v>2.4832450000000001</v>
      </c>
      <c r="Y61" s="49">
        <v>0.1043956043956044</v>
      </c>
      <c r="Z61" s="49">
        <v>0</v>
      </c>
      <c r="AA61" s="71">
        <v>61</v>
      </c>
      <c r="AB61" s="71"/>
      <c r="AC61" s="72"/>
      <c r="AD61" s="78" t="s">
        <v>1771</v>
      </c>
      <c r="AE61" s="78">
        <v>3081</v>
      </c>
      <c r="AF61" s="78">
        <v>4147</v>
      </c>
      <c r="AG61" s="78">
        <v>31335</v>
      </c>
      <c r="AH61" s="78">
        <v>20302</v>
      </c>
      <c r="AI61" s="78"/>
      <c r="AJ61" s="78" t="s">
        <v>1866</v>
      </c>
      <c r="AK61" s="78" t="s">
        <v>1945</v>
      </c>
      <c r="AL61" s="83" t="s">
        <v>2008</v>
      </c>
      <c r="AM61" s="78"/>
      <c r="AN61" s="80">
        <v>41503.988796296297</v>
      </c>
      <c r="AO61" s="83" t="s">
        <v>2096</v>
      </c>
      <c r="AP61" s="78" t="b">
        <v>0</v>
      </c>
      <c r="AQ61" s="78" t="b">
        <v>0</v>
      </c>
      <c r="AR61" s="78" t="b">
        <v>1</v>
      </c>
      <c r="AS61" s="78"/>
      <c r="AT61" s="78">
        <v>500</v>
      </c>
      <c r="AU61" s="83" t="s">
        <v>2135</v>
      </c>
      <c r="AV61" s="78" t="b">
        <v>0</v>
      </c>
      <c r="AW61" s="78" t="s">
        <v>2176</v>
      </c>
      <c r="AX61" s="83" t="s">
        <v>2235</v>
      </c>
      <c r="AY61" s="78" t="s">
        <v>66</v>
      </c>
      <c r="AZ61" s="78" t="str">
        <f>REPLACE(INDEX(GroupVertices[Group], MATCH(Vertices[[#This Row],[Vertex]],GroupVertices[Vertex],0)),1,1,"")</f>
        <v>2</v>
      </c>
      <c r="BA61" s="48">
        <v>1</v>
      </c>
      <c r="BB61" s="49">
        <v>0.15432098765432098</v>
      </c>
      <c r="BC61" s="48">
        <v>1</v>
      </c>
      <c r="BD61" s="49">
        <v>0.15432098765432098</v>
      </c>
      <c r="BE61" s="48">
        <v>0</v>
      </c>
      <c r="BF61" s="49">
        <v>0</v>
      </c>
      <c r="BG61" s="48">
        <v>646</v>
      </c>
      <c r="BH61" s="49">
        <v>99.691358024691354</v>
      </c>
      <c r="BI61" s="48">
        <v>648</v>
      </c>
      <c r="BJ61" s="48" t="s">
        <v>466</v>
      </c>
      <c r="BK61" s="48" t="s">
        <v>466</v>
      </c>
      <c r="BL61" s="48" t="s">
        <v>498</v>
      </c>
      <c r="BM61" s="48" t="s">
        <v>498</v>
      </c>
      <c r="BN61" s="48" t="s">
        <v>10859</v>
      </c>
      <c r="BO61" s="48" t="s">
        <v>10874</v>
      </c>
      <c r="BP61" s="126" t="s">
        <v>10917</v>
      </c>
      <c r="BQ61" s="126" t="s">
        <v>10955</v>
      </c>
      <c r="BR61" s="126" t="s">
        <v>10996</v>
      </c>
      <c r="BS61" s="126" t="s">
        <v>11024</v>
      </c>
      <c r="BT61" s="2"/>
      <c r="BU61" s="3"/>
      <c r="BV61" s="3"/>
      <c r="BW61" s="3"/>
      <c r="BX61" s="3"/>
    </row>
    <row r="62" spans="1:76" x14ac:dyDescent="0.25">
      <c r="A62" s="64" t="s">
        <v>302</v>
      </c>
      <c r="B62" s="65"/>
      <c r="C62" s="65" t="s">
        <v>64</v>
      </c>
      <c r="D62" s="66">
        <v>162</v>
      </c>
      <c r="E62" s="68"/>
      <c r="F62" s="102" t="s">
        <v>2163</v>
      </c>
      <c r="G62" s="65"/>
      <c r="H62" s="69" t="s">
        <v>302</v>
      </c>
      <c r="I62" s="70"/>
      <c r="J62" s="70"/>
      <c r="K62" s="69" t="s">
        <v>2335</v>
      </c>
      <c r="L62" s="73">
        <v>1</v>
      </c>
      <c r="M62" s="74">
        <v>4385.5263671875</v>
      </c>
      <c r="N62" s="74">
        <v>668.97674560546875</v>
      </c>
      <c r="O62" s="75"/>
      <c r="P62" s="76"/>
      <c r="Q62" s="76"/>
      <c r="R62" s="88"/>
      <c r="S62" s="48">
        <v>1</v>
      </c>
      <c r="T62" s="48">
        <v>0</v>
      </c>
      <c r="U62" s="49">
        <v>0</v>
      </c>
      <c r="V62" s="49">
        <v>3.3E-3</v>
      </c>
      <c r="W62" s="49">
        <v>2.1649999999999998E-3</v>
      </c>
      <c r="X62" s="49">
        <v>0.30076799999999998</v>
      </c>
      <c r="Y62" s="49">
        <v>0</v>
      </c>
      <c r="Z62" s="49">
        <v>0</v>
      </c>
      <c r="AA62" s="71">
        <v>62</v>
      </c>
      <c r="AB62" s="71"/>
      <c r="AC62" s="72"/>
      <c r="AD62" s="78" t="s">
        <v>1772</v>
      </c>
      <c r="AE62" s="78">
        <v>2148</v>
      </c>
      <c r="AF62" s="78">
        <v>11394</v>
      </c>
      <c r="AG62" s="78">
        <v>29036</v>
      </c>
      <c r="AH62" s="78">
        <v>128424</v>
      </c>
      <c r="AI62" s="78"/>
      <c r="AJ62" s="78" t="s">
        <v>1867</v>
      </c>
      <c r="AK62" s="78" t="s">
        <v>1946</v>
      </c>
      <c r="AL62" s="83" t="s">
        <v>2009</v>
      </c>
      <c r="AM62" s="78"/>
      <c r="AN62" s="80">
        <v>41323.689872685187</v>
      </c>
      <c r="AO62" s="83" t="s">
        <v>2097</v>
      </c>
      <c r="AP62" s="78" t="b">
        <v>0</v>
      </c>
      <c r="AQ62" s="78" t="b">
        <v>0</v>
      </c>
      <c r="AR62" s="78" t="b">
        <v>1</v>
      </c>
      <c r="AS62" s="78"/>
      <c r="AT62" s="78">
        <v>77</v>
      </c>
      <c r="AU62" s="83" t="s">
        <v>2135</v>
      </c>
      <c r="AV62" s="78" t="b">
        <v>0</v>
      </c>
      <c r="AW62" s="78" t="s">
        <v>2176</v>
      </c>
      <c r="AX62" s="83" t="s">
        <v>2236</v>
      </c>
      <c r="AY62" s="78" t="s">
        <v>65</v>
      </c>
      <c r="AZ62" s="78" t="str">
        <f>REPLACE(INDEX(GroupVertices[Group], MATCH(Vertices[[#This Row],[Vertex]],GroupVertices[Vertex],0)),1,1,"")</f>
        <v>2</v>
      </c>
      <c r="BA62" s="48"/>
      <c r="BB62" s="49"/>
      <c r="BC62" s="48"/>
      <c r="BD62" s="49"/>
      <c r="BE62" s="48"/>
      <c r="BF62" s="49"/>
      <c r="BG62" s="48"/>
      <c r="BH62" s="49"/>
      <c r="BI62" s="48"/>
      <c r="BJ62" s="48"/>
      <c r="BK62" s="48"/>
      <c r="BL62" s="48"/>
      <c r="BM62" s="48"/>
      <c r="BN62" s="48"/>
      <c r="BO62" s="48"/>
      <c r="BP62" s="48"/>
      <c r="BQ62" s="48"/>
      <c r="BR62" s="48"/>
      <c r="BS62" s="48"/>
      <c r="BT62" s="2"/>
      <c r="BU62" s="3"/>
      <c r="BV62" s="3"/>
      <c r="BW62" s="3"/>
      <c r="BX62" s="3"/>
    </row>
    <row r="63" spans="1:76" x14ac:dyDescent="0.25">
      <c r="A63" s="64" t="s">
        <v>290</v>
      </c>
      <c r="B63" s="65"/>
      <c r="C63" s="65" t="s">
        <v>64</v>
      </c>
      <c r="D63" s="66">
        <v>477.02494433699633</v>
      </c>
      <c r="E63" s="68"/>
      <c r="F63" s="102" t="s">
        <v>747</v>
      </c>
      <c r="G63" s="65"/>
      <c r="H63" s="69" t="s">
        <v>290</v>
      </c>
      <c r="I63" s="70"/>
      <c r="J63" s="70"/>
      <c r="K63" s="69" t="s">
        <v>2336</v>
      </c>
      <c r="L63" s="73">
        <v>465.25522103943825</v>
      </c>
      <c r="M63" s="74">
        <v>1459.356201171875</v>
      </c>
      <c r="N63" s="74">
        <v>1952.2913818359375</v>
      </c>
      <c r="O63" s="75"/>
      <c r="P63" s="76"/>
      <c r="Q63" s="76"/>
      <c r="R63" s="88"/>
      <c r="S63" s="48">
        <v>8</v>
      </c>
      <c r="T63" s="48">
        <v>1</v>
      </c>
      <c r="U63" s="49">
        <v>205.25491600000001</v>
      </c>
      <c r="V63" s="49">
        <v>4.6509999999999998E-3</v>
      </c>
      <c r="W63" s="49">
        <v>2.2068000000000001E-2</v>
      </c>
      <c r="X63" s="49">
        <v>1.4677800000000001</v>
      </c>
      <c r="Y63" s="49">
        <v>0.23214285714285715</v>
      </c>
      <c r="Z63" s="49">
        <v>0.125</v>
      </c>
      <c r="AA63" s="71">
        <v>63</v>
      </c>
      <c r="AB63" s="71"/>
      <c r="AC63" s="72"/>
      <c r="AD63" s="78" t="s">
        <v>1773</v>
      </c>
      <c r="AE63" s="78">
        <v>1097</v>
      </c>
      <c r="AF63" s="78">
        <v>13657</v>
      </c>
      <c r="AG63" s="78">
        <v>71270</v>
      </c>
      <c r="AH63" s="78">
        <v>16132</v>
      </c>
      <c r="AI63" s="78"/>
      <c r="AJ63" s="78" t="s">
        <v>1868</v>
      </c>
      <c r="AK63" s="78" t="s">
        <v>1947</v>
      </c>
      <c r="AL63" s="83" t="s">
        <v>2010</v>
      </c>
      <c r="AM63" s="78"/>
      <c r="AN63" s="80">
        <v>39513.325925925928</v>
      </c>
      <c r="AO63" s="83" t="s">
        <v>2098</v>
      </c>
      <c r="AP63" s="78" t="b">
        <v>0</v>
      </c>
      <c r="AQ63" s="78" t="b">
        <v>0</v>
      </c>
      <c r="AR63" s="78" t="b">
        <v>1</v>
      </c>
      <c r="AS63" s="78"/>
      <c r="AT63" s="78">
        <v>1334</v>
      </c>
      <c r="AU63" s="83" t="s">
        <v>2141</v>
      </c>
      <c r="AV63" s="78" t="b">
        <v>0</v>
      </c>
      <c r="AW63" s="78" t="s">
        <v>2176</v>
      </c>
      <c r="AX63" s="83" t="s">
        <v>2237</v>
      </c>
      <c r="AY63" s="78" t="s">
        <v>66</v>
      </c>
      <c r="AZ63" s="78" t="str">
        <f>REPLACE(INDEX(GroupVertices[Group], MATCH(Vertices[[#This Row],[Vertex]],GroupVertices[Vertex],0)),1,1,"")</f>
        <v>2</v>
      </c>
      <c r="BA63" s="48">
        <v>0</v>
      </c>
      <c r="BB63" s="49">
        <v>0</v>
      </c>
      <c r="BC63" s="48">
        <v>0</v>
      </c>
      <c r="BD63" s="49">
        <v>0</v>
      </c>
      <c r="BE63" s="48">
        <v>0</v>
      </c>
      <c r="BF63" s="49">
        <v>0</v>
      </c>
      <c r="BG63" s="48">
        <v>69</v>
      </c>
      <c r="BH63" s="49">
        <v>100</v>
      </c>
      <c r="BI63" s="48">
        <v>69</v>
      </c>
      <c r="BJ63" s="48"/>
      <c r="BK63" s="48"/>
      <c r="BL63" s="48"/>
      <c r="BM63" s="48"/>
      <c r="BN63" s="48" t="s">
        <v>509</v>
      </c>
      <c r="BO63" s="48" t="s">
        <v>509</v>
      </c>
      <c r="BP63" s="126" t="s">
        <v>10918</v>
      </c>
      <c r="BQ63" s="126" t="s">
        <v>10918</v>
      </c>
      <c r="BR63" s="126" t="s">
        <v>10997</v>
      </c>
      <c r="BS63" s="126" t="s">
        <v>10997</v>
      </c>
      <c r="BT63" s="2"/>
      <c r="BU63" s="3"/>
      <c r="BV63" s="3"/>
      <c r="BW63" s="3"/>
      <c r="BX63" s="3"/>
    </row>
    <row r="64" spans="1:76" x14ac:dyDescent="0.25">
      <c r="A64" s="64" t="s">
        <v>303</v>
      </c>
      <c r="B64" s="65"/>
      <c r="C64" s="65" t="s">
        <v>64</v>
      </c>
      <c r="D64" s="66">
        <v>168.37203382051283</v>
      </c>
      <c r="E64" s="68"/>
      <c r="F64" s="102" t="s">
        <v>2164</v>
      </c>
      <c r="G64" s="65"/>
      <c r="H64" s="69" t="s">
        <v>303</v>
      </c>
      <c r="I64" s="70"/>
      <c r="J64" s="70"/>
      <c r="K64" s="69" t="s">
        <v>2337</v>
      </c>
      <c r="L64" s="73">
        <v>10.390526124967369</v>
      </c>
      <c r="M64" s="74">
        <v>3629.31103515625</v>
      </c>
      <c r="N64" s="74">
        <v>3461.990966796875</v>
      </c>
      <c r="O64" s="75"/>
      <c r="P64" s="76"/>
      <c r="Q64" s="76"/>
      <c r="R64" s="88"/>
      <c r="S64" s="48">
        <v>3</v>
      </c>
      <c r="T64" s="48">
        <v>0</v>
      </c>
      <c r="U64" s="49">
        <v>4.151707</v>
      </c>
      <c r="V64" s="49">
        <v>3.7590000000000002E-3</v>
      </c>
      <c r="W64" s="49">
        <v>7.8879999999999992E-3</v>
      </c>
      <c r="X64" s="49">
        <v>0.59511199999999997</v>
      </c>
      <c r="Y64" s="49">
        <v>0</v>
      </c>
      <c r="Z64" s="49">
        <v>0</v>
      </c>
      <c r="AA64" s="71">
        <v>64</v>
      </c>
      <c r="AB64" s="71"/>
      <c r="AC64" s="72"/>
      <c r="AD64" s="78" t="s">
        <v>1774</v>
      </c>
      <c r="AE64" s="78">
        <v>2317</v>
      </c>
      <c r="AF64" s="78">
        <v>4600</v>
      </c>
      <c r="AG64" s="78">
        <v>79543</v>
      </c>
      <c r="AH64" s="78">
        <v>53776</v>
      </c>
      <c r="AI64" s="78"/>
      <c r="AJ64" s="78" t="s">
        <v>1869</v>
      </c>
      <c r="AK64" s="78" t="s">
        <v>1932</v>
      </c>
      <c r="AL64" s="83" t="s">
        <v>2011</v>
      </c>
      <c r="AM64" s="78"/>
      <c r="AN64" s="80">
        <v>40857.467638888891</v>
      </c>
      <c r="AO64" s="83" t="s">
        <v>2099</v>
      </c>
      <c r="AP64" s="78" t="b">
        <v>0</v>
      </c>
      <c r="AQ64" s="78" t="b">
        <v>0</v>
      </c>
      <c r="AR64" s="78" t="b">
        <v>1</v>
      </c>
      <c r="AS64" s="78"/>
      <c r="AT64" s="78">
        <v>369</v>
      </c>
      <c r="AU64" s="83" t="s">
        <v>2135</v>
      </c>
      <c r="AV64" s="78" t="b">
        <v>0</v>
      </c>
      <c r="AW64" s="78" t="s">
        <v>2176</v>
      </c>
      <c r="AX64" s="83" t="s">
        <v>2238</v>
      </c>
      <c r="AY64" s="78" t="s">
        <v>65</v>
      </c>
      <c r="AZ64" s="78" t="str">
        <f>REPLACE(INDEX(GroupVertices[Group], MATCH(Vertices[[#This Row],[Vertex]],GroupVertices[Vertex],0)),1,1,"")</f>
        <v>2</v>
      </c>
      <c r="BA64" s="48"/>
      <c r="BB64" s="49"/>
      <c r="BC64" s="48"/>
      <c r="BD64" s="49"/>
      <c r="BE64" s="48"/>
      <c r="BF64" s="49"/>
      <c r="BG64" s="48"/>
      <c r="BH64" s="49"/>
      <c r="BI64" s="48"/>
      <c r="BJ64" s="48"/>
      <c r="BK64" s="48"/>
      <c r="BL64" s="48"/>
      <c r="BM64" s="48"/>
      <c r="BN64" s="48"/>
      <c r="BO64" s="48"/>
      <c r="BP64" s="48"/>
      <c r="BQ64" s="48"/>
      <c r="BR64" s="48"/>
      <c r="BS64" s="48"/>
      <c r="BT64" s="2"/>
      <c r="BU64" s="3"/>
      <c r="BV64" s="3"/>
      <c r="BW64" s="3"/>
      <c r="BX64" s="3"/>
    </row>
    <row r="65" spans="1:76" x14ac:dyDescent="0.25">
      <c r="A65" s="64" t="s">
        <v>304</v>
      </c>
      <c r="B65" s="65"/>
      <c r="C65" s="65" t="s">
        <v>64</v>
      </c>
      <c r="D65" s="66">
        <v>323.26170258608056</v>
      </c>
      <c r="E65" s="68"/>
      <c r="F65" s="102" t="s">
        <v>2165</v>
      </c>
      <c r="G65" s="65"/>
      <c r="H65" s="69" t="s">
        <v>304</v>
      </c>
      <c r="I65" s="70"/>
      <c r="J65" s="70"/>
      <c r="K65" s="69" t="s">
        <v>2338</v>
      </c>
      <c r="L65" s="73">
        <v>238.6528866209681</v>
      </c>
      <c r="M65" s="74">
        <v>6228.28466796875</v>
      </c>
      <c r="N65" s="74">
        <v>8155.51220703125</v>
      </c>
      <c r="O65" s="75"/>
      <c r="P65" s="76"/>
      <c r="Q65" s="76"/>
      <c r="R65" s="88"/>
      <c r="S65" s="48">
        <v>6</v>
      </c>
      <c r="T65" s="48">
        <v>0</v>
      </c>
      <c r="U65" s="49">
        <v>105.070274</v>
      </c>
      <c r="V65" s="49">
        <v>4.6950000000000004E-3</v>
      </c>
      <c r="W65" s="49">
        <v>1.7011999999999999E-2</v>
      </c>
      <c r="X65" s="49">
        <v>1.122352</v>
      </c>
      <c r="Y65" s="49">
        <v>0.26666666666666666</v>
      </c>
      <c r="Z65" s="49">
        <v>0</v>
      </c>
      <c r="AA65" s="71">
        <v>65</v>
      </c>
      <c r="AB65" s="71"/>
      <c r="AC65" s="72"/>
      <c r="AD65" s="78" t="s">
        <v>1775</v>
      </c>
      <c r="AE65" s="78">
        <v>2738</v>
      </c>
      <c r="AF65" s="78">
        <v>16824</v>
      </c>
      <c r="AG65" s="78">
        <v>8822</v>
      </c>
      <c r="AH65" s="78">
        <v>12200</v>
      </c>
      <c r="AI65" s="78"/>
      <c r="AJ65" s="78" t="s">
        <v>1870</v>
      </c>
      <c r="AK65" s="78" t="s">
        <v>1948</v>
      </c>
      <c r="AL65" s="83" t="s">
        <v>2012</v>
      </c>
      <c r="AM65" s="78"/>
      <c r="AN65" s="80">
        <v>41506.325613425928</v>
      </c>
      <c r="AO65" s="83" t="s">
        <v>2100</v>
      </c>
      <c r="AP65" s="78" t="b">
        <v>0</v>
      </c>
      <c r="AQ65" s="78" t="b">
        <v>0</v>
      </c>
      <c r="AR65" s="78" t="b">
        <v>1</v>
      </c>
      <c r="AS65" s="78"/>
      <c r="AT65" s="78">
        <v>706</v>
      </c>
      <c r="AU65" s="83" t="s">
        <v>2135</v>
      </c>
      <c r="AV65" s="78" t="b">
        <v>0</v>
      </c>
      <c r="AW65" s="78" t="s">
        <v>2176</v>
      </c>
      <c r="AX65" s="83" t="s">
        <v>2239</v>
      </c>
      <c r="AY65" s="78" t="s">
        <v>65</v>
      </c>
      <c r="AZ65" s="78" t="str">
        <f>REPLACE(INDEX(GroupVertices[Group], MATCH(Vertices[[#This Row],[Vertex]],GroupVertices[Vertex],0)),1,1,"")</f>
        <v>4</v>
      </c>
      <c r="BA65" s="48"/>
      <c r="BB65" s="49"/>
      <c r="BC65" s="48"/>
      <c r="BD65" s="49"/>
      <c r="BE65" s="48"/>
      <c r="BF65" s="49"/>
      <c r="BG65" s="48"/>
      <c r="BH65" s="49"/>
      <c r="BI65" s="48"/>
      <c r="BJ65" s="48"/>
      <c r="BK65" s="48"/>
      <c r="BL65" s="48"/>
      <c r="BM65" s="48"/>
      <c r="BN65" s="48"/>
      <c r="BO65" s="48"/>
      <c r="BP65" s="48"/>
      <c r="BQ65" s="48"/>
      <c r="BR65" s="48"/>
      <c r="BS65" s="48"/>
      <c r="BT65" s="2"/>
      <c r="BU65" s="3"/>
      <c r="BV65" s="3"/>
      <c r="BW65" s="3"/>
      <c r="BX65" s="3"/>
    </row>
    <row r="66" spans="1:76" x14ac:dyDescent="0.25">
      <c r="A66" s="64" t="s">
        <v>281</v>
      </c>
      <c r="B66" s="65"/>
      <c r="C66" s="65" t="s">
        <v>64</v>
      </c>
      <c r="D66" s="66">
        <v>192.85638937362637</v>
      </c>
      <c r="E66" s="68"/>
      <c r="F66" s="102" t="s">
        <v>738</v>
      </c>
      <c r="G66" s="65"/>
      <c r="H66" s="69" t="s">
        <v>281</v>
      </c>
      <c r="I66" s="70"/>
      <c r="J66" s="70"/>
      <c r="K66" s="69" t="s">
        <v>2339</v>
      </c>
      <c r="L66" s="73">
        <v>46.473351004889096</v>
      </c>
      <c r="M66" s="74">
        <v>5901.587890625</v>
      </c>
      <c r="N66" s="74">
        <v>8543.7001953125</v>
      </c>
      <c r="O66" s="75"/>
      <c r="P66" s="76"/>
      <c r="Q66" s="76"/>
      <c r="R66" s="88"/>
      <c r="S66" s="48">
        <v>5</v>
      </c>
      <c r="T66" s="48">
        <v>1</v>
      </c>
      <c r="U66" s="49">
        <v>20.104520999999998</v>
      </c>
      <c r="V66" s="49">
        <v>4.6950000000000004E-3</v>
      </c>
      <c r="W66" s="49">
        <v>1.8423999999999999E-2</v>
      </c>
      <c r="X66" s="49">
        <v>1.0779570000000001</v>
      </c>
      <c r="Y66" s="49">
        <v>0.26666666666666666</v>
      </c>
      <c r="Z66" s="49">
        <v>0</v>
      </c>
      <c r="AA66" s="71">
        <v>66</v>
      </c>
      <c r="AB66" s="71"/>
      <c r="AC66" s="72"/>
      <c r="AD66" s="78" t="s">
        <v>1776</v>
      </c>
      <c r="AE66" s="78">
        <v>414</v>
      </c>
      <c r="AF66" s="78">
        <v>1344</v>
      </c>
      <c r="AG66" s="78">
        <v>1844</v>
      </c>
      <c r="AH66" s="78">
        <v>1876</v>
      </c>
      <c r="AI66" s="78"/>
      <c r="AJ66" s="78" t="s">
        <v>1871</v>
      </c>
      <c r="AK66" s="78" t="s">
        <v>1932</v>
      </c>
      <c r="AL66" s="83" t="s">
        <v>2012</v>
      </c>
      <c r="AM66" s="78"/>
      <c r="AN66" s="80">
        <v>40595.935104166667</v>
      </c>
      <c r="AO66" s="83" t="s">
        <v>2101</v>
      </c>
      <c r="AP66" s="78" t="b">
        <v>0</v>
      </c>
      <c r="AQ66" s="78" t="b">
        <v>0</v>
      </c>
      <c r="AR66" s="78" t="b">
        <v>0</v>
      </c>
      <c r="AS66" s="78"/>
      <c r="AT66" s="78">
        <v>87</v>
      </c>
      <c r="AU66" s="83" t="s">
        <v>2135</v>
      </c>
      <c r="AV66" s="78" t="b">
        <v>0</v>
      </c>
      <c r="AW66" s="78" t="s">
        <v>2176</v>
      </c>
      <c r="AX66" s="83" t="s">
        <v>2240</v>
      </c>
      <c r="AY66" s="78" t="s">
        <v>66</v>
      </c>
      <c r="AZ66" s="78" t="str">
        <f>REPLACE(INDEX(GroupVertices[Group], MATCH(Vertices[[#This Row],[Vertex]],GroupVertices[Vertex],0)),1,1,"")</f>
        <v>4</v>
      </c>
      <c r="BA66" s="48">
        <v>0</v>
      </c>
      <c r="BB66" s="49">
        <v>0</v>
      </c>
      <c r="BC66" s="48">
        <v>0</v>
      </c>
      <c r="BD66" s="49">
        <v>0</v>
      </c>
      <c r="BE66" s="48">
        <v>0</v>
      </c>
      <c r="BF66" s="49">
        <v>0</v>
      </c>
      <c r="BG66" s="48">
        <v>40</v>
      </c>
      <c r="BH66" s="49">
        <v>100</v>
      </c>
      <c r="BI66" s="48">
        <v>40</v>
      </c>
      <c r="BJ66" s="48"/>
      <c r="BK66" s="48"/>
      <c r="BL66" s="48"/>
      <c r="BM66" s="48"/>
      <c r="BN66" s="48" t="s">
        <v>509</v>
      </c>
      <c r="BO66" s="48" t="s">
        <v>509</v>
      </c>
      <c r="BP66" s="126" t="s">
        <v>10919</v>
      </c>
      <c r="BQ66" s="126" t="s">
        <v>10919</v>
      </c>
      <c r="BR66" s="126" t="s">
        <v>10998</v>
      </c>
      <c r="BS66" s="126" t="s">
        <v>10998</v>
      </c>
      <c r="BT66" s="2"/>
      <c r="BU66" s="3"/>
      <c r="BV66" s="3"/>
      <c r="BW66" s="3"/>
      <c r="BX66" s="3"/>
    </row>
    <row r="67" spans="1:76" x14ac:dyDescent="0.25">
      <c r="A67" s="64" t="s">
        <v>305</v>
      </c>
      <c r="B67" s="65"/>
      <c r="C67" s="65" t="s">
        <v>64</v>
      </c>
      <c r="D67" s="66">
        <v>165.40756277655677</v>
      </c>
      <c r="E67" s="68"/>
      <c r="F67" s="102" t="s">
        <v>2166</v>
      </c>
      <c r="G67" s="65"/>
      <c r="H67" s="69" t="s">
        <v>305</v>
      </c>
      <c r="I67" s="70"/>
      <c r="J67" s="70"/>
      <c r="K67" s="69" t="s">
        <v>2340</v>
      </c>
      <c r="L67" s="73">
        <v>6.0217572877143795</v>
      </c>
      <c r="M67" s="74">
        <v>5378.37060546875</v>
      </c>
      <c r="N67" s="74">
        <v>694.45751953125</v>
      </c>
      <c r="O67" s="75"/>
      <c r="P67" s="76"/>
      <c r="Q67" s="76"/>
      <c r="R67" s="88"/>
      <c r="S67" s="48">
        <v>3</v>
      </c>
      <c r="T67" s="48">
        <v>0</v>
      </c>
      <c r="U67" s="49">
        <v>2.220202</v>
      </c>
      <c r="V67" s="49">
        <v>4.3670000000000002E-3</v>
      </c>
      <c r="W67" s="49">
        <v>1.1686999999999999E-2</v>
      </c>
      <c r="X67" s="49">
        <v>0.622722</v>
      </c>
      <c r="Y67" s="49">
        <v>0.5</v>
      </c>
      <c r="Z67" s="49">
        <v>0</v>
      </c>
      <c r="AA67" s="71">
        <v>67</v>
      </c>
      <c r="AB67" s="71"/>
      <c r="AC67" s="72"/>
      <c r="AD67" s="78" t="s">
        <v>1777</v>
      </c>
      <c r="AE67" s="78">
        <v>1268</v>
      </c>
      <c r="AF67" s="78">
        <v>28321</v>
      </c>
      <c r="AG67" s="78">
        <v>8739</v>
      </c>
      <c r="AH67" s="78">
        <v>1826</v>
      </c>
      <c r="AI67" s="78"/>
      <c r="AJ67" s="78" t="s">
        <v>1872</v>
      </c>
      <c r="AK67" s="78" t="s">
        <v>1935</v>
      </c>
      <c r="AL67" s="83" t="s">
        <v>2013</v>
      </c>
      <c r="AM67" s="78"/>
      <c r="AN67" s="80">
        <v>40023.393935185188</v>
      </c>
      <c r="AO67" s="83" t="s">
        <v>2102</v>
      </c>
      <c r="AP67" s="78" t="b">
        <v>0</v>
      </c>
      <c r="AQ67" s="78" t="b">
        <v>0</v>
      </c>
      <c r="AR67" s="78" t="b">
        <v>1</v>
      </c>
      <c r="AS67" s="78"/>
      <c r="AT67" s="78">
        <v>559</v>
      </c>
      <c r="AU67" s="83" t="s">
        <v>2146</v>
      </c>
      <c r="AV67" s="78" t="b">
        <v>0</v>
      </c>
      <c r="AW67" s="78" t="s">
        <v>2176</v>
      </c>
      <c r="AX67" s="83" t="s">
        <v>2241</v>
      </c>
      <c r="AY67" s="78" t="s">
        <v>65</v>
      </c>
      <c r="AZ67" s="78" t="str">
        <f>REPLACE(INDEX(GroupVertices[Group], MATCH(Vertices[[#This Row],[Vertex]],GroupVertices[Vertex],0)),1,1,"")</f>
        <v>3</v>
      </c>
      <c r="BA67" s="48"/>
      <c r="BB67" s="49"/>
      <c r="BC67" s="48"/>
      <c r="BD67" s="49"/>
      <c r="BE67" s="48"/>
      <c r="BF67" s="49"/>
      <c r="BG67" s="48"/>
      <c r="BH67" s="49"/>
      <c r="BI67" s="48"/>
      <c r="BJ67" s="48"/>
      <c r="BK67" s="48"/>
      <c r="BL67" s="48"/>
      <c r="BM67" s="48"/>
      <c r="BN67" s="48"/>
      <c r="BO67" s="48"/>
      <c r="BP67" s="48"/>
      <c r="BQ67" s="48"/>
      <c r="BR67" s="48"/>
      <c r="BS67" s="48"/>
      <c r="BT67" s="2"/>
      <c r="BU67" s="3"/>
      <c r="BV67" s="3"/>
      <c r="BW67" s="3"/>
      <c r="BX67" s="3"/>
    </row>
    <row r="68" spans="1:76" x14ac:dyDescent="0.25">
      <c r="A68" s="64" t="s">
        <v>306</v>
      </c>
      <c r="B68" s="65"/>
      <c r="C68" s="65" t="s">
        <v>64</v>
      </c>
      <c r="D68" s="66">
        <v>165.40756277655677</v>
      </c>
      <c r="E68" s="68"/>
      <c r="F68" s="102" t="s">
        <v>2167</v>
      </c>
      <c r="G68" s="65"/>
      <c r="H68" s="69" t="s">
        <v>306</v>
      </c>
      <c r="I68" s="70"/>
      <c r="J68" s="70"/>
      <c r="K68" s="69" t="s">
        <v>2341</v>
      </c>
      <c r="L68" s="73">
        <v>6.0217572877143795</v>
      </c>
      <c r="M68" s="74">
        <v>6667.43017578125</v>
      </c>
      <c r="N68" s="74">
        <v>1430.7708740234375</v>
      </c>
      <c r="O68" s="75"/>
      <c r="P68" s="76"/>
      <c r="Q68" s="76"/>
      <c r="R68" s="88"/>
      <c r="S68" s="48">
        <v>3</v>
      </c>
      <c r="T68" s="48">
        <v>0</v>
      </c>
      <c r="U68" s="49">
        <v>2.220202</v>
      </c>
      <c r="V68" s="49">
        <v>4.3670000000000002E-3</v>
      </c>
      <c r="W68" s="49">
        <v>1.1686999999999999E-2</v>
      </c>
      <c r="X68" s="49">
        <v>0.622722</v>
      </c>
      <c r="Y68" s="49">
        <v>0.5</v>
      </c>
      <c r="Z68" s="49">
        <v>0</v>
      </c>
      <c r="AA68" s="71">
        <v>68</v>
      </c>
      <c r="AB68" s="71"/>
      <c r="AC68" s="72"/>
      <c r="AD68" s="78" t="s">
        <v>1778</v>
      </c>
      <c r="AE68" s="78">
        <v>1515</v>
      </c>
      <c r="AF68" s="78">
        <v>3418</v>
      </c>
      <c r="AG68" s="78">
        <v>3208</v>
      </c>
      <c r="AH68" s="78">
        <v>329</v>
      </c>
      <c r="AI68" s="78"/>
      <c r="AJ68" s="78" t="s">
        <v>1873</v>
      </c>
      <c r="AK68" s="78" t="s">
        <v>1907</v>
      </c>
      <c r="AL68" s="83" t="s">
        <v>2014</v>
      </c>
      <c r="AM68" s="78"/>
      <c r="AN68" s="80">
        <v>41946.733634259261</v>
      </c>
      <c r="AO68" s="83" t="s">
        <v>2103</v>
      </c>
      <c r="AP68" s="78" t="b">
        <v>0</v>
      </c>
      <c r="AQ68" s="78" t="b">
        <v>0</v>
      </c>
      <c r="AR68" s="78" t="b">
        <v>1</v>
      </c>
      <c r="AS68" s="78"/>
      <c r="AT68" s="78">
        <v>42</v>
      </c>
      <c r="AU68" s="83" t="s">
        <v>2135</v>
      </c>
      <c r="AV68" s="78" t="b">
        <v>0</v>
      </c>
      <c r="AW68" s="78" t="s">
        <v>2176</v>
      </c>
      <c r="AX68" s="83" t="s">
        <v>2242</v>
      </c>
      <c r="AY68" s="78" t="s">
        <v>65</v>
      </c>
      <c r="AZ68" s="78" t="str">
        <f>REPLACE(INDEX(GroupVertices[Group], MATCH(Vertices[[#This Row],[Vertex]],GroupVertices[Vertex],0)),1,1,"")</f>
        <v>3</v>
      </c>
      <c r="BA68" s="48"/>
      <c r="BB68" s="49"/>
      <c r="BC68" s="48"/>
      <c r="BD68" s="49"/>
      <c r="BE68" s="48"/>
      <c r="BF68" s="49"/>
      <c r="BG68" s="48"/>
      <c r="BH68" s="49"/>
      <c r="BI68" s="48"/>
      <c r="BJ68" s="48"/>
      <c r="BK68" s="48"/>
      <c r="BL68" s="48"/>
      <c r="BM68" s="48"/>
      <c r="BN68" s="48"/>
      <c r="BO68" s="48"/>
      <c r="BP68" s="48"/>
      <c r="BQ68" s="48"/>
      <c r="BR68" s="48"/>
      <c r="BS68" s="48"/>
      <c r="BT68" s="2"/>
      <c r="BU68" s="3"/>
      <c r="BV68" s="3"/>
      <c r="BW68" s="3"/>
      <c r="BX68" s="3"/>
    </row>
    <row r="69" spans="1:76" x14ac:dyDescent="0.25">
      <c r="A69" s="64" t="s">
        <v>252</v>
      </c>
      <c r="B69" s="65"/>
      <c r="C69" s="65" t="s">
        <v>64</v>
      </c>
      <c r="D69" s="66">
        <v>162</v>
      </c>
      <c r="E69" s="68"/>
      <c r="F69" s="102" t="s">
        <v>711</v>
      </c>
      <c r="G69" s="65"/>
      <c r="H69" s="69" t="s">
        <v>252</v>
      </c>
      <c r="I69" s="70"/>
      <c r="J69" s="70"/>
      <c r="K69" s="69" t="s">
        <v>2342</v>
      </c>
      <c r="L69" s="73">
        <v>1</v>
      </c>
      <c r="M69" s="74">
        <v>5047.5703125</v>
      </c>
      <c r="N69" s="74">
        <v>5117.13525390625</v>
      </c>
      <c r="O69" s="75"/>
      <c r="P69" s="76"/>
      <c r="Q69" s="76"/>
      <c r="R69" s="88"/>
      <c r="S69" s="48">
        <v>0</v>
      </c>
      <c r="T69" s="48">
        <v>1</v>
      </c>
      <c r="U69" s="49">
        <v>0</v>
      </c>
      <c r="V69" s="49">
        <v>2.9150000000000001E-3</v>
      </c>
      <c r="W69" s="49">
        <v>4.17E-4</v>
      </c>
      <c r="X69" s="49">
        <v>0.37783299999999997</v>
      </c>
      <c r="Y69" s="49">
        <v>0</v>
      </c>
      <c r="Z69" s="49">
        <v>0</v>
      </c>
      <c r="AA69" s="71">
        <v>69</v>
      </c>
      <c r="AB69" s="71"/>
      <c r="AC69" s="72"/>
      <c r="AD69" s="78" t="s">
        <v>1779</v>
      </c>
      <c r="AE69" s="78">
        <v>56</v>
      </c>
      <c r="AF69" s="78">
        <v>59</v>
      </c>
      <c r="AG69" s="78">
        <v>483</v>
      </c>
      <c r="AH69" s="78">
        <v>525</v>
      </c>
      <c r="AI69" s="78"/>
      <c r="AJ69" s="78" t="s">
        <v>1874</v>
      </c>
      <c r="AK69" s="78" t="s">
        <v>1943</v>
      </c>
      <c r="AL69" s="78"/>
      <c r="AM69" s="78"/>
      <c r="AN69" s="80">
        <v>43556.463680555556</v>
      </c>
      <c r="AO69" s="78"/>
      <c r="AP69" s="78" t="b">
        <v>0</v>
      </c>
      <c r="AQ69" s="78" t="b">
        <v>0</v>
      </c>
      <c r="AR69" s="78" t="b">
        <v>0</v>
      </c>
      <c r="AS69" s="78"/>
      <c r="AT69" s="78">
        <v>0</v>
      </c>
      <c r="AU69" s="83" t="s">
        <v>2135</v>
      </c>
      <c r="AV69" s="78" t="b">
        <v>0</v>
      </c>
      <c r="AW69" s="78" t="s">
        <v>2176</v>
      </c>
      <c r="AX69" s="83" t="s">
        <v>2243</v>
      </c>
      <c r="AY69" s="78" t="s">
        <v>66</v>
      </c>
      <c r="AZ69" s="78" t="str">
        <f>REPLACE(INDEX(GroupVertices[Group], MATCH(Vertices[[#This Row],[Vertex]],GroupVertices[Vertex],0)),1,1,"")</f>
        <v>4</v>
      </c>
      <c r="BA69" s="48">
        <v>0</v>
      </c>
      <c r="BB69" s="49">
        <v>0</v>
      </c>
      <c r="BC69" s="48">
        <v>0</v>
      </c>
      <c r="BD69" s="49">
        <v>0</v>
      </c>
      <c r="BE69" s="48">
        <v>0</v>
      </c>
      <c r="BF69" s="49">
        <v>0</v>
      </c>
      <c r="BG69" s="48">
        <v>30</v>
      </c>
      <c r="BH69" s="49">
        <v>100</v>
      </c>
      <c r="BI69" s="48">
        <v>30</v>
      </c>
      <c r="BJ69" s="48"/>
      <c r="BK69" s="48"/>
      <c r="BL69" s="48"/>
      <c r="BM69" s="48"/>
      <c r="BN69" s="48" t="s">
        <v>520</v>
      </c>
      <c r="BO69" s="48" t="s">
        <v>520</v>
      </c>
      <c r="BP69" s="126" t="s">
        <v>10914</v>
      </c>
      <c r="BQ69" s="126" t="s">
        <v>10914</v>
      </c>
      <c r="BR69" s="126" t="s">
        <v>10993</v>
      </c>
      <c r="BS69" s="126" t="s">
        <v>10993</v>
      </c>
      <c r="BT69" s="2"/>
      <c r="BU69" s="3"/>
      <c r="BV69" s="3"/>
      <c r="BW69" s="3"/>
      <c r="BX69" s="3"/>
    </row>
    <row r="70" spans="1:76" x14ac:dyDescent="0.25">
      <c r="A70" s="64" t="s">
        <v>253</v>
      </c>
      <c r="B70" s="65"/>
      <c r="C70" s="65" t="s">
        <v>64</v>
      </c>
      <c r="D70" s="66">
        <v>162</v>
      </c>
      <c r="E70" s="68"/>
      <c r="F70" s="102" t="s">
        <v>712</v>
      </c>
      <c r="G70" s="65"/>
      <c r="H70" s="69" t="s">
        <v>253</v>
      </c>
      <c r="I70" s="70"/>
      <c r="J70" s="70"/>
      <c r="K70" s="69" t="s">
        <v>2343</v>
      </c>
      <c r="L70" s="73">
        <v>1</v>
      </c>
      <c r="M70" s="74">
        <v>3701.984375</v>
      </c>
      <c r="N70" s="74">
        <v>5680.255859375</v>
      </c>
      <c r="O70" s="75"/>
      <c r="P70" s="76"/>
      <c r="Q70" s="76"/>
      <c r="R70" s="88"/>
      <c r="S70" s="48">
        <v>0</v>
      </c>
      <c r="T70" s="48">
        <v>1</v>
      </c>
      <c r="U70" s="49">
        <v>0</v>
      </c>
      <c r="V70" s="49">
        <v>4.2189999999999997E-3</v>
      </c>
      <c r="W70" s="49">
        <v>5.8739999999999999E-3</v>
      </c>
      <c r="X70" s="49">
        <v>0.31974900000000001</v>
      </c>
      <c r="Y70" s="49">
        <v>0</v>
      </c>
      <c r="Z70" s="49">
        <v>0</v>
      </c>
      <c r="AA70" s="71">
        <v>70</v>
      </c>
      <c r="AB70" s="71"/>
      <c r="AC70" s="72"/>
      <c r="AD70" s="78" t="s">
        <v>1780</v>
      </c>
      <c r="AE70" s="78">
        <v>8</v>
      </c>
      <c r="AF70" s="78">
        <v>11</v>
      </c>
      <c r="AG70" s="78">
        <v>15</v>
      </c>
      <c r="AH70" s="78">
        <v>10</v>
      </c>
      <c r="AI70" s="78"/>
      <c r="AJ70" s="78" t="s">
        <v>1875</v>
      </c>
      <c r="AK70" s="78" t="s">
        <v>1949</v>
      </c>
      <c r="AL70" s="83" t="s">
        <v>2015</v>
      </c>
      <c r="AM70" s="78"/>
      <c r="AN70" s="80">
        <v>43742.759513888886</v>
      </c>
      <c r="AO70" s="83" t="s">
        <v>2104</v>
      </c>
      <c r="AP70" s="78" t="b">
        <v>1</v>
      </c>
      <c r="AQ70" s="78" t="b">
        <v>0</v>
      </c>
      <c r="AR70" s="78" t="b">
        <v>0</v>
      </c>
      <c r="AS70" s="78"/>
      <c r="AT70" s="78">
        <v>0</v>
      </c>
      <c r="AU70" s="78"/>
      <c r="AV70" s="78" t="b">
        <v>0</v>
      </c>
      <c r="AW70" s="78" t="s">
        <v>2176</v>
      </c>
      <c r="AX70" s="83" t="s">
        <v>2244</v>
      </c>
      <c r="AY70" s="78" t="s">
        <v>66</v>
      </c>
      <c r="AZ70" s="78" t="str">
        <f>REPLACE(INDEX(GroupVertices[Group], MATCH(Vertices[[#This Row],[Vertex]],GroupVertices[Vertex],0)),1,1,"")</f>
        <v>1</v>
      </c>
      <c r="BA70" s="48">
        <v>0</v>
      </c>
      <c r="BB70" s="49">
        <v>0</v>
      </c>
      <c r="BC70" s="48">
        <v>0</v>
      </c>
      <c r="BD70" s="49">
        <v>0</v>
      </c>
      <c r="BE70" s="48">
        <v>0</v>
      </c>
      <c r="BF70" s="49">
        <v>0</v>
      </c>
      <c r="BG70" s="48">
        <v>28</v>
      </c>
      <c r="BH70" s="49">
        <v>100</v>
      </c>
      <c r="BI70" s="48">
        <v>28</v>
      </c>
      <c r="BJ70" s="48"/>
      <c r="BK70" s="48"/>
      <c r="BL70" s="48"/>
      <c r="BM70" s="48"/>
      <c r="BN70" s="48" t="s">
        <v>508</v>
      </c>
      <c r="BO70" s="48" t="s">
        <v>508</v>
      </c>
      <c r="BP70" s="126" t="s">
        <v>10916</v>
      </c>
      <c r="BQ70" s="126" t="s">
        <v>10916</v>
      </c>
      <c r="BR70" s="126" t="s">
        <v>10995</v>
      </c>
      <c r="BS70" s="126" t="s">
        <v>10995</v>
      </c>
      <c r="BT70" s="2"/>
      <c r="BU70" s="3"/>
      <c r="BV70" s="3"/>
      <c r="BW70" s="3"/>
      <c r="BX70" s="3"/>
    </row>
    <row r="71" spans="1:76" x14ac:dyDescent="0.25">
      <c r="A71" s="64" t="s">
        <v>254</v>
      </c>
      <c r="B71" s="65"/>
      <c r="C71" s="65" t="s">
        <v>64</v>
      </c>
      <c r="D71" s="66">
        <v>162</v>
      </c>
      <c r="E71" s="68"/>
      <c r="F71" s="102" t="s">
        <v>713</v>
      </c>
      <c r="G71" s="65"/>
      <c r="H71" s="69" t="s">
        <v>254</v>
      </c>
      <c r="I71" s="70"/>
      <c r="J71" s="70"/>
      <c r="K71" s="69" t="s">
        <v>2344</v>
      </c>
      <c r="L71" s="73">
        <v>1</v>
      </c>
      <c r="M71" s="74">
        <v>4163.7412109375</v>
      </c>
      <c r="N71" s="74">
        <v>6520.66845703125</v>
      </c>
      <c r="O71" s="75"/>
      <c r="P71" s="76"/>
      <c r="Q71" s="76"/>
      <c r="R71" s="88"/>
      <c r="S71" s="48">
        <v>0</v>
      </c>
      <c r="T71" s="48">
        <v>1</v>
      </c>
      <c r="U71" s="49">
        <v>0</v>
      </c>
      <c r="V71" s="49">
        <v>4.2189999999999997E-3</v>
      </c>
      <c r="W71" s="49">
        <v>5.8739999999999999E-3</v>
      </c>
      <c r="X71" s="49">
        <v>0.31974900000000001</v>
      </c>
      <c r="Y71" s="49">
        <v>0</v>
      </c>
      <c r="Z71" s="49">
        <v>0</v>
      </c>
      <c r="AA71" s="71">
        <v>71</v>
      </c>
      <c r="AB71" s="71"/>
      <c r="AC71" s="72"/>
      <c r="AD71" s="78" t="s">
        <v>1781</v>
      </c>
      <c r="AE71" s="78">
        <v>577</v>
      </c>
      <c r="AF71" s="78">
        <v>978</v>
      </c>
      <c r="AG71" s="78">
        <v>53116</v>
      </c>
      <c r="AH71" s="78">
        <v>13891</v>
      </c>
      <c r="AI71" s="78"/>
      <c r="AJ71" s="78" t="s">
        <v>1876</v>
      </c>
      <c r="AK71" s="78" t="s">
        <v>1911</v>
      </c>
      <c r="AL71" s="78"/>
      <c r="AM71" s="78"/>
      <c r="AN71" s="80">
        <v>40709.276493055557</v>
      </c>
      <c r="AO71" s="83" t="s">
        <v>2105</v>
      </c>
      <c r="AP71" s="78" t="b">
        <v>0</v>
      </c>
      <c r="AQ71" s="78" t="b">
        <v>0</v>
      </c>
      <c r="AR71" s="78" t="b">
        <v>1</v>
      </c>
      <c r="AS71" s="78"/>
      <c r="AT71" s="78">
        <v>60</v>
      </c>
      <c r="AU71" s="83" t="s">
        <v>2136</v>
      </c>
      <c r="AV71" s="78" t="b">
        <v>0</v>
      </c>
      <c r="AW71" s="78" t="s">
        <v>2176</v>
      </c>
      <c r="AX71" s="83" t="s">
        <v>2245</v>
      </c>
      <c r="AY71" s="78" t="s">
        <v>66</v>
      </c>
      <c r="AZ71" s="78" t="str">
        <f>REPLACE(INDEX(GroupVertices[Group], MATCH(Vertices[[#This Row],[Vertex]],GroupVertices[Vertex],0)),1,1,"")</f>
        <v>1</v>
      </c>
      <c r="BA71" s="48">
        <v>0</v>
      </c>
      <c r="BB71" s="49">
        <v>0</v>
      </c>
      <c r="BC71" s="48">
        <v>0</v>
      </c>
      <c r="BD71" s="49">
        <v>0</v>
      </c>
      <c r="BE71" s="48">
        <v>0</v>
      </c>
      <c r="BF71" s="49">
        <v>0</v>
      </c>
      <c r="BG71" s="48">
        <v>31</v>
      </c>
      <c r="BH71" s="49">
        <v>100</v>
      </c>
      <c r="BI71" s="48">
        <v>31</v>
      </c>
      <c r="BJ71" s="48"/>
      <c r="BK71" s="48"/>
      <c r="BL71" s="48"/>
      <c r="BM71" s="48"/>
      <c r="BN71" s="48" t="s">
        <v>518</v>
      </c>
      <c r="BO71" s="48" t="s">
        <v>518</v>
      </c>
      <c r="BP71" s="126" t="s">
        <v>10910</v>
      </c>
      <c r="BQ71" s="126" t="s">
        <v>10910</v>
      </c>
      <c r="BR71" s="126" t="s">
        <v>10989</v>
      </c>
      <c r="BS71" s="126" t="s">
        <v>10989</v>
      </c>
      <c r="BT71" s="2"/>
      <c r="BU71" s="3"/>
      <c r="BV71" s="3"/>
      <c r="BW71" s="3"/>
      <c r="BX71" s="3"/>
    </row>
    <row r="72" spans="1:76" x14ac:dyDescent="0.25">
      <c r="A72" s="64" t="s">
        <v>255</v>
      </c>
      <c r="B72" s="65"/>
      <c r="C72" s="65" t="s">
        <v>64</v>
      </c>
      <c r="D72" s="66">
        <v>162</v>
      </c>
      <c r="E72" s="68"/>
      <c r="F72" s="102" t="s">
        <v>714</v>
      </c>
      <c r="G72" s="65"/>
      <c r="H72" s="69" t="s">
        <v>255</v>
      </c>
      <c r="I72" s="70"/>
      <c r="J72" s="70"/>
      <c r="K72" s="69" t="s">
        <v>2345</v>
      </c>
      <c r="L72" s="73">
        <v>1</v>
      </c>
      <c r="M72" s="74">
        <v>2131.45068359375</v>
      </c>
      <c r="N72" s="74">
        <v>4893.62841796875</v>
      </c>
      <c r="O72" s="75"/>
      <c r="P72" s="76"/>
      <c r="Q72" s="76"/>
      <c r="R72" s="88"/>
      <c r="S72" s="48">
        <v>0</v>
      </c>
      <c r="T72" s="48">
        <v>2</v>
      </c>
      <c r="U72" s="49">
        <v>0</v>
      </c>
      <c r="V72" s="49">
        <v>4.3670000000000002E-3</v>
      </c>
      <c r="W72" s="49">
        <v>9.835E-3</v>
      </c>
      <c r="X72" s="49">
        <v>0.46826000000000001</v>
      </c>
      <c r="Y72" s="49">
        <v>0.5</v>
      </c>
      <c r="Z72" s="49">
        <v>0</v>
      </c>
      <c r="AA72" s="71">
        <v>72</v>
      </c>
      <c r="AB72" s="71"/>
      <c r="AC72" s="72"/>
      <c r="AD72" s="78" t="s">
        <v>1782</v>
      </c>
      <c r="AE72" s="78">
        <v>1443</v>
      </c>
      <c r="AF72" s="78">
        <v>786</v>
      </c>
      <c r="AG72" s="78">
        <v>1422</v>
      </c>
      <c r="AH72" s="78">
        <v>2235</v>
      </c>
      <c r="AI72" s="78"/>
      <c r="AJ72" s="78" t="s">
        <v>1877</v>
      </c>
      <c r="AK72" s="78" t="s">
        <v>1950</v>
      </c>
      <c r="AL72" s="83" t="s">
        <v>2016</v>
      </c>
      <c r="AM72" s="78"/>
      <c r="AN72" s="80">
        <v>43361.327372685184</v>
      </c>
      <c r="AO72" s="83" t="s">
        <v>2106</v>
      </c>
      <c r="AP72" s="78" t="b">
        <v>0</v>
      </c>
      <c r="AQ72" s="78" t="b">
        <v>0</v>
      </c>
      <c r="AR72" s="78" t="b">
        <v>1</v>
      </c>
      <c r="AS72" s="78"/>
      <c r="AT72" s="78">
        <v>12</v>
      </c>
      <c r="AU72" s="83" t="s">
        <v>2135</v>
      </c>
      <c r="AV72" s="78" t="b">
        <v>0</v>
      </c>
      <c r="AW72" s="78" t="s">
        <v>2176</v>
      </c>
      <c r="AX72" s="83" t="s">
        <v>2246</v>
      </c>
      <c r="AY72" s="78" t="s">
        <v>66</v>
      </c>
      <c r="AZ72" s="78" t="str">
        <f>REPLACE(INDEX(GroupVertices[Group], MATCH(Vertices[[#This Row],[Vertex]],GroupVertices[Vertex],0)),1,1,"")</f>
        <v>1</v>
      </c>
      <c r="BA72" s="48">
        <v>0</v>
      </c>
      <c r="BB72" s="49">
        <v>0</v>
      </c>
      <c r="BC72" s="48">
        <v>0</v>
      </c>
      <c r="BD72" s="49">
        <v>0</v>
      </c>
      <c r="BE72" s="48">
        <v>0</v>
      </c>
      <c r="BF72" s="49">
        <v>0</v>
      </c>
      <c r="BG72" s="48">
        <v>59</v>
      </c>
      <c r="BH72" s="49">
        <v>100</v>
      </c>
      <c r="BI72" s="48">
        <v>59</v>
      </c>
      <c r="BJ72" s="48"/>
      <c r="BK72" s="48"/>
      <c r="BL72" s="48"/>
      <c r="BM72" s="48"/>
      <c r="BN72" s="48" t="s">
        <v>10860</v>
      </c>
      <c r="BO72" s="48" t="s">
        <v>518</v>
      </c>
      <c r="BP72" s="126" t="s">
        <v>10920</v>
      </c>
      <c r="BQ72" s="126" t="s">
        <v>10956</v>
      </c>
      <c r="BR72" s="126" t="s">
        <v>10989</v>
      </c>
      <c r="BS72" s="126" t="s">
        <v>10989</v>
      </c>
      <c r="BT72" s="2"/>
      <c r="BU72" s="3"/>
      <c r="BV72" s="3"/>
      <c r="BW72" s="3"/>
      <c r="BX72" s="3"/>
    </row>
    <row r="73" spans="1:76" x14ac:dyDescent="0.25">
      <c r="A73" s="64" t="s">
        <v>256</v>
      </c>
      <c r="B73" s="65"/>
      <c r="C73" s="65" t="s">
        <v>64</v>
      </c>
      <c r="D73" s="66">
        <v>162</v>
      </c>
      <c r="E73" s="68"/>
      <c r="F73" s="102" t="s">
        <v>715</v>
      </c>
      <c r="G73" s="65"/>
      <c r="H73" s="69" t="s">
        <v>256</v>
      </c>
      <c r="I73" s="70"/>
      <c r="J73" s="70"/>
      <c r="K73" s="69" t="s">
        <v>2346</v>
      </c>
      <c r="L73" s="73">
        <v>1</v>
      </c>
      <c r="M73" s="74">
        <v>8543.6552734375</v>
      </c>
      <c r="N73" s="74">
        <v>6859.6142578125</v>
      </c>
      <c r="O73" s="75"/>
      <c r="P73" s="76"/>
      <c r="Q73" s="76"/>
      <c r="R73" s="88"/>
      <c r="S73" s="48">
        <v>0</v>
      </c>
      <c r="T73" s="48">
        <v>1</v>
      </c>
      <c r="U73" s="49">
        <v>0</v>
      </c>
      <c r="V73" s="49">
        <v>3.571E-3</v>
      </c>
      <c r="W73" s="49">
        <v>2.542E-3</v>
      </c>
      <c r="X73" s="49">
        <v>0.33177899999999999</v>
      </c>
      <c r="Y73" s="49">
        <v>0</v>
      </c>
      <c r="Z73" s="49">
        <v>0</v>
      </c>
      <c r="AA73" s="71">
        <v>73</v>
      </c>
      <c r="AB73" s="71"/>
      <c r="AC73" s="72"/>
      <c r="AD73" s="78" t="s">
        <v>1783</v>
      </c>
      <c r="AE73" s="78">
        <v>363</v>
      </c>
      <c r="AF73" s="78">
        <v>133</v>
      </c>
      <c r="AG73" s="78">
        <v>3053</v>
      </c>
      <c r="AH73" s="78">
        <v>3547</v>
      </c>
      <c r="AI73" s="78"/>
      <c r="AJ73" s="78" t="s">
        <v>1878</v>
      </c>
      <c r="AK73" s="78" t="s">
        <v>1951</v>
      </c>
      <c r="AL73" s="83" t="s">
        <v>2017</v>
      </c>
      <c r="AM73" s="78"/>
      <c r="AN73" s="80">
        <v>43308.910636574074</v>
      </c>
      <c r="AO73" s="83" t="s">
        <v>2107</v>
      </c>
      <c r="AP73" s="78" t="b">
        <v>0</v>
      </c>
      <c r="AQ73" s="78" t="b">
        <v>0</v>
      </c>
      <c r="AR73" s="78" t="b">
        <v>0</v>
      </c>
      <c r="AS73" s="78"/>
      <c r="AT73" s="78">
        <v>2</v>
      </c>
      <c r="AU73" s="83" t="s">
        <v>2135</v>
      </c>
      <c r="AV73" s="78" t="b">
        <v>0</v>
      </c>
      <c r="AW73" s="78" t="s">
        <v>2176</v>
      </c>
      <c r="AX73" s="83" t="s">
        <v>2247</v>
      </c>
      <c r="AY73" s="78" t="s">
        <v>66</v>
      </c>
      <c r="AZ73" s="78" t="str">
        <f>REPLACE(INDEX(GroupVertices[Group], MATCH(Vertices[[#This Row],[Vertex]],GroupVertices[Vertex],0)),1,1,"")</f>
        <v>5</v>
      </c>
      <c r="BA73" s="48">
        <v>0</v>
      </c>
      <c r="BB73" s="49">
        <v>0</v>
      </c>
      <c r="BC73" s="48">
        <v>0</v>
      </c>
      <c r="BD73" s="49">
        <v>0</v>
      </c>
      <c r="BE73" s="48">
        <v>0</v>
      </c>
      <c r="BF73" s="49">
        <v>0</v>
      </c>
      <c r="BG73" s="48">
        <v>20</v>
      </c>
      <c r="BH73" s="49">
        <v>100</v>
      </c>
      <c r="BI73" s="48">
        <v>20</v>
      </c>
      <c r="BJ73" s="48"/>
      <c r="BK73" s="48"/>
      <c r="BL73" s="48"/>
      <c r="BM73" s="48"/>
      <c r="BN73" s="48" t="s">
        <v>509</v>
      </c>
      <c r="BO73" s="48" t="s">
        <v>509</v>
      </c>
      <c r="BP73" s="126" t="s">
        <v>10897</v>
      </c>
      <c r="BQ73" s="126" t="s">
        <v>10897</v>
      </c>
      <c r="BR73" s="126" t="s">
        <v>10978</v>
      </c>
      <c r="BS73" s="126" t="s">
        <v>10978</v>
      </c>
      <c r="BT73" s="2"/>
      <c r="BU73" s="3"/>
      <c r="BV73" s="3"/>
      <c r="BW73" s="3"/>
      <c r="BX73" s="3"/>
    </row>
    <row r="74" spans="1:76" x14ac:dyDescent="0.25">
      <c r="A74" s="64" t="s">
        <v>257</v>
      </c>
      <c r="B74" s="65"/>
      <c r="C74" s="65" t="s">
        <v>64</v>
      </c>
      <c r="D74" s="66">
        <v>162</v>
      </c>
      <c r="E74" s="68"/>
      <c r="F74" s="102" t="s">
        <v>716</v>
      </c>
      <c r="G74" s="65"/>
      <c r="H74" s="69" t="s">
        <v>257</v>
      </c>
      <c r="I74" s="70"/>
      <c r="J74" s="70"/>
      <c r="K74" s="69" t="s">
        <v>2347</v>
      </c>
      <c r="L74" s="73">
        <v>1</v>
      </c>
      <c r="M74" s="74">
        <v>7283.22216796875</v>
      </c>
      <c r="N74" s="74">
        <v>770.51116943359375</v>
      </c>
      <c r="O74" s="75"/>
      <c r="P74" s="76"/>
      <c r="Q74" s="76"/>
      <c r="R74" s="88"/>
      <c r="S74" s="48">
        <v>0</v>
      </c>
      <c r="T74" s="48">
        <v>1</v>
      </c>
      <c r="U74" s="49">
        <v>0</v>
      </c>
      <c r="V74" s="49">
        <v>3.2360000000000002E-3</v>
      </c>
      <c r="W74" s="49">
        <v>1.101E-3</v>
      </c>
      <c r="X74" s="49">
        <v>0.36325299999999999</v>
      </c>
      <c r="Y74" s="49">
        <v>0</v>
      </c>
      <c r="Z74" s="49">
        <v>0</v>
      </c>
      <c r="AA74" s="71">
        <v>74</v>
      </c>
      <c r="AB74" s="71"/>
      <c r="AC74" s="72"/>
      <c r="AD74" s="78" t="s">
        <v>1784</v>
      </c>
      <c r="AE74" s="78">
        <v>6252</v>
      </c>
      <c r="AF74" s="78">
        <v>6724</v>
      </c>
      <c r="AG74" s="78">
        <v>22876</v>
      </c>
      <c r="AH74" s="78">
        <v>13548</v>
      </c>
      <c r="AI74" s="78"/>
      <c r="AJ74" s="78" t="s">
        <v>1879</v>
      </c>
      <c r="AK74" s="78" t="s">
        <v>1952</v>
      </c>
      <c r="AL74" s="83" t="s">
        <v>2018</v>
      </c>
      <c r="AM74" s="78"/>
      <c r="AN74" s="80">
        <v>41382.560231481482</v>
      </c>
      <c r="AO74" s="83" t="s">
        <v>2108</v>
      </c>
      <c r="AP74" s="78" t="b">
        <v>0</v>
      </c>
      <c r="AQ74" s="78" t="b">
        <v>0</v>
      </c>
      <c r="AR74" s="78" t="b">
        <v>1</v>
      </c>
      <c r="AS74" s="78"/>
      <c r="AT74" s="78">
        <v>405</v>
      </c>
      <c r="AU74" s="83" t="s">
        <v>2135</v>
      </c>
      <c r="AV74" s="78" t="b">
        <v>0</v>
      </c>
      <c r="AW74" s="78" t="s">
        <v>2176</v>
      </c>
      <c r="AX74" s="83" t="s">
        <v>2248</v>
      </c>
      <c r="AY74" s="78" t="s">
        <v>66</v>
      </c>
      <c r="AZ74" s="78" t="str">
        <f>REPLACE(INDEX(GroupVertices[Group], MATCH(Vertices[[#This Row],[Vertex]],GroupVertices[Vertex],0)),1,1,"")</f>
        <v>8</v>
      </c>
      <c r="BA74" s="48">
        <v>0</v>
      </c>
      <c r="BB74" s="49">
        <v>0</v>
      </c>
      <c r="BC74" s="48">
        <v>0</v>
      </c>
      <c r="BD74" s="49">
        <v>0</v>
      </c>
      <c r="BE74" s="48">
        <v>0</v>
      </c>
      <c r="BF74" s="49">
        <v>0</v>
      </c>
      <c r="BG74" s="48">
        <v>37</v>
      </c>
      <c r="BH74" s="49">
        <v>100</v>
      </c>
      <c r="BI74" s="48">
        <v>37</v>
      </c>
      <c r="BJ74" s="48"/>
      <c r="BK74" s="48"/>
      <c r="BL74" s="48"/>
      <c r="BM74" s="48"/>
      <c r="BN74" s="48"/>
      <c r="BO74" s="48"/>
      <c r="BP74" s="126" t="s">
        <v>10921</v>
      </c>
      <c r="BQ74" s="126" t="s">
        <v>10921</v>
      </c>
      <c r="BR74" s="126" t="s">
        <v>10999</v>
      </c>
      <c r="BS74" s="126" t="s">
        <v>10999</v>
      </c>
      <c r="BT74" s="2"/>
      <c r="BU74" s="3"/>
      <c r="BV74" s="3"/>
      <c r="BW74" s="3"/>
      <c r="BX74" s="3"/>
    </row>
    <row r="75" spans="1:76" x14ac:dyDescent="0.25">
      <c r="A75" s="64" t="s">
        <v>258</v>
      </c>
      <c r="B75" s="65"/>
      <c r="C75" s="65" t="s">
        <v>64</v>
      </c>
      <c r="D75" s="66">
        <v>171.20879120879121</v>
      </c>
      <c r="E75" s="68"/>
      <c r="F75" s="102" t="s">
        <v>717</v>
      </c>
      <c r="G75" s="65"/>
      <c r="H75" s="69" t="s">
        <v>258</v>
      </c>
      <c r="I75" s="70"/>
      <c r="J75" s="70"/>
      <c r="K75" s="69" t="s">
        <v>2348</v>
      </c>
      <c r="L75" s="73">
        <v>14.571082147609216</v>
      </c>
      <c r="M75" s="74">
        <v>4583.92236328125</v>
      </c>
      <c r="N75" s="74">
        <v>7645.748046875</v>
      </c>
      <c r="O75" s="75"/>
      <c r="P75" s="76"/>
      <c r="Q75" s="76"/>
      <c r="R75" s="88"/>
      <c r="S75" s="48">
        <v>0</v>
      </c>
      <c r="T75" s="48">
        <v>2</v>
      </c>
      <c r="U75" s="49">
        <v>6</v>
      </c>
      <c r="V75" s="49">
        <v>3.3670000000000002E-3</v>
      </c>
      <c r="W75" s="49">
        <v>1.482E-3</v>
      </c>
      <c r="X75" s="49">
        <v>0.575102</v>
      </c>
      <c r="Y75" s="49">
        <v>0</v>
      </c>
      <c r="Z75" s="49">
        <v>0</v>
      </c>
      <c r="AA75" s="71">
        <v>75</v>
      </c>
      <c r="AB75" s="71"/>
      <c r="AC75" s="72"/>
      <c r="AD75" s="78" t="s">
        <v>1785</v>
      </c>
      <c r="AE75" s="78">
        <v>135</v>
      </c>
      <c r="AF75" s="78">
        <v>445</v>
      </c>
      <c r="AG75" s="78">
        <v>26530</v>
      </c>
      <c r="AH75" s="78">
        <v>12</v>
      </c>
      <c r="AI75" s="78"/>
      <c r="AJ75" s="78" t="s">
        <v>1880</v>
      </c>
      <c r="AK75" s="78" t="s">
        <v>1953</v>
      </c>
      <c r="AL75" s="83" t="s">
        <v>2019</v>
      </c>
      <c r="AM75" s="78"/>
      <c r="AN75" s="80">
        <v>43165.373518518521</v>
      </c>
      <c r="AO75" s="83" t="s">
        <v>2109</v>
      </c>
      <c r="AP75" s="78" t="b">
        <v>0</v>
      </c>
      <c r="AQ75" s="78" t="b">
        <v>0</v>
      </c>
      <c r="AR75" s="78" t="b">
        <v>0</v>
      </c>
      <c r="AS75" s="78"/>
      <c r="AT75" s="78">
        <v>26</v>
      </c>
      <c r="AU75" s="83" t="s">
        <v>2135</v>
      </c>
      <c r="AV75" s="78" t="b">
        <v>0</v>
      </c>
      <c r="AW75" s="78" t="s">
        <v>2176</v>
      </c>
      <c r="AX75" s="83" t="s">
        <v>2249</v>
      </c>
      <c r="AY75" s="78" t="s">
        <v>66</v>
      </c>
      <c r="AZ75" s="78" t="str">
        <f>REPLACE(INDEX(GroupVertices[Group], MATCH(Vertices[[#This Row],[Vertex]],GroupVertices[Vertex],0)),1,1,"")</f>
        <v>4</v>
      </c>
      <c r="BA75" s="48">
        <v>0</v>
      </c>
      <c r="BB75" s="49">
        <v>0</v>
      </c>
      <c r="BC75" s="48">
        <v>0</v>
      </c>
      <c r="BD75" s="49">
        <v>0</v>
      </c>
      <c r="BE75" s="48">
        <v>0</v>
      </c>
      <c r="BF75" s="49">
        <v>0</v>
      </c>
      <c r="BG75" s="48">
        <v>55</v>
      </c>
      <c r="BH75" s="49">
        <v>100</v>
      </c>
      <c r="BI75" s="48">
        <v>55</v>
      </c>
      <c r="BJ75" s="48"/>
      <c r="BK75" s="48"/>
      <c r="BL75" s="48"/>
      <c r="BM75" s="48"/>
      <c r="BN75" s="48" t="s">
        <v>10861</v>
      </c>
      <c r="BO75" s="48" t="s">
        <v>10861</v>
      </c>
      <c r="BP75" s="126" t="s">
        <v>10922</v>
      </c>
      <c r="BQ75" s="126" t="s">
        <v>10957</v>
      </c>
      <c r="BR75" s="126" t="s">
        <v>11000</v>
      </c>
      <c r="BS75" s="126" t="s">
        <v>11025</v>
      </c>
      <c r="BT75" s="2"/>
      <c r="BU75" s="3"/>
      <c r="BV75" s="3"/>
      <c r="BW75" s="3"/>
      <c r="BX75" s="3"/>
    </row>
    <row r="76" spans="1:76" x14ac:dyDescent="0.25">
      <c r="A76" s="64" t="s">
        <v>259</v>
      </c>
      <c r="B76" s="65"/>
      <c r="C76" s="65" t="s">
        <v>64</v>
      </c>
      <c r="D76" s="66">
        <v>162</v>
      </c>
      <c r="E76" s="68"/>
      <c r="F76" s="102" t="s">
        <v>718</v>
      </c>
      <c r="G76" s="65"/>
      <c r="H76" s="69" t="s">
        <v>259</v>
      </c>
      <c r="I76" s="70"/>
      <c r="J76" s="70"/>
      <c r="K76" s="69" t="s">
        <v>2349</v>
      </c>
      <c r="L76" s="73">
        <v>1</v>
      </c>
      <c r="M76" s="74">
        <v>366.8729248046875</v>
      </c>
      <c r="N76" s="74">
        <v>6096.5283203125</v>
      </c>
      <c r="O76" s="75"/>
      <c r="P76" s="76"/>
      <c r="Q76" s="76"/>
      <c r="R76" s="88"/>
      <c r="S76" s="48">
        <v>0</v>
      </c>
      <c r="T76" s="48">
        <v>1</v>
      </c>
      <c r="U76" s="49">
        <v>0</v>
      </c>
      <c r="V76" s="49">
        <v>4.2189999999999997E-3</v>
      </c>
      <c r="W76" s="49">
        <v>5.8739999999999999E-3</v>
      </c>
      <c r="X76" s="49">
        <v>0.31974900000000001</v>
      </c>
      <c r="Y76" s="49">
        <v>0</v>
      </c>
      <c r="Z76" s="49">
        <v>0</v>
      </c>
      <c r="AA76" s="71">
        <v>76</v>
      </c>
      <c r="AB76" s="71"/>
      <c r="AC76" s="72"/>
      <c r="AD76" s="78" t="s">
        <v>1786</v>
      </c>
      <c r="AE76" s="78">
        <v>2755</v>
      </c>
      <c r="AF76" s="78">
        <v>2345</v>
      </c>
      <c r="AG76" s="78">
        <v>8192</v>
      </c>
      <c r="AH76" s="78">
        <v>15443</v>
      </c>
      <c r="AI76" s="78"/>
      <c r="AJ76" s="78" t="s">
        <v>1881</v>
      </c>
      <c r="AK76" s="78" t="s">
        <v>1954</v>
      </c>
      <c r="AL76" s="83" t="s">
        <v>2020</v>
      </c>
      <c r="AM76" s="78"/>
      <c r="AN76" s="80">
        <v>40551.949733796297</v>
      </c>
      <c r="AO76" s="83" t="s">
        <v>2110</v>
      </c>
      <c r="AP76" s="78" t="b">
        <v>1</v>
      </c>
      <c r="AQ76" s="78" t="b">
        <v>0</v>
      </c>
      <c r="AR76" s="78" t="b">
        <v>1</v>
      </c>
      <c r="AS76" s="78"/>
      <c r="AT76" s="78">
        <v>91</v>
      </c>
      <c r="AU76" s="83" t="s">
        <v>2135</v>
      </c>
      <c r="AV76" s="78" t="b">
        <v>0</v>
      </c>
      <c r="AW76" s="78" t="s">
        <v>2176</v>
      </c>
      <c r="AX76" s="83" t="s">
        <v>2250</v>
      </c>
      <c r="AY76" s="78" t="s">
        <v>66</v>
      </c>
      <c r="AZ76" s="78" t="str">
        <f>REPLACE(INDEX(GroupVertices[Group], MATCH(Vertices[[#This Row],[Vertex]],GroupVertices[Vertex],0)),1,1,"")</f>
        <v>1</v>
      </c>
      <c r="BA76" s="48">
        <v>0</v>
      </c>
      <c r="BB76" s="49">
        <v>0</v>
      </c>
      <c r="BC76" s="48">
        <v>0</v>
      </c>
      <c r="BD76" s="49">
        <v>0</v>
      </c>
      <c r="BE76" s="48">
        <v>0</v>
      </c>
      <c r="BF76" s="49">
        <v>0</v>
      </c>
      <c r="BG76" s="48">
        <v>17</v>
      </c>
      <c r="BH76" s="49">
        <v>100</v>
      </c>
      <c r="BI76" s="48">
        <v>17</v>
      </c>
      <c r="BJ76" s="48"/>
      <c r="BK76" s="48"/>
      <c r="BL76" s="48"/>
      <c r="BM76" s="48"/>
      <c r="BN76" s="48" t="s">
        <v>509</v>
      </c>
      <c r="BO76" s="48" t="s">
        <v>509</v>
      </c>
      <c r="BP76" s="126" t="s">
        <v>10923</v>
      </c>
      <c r="BQ76" s="126" t="s">
        <v>10923</v>
      </c>
      <c r="BR76" s="126" t="s">
        <v>11001</v>
      </c>
      <c r="BS76" s="126" t="s">
        <v>11001</v>
      </c>
      <c r="BT76" s="2"/>
      <c r="BU76" s="3"/>
      <c r="BV76" s="3"/>
      <c r="BW76" s="3"/>
      <c r="BX76" s="3"/>
    </row>
    <row r="77" spans="1:76" x14ac:dyDescent="0.25">
      <c r="A77" s="64" t="s">
        <v>260</v>
      </c>
      <c r="B77" s="65"/>
      <c r="C77" s="65" t="s">
        <v>64</v>
      </c>
      <c r="D77" s="66">
        <v>162</v>
      </c>
      <c r="E77" s="68"/>
      <c r="F77" s="102" t="s">
        <v>719</v>
      </c>
      <c r="G77" s="65"/>
      <c r="H77" s="69" t="s">
        <v>260</v>
      </c>
      <c r="I77" s="70"/>
      <c r="J77" s="70"/>
      <c r="K77" s="69" t="s">
        <v>2350</v>
      </c>
      <c r="L77" s="73">
        <v>1</v>
      </c>
      <c r="M77" s="74">
        <v>614.06671142578125</v>
      </c>
      <c r="N77" s="74">
        <v>3765.068115234375</v>
      </c>
      <c r="O77" s="75"/>
      <c r="P77" s="76"/>
      <c r="Q77" s="76"/>
      <c r="R77" s="88"/>
      <c r="S77" s="48">
        <v>0</v>
      </c>
      <c r="T77" s="48">
        <v>1</v>
      </c>
      <c r="U77" s="49">
        <v>0</v>
      </c>
      <c r="V77" s="49">
        <v>3.65E-3</v>
      </c>
      <c r="W77" s="49">
        <v>3.9610000000000001E-3</v>
      </c>
      <c r="X77" s="49">
        <v>0.29851100000000003</v>
      </c>
      <c r="Y77" s="49">
        <v>0</v>
      </c>
      <c r="Z77" s="49">
        <v>0</v>
      </c>
      <c r="AA77" s="71">
        <v>77</v>
      </c>
      <c r="AB77" s="71"/>
      <c r="AC77" s="72"/>
      <c r="AD77" s="78" t="s">
        <v>1787</v>
      </c>
      <c r="AE77" s="78">
        <v>306</v>
      </c>
      <c r="AF77" s="78">
        <v>577</v>
      </c>
      <c r="AG77" s="78">
        <v>6544</v>
      </c>
      <c r="AH77" s="78">
        <v>27657</v>
      </c>
      <c r="AI77" s="78"/>
      <c r="AJ77" s="78" t="s">
        <v>1882</v>
      </c>
      <c r="AK77" s="78" t="s">
        <v>1911</v>
      </c>
      <c r="AL77" s="78"/>
      <c r="AM77" s="78"/>
      <c r="AN77" s="80">
        <v>42328.896898148145</v>
      </c>
      <c r="AO77" s="78"/>
      <c r="AP77" s="78" t="b">
        <v>0</v>
      </c>
      <c r="AQ77" s="78" t="b">
        <v>0</v>
      </c>
      <c r="AR77" s="78" t="b">
        <v>0</v>
      </c>
      <c r="AS77" s="78"/>
      <c r="AT77" s="78">
        <v>316</v>
      </c>
      <c r="AU77" s="83" t="s">
        <v>2135</v>
      </c>
      <c r="AV77" s="78" t="b">
        <v>0</v>
      </c>
      <c r="AW77" s="78" t="s">
        <v>2176</v>
      </c>
      <c r="AX77" s="83" t="s">
        <v>2251</v>
      </c>
      <c r="AY77" s="78" t="s">
        <v>66</v>
      </c>
      <c r="AZ77" s="78" t="str">
        <f>REPLACE(INDEX(GroupVertices[Group], MATCH(Vertices[[#This Row],[Vertex]],GroupVertices[Vertex],0)),1,1,"")</f>
        <v>2</v>
      </c>
      <c r="BA77" s="48">
        <v>0</v>
      </c>
      <c r="BB77" s="49">
        <v>0</v>
      </c>
      <c r="BC77" s="48">
        <v>0</v>
      </c>
      <c r="BD77" s="49">
        <v>0</v>
      </c>
      <c r="BE77" s="48">
        <v>0</v>
      </c>
      <c r="BF77" s="49">
        <v>0</v>
      </c>
      <c r="BG77" s="48">
        <v>35</v>
      </c>
      <c r="BH77" s="49">
        <v>100</v>
      </c>
      <c r="BI77" s="48">
        <v>35</v>
      </c>
      <c r="BJ77" s="48" t="s">
        <v>460</v>
      </c>
      <c r="BK77" s="48" t="s">
        <v>460</v>
      </c>
      <c r="BL77" s="48" t="s">
        <v>495</v>
      </c>
      <c r="BM77" s="48" t="s">
        <v>495</v>
      </c>
      <c r="BN77" s="48" t="s">
        <v>509</v>
      </c>
      <c r="BO77" s="48" t="s">
        <v>509</v>
      </c>
      <c r="BP77" s="126" t="s">
        <v>10903</v>
      </c>
      <c r="BQ77" s="126" t="s">
        <v>10903</v>
      </c>
      <c r="BR77" s="126" t="s">
        <v>10982</v>
      </c>
      <c r="BS77" s="126" t="s">
        <v>10982</v>
      </c>
      <c r="BT77" s="2"/>
      <c r="BU77" s="3"/>
      <c r="BV77" s="3"/>
      <c r="BW77" s="3"/>
      <c r="BX77" s="3"/>
    </row>
    <row r="78" spans="1:76" x14ac:dyDescent="0.25">
      <c r="A78" s="64" t="s">
        <v>261</v>
      </c>
      <c r="B78" s="65"/>
      <c r="C78" s="65" t="s">
        <v>64</v>
      </c>
      <c r="D78" s="66">
        <v>162</v>
      </c>
      <c r="E78" s="68"/>
      <c r="F78" s="102" t="s">
        <v>720</v>
      </c>
      <c r="G78" s="65"/>
      <c r="H78" s="69" t="s">
        <v>261</v>
      </c>
      <c r="I78" s="70"/>
      <c r="J78" s="70"/>
      <c r="K78" s="69" t="s">
        <v>2351</v>
      </c>
      <c r="L78" s="73">
        <v>1</v>
      </c>
      <c r="M78" s="74">
        <v>4385.5263671875</v>
      </c>
      <c r="N78" s="74">
        <v>7569.970703125</v>
      </c>
      <c r="O78" s="75"/>
      <c r="P78" s="76"/>
      <c r="Q78" s="76"/>
      <c r="R78" s="88"/>
      <c r="S78" s="48">
        <v>0</v>
      </c>
      <c r="T78" s="48">
        <v>1</v>
      </c>
      <c r="U78" s="49">
        <v>0</v>
      </c>
      <c r="V78" s="49">
        <v>4.2189999999999997E-3</v>
      </c>
      <c r="W78" s="49">
        <v>5.8739999999999999E-3</v>
      </c>
      <c r="X78" s="49">
        <v>0.31974900000000001</v>
      </c>
      <c r="Y78" s="49">
        <v>0</v>
      </c>
      <c r="Z78" s="49">
        <v>0</v>
      </c>
      <c r="AA78" s="71">
        <v>78</v>
      </c>
      <c r="AB78" s="71"/>
      <c r="AC78" s="72"/>
      <c r="AD78" s="78" t="s">
        <v>1788</v>
      </c>
      <c r="AE78" s="78">
        <v>931</v>
      </c>
      <c r="AF78" s="78">
        <v>1645</v>
      </c>
      <c r="AG78" s="78">
        <v>6847</v>
      </c>
      <c r="AH78" s="78">
        <v>9984</v>
      </c>
      <c r="AI78" s="78"/>
      <c r="AJ78" s="78" t="s">
        <v>1883</v>
      </c>
      <c r="AK78" s="78" t="s">
        <v>1955</v>
      </c>
      <c r="AL78" s="83" t="s">
        <v>2021</v>
      </c>
      <c r="AM78" s="78"/>
      <c r="AN78" s="80">
        <v>43574.634918981479</v>
      </c>
      <c r="AO78" s="83" t="s">
        <v>2111</v>
      </c>
      <c r="AP78" s="78" t="b">
        <v>1</v>
      </c>
      <c r="AQ78" s="78" t="b">
        <v>0</v>
      </c>
      <c r="AR78" s="78" t="b">
        <v>0</v>
      </c>
      <c r="AS78" s="78"/>
      <c r="AT78" s="78">
        <v>26</v>
      </c>
      <c r="AU78" s="78"/>
      <c r="AV78" s="78" t="b">
        <v>0</v>
      </c>
      <c r="AW78" s="78" t="s">
        <v>2176</v>
      </c>
      <c r="AX78" s="83" t="s">
        <v>2252</v>
      </c>
      <c r="AY78" s="78" t="s">
        <v>66</v>
      </c>
      <c r="AZ78" s="78" t="str">
        <f>REPLACE(INDEX(GroupVertices[Group], MATCH(Vertices[[#This Row],[Vertex]],GroupVertices[Vertex],0)),1,1,"")</f>
        <v>1</v>
      </c>
      <c r="BA78" s="48">
        <v>0</v>
      </c>
      <c r="BB78" s="49">
        <v>0</v>
      </c>
      <c r="BC78" s="48">
        <v>0</v>
      </c>
      <c r="BD78" s="49">
        <v>0</v>
      </c>
      <c r="BE78" s="48">
        <v>0</v>
      </c>
      <c r="BF78" s="49">
        <v>0</v>
      </c>
      <c r="BG78" s="48">
        <v>62</v>
      </c>
      <c r="BH78" s="49">
        <v>100</v>
      </c>
      <c r="BI78" s="48">
        <v>62</v>
      </c>
      <c r="BJ78" s="48" t="s">
        <v>467</v>
      </c>
      <c r="BK78" s="48" t="s">
        <v>467</v>
      </c>
      <c r="BL78" s="48" t="s">
        <v>496</v>
      </c>
      <c r="BM78" s="48" t="s">
        <v>496</v>
      </c>
      <c r="BN78" s="48" t="s">
        <v>529</v>
      </c>
      <c r="BO78" s="48" t="s">
        <v>10875</v>
      </c>
      <c r="BP78" s="126" t="s">
        <v>10910</v>
      </c>
      <c r="BQ78" s="126" t="s">
        <v>10910</v>
      </c>
      <c r="BR78" s="126" t="s">
        <v>10989</v>
      </c>
      <c r="BS78" s="126" t="s">
        <v>10989</v>
      </c>
      <c r="BT78" s="2"/>
      <c r="BU78" s="3"/>
      <c r="BV78" s="3"/>
      <c r="BW78" s="3"/>
      <c r="BX78" s="3"/>
    </row>
    <row r="79" spans="1:76" x14ac:dyDescent="0.25">
      <c r="A79" s="64" t="s">
        <v>262</v>
      </c>
      <c r="B79" s="65"/>
      <c r="C79" s="65" t="s">
        <v>64</v>
      </c>
      <c r="D79" s="66">
        <v>384.36207062637362</v>
      </c>
      <c r="E79" s="68"/>
      <c r="F79" s="102" t="s">
        <v>721</v>
      </c>
      <c r="G79" s="65"/>
      <c r="H79" s="69" t="s">
        <v>262</v>
      </c>
      <c r="I79" s="70"/>
      <c r="J79" s="70"/>
      <c r="K79" s="69" t="s">
        <v>2352</v>
      </c>
      <c r="L79" s="73">
        <v>328.6970732165309</v>
      </c>
      <c r="M79" s="74">
        <v>2548.913818359375</v>
      </c>
      <c r="N79" s="74">
        <v>3149.384033203125</v>
      </c>
      <c r="O79" s="75"/>
      <c r="P79" s="76"/>
      <c r="Q79" s="76"/>
      <c r="R79" s="88"/>
      <c r="S79" s="48">
        <v>0</v>
      </c>
      <c r="T79" s="48">
        <v>15</v>
      </c>
      <c r="U79" s="49">
        <v>144.88029900000001</v>
      </c>
      <c r="V79" s="49">
        <v>4.0980000000000001E-3</v>
      </c>
      <c r="W79" s="49">
        <v>2.1420000000000002E-2</v>
      </c>
      <c r="X79" s="49">
        <v>2.5735290000000002</v>
      </c>
      <c r="Y79" s="49">
        <v>2.8571428571428571E-2</v>
      </c>
      <c r="Z79" s="49">
        <v>0</v>
      </c>
      <c r="AA79" s="71">
        <v>79</v>
      </c>
      <c r="AB79" s="71"/>
      <c r="AC79" s="72"/>
      <c r="AD79" s="78" t="s">
        <v>1789</v>
      </c>
      <c r="AE79" s="78">
        <v>414</v>
      </c>
      <c r="AF79" s="78">
        <v>379</v>
      </c>
      <c r="AG79" s="78">
        <v>241</v>
      </c>
      <c r="AH79" s="78">
        <v>421</v>
      </c>
      <c r="AI79" s="78"/>
      <c r="AJ79" s="78" t="s">
        <v>1884</v>
      </c>
      <c r="AK79" s="78" t="s">
        <v>1956</v>
      </c>
      <c r="AL79" s="83" t="s">
        <v>2022</v>
      </c>
      <c r="AM79" s="78"/>
      <c r="AN79" s="80">
        <v>43755.857557870368</v>
      </c>
      <c r="AO79" s="83" t="s">
        <v>2112</v>
      </c>
      <c r="AP79" s="78" t="b">
        <v>1</v>
      </c>
      <c r="AQ79" s="78" t="b">
        <v>0</v>
      </c>
      <c r="AR79" s="78" t="b">
        <v>0</v>
      </c>
      <c r="AS79" s="78"/>
      <c r="AT79" s="78">
        <v>9</v>
      </c>
      <c r="AU79" s="78"/>
      <c r="AV79" s="78" t="b">
        <v>0</v>
      </c>
      <c r="AW79" s="78" t="s">
        <v>2176</v>
      </c>
      <c r="AX79" s="83" t="s">
        <v>2253</v>
      </c>
      <c r="AY79" s="78" t="s">
        <v>66</v>
      </c>
      <c r="AZ79" s="78" t="str">
        <f>REPLACE(INDEX(GroupVertices[Group], MATCH(Vertices[[#This Row],[Vertex]],GroupVertices[Vertex],0)),1,1,"")</f>
        <v>2</v>
      </c>
      <c r="BA79" s="48">
        <v>0</v>
      </c>
      <c r="BB79" s="49">
        <v>0</v>
      </c>
      <c r="BC79" s="48">
        <v>0</v>
      </c>
      <c r="BD79" s="49">
        <v>0</v>
      </c>
      <c r="BE79" s="48">
        <v>0</v>
      </c>
      <c r="BF79" s="49">
        <v>0</v>
      </c>
      <c r="BG79" s="48">
        <v>27</v>
      </c>
      <c r="BH79" s="49">
        <v>100</v>
      </c>
      <c r="BI79" s="48">
        <v>27</v>
      </c>
      <c r="BJ79" s="48"/>
      <c r="BK79" s="48"/>
      <c r="BL79" s="48"/>
      <c r="BM79" s="48"/>
      <c r="BN79" s="48" t="s">
        <v>509</v>
      </c>
      <c r="BO79" s="48" t="s">
        <v>509</v>
      </c>
      <c r="BP79" s="126" t="s">
        <v>10924</v>
      </c>
      <c r="BQ79" s="126" t="s">
        <v>10924</v>
      </c>
      <c r="BR79" s="126" t="s">
        <v>11002</v>
      </c>
      <c r="BS79" s="126" t="s">
        <v>11002</v>
      </c>
      <c r="BT79" s="2"/>
      <c r="BU79" s="3"/>
      <c r="BV79" s="3"/>
      <c r="BW79" s="3"/>
      <c r="BX79" s="3"/>
    </row>
    <row r="80" spans="1:76" x14ac:dyDescent="0.25">
      <c r="A80" s="64" t="s">
        <v>307</v>
      </c>
      <c r="B80" s="65"/>
      <c r="C80" s="65" t="s">
        <v>64</v>
      </c>
      <c r="D80" s="66">
        <v>163.23120003663004</v>
      </c>
      <c r="E80" s="68"/>
      <c r="F80" s="102" t="s">
        <v>2168</v>
      </c>
      <c r="G80" s="65"/>
      <c r="H80" s="69" t="s">
        <v>307</v>
      </c>
      <c r="I80" s="70"/>
      <c r="J80" s="70"/>
      <c r="K80" s="69" t="s">
        <v>2353</v>
      </c>
      <c r="L80" s="73">
        <v>2.8144310646651061</v>
      </c>
      <c r="M80" s="74">
        <v>1816.9827880859375</v>
      </c>
      <c r="N80" s="74">
        <v>4522.44189453125</v>
      </c>
      <c r="O80" s="75"/>
      <c r="P80" s="76"/>
      <c r="Q80" s="76"/>
      <c r="R80" s="88"/>
      <c r="S80" s="48">
        <v>2</v>
      </c>
      <c r="T80" s="48">
        <v>0</v>
      </c>
      <c r="U80" s="49">
        <v>0.80218999999999996</v>
      </c>
      <c r="V80" s="49">
        <v>3.676E-3</v>
      </c>
      <c r="W80" s="49">
        <v>5.7219999999999997E-3</v>
      </c>
      <c r="X80" s="49">
        <v>0.44434400000000002</v>
      </c>
      <c r="Y80" s="49">
        <v>0</v>
      </c>
      <c r="Z80" s="49">
        <v>0</v>
      </c>
      <c r="AA80" s="71">
        <v>80</v>
      </c>
      <c r="AB80" s="71"/>
      <c r="AC80" s="72"/>
      <c r="AD80" s="78" t="s">
        <v>1790</v>
      </c>
      <c r="AE80" s="78">
        <v>704</v>
      </c>
      <c r="AF80" s="78">
        <v>406</v>
      </c>
      <c r="AG80" s="78">
        <v>789</v>
      </c>
      <c r="AH80" s="78">
        <v>84</v>
      </c>
      <c r="AI80" s="78"/>
      <c r="AJ80" s="78" t="s">
        <v>1885</v>
      </c>
      <c r="AK80" s="78" t="s">
        <v>1920</v>
      </c>
      <c r="AL80" s="83" t="s">
        <v>2023</v>
      </c>
      <c r="AM80" s="78"/>
      <c r="AN80" s="80">
        <v>41157.706076388888</v>
      </c>
      <c r="AO80" s="83" t="s">
        <v>2113</v>
      </c>
      <c r="AP80" s="78" t="b">
        <v>0</v>
      </c>
      <c r="AQ80" s="78" t="b">
        <v>0</v>
      </c>
      <c r="AR80" s="78" t="b">
        <v>0</v>
      </c>
      <c r="AS80" s="78"/>
      <c r="AT80" s="78">
        <v>37</v>
      </c>
      <c r="AU80" s="83" t="s">
        <v>2135</v>
      </c>
      <c r="AV80" s="78" t="b">
        <v>0</v>
      </c>
      <c r="AW80" s="78" t="s">
        <v>2176</v>
      </c>
      <c r="AX80" s="83" t="s">
        <v>2254</v>
      </c>
      <c r="AY80" s="78" t="s">
        <v>65</v>
      </c>
      <c r="AZ80" s="78" t="str">
        <f>REPLACE(INDEX(GroupVertices[Group], MATCH(Vertices[[#This Row],[Vertex]],GroupVertices[Vertex],0)),1,1,"")</f>
        <v>2</v>
      </c>
      <c r="BA80" s="48"/>
      <c r="BB80" s="49"/>
      <c r="BC80" s="48"/>
      <c r="BD80" s="49"/>
      <c r="BE80" s="48"/>
      <c r="BF80" s="49"/>
      <c r="BG80" s="48"/>
      <c r="BH80" s="49"/>
      <c r="BI80" s="48"/>
      <c r="BJ80" s="48"/>
      <c r="BK80" s="48"/>
      <c r="BL80" s="48"/>
      <c r="BM80" s="48"/>
      <c r="BN80" s="48"/>
      <c r="BO80" s="48"/>
      <c r="BP80" s="48"/>
      <c r="BQ80" s="48"/>
      <c r="BR80" s="48"/>
      <c r="BS80" s="48"/>
      <c r="BT80" s="2"/>
      <c r="BU80" s="3"/>
      <c r="BV80" s="3"/>
      <c r="BW80" s="3"/>
      <c r="BX80" s="3"/>
    </row>
    <row r="81" spans="1:76" x14ac:dyDescent="0.25">
      <c r="A81" s="64" t="s">
        <v>308</v>
      </c>
      <c r="B81" s="65"/>
      <c r="C81" s="65" t="s">
        <v>64</v>
      </c>
      <c r="D81" s="66">
        <v>185.62733786446887</v>
      </c>
      <c r="E81" s="68"/>
      <c r="F81" s="102" t="s">
        <v>2169</v>
      </c>
      <c r="G81" s="65"/>
      <c r="H81" s="69" t="s">
        <v>308</v>
      </c>
      <c r="I81" s="70"/>
      <c r="J81" s="70"/>
      <c r="K81" s="69" t="s">
        <v>2354</v>
      </c>
      <c r="L81" s="73">
        <v>35.819829858007452</v>
      </c>
      <c r="M81" s="74">
        <v>6200.9423828125</v>
      </c>
      <c r="N81" s="74">
        <v>4881.86474609375</v>
      </c>
      <c r="O81" s="75"/>
      <c r="P81" s="76"/>
      <c r="Q81" s="76"/>
      <c r="R81" s="88"/>
      <c r="S81" s="48">
        <v>5</v>
      </c>
      <c r="T81" s="48">
        <v>0</v>
      </c>
      <c r="U81" s="49">
        <v>15.394423</v>
      </c>
      <c r="V81" s="49">
        <v>4.6950000000000004E-3</v>
      </c>
      <c r="W81" s="49">
        <v>1.8506000000000002E-2</v>
      </c>
      <c r="X81" s="49">
        <v>0.92039300000000002</v>
      </c>
      <c r="Y81" s="49">
        <v>0.3</v>
      </c>
      <c r="Z81" s="49">
        <v>0</v>
      </c>
      <c r="AA81" s="71">
        <v>81</v>
      </c>
      <c r="AB81" s="71"/>
      <c r="AC81" s="72"/>
      <c r="AD81" s="78" t="s">
        <v>1791</v>
      </c>
      <c r="AE81" s="78">
        <v>1000</v>
      </c>
      <c r="AF81" s="78">
        <v>6786</v>
      </c>
      <c r="AG81" s="78">
        <v>8176</v>
      </c>
      <c r="AH81" s="78">
        <v>4911</v>
      </c>
      <c r="AI81" s="78"/>
      <c r="AJ81" s="78" t="s">
        <v>1886</v>
      </c>
      <c r="AK81" s="78" t="s">
        <v>1957</v>
      </c>
      <c r="AL81" s="83" t="s">
        <v>2024</v>
      </c>
      <c r="AM81" s="78"/>
      <c r="AN81" s="80">
        <v>40819.829699074071</v>
      </c>
      <c r="AO81" s="83" t="s">
        <v>2114</v>
      </c>
      <c r="AP81" s="78" t="b">
        <v>0</v>
      </c>
      <c r="AQ81" s="78" t="b">
        <v>0</v>
      </c>
      <c r="AR81" s="78" t="b">
        <v>1</v>
      </c>
      <c r="AS81" s="78"/>
      <c r="AT81" s="78">
        <v>583</v>
      </c>
      <c r="AU81" s="83" t="s">
        <v>2135</v>
      </c>
      <c r="AV81" s="78" t="b">
        <v>1</v>
      </c>
      <c r="AW81" s="78" t="s">
        <v>2176</v>
      </c>
      <c r="AX81" s="83" t="s">
        <v>2255</v>
      </c>
      <c r="AY81" s="78" t="s">
        <v>66</v>
      </c>
      <c r="AZ81" s="78" t="str">
        <f>REPLACE(INDEX(GroupVertices[Group], MATCH(Vertices[[#This Row],[Vertex]],GroupVertices[Vertex],0)),1,1,"")</f>
        <v>3</v>
      </c>
      <c r="BA81" s="48"/>
      <c r="BB81" s="49"/>
      <c r="BC81" s="48"/>
      <c r="BD81" s="49"/>
      <c r="BE81" s="48"/>
      <c r="BF81" s="49"/>
      <c r="BG81" s="48"/>
      <c r="BH81" s="49"/>
      <c r="BI81" s="48"/>
      <c r="BJ81" s="48"/>
      <c r="BK81" s="48"/>
      <c r="BL81" s="48"/>
      <c r="BM81" s="48"/>
      <c r="BN81" s="48"/>
      <c r="BO81" s="48"/>
      <c r="BP81" s="48"/>
      <c r="BQ81" s="48"/>
      <c r="BR81" s="48"/>
      <c r="BS81" s="48"/>
      <c r="BT81" s="2"/>
      <c r="BU81" s="3"/>
      <c r="BV81" s="3"/>
      <c r="BW81" s="3"/>
      <c r="BX81" s="3"/>
    </row>
    <row r="82" spans="1:76" x14ac:dyDescent="0.25">
      <c r="A82" s="64" t="s">
        <v>282</v>
      </c>
      <c r="B82" s="65"/>
      <c r="C82" s="65" t="s">
        <v>64</v>
      </c>
      <c r="D82" s="66">
        <v>468.03026826739926</v>
      </c>
      <c r="E82" s="68"/>
      <c r="F82" s="102" t="s">
        <v>739</v>
      </c>
      <c r="G82" s="65"/>
      <c r="H82" s="69" t="s">
        <v>282</v>
      </c>
      <c r="I82" s="70"/>
      <c r="J82" s="70"/>
      <c r="K82" s="69" t="s">
        <v>2355</v>
      </c>
      <c r="L82" s="73">
        <v>451.99968238469006</v>
      </c>
      <c r="M82" s="74">
        <v>5186.4501953125</v>
      </c>
      <c r="N82" s="74">
        <v>3723.716552734375</v>
      </c>
      <c r="O82" s="75"/>
      <c r="P82" s="76"/>
      <c r="Q82" s="76"/>
      <c r="R82" s="88"/>
      <c r="S82" s="48">
        <v>6</v>
      </c>
      <c r="T82" s="48">
        <v>1</v>
      </c>
      <c r="U82" s="49">
        <v>199.39442299999999</v>
      </c>
      <c r="V82" s="49">
        <v>4.7390000000000002E-3</v>
      </c>
      <c r="W82" s="49">
        <v>1.8631999999999999E-2</v>
      </c>
      <c r="X82" s="49">
        <v>1.191351</v>
      </c>
      <c r="Y82" s="49">
        <v>0.2</v>
      </c>
      <c r="Z82" s="49">
        <v>0.16666666666666666</v>
      </c>
      <c r="AA82" s="71">
        <v>82</v>
      </c>
      <c r="AB82" s="71"/>
      <c r="AC82" s="72"/>
      <c r="AD82" s="78" t="s">
        <v>1792</v>
      </c>
      <c r="AE82" s="78">
        <v>2105</v>
      </c>
      <c r="AF82" s="78">
        <v>1375</v>
      </c>
      <c r="AG82" s="78">
        <v>2661</v>
      </c>
      <c r="AH82" s="78">
        <v>3748</v>
      </c>
      <c r="AI82" s="78"/>
      <c r="AJ82" s="78" t="s">
        <v>1887</v>
      </c>
      <c r="AK82" s="78" t="s">
        <v>1922</v>
      </c>
      <c r="AL82" s="83" t="s">
        <v>2025</v>
      </c>
      <c r="AM82" s="78"/>
      <c r="AN82" s="80">
        <v>42673.756064814814</v>
      </c>
      <c r="AO82" s="83" t="s">
        <v>2115</v>
      </c>
      <c r="AP82" s="78" t="b">
        <v>1</v>
      </c>
      <c r="AQ82" s="78" t="b">
        <v>0</v>
      </c>
      <c r="AR82" s="78" t="b">
        <v>1</v>
      </c>
      <c r="AS82" s="78"/>
      <c r="AT82" s="78">
        <v>33</v>
      </c>
      <c r="AU82" s="78"/>
      <c r="AV82" s="78" t="b">
        <v>0</v>
      </c>
      <c r="AW82" s="78" t="s">
        <v>2176</v>
      </c>
      <c r="AX82" s="83" t="s">
        <v>2256</v>
      </c>
      <c r="AY82" s="78" t="s">
        <v>66</v>
      </c>
      <c r="AZ82" s="78" t="str">
        <f>REPLACE(INDEX(GroupVertices[Group], MATCH(Vertices[[#This Row],[Vertex]],GroupVertices[Vertex],0)),1,1,"")</f>
        <v>3</v>
      </c>
      <c r="BA82" s="48">
        <v>0</v>
      </c>
      <c r="BB82" s="49">
        <v>0</v>
      </c>
      <c r="BC82" s="48">
        <v>0</v>
      </c>
      <c r="BD82" s="49">
        <v>0</v>
      </c>
      <c r="BE82" s="48">
        <v>0</v>
      </c>
      <c r="BF82" s="49">
        <v>0</v>
      </c>
      <c r="BG82" s="48">
        <v>28</v>
      </c>
      <c r="BH82" s="49">
        <v>100</v>
      </c>
      <c r="BI82" s="48">
        <v>28</v>
      </c>
      <c r="BJ82" s="48"/>
      <c r="BK82" s="48"/>
      <c r="BL82" s="48"/>
      <c r="BM82" s="48"/>
      <c r="BN82" s="48" t="s">
        <v>511</v>
      </c>
      <c r="BO82" s="48" t="s">
        <v>511</v>
      </c>
      <c r="BP82" s="126" t="s">
        <v>10925</v>
      </c>
      <c r="BQ82" s="126" t="s">
        <v>10925</v>
      </c>
      <c r="BR82" s="126" t="s">
        <v>11003</v>
      </c>
      <c r="BS82" s="126" t="s">
        <v>11003</v>
      </c>
      <c r="BT82" s="2"/>
      <c r="BU82" s="3"/>
      <c r="BV82" s="3"/>
      <c r="BW82" s="3"/>
      <c r="BX82" s="3"/>
    </row>
    <row r="83" spans="1:76" x14ac:dyDescent="0.25">
      <c r="A83" s="64" t="s">
        <v>287</v>
      </c>
      <c r="B83" s="65"/>
      <c r="C83" s="65" t="s">
        <v>64</v>
      </c>
      <c r="D83" s="66">
        <v>178.64725523443224</v>
      </c>
      <c r="E83" s="68"/>
      <c r="F83" s="102" t="s">
        <v>744</v>
      </c>
      <c r="G83" s="65"/>
      <c r="H83" s="69" t="s">
        <v>287</v>
      </c>
      <c r="I83" s="70"/>
      <c r="J83" s="70"/>
      <c r="K83" s="69" t="s">
        <v>2356</v>
      </c>
      <c r="L83" s="73">
        <v>25.533216488068572</v>
      </c>
      <c r="M83" s="74">
        <v>6776.4501953125</v>
      </c>
      <c r="N83" s="74">
        <v>2756.34619140625</v>
      </c>
      <c r="O83" s="75"/>
      <c r="P83" s="76"/>
      <c r="Q83" s="76"/>
      <c r="R83" s="88"/>
      <c r="S83" s="48">
        <v>3</v>
      </c>
      <c r="T83" s="48">
        <v>1</v>
      </c>
      <c r="U83" s="49">
        <v>10.846541</v>
      </c>
      <c r="V83" s="49">
        <v>4.4840000000000001E-3</v>
      </c>
      <c r="W83" s="49">
        <v>1.5244000000000001E-2</v>
      </c>
      <c r="X83" s="49">
        <v>0.76629700000000001</v>
      </c>
      <c r="Y83" s="49">
        <v>0.25</v>
      </c>
      <c r="Z83" s="49">
        <v>0</v>
      </c>
      <c r="AA83" s="71">
        <v>83</v>
      </c>
      <c r="AB83" s="71"/>
      <c r="AC83" s="72"/>
      <c r="AD83" s="78" t="s">
        <v>1793</v>
      </c>
      <c r="AE83" s="78">
        <v>13430</v>
      </c>
      <c r="AF83" s="78">
        <v>39371</v>
      </c>
      <c r="AG83" s="78">
        <v>29444</v>
      </c>
      <c r="AH83" s="78">
        <v>110299</v>
      </c>
      <c r="AI83" s="78"/>
      <c r="AJ83" s="78" t="s">
        <v>1888</v>
      </c>
      <c r="AK83" s="78" t="s">
        <v>1958</v>
      </c>
      <c r="AL83" s="83" t="s">
        <v>2026</v>
      </c>
      <c r="AM83" s="78"/>
      <c r="AN83" s="80">
        <v>40850.982604166667</v>
      </c>
      <c r="AO83" s="83" t="s">
        <v>2116</v>
      </c>
      <c r="AP83" s="78" t="b">
        <v>0</v>
      </c>
      <c r="AQ83" s="78" t="b">
        <v>0</v>
      </c>
      <c r="AR83" s="78" t="b">
        <v>1</v>
      </c>
      <c r="AS83" s="78"/>
      <c r="AT83" s="78">
        <v>2731</v>
      </c>
      <c r="AU83" s="83" t="s">
        <v>2135</v>
      </c>
      <c r="AV83" s="78" t="b">
        <v>0</v>
      </c>
      <c r="AW83" s="78" t="s">
        <v>2176</v>
      </c>
      <c r="AX83" s="83" t="s">
        <v>2257</v>
      </c>
      <c r="AY83" s="78" t="s">
        <v>66</v>
      </c>
      <c r="AZ83" s="78" t="str">
        <f>REPLACE(INDEX(GroupVertices[Group], MATCH(Vertices[[#This Row],[Vertex]],GroupVertices[Vertex],0)),1,1,"")</f>
        <v>3</v>
      </c>
      <c r="BA83" s="48">
        <v>0</v>
      </c>
      <c r="BB83" s="49">
        <v>0</v>
      </c>
      <c r="BC83" s="48">
        <v>0</v>
      </c>
      <c r="BD83" s="49">
        <v>0</v>
      </c>
      <c r="BE83" s="48">
        <v>0</v>
      </c>
      <c r="BF83" s="49">
        <v>0</v>
      </c>
      <c r="BG83" s="48">
        <v>23</v>
      </c>
      <c r="BH83" s="49">
        <v>100</v>
      </c>
      <c r="BI83" s="48">
        <v>23</v>
      </c>
      <c r="BJ83" s="48"/>
      <c r="BK83" s="48"/>
      <c r="BL83" s="48"/>
      <c r="BM83" s="48"/>
      <c r="BN83" s="48" t="s">
        <v>509</v>
      </c>
      <c r="BO83" s="48" t="s">
        <v>509</v>
      </c>
      <c r="BP83" s="126" t="s">
        <v>10926</v>
      </c>
      <c r="BQ83" s="126" t="s">
        <v>10926</v>
      </c>
      <c r="BR83" s="126" t="s">
        <v>11004</v>
      </c>
      <c r="BS83" s="126" t="s">
        <v>11004</v>
      </c>
      <c r="BT83" s="2"/>
      <c r="BU83" s="3"/>
      <c r="BV83" s="3"/>
      <c r="BW83" s="3"/>
      <c r="BX83" s="3"/>
    </row>
    <row r="84" spans="1:76" x14ac:dyDescent="0.25">
      <c r="A84" s="64" t="s">
        <v>288</v>
      </c>
      <c r="B84" s="65"/>
      <c r="C84" s="65" t="s">
        <v>64</v>
      </c>
      <c r="D84" s="66">
        <v>222.88722135897436</v>
      </c>
      <c r="E84" s="68"/>
      <c r="F84" s="102" t="s">
        <v>745</v>
      </c>
      <c r="G84" s="65"/>
      <c r="H84" s="69" t="s">
        <v>288</v>
      </c>
      <c r="I84" s="70"/>
      <c r="J84" s="70"/>
      <c r="K84" s="69" t="s">
        <v>2357</v>
      </c>
      <c r="L84" s="73">
        <v>90.730070328174207</v>
      </c>
      <c r="M84" s="74">
        <v>1221.0587158203125</v>
      </c>
      <c r="N84" s="74">
        <v>2678.89111328125</v>
      </c>
      <c r="O84" s="75"/>
      <c r="P84" s="76"/>
      <c r="Q84" s="76"/>
      <c r="R84" s="88"/>
      <c r="S84" s="48">
        <v>6</v>
      </c>
      <c r="T84" s="48">
        <v>3</v>
      </c>
      <c r="U84" s="49">
        <v>39.671149</v>
      </c>
      <c r="V84" s="49">
        <v>4.7169999999999998E-3</v>
      </c>
      <c r="W84" s="49">
        <v>2.2294999999999999E-2</v>
      </c>
      <c r="X84" s="49">
        <v>1.2387319999999999</v>
      </c>
      <c r="Y84" s="49">
        <v>0.38095238095238093</v>
      </c>
      <c r="Z84" s="49">
        <v>0.2857142857142857</v>
      </c>
      <c r="AA84" s="71">
        <v>84</v>
      </c>
      <c r="AB84" s="71"/>
      <c r="AC84" s="72"/>
      <c r="AD84" s="78" t="s">
        <v>1794</v>
      </c>
      <c r="AE84" s="78">
        <v>121</v>
      </c>
      <c r="AF84" s="78">
        <v>936</v>
      </c>
      <c r="AG84" s="78">
        <v>3638</v>
      </c>
      <c r="AH84" s="78">
        <v>233</v>
      </c>
      <c r="AI84" s="78"/>
      <c r="AJ84" s="78" t="s">
        <v>1889</v>
      </c>
      <c r="AK84" s="78" t="s">
        <v>1959</v>
      </c>
      <c r="AL84" s="83" t="s">
        <v>2027</v>
      </c>
      <c r="AM84" s="78"/>
      <c r="AN84" s="80">
        <v>41220.467581018522</v>
      </c>
      <c r="AO84" s="83" t="s">
        <v>2117</v>
      </c>
      <c r="AP84" s="78" t="b">
        <v>0</v>
      </c>
      <c r="AQ84" s="78" t="b">
        <v>0</v>
      </c>
      <c r="AR84" s="78" t="b">
        <v>0</v>
      </c>
      <c r="AS84" s="78"/>
      <c r="AT84" s="78">
        <v>39</v>
      </c>
      <c r="AU84" s="83" t="s">
        <v>2147</v>
      </c>
      <c r="AV84" s="78" t="b">
        <v>0</v>
      </c>
      <c r="AW84" s="78" t="s">
        <v>2176</v>
      </c>
      <c r="AX84" s="83" t="s">
        <v>2258</v>
      </c>
      <c r="AY84" s="78" t="s">
        <v>66</v>
      </c>
      <c r="AZ84" s="78" t="str">
        <f>REPLACE(INDEX(GroupVertices[Group], MATCH(Vertices[[#This Row],[Vertex]],GroupVertices[Vertex],0)),1,1,"")</f>
        <v>2</v>
      </c>
      <c r="BA84" s="48">
        <v>0</v>
      </c>
      <c r="BB84" s="49">
        <v>0</v>
      </c>
      <c r="BC84" s="48">
        <v>0</v>
      </c>
      <c r="BD84" s="49">
        <v>0</v>
      </c>
      <c r="BE84" s="48">
        <v>0</v>
      </c>
      <c r="BF84" s="49">
        <v>0</v>
      </c>
      <c r="BG84" s="48">
        <v>148</v>
      </c>
      <c r="BH84" s="49">
        <v>100</v>
      </c>
      <c r="BI84" s="48">
        <v>148</v>
      </c>
      <c r="BJ84" s="48" t="s">
        <v>463</v>
      </c>
      <c r="BK84" s="48" t="s">
        <v>463</v>
      </c>
      <c r="BL84" s="48" t="s">
        <v>496</v>
      </c>
      <c r="BM84" s="48" t="s">
        <v>496</v>
      </c>
      <c r="BN84" s="48" t="s">
        <v>10647</v>
      </c>
      <c r="BO84" s="48" t="s">
        <v>515</v>
      </c>
      <c r="BP84" s="126" t="s">
        <v>10927</v>
      </c>
      <c r="BQ84" s="126" t="s">
        <v>10958</v>
      </c>
      <c r="BR84" s="126" t="s">
        <v>11005</v>
      </c>
      <c r="BS84" s="126" t="s">
        <v>11026</v>
      </c>
      <c r="BT84" s="2"/>
      <c r="BU84" s="3"/>
      <c r="BV84" s="3"/>
      <c r="BW84" s="3"/>
      <c r="BX84" s="3"/>
    </row>
    <row r="85" spans="1:76" x14ac:dyDescent="0.25">
      <c r="A85" s="64" t="s">
        <v>309</v>
      </c>
      <c r="B85" s="65"/>
      <c r="C85" s="65" t="s">
        <v>64</v>
      </c>
      <c r="D85" s="66">
        <v>163.23120003663004</v>
      </c>
      <c r="E85" s="68"/>
      <c r="F85" s="102" t="s">
        <v>2170</v>
      </c>
      <c r="G85" s="65"/>
      <c r="H85" s="69" t="s">
        <v>309</v>
      </c>
      <c r="I85" s="70"/>
      <c r="J85" s="70"/>
      <c r="K85" s="69" t="s">
        <v>2358</v>
      </c>
      <c r="L85" s="73">
        <v>2.8144310646651061</v>
      </c>
      <c r="M85" s="74">
        <v>3019.3681640625</v>
      </c>
      <c r="N85" s="74">
        <v>4471.70458984375</v>
      </c>
      <c r="O85" s="75"/>
      <c r="P85" s="76"/>
      <c r="Q85" s="76"/>
      <c r="R85" s="88"/>
      <c r="S85" s="48">
        <v>2</v>
      </c>
      <c r="T85" s="48">
        <v>0</v>
      </c>
      <c r="U85" s="49">
        <v>0.80218999999999996</v>
      </c>
      <c r="V85" s="49">
        <v>3.676E-3</v>
      </c>
      <c r="W85" s="49">
        <v>5.7219999999999997E-3</v>
      </c>
      <c r="X85" s="49">
        <v>0.44434400000000002</v>
      </c>
      <c r="Y85" s="49">
        <v>0</v>
      </c>
      <c r="Z85" s="49">
        <v>0</v>
      </c>
      <c r="AA85" s="71">
        <v>85</v>
      </c>
      <c r="AB85" s="71"/>
      <c r="AC85" s="72"/>
      <c r="AD85" s="78" t="s">
        <v>309</v>
      </c>
      <c r="AE85" s="78">
        <v>986</v>
      </c>
      <c r="AF85" s="78">
        <v>8339</v>
      </c>
      <c r="AG85" s="78">
        <v>17818</v>
      </c>
      <c r="AH85" s="78">
        <v>931</v>
      </c>
      <c r="AI85" s="78"/>
      <c r="AJ85" s="78" t="s">
        <v>1890</v>
      </c>
      <c r="AK85" s="78" t="s">
        <v>1958</v>
      </c>
      <c r="AL85" s="83" t="s">
        <v>2028</v>
      </c>
      <c r="AM85" s="78"/>
      <c r="AN85" s="80">
        <v>39212.523275462961</v>
      </c>
      <c r="AO85" s="83" t="s">
        <v>2118</v>
      </c>
      <c r="AP85" s="78" t="b">
        <v>0</v>
      </c>
      <c r="AQ85" s="78" t="b">
        <v>0</v>
      </c>
      <c r="AR85" s="78" t="b">
        <v>0</v>
      </c>
      <c r="AS85" s="78"/>
      <c r="AT85" s="78">
        <v>719</v>
      </c>
      <c r="AU85" s="83" t="s">
        <v>2135</v>
      </c>
      <c r="AV85" s="78" t="b">
        <v>0</v>
      </c>
      <c r="AW85" s="78" t="s">
        <v>2176</v>
      </c>
      <c r="AX85" s="83" t="s">
        <v>2259</v>
      </c>
      <c r="AY85" s="78" t="s">
        <v>65</v>
      </c>
      <c r="AZ85" s="78" t="str">
        <f>REPLACE(INDEX(GroupVertices[Group], MATCH(Vertices[[#This Row],[Vertex]],GroupVertices[Vertex],0)),1,1,"")</f>
        <v>2</v>
      </c>
      <c r="BA85" s="48"/>
      <c r="BB85" s="49"/>
      <c r="BC85" s="48"/>
      <c r="BD85" s="49"/>
      <c r="BE85" s="48"/>
      <c r="BF85" s="49"/>
      <c r="BG85" s="48"/>
      <c r="BH85" s="49"/>
      <c r="BI85" s="48"/>
      <c r="BJ85" s="48"/>
      <c r="BK85" s="48"/>
      <c r="BL85" s="48"/>
      <c r="BM85" s="48"/>
      <c r="BN85" s="48"/>
      <c r="BO85" s="48"/>
      <c r="BP85" s="48"/>
      <c r="BQ85" s="48"/>
      <c r="BR85" s="48"/>
      <c r="BS85" s="48"/>
      <c r="BT85" s="2"/>
      <c r="BU85" s="3"/>
      <c r="BV85" s="3"/>
      <c r="BW85" s="3"/>
      <c r="BX85" s="3"/>
    </row>
    <row r="86" spans="1:76" x14ac:dyDescent="0.25">
      <c r="A86" s="64" t="s">
        <v>310</v>
      </c>
      <c r="B86" s="65"/>
      <c r="C86" s="65" t="s">
        <v>64</v>
      </c>
      <c r="D86" s="66">
        <v>163.23120003663004</v>
      </c>
      <c r="E86" s="68"/>
      <c r="F86" s="102" t="s">
        <v>2171</v>
      </c>
      <c r="G86" s="65"/>
      <c r="H86" s="69" t="s">
        <v>310</v>
      </c>
      <c r="I86" s="70"/>
      <c r="J86" s="70"/>
      <c r="K86" s="69" t="s">
        <v>2359</v>
      </c>
      <c r="L86" s="73">
        <v>2.8144310646651061</v>
      </c>
      <c r="M86" s="74">
        <v>2414.982177734375</v>
      </c>
      <c r="N86" s="74">
        <v>4658.357421875</v>
      </c>
      <c r="O86" s="75"/>
      <c r="P86" s="76"/>
      <c r="Q86" s="76"/>
      <c r="R86" s="88"/>
      <c r="S86" s="48">
        <v>2</v>
      </c>
      <c r="T86" s="48">
        <v>0</v>
      </c>
      <c r="U86" s="49">
        <v>0.80218999999999996</v>
      </c>
      <c r="V86" s="49">
        <v>3.676E-3</v>
      </c>
      <c r="W86" s="49">
        <v>5.7219999999999997E-3</v>
      </c>
      <c r="X86" s="49">
        <v>0.44434400000000002</v>
      </c>
      <c r="Y86" s="49">
        <v>0</v>
      </c>
      <c r="Z86" s="49">
        <v>0</v>
      </c>
      <c r="AA86" s="71">
        <v>86</v>
      </c>
      <c r="AB86" s="71"/>
      <c r="AC86" s="72"/>
      <c r="AD86" s="78" t="s">
        <v>1795</v>
      </c>
      <c r="AE86" s="78">
        <v>521</v>
      </c>
      <c r="AF86" s="78">
        <v>4987</v>
      </c>
      <c r="AG86" s="78">
        <v>2790</v>
      </c>
      <c r="AH86" s="78">
        <v>3579</v>
      </c>
      <c r="AI86" s="78"/>
      <c r="AJ86" s="78" t="s">
        <v>1891</v>
      </c>
      <c r="AK86" s="78"/>
      <c r="AL86" s="83" t="s">
        <v>2029</v>
      </c>
      <c r="AM86" s="78"/>
      <c r="AN86" s="80">
        <v>40953.777511574073</v>
      </c>
      <c r="AO86" s="83" t="s">
        <v>2119</v>
      </c>
      <c r="AP86" s="78" t="b">
        <v>0</v>
      </c>
      <c r="AQ86" s="78" t="b">
        <v>0</v>
      </c>
      <c r="AR86" s="78" t="b">
        <v>1</v>
      </c>
      <c r="AS86" s="78"/>
      <c r="AT86" s="78">
        <v>37</v>
      </c>
      <c r="AU86" s="83" t="s">
        <v>2135</v>
      </c>
      <c r="AV86" s="78" t="b">
        <v>0</v>
      </c>
      <c r="AW86" s="78" t="s">
        <v>2176</v>
      </c>
      <c r="AX86" s="83" t="s">
        <v>2260</v>
      </c>
      <c r="AY86" s="78" t="s">
        <v>65</v>
      </c>
      <c r="AZ86" s="78" t="str">
        <f>REPLACE(INDEX(GroupVertices[Group], MATCH(Vertices[[#This Row],[Vertex]],GroupVertices[Vertex],0)),1,1,"")</f>
        <v>2</v>
      </c>
      <c r="BA86" s="48"/>
      <c r="BB86" s="49"/>
      <c r="BC86" s="48"/>
      <c r="BD86" s="49"/>
      <c r="BE86" s="48"/>
      <c r="BF86" s="49"/>
      <c r="BG86" s="48"/>
      <c r="BH86" s="49"/>
      <c r="BI86" s="48"/>
      <c r="BJ86" s="48"/>
      <c r="BK86" s="48"/>
      <c r="BL86" s="48"/>
      <c r="BM86" s="48"/>
      <c r="BN86" s="48"/>
      <c r="BO86" s="48"/>
      <c r="BP86" s="48"/>
      <c r="BQ86" s="48"/>
      <c r="BR86" s="48"/>
      <c r="BS86" s="48"/>
      <c r="BT86" s="2"/>
      <c r="BU86" s="3"/>
      <c r="BV86" s="3"/>
      <c r="BW86" s="3"/>
      <c r="BX86" s="3"/>
    </row>
    <row r="87" spans="1:76" x14ac:dyDescent="0.25">
      <c r="A87" s="64" t="s">
        <v>263</v>
      </c>
      <c r="B87" s="65"/>
      <c r="C87" s="65" t="s">
        <v>64</v>
      </c>
      <c r="D87" s="66">
        <v>371.77407050915753</v>
      </c>
      <c r="E87" s="68"/>
      <c r="F87" s="102" t="s">
        <v>722</v>
      </c>
      <c r="G87" s="65"/>
      <c r="H87" s="69" t="s">
        <v>263</v>
      </c>
      <c r="I87" s="70"/>
      <c r="J87" s="70"/>
      <c r="K87" s="69" t="s">
        <v>2360</v>
      </c>
      <c r="L87" s="73">
        <v>310.14601914313977</v>
      </c>
      <c r="M87" s="74">
        <v>9818.6416015625</v>
      </c>
      <c r="N87" s="74">
        <v>7328.2939453125</v>
      </c>
      <c r="O87" s="75"/>
      <c r="P87" s="76"/>
      <c r="Q87" s="76"/>
      <c r="R87" s="88"/>
      <c r="S87" s="48">
        <v>0</v>
      </c>
      <c r="T87" s="48">
        <v>2</v>
      </c>
      <c r="U87" s="49">
        <v>136.67857100000001</v>
      </c>
      <c r="V87" s="49">
        <v>4.4050000000000001E-3</v>
      </c>
      <c r="W87" s="49">
        <v>6.2230000000000002E-3</v>
      </c>
      <c r="X87" s="49">
        <v>0.59831400000000001</v>
      </c>
      <c r="Y87" s="49">
        <v>0</v>
      </c>
      <c r="Z87" s="49">
        <v>0</v>
      </c>
      <c r="AA87" s="71">
        <v>87</v>
      </c>
      <c r="AB87" s="71"/>
      <c r="AC87" s="72"/>
      <c r="AD87" s="78" t="s">
        <v>1796</v>
      </c>
      <c r="AE87" s="78">
        <v>2977</v>
      </c>
      <c r="AF87" s="78">
        <v>4283</v>
      </c>
      <c r="AG87" s="78">
        <v>136344</v>
      </c>
      <c r="AH87" s="78">
        <v>35932</v>
      </c>
      <c r="AI87" s="78"/>
      <c r="AJ87" s="78" t="s">
        <v>1892</v>
      </c>
      <c r="AK87" s="78" t="s">
        <v>1921</v>
      </c>
      <c r="AL87" s="83" t="s">
        <v>2030</v>
      </c>
      <c r="AM87" s="78"/>
      <c r="AN87" s="80">
        <v>40868.957199074073</v>
      </c>
      <c r="AO87" s="83" t="s">
        <v>2120</v>
      </c>
      <c r="AP87" s="78" t="b">
        <v>0</v>
      </c>
      <c r="AQ87" s="78" t="b">
        <v>0</v>
      </c>
      <c r="AR87" s="78" t="b">
        <v>0</v>
      </c>
      <c r="AS87" s="78"/>
      <c r="AT87" s="78">
        <v>120</v>
      </c>
      <c r="AU87" s="83" t="s">
        <v>2134</v>
      </c>
      <c r="AV87" s="78" t="b">
        <v>0</v>
      </c>
      <c r="AW87" s="78" t="s">
        <v>2176</v>
      </c>
      <c r="AX87" s="83" t="s">
        <v>2261</v>
      </c>
      <c r="AY87" s="78" t="s">
        <v>66</v>
      </c>
      <c r="AZ87" s="78" t="str">
        <f>REPLACE(INDEX(GroupVertices[Group], MATCH(Vertices[[#This Row],[Vertex]],GroupVertices[Vertex],0)),1,1,"")</f>
        <v>6</v>
      </c>
      <c r="BA87" s="48">
        <v>0</v>
      </c>
      <c r="BB87" s="49">
        <v>0</v>
      </c>
      <c r="BC87" s="48">
        <v>0</v>
      </c>
      <c r="BD87" s="49">
        <v>0</v>
      </c>
      <c r="BE87" s="48">
        <v>0</v>
      </c>
      <c r="BF87" s="49">
        <v>0</v>
      </c>
      <c r="BG87" s="48">
        <v>69</v>
      </c>
      <c r="BH87" s="49">
        <v>100</v>
      </c>
      <c r="BI87" s="48">
        <v>69</v>
      </c>
      <c r="BJ87" s="48"/>
      <c r="BK87" s="48"/>
      <c r="BL87" s="48"/>
      <c r="BM87" s="48"/>
      <c r="BN87" s="48" t="s">
        <v>10862</v>
      </c>
      <c r="BO87" s="48" t="s">
        <v>10862</v>
      </c>
      <c r="BP87" s="126" t="s">
        <v>10928</v>
      </c>
      <c r="BQ87" s="126" t="s">
        <v>10959</v>
      </c>
      <c r="BR87" s="126" t="s">
        <v>11006</v>
      </c>
      <c r="BS87" s="126" t="s">
        <v>11006</v>
      </c>
      <c r="BT87" s="2"/>
      <c r="BU87" s="3"/>
      <c r="BV87" s="3"/>
      <c r="BW87" s="3"/>
      <c r="BX87" s="3"/>
    </row>
    <row r="88" spans="1:76" x14ac:dyDescent="0.25">
      <c r="A88" s="64" t="s">
        <v>264</v>
      </c>
      <c r="B88" s="65"/>
      <c r="C88" s="65" t="s">
        <v>64</v>
      </c>
      <c r="D88" s="66">
        <v>162</v>
      </c>
      <c r="E88" s="68"/>
      <c r="F88" s="102" t="s">
        <v>723</v>
      </c>
      <c r="G88" s="65"/>
      <c r="H88" s="69" t="s">
        <v>264</v>
      </c>
      <c r="I88" s="70"/>
      <c r="J88" s="70"/>
      <c r="K88" s="69" t="s">
        <v>2361</v>
      </c>
      <c r="L88" s="73">
        <v>1</v>
      </c>
      <c r="M88" s="74">
        <v>9310.0966796875</v>
      </c>
      <c r="N88" s="74">
        <v>5587.67626953125</v>
      </c>
      <c r="O88" s="75"/>
      <c r="P88" s="76"/>
      <c r="Q88" s="76"/>
      <c r="R88" s="88"/>
      <c r="S88" s="48">
        <v>0</v>
      </c>
      <c r="T88" s="48">
        <v>1</v>
      </c>
      <c r="U88" s="49">
        <v>0</v>
      </c>
      <c r="V88" s="49">
        <v>2.8570000000000002E-3</v>
      </c>
      <c r="W88" s="49">
        <v>3.4900000000000003E-4</v>
      </c>
      <c r="X88" s="49">
        <v>0.42856499999999997</v>
      </c>
      <c r="Y88" s="49">
        <v>0</v>
      </c>
      <c r="Z88" s="49">
        <v>0</v>
      </c>
      <c r="AA88" s="71">
        <v>88</v>
      </c>
      <c r="AB88" s="71"/>
      <c r="AC88" s="72"/>
      <c r="AD88" s="78" t="s">
        <v>1797</v>
      </c>
      <c r="AE88" s="78">
        <v>78</v>
      </c>
      <c r="AF88" s="78">
        <v>55</v>
      </c>
      <c r="AG88" s="78">
        <v>1437</v>
      </c>
      <c r="AH88" s="78">
        <v>1104</v>
      </c>
      <c r="AI88" s="78"/>
      <c r="AJ88" s="78" t="s">
        <v>1893</v>
      </c>
      <c r="AK88" s="78"/>
      <c r="AL88" s="78"/>
      <c r="AM88" s="78"/>
      <c r="AN88" s="80">
        <v>43808.640393518515</v>
      </c>
      <c r="AO88" s="83" t="s">
        <v>2121</v>
      </c>
      <c r="AP88" s="78" t="b">
        <v>1</v>
      </c>
      <c r="AQ88" s="78" t="b">
        <v>0</v>
      </c>
      <c r="AR88" s="78" t="b">
        <v>0</v>
      </c>
      <c r="AS88" s="78"/>
      <c r="AT88" s="78">
        <v>2</v>
      </c>
      <c r="AU88" s="78"/>
      <c r="AV88" s="78" t="b">
        <v>0</v>
      </c>
      <c r="AW88" s="78" t="s">
        <v>2176</v>
      </c>
      <c r="AX88" s="83" t="s">
        <v>2262</v>
      </c>
      <c r="AY88" s="78" t="s">
        <v>66</v>
      </c>
      <c r="AZ88" s="78" t="str">
        <f>REPLACE(INDEX(GroupVertices[Group], MATCH(Vertices[[#This Row],[Vertex]],GroupVertices[Vertex],0)),1,1,"")</f>
        <v>6</v>
      </c>
      <c r="BA88" s="48">
        <v>0</v>
      </c>
      <c r="BB88" s="49">
        <v>0</v>
      </c>
      <c r="BC88" s="48">
        <v>0</v>
      </c>
      <c r="BD88" s="49">
        <v>0</v>
      </c>
      <c r="BE88" s="48">
        <v>0</v>
      </c>
      <c r="BF88" s="49">
        <v>0</v>
      </c>
      <c r="BG88" s="48">
        <v>76</v>
      </c>
      <c r="BH88" s="49">
        <v>100</v>
      </c>
      <c r="BI88" s="48">
        <v>76</v>
      </c>
      <c r="BJ88" s="48"/>
      <c r="BK88" s="48"/>
      <c r="BL88" s="48"/>
      <c r="BM88" s="48"/>
      <c r="BN88" s="48" t="s">
        <v>530</v>
      </c>
      <c r="BO88" s="48" t="s">
        <v>530</v>
      </c>
      <c r="BP88" s="126" t="s">
        <v>10929</v>
      </c>
      <c r="BQ88" s="126" t="s">
        <v>10929</v>
      </c>
      <c r="BR88" s="126" t="s">
        <v>11006</v>
      </c>
      <c r="BS88" s="126" t="s">
        <v>11006</v>
      </c>
      <c r="BT88" s="2"/>
      <c r="BU88" s="3"/>
      <c r="BV88" s="3"/>
      <c r="BW88" s="3"/>
      <c r="BX88" s="3"/>
    </row>
    <row r="89" spans="1:76" x14ac:dyDescent="0.25">
      <c r="A89" s="64" t="s">
        <v>265</v>
      </c>
      <c r="B89" s="65"/>
      <c r="C89" s="65" t="s">
        <v>64</v>
      </c>
      <c r="D89" s="66">
        <v>163.00352188278387</v>
      </c>
      <c r="E89" s="68"/>
      <c r="F89" s="102" t="s">
        <v>724</v>
      </c>
      <c r="G89" s="65"/>
      <c r="H89" s="69" t="s">
        <v>265</v>
      </c>
      <c r="I89" s="70"/>
      <c r="J89" s="70"/>
      <c r="K89" s="69" t="s">
        <v>2362</v>
      </c>
      <c r="L89" s="73">
        <v>2.478899629647616</v>
      </c>
      <c r="M89" s="74">
        <v>6776.4501953125</v>
      </c>
      <c r="N89" s="74">
        <v>8848.2109375</v>
      </c>
      <c r="O89" s="75"/>
      <c r="P89" s="76"/>
      <c r="Q89" s="76"/>
      <c r="R89" s="88"/>
      <c r="S89" s="48">
        <v>0</v>
      </c>
      <c r="T89" s="48">
        <v>2</v>
      </c>
      <c r="U89" s="49">
        <v>0.65384600000000004</v>
      </c>
      <c r="V89" s="49">
        <v>3.356E-3</v>
      </c>
      <c r="W89" s="49">
        <v>2.8410000000000002E-3</v>
      </c>
      <c r="X89" s="49">
        <v>0.462395</v>
      </c>
      <c r="Y89" s="49">
        <v>0</v>
      </c>
      <c r="Z89" s="49">
        <v>0</v>
      </c>
      <c r="AA89" s="71">
        <v>89</v>
      </c>
      <c r="AB89" s="71"/>
      <c r="AC89" s="72"/>
      <c r="AD89" s="78" t="s">
        <v>1798</v>
      </c>
      <c r="AE89" s="78">
        <v>1708</v>
      </c>
      <c r="AF89" s="78">
        <v>2308</v>
      </c>
      <c r="AG89" s="78">
        <v>17964</v>
      </c>
      <c r="AH89" s="78">
        <v>13840</v>
      </c>
      <c r="AI89" s="78"/>
      <c r="AJ89" s="78" t="s">
        <v>1894</v>
      </c>
      <c r="AK89" s="78" t="s">
        <v>1960</v>
      </c>
      <c r="AL89" s="83" t="s">
        <v>2031</v>
      </c>
      <c r="AM89" s="78"/>
      <c r="AN89" s="80">
        <v>41782.424108796295</v>
      </c>
      <c r="AO89" s="83" t="s">
        <v>2122</v>
      </c>
      <c r="AP89" s="78" t="b">
        <v>0</v>
      </c>
      <c r="AQ89" s="78" t="b">
        <v>0</v>
      </c>
      <c r="AR89" s="78" t="b">
        <v>1</v>
      </c>
      <c r="AS89" s="78"/>
      <c r="AT89" s="78">
        <v>145</v>
      </c>
      <c r="AU89" s="83" t="s">
        <v>2146</v>
      </c>
      <c r="AV89" s="78" t="b">
        <v>0</v>
      </c>
      <c r="AW89" s="78" t="s">
        <v>2176</v>
      </c>
      <c r="AX89" s="83" t="s">
        <v>2263</v>
      </c>
      <c r="AY89" s="78" t="s">
        <v>66</v>
      </c>
      <c r="AZ89" s="78" t="str">
        <f>REPLACE(INDEX(GroupVertices[Group], MATCH(Vertices[[#This Row],[Vertex]],GroupVertices[Vertex],0)),1,1,"")</f>
        <v>4</v>
      </c>
      <c r="BA89" s="48">
        <v>0</v>
      </c>
      <c r="BB89" s="49">
        <v>0</v>
      </c>
      <c r="BC89" s="48">
        <v>0</v>
      </c>
      <c r="BD89" s="49">
        <v>0</v>
      </c>
      <c r="BE89" s="48">
        <v>0</v>
      </c>
      <c r="BF89" s="49">
        <v>0</v>
      </c>
      <c r="BG89" s="48">
        <v>34</v>
      </c>
      <c r="BH89" s="49">
        <v>100</v>
      </c>
      <c r="BI89" s="48">
        <v>34</v>
      </c>
      <c r="BJ89" s="48"/>
      <c r="BK89" s="48"/>
      <c r="BL89" s="48"/>
      <c r="BM89" s="48"/>
      <c r="BN89" s="48" t="s">
        <v>509</v>
      </c>
      <c r="BO89" s="48" t="s">
        <v>509</v>
      </c>
      <c r="BP89" s="126" t="s">
        <v>10930</v>
      </c>
      <c r="BQ89" s="126" t="s">
        <v>10930</v>
      </c>
      <c r="BR89" s="126" t="s">
        <v>11007</v>
      </c>
      <c r="BS89" s="126" t="s">
        <v>11007</v>
      </c>
      <c r="BT89" s="2"/>
      <c r="BU89" s="3"/>
      <c r="BV89" s="3"/>
      <c r="BW89" s="3"/>
      <c r="BX89" s="3"/>
    </row>
    <row r="90" spans="1:76" x14ac:dyDescent="0.25">
      <c r="A90" s="64" t="s">
        <v>266</v>
      </c>
      <c r="B90" s="65"/>
      <c r="C90" s="65" t="s">
        <v>64</v>
      </c>
      <c r="D90" s="66">
        <v>162</v>
      </c>
      <c r="E90" s="68"/>
      <c r="F90" s="102" t="s">
        <v>2172</v>
      </c>
      <c r="G90" s="65"/>
      <c r="H90" s="69" t="s">
        <v>266</v>
      </c>
      <c r="I90" s="70"/>
      <c r="J90" s="70"/>
      <c r="K90" s="69" t="s">
        <v>2363</v>
      </c>
      <c r="L90" s="73">
        <v>1</v>
      </c>
      <c r="M90" s="74">
        <v>6241.38134765625</v>
      </c>
      <c r="N90" s="74">
        <v>6720.7607421875</v>
      </c>
      <c r="O90" s="75"/>
      <c r="P90" s="76"/>
      <c r="Q90" s="76"/>
      <c r="R90" s="88"/>
      <c r="S90" s="48">
        <v>2</v>
      </c>
      <c r="T90" s="48">
        <v>1</v>
      </c>
      <c r="U90" s="49">
        <v>0</v>
      </c>
      <c r="V90" s="49">
        <v>3.7309999999999999E-3</v>
      </c>
      <c r="W90" s="49">
        <v>3.555E-3</v>
      </c>
      <c r="X90" s="49">
        <v>0.52886200000000005</v>
      </c>
      <c r="Y90" s="49">
        <v>0</v>
      </c>
      <c r="Z90" s="49">
        <v>0</v>
      </c>
      <c r="AA90" s="71">
        <v>90</v>
      </c>
      <c r="AB90" s="71"/>
      <c r="AC90" s="72"/>
      <c r="AD90" s="78" t="s">
        <v>1799</v>
      </c>
      <c r="AE90" s="78">
        <v>1393</v>
      </c>
      <c r="AF90" s="78">
        <v>3098</v>
      </c>
      <c r="AG90" s="78">
        <v>7416</v>
      </c>
      <c r="AH90" s="78">
        <v>3282</v>
      </c>
      <c r="AI90" s="78"/>
      <c r="AJ90" s="78" t="s">
        <v>1895</v>
      </c>
      <c r="AK90" s="78" t="s">
        <v>1945</v>
      </c>
      <c r="AL90" s="83" t="s">
        <v>2032</v>
      </c>
      <c r="AM90" s="78"/>
      <c r="AN90" s="80">
        <v>41923.842997685184</v>
      </c>
      <c r="AO90" s="83" t="s">
        <v>2123</v>
      </c>
      <c r="AP90" s="78" t="b">
        <v>0</v>
      </c>
      <c r="AQ90" s="78" t="b">
        <v>0</v>
      </c>
      <c r="AR90" s="78" t="b">
        <v>1</v>
      </c>
      <c r="AS90" s="78"/>
      <c r="AT90" s="78">
        <v>273</v>
      </c>
      <c r="AU90" s="83" t="s">
        <v>2135</v>
      </c>
      <c r="AV90" s="78" t="b">
        <v>0</v>
      </c>
      <c r="AW90" s="78" t="s">
        <v>2176</v>
      </c>
      <c r="AX90" s="83" t="s">
        <v>2264</v>
      </c>
      <c r="AY90" s="78" t="s">
        <v>66</v>
      </c>
      <c r="AZ90" s="78" t="str">
        <f>REPLACE(INDEX(GroupVertices[Group], MATCH(Vertices[[#This Row],[Vertex]],GroupVertices[Vertex],0)),1,1,"")</f>
        <v>4</v>
      </c>
      <c r="BA90" s="48">
        <v>0</v>
      </c>
      <c r="BB90" s="49">
        <v>0</v>
      </c>
      <c r="BC90" s="48">
        <v>0</v>
      </c>
      <c r="BD90" s="49">
        <v>0</v>
      </c>
      <c r="BE90" s="48">
        <v>0</v>
      </c>
      <c r="BF90" s="49">
        <v>0</v>
      </c>
      <c r="BG90" s="48">
        <v>73</v>
      </c>
      <c r="BH90" s="49">
        <v>100</v>
      </c>
      <c r="BI90" s="48">
        <v>73</v>
      </c>
      <c r="BJ90" s="48" t="s">
        <v>10833</v>
      </c>
      <c r="BK90" s="48" t="s">
        <v>10833</v>
      </c>
      <c r="BL90" s="48" t="s">
        <v>10844</v>
      </c>
      <c r="BM90" s="48" t="s">
        <v>10844</v>
      </c>
      <c r="BN90" s="48" t="s">
        <v>509</v>
      </c>
      <c r="BO90" s="48" t="s">
        <v>509</v>
      </c>
      <c r="BP90" s="126" t="s">
        <v>10931</v>
      </c>
      <c r="BQ90" s="126" t="s">
        <v>10960</v>
      </c>
      <c r="BR90" s="126" t="s">
        <v>11008</v>
      </c>
      <c r="BS90" s="126" t="s">
        <v>11027</v>
      </c>
      <c r="BT90" s="2"/>
      <c r="BU90" s="3"/>
      <c r="BV90" s="3"/>
      <c r="BW90" s="3"/>
      <c r="BX90" s="3"/>
    </row>
    <row r="91" spans="1:76" x14ac:dyDescent="0.25">
      <c r="A91" s="64" t="s">
        <v>267</v>
      </c>
      <c r="B91" s="65"/>
      <c r="C91" s="65" t="s">
        <v>64</v>
      </c>
      <c r="D91" s="66">
        <v>1000</v>
      </c>
      <c r="E91" s="68"/>
      <c r="F91" s="102" t="s">
        <v>725</v>
      </c>
      <c r="G91" s="65"/>
      <c r="H91" s="69" t="s">
        <v>267</v>
      </c>
      <c r="I91" s="70"/>
      <c r="J91" s="70"/>
      <c r="K91" s="69" t="s">
        <v>2364</v>
      </c>
      <c r="L91" s="73">
        <v>3549.9068729364853</v>
      </c>
      <c r="M91" s="74">
        <v>5640.951171875</v>
      </c>
      <c r="N91" s="74">
        <v>7424.0556640625</v>
      </c>
      <c r="O91" s="75"/>
      <c r="P91" s="76"/>
      <c r="Q91" s="76"/>
      <c r="R91" s="88"/>
      <c r="S91" s="48">
        <v>0</v>
      </c>
      <c r="T91" s="48">
        <v>21</v>
      </c>
      <c r="U91" s="49">
        <v>1569.030458</v>
      </c>
      <c r="V91" s="49">
        <v>5.6820000000000004E-3</v>
      </c>
      <c r="W91" s="49">
        <v>3.9669000000000003E-2</v>
      </c>
      <c r="X91" s="49">
        <v>3.8070780000000002</v>
      </c>
      <c r="Y91" s="49">
        <v>0.12142857142857143</v>
      </c>
      <c r="Z91" s="49">
        <v>0</v>
      </c>
      <c r="AA91" s="71">
        <v>91</v>
      </c>
      <c r="AB91" s="71"/>
      <c r="AC91" s="72"/>
      <c r="AD91" s="78" t="s">
        <v>1800</v>
      </c>
      <c r="AE91" s="78">
        <v>526</v>
      </c>
      <c r="AF91" s="78">
        <v>1616</v>
      </c>
      <c r="AG91" s="78">
        <v>3980</v>
      </c>
      <c r="AH91" s="78">
        <v>3406</v>
      </c>
      <c r="AI91" s="78"/>
      <c r="AJ91" s="78" t="s">
        <v>1896</v>
      </c>
      <c r="AK91" s="78" t="s">
        <v>1914</v>
      </c>
      <c r="AL91" s="83" t="s">
        <v>2033</v>
      </c>
      <c r="AM91" s="78"/>
      <c r="AN91" s="80">
        <v>42302.348969907405</v>
      </c>
      <c r="AO91" s="83" t="s">
        <v>2124</v>
      </c>
      <c r="AP91" s="78" t="b">
        <v>0</v>
      </c>
      <c r="AQ91" s="78" t="b">
        <v>0</v>
      </c>
      <c r="AR91" s="78" t="b">
        <v>1</v>
      </c>
      <c r="AS91" s="78"/>
      <c r="AT91" s="78">
        <v>131</v>
      </c>
      <c r="AU91" s="83" t="s">
        <v>2135</v>
      </c>
      <c r="AV91" s="78" t="b">
        <v>0</v>
      </c>
      <c r="AW91" s="78" t="s">
        <v>2176</v>
      </c>
      <c r="AX91" s="83" t="s">
        <v>2265</v>
      </c>
      <c r="AY91" s="78" t="s">
        <v>66</v>
      </c>
      <c r="AZ91" s="78" t="str">
        <f>REPLACE(INDEX(GroupVertices[Group], MATCH(Vertices[[#This Row],[Vertex]],GroupVertices[Vertex],0)),1,1,"")</f>
        <v>4</v>
      </c>
      <c r="BA91" s="48">
        <v>2</v>
      </c>
      <c r="BB91" s="49">
        <v>0.18975332068311196</v>
      </c>
      <c r="BC91" s="48">
        <v>1</v>
      </c>
      <c r="BD91" s="49">
        <v>9.4876660341555979E-2</v>
      </c>
      <c r="BE91" s="48">
        <v>0</v>
      </c>
      <c r="BF91" s="49">
        <v>0</v>
      </c>
      <c r="BG91" s="48">
        <v>1051</v>
      </c>
      <c r="BH91" s="49">
        <v>99.715370018975335</v>
      </c>
      <c r="BI91" s="48">
        <v>1054</v>
      </c>
      <c r="BJ91" s="48" t="s">
        <v>10834</v>
      </c>
      <c r="BK91" s="48" t="s">
        <v>10834</v>
      </c>
      <c r="BL91" s="48" t="s">
        <v>10845</v>
      </c>
      <c r="BM91" s="48" t="s">
        <v>10845</v>
      </c>
      <c r="BN91" s="48" t="s">
        <v>10863</v>
      </c>
      <c r="BO91" s="48" t="s">
        <v>10876</v>
      </c>
      <c r="BP91" s="126" t="s">
        <v>10932</v>
      </c>
      <c r="BQ91" s="126" t="s">
        <v>10961</v>
      </c>
      <c r="BR91" s="126" t="s">
        <v>11009</v>
      </c>
      <c r="BS91" s="126" t="s">
        <v>11028</v>
      </c>
      <c r="BT91" s="2"/>
      <c r="BU91" s="3"/>
      <c r="BV91" s="3"/>
      <c r="BW91" s="3"/>
      <c r="BX91" s="3"/>
    </row>
    <row r="92" spans="1:76" x14ac:dyDescent="0.25">
      <c r="A92" s="64" t="s">
        <v>269</v>
      </c>
      <c r="B92" s="65"/>
      <c r="C92" s="65" t="s">
        <v>64</v>
      </c>
      <c r="D92" s="66">
        <v>162</v>
      </c>
      <c r="E92" s="68"/>
      <c r="F92" s="102" t="s">
        <v>727</v>
      </c>
      <c r="G92" s="65"/>
      <c r="H92" s="69" t="s">
        <v>269</v>
      </c>
      <c r="I92" s="70"/>
      <c r="J92" s="70"/>
      <c r="K92" s="69" t="s">
        <v>2365</v>
      </c>
      <c r="L92" s="73">
        <v>1</v>
      </c>
      <c r="M92" s="74">
        <v>5926.8408203125</v>
      </c>
      <c r="N92" s="74">
        <v>6129.1171875</v>
      </c>
      <c r="O92" s="75"/>
      <c r="P92" s="76"/>
      <c r="Q92" s="76"/>
      <c r="R92" s="88"/>
      <c r="S92" s="48">
        <v>2</v>
      </c>
      <c r="T92" s="48">
        <v>2</v>
      </c>
      <c r="U92" s="49">
        <v>0</v>
      </c>
      <c r="V92" s="49">
        <v>4.4050000000000001E-3</v>
      </c>
      <c r="W92" s="49">
        <v>9.9559999999999996E-3</v>
      </c>
      <c r="X92" s="49">
        <v>0.66117899999999996</v>
      </c>
      <c r="Y92" s="49">
        <v>0.5</v>
      </c>
      <c r="Z92" s="49">
        <v>0</v>
      </c>
      <c r="AA92" s="71">
        <v>92</v>
      </c>
      <c r="AB92" s="71"/>
      <c r="AC92" s="72"/>
      <c r="AD92" s="78" t="s">
        <v>1801</v>
      </c>
      <c r="AE92" s="78">
        <v>893</v>
      </c>
      <c r="AF92" s="78">
        <v>5471</v>
      </c>
      <c r="AG92" s="78">
        <v>19853</v>
      </c>
      <c r="AH92" s="78">
        <v>20479</v>
      </c>
      <c r="AI92" s="78"/>
      <c r="AJ92" s="78" t="s">
        <v>1897</v>
      </c>
      <c r="AK92" s="78" t="s">
        <v>1920</v>
      </c>
      <c r="AL92" s="83" t="s">
        <v>2034</v>
      </c>
      <c r="AM92" s="78"/>
      <c r="AN92" s="80">
        <v>40596.952303240738</v>
      </c>
      <c r="AO92" s="83" t="s">
        <v>2125</v>
      </c>
      <c r="AP92" s="78" t="b">
        <v>0</v>
      </c>
      <c r="AQ92" s="78" t="b">
        <v>0</v>
      </c>
      <c r="AR92" s="78" t="b">
        <v>1</v>
      </c>
      <c r="AS92" s="78"/>
      <c r="AT92" s="78">
        <v>163</v>
      </c>
      <c r="AU92" s="83" t="s">
        <v>2144</v>
      </c>
      <c r="AV92" s="78" t="b">
        <v>0</v>
      </c>
      <c r="AW92" s="78" t="s">
        <v>2176</v>
      </c>
      <c r="AX92" s="83" t="s">
        <v>2266</v>
      </c>
      <c r="AY92" s="78" t="s">
        <v>66</v>
      </c>
      <c r="AZ92" s="78" t="str">
        <f>REPLACE(INDEX(GroupVertices[Group], MATCH(Vertices[[#This Row],[Vertex]],GroupVertices[Vertex],0)),1,1,"")</f>
        <v>4</v>
      </c>
      <c r="BA92" s="48">
        <v>0</v>
      </c>
      <c r="BB92" s="49">
        <v>0</v>
      </c>
      <c r="BC92" s="48">
        <v>0</v>
      </c>
      <c r="BD92" s="49">
        <v>0</v>
      </c>
      <c r="BE92" s="48">
        <v>0</v>
      </c>
      <c r="BF92" s="49">
        <v>0</v>
      </c>
      <c r="BG92" s="48">
        <v>75</v>
      </c>
      <c r="BH92" s="49">
        <v>100</v>
      </c>
      <c r="BI92" s="48">
        <v>75</v>
      </c>
      <c r="BJ92" s="48" t="s">
        <v>469</v>
      </c>
      <c r="BK92" s="48" t="s">
        <v>469</v>
      </c>
      <c r="BL92" s="48" t="s">
        <v>496</v>
      </c>
      <c r="BM92" s="48" t="s">
        <v>496</v>
      </c>
      <c r="BN92" s="48" t="s">
        <v>532</v>
      </c>
      <c r="BO92" s="48" t="s">
        <v>10877</v>
      </c>
      <c r="BP92" s="126" t="s">
        <v>10933</v>
      </c>
      <c r="BQ92" s="126" t="s">
        <v>10962</v>
      </c>
      <c r="BR92" s="126" t="s">
        <v>11010</v>
      </c>
      <c r="BS92" s="126" t="s">
        <v>11010</v>
      </c>
      <c r="BT92" s="2"/>
      <c r="BU92" s="3"/>
      <c r="BV92" s="3"/>
      <c r="BW92" s="3"/>
      <c r="BX92" s="3"/>
    </row>
    <row r="93" spans="1:76" x14ac:dyDescent="0.25">
      <c r="A93" s="64" t="s">
        <v>278</v>
      </c>
      <c r="B93" s="65"/>
      <c r="C93" s="65" t="s">
        <v>64</v>
      </c>
      <c r="D93" s="66">
        <v>184.46652675824174</v>
      </c>
      <c r="E93" s="68"/>
      <c r="F93" s="102" t="s">
        <v>2173</v>
      </c>
      <c r="G93" s="65"/>
      <c r="H93" s="69" t="s">
        <v>278</v>
      </c>
      <c r="I93" s="70"/>
      <c r="J93" s="70"/>
      <c r="K93" s="69" t="s">
        <v>2366</v>
      </c>
      <c r="L93" s="73">
        <v>34.109131621584623</v>
      </c>
      <c r="M93" s="74">
        <v>1336.37548828125</v>
      </c>
      <c r="N93" s="74">
        <v>1137.837890625</v>
      </c>
      <c r="O93" s="75"/>
      <c r="P93" s="76"/>
      <c r="Q93" s="76"/>
      <c r="R93" s="88"/>
      <c r="S93" s="48">
        <v>2</v>
      </c>
      <c r="T93" s="48">
        <v>6</v>
      </c>
      <c r="U93" s="49">
        <v>14.638095</v>
      </c>
      <c r="V93" s="49">
        <v>4.5869999999999999E-3</v>
      </c>
      <c r="W93" s="49">
        <v>1.9826E-2</v>
      </c>
      <c r="X93" s="49">
        <v>1.2175670000000001</v>
      </c>
      <c r="Y93" s="49">
        <v>0.35714285714285715</v>
      </c>
      <c r="Z93" s="49">
        <v>0.14285714285714285</v>
      </c>
      <c r="AA93" s="71">
        <v>93</v>
      </c>
      <c r="AB93" s="71"/>
      <c r="AC93" s="72"/>
      <c r="AD93" s="78" t="s">
        <v>1802</v>
      </c>
      <c r="AE93" s="78">
        <v>1398</v>
      </c>
      <c r="AF93" s="78">
        <v>3611</v>
      </c>
      <c r="AG93" s="78">
        <v>5509</v>
      </c>
      <c r="AH93" s="78">
        <v>2647</v>
      </c>
      <c r="AI93" s="78"/>
      <c r="AJ93" s="78" t="s">
        <v>1898</v>
      </c>
      <c r="AK93" s="78"/>
      <c r="AL93" s="83" t="s">
        <v>2035</v>
      </c>
      <c r="AM93" s="78"/>
      <c r="AN93" s="80">
        <v>41326.528252314813</v>
      </c>
      <c r="AO93" s="83" t="s">
        <v>2126</v>
      </c>
      <c r="AP93" s="78" t="b">
        <v>0</v>
      </c>
      <c r="AQ93" s="78" t="b">
        <v>0</v>
      </c>
      <c r="AR93" s="78" t="b">
        <v>1</v>
      </c>
      <c r="AS93" s="78"/>
      <c r="AT93" s="78">
        <v>282</v>
      </c>
      <c r="AU93" s="83" t="s">
        <v>2135</v>
      </c>
      <c r="AV93" s="78" t="b">
        <v>0</v>
      </c>
      <c r="AW93" s="78" t="s">
        <v>2176</v>
      </c>
      <c r="AX93" s="83" t="s">
        <v>2267</v>
      </c>
      <c r="AY93" s="78" t="s">
        <v>66</v>
      </c>
      <c r="AZ93" s="78" t="str">
        <f>REPLACE(INDEX(GroupVertices[Group], MATCH(Vertices[[#This Row],[Vertex]],GroupVertices[Vertex],0)),1,1,"")</f>
        <v>2</v>
      </c>
      <c r="BA93" s="48">
        <v>0</v>
      </c>
      <c r="BB93" s="49">
        <v>0</v>
      </c>
      <c r="BC93" s="48">
        <v>0</v>
      </c>
      <c r="BD93" s="49">
        <v>0</v>
      </c>
      <c r="BE93" s="48">
        <v>0</v>
      </c>
      <c r="BF93" s="49">
        <v>0</v>
      </c>
      <c r="BG93" s="48">
        <v>26</v>
      </c>
      <c r="BH93" s="49">
        <v>100</v>
      </c>
      <c r="BI93" s="48">
        <v>26</v>
      </c>
      <c r="BJ93" s="48" t="s">
        <v>472</v>
      </c>
      <c r="BK93" s="48" t="s">
        <v>472</v>
      </c>
      <c r="BL93" s="48" t="s">
        <v>500</v>
      </c>
      <c r="BM93" s="48" t="s">
        <v>500</v>
      </c>
      <c r="BN93" s="48" t="s">
        <v>541</v>
      </c>
      <c r="BO93" s="48" t="s">
        <v>541</v>
      </c>
      <c r="BP93" s="126" t="s">
        <v>10934</v>
      </c>
      <c r="BQ93" s="126" t="s">
        <v>10934</v>
      </c>
      <c r="BR93" s="126" t="s">
        <v>11011</v>
      </c>
      <c r="BS93" s="126" t="s">
        <v>11011</v>
      </c>
      <c r="BT93" s="2"/>
      <c r="BU93" s="3"/>
      <c r="BV93" s="3"/>
      <c r="BW93" s="3"/>
      <c r="BX93" s="3"/>
    </row>
    <row r="94" spans="1:76" x14ac:dyDescent="0.25">
      <c r="A94" s="64" t="s">
        <v>273</v>
      </c>
      <c r="B94" s="65"/>
      <c r="C94" s="65" t="s">
        <v>64</v>
      </c>
      <c r="D94" s="66">
        <v>162</v>
      </c>
      <c r="E94" s="68"/>
      <c r="F94" s="102" t="s">
        <v>731</v>
      </c>
      <c r="G94" s="65"/>
      <c r="H94" s="69" t="s">
        <v>273</v>
      </c>
      <c r="I94" s="70"/>
      <c r="J94" s="70"/>
      <c r="K94" s="69" t="s">
        <v>2367</v>
      </c>
      <c r="L94" s="73">
        <v>1</v>
      </c>
      <c r="M94" s="74">
        <v>4515.4677734375</v>
      </c>
      <c r="N94" s="74">
        <v>4771.6474609375</v>
      </c>
      <c r="O94" s="75"/>
      <c r="P94" s="76"/>
      <c r="Q94" s="76"/>
      <c r="R94" s="88"/>
      <c r="S94" s="48">
        <v>0</v>
      </c>
      <c r="T94" s="48">
        <v>1</v>
      </c>
      <c r="U94" s="49">
        <v>0</v>
      </c>
      <c r="V94" s="49">
        <v>3.3E-3</v>
      </c>
      <c r="W94" s="49">
        <v>1.5330000000000001E-3</v>
      </c>
      <c r="X94" s="49">
        <v>0.31877499999999998</v>
      </c>
      <c r="Y94" s="49">
        <v>0</v>
      </c>
      <c r="Z94" s="49">
        <v>0</v>
      </c>
      <c r="AA94" s="71">
        <v>94</v>
      </c>
      <c r="AB94" s="71"/>
      <c r="AC94" s="72"/>
      <c r="AD94" s="78" t="s">
        <v>1803</v>
      </c>
      <c r="AE94" s="78">
        <v>100</v>
      </c>
      <c r="AF94" s="78">
        <v>85</v>
      </c>
      <c r="AG94" s="78">
        <v>104</v>
      </c>
      <c r="AH94" s="78">
        <v>42</v>
      </c>
      <c r="AI94" s="78"/>
      <c r="AJ94" s="78" t="s">
        <v>1899</v>
      </c>
      <c r="AK94" s="78" t="s">
        <v>1961</v>
      </c>
      <c r="AL94" s="78"/>
      <c r="AM94" s="78"/>
      <c r="AN94" s="80">
        <v>41239.88208333333</v>
      </c>
      <c r="AO94" s="83" t="s">
        <v>2127</v>
      </c>
      <c r="AP94" s="78" t="b">
        <v>1</v>
      </c>
      <c r="AQ94" s="78" t="b">
        <v>0</v>
      </c>
      <c r="AR94" s="78" t="b">
        <v>1</v>
      </c>
      <c r="AS94" s="78"/>
      <c r="AT94" s="78">
        <v>0</v>
      </c>
      <c r="AU94" s="83" t="s">
        <v>2135</v>
      </c>
      <c r="AV94" s="78" t="b">
        <v>0</v>
      </c>
      <c r="AW94" s="78" t="s">
        <v>2176</v>
      </c>
      <c r="AX94" s="83" t="s">
        <v>2268</v>
      </c>
      <c r="AY94" s="78" t="s">
        <v>66</v>
      </c>
      <c r="AZ94" s="78" t="str">
        <f>REPLACE(INDEX(GroupVertices[Group], MATCH(Vertices[[#This Row],[Vertex]],GroupVertices[Vertex],0)),1,1,"")</f>
        <v>3</v>
      </c>
      <c r="BA94" s="48">
        <v>0</v>
      </c>
      <c r="BB94" s="49">
        <v>0</v>
      </c>
      <c r="BC94" s="48">
        <v>0</v>
      </c>
      <c r="BD94" s="49">
        <v>0</v>
      </c>
      <c r="BE94" s="48">
        <v>0</v>
      </c>
      <c r="BF94" s="49">
        <v>0</v>
      </c>
      <c r="BG94" s="48">
        <v>20</v>
      </c>
      <c r="BH94" s="49">
        <v>100</v>
      </c>
      <c r="BI94" s="48">
        <v>20</v>
      </c>
      <c r="BJ94" s="48"/>
      <c r="BK94" s="48"/>
      <c r="BL94" s="48"/>
      <c r="BM94" s="48"/>
      <c r="BN94" s="48"/>
      <c r="BO94" s="48"/>
      <c r="BP94" s="126" t="s">
        <v>10935</v>
      </c>
      <c r="BQ94" s="126" t="s">
        <v>10935</v>
      </c>
      <c r="BR94" s="126" t="s">
        <v>11012</v>
      </c>
      <c r="BS94" s="126" t="s">
        <v>11012</v>
      </c>
      <c r="BT94" s="2"/>
      <c r="BU94" s="3"/>
      <c r="BV94" s="3"/>
      <c r="BW94" s="3"/>
      <c r="BX94" s="3"/>
    </row>
    <row r="95" spans="1:76" x14ac:dyDescent="0.25">
      <c r="A95" s="64" t="s">
        <v>274</v>
      </c>
      <c r="B95" s="65"/>
      <c r="C95" s="65" t="s">
        <v>64</v>
      </c>
      <c r="D95" s="66">
        <v>162</v>
      </c>
      <c r="E95" s="68"/>
      <c r="F95" s="102" t="s">
        <v>732</v>
      </c>
      <c r="G95" s="65"/>
      <c r="H95" s="69" t="s">
        <v>274</v>
      </c>
      <c r="I95" s="70"/>
      <c r="J95" s="70"/>
      <c r="K95" s="69" t="s">
        <v>2368</v>
      </c>
      <c r="L95" s="73">
        <v>1</v>
      </c>
      <c r="M95" s="74">
        <v>1746.300537109375</v>
      </c>
      <c r="N95" s="74">
        <v>5600.4130859375</v>
      </c>
      <c r="O95" s="75"/>
      <c r="P95" s="76"/>
      <c r="Q95" s="76"/>
      <c r="R95" s="88"/>
      <c r="S95" s="48">
        <v>0</v>
      </c>
      <c r="T95" s="48">
        <v>1</v>
      </c>
      <c r="U95" s="49">
        <v>0</v>
      </c>
      <c r="V95" s="49">
        <v>4.2189999999999997E-3</v>
      </c>
      <c r="W95" s="49">
        <v>5.8739999999999999E-3</v>
      </c>
      <c r="X95" s="49">
        <v>0.31974900000000001</v>
      </c>
      <c r="Y95" s="49">
        <v>0</v>
      </c>
      <c r="Z95" s="49">
        <v>0</v>
      </c>
      <c r="AA95" s="71">
        <v>95</v>
      </c>
      <c r="AB95" s="71"/>
      <c r="AC95" s="72"/>
      <c r="AD95" s="78" t="s">
        <v>1804</v>
      </c>
      <c r="AE95" s="78">
        <v>1574</v>
      </c>
      <c r="AF95" s="78">
        <v>1217</v>
      </c>
      <c r="AG95" s="78">
        <v>9377</v>
      </c>
      <c r="AH95" s="78">
        <v>14605</v>
      </c>
      <c r="AI95" s="78"/>
      <c r="AJ95" s="78"/>
      <c r="AK95" s="78" t="s">
        <v>1962</v>
      </c>
      <c r="AL95" s="83" t="s">
        <v>2036</v>
      </c>
      <c r="AM95" s="78"/>
      <c r="AN95" s="80">
        <v>40892.927488425928</v>
      </c>
      <c r="AO95" s="83" t="s">
        <v>2128</v>
      </c>
      <c r="AP95" s="78" t="b">
        <v>0</v>
      </c>
      <c r="AQ95" s="78" t="b">
        <v>0</v>
      </c>
      <c r="AR95" s="78" t="b">
        <v>1</v>
      </c>
      <c r="AS95" s="78"/>
      <c r="AT95" s="78">
        <v>46</v>
      </c>
      <c r="AU95" s="83" t="s">
        <v>2136</v>
      </c>
      <c r="AV95" s="78" t="b">
        <v>0</v>
      </c>
      <c r="AW95" s="78" t="s">
        <v>2176</v>
      </c>
      <c r="AX95" s="83" t="s">
        <v>2269</v>
      </c>
      <c r="AY95" s="78" t="s">
        <v>66</v>
      </c>
      <c r="AZ95" s="78" t="str">
        <f>REPLACE(INDEX(GroupVertices[Group], MATCH(Vertices[[#This Row],[Vertex]],GroupVertices[Vertex],0)),1,1,"")</f>
        <v>1</v>
      </c>
      <c r="BA95" s="48">
        <v>0</v>
      </c>
      <c r="BB95" s="49">
        <v>0</v>
      </c>
      <c r="BC95" s="48">
        <v>1</v>
      </c>
      <c r="BD95" s="49">
        <v>1.6949152542372881</v>
      </c>
      <c r="BE95" s="48">
        <v>0</v>
      </c>
      <c r="BF95" s="49">
        <v>0</v>
      </c>
      <c r="BG95" s="48">
        <v>58</v>
      </c>
      <c r="BH95" s="49">
        <v>98.305084745762713</v>
      </c>
      <c r="BI95" s="48">
        <v>59</v>
      </c>
      <c r="BJ95" s="48"/>
      <c r="BK95" s="48"/>
      <c r="BL95" s="48"/>
      <c r="BM95" s="48"/>
      <c r="BN95" s="48" t="s">
        <v>10864</v>
      </c>
      <c r="BO95" s="48" t="s">
        <v>10878</v>
      </c>
      <c r="BP95" s="126" t="s">
        <v>10936</v>
      </c>
      <c r="BQ95" s="126" t="s">
        <v>10963</v>
      </c>
      <c r="BR95" s="126" t="s">
        <v>11013</v>
      </c>
      <c r="BS95" s="126" t="s">
        <v>11029</v>
      </c>
      <c r="BT95" s="2"/>
      <c r="BU95" s="3"/>
      <c r="BV95" s="3"/>
      <c r="BW95" s="3"/>
      <c r="BX95" s="3"/>
    </row>
    <row r="96" spans="1:76" x14ac:dyDescent="0.25">
      <c r="A96" s="64" t="s">
        <v>275</v>
      </c>
      <c r="B96" s="65"/>
      <c r="C96" s="65" t="s">
        <v>64</v>
      </c>
      <c r="D96" s="66">
        <v>162</v>
      </c>
      <c r="E96" s="68"/>
      <c r="F96" s="102" t="s">
        <v>733</v>
      </c>
      <c r="G96" s="65"/>
      <c r="H96" s="69" t="s">
        <v>275</v>
      </c>
      <c r="I96" s="70"/>
      <c r="J96" s="70"/>
      <c r="K96" s="69" t="s">
        <v>2369</v>
      </c>
      <c r="L96" s="73">
        <v>1</v>
      </c>
      <c r="M96" s="74">
        <v>140.69418334960937</v>
      </c>
      <c r="N96" s="74">
        <v>1298.15966796875</v>
      </c>
      <c r="O96" s="75"/>
      <c r="P96" s="76"/>
      <c r="Q96" s="76"/>
      <c r="R96" s="88"/>
      <c r="S96" s="48">
        <v>0</v>
      </c>
      <c r="T96" s="48">
        <v>1</v>
      </c>
      <c r="U96" s="49">
        <v>0</v>
      </c>
      <c r="V96" s="49">
        <v>3.2569999999999999E-3</v>
      </c>
      <c r="W96" s="49">
        <v>1.815E-3</v>
      </c>
      <c r="X96" s="49">
        <v>0.30595099999999997</v>
      </c>
      <c r="Y96" s="49">
        <v>0</v>
      </c>
      <c r="Z96" s="49">
        <v>0</v>
      </c>
      <c r="AA96" s="71">
        <v>96</v>
      </c>
      <c r="AB96" s="71"/>
      <c r="AC96" s="72"/>
      <c r="AD96" s="78" t="s">
        <v>1805</v>
      </c>
      <c r="AE96" s="78">
        <v>3856</v>
      </c>
      <c r="AF96" s="78">
        <v>7854</v>
      </c>
      <c r="AG96" s="78">
        <v>32131</v>
      </c>
      <c r="AH96" s="78">
        <v>40810</v>
      </c>
      <c r="AI96" s="78"/>
      <c r="AJ96" s="78" t="s">
        <v>1900</v>
      </c>
      <c r="AK96" s="78" t="s">
        <v>1963</v>
      </c>
      <c r="AL96" s="83" t="s">
        <v>2037</v>
      </c>
      <c r="AM96" s="78"/>
      <c r="AN96" s="80">
        <v>40137.022349537037</v>
      </c>
      <c r="AO96" s="83" t="s">
        <v>2129</v>
      </c>
      <c r="AP96" s="78" t="b">
        <v>0</v>
      </c>
      <c r="AQ96" s="78" t="b">
        <v>0</v>
      </c>
      <c r="AR96" s="78" t="b">
        <v>1</v>
      </c>
      <c r="AS96" s="78"/>
      <c r="AT96" s="78">
        <v>543</v>
      </c>
      <c r="AU96" s="83" t="s">
        <v>2137</v>
      </c>
      <c r="AV96" s="78" t="b">
        <v>0</v>
      </c>
      <c r="AW96" s="78" t="s">
        <v>2176</v>
      </c>
      <c r="AX96" s="83" t="s">
        <v>2270</v>
      </c>
      <c r="AY96" s="78" t="s">
        <v>66</v>
      </c>
      <c r="AZ96" s="78" t="str">
        <f>REPLACE(INDEX(GroupVertices[Group], MATCH(Vertices[[#This Row],[Vertex]],GroupVertices[Vertex],0)),1,1,"")</f>
        <v>2</v>
      </c>
      <c r="BA96" s="48">
        <v>0</v>
      </c>
      <c r="BB96" s="49">
        <v>0</v>
      </c>
      <c r="BC96" s="48">
        <v>0</v>
      </c>
      <c r="BD96" s="49">
        <v>0</v>
      </c>
      <c r="BE96" s="48">
        <v>0</v>
      </c>
      <c r="BF96" s="49">
        <v>0</v>
      </c>
      <c r="BG96" s="48">
        <v>41</v>
      </c>
      <c r="BH96" s="49">
        <v>100</v>
      </c>
      <c r="BI96" s="48">
        <v>41</v>
      </c>
      <c r="BJ96" s="48"/>
      <c r="BK96" s="48"/>
      <c r="BL96" s="48"/>
      <c r="BM96" s="48"/>
      <c r="BN96" s="48" t="s">
        <v>540</v>
      </c>
      <c r="BO96" s="48" t="s">
        <v>540</v>
      </c>
      <c r="BP96" s="126" t="s">
        <v>10937</v>
      </c>
      <c r="BQ96" s="126" t="s">
        <v>10937</v>
      </c>
      <c r="BR96" s="126" t="s">
        <v>11014</v>
      </c>
      <c r="BS96" s="126" t="s">
        <v>11014</v>
      </c>
      <c r="BT96" s="2"/>
      <c r="BU96" s="3"/>
      <c r="BV96" s="3"/>
      <c r="BW96" s="3"/>
      <c r="BX96" s="3"/>
    </row>
    <row r="97" spans="1:76" x14ac:dyDescent="0.25">
      <c r="A97" s="64" t="s">
        <v>311</v>
      </c>
      <c r="B97" s="65"/>
      <c r="C97" s="65" t="s">
        <v>64</v>
      </c>
      <c r="D97" s="66">
        <v>162</v>
      </c>
      <c r="E97" s="68"/>
      <c r="F97" s="102" t="s">
        <v>2174</v>
      </c>
      <c r="G97" s="65"/>
      <c r="H97" s="69" t="s">
        <v>311</v>
      </c>
      <c r="I97" s="70"/>
      <c r="J97" s="70"/>
      <c r="K97" s="69" t="s">
        <v>2370</v>
      </c>
      <c r="L97" s="73">
        <v>1</v>
      </c>
      <c r="M97" s="74">
        <v>690.53314208984375</v>
      </c>
      <c r="N97" s="74">
        <v>9161.712890625</v>
      </c>
      <c r="O97" s="75"/>
      <c r="P97" s="76"/>
      <c r="Q97" s="76"/>
      <c r="R97" s="88"/>
      <c r="S97" s="48">
        <v>1</v>
      </c>
      <c r="T97" s="48">
        <v>0</v>
      </c>
      <c r="U97" s="49">
        <v>0</v>
      </c>
      <c r="V97" s="49">
        <v>4.2189999999999997E-3</v>
      </c>
      <c r="W97" s="49">
        <v>5.8739999999999999E-3</v>
      </c>
      <c r="X97" s="49">
        <v>0.31974900000000001</v>
      </c>
      <c r="Y97" s="49">
        <v>0</v>
      </c>
      <c r="Z97" s="49">
        <v>0</v>
      </c>
      <c r="AA97" s="71">
        <v>97</v>
      </c>
      <c r="AB97" s="71"/>
      <c r="AC97" s="72"/>
      <c r="AD97" s="78" t="s">
        <v>1806</v>
      </c>
      <c r="AE97" s="78">
        <v>122</v>
      </c>
      <c r="AF97" s="78">
        <v>2192</v>
      </c>
      <c r="AG97" s="78">
        <v>4773</v>
      </c>
      <c r="AH97" s="78">
        <v>36</v>
      </c>
      <c r="AI97" s="78"/>
      <c r="AJ97" s="78" t="s">
        <v>1901</v>
      </c>
      <c r="AK97" s="78" t="s">
        <v>1907</v>
      </c>
      <c r="AL97" s="83" t="s">
        <v>2038</v>
      </c>
      <c r="AM97" s="78"/>
      <c r="AN97" s="80">
        <v>40703.709016203706</v>
      </c>
      <c r="AO97" s="83" t="s">
        <v>2130</v>
      </c>
      <c r="AP97" s="78" t="b">
        <v>0</v>
      </c>
      <c r="AQ97" s="78" t="b">
        <v>0</v>
      </c>
      <c r="AR97" s="78" t="b">
        <v>1</v>
      </c>
      <c r="AS97" s="78"/>
      <c r="AT97" s="78">
        <v>23</v>
      </c>
      <c r="AU97" s="83" t="s">
        <v>2135</v>
      </c>
      <c r="AV97" s="78" t="b">
        <v>0</v>
      </c>
      <c r="AW97" s="78" t="s">
        <v>2176</v>
      </c>
      <c r="AX97" s="83" t="s">
        <v>2271</v>
      </c>
      <c r="AY97" s="78" t="s">
        <v>65</v>
      </c>
      <c r="AZ97" s="78" t="str">
        <f>REPLACE(INDEX(GroupVertices[Group], MATCH(Vertices[[#This Row],[Vertex]],GroupVertices[Vertex],0)),1,1,"")</f>
        <v>1</v>
      </c>
      <c r="BA97" s="48"/>
      <c r="BB97" s="49"/>
      <c r="BC97" s="48"/>
      <c r="BD97" s="49"/>
      <c r="BE97" s="48"/>
      <c r="BF97" s="49"/>
      <c r="BG97" s="48"/>
      <c r="BH97" s="49"/>
      <c r="BI97" s="48"/>
      <c r="BJ97" s="48"/>
      <c r="BK97" s="48"/>
      <c r="BL97" s="48"/>
      <c r="BM97" s="48"/>
      <c r="BN97" s="48"/>
      <c r="BO97" s="48"/>
      <c r="BP97" s="48"/>
      <c r="BQ97" s="48"/>
      <c r="BR97" s="48"/>
      <c r="BS97" s="48"/>
      <c r="BT97" s="2"/>
      <c r="BU97" s="3"/>
      <c r="BV97" s="3"/>
      <c r="BW97" s="3"/>
      <c r="BX97" s="3"/>
    </row>
    <row r="98" spans="1:76" x14ac:dyDescent="0.25">
      <c r="A98" s="64" t="s">
        <v>283</v>
      </c>
      <c r="B98" s="65"/>
      <c r="C98" s="65" t="s">
        <v>64</v>
      </c>
      <c r="D98" s="66">
        <v>162</v>
      </c>
      <c r="E98" s="68"/>
      <c r="F98" s="102" t="s">
        <v>740</v>
      </c>
      <c r="G98" s="65"/>
      <c r="H98" s="69" t="s">
        <v>283</v>
      </c>
      <c r="I98" s="70"/>
      <c r="J98" s="70"/>
      <c r="K98" s="69" t="s">
        <v>2371</v>
      </c>
      <c r="L98" s="73">
        <v>1</v>
      </c>
      <c r="M98" s="74">
        <v>6906.3916015625</v>
      </c>
      <c r="N98" s="74">
        <v>7471.75390625</v>
      </c>
      <c r="O98" s="75"/>
      <c r="P98" s="76"/>
      <c r="Q98" s="76"/>
      <c r="R98" s="88"/>
      <c r="S98" s="48">
        <v>0</v>
      </c>
      <c r="T98" s="48">
        <v>1</v>
      </c>
      <c r="U98" s="49">
        <v>0</v>
      </c>
      <c r="V98" s="49">
        <v>3.571E-3</v>
      </c>
      <c r="W98" s="49">
        <v>2.542E-3</v>
      </c>
      <c r="X98" s="49">
        <v>0.33177899999999999</v>
      </c>
      <c r="Y98" s="49">
        <v>0</v>
      </c>
      <c r="Z98" s="49">
        <v>0</v>
      </c>
      <c r="AA98" s="71">
        <v>98</v>
      </c>
      <c r="AB98" s="71"/>
      <c r="AC98" s="72"/>
      <c r="AD98" s="78" t="s">
        <v>1807</v>
      </c>
      <c r="AE98" s="78">
        <v>862</v>
      </c>
      <c r="AF98" s="78">
        <v>369</v>
      </c>
      <c r="AG98" s="78">
        <v>3186</v>
      </c>
      <c r="AH98" s="78">
        <v>2161</v>
      </c>
      <c r="AI98" s="78"/>
      <c r="AJ98" s="78" t="s">
        <v>1902</v>
      </c>
      <c r="AK98" s="78" t="s">
        <v>1911</v>
      </c>
      <c r="AL98" s="78"/>
      <c r="AM98" s="78"/>
      <c r="AN98" s="80">
        <v>40357.500949074078</v>
      </c>
      <c r="AO98" s="78"/>
      <c r="AP98" s="78" t="b">
        <v>0</v>
      </c>
      <c r="AQ98" s="78" t="b">
        <v>0</v>
      </c>
      <c r="AR98" s="78" t="b">
        <v>1</v>
      </c>
      <c r="AS98" s="78"/>
      <c r="AT98" s="78">
        <v>35</v>
      </c>
      <c r="AU98" s="83" t="s">
        <v>2144</v>
      </c>
      <c r="AV98" s="78" t="b">
        <v>0</v>
      </c>
      <c r="AW98" s="78" t="s">
        <v>2176</v>
      </c>
      <c r="AX98" s="83" t="s">
        <v>2272</v>
      </c>
      <c r="AY98" s="78" t="s">
        <v>66</v>
      </c>
      <c r="AZ98" s="78" t="str">
        <f>REPLACE(INDEX(GroupVertices[Group], MATCH(Vertices[[#This Row],[Vertex]],GroupVertices[Vertex],0)),1,1,"")</f>
        <v>5</v>
      </c>
      <c r="BA98" s="48">
        <v>0</v>
      </c>
      <c r="BB98" s="49">
        <v>0</v>
      </c>
      <c r="BC98" s="48">
        <v>0</v>
      </c>
      <c r="BD98" s="49">
        <v>0</v>
      </c>
      <c r="BE98" s="48">
        <v>0</v>
      </c>
      <c r="BF98" s="49">
        <v>0</v>
      </c>
      <c r="BG98" s="48">
        <v>27</v>
      </c>
      <c r="BH98" s="49">
        <v>100</v>
      </c>
      <c r="BI98" s="48">
        <v>27</v>
      </c>
      <c r="BJ98" s="48"/>
      <c r="BK98" s="48"/>
      <c r="BL98" s="48"/>
      <c r="BM98" s="48"/>
      <c r="BN98" s="48" t="s">
        <v>509</v>
      </c>
      <c r="BO98" s="48" t="s">
        <v>509</v>
      </c>
      <c r="BP98" s="126" t="s">
        <v>10890</v>
      </c>
      <c r="BQ98" s="126" t="s">
        <v>10890</v>
      </c>
      <c r="BR98" s="126" t="s">
        <v>10974</v>
      </c>
      <c r="BS98" s="126" t="s">
        <v>10974</v>
      </c>
      <c r="BT98" s="2"/>
      <c r="BU98" s="3"/>
      <c r="BV98" s="3"/>
      <c r="BW98" s="3"/>
      <c r="BX98" s="3"/>
    </row>
    <row r="99" spans="1:76" x14ac:dyDescent="0.25">
      <c r="A99" s="64" t="s">
        <v>284</v>
      </c>
      <c r="B99" s="65"/>
      <c r="C99" s="65" t="s">
        <v>64</v>
      </c>
      <c r="D99" s="66">
        <v>162</v>
      </c>
      <c r="E99" s="68"/>
      <c r="F99" s="102" t="s">
        <v>741</v>
      </c>
      <c r="G99" s="65"/>
      <c r="H99" s="69" t="s">
        <v>284</v>
      </c>
      <c r="I99" s="70"/>
      <c r="J99" s="70"/>
      <c r="K99" s="69" t="s">
        <v>2372</v>
      </c>
      <c r="L99" s="73">
        <v>1</v>
      </c>
      <c r="M99" s="74">
        <v>7173.4716796875</v>
      </c>
      <c r="N99" s="74">
        <v>9209.0341796875</v>
      </c>
      <c r="O99" s="75"/>
      <c r="P99" s="76"/>
      <c r="Q99" s="76"/>
      <c r="R99" s="88"/>
      <c r="S99" s="48">
        <v>0</v>
      </c>
      <c r="T99" s="48">
        <v>1</v>
      </c>
      <c r="U99" s="49">
        <v>0</v>
      </c>
      <c r="V99" s="49">
        <v>3.571E-3</v>
      </c>
      <c r="W99" s="49">
        <v>2.542E-3</v>
      </c>
      <c r="X99" s="49">
        <v>0.33177899999999999</v>
      </c>
      <c r="Y99" s="49">
        <v>0</v>
      </c>
      <c r="Z99" s="49">
        <v>0</v>
      </c>
      <c r="AA99" s="71">
        <v>99</v>
      </c>
      <c r="AB99" s="71"/>
      <c r="AC99" s="72"/>
      <c r="AD99" s="78" t="s">
        <v>1808</v>
      </c>
      <c r="AE99" s="78">
        <v>2370</v>
      </c>
      <c r="AF99" s="78">
        <v>2039</v>
      </c>
      <c r="AG99" s="78">
        <v>53496</v>
      </c>
      <c r="AH99" s="78">
        <v>2455</v>
      </c>
      <c r="AI99" s="78"/>
      <c r="AJ99" s="78" t="s">
        <v>1903</v>
      </c>
      <c r="AK99" s="78"/>
      <c r="AL99" s="83" t="s">
        <v>2039</v>
      </c>
      <c r="AM99" s="78"/>
      <c r="AN99" s="80">
        <v>40183.529421296298</v>
      </c>
      <c r="AO99" s="83" t="s">
        <v>2131</v>
      </c>
      <c r="AP99" s="78" t="b">
        <v>0</v>
      </c>
      <c r="AQ99" s="78" t="b">
        <v>0</v>
      </c>
      <c r="AR99" s="78" t="b">
        <v>1</v>
      </c>
      <c r="AS99" s="78"/>
      <c r="AT99" s="78">
        <v>56</v>
      </c>
      <c r="AU99" s="83" t="s">
        <v>2136</v>
      </c>
      <c r="AV99" s="78" t="b">
        <v>0</v>
      </c>
      <c r="AW99" s="78" t="s">
        <v>2176</v>
      </c>
      <c r="AX99" s="83" t="s">
        <v>2273</v>
      </c>
      <c r="AY99" s="78" t="s">
        <v>66</v>
      </c>
      <c r="AZ99" s="78" t="str">
        <f>REPLACE(INDEX(GroupVertices[Group], MATCH(Vertices[[#This Row],[Vertex]],GroupVertices[Vertex],0)),1,1,"")</f>
        <v>5</v>
      </c>
      <c r="BA99" s="48">
        <v>0</v>
      </c>
      <c r="BB99" s="49">
        <v>0</v>
      </c>
      <c r="BC99" s="48">
        <v>0</v>
      </c>
      <c r="BD99" s="49">
        <v>0</v>
      </c>
      <c r="BE99" s="48">
        <v>0</v>
      </c>
      <c r="BF99" s="49">
        <v>0</v>
      </c>
      <c r="BG99" s="48">
        <v>27</v>
      </c>
      <c r="BH99" s="49">
        <v>100</v>
      </c>
      <c r="BI99" s="48">
        <v>27</v>
      </c>
      <c r="BJ99" s="48"/>
      <c r="BK99" s="48"/>
      <c r="BL99" s="48"/>
      <c r="BM99" s="48"/>
      <c r="BN99" s="48" t="s">
        <v>509</v>
      </c>
      <c r="BO99" s="48" t="s">
        <v>509</v>
      </c>
      <c r="BP99" s="126" t="s">
        <v>10890</v>
      </c>
      <c r="BQ99" s="126" t="s">
        <v>10890</v>
      </c>
      <c r="BR99" s="126" t="s">
        <v>10974</v>
      </c>
      <c r="BS99" s="126" t="s">
        <v>10974</v>
      </c>
      <c r="BT99" s="2"/>
      <c r="BU99" s="3"/>
      <c r="BV99" s="3"/>
      <c r="BW99" s="3"/>
      <c r="BX99" s="3"/>
    </row>
    <row r="100" spans="1:76" x14ac:dyDescent="0.25">
      <c r="A100" s="64" t="s">
        <v>312</v>
      </c>
      <c r="B100" s="65"/>
      <c r="C100" s="65" t="s">
        <v>64</v>
      </c>
      <c r="D100" s="66">
        <v>162</v>
      </c>
      <c r="E100" s="68"/>
      <c r="F100" s="102" t="s">
        <v>2175</v>
      </c>
      <c r="G100" s="65"/>
      <c r="H100" s="69" t="s">
        <v>312</v>
      </c>
      <c r="I100" s="70"/>
      <c r="J100" s="70"/>
      <c r="K100" s="69" t="s">
        <v>2373</v>
      </c>
      <c r="L100" s="73">
        <v>1</v>
      </c>
      <c r="M100" s="74">
        <v>5281.15771484375</v>
      </c>
      <c r="N100" s="74">
        <v>1992.4908447265625</v>
      </c>
      <c r="O100" s="75"/>
      <c r="P100" s="76"/>
      <c r="Q100" s="76"/>
      <c r="R100" s="88"/>
      <c r="S100" s="48">
        <v>3</v>
      </c>
      <c r="T100" s="48">
        <v>0</v>
      </c>
      <c r="U100" s="49">
        <v>0</v>
      </c>
      <c r="V100" s="49">
        <v>4.3480000000000003E-3</v>
      </c>
      <c r="W100" s="49">
        <v>1.1726E-2</v>
      </c>
      <c r="X100" s="49">
        <v>0.61950899999999998</v>
      </c>
      <c r="Y100" s="49">
        <v>0.66666666666666663</v>
      </c>
      <c r="Z100" s="49">
        <v>0</v>
      </c>
      <c r="AA100" s="71">
        <v>100</v>
      </c>
      <c r="AB100" s="71"/>
      <c r="AC100" s="72"/>
      <c r="AD100" s="78" t="s">
        <v>1809</v>
      </c>
      <c r="AE100" s="78">
        <v>891</v>
      </c>
      <c r="AF100" s="78">
        <v>4159</v>
      </c>
      <c r="AG100" s="78">
        <v>6218</v>
      </c>
      <c r="AH100" s="78">
        <v>2817</v>
      </c>
      <c r="AI100" s="78"/>
      <c r="AJ100" s="78" t="s">
        <v>1904</v>
      </c>
      <c r="AK100" s="78" t="s">
        <v>1935</v>
      </c>
      <c r="AL100" s="83" t="s">
        <v>2040</v>
      </c>
      <c r="AM100" s="78"/>
      <c r="AN100" s="80">
        <v>40631.659722222219</v>
      </c>
      <c r="AO100" s="83" t="s">
        <v>2132</v>
      </c>
      <c r="AP100" s="78" t="b">
        <v>1</v>
      </c>
      <c r="AQ100" s="78" t="b">
        <v>0</v>
      </c>
      <c r="AR100" s="78" t="b">
        <v>1</v>
      </c>
      <c r="AS100" s="78"/>
      <c r="AT100" s="78">
        <v>139</v>
      </c>
      <c r="AU100" s="83" t="s">
        <v>2135</v>
      </c>
      <c r="AV100" s="78" t="b">
        <v>0</v>
      </c>
      <c r="AW100" s="78" t="s">
        <v>2176</v>
      </c>
      <c r="AX100" s="83" t="s">
        <v>2274</v>
      </c>
      <c r="AY100" s="78" t="s">
        <v>65</v>
      </c>
      <c r="AZ100" s="78" t="str">
        <f>REPLACE(INDEX(GroupVertices[Group], MATCH(Vertices[[#This Row],[Vertex]],GroupVertices[Vertex],0)),1,1,"")</f>
        <v>3</v>
      </c>
      <c r="BA100" s="48"/>
      <c r="BB100" s="49"/>
      <c r="BC100" s="48"/>
      <c r="BD100" s="49"/>
      <c r="BE100" s="48"/>
      <c r="BF100" s="49"/>
      <c r="BG100" s="48"/>
      <c r="BH100" s="49"/>
      <c r="BI100" s="48"/>
      <c r="BJ100" s="48"/>
      <c r="BK100" s="48"/>
      <c r="BL100" s="48"/>
      <c r="BM100" s="48"/>
      <c r="BN100" s="48"/>
      <c r="BO100" s="48"/>
      <c r="BP100" s="48"/>
      <c r="BQ100" s="48"/>
      <c r="BR100" s="48"/>
      <c r="BS100" s="48"/>
      <c r="BT100" s="2"/>
      <c r="BU100" s="3"/>
      <c r="BV100" s="3"/>
      <c r="BW100" s="3"/>
      <c r="BX100" s="3"/>
    </row>
    <row r="101" spans="1:76" x14ac:dyDescent="0.25">
      <c r="A101" s="89" t="s">
        <v>291</v>
      </c>
      <c r="B101" s="90"/>
      <c r="C101" s="90" t="s">
        <v>64</v>
      </c>
      <c r="D101" s="91">
        <v>162</v>
      </c>
      <c r="E101" s="92"/>
      <c r="F101" s="103" t="s">
        <v>748</v>
      </c>
      <c r="G101" s="90"/>
      <c r="H101" s="93" t="s">
        <v>291</v>
      </c>
      <c r="I101" s="94"/>
      <c r="J101" s="94"/>
      <c r="K101" s="93" t="s">
        <v>2374</v>
      </c>
      <c r="L101" s="95">
        <v>1</v>
      </c>
      <c r="M101" s="96">
        <v>5849.9580078125</v>
      </c>
      <c r="N101" s="96">
        <v>254.73957824707031</v>
      </c>
      <c r="O101" s="97"/>
      <c r="P101" s="98"/>
      <c r="Q101" s="98"/>
      <c r="R101" s="99"/>
      <c r="S101" s="48">
        <v>0</v>
      </c>
      <c r="T101" s="48">
        <v>1</v>
      </c>
      <c r="U101" s="49">
        <v>0</v>
      </c>
      <c r="V101" s="49">
        <v>3.5969999999999999E-3</v>
      </c>
      <c r="W101" s="49">
        <v>3.6470000000000001E-3</v>
      </c>
      <c r="X101" s="49">
        <v>0.30220399999999997</v>
      </c>
      <c r="Y101" s="49">
        <v>0</v>
      </c>
      <c r="Z101" s="49">
        <v>0</v>
      </c>
      <c r="AA101" s="100">
        <v>101</v>
      </c>
      <c r="AB101" s="100"/>
      <c r="AC101" s="101"/>
      <c r="AD101" s="78" t="s">
        <v>1810</v>
      </c>
      <c r="AE101" s="78">
        <v>1614</v>
      </c>
      <c r="AF101" s="78">
        <v>1618</v>
      </c>
      <c r="AG101" s="78">
        <v>3201</v>
      </c>
      <c r="AH101" s="78">
        <v>2661</v>
      </c>
      <c r="AI101" s="78"/>
      <c r="AJ101" s="78" t="s">
        <v>1905</v>
      </c>
      <c r="AK101" s="78" t="s">
        <v>1920</v>
      </c>
      <c r="AL101" s="83" t="s">
        <v>2041</v>
      </c>
      <c r="AM101" s="78"/>
      <c r="AN101" s="80">
        <v>42855.558599537035</v>
      </c>
      <c r="AO101" s="83" t="s">
        <v>2133</v>
      </c>
      <c r="AP101" s="78" t="b">
        <v>0</v>
      </c>
      <c r="AQ101" s="78" t="b">
        <v>0</v>
      </c>
      <c r="AR101" s="78" t="b">
        <v>1</v>
      </c>
      <c r="AS101" s="78"/>
      <c r="AT101" s="78">
        <v>74</v>
      </c>
      <c r="AU101" s="83" t="s">
        <v>2135</v>
      </c>
      <c r="AV101" s="78" t="b">
        <v>0</v>
      </c>
      <c r="AW101" s="78" t="s">
        <v>2176</v>
      </c>
      <c r="AX101" s="83" t="s">
        <v>2275</v>
      </c>
      <c r="AY101" s="78" t="s">
        <v>66</v>
      </c>
      <c r="AZ101" s="78" t="str">
        <f>REPLACE(INDEX(GroupVertices[Group], MATCH(Vertices[[#This Row],[Vertex]],GroupVertices[Vertex],0)),1,1,"")</f>
        <v>3</v>
      </c>
      <c r="BA101" s="48">
        <v>0</v>
      </c>
      <c r="BB101" s="49">
        <v>0</v>
      </c>
      <c r="BC101" s="48">
        <v>1</v>
      </c>
      <c r="BD101" s="49">
        <v>3.4482758620689653</v>
      </c>
      <c r="BE101" s="48">
        <v>0</v>
      </c>
      <c r="BF101" s="49">
        <v>0</v>
      </c>
      <c r="BG101" s="48">
        <v>28</v>
      </c>
      <c r="BH101" s="49">
        <v>96.551724137931032</v>
      </c>
      <c r="BI101" s="48">
        <v>29</v>
      </c>
      <c r="BJ101" s="48"/>
      <c r="BK101" s="48"/>
      <c r="BL101" s="48"/>
      <c r="BM101" s="48"/>
      <c r="BN101" s="48"/>
      <c r="BO101" s="48"/>
      <c r="BP101" s="126" t="s">
        <v>10938</v>
      </c>
      <c r="BQ101" s="126" t="s">
        <v>10938</v>
      </c>
      <c r="BR101" s="126" t="s">
        <v>11015</v>
      </c>
      <c r="BS101" s="126" t="s">
        <v>11015</v>
      </c>
      <c r="BT101" s="2"/>
      <c r="BU101" s="3"/>
      <c r="BV101" s="3"/>
      <c r="BW101" s="3"/>
      <c r="BX101" s="3"/>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01"/>
    <dataValidation allowBlank="1" errorTitle="Invalid Vertex Visibility" error="You have entered an unrecognized vertex visibility.  Try selecting from the drop-down list instead." sqref="BT3"/>
    <dataValidation allowBlank="1" showErrorMessage="1" sqref="BT2"/>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01">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01"/>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01"/>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01"/>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01"/>
    <dataValidation allowBlank="1" showInputMessage="1" errorTitle="Invalid Vertex Image Key" promptTitle="Vertex Tooltip" prompt="Enter optional text that will pop up when the mouse is hovered over the vertex." sqref="K3:K101"/>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01"/>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01">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01"/>
    <dataValidation allowBlank="1" showInputMessage="1" promptTitle="Vertex Label Fill Color" prompt="To select an optional fill color for the Label shape, right-click and select Select Color on the right-click menu." sqref="I3:I101"/>
    <dataValidation allowBlank="1" showInputMessage="1" errorTitle="Invalid Vertex Image Key" promptTitle="Vertex Image File" prompt="Enter the path to an image file.  Hover over the column header for examples." sqref="F3:F101"/>
    <dataValidation allowBlank="1" showInputMessage="1" promptTitle="Vertex Color" prompt="To select an optional vertex color, right-click and select Select Color on the right-click menu." sqref="B3:B101"/>
    <dataValidation allowBlank="1" showInputMessage="1" errorTitle="Invalid Vertex Opacity" error="The optional vertex opacity must be a whole number between 0 and 10." promptTitle="Vertex Opacity" prompt="Enter an optional vertex opacity between 0 (transparent) and 100 (opaque)." sqref="E3:E101"/>
    <dataValidation type="list" allowBlank="1" showInputMessage="1" showErrorMessage="1" errorTitle="Invalid Vertex Shape" error="You have entered an invalid vertex shape.  Try selecting from the drop-down list instead." promptTitle="Vertex Shape" prompt="Select an optional vertex shape." sqref="C3:C101">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01"/>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01">
      <formula1>ValidVertexLabelPositions</formula1>
    </dataValidation>
    <dataValidation allowBlank="1" showInputMessage="1" showErrorMessage="1" promptTitle="Vertex Name" prompt="Enter the name of the vertex." sqref="A3:A101"/>
  </dataValidations>
  <hyperlinks>
    <hyperlink ref="AL3" r:id="rId1"/>
    <hyperlink ref="AL4" r:id="rId2"/>
    <hyperlink ref="AL5" r:id="rId3"/>
    <hyperlink ref="AL6" r:id="rId4"/>
    <hyperlink ref="AL7" r:id="rId5"/>
    <hyperlink ref="AL9" r:id="rId6"/>
    <hyperlink ref="AL11" r:id="rId7"/>
    <hyperlink ref="AL12" r:id="rId8"/>
    <hyperlink ref="AL13" r:id="rId9"/>
    <hyperlink ref="AL14" r:id="rId10"/>
    <hyperlink ref="AL15" r:id="rId11"/>
    <hyperlink ref="AL16" r:id="rId12"/>
    <hyperlink ref="AL17" r:id="rId13"/>
    <hyperlink ref="AL18" r:id="rId14"/>
    <hyperlink ref="AL20" r:id="rId15"/>
    <hyperlink ref="AL21" r:id="rId16"/>
    <hyperlink ref="AL22" r:id="rId17"/>
    <hyperlink ref="AL23" r:id="rId18"/>
    <hyperlink ref="AL29" r:id="rId19"/>
    <hyperlink ref="AL32" r:id="rId20"/>
    <hyperlink ref="AL34" r:id="rId21"/>
    <hyperlink ref="AL36" r:id="rId22"/>
    <hyperlink ref="AL37" r:id="rId23"/>
    <hyperlink ref="AL39" r:id="rId24"/>
    <hyperlink ref="AL40" r:id="rId25"/>
    <hyperlink ref="AL41" r:id="rId26"/>
    <hyperlink ref="AL42" r:id="rId27"/>
    <hyperlink ref="AL43" r:id="rId28"/>
    <hyperlink ref="AL44" r:id="rId29"/>
    <hyperlink ref="AL45" r:id="rId30"/>
    <hyperlink ref="AL46" r:id="rId31"/>
    <hyperlink ref="AL48" r:id="rId32"/>
    <hyperlink ref="AL49" r:id="rId33"/>
    <hyperlink ref="AL50" r:id="rId34"/>
    <hyperlink ref="AL51" r:id="rId35"/>
    <hyperlink ref="AL52" r:id="rId36"/>
    <hyperlink ref="AL53" r:id="rId37"/>
    <hyperlink ref="AL54" r:id="rId38"/>
    <hyperlink ref="AL55" r:id="rId39"/>
    <hyperlink ref="AL56" r:id="rId40"/>
    <hyperlink ref="AL57" r:id="rId41"/>
    <hyperlink ref="AL58" r:id="rId42"/>
    <hyperlink ref="AL59" r:id="rId43"/>
    <hyperlink ref="AL60" r:id="rId44"/>
    <hyperlink ref="AL61" r:id="rId45"/>
    <hyperlink ref="AL62" r:id="rId46"/>
    <hyperlink ref="AL63" r:id="rId47"/>
    <hyperlink ref="AL64" r:id="rId48"/>
    <hyperlink ref="AL65" r:id="rId49"/>
    <hyperlink ref="AL66" r:id="rId50"/>
    <hyperlink ref="AL67" r:id="rId51"/>
    <hyperlink ref="AL68" r:id="rId52"/>
    <hyperlink ref="AL70" r:id="rId53"/>
    <hyperlink ref="AL72" r:id="rId54"/>
    <hyperlink ref="AL73" r:id="rId55"/>
    <hyperlink ref="AL74" r:id="rId56"/>
    <hyperlink ref="AL75" r:id="rId57"/>
    <hyperlink ref="AL76" r:id="rId58"/>
    <hyperlink ref="AL78" r:id="rId59"/>
    <hyperlink ref="AL79" r:id="rId60"/>
    <hyperlink ref="AL80" r:id="rId61"/>
    <hyperlink ref="AL81" r:id="rId62"/>
    <hyperlink ref="AL82" r:id="rId63"/>
    <hyperlink ref="AL83" r:id="rId64"/>
    <hyperlink ref="AL84" r:id="rId65"/>
    <hyperlink ref="AL85" r:id="rId66"/>
    <hyperlink ref="AL86" r:id="rId67"/>
    <hyperlink ref="AL87" r:id="rId68"/>
    <hyperlink ref="AL89" r:id="rId69"/>
    <hyperlink ref="AL90" r:id="rId70"/>
    <hyperlink ref="AL91" r:id="rId71"/>
    <hyperlink ref="AL92" r:id="rId72"/>
    <hyperlink ref="AL93" r:id="rId73"/>
    <hyperlink ref="AL95" r:id="rId74"/>
    <hyperlink ref="AL96" r:id="rId75"/>
    <hyperlink ref="AL97" r:id="rId76"/>
    <hyperlink ref="AL99" r:id="rId77"/>
    <hyperlink ref="AL100" r:id="rId78"/>
    <hyperlink ref="AL101" r:id="rId79"/>
    <hyperlink ref="AO3" r:id="rId80"/>
    <hyperlink ref="AO4" r:id="rId81"/>
    <hyperlink ref="AO5" r:id="rId82"/>
    <hyperlink ref="AO6" r:id="rId83"/>
    <hyperlink ref="AO7" r:id="rId84"/>
    <hyperlink ref="AO8" r:id="rId85"/>
    <hyperlink ref="AO9" r:id="rId86"/>
    <hyperlink ref="AO10" r:id="rId87"/>
    <hyperlink ref="AO11" r:id="rId88"/>
    <hyperlink ref="AO12" r:id="rId89"/>
    <hyperlink ref="AO13" r:id="rId90"/>
    <hyperlink ref="AO14" r:id="rId91"/>
    <hyperlink ref="AO15" r:id="rId92"/>
    <hyperlink ref="AO16" r:id="rId93"/>
    <hyperlink ref="AO17" r:id="rId94"/>
    <hyperlink ref="AO18" r:id="rId95"/>
    <hyperlink ref="AO19" r:id="rId96"/>
    <hyperlink ref="AO20" r:id="rId97"/>
    <hyperlink ref="AO21" r:id="rId98"/>
    <hyperlink ref="AO22" r:id="rId99"/>
    <hyperlink ref="AO23" r:id="rId100"/>
    <hyperlink ref="AO24" r:id="rId101"/>
    <hyperlink ref="AO26" r:id="rId102"/>
    <hyperlink ref="AO27" r:id="rId103"/>
    <hyperlink ref="AO29" r:id="rId104"/>
    <hyperlink ref="AO30" r:id="rId105"/>
    <hyperlink ref="AO31" r:id="rId106"/>
    <hyperlink ref="AO32" r:id="rId107"/>
    <hyperlink ref="AO33" r:id="rId108"/>
    <hyperlink ref="AO34" r:id="rId109"/>
    <hyperlink ref="AO36" r:id="rId110"/>
    <hyperlink ref="AO37" r:id="rId111"/>
    <hyperlink ref="AO38" r:id="rId112"/>
    <hyperlink ref="AO39" r:id="rId113"/>
    <hyperlink ref="AO40" r:id="rId114"/>
    <hyperlink ref="AO41" r:id="rId115"/>
    <hyperlink ref="AO42" r:id="rId116"/>
    <hyperlink ref="AO43" r:id="rId117"/>
    <hyperlink ref="AO44" r:id="rId118"/>
    <hyperlink ref="AO45" r:id="rId119"/>
    <hyperlink ref="AO46" r:id="rId120"/>
    <hyperlink ref="AO48" r:id="rId121"/>
    <hyperlink ref="AO49" r:id="rId122"/>
    <hyperlink ref="AO50" r:id="rId123"/>
    <hyperlink ref="AO51" r:id="rId124"/>
    <hyperlink ref="AO52" r:id="rId125"/>
    <hyperlink ref="AO53" r:id="rId126"/>
    <hyperlink ref="AO54" r:id="rId127"/>
    <hyperlink ref="AO55" r:id="rId128"/>
    <hyperlink ref="AO56" r:id="rId129"/>
    <hyperlink ref="AO57" r:id="rId130"/>
    <hyperlink ref="AO58" r:id="rId131"/>
    <hyperlink ref="AO59" r:id="rId132"/>
    <hyperlink ref="AO60" r:id="rId133"/>
    <hyperlink ref="AO61" r:id="rId134"/>
    <hyperlink ref="AO62" r:id="rId135"/>
    <hyperlink ref="AO63" r:id="rId136"/>
    <hyperlink ref="AO64" r:id="rId137"/>
    <hyperlink ref="AO65" r:id="rId138"/>
    <hyperlink ref="AO66" r:id="rId139"/>
    <hyperlink ref="AO67" r:id="rId140"/>
    <hyperlink ref="AO68" r:id="rId141"/>
    <hyperlink ref="AO70" r:id="rId142"/>
    <hyperlink ref="AO71" r:id="rId143"/>
    <hyperlink ref="AO72" r:id="rId144"/>
    <hyperlink ref="AO73" r:id="rId145"/>
    <hyperlink ref="AO74" r:id="rId146"/>
    <hyperlink ref="AO75" r:id="rId147"/>
    <hyperlink ref="AO76" r:id="rId148"/>
    <hyperlink ref="AO78" r:id="rId149"/>
    <hyperlink ref="AO79" r:id="rId150"/>
    <hyperlink ref="AO80" r:id="rId151"/>
    <hyperlink ref="AO81" r:id="rId152"/>
    <hyperlink ref="AO82" r:id="rId153"/>
    <hyperlink ref="AO83" r:id="rId154"/>
    <hyperlink ref="AO84" r:id="rId155"/>
    <hyperlink ref="AO85" r:id="rId156"/>
    <hyperlink ref="AO86" r:id="rId157"/>
    <hyperlink ref="AO87" r:id="rId158"/>
    <hyperlink ref="AO88" r:id="rId159"/>
    <hyperlink ref="AO89" r:id="rId160"/>
    <hyperlink ref="AO90" r:id="rId161"/>
    <hyperlink ref="AO91" r:id="rId162"/>
    <hyperlink ref="AO92" r:id="rId163"/>
    <hyperlink ref="AO93" r:id="rId164"/>
    <hyperlink ref="AO94" r:id="rId165"/>
    <hyperlink ref="AO95" r:id="rId166"/>
    <hyperlink ref="AO96" r:id="rId167"/>
    <hyperlink ref="AO97" r:id="rId168"/>
    <hyperlink ref="AO99" r:id="rId169"/>
    <hyperlink ref="AO100" r:id="rId170"/>
    <hyperlink ref="AO101" r:id="rId171"/>
    <hyperlink ref="AU3" r:id="rId172"/>
    <hyperlink ref="AU4" r:id="rId173"/>
    <hyperlink ref="AU5" r:id="rId174"/>
    <hyperlink ref="AU6" r:id="rId175"/>
    <hyperlink ref="AU7" r:id="rId176"/>
    <hyperlink ref="AU8" r:id="rId177"/>
    <hyperlink ref="AU9" r:id="rId178"/>
    <hyperlink ref="AU11" r:id="rId179"/>
    <hyperlink ref="AU12" r:id="rId180"/>
    <hyperlink ref="AU13" r:id="rId181"/>
    <hyperlink ref="AU14" r:id="rId182"/>
    <hyperlink ref="AU15" r:id="rId183"/>
    <hyperlink ref="AU16" r:id="rId184"/>
    <hyperlink ref="AU18" r:id="rId185"/>
    <hyperlink ref="AU20" r:id="rId186"/>
    <hyperlink ref="AU21" r:id="rId187"/>
    <hyperlink ref="AU22" r:id="rId188"/>
    <hyperlink ref="AU23" r:id="rId189"/>
    <hyperlink ref="AU24" r:id="rId190"/>
    <hyperlink ref="AU25" r:id="rId191"/>
    <hyperlink ref="AU26" r:id="rId192"/>
    <hyperlink ref="AU27" r:id="rId193"/>
    <hyperlink ref="AU28" r:id="rId194"/>
    <hyperlink ref="AU29" r:id="rId195"/>
    <hyperlink ref="AU30" r:id="rId196"/>
    <hyperlink ref="AU31" r:id="rId197"/>
    <hyperlink ref="AU32" r:id="rId198"/>
    <hyperlink ref="AU33" r:id="rId199"/>
    <hyperlink ref="AU34" r:id="rId200"/>
    <hyperlink ref="AU35" r:id="rId201"/>
    <hyperlink ref="AU36" r:id="rId202"/>
    <hyperlink ref="AU37" r:id="rId203"/>
    <hyperlink ref="AU38" r:id="rId204"/>
    <hyperlink ref="AU39" r:id="rId205"/>
    <hyperlink ref="AU40" r:id="rId206"/>
    <hyperlink ref="AU41" r:id="rId207"/>
    <hyperlink ref="AU42" r:id="rId208"/>
    <hyperlink ref="AU43" r:id="rId209"/>
    <hyperlink ref="AU44" r:id="rId210"/>
    <hyperlink ref="AU45" r:id="rId211"/>
    <hyperlink ref="AU46" r:id="rId212"/>
    <hyperlink ref="AU47" r:id="rId213"/>
    <hyperlink ref="AU48" r:id="rId214"/>
    <hyperlink ref="AU49" r:id="rId215"/>
    <hyperlink ref="AU50" r:id="rId216"/>
    <hyperlink ref="AU51" r:id="rId217"/>
    <hyperlink ref="AU52" r:id="rId218"/>
    <hyperlink ref="AU53" r:id="rId219"/>
    <hyperlink ref="AU54" r:id="rId220"/>
    <hyperlink ref="AU55" r:id="rId221"/>
    <hyperlink ref="AU56" r:id="rId222"/>
    <hyperlink ref="AU57" r:id="rId223"/>
    <hyperlink ref="AU58" r:id="rId224"/>
    <hyperlink ref="AU59" r:id="rId225"/>
    <hyperlink ref="AU60" r:id="rId226"/>
    <hyperlink ref="AU61" r:id="rId227"/>
    <hyperlink ref="AU62" r:id="rId228"/>
    <hyperlink ref="AU63" r:id="rId229"/>
    <hyperlink ref="AU64" r:id="rId230"/>
    <hyperlink ref="AU65" r:id="rId231"/>
    <hyperlink ref="AU66" r:id="rId232"/>
    <hyperlink ref="AU67" r:id="rId233"/>
    <hyperlink ref="AU68" r:id="rId234"/>
    <hyperlink ref="AU69" r:id="rId235"/>
    <hyperlink ref="AU71" r:id="rId236"/>
    <hyperlink ref="AU72" r:id="rId237"/>
    <hyperlink ref="AU73" r:id="rId238"/>
    <hyperlink ref="AU74" r:id="rId239"/>
    <hyperlink ref="AU75" r:id="rId240"/>
    <hyperlink ref="AU76" r:id="rId241"/>
    <hyperlink ref="AU77" r:id="rId242"/>
    <hyperlink ref="AU80" r:id="rId243"/>
    <hyperlink ref="AU81" r:id="rId244"/>
    <hyperlink ref="AU83" r:id="rId245"/>
    <hyperlink ref="AU84" r:id="rId246"/>
    <hyperlink ref="AU85" r:id="rId247"/>
    <hyperlink ref="AU86" r:id="rId248"/>
    <hyperlink ref="AU87" r:id="rId249"/>
    <hyperlink ref="AU89" r:id="rId250"/>
    <hyperlink ref="AU90" r:id="rId251"/>
    <hyperlink ref="AU91" r:id="rId252"/>
    <hyperlink ref="AU92" r:id="rId253"/>
    <hyperlink ref="AU93" r:id="rId254"/>
    <hyperlink ref="AU94" r:id="rId255"/>
    <hyperlink ref="AU95" r:id="rId256"/>
    <hyperlink ref="AU96" r:id="rId257"/>
    <hyperlink ref="AU97" r:id="rId258"/>
    <hyperlink ref="AU98" r:id="rId259"/>
    <hyperlink ref="AU99" r:id="rId260"/>
    <hyperlink ref="AU100" r:id="rId261"/>
    <hyperlink ref="AU101" r:id="rId262"/>
    <hyperlink ref="F3" r:id="rId263"/>
    <hyperlink ref="F4" r:id="rId264"/>
    <hyperlink ref="F5" r:id="rId265"/>
    <hyperlink ref="F6" r:id="rId266"/>
    <hyperlink ref="F7" r:id="rId267"/>
    <hyperlink ref="F8" r:id="rId268"/>
    <hyperlink ref="F9" r:id="rId269"/>
    <hyperlink ref="F10" r:id="rId270"/>
    <hyperlink ref="F11" r:id="rId271"/>
    <hyperlink ref="F12" r:id="rId272"/>
    <hyperlink ref="F13" r:id="rId273"/>
    <hyperlink ref="F14" r:id="rId274"/>
    <hyperlink ref="F15" r:id="rId275"/>
    <hyperlink ref="F16" r:id="rId276"/>
    <hyperlink ref="F17" r:id="rId277"/>
    <hyperlink ref="F18" r:id="rId278"/>
    <hyperlink ref="F19" r:id="rId279"/>
    <hyperlink ref="F20" r:id="rId280"/>
    <hyperlink ref="F21" r:id="rId281"/>
    <hyperlink ref="F22" r:id="rId282"/>
    <hyperlink ref="F23" r:id="rId283"/>
    <hyperlink ref="F24" r:id="rId284"/>
    <hyperlink ref="F25" r:id="rId285"/>
    <hyperlink ref="F26" r:id="rId286"/>
    <hyperlink ref="F27" r:id="rId287"/>
    <hyperlink ref="F28" r:id="rId288"/>
    <hyperlink ref="F29" r:id="rId289"/>
    <hyperlink ref="F30" r:id="rId290"/>
    <hyperlink ref="F31" r:id="rId291"/>
    <hyperlink ref="F32" r:id="rId292"/>
    <hyperlink ref="F33" r:id="rId293"/>
    <hyperlink ref="F34" r:id="rId294"/>
    <hyperlink ref="F35" r:id="rId295"/>
    <hyperlink ref="F36" r:id="rId296"/>
    <hyperlink ref="F37" r:id="rId297"/>
    <hyperlink ref="F38" r:id="rId298"/>
    <hyperlink ref="F39" r:id="rId299"/>
    <hyperlink ref="F40" r:id="rId300"/>
    <hyperlink ref="F41" r:id="rId301"/>
    <hyperlink ref="F42" r:id="rId302"/>
    <hyperlink ref="F43" r:id="rId303"/>
    <hyperlink ref="F44" r:id="rId304"/>
    <hyperlink ref="F45" r:id="rId305"/>
    <hyperlink ref="F46" r:id="rId306"/>
    <hyperlink ref="F47" r:id="rId307"/>
    <hyperlink ref="F48" r:id="rId308"/>
    <hyperlink ref="F49" r:id="rId309"/>
    <hyperlink ref="F50" r:id="rId310"/>
    <hyperlink ref="F51" r:id="rId311"/>
    <hyperlink ref="F52" r:id="rId312"/>
    <hyperlink ref="F53" r:id="rId313"/>
    <hyperlink ref="F54" r:id="rId314"/>
    <hyperlink ref="F55" r:id="rId315"/>
    <hyperlink ref="F56" r:id="rId316"/>
    <hyperlink ref="F57" r:id="rId317"/>
    <hyperlink ref="F58" r:id="rId318"/>
    <hyperlink ref="F59" r:id="rId319"/>
    <hyperlink ref="F60" r:id="rId320"/>
    <hyperlink ref="F61" r:id="rId321"/>
    <hyperlink ref="F62" r:id="rId322"/>
    <hyperlink ref="F63" r:id="rId323"/>
    <hyperlink ref="F64" r:id="rId324"/>
    <hyperlink ref="F65" r:id="rId325"/>
    <hyperlink ref="F66" r:id="rId326"/>
    <hyperlink ref="F67" r:id="rId327"/>
    <hyperlink ref="F68" r:id="rId328"/>
    <hyperlink ref="F69" r:id="rId329"/>
    <hyperlink ref="F70" r:id="rId330"/>
    <hyperlink ref="F71" r:id="rId331"/>
    <hyperlink ref="F72" r:id="rId332"/>
    <hyperlink ref="F73" r:id="rId333"/>
    <hyperlink ref="F74" r:id="rId334"/>
    <hyperlink ref="F75" r:id="rId335"/>
    <hyperlink ref="F76" r:id="rId336"/>
    <hyperlink ref="F77" r:id="rId337"/>
    <hyperlink ref="F78" r:id="rId338"/>
    <hyperlink ref="F79" r:id="rId339"/>
    <hyperlink ref="F80" r:id="rId340"/>
    <hyperlink ref="F81" r:id="rId341"/>
    <hyperlink ref="F82" r:id="rId342"/>
    <hyperlink ref="F83" r:id="rId343"/>
    <hyperlink ref="F84" r:id="rId344"/>
    <hyperlink ref="F85" r:id="rId345"/>
    <hyperlink ref="F86" r:id="rId346"/>
    <hyperlink ref="F87" r:id="rId347"/>
    <hyperlink ref="F88" r:id="rId348"/>
    <hyperlink ref="F89" r:id="rId349"/>
    <hyperlink ref="F90" r:id="rId350"/>
    <hyperlink ref="F91" r:id="rId351"/>
    <hyperlink ref="F92" r:id="rId352"/>
    <hyperlink ref="F93" r:id="rId353"/>
    <hyperlink ref="F94" r:id="rId354"/>
    <hyperlink ref="F95" r:id="rId355"/>
    <hyperlink ref="F96" r:id="rId356"/>
    <hyperlink ref="F97" r:id="rId357"/>
    <hyperlink ref="F98" r:id="rId358"/>
    <hyperlink ref="F99" r:id="rId359"/>
    <hyperlink ref="F100" r:id="rId360"/>
    <hyperlink ref="F101" r:id="rId361"/>
    <hyperlink ref="AX3" r:id="rId362"/>
    <hyperlink ref="AX4" r:id="rId363"/>
    <hyperlink ref="AX5" r:id="rId364"/>
    <hyperlink ref="AX6" r:id="rId365"/>
    <hyperlink ref="AX7" r:id="rId366"/>
    <hyperlink ref="AX8" r:id="rId367"/>
    <hyperlink ref="AX9" r:id="rId368"/>
    <hyperlink ref="AX10" r:id="rId369"/>
    <hyperlink ref="AX11" r:id="rId370"/>
    <hyperlink ref="AX12" r:id="rId371"/>
    <hyperlink ref="AX13" r:id="rId372"/>
    <hyperlink ref="AX14" r:id="rId373"/>
    <hyperlink ref="AX15" r:id="rId374"/>
    <hyperlink ref="AX16" r:id="rId375"/>
    <hyperlink ref="AX17" r:id="rId376"/>
    <hyperlink ref="AX18" r:id="rId377"/>
    <hyperlink ref="AX19" r:id="rId378"/>
    <hyperlink ref="AX20" r:id="rId379"/>
    <hyperlink ref="AX21" r:id="rId380"/>
    <hyperlink ref="AX22" r:id="rId381"/>
    <hyperlink ref="AX23" r:id="rId382"/>
    <hyperlink ref="AX24" r:id="rId383"/>
    <hyperlink ref="AX25" r:id="rId384"/>
    <hyperlink ref="AX26" r:id="rId385"/>
    <hyperlink ref="AX27" r:id="rId386"/>
    <hyperlink ref="AX28" r:id="rId387"/>
    <hyperlink ref="AX29" r:id="rId388"/>
    <hyperlink ref="AX30" r:id="rId389"/>
    <hyperlink ref="AX31" r:id="rId390"/>
    <hyperlink ref="AX32" r:id="rId391"/>
    <hyperlink ref="AX33" r:id="rId392"/>
    <hyperlink ref="AX34" r:id="rId393"/>
    <hyperlink ref="AX35" r:id="rId394"/>
    <hyperlink ref="AX36" r:id="rId395"/>
    <hyperlink ref="AX37" r:id="rId396"/>
    <hyperlink ref="AX38" r:id="rId397"/>
    <hyperlink ref="AX39" r:id="rId398"/>
    <hyperlink ref="AX40" r:id="rId399"/>
    <hyperlink ref="AX41" r:id="rId400"/>
    <hyperlink ref="AX42" r:id="rId401"/>
    <hyperlink ref="AX43" r:id="rId402"/>
    <hyperlink ref="AX44" r:id="rId403"/>
    <hyperlink ref="AX45" r:id="rId404"/>
    <hyperlink ref="AX46" r:id="rId405"/>
    <hyperlink ref="AX47" r:id="rId406"/>
    <hyperlink ref="AX48" r:id="rId407"/>
    <hyperlink ref="AX49" r:id="rId408"/>
    <hyperlink ref="AX50" r:id="rId409"/>
    <hyperlink ref="AX51" r:id="rId410"/>
    <hyperlink ref="AX52" r:id="rId411"/>
    <hyperlink ref="AX53" r:id="rId412"/>
    <hyperlink ref="AX54" r:id="rId413"/>
    <hyperlink ref="AX55" r:id="rId414"/>
    <hyperlink ref="AX56" r:id="rId415"/>
    <hyperlink ref="AX57" r:id="rId416"/>
    <hyperlink ref="AX58" r:id="rId417"/>
    <hyperlink ref="AX59" r:id="rId418"/>
    <hyperlink ref="AX60" r:id="rId419"/>
    <hyperlink ref="AX61" r:id="rId420"/>
    <hyperlink ref="AX62" r:id="rId421"/>
    <hyperlink ref="AX63" r:id="rId422"/>
    <hyperlink ref="AX64" r:id="rId423"/>
    <hyperlink ref="AX65" r:id="rId424"/>
    <hyperlink ref="AX66" r:id="rId425"/>
    <hyperlink ref="AX67" r:id="rId426"/>
    <hyperlink ref="AX68" r:id="rId427"/>
    <hyperlink ref="AX69" r:id="rId428"/>
    <hyperlink ref="AX70" r:id="rId429"/>
    <hyperlink ref="AX71" r:id="rId430"/>
    <hyperlink ref="AX72" r:id="rId431"/>
    <hyperlink ref="AX73" r:id="rId432"/>
    <hyperlink ref="AX74" r:id="rId433"/>
    <hyperlink ref="AX75" r:id="rId434"/>
    <hyperlink ref="AX76" r:id="rId435"/>
    <hyperlink ref="AX77" r:id="rId436"/>
    <hyperlink ref="AX78" r:id="rId437"/>
    <hyperlink ref="AX79" r:id="rId438"/>
    <hyperlink ref="AX80" r:id="rId439"/>
    <hyperlink ref="AX81" r:id="rId440"/>
    <hyperlink ref="AX82" r:id="rId441"/>
    <hyperlink ref="AX83" r:id="rId442"/>
    <hyperlink ref="AX84" r:id="rId443"/>
    <hyperlink ref="AX85" r:id="rId444"/>
    <hyperlink ref="AX86" r:id="rId445"/>
    <hyperlink ref="AX87" r:id="rId446"/>
    <hyperlink ref="AX88" r:id="rId447"/>
    <hyperlink ref="AX89" r:id="rId448"/>
    <hyperlink ref="AX90" r:id="rId449"/>
    <hyperlink ref="AX91" r:id="rId450"/>
    <hyperlink ref="AX92" r:id="rId451"/>
    <hyperlink ref="AX93" r:id="rId452"/>
    <hyperlink ref="AX94" r:id="rId453"/>
    <hyperlink ref="AX95" r:id="rId454"/>
    <hyperlink ref="AX96" r:id="rId455"/>
    <hyperlink ref="AX97" r:id="rId456"/>
    <hyperlink ref="AX98" r:id="rId457"/>
    <hyperlink ref="AX99" r:id="rId458"/>
    <hyperlink ref="AX100" r:id="rId459"/>
    <hyperlink ref="AX101" r:id="rId460"/>
  </hyperlinks>
  <pageMargins left="0.7" right="0.7" top="0.75" bottom="0.75" header="0.3" footer="0.3"/>
  <pageSetup orientation="portrait" horizontalDpi="0" verticalDpi="0" r:id="rId461"/>
  <legacyDrawing r:id="rId462"/>
  <tableParts count="1">
    <tablePart r:id="rId46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21"/>
  <sheetViews>
    <sheetView workbookViewId="0"/>
  </sheetViews>
  <sheetFormatPr defaultRowHeight="15" x14ac:dyDescent="0.25"/>
  <cols>
    <col min="1" max="1" width="10.85546875" style="3" bestFit="1" customWidth="1"/>
    <col min="2" max="2" width="16.85546875" style="3" bestFit="1" customWidth="1"/>
    <col min="4" max="5" width="9.140625" customWidth="1"/>
  </cols>
  <sheetData>
    <row r="1" spans="1:1" x14ac:dyDescent="0.25">
      <c r="A1" s="3" t="s">
        <v>49</v>
      </c>
    </row>
    <row r="2" spans="1:1" ht="15" customHeight="1" x14ac:dyDescent="0.25"/>
    <row r="3" spans="1:1" ht="15" customHeight="1" x14ac:dyDescent="0.25">
      <c r="A3" s="30" t="s">
        <v>50</v>
      </c>
    </row>
    <row r="21" spans="4:4" x14ac:dyDescent="0.25">
      <c r="D21" s="7"/>
    </row>
  </sheetData>
  <dataConsolidate/>
  <dataValidations xWindow="63" yWindow="236" count="2">
    <dataValidation allowBlank="1" showInputMessage="1" showErrorMessage="1" promptTitle="Image ID" prompt="Enter a unique ID for the image." sqref="A2"/>
    <dataValidation allowBlank="1" showInputMessage="1" showErrorMessage="1" promptTitle="Image File Path" prompt="Enter an image file path.  Hover over the column header for examples." sqref="B2"/>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AO13"/>
  <sheetViews>
    <sheetView workbookViewId="0">
      <pane ySplit="2" topLeftCell="A3" activePane="bottomLeft" state="frozen"/>
      <selection pane="bottomLeft" activeCell="A3" sqref="A3"/>
    </sheetView>
  </sheetViews>
  <sheetFormatPr defaultRowHeight="15" x14ac:dyDescent="0.25"/>
  <cols>
    <col min="1" max="1" width="9.42578125" style="1" bestFit="1" customWidth="1"/>
    <col min="2" max="2" width="14.28515625" hidden="1" customWidth="1"/>
    <col min="3" max="3" width="15" hidden="1" customWidth="1"/>
    <col min="4" max="4" width="11.140625" hidden="1" customWidth="1"/>
    <col min="5" max="5" width="13" hidden="1" customWidth="1"/>
    <col min="6" max="6" width="8" hidden="1" customWidth="1"/>
    <col min="7" max="8" width="13.5703125" hidden="1" customWidth="1"/>
    <col min="9" max="9" width="11" hidden="1" customWidth="1"/>
    <col min="10" max="10" width="12.5703125" hidden="1" customWidth="1"/>
    <col min="11" max="11" width="11" customWidth="1"/>
    <col min="12" max="12" width="9.7109375" customWidth="1"/>
    <col min="13" max="13" width="13.140625" customWidth="1"/>
    <col min="14" max="15" width="8.42578125" customWidth="1"/>
    <col min="16" max="16" width="18.28515625" customWidth="1"/>
    <col min="17" max="17" width="14.85546875" customWidth="1"/>
    <col min="18" max="18" width="14.5703125" customWidth="1"/>
    <col min="19" max="21" width="24.140625" customWidth="1"/>
    <col min="22" max="22" width="21.28515625" customWidth="1"/>
    <col min="23" max="23" width="19.28515625" customWidth="1"/>
    <col min="24" max="24" width="10" customWidth="1"/>
    <col min="25" max="25" width="21.5703125" bestFit="1" customWidth="1"/>
    <col min="26" max="26" width="26.85546875" bestFit="1" customWidth="1"/>
    <col min="27" max="27" width="22.42578125" bestFit="1" customWidth="1"/>
    <col min="28" max="28" width="27.85546875" bestFit="1" customWidth="1"/>
    <col min="29" max="29" width="27.140625" bestFit="1" customWidth="1"/>
    <col min="30" max="30" width="32.5703125" bestFit="1" customWidth="1"/>
    <col min="31" max="31" width="18" bestFit="1" customWidth="1"/>
    <col min="32" max="32" width="22.140625" bestFit="1" customWidth="1"/>
    <col min="33" max="33" width="16.28515625" bestFit="1" customWidth="1"/>
    <col min="34" max="34" width="11" bestFit="1" customWidth="1"/>
    <col min="35" max="35" width="14.5703125" bestFit="1" customWidth="1"/>
    <col min="36" max="36" width="14.7109375" bestFit="1" customWidth="1"/>
    <col min="37" max="37" width="12.5703125" bestFit="1" customWidth="1"/>
    <col min="38" max="38" width="15.7109375" bestFit="1" customWidth="1"/>
    <col min="39" max="39" width="13.7109375" bestFit="1" customWidth="1"/>
    <col min="40" max="40" width="16.85546875" bestFit="1" customWidth="1"/>
    <col min="41" max="41" width="11.42578125" bestFit="1" customWidth="1"/>
  </cols>
  <sheetData>
    <row r="1" spans="1:41" x14ac:dyDescent="0.25">
      <c r="B1" s="52" t="s">
        <v>39</v>
      </c>
      <c r="C1" s="53"/>
      <c r="D1" s="53"/>
      <c r="E1" s="54"/>
      <c r="F1" s="51" t="s">
        <v>43</v>
      </c>
      <c r="G1" s="55" t="s">
        <v>44</v>
      </c>
      <c r="H1" s="56"/>
      <c r="I1" s="57" t="s">
        <v>40</v>
      </c>
      <c r="J1" s="58"/>
      <c r="K1" s="59" t="s">
        <v>42</v>
      </c>
      <c r="L1" s="60"/>
      <c r="M1" s="60"/>
      <c r="N1" s="60"/>
      <c r="O1" s="60"/>
      <c r="P1" s="60"/>
      <c r="Q1" s="60"/>
      <c r="R1" s="60"/>
      <c r="S1" s="60"/>
      <c r="T1" s="60"/>
      <c r="U1" s="60"/>
      <c r="V1" s="60"/>
      <c r="W1" s="60"/>
      <c r="X1" s="60"/>
    </row>
    <row r="2" spans="1:41" s="13" customFormat="1" ht="30" customHeight="1" x14ac:dyDescent="0.25">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c r="Y2" s="120" t="s">
        <v>2967</v>
      </c>
      <c r="Z2" s="120" t="s">
        <v>2968</v>
      </c>
      <c r="AA2" s="120" t="s">
        <v>2969</v>
      </c>
      <c r="AB2" s="120" t="s">
        <v>2970</v>
      </c>
      <c r="AC2" s="120" t="s">
        <v>2971</v>
      </c>
      <c r="AD2" s="120" t="s">
        <v>2972</v>
      </c>
      <c r="AE2" s="120" t="s">
        <v>2973</v>
      </c>
      <c r="AF2" s="120" t="s">
        <v>2974</v>
      </c>
      <c r="AG2" s="120" t="s">
        <v>2977</v>
      </c>
      <c r="AH2" s="13" t="s">
        <v>10601</v>
      </c>
      <c r="AI2" s="13" t="s">
        <v>10621</v>
      </c>
      <c r="AJ2" s="13" t="s">
        <v>10642</v>
      </c>
      <c r="AK2" s="13" t="s">
        <v>10662</v>
      </c>
      <c r="AL2" s="13" t="s">
        <v>10760</v>
      </c>
      <c r="AM2" s="13" t="s">
        <v>10794</v>
      </c>
      <c r="AN2" s="13" t="s">
        <v>10797</v>
      </c>
      <c r="AO2" s="13" t="s">
        <v>10815</v>
      </c>
    </row>
    <row r="3" spans="1:41" x14ac:dyDescent="0.25">
      <c r="A3" s="89" t="s">
        <v>2400</v>
      </c>
      <c r="B3" s="65" t="s">
        <v>2411</v>
      </c>
      <c r="C3" s="65" t="s">
        <v>56</v>
      </c>
      <c r="D3" s="106"/>
      <c r="E3" s="105"/>
      <c r="F3" s="107" t="s">
        <v>11073</v>
      </c>
      <c r="G3" s="108"/>
      <c r="H3" s="108"/>
      <c r="I3" s="109">
        <v>3</v>
      </c>
      <c r="J3" s="110"/>
      <c r="K3" s="48">
        <v>23</v>
      </c>
      <c r="L3" s="48">
        <v>25</v>
      </c>
      <c r="M3" s="48">
        <v>31</v>
      </c>
      <c r="N3" s="48">
        <v>56</v>
      </c>
      <c r="O3" s="48">
        <v>12</v>
      </c>
      <c r="P3" s="49">
        <v>0</v>
      </c>
      <c r="Q3" s="49">
        <v>0</v>
      </c>
      <c r="R3" s="48">
        <v>1</v>
      </c>
      <c r="S3" s="48">
        <v>0</v>
      </c>
      <c r="T3" s="48">
        <v>23</v>
      </c>
      <c r="U3" s="48">
        <v>56</v>
      </c>
      <c r="V3" s="48">
        <v>2</v>
      </c>
      <c r="W3" s="49">
        <v>1.79206</v>
      </c>
      <c r="X3" s="49">
        <v>6.3241106719367585E-2</v>
      </c>
      <c r="Y3" s="48">
        <v>2</v>
      </c>
      <c r="Z3" s="49">
        <v>0.1124859392575928</v>
      </c>
      <c r="AA3" s="48">
        <v>7</v>
      </c>
      <c r="AB3" s="49">
        <v>0.39370078740157483</v>
      </c>
      <c r="AC3" s="48">
        <v>0</v>
      </c>
      <c r="AD3" s="49">
        <v>0</v>
      </c>
      <c r="AE3" s="48">
        <v>1769</v>
      </c>
      <c r="AF3" s="49">
        <v>99.493813273340834</v>
      </c>
      <c r="AG3" s="48">
        <v>1778</v>
      </c>
      <c r="AH3" s="78" t="s">
        <v>10602</v>
      </c>
      <c r="AI3" s="78" t="s">
        <v>10622</v>
      </c>
      <c r="AJ3" s="78" t="s">
        <v>10643</v>
      </c>
      <c r="AK3" s="86" t="s">
        <v>10663</v>
      </c>
      <c r="AL3" s="86" t="s">
        <v>10761</v>
      </c>
      <c r="AM3" s="86" t="s">
        <v>281</v>
      </c>
      <c r="AN3" s="86" t="s">
        <v>10798</v>
      </c>
      <c r="AO3" s="86" t="s">
        <v>10816</v>
      </c>
    </row>
    <row r="4" spans="1:41" x14ac:dyDescent="0.25">
      <c r="A4" s="89" t="s">
        <v>2401</v>
      </c>
      <c r="B4" s="65" t="s">
        <v>2412</v>
      </c>
      <c r="C4" s="65" t="s">
        <v>56</v>
      </c>
      <c r="D4" s="112"/>
      <c r="E4" s="111"/>
      <c r="F4" s="113" t="s">
        <v>11074</v>
      </c>
      <c r="G4" s="114"/>
      <c r="H4" s="114"/>
      <c r="I4" s="115">
        <v>4</v>
      </c>
      <c r="J4" s="116"/>
      <c r="K4" s="48">
        <v>21</v>
      </c>
      <c r="L4" s="48">
        <v>39</v>
      </c>
      <c r="M4" s="48">
        <v>28</v>
      </c>
      <c r="N4" s="48">
        <v>67</v>
      </c>
      <c r="O4" s="48">
        <v>8</v>
      </c>
      <c r="P4" s="49">
        <v>0</v>
      </c>
      <c r="Q4" s="49">
        <v>0</v>
      </c>
      <c r="R4" s="48">
        <v>1</v>
      </c>
      <c r="S4" s="48">
        <v>0</v>
      </c>
      <c r="T4" s="48">
        <v>21</v>
      </c>
      <c r="U4" s="48">
        <v>67</v>
      </c>
      <c r="V4" s="48">
        <v>4</v>
      </c>
      <c r="W4" s="49">
        <v>1.9365079999999999</v>
      </c>
      <c r="X4" s="49">
        <v>0.11666666666666667</v>
      </c>
      <c r="Y4" s="48">
        <v>2</v>
      </c>
      <c r="Z4" s="49">
        <v>9.1324200913242004E-2</v>
      </c>
      <c r="AA4" s="48">
        <v>5</v>
      </c>
      <c r="AB4" s="49">
        <v>0.22831050228310501</v>
      </c>
      <c r="AC4" s="48">
        <v>0</v>
      </c>
      <c r="AD4" s="49">
        <v>0</v>
      </c>
      <c r="AE4" s="48">
        <v>2183</v>
      </c>
      <c r="AF4" s="49">
        <v>99.680365296803657</v>
      </c>
      <c r="AG4" s="48">
        <v>2190</v>
      </c>
      <c r="AH4" s="78" t="s">
        <v>10603</v>
      </c>
      <c r="AI4" s="78" t="s">
        <v>10623</v>
      </c>
      <c r="AJ4" s="78" t="s">
        <v>10644</v>
      </c>
      <c r="AK4" s="86" t="s">
        <v>10664</v>
      </c>
      <c r="AL4" s="86" t="s">
        <v>10762</v>
      </c>
      <c r="AM4" s="86" t="s">
        <v>10795</v>
      </c>
      <c r="AN4" s="86" t="s">
        <v>10799</v>
      </c>
      <c r="AO4" s="86" t="s">
        <v>10817</v>
      </c>
    </row>
    <row r="5" spans="1:41" x14ac:dyDescent="0.25">
      <c r="A5" s="89" t="s">
        <v>2402</v>
      </c>
      <c r="B5" s="65" t="s">
        <v>2413</v>
      </c>
      <c r="C5" s="65" t="s">
        <v>56</v>
      </c>
      <c r="D5" s="112"/>
      <c r="E5" s="111"/>
      <c r="F5" s="113" t="s">
        <v>11075</v>
      </c>
      <c r="G5" s="114"/>
      <c r="H5" s="114"/>
      <c r="I5" s="115">
        <v>5</v>
      </c>
      <c r="J5" s="116"/>
      <c r="K5" s="48">
        <v>12</v>
      </c>
      <c r="L5" s="48">
        <v>11</v>
      </c>
      <c r="M5" s="48">
        <v>8</v>
      </c>
      <c r="N5" s="48">
        <v>19</v>
      </c>
      <c r="O5" s="48">
        <v>8</v>
      </c>
      <c r="P5" s="49">
        <v>0</v>
      </c>
      <c r="Q5" s="49">
        <v>0</v>
      </c>
      <c r="R5" s="48">
        <v>1</v>
      </c>
      <c r="S5" s="48">
        <v>0</v>
      </c>
      <c r="T5" s="48">
        <v>12</v>
      </c>
      <c r="U5" s="48">
        <v>19</v>
      </c>
      <c r="V5" s="48">
        <v>3</v>
      </c>
      <c r="W5" s="49">
        <v>1.8055559999999999</v>
      </c>
      <c r="X5" s="49">
        <v>8.3333333333333329E-2</v>
      </c>
      <c r="Y5" s="48">
        <v>0</v>
      </c>
      <c r="Z5" s="49">
        <v>0</v>
      </c>
      <c r="AA5" s="48">
        <v>7</v>
      </c>
      <c r="AB5" s="49">
        <v>0.61188811188811187</v>
      </c>
      <c r="AC5" s="48">
        <v>0</v>
      </c>
      <c r="AD5" s="49">
        <v>0</v>
      </c>
      <c r="AE5" s="48">
        <v>1137</v>
      </c>
      <c r="AF5" s="49">
        <v>99.388111888111894</v>
      </c>
      <c r="AG5" s="48">
        <v>1144</v>
      </c>
      <c r="AH5" s="78" t="s">
        <v>10604</v>
      </c>
      <c r="AI5" s="78" t="s">
        <v>10624</v>
      </c>
      <c r="AJ5" s="78" t="s">
        <v>10645</v>
      </c>
      <c r="AK5" s="86" t="s">
        <v>10665</v>
      </c>
      <c r="AL5" s="86" t="s">
        <v>10763</v>
      </c>
      <c r="AM5" s="86" t="s">
        <v>10796</v>
      </c>
      <c r="AN5" s="86" t="s">
        <v>10800</v>
      </c>
      <c r="AO5" s="86" t="s">
        <v>10818</v>
      </c>
    </row>
    <row r="6" spans="1:41" x14ac:dyDescent="0.25">
      <c r="A6" s="89" t="s">
        <v>2403</v>
      </c>
      <c r="B6" s="65" t="s">
        <v>2414</v>
      </c>
      <c r="C6" s="65" t="s">
        <v>56</v>
      </c>
      <c r="D6" s="112"/>
      <c r="E6" s="111"/>
      <c r="F6" s="113" t="s">
        <v>11076</v>
      </c>
      <c r="G6" s="114"/>
      <c r="H6" s="114"/>
      <c r="I6" s="115">
        <v>6</v>
      </c>
      <c r="J6" s="116"/>
      <c r="K6" s="48">
        <v>12</v>
      </c>
      <c r="L6" s="48">
        <v>12</v>
      </c>
      <c r="M6" s="48">
        <v>18</v>
      </c>
      <c r="N6" s="48">
        <v>30</v>
      </c>
      <c r="O6" s="48">
        <v>15</v>
      </c>
      <c r="P6" s="49">
        <v>0</v>
      </c>
      <c r="Q6" s="49">
        <v>0</v>
      </c>
      <c r="R6" s="48">
        <v>1</v>
      </c>
      <c r="S6" s="48">
        <v>0</v>
      </c>
      <c r="T6" s="48">
        <v>12</v>
      </c>
      <c r="U6" s="48">
        <v>30</v>
      </c>
      <c r="V6" s="48">
        <v>4</v>
      </c>
      <c r="W6" s="49">
        <v>2.1388889999999998</v>
      </c>
      <c r="X6" s="49">
        <v>9.8484848484848481E-2</v>
      </c>
      <c r="Y6" s="48">
        <v>2</v>
      </c>
      <c r="Z6" s="49">
        <v>0.10940919037199125</v>
      </c>
      <c r="AA6" s="48">
        <v>1</v>
      </c>
      <c r="AB6" s="49">
        <v>5.4704595185995623E-2</v>
      </c>
      <c r="AC6" s="48">
        <v>0</v>
      </c>
      <c r="AD6" s="49">
        <v>0</v>
      </c>
      <c r="AE6" s="48">
        <v>1825</v>
      </c>
      <c r="AF6" s="49">
        <v>99.835886214442013</v>
      </c>
      <c r="AG6" s="48">
        <v>1828</v>
      </c>
      <c r="AH6" s="78" t="s">
        <v>10605</v>
      </c>
      <c r="AI6" s="78" t="s">
        <v>10625</v>
      </c>
      <c r="AJ6" s="78" t="s">
        <v>10646</v>
      </c>
      <c r="AK6" s="86" t="s">
        <v>10666</v>
      </c>
      <c r="AL6" s="86" t="s">
        <v>10764</v>
      </c>
      <c r="AM6" s="86" t="s">
        <v>281</v>
      </c>
      <c r="AN6" s="86" t="s">
        <v>10801</v>
      </c>
      <c r="AO6" s="86" t="s">
        <v>10819</v>
      </c>
    </row>
    <row r="7" spans="1:41" x14ac:dyDescent="0.25">
      <c r="A7" s="89" t="s">
        <v>2404</v>
      </c>
      <c r="B7" s="65" t="s">
        <v>2415</v>
      </c>
      <c r="C7" s="65" t="s">
        <v>56</v>
      </c>
      <c r="D7" s="112"/>
      <c r="E7" s="111"/>
      <c r="F7" s="113" t="s">
        <v>11077</v>
      </c>
      <c r="G7" s="114"/>
      <c r="H7" s="114"/>
      <c r="I7" s="115">
        <v>7</v>
      </c>
      <c r="J7" s="116"/>
      <c r="K7" s="48">
        <v>8</v>
      </c>
      <c r="L7" s="48">
        <v>6</v>
      </c>
      <c r="M7" s="48">
        <v>27</v>
      </c>
      <c r="N7" s="48">
        <v>33</v>
      </c>
      <c r="O7" s="48">
        <v>22</v>
      </c>
      <c r="P7" s="49">
        <v>0</v>
      </c>
      <c r="Q7" s="49">
        <v>0</v>
      </c>
      <c r="R7" s="48">
        <v>1</v>
      </c>
      <c r="S7" s="48">
        <v>0</v>
      </c>
      <c r="T7" s="48">
        <v>8</v>
      </c>
      <c r="U7" s="48">
        <v>33</v>
      </c>
      <c r="V7" s="48">
        <v>2</v>
      </c>
      <c r="W7" s="49">
        <v>1.53125</v>
      </c>
      <c r="X7" s="49">
        <v>0.125</v>
      </c>
      <c r="Y7" s="48">
        <v>0</v>
      </c>
      <c r="Z7" s="49">
        <v>0</v>
      </c>
      <c r="AA7" s="48">
        <v>0</v>
      </c>
      <c r="AB7" s="49">
        <v>0</v>
      </c>
      <c r="AC7" s="48">
        <v>0</v>
      </c>
      <c r="AD7" s="49">
        <v>0</v>
      </c>
      <c r="AE7" s="48">
        <v>837</v>
      </c>
      <c r="AF7" s="49">
        <v>100</v>
      </c>
      <c r="AG7" s="48">
        <v>837</v>
      </c>
      <c r="AH7" s="78" t="s">
        <v>10606</v>
      </c>
      <c r="AI7" s="78" t="s">
        <v>496</v>
      </c>
      <c r="AJ7" s="78" t="s">
        <v>10647</v>
      </c>
      <c r="AK7" s="86" t="s">
        <v>10667</v>
      </c>
      <c r="AL7" s="86" t="s">
        <v>10765</v>
      </c>
      <c r="AM7" s="86"/>
      <c r="AN7" s="86" t="s">
        <v>277</v>
      </c>
      <c r="AO7" s="86" t="s">
        <v>10820</v>
      </c>
    </row>
    <row r="8" spans="1:41" x14ac:dyDescent="0.25">
      <c r="A8" s="89" t="s">
        <v>2405</v>
      </c>
      <c r="B8" s="65" t="s">
        <v>2416</v>
      </c>
      <c r="C8" s="65" t="s">
        <v>56</v>
      </c>
      <c r="D8" s="112"/>
      <c r="E8" s="111"/>
      <c r="F8" s="113" t="s">
        <v>11078</v>
      </c>
      <c r="G8" s="114"/>
      <c r="H8" s="114"/>
      <c r="I8" s="115">
        <v>8</v>
      </c>
      <c r="J8" s="116"/>
      <c r="K8" s="48">
        <v>6</v>
      </c>
      <c r="L8" s="48">
        <v>4</v>
      </c>
      <c r="M8" s="48">
        <v>18</v>
      </c>
      <c r="N8" s="48">
        <v>22</v>
      </c>
      <c r="O8" s="48">
        <v>16</v>
      </c>
      <c r="P8" s="49">
        <v>0</v>
      </c>
      <c r="Q8" s="49">
        <v>0</v>
      </c>
      <c r="R8" s="48">
        <v>1</v>
      </c>
      <c r="S8" s="48">
        <v>0</v>
      </c>
      <c r="T8" s="48">
        <v>6</v>
      </c>
      <c r="U8" s="48">
        <v>22</v>
      </c>
      <c r="V8" s="48">
        <v>2</v>
      </c>
      <c r="W8" s="49">
        <v>1.388889</v>
      </c>
      <c r="X8" s="49">
        <v>0.16666666666666666</v>
      </c>
      <c r="Y8" s="48">
        <v>0</v>
      </c>
      <c r="Z8" s="49">
        <v>0</v>
      </c>
      <c r="AA8" s="48">
        <v>0</v>
      </c>
      <c r="AB8" s="49">
        <v>0</v>
      </c>
      <c r="AC8" s="48">
        <v>0</v>
      </c>
      <c r="AD8" s="49">
        <v>0</v>
      </c>
      <c r="AE8" s="48">
        <v>747</v>
      </c>
      <c r="AF8" s="49">
        <v>100</v>
      </c>
      <c r="AG8" s="48">
        <v>747</v>
      </c>
      <c r="AH8" s="78" t="s">
        <v>474</v>
      </c>
      <c r="AI8" s="78" t="s">
        <v>502</v>
      </c>
      <c r="AJ8" s="78" t="s">
        <v>10648</v>
      </c>
      <c r="AK8" s="86" t="s">
        <v>10668</v>
      </c>
      <c r="AL8" s="86" t="s">
        <v>10766</v>
      </c>
      <c r="AM8" s="86"/>
      <c r="AN8" s="86" t="s">
        <v>277</v>
      </c>
      <c r="AO8" s="86" t="s">
        <v>10821</v>
      </c>
    </row>
    <row r="9" spans="1:41" x14ac:dyDescent="0.25">
      <c r="A9" s="89" t="s">
        <v>2406</v>
      </c>
      <c r="B9" s="65" t="s">
        <v>2417</v>
      </c>
      <c r="C9" s="65" t="s">
        <v>56</v>
      </c>
      <c r="D9" s="112"/>
      <c r="E9" s="111"/>
      <c r="F9" s="113" t="s">
        <v>11079</v>
      </c>
      <c r="G9" s="114"/>
      <c r="H9" s="114"/>
      <c r="I9" s="115">
        <v>9</v>
      </c>
      <c r="J9" s="116"/>
      <c r="K9" s="48">
        <v>5</v>
      </c>
      <c r="L9" s="48">
        <v>5</v>
      </c>
      <c r="M9" s="48">
        <v>0</v>
      </c>
      <c r="N9" s="48">
        <v>5</v>
      </c>
      <c r="O9" s="48">
        <v>1</v>
      </c>
      <c r="P9" s="49">
        <v>0</v>
      </c>
      <c r="Q9" s="49">
        <v>0</v>
      </c>
      <c r="R9" s="48">
        <v>1</v>
      </c>
      <c r="S9" s="48">
        <v>0</v>
      </c>
      <c r="T9" s="48">
        <v>5</v>
      </c>
      <c r="U9" s="48">
        <v>5</v>
      </c>
      <c r="V9" s="48">
        <v>2</v>
      </c>
      <c r="W9" s="49">
        <v>1.28</v>
      </c>
      <c r="X9" s="49">
        <v>0.2</v>
      </c>
      <c r="Y9" s="48">
        <v>5</v>
      </c>
      <c r="Z9" s="49">
        <v>1.5290519877675841</v>
      </c>
      <c r="AA9" s="48">
        <v>0</v>
      </c>
      <c r="AB9" s="49">
        <v>0</v>
      </c>
      <c r="AC9" s="48">
        <v>0</v>
      </c>
      <c r="AD9" s="49">
        <v>0</v>
      </c>
      <c r="AE9" s="48">
        <v>322</v>
      </c>
      <c r="AF9" s="49">
        <v>98.470948012232412</v>
      </c>
      <c r="AG9" s="48">
        <v>327</v>
      </c>
      <c r="AH9" s="78" t="s">
        <v>463</v>
      </c>
      <c r="AI9" s="78" t="s">
        <v>496</v>
      </c>
      <c r="AJ9" s="78" t="s">
        <v>10649</v>
      </c>
      <c r="AK9" s="86" t="s">
        <v>10669</v>
      </c>
      <c r="AL9" s="86" t="s">
        <v>10767</v>
      </c>
      <c r="AM9" s="86"/>
      <c r="AN9" s="86" t="s">
        <v>10802</v>
      </c>
      <c r="AO9" s="86" t="s">
        <v>10822</v>
      </c>
    </row>
    <row r="10" spans="1:41" ht="14.25" customHeight="1" x14ac:dyDescent="0.25">
      <c r="A10" s="89" t="s">
        <v>2407</v>
      </c>
      <c r="B10" s="65" t="s">
        <v>2418</v>
      </c>
      <c r="C10" s="65" t="s">
        <v>56</v>
      </c>
      <c r="D10" s="112"/>
      <c r="E10" s="111"/>
      <c r="F10" s="113" t="s">
        <v>11080</v>
      </c>
      <c r="G10" s="114"/>
      <c r="H10" s="114"/>
      <c r="I10" s="115">
        <v>10</v>
      </c>
      <c r="J10" s="116"/>
      <c r="K10" s="48">
        <v>4</v>
      </c>
      <c r="L10" s="48">
        <v>3</v>
      </c>
      <c r="M10" s="48">
        <v>4</v>
      </c>
      <c r="N10" s="48">
        <v>7</v>
      </c>
      <c r="O10" s="48">
        <v>4</v>
      </c>
      <c r="P10" s="49">
        <v>0</v>
      </c>
      <c r="Q10" s="49">
        <v>0</v>
      </c>
      <c r="R10" s="48">
        <v>1</v>
      </c>
      <c r="S10" s="48">
        <v>0</v>
      </c>
      <c r="T10" s="48">
        <v>4</v>
      </c>
      <c r="U10" s="48">
        <v>7</v>
      </c>
      <c r="V10" s="48">
        <v>2</v>
      </c>
      <c r="W10" s="49">
        <v>1.125</v>
      </c>
      <c r="X10" s="49">
        <v>0.25</v>
      </c>
      <c r="Y10" s="48">
        <v>0</v>
      </c>
      <c r="Z10" s="49">
        <v>0</v>
      </c>
      <c r="AA10" s="48">
        <v>0</v>
      </c>
      <c r="AB10" s="49">
        <v>0</v>
      </c>
      <c r="AC10" s="48">
        <v>0</v>
      </c>
      <c r="AD10" s="49">
        <v>0</v>
      </c>
      <c r="AE10" s="48">
        <v>285</v>
      </c>
      <c r="AF10" s="49">
        <v>100</v>
      </c>
      <c r="AG10" s="48">
        <v>285</v>
      </c>
      <c r="AH10" s="78" t="s">
        <v>10607</v>
      </c>
      <c r="AI10" s="78" t="s">
        <v>496</v>
      </c>
      <c r="AJ10" s="78" t="s">
        <v>10650</v>
      </c>
      <c r="AK10" s="86" t="s">
        <v>10670</v>
      </c>
      <c r="AL10" s="86" t="s">
        <v>10768</v>
      </c>
      <c r="AM10" s="86"/>
      <c r="AN10" s="86" t="s">
        <v>10803</v>
      </c>
      <c r="AO10" s="86" t="s">
        <v>10823</v>
      </c>
    </row>
    <row r="11" spans="1:41" x14ac:dyDescent="0.25">
      <c r="A11" s="89" t="s">
        <v>2408</v>
      </c>
      <c r="B11" s="65" t="s">
        <v>2419</v>
      </c>
      <c r="C11" s="65" t="s">
        <v>56</v>
      </c>
      <c r="D11" s="112"/>
      <c r="E11" s="111"/>
      <c r="F11" s="113" t="s">
        <v>11081</v>
      </c>
      <c r="G11" s="114"/>
      <c r="H11" s="114"/>
      <c r="I11" s="115">
        <v>11</v>
      </c>
      <c r="J11" s="116"/>
      <c r="K11" s="48">
        <v>3</v>
      </c>
      <c r="L11" s="48">
        <v>2</v>
      </c>
      <c r="M11" s="48">
        <v>0</v>
      </c>
      <c r="N11" s="48">
        <v>2</v>
      </c>
      <c r="O11" s="48">
        <v>0</v>
      </c>
      <c r="P11" s="49">
        <v>0</v>
      </c>
      <c r="Q11" s="49">
        <v>0</v>
      </c>
      <c r="R11" s="48">
        <v>1</v>
      </c>
      <c r="S11" s="48">
        <v>0</v>
      </c>
      <c r="T11" s="48">
        <v>3</v>
      </c>
      <c r="U11" s="48">
        <v>2</v>
      </c>
      <c r="V11" s="48">
        <v>2</v>
      </c>
      <c r="W11" s="49">
        <v>0.88888900000000004</v>
      </c>
      <c r="X11" s="49">
        <v>0.33333333333333331</v>
      </c>
      <c r="Y11" s="48">
        <v>0</v>
      </c>
      <c r="Z11" s="49">
        <v>0</v>
      </c>
      <c r="AA11" s="48">
        <v>0</v>
      </c>
      <c r="AB11" s="49">
        <v>0</v>
      </c>
      <c r="AC11" s="48">
        <v>0</v>
      </c>
      <c r="AD11" s="49">
        <v>0</v>
      </c>
      <c r="AE11" s="48">
        <v>66</v>
      </c>
      <c r="AF11" s="49">
        <v>100</v>
      </c>
      <c r="AG11" s="48">
        <v>66</v>
      </c>
      <c r="AH11" s="78" t="s">
        <v>459</v>
      </c>
      <c r="AI11" s="78" t="s">
        <v>494</v>
      </c>
      <c r="AJ11" s="78" t="s">
        <v>509</v>
      </c>
      <c r="AK11" s="86" t="s">
        <v>10671</v>
      </c>
      <c r="AL11" s="86" t="s">
        <v>10769</v>
      </c>
      <c r="AM11" s="86"/>
      <c r="AN11" s="86" t="s">
        <v>293</v>
      </c>
      <c r="AO11" s="86" t="s">
        <v>10824</v>
      </c>
    </row>
    <row r="12" spans="1:41" x14ac:dyDescent="0.25">
      <c r="A12" s="89" t="s">
        <v>2409</v>
      </c>
      <c r="B12" s="65" t="s">
        <v>2420</v>
      </c>
      <c r="C12" s="65" t="s">
        <v>56</v>
      </c>
      <c r="D12" s="112"/>
      <c r="E12" s="111"/>
      <c r="F12" s="113" t="s">
        <v>11082</v>
      </c>
      <c r="G12" s="114"/>
      <c r="H12" s="114"/>
      <c r="I12" s="115">
        <v>12</v>
      </c>
      <c r="J12" s="116"/>
      <c r="K12" s="48">
        <v>3</v>
      </c>
      <c r="L12" s="48">
        <v>3</v>
      </c>
      <c r="M12" s="48">
        <v>0</v>
      </c>
      <c r="N12" s="48">
        <v>3</v>
      </c>
      <c r="O12" s="48">
        <v>1</v>
      </c>
      <c r="P12" s="49">
        <v>0</v>
      </c>
      <c r="Q12" s="49">
        <v>0</v>
      </c>
      <c r="R12" s="48">
        <v>1</v>
      </c>
      <c r="S12" s="48">
        <v>0</v>
      </c>
      <c r="T12" s="48">
        <v>3</v>
      </c>
      <c r="U12" s="48">
        <v>3</v>
      </c>
      <c r="V12" s="48">
        <v>2</v>
      </c>
      <c r="W12" s="49">
        <v>0.88888900000000004</v>
      </c>
      <c r="X12" s="49">
        <v>0.33333333333333331</v>
      </c>
      <c r="Y12" s="48">
        <v>0</v>
      </c>
      <c r="Z12" s="49">
        <v>0</v>
      </c>
      <c r="AA12" s="48">
        <v>0</v>
      </c>
      <c r="AB12" s="49">
        <v>0</v>
      </c>
      <c r="AC12" s="48">
        <v>0</v>
      </c>
      <c r="AD12" s="49">
        <v>0</v>
      </c>
      <c r="AE12" s="48">
        <v>56</v>
      </c>
      <c r="AF12" s="49">
        <v>100</v>
      </c>
      <c r="AG12" s="48">
        <v>56</v>
      </c>
      <c r="AH12" s="78" t="s">
        <v>463</v>
      </c>
      <c r="AI12" s="78" t="s">
        <v>496</v>
      </c>
      <c r="AJ12" s="78" t="s">
        <v>514</v>
      </c>
      <c r="AK12" s="86" t="s">
        <v>10672</v>
      </c>
      <c r="AL12" s="86" t="s">
        <v>10770</v>
      </c>
      <c r="AM12" s="86"/>
      <c r="AN12" s="86" t="s">
        <v>277</v>
      </c>
      <c r="AO12" s="86" t="s">
        <v>10825</v>
      </c>
    </row>
    <row r="13" spans="1:41" x14ac:dyDescent="0.25">
      <c r="A13" s="89" t="s">
        <v>2410</v>
      </c>
      <c r="B13" s="65" t="s">
        <v>2421</v>
      </c>
      <c r="C13" s="65" t="s">
        <v>56</v>
      </c>
      <c r="D13" s="112"/>
      <c r="E13" s="111"/>
      <c r="F13" s="113" t="s">
        <v>11083</v>
      </c>
      <c r="G13" s="114"/>
      <c r="H13" s="114"/>
      <c r="I13" s="115">
        <v>13</v>
      </c>
      <c r="J13" s="116"/>
      <c r="K13" s="48">
        <v>2</v>
      </c>
      <c r="L13" s="48">
        <v>1</v>
      </c>
      <c r="M13" s="48">
        <v>2</v>
      </c>
      <c r="N13" s="48">
        <v>3</v>
      </c>
      <c r="O13" s="48">
        <v>3</v>
      </c>
      <c r="P13" s="49" t="s">
        <v>2438</v>
      </c>
      <c r="Q13" s="49" t="s">
        <v>2438</v>
      </c>
      <c r="R13" s="48">
        <v>2</v>
      </c>
      <c r="S13" s="48">
        <v>2</v>
      </c>
      <c r="T13" s="48">
        <v>1</v>
      </c>
      <c r="U13" s="48">
        <v>2</v>
      </c>
      <c r="V13" s="48">
        <v>0</v>
      </c>
      <c r="W13" s="49">
        <v>0</v>
      </c>
      <c r="X13" s="49">
        <v>0</v>
      </c>
      <c r="Y13" s="48">
        <v>0</v>
      </c>
      <c r="Z13" s="49">
        <v>0</v>
      </c>
      <c r="AA13" s="48">
        <v>0</v>
      </c>
      <c r="AB13" s="49">
        <v>0</v>
      </c>
      <c r="AC13" s="48">
        <v>0</v>
      </c>
      <c r="AD13" s="49">
        <v>0</v>
      </c>
      <c r="AE13" s="48">
        <v>47</v>
      </c>
      <c r="AF13" s="49">
        <v>100</v>
      </c>
      <c r="AG13" s="48">
        <v>47</v>
      </c>
      <c r="AH13" s="78" t="s">
        <v>10608</v>
      </c>
      <c r="AI13" s="78" t="s">
        <v>10626</v>
      </c>
      <c r="AJ13" s="78" t="s">
        <v>512</v>
      </c>
      <c r="AK13" s="86" t="s">
        <v>10673</v>
      </c>
      <c r="AL13" s="86" t="s">
        <v>10771</v>
      </c>
      <c r="AM13" s="86"/>
      <c r="AN13" s="86"/>
      <c r="AO13" s="86" t="s">
        <v>10826</v>
      </c>
    </row>
  </sheetData>
  <dataConsolidate/>
  <dataValidations count="8">
    <dataValidation allowBlank="1" showInputMessage="1" promptTitle="Group Vertex Color" prompt="To select a color to use for all vertices in the group, right-click and select Select Color on the right-click menu." sqref="B3"/>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formula1>ValidGroupShapes</formula1>
    </dataValidation>
    <dataValidation allowBlank="1" showInputMessage="1" showErrorMessage="1" promptTitle="Group Name" prompt="Enter the name of the group." sqref="A3"/>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formula1>ValidBooleansDefaultFalse</formula1>
    </dataValidation>
    <dataValidation allowBlank="1" sqref="K3"/>
    <dataValidation allowBlank="1" showInputMessage="1" showErrorMessage="1" errorTitle="Invalid Group Collapsed" error="You have entered an unrecognized &quot;group collapsed.&quot;  Try selecting from the drop-down list instead." promptTitle="Group Label" prompt="Enter an optional group label." sqref="F3"/>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C100"/>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ht="15" customHeight="1" x14ac:dyDescent="0.25">
      <c r="A1" s="11" t="s">
        <v>144</v>
      </c>
      <c r="B1" s="11" t="s">
        <v>5</v>
      </c>
      <c r="C1" s="11" t="s">
        <v>147</v>
      </c>
    </row>
    <row r="2" spans="1:3" x14ac:dyDescent="0.25">
      <c r="A2" s="78" t="s">
        <v>2400</v>
      </c>
      <c r="B2" s="86" t="s">
        <v>277</v>
      </c>
      <c r="C2" s="78">
        <f>VLOOKUP(GroupVertices[[#This Row],[Vertex]], Vertices[], MATCH("ID", Vertices[#Headers], 0), FALSE)</f>
        <v>16</v>
      </c>
    </row>
    <row r="3" spans="1:3" x14ac:dyDescent="0.25">
      <c r="A3" s="78" t="s">
        <v>2400</v>
      </c>
      <c r="B3" s="86" t="s">
        <v>311</v>
      </c>
      <c r="C3" s="78">
        <f>VLOOKUP(GroupVertices[[#This Row],[Vertex]], Vertices[], MATCH("ID", Vertices[#Headers], 0), FALSE)</f>
        <v>97</v>
      </c>
    </row>
    <row r="4" spans="1:3" x14ac:dyDescent="0.25">
      <c r="A4" s="78" t="s">
        <v>2400</v>
      </c>
      <c r="B4" s="86" t="s">
        <v>274</v>
      </c>
      <c r="C4" s="78">
        <f>VLOOKUP(GroupVertices[[#This Row],[Vertex]], Vertices[], MATCH("ID", Vertices[#Headers], 0), FALSE)</f>
        <v>95</v>
      </c>
    </row>
    <row r="5" spans="1:3" x14ac:dyDescent="0.25">
      <c r="A5" s="78" t="s">
        <v>2400</v>
      </c>
      <c r="B5" s="86" t="s">
        <v>300</v>
      </c>
      <c r="C5" s="78">
        <f>VLOOKUP(GroupVertices[[#This Row],[Vertex]], Vertices[], MATCH("ID", Vertices[#Headers], 0), FALSE)</f>
        <v>55</v>
      </c>
    </row>
    <row r="6" spans="1:3" x14ac:dyDescent="0.25">
      <c r="A6" s="78" t="s">
        <v>2400</v>
      </c>
      <c r="B6" s="86" t="s">
        <v>299</v>
      </c>
      <c r="C6" s="78">
        <f>VLOOKUP(GroupVertices[[#This Row],[Vertex]], Vertices[], MATCH("ID", Vertices[#Headers], 0), FALSE)</f>
        <v>54</v>
      </c>
    </row>
    <row r="7" spans="1:3" x14ac:dyDescent="0.25">
      <c r="A7" s="78" t="s">
        <v>2400</v>
      </c>
      <c r="B7" s="86" t="s">
        <v>301</v>
      </c>
      <c r="C7" s="78">
        <f>VLOOKUP(GroupVertices[[#This Row],[Vertex]], Vertices[], MATCH("ID", Vertices[#Headers], 0), FALSE)</f>
        <v>56</v>
      </c>
    </row>
    <row r="8" spans="1:3" x14ac:dyDescent="0.25">
      <c r="A8" s="78" t="s">
        <v>2400</v>
      </c>
      <c r="B8" s="86" t="s">
        <v>276</v>
      </c>
      <c r="C8" s="78">
        <f>VLOOKUP(GroupVertices[[#This Row],[Vertex]], Vertices[], MATCH("ID", Vertices[#Headers], 0), FALSE)</f>
        <v>57</v>
      </c>
    </row>
    <row r="9" spans="1:3" x14ac:dyDescent="0.25">
      <c r="A9" s="78" t="s">
        <v>2400</v>
      </c>
      <c r="B9" s="86" t="s">
        <v>261</v>
      </c>
      <c r="C9" s="78">
        <f>VLOOKUP(GroupVertices[[#This Row],[Vertex]], Vertices[], MATCH("ID", Vertices[#Headers], 0), FALSE)</f>
        <v>78</v>
      </c>
    </row>
    <row r="10" spans="1:3" x14ac:dyDescent="0.25">
      <c r="A10" s="78" t="s">
        <v>2400</v>
      </c>
      <c r="B10" s="86" t="s">
        <v>259</v>
      </c>
      <c r="C10" s="78">
        <f>VLOOKUP(GroupVertices[[#This Row],[Vertex]], Vertices[], MATCH("ID", Vertices[#Headers], 0), FALSE)</f>
        <v>76</v>
      </c>
    </row>
    <row r="11" spans="1:3" x14ac:dyDescent="0.25">
      <c r="A11" s="78" t="s">
        <v>2400</v>
      </c>
      <c r="B11" s="86" t="s">
        <v>255</v>
      </c>
      <c r="C11" s="78">
        <f>VLOOKUP(GroupVertices[[#This Row],[Vertex]], Vertices[], MATCH("ID", Vertices[#Headers], 0), FALSE)</f>
        <v>72</v>
      </c>
    </row>
    <row r="12" spans="1:3" x14ac:dyDescent="0.25">
      <c r="A12" s="78" t="s">
        <v>2400</v>
      </c>
      <c r="B12" s="86" t="s">
        <v>254</v>
      </c>
      <c r="C12" s="78">
        <f>VLOOKUP(GroupVertices[[#This Row],[Vertex]], Vertices[], MATCH("ID", Vertices[#Headers], 0), FALSE)</f>
        <v>71</v>
      </c>
    </row>
    <row r="13" spans="1:3" x14ac:dyDescent="0.25">
      <c r="A13" s="78" t="s">
        <v>2400</v>
      </c>
      <c r="B13" s="86" t="s">
        <v>253</v>
      </c>
      <c r="C13" s="78">
        <f>VLOOKUP(GroupVertices[[#This Row],[Vertex]], Vertices[], MATCH("ID", Vertices[#Headers], 0), FALSE)</f>
        <v>70</v>
      </c>
    </row>
    <row r="14" spans="1:3" x14ac:dyDescent="0.25">
      <c r="A14" s="78" t="s">
        <v>2400</v>
      </c>
      <c r="B14" s="86" t="s">
        <v>250</v>
      </c>
      <c r="C14" s="78">
        <f>VLOOKUP(GroupVertices[[#This Row],[Vertex]], Vertices[], MATCH("ID", Vertices[#Headers], 0), FALSE)</f>
        <v>60</v>
      </c>
    </row>
    <row r="15" spans="1:3" x14ac:dyDescent="0.25">
      <c r="A15" s="78" t="s">
        <v>2400</v>
      </c>
      <c r="B15" s="86" t="s">
        <v>298</v>
      </c>
      <c r="C15" s="78">
        <f>VLOOKUP(GroupVertices[[#This Row],[Vertex]], Vertices[], MATCH("ID", Vertices[#Headers], 0), FALSE)</f>
        <v>53</v>
      </c>
    </row>
    <row r="16" spans="1:3" x14ac:dyDescent="0.25">
      <c r="A16" s="78" t="s">
        <v>2400</v>
      </c>
      <c r="B16" s="86" t="s">
        <v>248</v>
      </c>
      <c r="C16" s="78">
        <f>VLOOKUP(GroupVertices[[#This Row],[Vertex]], Vertices[], MATCH("ID", Vertices[#Headers], 0), FALSE)</f>
        <v>51</v>
      </c>
    </row>
    <row r="17" spans="1:3" x14ac:dyDescent="0.25">
      <c r="A17" s="78" t="s">
        <v>2400</v>
      </c>
      <c r="B17" s="86" t="s">
        <v>297</v>
      </c>
      <c r="C17" s="78">
        <f>VLOOKUP(GroupVertices[[#This Row],[Vertex]], Vertices[], MATCH("ID", Vertices[#Headers], 0), FALSE)</f>
        <v>52</v>
      </c>
    </row>
    <row r="18" spans="1:3" x14ac:dyDescent="0.25">
      <c r="A18" s="78" t="s">
        <v>2400</v>
      </c>
      <c r="B18" s="86" t="s">
        <v>247</v>
      </c>
      <c r="C18" s="78">
        <f>VLOOKUP(GroupVertices[[#This Row],[Vertex]], Vertices[], MATCH("ID", Vertices[#Headers], 0), FALSE)</f>
        <v>50</v>
      </c>
    </row>
    <row r="19" spans="1:3" x14ac:dyDescent="0.25">
      <c r="A19" s="78" t="s">
        <v>2400</v>
      </c>
      <c r="B19" s="86" t="s">
        <v>246</v>
      </c>
      <c r="C19" s="78">
        <f>VLOOKUP(GroupVertices[[#This Row],[Vertex]], Vertices[], MATCH("ID", Vertices[#Headers], 0), FALSE)</f>
        <v>49</v>
      </c>
    </row>
    <row r="20" spans="1:3" x14ac:dyDescent="0.25">
      <c r="A20" s="78" t="s">
        <v>2400</v>
      </c>
      <c r="B20" s="86" t="s">
        <v>244</v>
      </c>
      <c r="C20" s="78">
        <f>VLOOKUP(GroupVertices[[#This Row],[Vertex]], Vertices[], MATCH("ID", Vertices[#Headers], 0), FALSE)</f>
        <v>41</v>
      </c>
    </row>
    <row r="21" spans="1:3" x14ac:dyDescent="0.25">
      <c r="A21" s="78" t="s">
        <v>2400</v>
      </c>
      <c r="B21" s="86" t="s">
        <v>240</v>
      </c>
      <c r="C21" s="78">
        <f>VLOOKUP(GroupVertices[[#This Row],[Vertex]], Vertices[], MATCH("ID", Vertices[#Headers], 0), FALSE)</f>
        <v>36</v>
      </c>
    </row>
    <row r="22" spans="1:3" x14ac:dyDescent="0.25">
      <c r="A22" s="78" t="s">
        <v>2400</v>
      </c>
      <c r="B22" s="86" t="s">
        <v>233</v>
      </c>
      <c r="C22" s="78">
        <f>VLOOKUP(GroupVertices[[#This Row],[Vertex]], Vertices[], MATCH("ID", Vertices[#Headers], 0), FALSE)</f>
        <v>30</v>
      </c>
    </row>
    <row r="23" spans="1:3" x14ac:dyDescent="0.25">
      <c r="A23" s="78" t="s">
        <v>2400</v>
      </c>
      <c r="B23" s="86" t="s">
        <v>224</v>
      </c>
      <c r="C23" s="78">
        <f>VLOOKUP(GroupVertices[[#This Row],[Vertex]], Vertices[], MATCH("ID", Vertices[#Headers], 0), FALSE)</f>
        <v>21</v>
      </c>
    </row>
    <row r="24" spans="1:3" x14ac:dyDescent="0.25">
      <c r="A24" s="78" t="s">
        <v>2400</v>
      </c>
      <c r="B24" s="86" t="s">
        <v>221</v>
      </c>
      <c r="C24" s="78">
        <f>VLOOKUP(GroupVertices[[#This Row],[Vertex]], Vertices[], MATCH("ID", Vertices[#Headers], 0), FALSE)</f>
        <v>15</v>
      </c>
    </row>
    <row r="25" spans="1:3" x14ac:dyDescent="0.25">
      <c r="A25" s="78" t="s">
        <v>2401</v>
      </c>
      <c r="B25" s="86" t="s">
        <v>292</v>
      </c>
      <c r="C25" s="78">
        <f>VLOOKUP(GroupVertices[[#This Row],[Vertex]], Vertices[], MATCH("ID", Vertices[#Headers], 0), FALSE)</f>
        <v>42</v>
      </c>
    </row>
    <row r="26" spans="1:3" x14ac:dyDescent="0.25">
      <c r="A26" s="78" t="s">
        <v>2401</v>
      </c>
      <c r="B26" s="86" t="s">
        <v>275</v>
      </c>
      <c r="C26" s="78">
        <f>VLOOKUP(GroupVertices[[#This Row],[Vertex]], Vertices[], MATCH("ID", Vertices[#Headers], 0), FALSE)</f>
        <v>96</v>
      </c>
    </row>
    <row r="27" spans="1:3" x14ac:dyDescent="0.25">
      <c r="A27" s="78" t="s">
        <v>2401</v>
      </c>
      <c r="B27" s="86" t="s">
        <v>290</v>
      </c>
      <c r="C27" s="78">
        <f>VLOOKUP(GroupVertices[[#This Row],[Vertex]], Vertices[], MATCH("ID", Vertices[#Headers], 0), FALSE)</f>
        <v>63</v>
      </c>
    </row>
    <row r="28" spans="1:3" x14ac:dyDescent="0.25">
      <c r="A28" s="78" t="s">
        <v>2401</v>
      </c>
      <c r="B28" s="86" t="s">
        <v>278</v>
      </c>
      <c r="C28" s="78">
        <f>VLOOKUP(GroupVertices[[#This Row],[Vertex]], Vertices[], MATCH("ID", Vertices[#Headers], 0), FALSE)</f>
        <v>93</v>
      </c>
    </row>
    <row r="29" spans="1:3" x14ac:dyDescent="0.25">
      <c r="A29" s="78" t="s">
        <v>2401</v>
      </c>
      <c r="B29" s="86" t="s">
        <v>294</v>
      </c>
      <c r="C29" s="78">
        <f>VLOOKUP(GroupVertices[[#This Row],[Vertex]], Vertices[], MATCH("ID", Vertices[#Headers], 0), FALSE)</f>
        <v>44</v>
      </c>
    </row>
    <row r="30" spans="1:3" x14ac:dyDescent="0.25">
      <c r="A30" s="78" t="s">
        <v>2401</v>
      </c>
      <c r="B30" s="86" t="s">
        <v>288</v>
      </c>
      <c r="C30" s="78">
        <f>VLOOKUP(GroupVertices[[#This Row],[Vertex]], Vertices[], MATCH("ID", Vertices[#Headers], 0), FALSE)</f>
        <v>84</v>
      </c>
    </row>
    <row r="31" spans="1:3" x14ac:dyDescent="0.25">
      <c r="A31" s="78" t="s">
        <v>2401</v>
      </c>
      <c r="B31" s="86" t="s">
        <v>272</v>
      </c>
      <c r="C31" s="78">
        <f>VLOOKUP(GroupVertices[[#This Row],[Vertex]], Vertices[], MATCH("ID", Vertices[#Headers], 0), FALSE)</f>
        <v>48</v>
      </c>
    </row>
    <row r="32" spans="1:3" x14ac:dyDescent="0.25">
      <c r="A32" s="78" t="s">
        <v>2401</v>
      </c>
      <c r="B32" s="86" t="s">
        <v>279</v>
      </c>
      <c r="C32" s="78">
        <f>VLOOKUP(GroupVertices[[#This Row],[Vertex]], Vertices[], MATCH("ID", Vertices[#Headers], 0), FALSE)</f>
        <v>12</v>
      </c>
    </row>
    <row r="33" spans="1:3" x14ac:dyDescent="0.25">
      <c r="A33" s="78" t="s">
        <v>2401</v>
      </c>
      <c r="B33" s="86" t="s">
        <v>295</v>
      </c>
      <c r="C33" s="78">
        <f>VLOOKUP(GroupVertices[[#This Row],[Vertex]], Vertices[], MATCH("ID", Vertices[#Headers], 0), FALSE)</f>
        <v>46</v>
      </c>
    </row>
    <row r="34" spans="1:3" x14ac:dyDescent="0.25">
      <c r="A34" s="78" t="s">
        <v>2401</v>
      </c>
      <c r="B34" s="86" t="s">
        <v>310</v>
      </c>
      <c r="C34" s="78">
        <f>VLOOKUP(GroupVertices[[#This Row],[Vertex]], Vertices[], MATCH("ID", Vertices[#Headers], 0), FALSE)</f>
        <v>86</v>
      </c>
    </row>
    <row r="35" spans="1:3" x14ac:dyDescent="0.25">
      <c r="A35" s="78" t="s">
        <v>2401</v>
      </c>
      <c r="B35" s="86" t="s">
        <v>262</v>
      </c>
      <c r="C35" s="78">
        <f>VLOOKUP(GroupVertices[[#This Row],[Vertex]], Vertices[], MATCH("ID", Vertices[#Headers], 0), FALSE)</f>
        <v>79</v>
      </c>
    </row>
    <row r="36" spans="1:3" x14ac:dyDescent="0.25">
      <c r="A36" s="78" t="s">
        <v>2401</v>
      </c>
      <c r="B36" s="86" t="s">
        <v>309</v>
      </c>
      <c r="C36" s="78">
        <f>VLOOKUP(GroupVertices[[#This Row],[Vertex]], Vertices[], MATCH("ID", Vertices[#Headers], 0), FALSE)</f>
        <v>85</v>
      </c>
    </row>
    <row r="37" spans="1:3" x14ac:dyDescent="0.25">
      <c r="A37" s="78" t="s">
        <v>2401</v>
      </c>
      <c r="B37" s="86" t="s">
        <v>307</v>
      </c>
      <c r="C37" s="78">
        <f>VLOOKUP(GroupVertices[[#This Row],[Vertex]], Vertices[], MATCH("ID", Vertices[#Headers], 0), FALSE)</f>
        <v>80</v>
      </c>
    </row>
    <row r="38" spans="1:3" x14ac:dyDescent="0.25">
      <c r="A38" s="78" t="s">
        <v>2401</v>
      </c>
      <c r="B38" s="86" t="s">
        <v>280</v>
      </c>
      <c r="C38" s="78">
        <f>VLOOKUP(GroupVertices[[#This Row],[Vertex]], Vertices[], MATCH("ID", Vertices[#Headers], 0), FALSE)</f>
        <v>45</v>
      </c>
    </row>
    <row r="39" spans="1:3" x14ac:dyDescent="0.25">
      <c r="A39" s="78" t="s">
        <v>2401</v>
      </c>
      <c r="B39" s="86" t="s">
        <v>303</v>
      </c>
      <c r="C39" s="78">
        <f>VLOOKUP(GroupVertices[[#This Row],[Vertex]], Vertices[], MATCH("ID", Vertices[#Headers], 0), FALSE)</f>
        <v>64</v>
      </c>
    </row>
    <row r="40" spans="1:3" x14ac:dyDescent="0.25">
      <c r="A40" s="78" t="s">
        <v>2401</v>
      </c>
      <c r="B40" s="86" t="s">
        <v>260</v>
      </c>
      <c r="C40" s="78">
        <f>VLOOKUP(GroupVertices[[#This Row],[Vertex]], Vertices[], MATCH("ID", Vertices[#Headers], 0), FALSE)</f>
        <v>77</v>
      </c>
    </row>
    <row r="41" spans="1:3" x14ac:dyDescent="0.25">
      <c r="A41" s="78" t="s">
        <v>2401</v>
      </c>
      <c r="B41" s="86" t="s">
        <v>251</v>
      </c>
      <c r="C41" s="78">
        <f>VLOOKUP(GroupVertices[[#This Row],[Vertex]], Vertices[], MATCH("ID", Vertices[#Headers], 0), FALSE)</f>
        <v>61</v>
      </c>
    </row>
    <row r="42" spans="1:3" x14ac:dyDescent="0.25">
      <c r="A42" s="78" t="s">
        <v>2401</v>
      </c>
      <c r="B42" s="86" t="s">
        <v>302</v>
      </c>
      <c r="C42" s="78">
        <f>VLOOKUP(GroupVertices[[#This Row],[Vertex]], Vertices[], MATCH("ID", Vertices[#Headers], 0), FALSE)</f>
        <v>62</v>
      </c>
    </row>
    <row r="43" spans="1:3" x14ac:dyDescent="0.25">
      <c r="A43" s="78" t="s">
        <v>2401</v>
      </c>
      <c r="B43" s="86" t="s">
        <v>296</v>
      </c>
      <c r="C43" s="78">
        <f>VLOOKUP(GroupVertices[[#This Row],[Vertex]], Vertices[], MATCH("ID", Vertices[#Headers], 0), FALSE)</f>
        <v>47</v>
      </c>
    </row>
    <row r="44" spans="1:3" x14ac:dyDescent="0.25">
      <c r="A44" s="78" t="s">
        <v>2401</v>
      </c>
      <c r="B44" s="86" t="s">
        <v>245</v>
      </c>
      <c r="C44" s="78">
        <f>VLOOKUP(GroupVertices[[#This Row],[Vertex]], Vertices[], MATCH("ID", Vertices[#Headers], 0), FALSE)</f>
        <v>43</v>
      </c>
    </row>
    <row r="45" spans="1:3" x14ac:dyDescent="0.25">
      <c r="A45" s="78" t="s">
        <v>2401</v>
      </c>
      <c r="B45" s="86" t="s">
        <v>242</v>
      </c>
      <c r="C45" s="78">
        <f>VLOOKUP(GroupVertices[[#This Row],[Vertex]], Vertices[], MATCH("ID", Vertices[#Headers], 0), FALSE)</f>
        <v>39</v>
      </c>
    </row>
    <row r="46" spans="1:3" x14ac:dyDescent="0.25">
      <c r="A46" s="78" t="s">
        <v>2402</v>
      </c>
      <c r="B46" s="86" t="s">
        <v>291</v>
      </c>
      <c r="C46" s="78">
        <f>VLOOKUP(GroupVertices[[#This Row],[Vertex]], Vertices[], MATCH("ID", Vertices[#Headers], 0), FALSE)</f>
        <v>101</v>
      </c>
    </row>
    <row r="47" spans="1:3" x14ac:dyDescent="0.25">
      <c r="A47" s="78" t="s">
        <v>2402</v>
      </c>
      <c r="B47" s="86" t="s">
        <v>286</v>
      </c>
      <c r="C47" s="78">
        <f>VLOOKUP(GroupVertices[[#This Row],[Vertex]], Vertices[], MATCH("ID", Vertices[#Headers], 0), FALSE)</f>
        <v>13</v>
      </c>
    </row>
    <row r="48" spans="1:3" x14ac:dyDescent="0.25">
      <c r="A48" s="78" t="s">
        <v>2402</v>
      </c>
      <c r="B48" s="86" t="s">
        <v>312</v>
      </c>
      <c r="C48" s="78">
        <f>VLOOKUP(GroupVertices[[#This Row],[Vertex]], Vertices[], MATCH("ID", Vertices[#Headers], 0), FALSE)</f>
        <v>100</v>
      </c>
    </row>
    <row r="49" spans="1:3" x14ac:dyDescent="0.25">
      <c r="A49" s="78" t="s">
        <v>2402</v>
      </c>
      <c r="B49" s="86" t="s">
        <v>273</v>
      </c>
      <c r="C49" s="78">
        <f>VLOOKUP(GroupVertices[[#This Row],[Vertex]], Vertices[], MATCH("ID", Vertices[#Headers], 0), FALSE)</f>
        <v>94</v>
      </c>
    </row>
    <row r="50" spans="1:3" x14ac:dyDescent="0.25">
      <c r="A50" s="78" t="s">
        <v>2402</v>
      </c>
      <c r="B50" s="86" t="s">
        <v>282</v>
      </c>
      <c r="C50" s="78">
        <f>VLOOKUP(GroupVertices[[#This Row],[Vertex]], Vertices[], MATCH("ID", Vertices[#Headers], 0), FALSE)</f>
        <v>82</v>
      </c>
    </row>
    <row r="51" spans="1:3" x14ac:dyDescent="0.25">
      <c r="A51" s="78" t="s">
        <v>2402</v>
      </c>
      <c r="B51" s="86" t="s">
        <v>308</v>
      </c>
      <c r="C51" s="78">
        <f>VLOOKUP(GroupVertices[[#This Row],[Vertex]], Vertices[], MATCH("ID", Vertices[#Headers], 0), FALSE)</f>
        <v>81</v>
      </c>
    </row>
    <row r="52" spans="1:3" x14ac:dyDescent="0.25">
      <c r="A52" s="78" t="s">
        <v>2402</v>
      </c>
      <c r="B52" s="86" t="s">
        <v>287</v>
      </c>
      <c r="C52" s="78">
        <f>VLOOKUP(GroupVertices[[#This Row],[Vertex]], Vertices[], MATCH("ID", Vertices[#Headers], 0), FALSE)</f>
        <v>83</v>
      </c>
    </row>
    <row r="53" spans="1:3" x14ac:dyDescent="0.25">
      <c r="A53" s="78" t="s">
        <v>2402</v>
      </c>
      <c r="B53" s="86" t="s">
        <v>306</v>
      </c>
      <c r="C53" s="78">
        <f>VLOOKUP(GroupVertices[[#This Row],[Vertex]], Vertices[], MATCH("ID", Vertices[#Headers], 0), FALSE)</f>
        <v>68</v>
      </c>
    </row>
    <row r="54" spans="1:3" x14ac:dyDescent="0.25">
      <c r="A54" s="78" t="s">
        <v>2402</v>
      </c>
      <c r="B54" s="86" t="s">
        <v>305</v>
      </c>
      <c r="C54" s="78">
        <f>VLOOKUP(GroupVertices[[#This Row],[Vertex]], Vertices[], MATCH("ID", Vertices[#Headers], 0), FALSE)</f>
        <v>67</v>
      </c>
    </row>
    <row r="55" spans="1:3" x14ac:dyDescent="0.25">
      <c r="A55" s="78" t="s">
        <v>2402</v>
      </c>
      <c r="B55" s="86" t="s">
        <v>225</v>
      </c>
      <c r="C55" s="78">
        <f>VLOOKUP(GroupVertices[[#This Row],[Vertex]], Vertices[], MATCH("ID", Vertices[#Headers], 0), FALSE)</f>
        <v>22</v>
      </c>
    </row>
    <row r="56" spans="1:3" x14ac:dyDescent="0.25">
      <c r="A56" s="78" t="s">
        <v>2402</v>
      </c>
      <c r="B56" s="86" t="s">
        <v>220</v>
      </c>
      <c r="C56" s="78">
        <f>VLOOKUP(GroupVertices[[#This Row],[Vertex]], Vertices[], MATCH("ID", Vertices[#Headers], 0), FALSE)</f>
        <v>14</v>
      </c>
    </row>
    <row r="57" spans="1:3" x14ac:dyDescent="0.25">
      <c r="A57" s="78" t="s">
        <v>2402</v>
      </c>
      <c r="B57" s="86" t="s">
        <v>219</v>
      </c>
      <c r="C57" s="78">
        <f>VLOOKUP(GroupVertices[[#This Row],[Vertex]], Vertices[], MATCH("ID", Vertices[#Headers], 0), FALSE)</f>
        <v>11</v>
      </c>
    </row>
    <row r="58" spans="1:3" x14ac:dyDescent="0.25">
      <c r="A58" s="78" t="s">
        <v>2403</v>
      </c>
      <c r="B58" s="86" t="s">
        <v>267</v>
      </c>
      <c r="C58" s="78">
        <f>VLOOKUP(GroupVertices[[#This Row],[Vertex]], Vertices[], MATCH("ID", Vertices[#Headers], 0), FALSE)</f>
        <v>91</v>
      </c>
    </row>
    <row r="59" spans="1:3" x14ac:dyDescent="0.25">
      <c r="A59" s="78" t="s">
        <v>2403</v>
      </c>
      <c r="B59" s="86" t="s">
        <v>269</v>
      </c>
      <c r="C59" s="78">
        <f>VLOOKUP(GroupVertices[[#This Row],[Vertex]], Vertices[], MATCH("ID", Vertices[#Headers], 0), FALSE)</f>
        <v>92</v>
      </c>
    </row>
    <row r="60" spans="1:3" x14ac:dyDescent="0.25">
      <c r="A60" s="78" t="s">
        <v>2403</v>
      </c>
      <c r="B60" s="86" t="s">
        <v>285</v>
      </c>
      <c r="C60" s="78">
        <f>VLOOKUP(GroupVertices[[#This Row],[Vertex]], Vertices[], MATCH("ID", Vertices[#Headers], 0), FALSE)</f>
        <v>20</v>
      </c>
    </row>
    <row r="61" spans="1:3" x14ac:dyDescent="0.25">
      <c r="A61" s="78" t="s">
        <v>2403</v>
      </c>
      <c r="B61" s="86" t="s">
        <v>304</v>
      </c>
      <c r="C61" s="78">
        <f>VLOOKUP(GroupVertices[[#This Row],[Vertex]], Vertices[], MATCH("ID", Vertices[#Headers], 0), FALSE)</f>
        <v>65</v>
      </c>
    </row>
    <row r="62" spans="1:3" x14ac:dyDescent="0.25">
      <c r="A62" s="78" t="s">
        <v>2403</v>
      </c>
      <c r="B62" s="86" t="s">
        <v>281</v>
      </c>
      <c r="C62" s="78">
        <f>VLOOKUP(GroupVertices[[#This Row],[Vertex]], Vertices[], MATCH("ID", Vertices[#Headers], 0), FALSE)</f>
        <v>66</v>
      </c>
    </row>
    <row r="63" spans="1:3" x14ac:dyDescent="0.25">
      <c r="A63" s="78" t="s">
        <v>2403</v>
      </c>
      <c r="B63" s="86" t="s">
        <v>268</v>
      </c>
      <c r="C63" s="78">
        <f>VLOOKUP(GroupVertices[[#This Row],[Vertex]], Vertices[], MATCH("ID", Vertices[#Headers], 0), FALSE)</f>
        <v>59</v>
      </c>
    </row>
    <row r="64" spans="1:3" x14ac:dyDescent="0.25">
      <c r="A64" s="78" t="s">
        <v>2403</v>
      </c>
      <c r="B64" s="86" t="s">
        <v>266</v>
      </c>
      <c r="C64" s="78">
        <f>VLOOKUP(GroupVertices[[#This Row],[Vertex]], Vertices[], MATCH("ID", Vertices[#Headers], 0), FALSE)</f>
        <v>90</v>
      </c>
    </row>
    <row r="65" spans="1:3" x14ac:dyDescent="0.25">
      <c r="A65" s="78" t="s">
        <v>2403</v>
      </c>
      <c r="B65" s="86" t="s">
        <v>265</v>
      </c>
      <c r="C65" s="78">
        <f>VLOOKUP(GroupVertices[[#This Row],[Vertex]], Vertices[], MATCH("ID", Vertices[#Headers], 0), FALSE)</f>
        <v>89</v>
      </c>
    </row>
    <row r="66" spans="1:3" x14ac:dyDescent="0.25">
      <c r="A66" s="78" t="s">
        <v>2403</v>
      </c>
      <c r="B66" s="86" t="s">
        <v>258</v>
      </c>
      <c r="C66" s="78">
        <f>VLOOKUP(GroupVertices[[#This Row],[Vertex]], Vertices[], MATCH("ID", Vertices[#Headers], 0), FALSE)</f>
        <v>75</v>
      </c>
    </row>
    <row r="67" spans="1:3" x14ac:dyDescent="0.25">
      <c r="A67" s="78" t="s">
        <v>2403</v>
      </c>
      <c r="B67" s="86" t="s">
        <v>252</v>
      </c>
      <c r="C67" s="78">
        <f>VLOOKUP(GroupVertices[[#This Row],[Vertex]], Vertices[], MATCH("ID", Vertices[#Headers], 0), FALSE)</f>
        <v>69</v>
      </c>
    </row>
    <row r="68" spans="1:3" x14ac:dyDescent="0.25">
      <c r="A68" s="78" t="s">
        <v>2403</v>
      </c>
      <c r="B68" s="86" t="s">
        <v>249</v>
      </c>
      <c r="C68" s="78">
        <f>VLOOKUP(GroupVertices[[#This Row],[Vertex]], Vertices[], MATCH("ID", Vertices[#Headers], 0), FALSE)</f>
        <v>58</v>
      </c>
    </row>
    <row r="69" spans="1:3" x14ac:dyDescent="0.25">
      <c r="A69" s="78" t="s">
        <v>2403</v>
      </c>
      <c r="B69" s="86" t="s">
        <v>223</v>
      </c>
      <c r="C69" s="78">
        <f>VLOOKUP(GroupVertices[[#This Row],[Vertex]], Vertices[], MATCH("ID", Vertices[#Headers], 0), FALSE)</f>
        <v>19</v>
      </c>
    </row>
    <row r="70" spans="1:3" x14ac:dyDescent="0.25">
      <c r="A70" s="78" t="s">
        <v>2404</v>
      </c>
      <c r="B70" s="86" t="s">
        <v>284</v>
      </c>
      <c r="C70" s="78">
        <f>VLOOKUP(GroupVertices[[#This Row],[Vertex]], Vertices[], MATCH("ID", Vertices[#Headers], 0), FALSE)</f>
        <v>99</v>
      </c>
    </row>
    <row r="71" spans="1:3" x14ac:dyDescent="0.25">
      <c r="A71" s="78" t="s">
        <v>2404</v>
      </c>
      <c r="B71" s="86" t="s">
        <v>289</v>
      </c>
      <c r="C71" s="78">
        <f>VLOOKUP(GroupVertices[[#This Row],[Vertex]], Vertices[], MATCH("ID", Vertices[#Headers], 0), FALSE)</f>
        <v>18</v>
      </c>
    </row>
    <row r="72" spans="1:3" x14ac:dyDescent="0.25">
      <c r="A72" s="78" t="s">
        <v>2404</v>
      </c>
      <c r="B72" s="86" t="s">
        <v>283</v>
      </c>
      <c r="C72" s="78">
        <f>VLOOKUP(GroupVertices[[#This Row],[Vertex]], Vertices[], MATCH("ID", Vertices[#Headers], 0), FALSE)</f>
        <v>98</v>
      </c>
    </row>
    <row r="73" spans="1:3" x14ac:dyDescent="0.25">
      <c r="A73" s="78" t="s">
        <v>2404</v>
      </c>
      <c r="B73" s="86" t="s">
        <v>256</v>
      </c>
      <c r="C73" s="78">
        <f>VLOOKUP(GroupVertices[[#This Row],[Vertex]], Vertices[], MATCH("ID", Vertices[#Headers], 0), FALSE)</f>
        <v>73</v>
      </c>
    </row>
    <row r="74" spans="1:3" x14ac:dyDescent="0.25">
      <c r="A74" s="78" t="s">
        <v>2404</v>
      </c>
      <c r="B74" s="86" t="s">
        <v>239</v>
      </c>
      <c r="C74" s="78">
        <f>VLOOKUP(GroupVertices[[#This Row],[Vertex]], Vertices[], MATCH("ID", Vertices[#Headers], 0), FALSE)</f>
        <v>35</v>
      </c>
    </row>
    <row r="75" spans="1:3" x14ac:dyDescent="0.25">
      <c r="A75" s="78" t="s">
        <v>2404</v>
      </c>
      <c r="B75" s="86" t="s">
        <v>238</v>
      </c>
      <c r="C75" s="78">
        <f>VLOOKUP(GroupVertices[[#This Row],[Vertex]], Vertices[], MATCH("ID", Vertices[#Headers], 0), FALSE)</f>
        <v>34</v>
      </c>
    </row>
    <row r="76" spans="1:3" x14ac:dyDescent="0.25">
      <c r="A76" s="78" t="s">
        <v>2404</v>
      </c>
      <c r="B76" s="86" t="s">
        <v>234</v>
      </c>
      <c r="C76" s="78">
        <f>VLOOKUP(GroupVertices[[#This Row],[Vertex]], Vertices[], MATCH("ID", Vertices[#Headers], 0), FALSE)</f>
        <v>31</v>
      </c>
    </row>
    <row r="77" spans="1:3" x14ac:dyDescent="0.25">
      <c r="A77" s="78" t="s">
        <v>2404</v>
      </c>
      <c r="B77" s="86" t="s">
        <v>222</v>
      </c>
      <c r="C77" s="78">
        <f>VLOOKUP(GroupVertices[[#This Row],[Vertex]], Vertices[], MATCH("ID", Vertices[#Headers], 0), FALSE)</f>
        <v>17</v>
      </c>
    </row>
    <row r="78" spans="1:3" x14ac:dyDescent="0.25">
      <c r="A78" s="78" t="s">
        <v>2405</v>
      </c>
      <c r="B78" s="86" t="s">
        <v>271</v>
      </c>
      <c r="C78" s="78">
        <f>VLOOKUP(GroupVertices[[#This Row],[Vertex]], Vertices[], MATCH("ID", Vertices[#Headers], 0), FALSE)</f>
        <v>9</v>
      </c>
    </row>
    <row r="79" spans="1:3" x14ac:dyDescent="0.25">
      <c r="A79" s="78" t="s">
        <v>2405</v>
      </c>
      <c r="B79" s="86" t="s">
        <v>264</v>
      </c>
      <c r="C79" s="78">
        <f>VLOOKUP(GroupVertices[[#This Row],[Vertex]], Vertices[], MATCH("ID", Vertices[#Headers], 0), FALSE)</f>
        <v>88</v>
      </c>
    </row>
    <row r="80" spans="1:3" x14ac:dyDescent="0.25">
      <c r="A80" s="78" t="s">
        <v>2405</v>
      </c>
      <c r="B80" s="86" t="s">
        <v>263</v>
      </c>
      <c r="C80" s="78">
        <f>VLOOKUP(GroupVertices[[#This Row],[Vertex]], Vertices[], MATCH("ID", Vertices[#Headers], 0), FALSE)</f>
        <v>87</v>
      </c>
    </row>
    <row r="81" spans="1:3" x14ac:dyDescent="0.25">
      <c r="A81" s="78" t="s">
        <v>2405</v>
      </c>
      <c r="B81" s="86" t="s">
        <v>236</v>
      </c>
      <c r="C81" s="78">
        <f>VLOOKUP(GroupVertices[[#This Row],[Vertex]], Vertices[], MATCH("ID", Vertices[#Headers], 0), FALSE)</f>
        <v>33</v>
      </c>
    </row>
    <row r="82" spans="1:3" x14ac:dyDescent="0.25">
      <c r="A82" s="78" t="s">
        <v>2405</v>
      </c>
      <c r="B82" s="86" t="s">
        <v>218</v>
      </c>
      <c r="C82" s="78">
        <f>VLOOKUP(GroupVertices[[#This Row],[Vertex]], Vertices[], MATCH("ID", Vertices[#Headers], 0), FALSE)</f>
        <v>10</v>
      </c>
    </row>
    <row r="83" spans="1:3" x14ac:dyDescent="0.25">
      <c r="A83" s="78" t="s">
        <v>2405</v>
      </c>
      <c r="B83" s="86" t="s">
        <v>217</v>
      </c>
      <c r="C83" s="78">
        <f>VLOOKUP(GroupVertices[[#This Row],[Vertex]], Vertices[], MATCH("ID", Vertices[#Headers], 0), FALSE)</f>
        <v>8</v>
      </c>
    </row>
    <row r="84" spans="1:3" x14ac:dyDescent="0.25">
      <c r="A84" s="78" t="s">
        <v>2406</v>
      </c>
      <c r="B84" s="86" t="s">
        <v>232</v>
      </c>
      <c r="C84" s="78">
        <f>VLOOKUP(GroupVertices[[#This Row],[Vertex]], Vertices[], MATCH("ID", Vertices[#Headers], 0), FALSE)</f>
        <v>29</v>
      </c>
    </row>
    <row r="85" spans="1:3" x14ac:dyDescent="0.25">
      <c r="A85" s="78" t="s">
        <v>2406</v>
      </c>
      <c r="B85" s="86" t="s">
        <v>231</v>
      </c>
      <c r="C85" s="78">
        <f>VLOOKUP(GroupVertices[[#This Row],[Vertex]], Vertices[], MATCH("ID", Vertices[#Headers], 0), FALSE)</f>
        <v>26</v>
      </c>
    </row>
    <row r="86" spans="1:3" x14ac:dyDescent="0.25">
      <c r="A86" s="78" t="s">
        <v>2406</v>
      </c>
      <c r="B86" s="86" t="s">
        <v>230</v>
      </c>
      <c r="C86" s="78">
        <f>VLOOKUP(GroupVertices[[#This Row],[Vertex]], Vertices[], MATCH("ID", Vertices[#Headers], 0), FALSE)</f>
        <v>28</v>
      </c>
    </row>
    <row r="87" spans="1:3" x14ac:dyDescent="0.25">
      <c r="A87" s="78" t="s">
        <v>2406</v>
      </c>
      <c r="B87" s="86" t="s">
        <v>229</v>
      </c>
      <c r="C87" s="78">
        <f>VLOOKUP(GroupVertices[[#This Row],[Vertex]], Vertices[], MATCH("ID", Vertices[#Headers], 0), FALSE)</f>
        <v>27</v>
      </c>
    </row>
    <row r="88" spans="1:3" x14ac:dyDescent="0.25">
      <c r="A88" s="78" t="s">
        <v>2406</v>
      </c>
      <c r="B88" s="86" t="s">
        <v>228</v>
      </c>
      <c r="C88" s="78">
        <f>VLOOKUP(GroupVertices[[#This Row],[Vertex]], Vertices[], MATCH("ID", Vertices[#Headers], 0), FALSE)</f>
        <v>25</v>
      </c>
    </row>
    <row r="89" spans="1:3" x14ac:dyDescent="0.25">
      <c r="A89" s="78" t="s">
        <v>2407</v>
      </c>
      <c r="B89" s="86" t="s">
        <v>270</v>
      </c>
      <c r="C89" s="78">
        <f>VLOOKUP(GroupVertices[[#This Row],[Vertex]], Vertices[], MATCH("ID", Vertices[#Headers], 0), FALSE)</f>
        <v>38</v>
      </c>
    </row>
    <row r="90" spans="1:3" x14ac:dyDescent="0.25">
      <c r="A90" s="78" t="s">
        <v>2407</v>
      </c>
      <c r="B90" s="86" t="s">
        <v>257</v>
      </c>
      <c r="C90" s="78">
        <f>VLOOKUP(GroupVertices[[#This Row],[Vertex]], Vertices[], MATCH("ID", Vertices[#Headers], 0), FALSE)</f>
        <v>74</v>
      </c>
    </row>
    <row r="91" spans="1:3" x14ac:dyDescent="0.25">
      <c r="A91" s="78" t="s">
        <v>2407</v>
      </c>
      <c r="B91" s="86" t="s">
        <v>243</v>
      </c>
      <c r="C91" s="78">
        <f>VLOOKUP(GroupVertices[[#This Row],[Vertex]], Vertices[], MATCH("ID", Vertices[#Headers], 0), FALSE)</f>
        <v>40</v>
      </c>
    </row>
    <row r="92" spans="1:3" x14ac:dyDescent="0.25">
      <c r="A92" s="78" t="s">
        <v>2407</v>
      </c>
      <c r="B92" s="86" t="s">
        <v>241</v>
      </c>
      <c r="C92" s="78">
        <f>VLOOKUP(GroupVertices[[#This Row],[Vertex]], Vertices[], MATCH("ID", Vertices[#Headers], 0), FALSE)</f>
        <v>37</v>
      </c>
    </row>
    <row r="93" spans="1:3" x14ac:dyDescent="0.25">
      <c r="A93" s="78" t="s">
        <v>2408</v>
      </c>
      <c r="B93" s="86" t="s">
        <v>226</v>
      </c>
      <c r="C93" s="78">
        <f>VLOOKUP(GroupVertices[[#This Row],[Vertex]], Vertices[], MATCH("ID", Vertices[#Headers], 0), FALSE)</f>
        <v>23</v>
      </c>
    </row>
    <row r="94" spans="1:3" x14ac:dyDescent="0.25">
      <c r="A94" s="78" t="s">
        <v>2408</v>
      </c>
      <c r="B94" s="86" t="s">
        <v>293</v>
      </c>
      <c r="C94" s="78">
        <f>VLOOKUP(GroupVertices[[#This Row],[Vertex]], Vertices[], MATCH("ID", Vertices[#Headers], 0), FALSE)</f>
        <v>6</v>
      </c>
    </row>
    <row r="95" spans="1:3" x14ac:dyDescent="0.25">
      <c r="A95" s="78" t="s">
        <v>2408</v>
      </c>
      <c r="B95" s="86" t="s">
        <v>215</v>
      </c>
      <c r="C95" s="78">
        <f>VLOOKUP(GroupVertices[[#This Row],[Vertex]], Vertices[], MATCH("ID", Vertices[#Headers], 0), FALSE)</f>
        <v>5</v>
      </c>
    </row>
    <row r="96" spans="1:3" x14ac:dyDescent="0.25">
      <c r="A96" s="78" t="s">
        <v>2409</v>
      </c>
      <c r="B96" s="86" t="s">
        <v>237</v>
      </c>
      <c r="C96" s="78">
        <f>VLOOKUP(GroupVertices[[#This Row],[Vertex]], Vertices[], MATCH("ID", Vertices[#Headers], 0), FALSE)</f>
        <v>4</v>
      </c>
    </row>
    <row r="97" spans="1:3" x14ac:dyDescent="0.25">
      <c r="A97" s="78" t="s">
        <v>2409</v>
      </c>
      <c r="B97" s="86" t="s">
        <v>216</v>
      </c>
      <c r="C97" s="78">
        <f>VLOOKUP(GroupVertices[[#This Row],[Vertex]], Vertices[], MATCH("ID", Vertices[#Headers], 0), FALSE)</f>
        <v>7</v>
      </c>
    </row>
    <row r="98" spans="1:3" x14ac:dyDescent="0.25">
      <c r="A98" s="78" t="s">
        <v>2409</v>
      </c>
      <c r="B98" s="86" t="s">
        <v>214</v>
      </c>
      <c r="C98" s="78">
        <f>VLOOKUP(GroupVertices[[#This Row],[Vertex]], Vertices[], MATCH("ID", Vertices[#Headers], 0), FALSE)</f>
        <v>3</v>
      </c>
    </row>
    <row r="99" spans="1:3" x14ac:dyDescent="0.25">
      <c r="A99" s="78" t="s">
        <v>2410</v>
      </c>
      <c r="B99" s="86" t="s">
        <v>227</v>
      </c>
      <c r="C99" s="78">
        <f>VLOOKUP(GroupVertices[[#This Row],[Vertex]], Vertices[], MATCH("ID", Vertices[#Headers], 0), FALSE)</f>
        <v>24</v>
      </c>
    </row>
    <row r="100" spans="1:3" x14ac:dyDescent="0.25">
      <c r="A100" s="78" t="s">
        <v>2410</v>
      </c>
      <c r="B100" s="86" t="s">
        <v>235</v>
      </c>
      <c r="C100" s="78">
        <f>VLOOKUP(GroupVertices[[#This Row],[Vertex]], Vertices[], MATCH("ID", Vertices[#Headers], 0), FALSE)</f>
        <v>32</v>
      </c>
    </row>
  </sheetData>
  <dataConsolidate/>
  <dataValidations xWindow="58" yWindow="226" count="3">
    <dataValidation allowBlank="1" showInputMessage="1" showErrorMessage="1" promptTitle="Group Name" prompt="Enter the name of the group.  The group name must also be entered on the Groups worksheet." sqref="A2"/>
    <dataValidation allowBlank="1" showInputMessage="1" showErrorMessage="1" promptTitle="Vertex Name" prompt="Enter the name of a vertex to include in the group." sqref="B2"/>
    <dataValidation allowBlank="1" showInputMessage="1" promptTitle="Vertex ID" prompt="This is the value of the hidden ID cell in the Vertices worksheet.  It gets filled in by the items on the NodeXL, Analysis, Groups menu." sqref="C2"/>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X167"/>
  <sheetViews>
    <sheetView topLeftCell="A3" workbookViewId="0">
      <selection activeCell="Y49" sqref="Y49"/>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3" t="s">
        <v>162</v>
      </c>
      <c r="B1" s="13" t="s">
        <v>17</v>
      </c>
      <c r="D1" t="s">
        <v>79</v>
      </c>
      <c r="E1" t="s">
        <v>80</v>
      </c>
      <c r="F1" s="35" t="s">
        <v>86</v>
      </c>
      <c r="G1" s="36" t="s">
        <v>87</v>
      </c>
      <c r="H1" s="35" t="s">
        <v>92</v>
      </c>
      <c r="I1" s="36" t="s">
        <v>93</v>
      </c>
      <c r="J1" s="35" t="s">
        <v>98</v>
      </c>
      <c r="K1" s="36" t="s">
        <v>99</v>
      </c>
      <c r="L1" s="35" t="s">
        <v>104</v>
      </c>
      <c r="M1" s="36" t="s">
        <v>105</v>
      </c>
      <c r="N1" s="35" t="s">
        <v>110</v>
      </c>
      <c r="O1" s="36" t="s">
        <v>111</v>
      </c>
      <c r="P1" s="36" t="s">
        <v>138</v>
      </c>
      <c r="Q1" s="36" t="s">
        <v>139</v>
      </c>
      <c r="R1" s="35" t="s">
        <v>116</v>
      </c>
      <c r="S1" s="35" t="s">
        <v>117</v>
      </c>
      <c r="T1" s="35" t="s">
        <v>122</v>
      </c>
      <c r="U1" s="36" t="s">
        <v>123</v>
      </c>
      <c r="W1" t="s">
        <v>127</v>
      </c>
      <c r="X1" t="s">
        <v>17</v>
      </c>
    </row>
    <row r="2" spans="1:24" ht="15.75" thickTop="1" x14ac:dyDescent="0.25">
      <c r="A2" s="34" t="s">
        <v>10548</v>
      </c>
      <c r="B2" s="34" t="s">
        <v>2375</v>
      </c>
      <c r="D2" s="31">
        <f>MIN(Vertices[Degree])</f>
        <v>0</v>
      </c>
      <c r="E2" s="3">
        <f>COUNTIF(Vertices[Degree], "&gt;= " &amp; D2) - COUNTIF(Vertices[Degree], "&gt;=" &amp; D3)</f>
        <v>0</v>
      </c>
      <c r="F2" s="37">
        <f>MIN(Vertices[In-Degree])</f>
        <v>0</v>
      </c>
      <c r="G2" s="38">
        <f>COUNTIF(Vertices[In-Degree], "&gt;= " &amp; F2) - COUNTIF(Vertices[In-Degree], "&gt;=" &amp; F3)</f>
        <v>54</v>
      </c>
      <c r="H2" s="37">
        <f>MIN(Vertices[Out-Degree])</f>
        <v>0</v>
      </c>
      <c r="I2" s="38">
        <f>COUNTIF(Vertices[Out-Degree], "&gt;= " &amp; H2) - COUNTIF(Vertices[Out-Degree], "&gt;=" &amp; H3)</f>
        <v>20</v>
      </c>
      <c r="J2" s="37">
        <f>MIN(Vertices[Betweenness Centrality])</f>
        <v>0</v>
      </c>
      <c r="K2" s="38">
        <f>COUNTIF(Vertices[Betweenness Centrality], "&gt;= " &amp; J2) - COUNTIF(Vertices[Betweenness Centrality], "&gt;=" &amp; J3)</f>
        <v>78</v>
      </c>
      <c r="L2" s="37">
        <f>MIN(Vertices[Closeness Centrality])</f>
        <v>0</v>
      </c>
      <c r="M2" s="38">
        <f>COUNTIF(Vertices[Closeness Centrality], "&gt;= " &amp; L2) - COUNTIF(Vertices[Closeness Centrality], "&gt;=" &amp; L3)</f>
        <v>96</v>
      </c>
      <c r="N2" s="37">
        <f>MIN(Vertices[Eigenvector Centrality])</f>
        <v>0</v>
      </c>
      <c r="O2" s="38">
        <f>COUNTIF(Vertices[Eigenvector Centrality], "&gt;= " &amp; N2) - COUNTIF(Vertices[Eigenvector Centrality], "&gt;=" &amp; N3)</f>
        <v>22</v>
      </c>
      <c r="P2" s="37">
        <f>MIN(Vertices[PageRank])</f>
        <v>0.29851100000000003</v>
      </c>
      <c r="Q2" s="38">
        <f>COUNTIF(Vertices[PageRank], "&gt;= " &amp; P2) - COUNTIF(Vertices[PageRank], "&gt;=" &amp; P3)</f>
        <v>51</v>
      </c>
      <c r="R2" s="37">
        <f>MIN(Vertices[Clustering Coefficient])</f>
        <v>0</v>
      </c>
      <c r="S2" s="43">
        <f>COUNTIF(Vertices[Clustering Coefficient], "&gt;= " &amp; R2) - COUNTIF(Vertices[Clustering Coefficient], "&gt;=" &amp; R3)</f>
        <v>60</v>
      </c>
      <c r="T2" s="37" t="e">
        <f ca="1">MIN(INDIRECT(DynamicFilterSourceColumnRange))</f>
        <v>#REF!</v>
      </c>
      <c r="U2" s="38" t="e">
        <f t="shared" ref="U2:U48" ca="1" si="0">COUNTIF(INDIRECT(DynamicFilterSourceColumnRange), "&gt;= " &amp; T2) - COUNTIF(INDIRECT(DynamicFilterSourceColumnRange), "&gt;=" &amp; T3)</f>
        <v>#REF!</v>
      </c>
      <c r="W2" t="s">
        <v>124</v>
      </c>
      <c r="X2">
        <f>ROWS(HistogramBins[Degree Bin]) - 1</f>
        <v>48</v>
      </c>
    </row>
    <row r="3" spans="1:24" x14ac:dyDescent="0.25">
      <c r="A3" s="125"/>
      <c r="B3" s="125"/>
      <c r="D3" s="32">
        <f t="shared" ref="D3:D26" si="1">D2+($D$50-$D$2)/BinDivisor</f>
        <v>0</v>
      </c>
      <c r="E3" s="3">
        <f>COUNTIF(Vertices[Degree], "&gt;= " &amp; D3) - COUNTIF(Vertices[Degree], "&gt;=" &amp; D4)</f>
        <v>0</v>
      </c>
      <c r="F3" s="39">
        <f t="shared" ref="F3:F26" si="2">F2+($F$50-$F$2)/BinDivisor</f>
        <v>0.6875</v>
      </c>
      <c r="G3" s="40">
        <f>COUNTIF(Vertices[In-Degree], "&gt;= " &amp; F3) - COUNTIF(Vertices[In-Degree], "&gt;=" &amp; F4)</f>
        <v>4</v>
      </c>
      <c r="H3" s="39">
        <f t="shared" ref="H3:H26" si="3">H2+($H$50-$H$2)/BinDivisor</f>
        <v>0.54166666666666663</v>
      </c>
      <c r="I3" s="40">
        <f>COUNTIF(Vertices[Out-Degree], "&gt;= " &amp; H3) - COUNTIF(Vertices[Out-Degree], "&gt;=" &amp; H4)</f>
        <v>54</v>
      </c>
      <c r="J3" s="39">
        <f t="shared" ref="J3:J26" si="4">J2+($J$50-$J$2)/BinDivisor</f>
        <v>92.089192770833336</v>
      </c>
      <c r="K3" s="40">
        <f>COUNTIF(Vertices[Betweenness Centrality], "&gt;= " &amp; J3) - COUNTIF(Vertices[Betweenness Centrality], "&gt;=" &amp; J4)</f>
        <v>5</v>
      </c>
      <c r="L3" s="39">
        <f t="shared" ref="L3:L26" si="5">L2+($L$50-$L$2)/BinDivisor</f>
        <v>1.0416666666666666E-2</v>
      </c>
      <c r="M3" s="40">
        <f>COUNTIF(Vertices[Closeness Centrality], "&gt;= " &amp; L3) - COUNTIF(Vertices[Closeness Centrality], "&gt;=" &amp; L4)</f>
        <v>0</v>
      </c>
      <c r="N3" s="39">
        <f t="shared" ref="N3:N26" si="6">N2+($N$50-$N$2)/BinDivisor</f>
        <v>1.4878333333333332E-3</v>
      </c>
      <c r="O3" s="40">
        <f>COUNTIF(Vertices[Eigenvector Centrality], "&gt;= " &amp; N3) - COUNTIF(Vertices[Eigenvector Centrality], "&gt;=" &amp; N4)</f>
        <v>10</v>
      </c>
      <c r="P3" s="39">
        <f t="shared" ref="P3:P26" si="7">P2+($P$50-$P$2)/BinDivisor</f>
        <v>0.50447887499999999</v>
      </c>
      <c r="Q3" s="40">
        <f>COUNTIF(Vertices[PageRank], "&gt;= " &amp; P3) - COUNTIF(Vertices[PageRank], "&gt;=" &amp; P4)</f>
        <v>9</v>
      </c>
      <c r="R3" s="39">
        <f t="shared" ref="R3:R26" si="8">R2+($R$50-$R$2)/BinDivisor</f>
        <v>2.0833333333333332E-2</v>
      </c>
      <c r="S3" s="44">
        <f>COUNTIF(Vertices[Clustering Coefficient], "&gt;= " &amp; R3) - COUNTIF(Vertices[Clustering Coefficient], "&gt;=" &amp; R4)</f>
        <v>2</v>
      </c>
      <c r="T3" s="39" t="e">
        <f t="shared" ref="T3:T26" ca="1" si="9">T2+($T$50-$T$2)/BinDivisor</f>
        <v>#REF!</v>
      </c>
      <c r="U3" s="40" t="e">
        <f t="shared" ca="1" si="0"/>
        <v>#REF!</v>
      </c>
      <c r="W3" t="s">
        <v>125</v>
      </c>
      <c r="X3" t="s">
        <v>85</v>
      </c>
    </row>
    <row r="4" spans="1:24" x14ac:dyDescent="0.25">
      <c r="A4" s="34" t="s">
        <v>146</v>
      </c>
      <c r="B4" s="34">
        <v>99</v>
      </c>
      <c r="D4" s="32">
        <f t="shared" si="1"/>
        <v>0</v>
      </c>
      <c r="E4" s="3">
        <f>COUNTIF(Vertices[Degree], "&gt;= " &amp; D4) - COUNTIF(Vertices[Degree], "&gt;=" &amp; D5)</f>
        <v>0</v>
      </c>
      <c r="F4" s="37">
        <f t="shared" si="2"/>
        <v>1.375</v>
      </c>
      <c r="G4" s="38">
        <f>COUNTIF(Vertices[In-Degree], "&gt;= " &amp; F4) - COUNTIF(Vertices[In-Degree], "&gt;=" &amp; F5)</f>
        <v>9</v>
      </c>
      <c r="H4" s="37">
        <f t="shared" si="3"/>
        <v>1.0833333333333333</v>
      </c>
      <c r="I4" s="38">
        <f>COUNTIF(Vertices[Out-Degree], "&gt;= " &amp; H4) - COUNTIF(Vertices[Out-Degree], "&gt;=" &amp; H5)</f>
        <v>0</v>
      </c>
      <c r="J4" s="37">
        <f t="shared" si="4"/>
        <v>184.17838554166667</v>
      </c>
      <c r="K4" s="38">
        <f>COUNTIF(Vertices[Betweenness Centrality], "&gt;= " &amp; J4) - COUNTIF(Vertices[Betweenness Centrality], "&gt;=" &amp; J5)</f>
        <v>2</v>
      </c>
      <c r="L4" s="37">
        <f t="shared" si="5"/>
        <v>2.0833333333333332E-2</v>
      </c>
      <c r="M4" s="38">
        <f>COUNTIF(Vertices[Closeness Centrality], "&gt;= " &amp; L4) - COUNTIF(Vertices[Closeness Centrality], "&gt;=" &amp; L5)</f>
        <v>0</v>
      </c>
      <c r="N4" s="37">
        <f t="shared" si="6"/>
        <v>2.9756666666666664E-3</v>
      </c>
      <c r="O4" s="38">
        <f>COUNTIF(Vertices[Eigenvector Centrality], "&gt;= " &amp; N4) - COUNTIF(Vertices[Eigenvector Centrality], "&gt;=" &amp; N5)</f>
        <v>8</v>
      </c>
      <c r="P4" s="37">
        <f t="shared" si="7"/>
        <v>0.71044675000000002</v>
      </c>
      <c r="Q4" s="38">
        <f>COUNTIF(Vertices[PageRank], "&gt;= " &amp; P4) - COUNTIF(Vertices[PageRank], "&gt;=" &amp; P5)</f>
        <v>3</v>
      </c>
      <c r="R4" s="37">
        <f t="shared" si="8"/>
        <v>4.1666666666666664E-2</v>
      </c>
      <c r="S4" s="43">
        <f>COUNTIF(Vertices[Clustering Coefficient], "&gt;= " &amp; R4) - COUNTIF(Vertices[Clustering Coefficient], "&gt;=" &amp; R5)</f>
        <v>1</v>
      </c>
      <c r="T4" s="37" t="e">
        <f t="shared" ca="1" si="9"/>
        <v>#REF!</v>
      </c>
      <c r="U4" s="38" t="e">
        <f t="shared" ca="1" si="0"/>
        <v>#REF!</v>
      </c>
      <c r="W4" s="12" t="s">
        <v>126</v>
      </c>
      <c r="X4" s="12" t="s">
        <v>128</v>
      </c>
    </row>
    <row r="5" spans="1:24" x14ac:dyDescent="0.25">
      <c r="A5" s="125"/>
      <c r="B5" s="125"/>
      <c r="D5" s="32">
        <f t="shared" si="1"/>
        <v>0</v>
      </c>
      <c r="E5" s="3">
        <f>COUNTIF(Vertices[Degree], "&gt;= " &amp; D5) - COUNTIF(Vertices[Degree], "&gt;=" &amp; D6)</f>
        <v>0</v>
      </c>
      <c r="F5" s="39">
        <f t="shared" si="2"/>
        <v>2.0625</v>
      </c>
      <c r="G5" s="40">
        <f>COUNTIF(Vertices[In-Degree], "&gt;= " &amp; F5) - COUNTIF(Vertices[In-Degree], "&gt;=" &amp; F6)</f>
        <v>0</v>
      </c>
      <c r="H5" s="39">
        <f t="shared" si="3"/>
        <v>1.625</v>
      </c>
      <c r="I5" s="40">
        <f>COUNTIF(Vertices[Out-Degree], "&gt;= " &amp; H5) - COUNTIF(Vertices[Out-Degree], "&gt;=" &amp; H6)</f>
        <v>9</v>
      </c>
      <c r="J5" s="39">
        <f t="shared" si="4"/>
        <v>276.26757831250001</v>
      </c>
      <c r="K5" s="40">
        <f>COUNTIF(Vertices[Betweenness Centrality], "&gt;= " &amp; J5) - COUNTIF(Vertices[Betweenness Centrality], "&gt;=" &amp; J6)</f>
        <v>3</v>
      </c>
      <c r="L5" s="39">
        <f t="shared" si="5"/>
        <v>3.125E-2</v>
      </c>
      <c r="M5" s="40">
        <f>COUNTIF(Vertices[Closeness Centrality], "&gt;= " &amp; L5) - COUNTIF(Vertices[Closeness Centrality], "&gt;=" &amp; L6)</f>
        <v>0</v>
      </c>
      <c r="N5" s="39">
        <f t="shared" si="6"/>
        <v>4.4634999999999996E-3</v>
      </c>
      <c r="O5" s="40">
        <f>COUNTIF(Vertices[Eigenvector Centrality], "&gt;= " &amp; N5) - COUNTIF(Vertices[Eigenvector Centrality], "&gt;=" &amp; N6)</f>
        <v>17</v>
      </c>
      <c r="P5" s="39">
        <f t="shared" si="7"/>
        <v>0.91641462500000004</v>
      </c>
      <c r="Q5" s="40">
        <f>COUNTIF(Vertices[PageRank], "&gt;= " &amp; P5) - COUNTIF(Vertices[PageRank], "&gt;=" &amp; P6)</f>
        <v>10</v>
      </c>
      <c r="R5" s="39">
        <f t="shared" si="8"/>
        <v>6.25E-2</v>
      </c>
      <c r="S5" s="44">
        <f>COUNTIF(Vertices[Clustering Coefficient], "&gt;= " &amp; R5) - COUNTIF(Vertices[Clustering Coefficient], "&gt;=" &amp; R6)</f>
        <v>1</v>
      </c>
      <c r="T5" s="39" t="e">
        <f t="shared" ca="1" si="9"/>
        <v>#REF!</v>
      </c>
      <c r="U5" s="40" t="e">
        <f t="shared" ca="1" si="0"/>
        <v>#REF!</v>
      </c>
    </row>
    <row r="6" spans="1:24" x14ac:dyDescent="0.25">
      <c r="A6" s="34" t="s">
        <v>148</v>
      </c>
      <c r="B6" s="34">
        <v>177</v>
      </c>
      <c r="D6" s="32">
        <f t="shared" si="1"/>
        <v>0</v>
      </c>
      <c r="E6" s="3">
        <f>COUNTIF(Vertices[Degree], "&gt;= " &amp; D6) - COUNTIF(Vertices[Degree], "&gt;=" &amp; D7)</f>
        <v>0</v>
      </c>
      <c r="F6" s="37">
        <f t="shared" si="2"/>
        <v>2.75</v>
      </c>
      <c r="G6" s="38">
        <f>COUNTIF(Vertices[In-Degree], "&gt;= " &amp; F6) - COUNTIF(Vertices[In-Degree], "&gt;=" &amp; F7)</f>
        <v>8</v>
      </c>
      <c r="H6" s="37">
        <f t="shared" si="3"/>
        <v>2.1666666666666665</v>
      </c>
      <c r="I6" s="38">
        <f>COUNTIF(Vertices[Out-Degree], "&gt;= " &amp; H6) - COUNTIF(Vertices[Out-Degree], "&gt;=" &amp; H7)</f>
        <v>0</v>
      </c>
      <c r="J6" s="37">
        <f t="shared" si="4"/>
        <v>368.35677108333334</v>
      </c>
      <c r="K6" s="38">
        <f>COUNTIF(Vertices[Betweenness Centrality], "&gt;= " &amp; J6) - COUNTIF(Vertices[Betweenness Centrality], "&gt;=" &amp; J7)</f>
        <v>2</v>
      </c>
      <c r="L6" s="37">
        <f t="shared" si="5"/>
        <v>4.1666666666666664E-2</v>
      </c>
      <c r="M6" s="38">
        <f>COUNTIF(Vertices[Closeness Centrality], "&gt;= " &amp; L6) - COUNTIF(Vertices[Closeness Centrality], "&gt;=" &amp; L7)</f>
        <v>0</v>
      </c>
      <c r="N6" s="37">
        <f t="shared" si="6"/>
        <v>5.9513333333333328E-3</v>
      </c>
      <c r="O6" s="38">
        <f>COUNTIF(Vertices[Eigenvector Centrality], "&gt;= " &amp; N6) - COUNTIF(Vertices[Eigenvector Centrality], "&gt;=" &amp; N7)</f>
        <v>2</v>
      </c>
      <c r="P6" s="37">
        <f t="shared" si="7"/>
        <v>1.1223825000000001</v>
      </c>
      <c r="Q6" s="38">
        <f>COUNTIF(Vertices[PageRank], "&gt;= " &amp; P6) - COUNTIF(Vertices[PageRank], "&gt;=" &amp; P7)</f>
        <v>4</v>
      </c>
      <c r="R6" s="37">
        <f t="shared" si="8"/>
        <v>8.3333333333333329E-2</v>
      </c>
      <c r="S6" s="43">
        <f>COUNTIF(Vertices[Clustering Coefficient], "&gt;= " &amp; R6) - COUNTIF(Vertices[Clustering Coefficient], "&gt;=" &amp; R7)</f>
        <v>1</v>
      </c>
      <c r="T6" s="37" t="e">
        <f t="shared" ca="1" si="9"/>
        <v>#REF!</v>
      </c>
      <c r="U6" s="38" t="e">
        <f t="shared" ca="1" si="0"/>
        <v>#REF!</v>
      </c>
    </row>
    <row r="7" spans="1:24" x14ac:dyDescent="0.25">
      <c r="A7" s="34" t="s">
        <v>149</v>
      </c>
      <c r="B7" s="34">
        <v>246</v>
      </c>
      <c r="D7" s="32">
        <f t="shared" si="1"/>
        <v>0</v>
      </c>
      <c r="E7" s="3">
        <f>COUNTIF(Vertices[Degree], "&gt;= " &amp; D7) - COUNTIF(Vertices[Degree], "&gt;=" &amp; D8)</f>
        <v>0</v>
      </c>
      <c r="F7" s="39">
        <f t="shared" si="2"/>
        <v>3.4375</v>
      </c>
      <c r="G7" s="40">
        <f>COUNTIF(Vertices[In-Degree], "&gt;= " &amp; F7) - COUNTIF(Vertices[In-Degree], "&gt;=" &amp; F8)</f>
        <v>1</v>
      </c>
      <c r="H7" s="39">
        <f t="shared" si="3"/>
        <v>2.708333333333333</v>
      </c>
      <c r="I7" s="40">
        <f>COUNTIF(Vertices[Out-Degree], "&gt;= " &amp; H7) - COUNTIF(Vertices[Out-Degree], "&gt;=" &amp; H8)</f>
        <v>4</v>
      </c>
      <c r="J7" s="39">
        <f t="shared" si="4"/>
        <v>460.44596385416668</v>
      </c>
      <c r="K7" s="40">
        <f>COUNTIF(Vertices[Betweenness Centrality], "&gt;= " &amp; J7) - COUNTIF(Vertices[Betweenness Centrality], "&gt;=" &amp; J8)</f>
        <v>2</v>
      </c>
      <c r="L7" s="39">
        <f t="shared" si="5"/>
        <v>5.2083333333333329E-2</v>
      </c>
      <c r="M7" s="40">
        <f>COUNTIF(Vertices[Closeness Centrality], "&gt;= " &amp; L7) - COUNTIF(Vertices[Closeness Centrality], "&gt;=" &amp; L8)</f>
        <v>0</v>
      </c>
      <c r="N7" s="39">
        <f t="shared" si="6"/>
        <v>7.439166666666666E-3</v>
      </c>
      <c r="O7" s="40">
        <f>COUNTIF(Vertices[Eigenvector Centrality], "&gt;= " &amp; N7) - COUNTIF(Vertices[Eigenvector Centrality], "&gt;=" &amp; N8)</f>
        <v>5</v>
      </c>
      <c r="P7" s="39">
        <f t="shared" si="7"/>
        <v>1.3283503750000001</v>
      </c>
      <c r="Q7" s="40">
        <f>COUNTIF(Vertices[PageRank], "&gt;= " &amp; P7) - COUNTIF(Vertices[PageRank], "&gt;=" &amp; P8)</f>
        <v>7</v>
      </c>
      <c r="R7" s="39">
        <f t="shared" si="8"/>
        <v>0.10416666666666666</v>
      </c>
      <c r="S7" s="44">
        <f>COUNTIF(Vertices[Clustering Coefficient], "&gt;= " &amp; R7) - COUNTIF(Vertices[Clustering Coefficient], "&gt;=" &amp; R8)</f>
        <v>2</v>
      </c>
      <c r="T7" s="39" t="e">
        <f t="shared" ca="1" si="9"/>
        <v>#REF!</v>
      </c>
      <c r="U7" s="40" t="e">
        <f t="shared" ca="1" si="0"/>
        <v>#REF!</v>
      </c>
    </row>
    <row r="8" spans="1:24" x14ac:dyDescent="0.25">
      <c r="A8" s="34" t="s">
        <v>150</v>
      </c>
      <c r="B8" s="34">
        <v>423</v>
      </c>
      <c r="D8" s="32">
        <f t="shared" si="1"/>
        <v>0</v>
      </c>
      <c r="E8" s="3">
        <f>COUNTIF(Vertices[Degree], "&gt;= " &amp; D8) - COUNTIF(Vertices[Degree], "&gt;=" &amp; D9)</f>
        <v>0</v>
      </c>
      <c r="F8" s="37">
        <f t="shared" si="2"/>
        <v>4.125</v>
      </c>
      <c r="G8" s="38">
        <f>COUNTIF(Vertices[In-Degree], "&gt;= " &amp; F8) - COUNTIF(Vertices[In-Degree], "&gt;=" &amp; F9)</f>
        <v>0</v>
      </c>
      <c r="H8" s="37">
        <f t="shared" si="3"/>
        <v>3.2499999999999996</v>
      </c>
      <c r="I8" s="38">
        <f>COUNTIF(Vertices[Out-Degree], "&gt;= " &amp; H8) - COUNTIF(Vertices[Out-Degree], "&gt;=" &amp; H9)</f>
        <v>0</v>
      </c>
      <c r="J8" s="37">
        <f t="shared" si="4"/>
        <v>552.53515662500001</v>
      </c>
      <c r="K8" s="38">
        <f>COUNTIF(Vertices[Betweenness Centrality], "&gt;= " &amp; J8) - COUNTIF(Vertices[Betweenness Centrality], "&gt;=" &amp; J9)</f>
        <v>0</v>
      </c>
      <c r="L8" s="37">
        <f t="shared" si="5"/>
        <v>6.2499999999999993E-2</v>
      </c>
      <c r="M8" s="38">
        <f>COUNTIF(Vertices[Closeness Centrality], "&gt;= " &amp; L8) - COUNTIF(Vertices[Closeness Centrality], "&gt;=" &amp; L9)</f>
        <v>0</v>
      </c>
      <c r="N8" s="37">
        <f t="shared" si="6"/>
        <v>8.9269999999999992E-3</v>
      </c>
      <c r="O8" s="38">
        <f>COUNTIF(Vertices[Eigenvector Centrality], "&gt;= " &amp; N8) - COUNTIF(Vertices[Eigenvector Centrality], "&gt;=" &amp; N9)</f>
        <v>2</v>
      </c>
      <c r="P8" s="37">
        <f t="shared" si="7"/>
        <v>1.5343182500000001</v>
      </c>
      <c r="Q8" s="38">
        <f>COUNTIF(Vertices[PageRank], "&gt;= " &amp; P8) - COUNTIF(Vertices[PageRank], "&gt;=" &amp; P9)</f>
        <v>4</v>
      </c>
      <c r="R8" s="37">
        <f t="shared" si="8"/>
        <v>0.12499999999999999</v>
      </c>
      <c r="S8" s="43">
        <f>COUNTIF(Vertices[Clustering Coefficient], "&gt;= " &amp; R8) - COUNTIF(Vertices[Clustering Coefficient], "&gt;=" &amp; R9)</f>
        <v>1</v>
      </c>
      <c r="T8" s="37" t="e">
        <f t="shared" ca="1" si="9"/>
        <v>#REF!</v>
      </c>
      <c r="U8" s="38" t="e">
        <f t="shared" ca="1" si="0"/>
        <v>#REF!</v>
      </c>
    </row>
    <row r="9" spans="1:24" x14ac:dyDescent="0.25">
      <c r="A9" s="125"/>
      <c r="B9" s="125"/>
      <c r="D9" s="32">
        <f t="shared" si="1"/>
        <v>0</v>
      </c>
      <c r="E9" s="3">
        <f>COUNTIF(Vertices[Degree], "&gt;= " &amp; D9) - COUNTIF(Vertices[Degree], "&gt;=" &amp; D10)</f>
        <v>0</v>
      </c>
      <c r="F9" s="39">
        <f t="shared" si="2"/>
        <v>4.8125</v>
      </c>
      <c r="G9" s="40">
        <f>COUNTIF(Vertices[In-Degree], "&gt;= " &amp; F9) - COUNTIF(Vertices[In-Degree], "&gt;=" &amp; F10)</f>
        <v>6</v>
      </c>
      <c r="H9" s="39">
        <f t="shared" si="3"/>
        <v>3.7916666666666661</v>
      </c>
      <c r="I9" s="40">
        <f>COUNTIF(Vertices[Out-Degree], "&gt;= " &amp; H9) - COUNTIF(Vertices[Out-Degree], "&gt;=" &amp; H10)</f>
        <v>0</v>
      </c>
      <c r="J9" s="39">
        <f t="shared" si="4"/>
        <v>644.62434939583341</v>
      </c>
      <c r="K9" s="40">
        <f>COUNTIF(Vertices[Betweenness Centrality], "&gt;= " &amp; J9) - COUNTIF(Vertices[Betweenness Centrality], "&gt;=" &amp; J10)</f>
        <v>1</v>
      </c>
      <c r="L9" s="39">
        <f t="shared" si="5"/>
        <v>7.2916666666666657E-2</v>
      </c>
      <c r="M9" s="40">
        <f>COUNTIF(Vertices[Closeness Centrality], "&gt;= " &amp; L9) - COUNTIF(Vertices[Closeness Centrality], "&gt;=" &amp; L10)</f>
        <v>0</v>
      </c>
      <c r="N9" s="39">
        <f t="shared" si="6"/>
        <v>1.0414833333333331E-2</v>
      </c>
      <c r="O9" s="40">
        <f>COUNTIF(Vertices[Eigenvector Centrality], "&gt;= " &amp; N9) - COUNTIF(Vertices[Eigenvector Centrality], "&gt;=" &amp; N10)</f>
        <v>4</v>
      </c>
      <c r="P9" s="39">
        <f t="shared" si="7"/>
        <v>1.7402861250000001</v>
      </c>
      <c r="Q9" s="40">
        <f>COUNTIF(Vertices[PageRank], "&gt;= " &amp; P9) - COUNTIF(Vertices[PageRank], "&gt;=" &amp; P10)</f>
        <v>2</v>
      </c>
      <c r="R9" s="39">
        <f t="shared" si="8"/>
        <v>0.14583333333333331</v>
      </c>
      <c r="S9" s="44">
        <f>COUNTIF(Vertices[Clustering Coefficient], "&gt;= " &amp; R9) - COUNTIF(Vertices[Clustering Coefficient], "&gt;=" &amp; R10)</f>
        <v>0</v>
      </c>
      <c r="T9" s="39" t="e">
        <f t="shared" ca="1" si="9"/>
        <v>#REF!</v>
      </c>
      <c r="U9" s="40" t="e">
        <f t="shared" ca="1" si="0"/>
        <v>#REF!</v>
      </c>
    </row>
    <row r="10" spans="1:24" x14ac:dyDescent="0.25">
      <c r="A10" s="34" t="s">
        <v>10549</v>
      </c>
      <c r="B10" s="34">
        <v>5</v>
      </c>
      <c r="D10" s="32">
        <f t="shared" si="1"/>
        <v>0</v>
      </c>
      <c r="E10" s="3">
        <f>COUNTIF(Vertices[Degree], "&gt;= " &amp; D10) - COUNTIF(Vertices[Degree], "&gt;=" &amp; D11)</f>
        <v>0</v>
      </c>
      <c r="F10" s="37">
        <f t="shared" si="2"/>
        <v>5.5</v>
      </c>
      <c r="G10" s="38">
        <f>COUNTIF(Vertices[In-Degree], "&gt;= " &amp; F10) - COUNTIF(Vertices[In-Degree], "&gt;=" &amp; F11)</f>
        <v>6</v>
      </c>
      <c r="H10" s="37">
        <f t="shared" si="3"/>
        <v>4.333333333333333</v>
      </c>
      <c r="I10" s="38">
        <f>COUNTIF(Vertices[Out-Degree], "&gt;= " &amp; H10) - COUNTIF(Vertices[Out-Degree], "&gt;=" &amp; H11)</f>
        <v>0</v>
      </c>
      <c r="J10" s="37">
        <f t="shared" si="4"/>
        <v>736.71354216666668</v>
      </c>
      <c r="K10" s="38">
        <f>COUNTIF(Vertices[Betweenness Centrality], "&gt;= " &amp; J10) - COUNTIF(Vertices[Betweenness Centrality], "&gt;=" &amp; J11)</f>
        <v>0</v>
      </c>
      <c r="L10" s="37">
        <f t="shared" si="5"/>
        <v>8.3333333333333329E-2</v>
      </c>
      <c r="M10" s="38">
        <f>COUNTIF(Vertices[Closeness Centrality], "&gt;= " &amp; L10) - COUNTIF(Vertices[Closeness Centrality], "&gt;=" &amp; L11)</f>
        <v>0</v>
      </c>
      <c r="N10" s="37">
        <f t="shared" si="6"/>
        <v>1.1902666666666666E-2</v>
      </c>
      <c r="O10" s="38">
        <f>COUNTIF(Vertices[Eigenvector Centrality], "&gt;= " &amp; N10) - COUNTIF(Vertices[Eigenvector Centrality], "&gt;=" &amp; N11)</f>
        <v>2</v>
      </c>
      <c r="P10" s="37">
        <f t="shared" si="7"/>
        <v>1.9462540000000002</v>
      </c>
      <c r="Q10" s="38">
        <f>COUNTIF(Vertices[PageRank], "&gt;= " &amp; P10) - COUNTIF(Vertices[PageRank], "&gt;=" &amp; P11)</f>
        <v>0</v>
      </c>
      <c r="R10" s="37">
        <f t="shared" si="8"/>
        <v>0.16666666666666666</v>
      </c>
      <c r="S10" s="43">
        <f>COUNTIF(Vertices[Clustering Coefficient], "&gt;= " &amp; R10) - COUNTIF(Vertices[Clustering Coefficient], "&gt;=" &amp; R11)</f>
        <v>0</v>
      </c>
      <c r="T10" s="37" t="e">
        <f t="shared" ca="1" si="9"/>
        <v>#REF!</v>
      </c>
      <c r="U10" s="38" t="e">
        <f t="shared" ca="1" si="0"/>
        <v>#REF!</v>
      </c>
    </row>
    <row r="11" spans="1:24" x14ac:dyDescent="0.25">
      <c r="A11" s="125"/>
      <c r="B11" s="125"/>
      <c r="D11" s="32">
        <f t="shared" si="1"/>
        <v>0</v>
      </c>
      <c r="E11" s="3">
        <f>COUNTIF(Vertices[Degree], "&gt;= " &amp; D11) - COUNTIF(Vertices[Degree], "&gt;=" &amp; D12)</f>
        <v>0</v>
      </c>
      <c r="F11" s="39">
        <f t="shared" si="2"/>
        <v>6.1875</v>
      </c>
      <c r="G11" s="40">
        <f>COUNTIF(Vertices[In-Degree], "&gt;= " &amp; F11) - COUNTIF(Vertices[In-Degree], "&gt;=" &amp; F12)</f>
        <v>0</v>
      </c>
      <c r="H11" s="39">
        <f t="shared" si="3"/>
        <v>4.875</v>
      </c>
      <c r="I11" s="40">
        <f>COUNTIF(Vertices[Out-Degree], "&gt;= " &amp; H11) - COUNTIF(Vertices[Out-Degree], "&gt;=" &amp; H12)</f>
        <v>3</v>
      </c>
      <c r="J11" s="39">
        <f t="shared" si="4"/>
        <v>828.80273493749996</v>
      </c>
      <c r="K11" s="40">
        <f>COUNTIF(Vertices[Betweenness Centrality], "&gt;= " &amp; J11) - COUNTIF(Vertices[Betweenness Centrality], "&gt;=" &amp; J12)</f>
        <v>1</v>
      </c>
      <c r="L11" s="39">
        <f t="shared" si="5"/>
        <v>9.375E-2</v>
      </c>
      <c r="M11" s="40">
        <f>COUNTIF(Vertices[Closeness Centrality], "&gt;= " &amp; L11) - COUNTIF(Vertices[Closeness Centrality], "&gt;=" &amp; L12)</f>
        <v>0</v>
      </c>
      <c r="N11" s="39">
        <f t="shared" si="6"/>
        <v>1.33905E-2</v>
      </c>
      <c r="O11" s="40">
        <f>COUNTIF(Vertices[Eigenvector Centrality], "&gt;= " &amp; N11) - COUNTIF(Vertices[Eigenvector Centrality], "&gt;=" &amp; N12)</f>
        <v>1</v>
      </c>
      <c r="P11" s="39">
        <f t="shared" si="7"/>
        <v>2.1522218750000004</v>
      </c>
      <c r="Q11" s="40">
        <f>COUNTIF(Vertices[PageRank], "&gt;= " &amp; P11) - COUNTIF(Vertices[PageRank], "&gt;=" &amp; P12)</f>
        <v>1</v>
      </c>
      <c r="R11" s="39">
        <f t="shared" si="8"/>
        <v>0.1875</v>
      </c>
      <c r="S11" s="44">
        <f>COUNTIF(Vertices[Clustering Coefficient], "&gt;= " &amp; R11) - COUNTIF(Vertices[Clustering Coefficient], "&gt;=" &amp; R12)</f>
        <v>4</v>
      </c>
      <c r="T11" s="39" t="e">
        <f t="shared" ca="1" si="9"/>
        <v>#REF!</v>
      </c>
      <c r="U11" s="40" t="e">
        <f t="shared" ca="1" si="0"/>
        <v>#REF!</v>
      </c>
    </row>
    <row r="12" spans="1:24" x14ac:dyDescent="0.25">
      <c r="A12" s="34" t="s">
        <v>313</v>
      </c>
      <c r="B12" s="34">
        <v>95</v>
      </c>
      <c r="D12" s="32">
        <f t="shared" si="1"/>
        <v>0</v>
      </c>
      <c r="E12" s="3">
        <f>COUNTIF(Vertices[Degree], "&gt;= " &amp; D12) - COUNTIF(Vertices[Degree], "&gt;=" &amp; D13)</f>
        <v>0</v>
      </c>
      <c r="F12" s="37">
        <f t="shared" si="2"/>
        <v>6.875</v>
      </c>
      <c r="G12" s="38">
        <f>COUNTIF(Vertices[In-Degree], "&gt;= " &amp; F12) - COUNTIF(Vertices[In-Degree], "&gt;=" &amp; F13)</f>
        <v>3</v>
      </c>
      <c r="H12" s="37">
        <f t="shared" si="3"/>
        <v>5.416666666666667</v>
      </c>
      <c r="I12" s="38">
        <f>COUNTIF(Vertices[Out-Degree], "&gt;= " &amp; H12) - COUNTIF(Vertices[Out-Degree], "&gt;=" &amp; H13)</f>
        <v>0</v>
      </c>
      <c r="J12" s="37">
        <f t="shared" si="4"/>
        <v>920.89192770833324</v>
      </c>
      <c r="K12" s="38">
        <f>COUNTIF(Vertices[Betweenness Centrality], "&gt;= " &amp; J12) - COUNTIF(Vertices[Betweenness Centrality], "&gt;=" &amp; J13)</f>
        <v>1</v>
      </c>
      <c r="L12" s="37">
        <f t="shared" si="5"/>
        <v>0.10416666666666667</v>
      </c>
      <c r="M12" s="38">
        <f>COUNTIF(Vertices[Closeness Centrality], "&gt;= " &amp; L12) - COUNTIF(Vertices[Closeness Centrality], "&gt;=" &amp; L13)</f>
        <v>0</v>
      </c>
      <c r="N12" s="37">
        <f t="shared" si="6"/>
        <v>1.4878333333333334E-2</v>
      </c>
      <c r="O12" s="38">
        <f>COUNTIF(Vertices[Eigenvector Centrality], "&gt;= " &amp; N12) - COUNTIF(Vertices[Eigenvector Centrality], "&gt;=" &amp; N13)</f>
        <v>1</v>
      </c>
      <c r="P12" s="37">
        <f t="shared" si="7"/>
        <v>2.3581897500000002</v>
      </c>
      <c r="Q12" s="38">
        <f>COUNTIF(Vertices[PageRank], "&gt;= " &amp; P12) - COUNTIF(Vertices[PageRank], "&gt;=" &amp; P13)</f>
        <v>1</v>
      </c>
      <c r="R12" s="37">
        <f t="shared" si="8"/>
        <v>0.20833333333333334</v>
      </c>
      <c r="S12" s="43">
        <f>COUNTIF(Vertices[Clustering Coefficient], "&gt;= " &amp; R12) - COUNTIF(Vertices[Clustering Coefficient], "&gt;=" &amp; R13)</f>
        <v>1</v>
      </c>
      <c r="T12" s="37" t="e">
        <f t="shared" ca="1" si="9"/>
        <v>#REF!</v>
      </c>
      <c r="U12" s="38" t="e">
        <f t="shared" ca="1" si="0"/>
        <v>#REF!</v>
      </c>
    </row>
    <row r="13" spans="1:24" x14ac:dyDescent="0.25">
      <c r="A13" s="34" t="s">
        <v>315</v>
      </c>
      <c r="B13" s="34">
        <v>132</v>
      </c>
      <c r="D13" s="32">
        <f t="shared" si="1"/>
        <v>0</v>
      </c>
      <c r="E13" s="3">
        <f>COUNTIF(Vertices[Degree], "&gt;= " &amp; D13) - COUNTIF(Vertices[Degree], "&gt;=" &amp; D14)</f>
        <v>0</v>
      </c>
      <c r="F13" s="39">
        <f t="shared" si="2"/>
        <v>7.5625</v>
      </c>
      <c r="G13" s="40">
        <f>COUNTIF(Vertices[In-Degree], "&gt;= " &amp; F13) - COUNTIF(Vertices[In-Degree], "&gt;=" &amp; F14)</f>
        <v>2</v>
      </c>
      <c r="H13" s="39">
        <f t="shared" si="3"/>
        <v>5.9583333333333339</v>
      </c>
      <c r="I13" s="40">
        <f>COUNTIF(Vertices[Out-Degree], "&gt;= " &amp; H13) - COUNTIF(Vertices[Out-Degree], "&gt;=" &amp; H14)</f>
        <v>1</v>
      </c>
      <c r="J13" s="39">
        <f t="shared" si="4"/>
        <v>1012.9811204791665</v>
      </c>
      <c r="K13" s="40">
        <f>COUNTIF(Vertices[Betweenness Centrality], "&gt;= " &amp; J13) - COUNTIF(Vertices[Betweenness Centrality], "&gt;=" &amp; J14)</f>
        <v>0</v>
      </c>
      <c r="L13" s="39">
        <f t="shared" si="5"/>
        <v>0.11458333333333334</v>
      </c>
      <c r="M13" s="40">
        <f>COUNTIF(Vertices[Closeness Centrality], "&gt;= " &amp; L13) - COUNTIF(Vertices[Closeness Centrality], "&gt;=" &amp; L14)</f>
        <v>0</v>
      </c>
      <c r="N13" s="39">
        <f t="shared" si="6"/>
        <v>1.6366166666666668E-2</v>
      </c>
      <c r="O13" s="40">
        <f>COUNTIF(Vertices[Eigenvector Centrality], "&gt;= " &amp; N13) - COUNTIF(Vertices[Eigenvector Centrality], "&gt;=" &amp; N14)</f>
        <v>4</v>
      </c>
      <c r="P13" s="39">
        <f t="shared" si="7"/>
        <v>2.564157625</v>
      </c>
      <c r="Q13" s="40">
        <f>COUNTIF(Vertices[PageRank], "&gt;= " &amp; P13) - COUNTIF(Vertices[PageRank], "&gt;=" &amp; P14)</f>
        <v>2</v>
      </c>
      <c r="R13" s="39">
        <f t="shared" si="8"/>
        <v>0.22916666666666669</v>
      </c>
      <c r="S13" s="44">
        <f>COUNTIF(Vertices[Clustering Coefficient], "&gt;= " &amp; R13) - COUNTIF(Vertices[Clustering Coefficient], "&gt;=" &amp; R14)</f>
        <v>3</v>
      </c>
      <c r="T13" s="39" t="e">
        <f t="shared" ca="1" si="9"/>
        <v>#REF!</v>
      </c>
      <c r="U13" s="40" t="e">
        <f t="shared" ca="1" si="0"/>
        <v>#REF!</v>
      </c>
    </row>
    <row r="14" spans="1:24" x14ac:dyDescent="0.25">
      <c r="A14" s="34" t="s">
        <v>314</v>
      </c>
      <c r="B14" s="34">
        <v>99</v>
      </c>
      <c r="D14" s="32">
        <f t="shared" si="1"/>
        <v>0</v>
      </c>
      <c r="E14" s="3">
        <f>COUNTIF(Vertices[Degree], "&gt;= " &amp; D14) - COUNTIF(Vertices[Degree], "&gt;=" &amp; D15)</f>
        <v>0</v>
      </c>
      <c r="F14" s="37">
        <f t="shared" si="2"/>
        <v>8.25</v>
      </c>
      <c r="G14" s="38">
        <f>COUNTIF(Vertices[In-Degree], "&gt;= " &amp; F14) - COUNTIF(Vertices[In-Degree], "&gt;=" &amp; F15)</f>
        <v>0</v>
      </c>
      <c r="H14" s="37">
        <f t="shared" si="3"/>
        <v>6.5000000000000009</v>
      </c>
      <c r="I14" s="38">
        <f>COUNTIF(Vertices[Out-Degree], "&gt;= " &amp; H14) - COUNTIF(Vertices[Out-Degree], "&gt;=" &amp; H15)</f>
        <v>0</v>
      </c>
      <c r="J14" s="37">
        <f t="shared" si="4"/>
        <v>1105.0703132499998</v>
      </c>
      <c r="K14" s="38">
        <f>COUNTIF(Vertices[Betweenness Centrality], "&gt;= " &amp; J14) - COUNTIF(Vertices[Betweenness Centrality], "&gt;=" &amp; J15)</f>
        <v>0</v>
      </c>
      <c r="L14" s="37">
        <f t="shared" si="5"/>
        <v>0.125</v>
      </c>
      <c r="M14" s="38">
        <f>COUNTIF(Vertices[Closeness Centrality], "&gt;= " &amp; L14) - COUNTIF(Vertices[Closeness Centrality], "&gt;=" &amp; L15)</f>
        <v>0</v>
      </c>
      <c r="N14" s="37">
        <f t="shared" si="6"/>
        <v>1.7854000000000002E-2</v>
      </c>
      <c r="O14" s="38">
        <f>COUNTIF(Vertices[Eigenvector Centrality], "&gt;= " &amp; N14) - COUNTIF(Vertices[Eigenvector Centrality], "&gt;=" &amp; N15)</f>
        <v>3</v>
      </c>
      <c r="P14" s="37">
        <f t="shared" si="7"/>
        <v>2.7701254999999998</v>
      </c>
      <c r="Q14" s="38">
        <f>COUNTIF(Vertices[PageRank], "&gt;= " &amp; P14) - COUNTIF(Vertices[PageRank], "&gt;=" &amp; P15)</f>
        <v>0</v>
      </c>
      <c r="R14" s="37">
        <f t="shared" si="8"/>
        <v>0.25</v>
      </c>
      <c r="S14" s="43">
        <f>COUNTIF(Vertices[Clustering Coefficient], "&gt;= " &amp; R14) - COUNTIF(Vertices[Clustering Coefficient], "&gt;=" &amp; R15)</f>
        <v>6</v>
      </c>
      <c r="T14" s="37" t="e">
        <f t="shared" ca="1" si="9"/>
        <v>#REF!</v>
      </c>
      <c r="U14" s="38" t="e">
        <f t="shared" ca="1" si="0"/>
        <v>#REF!</v>
      </c>
    </row>
    <row r="15" spans="1:24" x14ac:dyDescent="0.25">
      <c r="A15" s="34" t="s">
        <v>176</v>
      </c>
      <c r="B15" s="34">
        <v>89</v>
      </c>
      <c r="D15" s="32">
        <f t="shared" si="1"/>
        <v>0</v>
      </c>
      <c r="E15" s="3">
        <f>COUNTIF(Vertices[Degree], "&gt;= " &amp; D15) - COUNTIF(Vertices[Degree], "&gt;=" &amp; D16)</f>
        <v>0</v>
      </c>
      <c r="F15" s="39">
        <f t="shared" si="2"/>
        <v>8.9375</v>
      </c>
      <c r="G15" s="40">
        <f>COUNTIF(Vertices[In-Degree], "&gt;= " &amp; F15) - COUNTIF(Vertices[In-Degree], "&gt;=" &amp; F16)</f>
        <v>3</v>
      </c>
      <c r="H15" s="39">
        <f t="shared" si="3"/>
        <v>7.0416666666666679</v>
      </c>
      <c r="I15" s="40">
        <f>COUNTIF(Vertices[Out-Degree], "&gt;= " &amp; H15) - COUNTIF(Vertices[Out-Degree], "&gt;=" &amp; H16)</f>
        <v>0</v>
      </c>
      <c r="J15" s="39">
        <f t="shared" si="4"/>
        <v>1197.1595060208331</v>
      </c>
      <c r="K15" s="40">
        <f>COUNTIF(Vertices[Betweenness Centrality], "&gt;= " &amp; J15) - COUNTIF(Vertices[Betweenness Centrality], "&gt;=" &amp; J16)</f>
        <v>2</v>
      </c>
      <c r="L15" s="39">
        <f t="shared" si="5"/>
        <v>0.13541666666666666</v>
      </c>
      <c r="M15" s="40">
        <f>COUNTIF(Vertices[Closeness Centrality], "&gt;= " &amp; L15) - COUNTIF(Vertices[Closeness Centrality], "&gt;=" &amp; L16)</f>
        <v>0</v>
      </c>
      <c r="N15" s="39">
        <f t="shared" si="6"/>
        <v>1.9341833333333336E-2</v>
      </c>
      <c r="O15" s="40">
        <f>COUNTIF(Vertices[Eigenvector Centrality], "&gt;= " &amp; N15) - COUNTIF(Vertices[Eigenvector Centrality], "&gt;=" &amp; N16)</f>
        <v>4</v>
      </c>
      <c r="P15" s="39">
        <f t="shared" si="7"/>
        <v>2.9760933749999996</v>
      </c>
      <c r="Q15" s="40">
        <f>COUNTIF(Vertices[PageRank], "&gt;= " &amp; P15) - COUNTIF(Vertices[PageRank], "&gt;=" &amp; P16)</f>
        <v>0</v>
      </c>
      <c r="R15" s="39">
        <f t="shared" si="8"/>
        <v>0.27083333333333331</v>
      </c>
      <c r="S15" s="44">
        <f>COUNTIF(Vertices[Clustering Coefficient], "&gt;= " &amp; R15) - COUNTIF(Vertices[Clustering Coefficient], "&gt;=" &amp; R16)</f>
        <v>0</v>
      </c>
      <c r="T15" s="39" t="e">
        <f t="shared" ca="1" si="9"/>
        <v>#REF!</v>
      </c>
      <c r="U15" s="40" t="e">
        <f t="shared" ca="1" si="0"/>
        <v>#REF!</v>
      </c>
    </row>
    <row r="16" spans="1:24" x14ac:dyDescent="0.25">
      <c r="A16" s="34" t="s">
        <v>316</v>
      </c>
      <c r="B16" s="34">
        <v>8</v>
      </c>
      <c r="D16" s="32">
        <f t="shared" si="1"/>
        <v>0</v>
      </c>
      <c r="E16" s="3">
        <f>COUNTIF(Vertices[Degree], "&gt;= " &amp; D16) - COUNTIF(Vertices[Degree], "&gt;=" &amp; D17)</f>
        <v>0</v>
      </c>
      <c r="F16" s="37">
        <f t="shared" si="2"/>
        <v>9.625</v>
      </c>
      <c r="G16" s="38">
        <f>COUNTIF(Vertices[In-Degree], "&gt;= " &amp; F16) - COUNTIF(Vertices[In-Degree], "&gt;=" &amp; F17)</f>
        <v>1</v>
      </c>
      <c r="H16" s="37">
        <f t="shared" si="3"/>
        <v>7.5833333333333348</v>
      </c>
      <c r="I16" s="38">
        <f>COUNTIF(Vertices[Out-Degree], "&gt;= " &amp; H16) - COUNTIF(Vertices[Out-Degree], "&gt;=" &amp; H17)</f>
        <v>1</v>
      </c>
      <c r="J16" s="37">
        <f t="shared" si="4"/>
        <v>1289.2486987916664</v>
      </c>
      <c r="K16" s="38">
        <f>COUNTIF(Vertices[Betweenness Centrality], "&gt;= " &amp; J16) - COUNTIF(Vertices[Betweenness Centrality], "&gt;=" &amp; J17)</f>
        <v>0</v>
      </c>
      <c r="L16" s="37">
        <f t="shared" si="5"/>
        <v>0.14583333333333331</v>
      </c>
      <c r="M16" s="38">
        <f>COUNTIF(Vertices[Closeness Centrality], "&gt;= " &amp; L16) - COUNTIF(Vertices[Closeness Centrality], "&gt;=" &amp; L17)</f>
        <v>0</v>
      </c>
      <c r="N16" s="37">
        <f t="shared" si="6"/>
        <v>2.082966666666667E-2</v>
      </c>
      <c r="O16" s="38">
        <f>COUNTIF(Vertices[Eigenvector Centrality], "&gt;= " &amp; N16) - COUNTIF(Vertices[Eigenvector Centrality], "&gt;=" &amp; N17)</f>
        <v>4</v>
      </c>
      <c r="P16" s="37">
        <f t="shared" si="7"/>
        <v>3.1820612499999994</v>
      </c>
      <c r="Q16" s="38">
        <f>COUNTIF(Vertices[PageRank], "&gt;= " &amp; P16) - COUNTIF(Vertices[PageRank], "&gt;=" &amp; P17)</f>
        <v>0</v>
      </c>
      <c r="R16" s="37">
        <f t="shared" si="8"/>
        <v>0.29166666666666663</v>
      </c>
      <c r="S16" s="43">
        <f>COUNTIF(Vertices[Clustering Coefficient], "&gt;= " &amp; R16) - COUNTIF(Vertices[Clustering Coefficient], "&gt;=" &amp; R17)</f>
        <v>3</v>
      </c>
      <c r="T16" s="37" t="e">
        <f t="shared" ca="1" si="9"/>
        <v>#REF!</v>
      </c>
      <c r="U16" s="38" t="e">
        <f t="shared" ca="1" si="0"/>
        <v>#REF!</v>
      </c>
    </row>
    <row r="17" spans="1:21" x14ac:dyDescent="0.25">
      <c r="A17" s="125"/>
      <c r="B17" s="125"/>
      <c r="D17" s="32">
        <f t="shared" si="1"/>
        <v>0</v>
      </c>
      <c r="E17" s="3">
        <f>COUNTIF(Vertices[Degree], "&gt;= " &amp; D17) - COUNTIF(Vertices[Degree], "&gt;=" &amp; D18)</f>
        <v>0</v>
      </c>
      <c r="F17" s="39">
        <f t="shared" si="2"/>
        <v>10.3125</v>
      </c>
      <c r="G17" s="40">
        <f>COUNTIF(Vertices[In-Degree], "&gt;= " &amp; F17) - COUNTIF(Vertices[In-Degree], "&gt;=" &amp; F18)</f>
        <v>0</v>
      </c>
      <c r="H17" s="39">
        <f t="shared" si="3"/>
        <v>8.1250000000000018</v>
      </c>
      <c r="I17" s="40">
        <f>COUNTIF(Vertices[Out-Degree], "&gt;= " &amp; H17) - COUNTIF(Vertices[Out-Degree], "&gt;=" &amp; H18)</f>
        <v>0</v>
      </c>
      <c r="J17" s="39">
        <f t="shared" si="4"/>
        <v>1381.3378915624996</v>
      </c>
      <c r="K17" s="40">
        <f>COUNTIF(Vertices[Betweenness Centrality], "&gt;= " &amp; J17) - COUNTIF(Vertices[Betweenness Centrality], "&gt;=" &amp; J18)</f>
        <v>0</v>
      </c>
      <c r="L17" s="39">
        <f t="shared" si="5"/>
        <v>0.15624999999999997</v>
      </c>
      <c r="M17" s="40">
        <f>COUNTIF(Vertices[Closeness Centrality], "&gt;= " &amp; L17) - COUNTIF(Vertices[Closeness Centrality], "&gt;=" &amp; L18)</f>
        <v>0</v>
      </c>
      <c r="N17" s="39">
        <f t="shared" si="6"/>
        <v>2.2317500000000004E-2</v>
      </c>
      <c r="O17" s="40">
        <f>COUNTIF(Vertices[Eigenvector Centrality], "&gt;= " &amp; N17) - COUNTIF(Vertices[Eigenvector Centrality], "&gt;=" &amp; N18)</f>
        <v>2</v>
      </c>
      <c r="P17" s="39">
        <f t="shared" si="7"/>
        <v>3.3880291249999992</v>
      </c>
      <c r="Q17" s="40">
        <f>COUNTIF(Vertices[PageRank], "&gt;= " &amp; P17) - COUNTIF(Vertices[PageRank], "&gt;=" &amp; P18)</f>
        <v>0</v>
      </c>
      <c r="R17" s="39">
        <f t="shared" si="8"/>
        <v>0.31249999999999994</v>
      </c>
      <c r="S17" s="44">
        <f>COUNTIF(Vertices[Clustering Coefficient], "&gt;= " &amp; R17) - COUNTIF(Vertices[Clustering Coefficient], "&gt;=" &amp; R18)</f>
        <v>0</v>
      </c>
      <c r="T17" s="39" t="e">
        <f t="shared" ca="1" si="9"/>
        <v>#REF!</v>
      </c>
      <c r="U17" s="40" t="e">
        <f t="shared" ca="1" si="0"/>
        <v>#REF!</v>
      </c>
    </row>
    <row r="18" spans="1:21" x14ac:dyDescent="0.25">
      <c r="A18" s="34" t="s">
        <v>151</v>
      </c>
      <c r="B18" s="34">
        <v>90</v>
      </c>
      <c r="D18" s="32">
        <f t="shared" si="1"/>
        <v>0</v>
      </c>
      <c r="E18" s="3">
        <f>COUNTIF(Vertices[Degree], "&gt;= " &amp; D18) - COUNTIF(Vertices[Degree], "&gt;=" &amp; D19)</f>
        <v>0</v>
      </c>
      <c r="F18" s="37">
        <f t="shared" si="2"/>
        <v>11</v>
      </c>
      <c r="G18" s="38">
        <f>COUNTIF(Vertices[In-Degree], "&gt;= " &amp; F18) - COUNTIF(Vertices[In-Degree], "&gt;=" &amp; F19)</f>
        <v>0</v>
      </c>
      <c r="H18" s="37">
        <f t="shared" si="3"/>
        <v>8.6666666666666679</v>
      </c>
      <c r="I18" s="38">
        <f>COUNTIF(Vertices[Out-Degree], "&gt;= " &amp; H18) - COUNTIF(Vertices[Out-Degree], "&gt;=" &amp; H19)</f>
        <v>1</v>
      </c>
      <c r="J18" s="37">
        <f t="shared" si="4"/>
        <v>1473.4270843333329</v>
      </c>
      <c r="K18" s="38">
        <f>COUNTIF(Vertices[Betweenness Centrality], "&gt;= " &amp; J18) - COUNTIF(Vertices[Betweenness Centrality], "&gt;=" &amp; J19)</f>
        <v>0</v>
      </c>
      <c r="L18" s="37">
        <f t="shared" si="5"/>
        <v>0.16666666666666663</v>
      </c>
      <c r="M18" s="38">
        <f>COUNTIF(Vertices[Closeness Centrality], "&gt;= " &amp; L18) - COUNTIF(Vertices[Closeness Centrality], "&gt;=" &amp; L19)</f>
        <v>0</v>
      </c>
      <c r="N18" s="37">
        <f t="shared" si="6"/>
        <v>2.3805333333333338E-2</v>
      </c>
      <c r="O18" s="38">
        <f>COUNTIF(Vertices[Eigenvector Centrality], "&gt;= " &amp; N18) - COUNTIF(Vertices[Eigenvector Centrality], "&gt;=" &amp; N19)</f>
        <v>0</v>
      </c>
      <c r="P18" s="37">
        <f t="shared" si="7"/>
        <v>3.593996999999999</v>
      </c>
      <c r="Q18" s="38">
        <f>COUNTIF(Vertices[PageRank], "&gt;= " &amp; P18) - COUNTIF(Vertices[PageRank], "&gt;=" &amp; P19)</f>
        <v>0</v>
      </c>
      <c r="R18" s="37">
        <f t="shared" si="8"/>
        <v>0.33333333333333326</v>
      </c>
      <c r="S18" s="43">
        <f>COUNTIF(Vertices[Clustering Coefficient], "&gt;= " &amp; R18) - COUNTIF(Vertices[Clustering Coefficient], "&gt;=" &amp; R19)</f>
        <v>2</v>
      </c>
      <c r="T18" s="37" t="e">
        <f t="shared" ca="1" si="9"/>
        <v>#REF!</v>
      </c>
      <c r="U18" s="38" t="e">
        <f t="shared" ca="1" si="0"/>
        <v>#REF!</v>
      </c>
    </row>
    <row r="19" spans="1:21" x14ac:dyDescent="0.25">
      <c r="A19" s="125"/>
      <c r="B19" s="125"/>
      <c r="D19" s="32">
        <f t="shared" si="1"/>
        <v>0</v>
      </c>
      <c r="E19" s="3">
        <f>COUNTIF(Vertices[Degree], "&gt;= " &amp; D19) - COUNTIF(Vertices[Degree], "&gt;=" &amp; D20)</f>
        <v>0</v>
      </c>
      <c r="F19" s="39">
        <f t="shared" si="2"/>
        <v>11.6875</v>
      </c>
      <c r="G19" s="40">
        <f>COUNTIF(Vertices[In-Degree], "&gt;= " &amp; F19) - COUNTIF(Vertices[In-Degree], "&gt;=" &amp; F20)</f>
        <v>0</v>
      </c>
      <c r="H19" s="39">
        <f t="shared" si="3"/>
        <v>9.2083333333333339</v>
      </c>
      <c r="I19" s="40">
        <f>COUNTIF(Vertices[Out-Degree], "&gt;= " &amp; H19) - COUNTIF(Vertices[Out-Degree], "&gt;=" &amp; H20)</f>
        <v>0</v>
      </c>
      <c r="J19" s="39">
        <f t="shared" si="4"/>
        <v>1565.5162771041662</v>
      </c>
      <c r="K19" s="40">
        <f>COUNTIF(Vertices[Betweenness Centrality], "&gt;= " &amp; J19) - COUNTIF(Vertices[Betweenness Centrality], "&gt;=" &amp; J20)</f>
        <v>1</v>
      </c>
      <c r="L19" s="39">
        <f t="shared" si="5"/>
        <v>0.17708333333333329</v>
      </c>
      <c r="M19" s="40">
        <f>COUNTIF(Vertices[Closeness Centrality], "&gt;= " &amp; L19) - COUNTIF(Vertices[Closeness Centrality], "&gt;=" &amp; L20)</f>
        <v>0</v>
      </c>
      <c r="N19" s="39">
        <f t="shared" si="6"/>
        <v>2.5293166666666672E-2</v>
      </c>
      <c r="O19" s="40">
        <f>COUNTIF(Vertices[Eigenvector Centrality], "&gt;= " &amp; N19) - COUNTIF(Vertices[Eigenvector Centrality], "&gt;=" &amp; N20)</f>
        <v>1</v>
      </c>
      <c r="P19" s="39">
        <f t="shared" si="7"/>
        <v>3.7999648749999988</v>
      </c>
      <c r="Q19" s="40">
        <f>COUNTIF(Vertices[PageRank], "&gt;= " &amp; P19) - COUNTIF(Vertices[PageRank], "&gt;=" &amp; P20)</f>
        <v>2</v>
      </c>
      <c r="R19" s="39">
        <f t="shared" si="8"/>
        <v>0.35416666666666657</v>
      </c>
      <c r="S19" s="44">
        <f>COUNTIF(Vertices[Clustering Coefficient], "&gt;= " &amp; R19) - COUNTIF(Vertices[Clustering Coefficient], "&gt;=" &amp; R20)</f>
        <v>3</v>
      </c>
      <c r="T19" s="39" t="e">
        <f t="shared" ca="1" si="9"/>
        <v>#REF!</v>
      </c>
      <c r="U19" s="40" t="e">
        <f t="shared" ca="1" si="0"/>
        <v>#REF!</v>
      </c>
    </row>
    <row r="20" spans="1:21" x14ac:dyDescent="0.25">
      <c r="A20" s="34" t="s">
        <v>170</v>
      </c>
      <c r="B20" s="34">
        <v>4.6082949308755762E-2</v>
      </c>
      <c r="D20" s="32">
        <f t="shared" si="1"/>
        <v>0</v>
      </c>
      <c r="E20" s="3">
        <f>COUNTIF(Vertices[Degree], "&gt;= " &amp; D20) - COUNTIF(Vertices[Degree], "&gt;=" &amp; D21)</f>
        <v>0</v>
      </c>
      <c r="F20" s="37">
        <f t="shared" si="2"/>
        <v>12.375</v>
      </c>
      <c r="G20" s="38">
        <f>COUNTIF(Vertices[In-Degree], "&gt;= " &amp; F20) - COUNTIF(Vertices[In-Degree], "&gt;=" &amp; F21)</f>
        <v>0</v>
      </c>
      <c r="H20" s="37">
        <f t="shared" si="3"/>
        <v>9.75</v>
      </c>
      <c r="I20" s="38">
        <f>COUNTIF(Vertices[Out-Degree], "&gt;= " &amp; H20) - COUNTIF(Vertices[Out-Degree], "&gt;=" &amp; H21)</f>
        <v>0</v>
      </c>
      <c r="J20" s="37">
        <f t="shared" si="4"/>
        <v>1657.6054698749995</v>
      </c>
      <c r="K20" s="38">
        <f>COUNTIF(Vertices[Betweenness Centrality], "&gt;= " &amp; J20) - COUNTIF(Vertices[Betweenness Centrality], "&gt;=" &amp; J21)</f>
        <v>0</v>
      </c>
      <c r="L20" s="37">
        <f t="shared" si="5"/>
        <v>0.18749999999999994</v>
      </c>
      <c r="M20" s="38">
        <f>COUNTIF(Vertices[Closeness Centrality], "&gt;= " &amp; L20) - COUNTIF(Vertices[Closeness Centrality], "&gt;=" &amp; L21)</f>
        <v>0</v>
      </c>
      <c r="N20" s="37">
        <f t="shared" si="6"/>
        <v>2.6781000000000006E-2</v>
      </c>
      <c r="O20" s="38">
        <f>COUNTIF(Vertices[Eigenvector Centrality], "&gt;= " &amp; N20) - COUNTIF(Vertices[Eigenvector Centrality], "&gt;=" &amp; N21)</f>
        <v>1</v>
      </c>
      <c r="P20" s="37">
        <f t="shared" si="7"/>
        <v>4.0059327499999986</v>
      </c>
      <c r="Q20" s="38">
        <f>COUNTIF(Vertices[PageRank], "&gt;= " &amp; P20) - COUNTIF(Vertices[PageRank], "&gt;=" &amp; P21)</f>
        <v>0</v>
      </c>
      <c r="R20" s="37">
        <f t="shared" si="8"/>
        <v>0.37499999999999989</v>
      </c>
      <c r="S20" s="43">
        <f>COUNTIF(Vertices[Clustering Coefficient], "&gt;= " &amp; R20) - COUNTIF(Vertices[Clustering Coefficient], "&gt;=" &amp; R21)</f>
        <v>1</v>
      </c>
      <c r="T20" s="37" t="e">
        <f t="shared" ca="1" si="9"/>
        <v>#REF!</v>
      </c>
      <c r="U20" s="38" t="e">
        <f t="shared" ca="1" si="0"/>
        <v>#REF!</v>
      </c>
    </row>
    <row r="21" spans="1:21" x14ac:dyDescent="0.25">
      <c r="A21" s="34" t="s">
        <v>171</v>
      </c>
      <c r="B21" s="34">
        <v>8.8105726872246701E-2</v>
      </c>
      <c r="D21" s="32">
        <f t="shared" si="1"/>
        <v>0</v>
      </c>
      <c r="E21" s="3">
        <f>COUNTIF(Vertices[Degree], "&gt;= " &amp; D21) - COUNTIF(Vertices[Degree], "&gt;=" &amp; D22)</f>
        <v>0</v>
      </c>
      <c r="F21" s="39">
        <f t="shared" si="2"/>
        <v>13.0625</v>
      </c>
      <c r="G21" s="40">
        <f>COUNTIF(Vertices[In-Degree], "&gt;= " &amp; F21) - COUNTIF(Vertices[In-Degree], "&gt;=" &amp; F22)</f>
        <v>0</v>
      </c>
      <c r="H21" s="39">
        <f t="shared" si="3"/>
        <v>10.291666666666666</v>
      </c>
      <c r="I21" s="40">
        <f>COUNTIF(Vertices[Out-Degree], "&gt;= " &amp; H21) - COUNTIF(Vertices[Out-Degree], "&gt;=" &amp; H22)</f>
        <v>0</v>
      </c>
      <c r="J21" s="39">
        <f t="shared" si="4"/>
        <v>1749.6946626458328</v>
      </c>
      <c r="K21" s="40">
        <f>COUNTIF(Vertices[Betweenness Centrality], "&gt;= " &amp; J21) - COUNTIF(Vertices[Betweenness Centrality], "&gt;=" &amp; J22)</f>
        <v>0</v>
      </c>
      <c r="L21" s="39">
        <f t="shared" si="5"/>
        <v>0.1979166666666666</v>
      </c>
      <c r="M21" s="40">
        <f>COUNTIF(Vertices[Closeness Centrality], "&gt;= " &amp; L21) - COUNTIF(Vertices[Closeness Centrality], "&gt;=" &amp; L22)</f>
        <v>0</v>
      </c>
      <c r="N21" s="39">
        <f t="shared" si="6"/>
        <v>2.826883333333334E-2</v>
      </c>
      <c r="O21" s="40">
        <f>COUNTIF(Vertices[Eigenvector Centrality], "&gt;= " &amp; N21) - COUNTIF(Vertices[Eigenvector Centrality], "&gt;=" &amp; N22)</f>
        <v>0</v>
      </c>
      <c r="P21" s="39">
        <f t="shared" si="7"/>
        <v>4.2119006249999984</v>
      </c>
      <c r="Q21" s="40">
        <f>COUNTIF(Vertices[PageRank], "&gt;= " &amp; P21) - COUNTIF(Vertices[PageRank], "&gt;=" &amp; P22)</f>
        <v>0</v>
      </c>
      <c r="R21" s="39">
        <f t="shared" si="8"/>
        <v>0.3958333333333332</v>
      </c>
      <c r="S21" s="44">
        <f>COUNTIF(Vertices[Clustering Coefficient], "&gt;= " &amp; R21) - COUNTIF(Vertices[Clustering Coefficient], "&gt;=" &amp; R22)</f>
        <v>0</v>
      </c>
      <c r="T21" s="39" t="e">
        <f t="shared" ca="1" si="9"/>
        <v>#REF!</v>
      </c>
      <c r="U21" s="40" t="e">
        <f t="shared" ca="1" si="0"/>
        <v>#REF!</v>
      </c>
    </row>
    <row r="22" spans="1:21" x14ac:dyDescent="0.25">
      <c r="A22" s="125"/>
      <c r="B22" s="125"/>
      <c r="D22" s="32">
        <f t="shared" si="1"/>
        <v>0</v>
      </c>
      <c r="E22" s="3">
        <f>COUNTIF(Vertices[Degree], "&gt;= " &amp; D22) - COUNTIF(Vertices[Degree], "&gt;=" &amp; D23)</f>
        <v>0</v>
      </c>
      <c r="F22" s="37">
        <f t="shared" si="2"/>
        <v>13.75</v>
      </c>
      <c r="G22" s="38">
        <f>COUNTIF(Vertices[In-Degree], "&gt;= " &amp; F22) - COUNTIF(Vertices[In-Degree], "&gt;=" &amp; F23)</f>
        <v>0</v>
      </c>
      <c r="H22" s="37">
        <f t="shared" si="3"/>
        <v>10.833333333333332</v>
      </c>
      <c r="I22" s="38">
        <f>COUNTIF(Vertices[Out-Degree], "&gt;= " &amp; H22) - COUNTIF(Vertices[Out-Degree], "&gt;=" &amp; H23)</f>
        <v>0</v>
      </c>
      <c r="J22" s="37">
        <f t="shared" si="4"/>
        <v>1841.783855416666</v>
      </c>
      <c r="K22" s="38">
        <f>COUNTIF(Vertices[Betweenness Centrality], "&gt;= " &amp; J22) - COUNTIF(Vertices[Betweenness Centrality], "&gt;=" &amp; J23)</f>
        <v>0</v>
      </c>
      <c r="L22" s="37">
        <f t="shared" si="5"/>
        <v>0.20833333333333326</v>
      </c>
      <c r="M22" s="38">
        <f>COUNTIF(Vertices[Closeness Centrality], "&gt;= " &amp; L22) - COUNTIF(Vertices[Closeness Centrality], "&gt;=" &amp; L23)</f>
        <v>0</v>
      </c>
      <c r="N22" s="37">
        <f t="shared" si="6"/>
        <v>2.9756666666666674E-2</v>
      </c>
      <c r="O22" s="38">
        <f>COUNTIF(Vertices[Eigenvector Centrality], "&gt;= " &amp; N22) - COUNTIF(Vertices[Eigenvector Centrality], "&gt;=" &amp; N23)</f>
        <v>1</v>
      </c>
      <c r="P22" s="37">
        <f t="shared" si="7"/>
        <v>4.4178684999999982</v>
      </c>
      <c r="Q22" s="38">
        <f>COUNTIF(Vertices[PageRank], "&gt;= " &amp; P22) - COUNTIF(Vertices[PageRank], "&gt;=" &amp; P23)</f>
        <v>1</v>
      </c>
      <c r="R22" s="37">
        <f t="shared" si="8"/>
        <v>0.41666666666666652</v>
      </c>
      <c r="S22" s="43">
        <f>COUNTIF(Vertices[Clustering Coefficient], "&gt;= " &amp; R22) - COUNTIF(Vertices[Clustering Coefficient], "&gt;=" &amp; R23)</f>
        <v>0</v>
      </c>
      <c r="T22" s="37" t="e">
        <f t="shared" ca="1" si="9"/>
        <v>#REF!</v>
      </c>
      <c r="U22" s="38" t="e">
        <f t="shared" ca="1" si="0"/>
        <v>#REF!</v>
      </c>
    </row>
    <row r="23" spans="1:21" x14ac:dyDescent="0.25">
      <c r="A23" s="34" t="s">
        <v>152</v>
      </c>
      <c r="B23" s="34">
        <v>4</v>
      </c>
      <c r="D23" s="32">
        <f t="shared" si="1"/>
        <v>0</v>
      </c>
      <c r="E23" s="3">
        <f>COUNTIF(Vertices[Degree], "&gt;= " &amp; D23) - COUNTIF(Vertices[Degree], "&gt;=" &amp; D24)</f>
        <v>0</v>
      </c>
      <c r="F23" s="39">
        <f t="shared" si="2"/>
        <v>14.4375</v>
      </c>
      <c r="G23" s="40">
        <f>COUNTIF(Vertices[In-Degree], "&gt;= " &amp; F23) - COUNTIF(Vertices[In-Degree], "&gt;=" &amp; F24)</f>
        <v>0</v>
      </c>
      <c r="H23" s="39">
        <f t="shared" si="3"/>
        <v>11.374999999999998</v>
      </c>
      <c r="I23" s="40">
        <f>COUNTIF(Vertices[Out-Degree], "&gt;= " &amp; H23) - COUNTIF(Vertices[Out-Degree], "&gt;=" &amp; H24)</f>
        <v>0</v>
      </c>
      <c r="J23" s="39">
        <f t="shared" si="4"/>
        <v>1933.8730481874993</v>
      </c>
      <c r="K23" s="40">
        <f>COUNTIF(Vertices[Betweenness Centrality], "&gt;= " &amp; J23) - COUNTIF(Vertices[Betweenness Centrality], "&gt;=" &amp; J24)</f>
        <v>0</v>
      </c>
      <c r="L23" s="39">
        <f t="shared" si="5"/>
        <v>0.21874999999999992</v>
      </c>
      <c r="M23" s="40">
        <f>COUNTIF(Vertices[Closeness Centrality], "&gt;= " &amp; L23) - COUNTIF(Vertices[Closeness Centrality], "&gt;=" &amp; L24)</f>
        <v>0</v>
      </c>
      <c r="N23" s="39">
        <f t="shared" si="6"/>
        <v>3.1244500000000008E-2</v>
      </c>
      <c r="O23" s="40">
        <f>COUNTIF(Vertices[Eigenvector Centrality], "&gt;= " &amp; N23) - COUNTIF(Vertices[Eigenvector Centrality], "&gt;=" &amp; N24)</f>
        <v>0</v>
      </c>
      <c r="P23" s="39">
        <f t="shared" si="7"/>
        <v>4.623836374999998</v>
      </c>
      <c r="Q23" s="40">
        <f>COUNTIF(Vertices[PageRank], "&gt;= " &amp; P23) - COUNTIF(Vertices[PageRank], "&gt;=" &amp; P24)</f>
        <v>0</v>
      </c>
      <c r="R23" s="39">
        <f t="shared" si="8"/>
        <v>0.43749999999999983</v>
      </c>
      <c r="S23" s="44">
        <f>COUNTIF(Vertices[Clustering Coefficient], "&gt;= " &amp; R23) - COUNTIF(Vertices[Clustering Coefficient], "&gt;=" &amp; R24)</f>
        <v>0</v>
      </c>
      <c r="T23" s="39" t="e">
        <f t="shared" ca="1" si="9"/>
        <v>#REF!</v>
      </c>
      <c r="U23" s="40" t="e">
        <f t="shared" ca="1" si="0"/>
        <v>#REF!</v>
      </c>
    </row>
    <row r="24" spans="1:21" x14ac:dyDescent="0.25">
      <c r="A24" s="34" t="s">
        <v>153</v>
      </c>
      <c r="B24" s="34">
        <v>2</v>
      </c>
      <c r="D24" s="32">
        <f t="shared" si="1"/>
        <v>0</v>
      </c>
      <c r="E24" s="3">
        <f>COUNTIF(Vertices[Degree], "&gt;= " &amp; D24) - COUNTIF(Vertices[Degree], "&gt;=" &amp; D25)</f>
        <v>0</v>
      </c>
      <c r="F24" s="37">
        <f t="shared" si="2"/>
        <v>15.125</v>
      </c>
      <c r="G24" s="38">
        <f>COUNTIF(Vertices[In-Degree], "&gt;= " &amp; F24) - COUNTIF(Vertices[In-Degree], "&gt;=" &amp; F25)</f>
        <v>0</v>
      </c>
      <c r="H24" s="37">
        <f t="shared" si="3"/>
        <v>11.916666666666664</v>
      </c>
      <c r="I24" s="38">
        <f>COUNTIF(Vertices[Out-Degree], "&gt;= " &amp; H24) - COUNTIF(Vertices[Out-Degree], "&gt;=" &amp; H25)</f>
        <v>0</v>
      </c>
      <c r="J24" s="37">
        <f t="shared" si="4"/>
        <v>2025.9622409583326</v>
      </c>
      <c r="K24" s="38">
        <f>COUNTIF(Vertices[Betweenness Centrality], "&gt;= " &amp; J24) - COUNTIF(Vertices[Betweenness Centrality], "&gt;=" &amp; J25)</f>
        <v>0</v>
      </c>
      <c r="L24" s="37">
        <f t="shared" si="5"/>
        <v>0.22916666666666657</v>
      </c>
      <c r="M24" s="38">
        <f>COUNTIF(Vertices[Closeness Centrality], "&gt;= " &amp; L24) - COUNTIF(Vertices[Closeness Centrality], "&gt;=" &amp; L25)</f>
        <v>0</v>
      </c>
      <c r="N24" s="37">
        <f t="shared" si="6"/>
        <v>3.2732333333333342E-2</v>
      </c>
      <c r="O24" s="38">
        <f>COUNTIF(Vertices[Eigenvector Centrality], "&gt;= " &amp; N24) - COUNTIF(Vertices[Eigenvector Centrality], "&gt;=" &amp; N25)</f>
        <v>0</v>
      </c>
      <c r="P24" s="37">
        <f t="shared" si="7"/>
        <v>4.8298042499999978</v>
      </c>
      <c r="Q24" s="38">
        <f>COUNTIF(Vertices[PageRank], "&gt;= " &amp; P24) - COUNTIF(Vertices[PageRank], "&gt;=" &amp; P25)</f>
        <v>0</v>
      </c>
      <c r="R24" s="37">
        <f t="shared" si="8"/>
        <v>0.45833333333333315</v>
      </c>
      <c r="S24" s="43">
        <f>COUNTIF(Vertices[Clustering Coefficient], "&gt;= " &amp; R24) - COUNTIF(Vertices[Clustering Coefficient], "&gt;=" &amp; R25)</f>
        <v>0</v>
      </c>
      <c r="T24" s="37" t="e">
        <f t="shared" ca="1" si="9"/>
        <v>#REF!</v>
      </c>
      <c r="U24" s="38" t="e">
        <f t="shared" ca="1" si="0"/>
        <v>#REF!</v>
      </c>
    </row>
    <row r="25" spans="1:21" x14ac:dyDescent="0.25">
      <c r="A25" s="34" t="s">
        <v>154</v>
      </c>
      <c r="B25" s="34">
        <v>94</v>
      </c>
      <c r="D25" s="32">
        <f t="shared" si="1"/>
        <v>0</v>
      </c>
      <c r="E25" s="3">
        <f>COUNTIF(Vertices[Degree], "&gt;= " &amp; D25) - COUNTIF(Vertices[Degree], "&gt;=" &amp; D26)</f>
        <v>0</v>
      </c>
      <c r="F25" s="39">
        <f t="shared" si="2"/>
        <v>15.8125</v>
      </c>
      <c r="G25" s="40">
        <f>COUNTIF(Vertices[In-Degree], "&gt;= " &amp; F25) - COUNTIF(Vertices[In-Degree], "&gt;=" &amp; F26)</f>
        <v>0</v>
      </c>
      <c r="H25" s="39">
        <f t="shared" si="3"/>
        <v>12.45833333333333</v>
      </c>
      <c r="I25" s="40">
        <f>COUNTIF(Vertices[Out-Degree], "&gt;= " &amp; H25) - COUNTIF(Vertices[Out-Degree], "&gt;=" &amp; H26)</f>
        <v>0</v>
      </c>
      <c r="J25" s="39">
        <f t="shared" si="4"/>
        <v>2118.0514337291661</v>
      </c>
      <c r="K25" s="40">
        <f>COUNTIF(Vertices[Betweenness Centrality], "&gt;= " &amp; J25) - COUNTIF(Vertices[Betweenness Centrality], "&gt;=" &amp; J26)</f>
        <v>0</v>
      </c>
      <c r="L25" s="39">
        <f t="shared" si="5"/>
        <v>0.23958333333333323</v>
      </c>
      <c r="M25" s="40">
        <f>COUNTIF(Vertices[Closeness Centrality], "&gt;= " &amp; L25) - COUNTIF(Vertices[Closeness Centrality], "&gt;=" &amp; L26)</f>
        <v>0</v>
      </c>
      <c r="N25" s="39">
        <f t="shared" si="6"/>
        <v>3.4220166666666677E-2</v>
      </c>
      <c r="O25" s="40">
        <f>COUNTIF(Vertices[Eigenvector Centrality], "&gt;= " &amp; N25) - COUNTIF(Vertices[Eigenvector Centrality], "&gt;=" &amp; N26)</f>
        <v>1</v>
      </c>
      <c r="P25" s="39">
        <f t="shared" si="7"/>
        <v>5.0357721249999976</v>
      </c>
      <c r="Q25" s="40">
        <f>COUNTIF(Vertices[PageRank], "&gt;= " &amp; P25) - COUNTIF(Vertices[PageRank], "&gt;=" &amp; P26)</f>
        <v>1</v>
      </c>
      <c r="R25" s="39">
        <f t="shared" si="8"/>
        <v>0.47916666666666646</v>
      </c>
      <c r="S25" s="44">
        <f>COUNTIF(Vertices[Clustering Coefficient], "&gt;= " &amp; R25) - COUNTIF(Vertices[Clustering Coefficient], "&gt;=" &amp; R26)</f>
        <v>0</v>
      </c>
      <c r="T25" s="39" t="e">
        <f t="shared" ca="1" si="9"/>
        <v>#REF!</v>
      </c>
      <c r="U25" s="40" t="e">
        <f t="shared" ca="1" si="0"/>
        <v>#REF!</v>
      </c>
    </row>
    <row r="26" spans="1:21" x14ac:dyDescent="0.25">
      <c r="A26" s="34" t="s">
        <v>155</v>
      </c>
      <c r="B26" s="34">
        <v>418</v>
      </c>
      <c r="D26" s="32">
        <f t="shared" si="1"/>
        <v>0</v>
      </c>
      <c r="E26" s="3">
        <f>COUNTIF(Vertices[Degree], "&gt;= " &amp; D26) - COUNTIF(Vertices[Degree], "&gt;=" &amp; D28)</f>
        <v>0</v>
      </c>
      <c r="F26" s="37">
        <f t="shared" si="2"/>
        <v>16.5</v>
      </c>
      <c r="G26" s="38">
        <f>COUNTIF(Vertices[In-Degree], "&gt;= " &amp; F26) - COUNTIF(Vertices[In-Degree], "&gt;=" &amp; F28)</f>
        <v>0</v>
      </c>
      <c r="H26" s="37">
        <f t="shared" si="3"/>
        <v>12.999999999999996</v>
      </c>
      <c r="I26" s="38">
        <f>COUNTIF(Vertices[Out-Degree], "&gt;= " &amp; H26) - COUNTIF(Vertices[Out-Degree], "&gt;=" &amp; H28)</f>
        <v>0</v>
      </c>
      <c r="J26" s="37">
        <f t="shared" si="4"/>
        <v>2210.1406264999996</v>
      </c>
      <c r="K26" s="38">
        <f>COUNTIF(Vertices[Betweenness Centrality], "&gt;= " &amp; J26) - COUNTIF(Vertices[Betweenness Centrality], "&gt;=" &amp; J28)</f>
        <v>0</v>
      </c>
      <c r="L26" s="37">
        <f t="shared" si="5"/>
        <v>0.24999999999999989</v>
      </c>
      <c r="M26" s="38">
        <f>COUNTIF(Vertices[Closeness Centrality], "&gt;= " &amp; L26) - COUNTIF(Vertices[Closeness Centrality], "&gt;=" &amp; L28)</f>
        <v>0</v>
      </c>
      <c r="N26" s="37">
        <f t="shared" si="6"/>
        <v>3.5708000000000011E-2</v>
      </c>
      <c r="O26" s="38">
        <f>COUNTIF(Vertices[Eigenvector Centrality], "&gt;= " &amp; N26) - COUNTIF(Vertices[Eigenvector Centrality], "&gt;=" &amp; N28)</f>
        <v>0</v>
      </c>
      <c r="P26" s="37">
        <f t="shared" si="7"/>
        <v>5.2417399999999974</v>
      </c>
      <c r="Q26" s="38">
        <f>COUNTIF(Vertices[PageRank], "&gt;= " &amp; P26) - COUNTIF(Vertices[PageRank], "&gt;=" &amp; P28)</f>
        <v>0</v>
      </c>
      <c r="R26" s="37">
        <f t="shared" si="8"/>
        <v>0.49999999999999978</v>
      </c>
      <c r="S26" s="43">
        <f>COUNTIF(Vertices[Clustering Coefficient], "&gt;= " &amp; R26) - COUNTIF(Vertices[Clustering Coefficient], "&gt;=" &amp; R28)</f>
        <v>6</v>
      </c>
      <c r="T26" s="37" t="e">
        <f t="shared" ca="1" si="9"/>
        <v>#REF!</v>
      </c>
      <c r="U26" s="38" t="e">
        <f ca="1">COUNTIF(INDIRECT(DynamicFilterSourceColumnRange), "&gt;= " &amp; T26) - COUNTIF(INDIRECT(DynamicFilterSourceColumnRange), "&gt;=" &amp; T28)</f>
        <v>#REF!</v>
      </c>
    </row>
    <row r="27" spans="1:21" x14ac:dyDescent="0.25">
      <c r="A27" s="125"/>
      <c r="B27" s="125"/>
      <c r="D27" s="32"/>
      <c r="E27" s="3">
        <f>COUNTIF(Vertices[Degree], "&gt;= " &amp; D27) - COUNTIF(Vertices[Degree], "&gt;=" &amp; D28)</f>
        <v>0</v>
      </c>
      <c r="F27" s="61"/>
      <c r="G27" s="62">
        <f>COUNTIF(Vertices[In-Degree], "&gt;= " &amp; F27) - COUNTIF(Vertices[In-Degree], "&gt;=" &amp; F28)</f>
        <v>-2</v>
      </c>
      <c r="H27" s="61"/>
      <c r="I27" s="62">
        <f>COUNTIF(Vertices[Out-Degree], "&gt;= " &amp; H27) - COUNTIF(Vertices[Out-Degree], "&gt;=" &amp; H28)</f>
        <v>-6</v>
      </c>
      <c r="J27" s="61"/>
      <c r="K27" s="62">
        <f>COUNTIF(Vertices[Betweenness Centrality], "&gt;= " &amp; J27) - COUNTIF(Vertices[Betweenness Centrality], "&gt;=" &amp; J28)</f>
        <v>-1</v>
      </c>
      <c r="L27" s="61"/>
      <c r="M27" s="62">
        <f>COUNTIF(Vertices[Closeness Centrality], "&gt;= " &amp; L27) - COUNTIF(Vertices[Closeness Centrality], "&gt;=" &amp; L28)</f>
        <v>-3</v>
      </c>
      <c r="N27" s="61"/>
      <c r="O27" s="62">
        <f>COUNTIF(Vertices[Eigenvector Centrality], "&gt;= " &amp; N27) - COUNTIF(Vertices[Eigenvector Centrality], "&gt;=" &amp; N28)</f>
        <v>-4</v>
      </c>
      <c r="P27" s="61"/>
      <c r="Q27" s="62">
        <f>COUNTIF(Vertices[Eigenvector Centrality], "&gt;= " &amp; P27) - COUNTIF(Vertices[Eigenvector Centrality], "&gt;=" &amp; P28)</f>
        <v>0</v>
      </c>
      <c r="R27" s="61"/>
      <c r="S27" s="63">
        <f>COUNTIF(Vertices[Clustering Coefficient], "&gt;= " &amp; R27) - COUNTIF(Vertices[Clustering Coefficient], "&gt;=" &amp; R28)</f>
        <v>-2</v>
      </c>
      <c r="T27" s="61"/>
      <c r="U27" s="62">
        <f ca="1">COUNTIF(Vertices[Clustering Coefficient], "&gt;= " &amp; T27) - COUNTIF(Vertices[Clustering Coefficient], "&gt;=" &amp; T28)</f>
        <v>0</v>
      </c>
    </row>
    <row r="28" spans="1:21" x14ac:dyDescent="0.25">
      <c r="A28" s="34" t="s">
        <v>156</v>
      </c>
      <c r="B28" s="34">
        <v>6</v>
      </c>
      <c r="D28" s="32">
        <f>D26+($D$50-$D$2)/BinDivisor</f>
        <v>0</v>
      </c>
      <c r="E28" s="3">
        <f>COUNTIF(Vertices[Degree], "&gt;= " &amp; D28) - COUNTIF(Vertices[Degree], "&gt;=" &amp; D42)</f>
        <v>0</v>
      </c>
      <c r="F28" s="39">
        <f>F26+($F$50-$F$2)/BinDivisor</f>
        <v>17.1875</v>
      </c>
      <c r="G28" s="40">
        <f>COUNTIF(Vertices[In-Degree], "&gt;= " &amp; F28) - COUNTIF(Vertices[In-Degree], "&gt;=" &amp; F42)</f>
        <v>0</v>
      </c>
      <c r="H28" s="39">
        <f>H26+($H$50-$H$2)/BinDivisor</f>
        <v>13.541666666666663</v>
      </c>
      <c r="I28" s="40">
        <f>COUNTIF(Vertices[Out-Degree], "&gt;= " &amp; H28) - COUNTIF(Vertices[Out-Degree], "&gt;=" &amp; H42)</f>
        <v>1</v>
      </c>
      <c r="J28" s="39">
        <f>J26+($J$50-$J$2)/BinDivisor</f>
        <v>2302.2298192708331</v>
      </c>
      <c r="K28" s="40">
        <f>COUNTIF(Vertices[Betweenness Centrality], "&gt;= " &amp; J28) - COUNTIF(Vertices[Betweenness Centrality], "&gt;=" &amp; J42)</f>
        <v>0</v>
      </c>
      <c r="L28" s="39">
        <f>L26+($L$50-$L$2)/BinDivisor</f>
        <v>0.26041666666666657</v>
      </c>
      <c r="M28" s="40">
        <f>COUNTIF(Vertices[Closeness Centrality], "&gt;= " &amp; L28) - COUNTIF(Vertices[Closeness Centrality], "&gt;=" &amp; L42)</f>
        <v>0</v>
      </c>
      <c r="N28" s="39">
        <f>N26+($N$50-$N$2)/BinDivisor</f>
        <v>3.7195833333333345E-2</v>
      </c>
      <c r="O28" s="40">
        <f>COUNTIF(Vertices[Eigenvector Centrality], "&gt;= " &amp; N28) - COUNTIF(Vertices[Eigenvector Centrality], "&gt;=" &amp; N42)</f>
        <v>0</v>
      </c>
      <c r="P28" s="39">
        <f>P26+($P$50-$P$2)/BinDivisor</f>
        <v>5.4477078749999972</v>
      </c>
      <c r="Q28" s="40">
        <f>COUNTIF(Vertices[PageRank], "&gt;= " &amp; P28) - COUNTIF(Vertices[PageRank], "&gt;=" &amp; P42)</f>
        <v>0</v>
      </c>
      <c r="R28" s="39">
        <f>R26+($R$50-$R$2)/BinDivisor</f>
        <v>0.52083333333333315</v>
      </c>
      <c r="S28" s="44">
        <f>COUNTIF(Vertices[Clustering Coefficient], "&gt;= " &amp; R28) - COUNTIF(Vertices[Clustering Coefficient], "&gt;=" &amp; R42)</f>
        <v>0</v>
      </c>
      <c r="T28" s="39" t="e">
        <f ca="1">T26+($T$50-$T$2)/BinDivisor</f>
        <v>#REF!</v>
      </c>
      <c r="U28" s="40" t="e">
        <f ca="1">COUNTIF(INDIRECT(DynamicFilterSourceColumnRange), "&gt;= " &amp; T28) - COUNTIF(INDIRECT(DynamicFilterSourceColumnRange), "&gt;=" &amp; T42)</f>
        <v>#REF!</v>
      </c>
    </row>
    <row r="29" spans="1:21" x14ac:dyDescent="0.25">
      <c r="A29" s="34" t="s">
        <v>157</v>
      </c>
      <c r="B29" s="34">
        <v>2.7218270000000002</v>
      </c>
      <c r="D29" s="32"/>
      <c r="E29" s="3">
        <f>COUNTIF(Vertices[Degree], "&gt;= " &amp; D29) - COUNTIF(Vertices[Degree], "&gt;=" &amp; D30)</f>
        <v>0</v>
      </c>
      <c r="F29" s="61"/>
      <c r="G29" s="62">
        <f>COUNTIF(Vertices[In-Degree], "&gt;= " &amp; F29) - COUNTIF(Vertices[In-Degree], "&gt;=" &amp; F30)</f>
        <v>0</v>
      </c>
      <c r="H29" s="61"/>
      <c r="I29" s="62">
        <f>COUNTIF(Vertices[Out-Degree], "&gt;= " &amp; H29) - COUNTIF(Vertices[Out-Degree], "&gt;=" &amp; H30)</f>
        <v>0</v>
      </c>
      <c r="J29" s="61"/>
      <c r="K29" s="62">
        <f>COUNTIF(Vertices[Betweenness Centrality], "&gt;= " &amp; J29) - COUNTIF(Vertices[Betweenness Centrality], "&gt;=" &amp; J30)</f>
        <v>0</v>
      </c>
      <c r="L29" s="61"/>
      <c r="M29" s="62">
        <f>COUNTIF(Vertices[Closeness Centrality], "&gt;= " &amp; L29) - COUNTIF(Vertices[Closeness Centrality], "&gt;=" &amp; L30)</f>
        <v>0</v>
      </c>
      <c r="N29" s="61"/>
      <c r="O29" s="62">
        <f>COUNTIF(Vertices[Eigenvector Centrality], "&gt;= " &amp; N29) - COUNTIF(Vertices[Eigenvector Centrality], "&gt;=" &amp; N30)</f>
        <v>0</v>
      </c>
      <c r="P29" s="61"/>
      <c r="Q29" s="62">
        <f>COUNTIF(Vertices[Eigenvector Centrality], "&gt;= " &amp; P29) - COUNTIF(Vertices[Eigenvector Centrality], "&gt;=" &amp; P30)</f>
        <v>0</v>
      </c>
      <c r="R29" s="61"/>
      <c r="S29" s="63">
        <f>COUNTIF(Vertices[Clustering Coefficient], "&gt;= " &amp; R29) - COUNTIF(Vertices[Clustering Coefficient], "&gt;=" &amp; R30)</f>
        <v>0</v>
      </c>
      <c r="T29" s="61"/>
      <c r="U29" s="62">
        <f>COUNTIF(Vertices[Clustering Coefficient], "&gt;= " &amp; T29) - COUNTIF(Vertices[Clustering Coefficient], "&gt;=" &amp; T30)</f>
        <v>0</v>
      </c>
    </row>
    <row r="30" spans="1:21" x14ac:dyDescent="0.25">
      <c r="A30" s="125"/>
      <c r="B30" s="125"/>
      <c r="D30" s="32"/>
      <c r="E30" s="3">
        <f>COUNTIF(Vertices[Degree], "&gt;= " &amp; D30) - COUNTIF(Vertices[Degree], "&gt;=" &amp; D31)</f>
        <v>0</v>
      </c>
      <c r="F30" s="61"/>
      <c r="G30" s="62">
        <f>COUNTIF(Vertices[In-Degree], "&gt;= " &amp; F30) - COUNTIF(Vertices[In-Degree], "&gt;=" &amp; F31)</f>
        <v>0</v>
      </c>
      <c r="H30" s="61"/>
      <c r="I30" s="62">
        <f>COUNTIF(Vertices[Out-Degree], "&gt;= " &amp; H30) - COUNTIF(Vertices[Out-Degree], "&gt;=" &amp; H31)</f>
        <v>0</v>
      </c>
      <c r="J30" s="61"/>
      <c r="K30" s="62">
        <f>COUNTIF(Vertices[Betweenness Centrality], "&gt;= " &amp; J30) - COUNTIF(Vertices[Betweenness Centrality], "&gt;=" &amp; J31)</f>
        <v>0</v>
      </c>
      <c r="L30" s="61"/>
      <c r="M30" s="62">
        <f>COUNTIF(Vertices[Closeness Centrality], "&gt;= " &amp; L30) - COUNTIF(Vertices[Closeness Centrality], "&gt;=" &amp; L31)</f>
        <v>0</v>
      </c>
      <c r="N30" s="61"/>
      <c r="O30" s="62">
        <f>COUNTIF(Vertices[Eigenvector Centrality], "&gt;= " &amp; N30) - COUNTIF(Vertices[Eigenvector Centrality], "&gt;=" &amp; N31)</f>
        <v>0</v>
      </c>
      <c r="P30" s="61"/>
      <c r="Q30" s="62">
        <f>COUNTIF(Vertices[Eigenvector Centrality], "&gt;= " &amp; P30) - COUNTIF(Vertices[Eigenvector Centrality], "&gt;=" &amp; P31)</f>
        <v>0</v>
      </c>
      <c r="R30" s="61"/>
      <c r="S30" s="63">
        <f>COUNTIF(Vertices[Clustering Coefficient], "&gt;= " &amp; R30) - COUNTIF(Vertices[Clustering Coefficient], "&gt;=" &amp; R31)</f>
        <v>0</v>
      </c>
      <c r="T30" s="61"/>
      <c r="U30" s="62">
        <f>COUNTIF(Vertices[Clustering Coefficient], "&gt;= " &amp; T30) - COUNTIF(Vertices[Clustering Coefficient], "&gt;=" &amp; T31)</f>
        <v>0</v>
      </c>
    </row>
    <row r="31" spans="1:21" x14ac:dyDescent="0.25">
      <c r="A31" s="34" t="s">
        <v>158</v>
      </c>
      <c r="B31" s="34">
        <v>2.3397237682951967E-2</v>
      </c>
      <c r="D31" s="32"/>
      <c r="E31" s="3">
        <f>COUNTIF(Vertices[Degree], "&gt;= " &amp; D31) - COUNTIF(Vertices[Degree], "&gt;=" &amp; D32)</f>
        <v>0</v>
      </c>
      <c r="F31" s="61"/>
      <c r="G31" s="62">
        <f>COUNTIF(Vertices[In-Degree], "&gt;= " &amp; F31) - COUNTIF(Vertices[In-Degree], "&gt;=" &amp; F32)</f>
        <v>0</v>
      </c>
      <c r="H31" s="61"/>
      <c r="I31" s="62">
        <f>COUNTIF(Vertices[Out-Degree], "&gt;= " &amp; H31) - COUNTIF(Vertices[Out-Degree], "&gt;=" &amp; H32)</f>
        <v>0</v>
      </c>
      <c r="J31" s="61"/>
      <c r="K31" s="62">
        <f>COUNTIF(Vertices[Betweenness Centrality], "&gt;= " &amp; J31) - COUNTIF(Vertices[Betweenness Centrality], "&gt;=" &amp; J32)</f>
        <v>0</v>
      </c>
      <c r="L31" s="61"/>
      <c r="M31" s="62">
        <f>COUNTIF(Vertices[Closeness Centrality], "&gt;= " &amp; L31) - COUNTIF(Vertices[Closeness Centrality], "&gt;=" &amp; L32)</f>
        <v>0</v>
      </c>
      <c r="N31" s="61"/>
      <c r="O31" s="62">
        <f>COUNTIF(Vertices[Eigenvector Centrality], "&gt;= " &amp; N31) - COUNTIF(Vertices[Eigenvector Centrality], "&gt;=" &amp; N32)</f>
        <v>0</v>
      </c>
      <c r="P31" s="61"/>
      <c r="Q31" s="62">
        <f>COUNTIF(Vertices[Eigenvector Centrality], "&gt;= " &amp; P31) - COUNTIF(Vertices[Eigenvector Centrality], "&gt;=" &amp; P32)</f>
        <v>0</v>
      </c>
      <c r="R31" s="61"/>
      <c r="S31" s="63">
        <f>COUNTIF(Vertices[Clustering Coefficient], "&gt;= " &amp; R31) - COUNTIF(Vertices[Clustering Coefficient], "&gt;=" &amp; R32)</f>
        <v>0</v>
      </c>
      <c r="T31" s="61"/>
      <c r="U31" s="62">
        <f>COUNTIF(Vertices[Clustering Coefficient], "&gt;= " &amp; T31) - COUNTIF(Vertices[Clustering Coefficient], "&gt;=" &amp; T32)</f>
        <v>0</v>
      </c>
    </row>
    <row r="32" spans="1:21" x14ac:dyDescent="0.25">
      <c r="A32" s="34" t="s">
        <v>10550</v>
      </c>
      <c r="B32" s="34">
        <v>0.26026500000000002</v>
      </c>
      <c r="D32" s="32"/>
      <c r="E32" s="3">
        <f>COUNTIF(Vertices[Degree], "&gt;= " &amp; D32) - COUNTIF(Vertices[Degree], "&gt;=" &amp; D33)</f>
        <v>0</v>
      </c>
      <c r="F32" s="61"/>
      <c r="G32" s="62">
        <f>COUNTIF(Vertices[In-Degree], "&gt;= " &amp; F32) - COUNTIF(Vertices[In-Degree], "&gt;=" &amp; F33)</f>
        <v>0</v>
      </c>
      <c r="H32" s="61"/>
      <c r="I32" s="62">
        <f>COUNTIF(Vertices[Out-Degree], "&gt;= " &amp; H32) - COUNTIF(Vertices[Out-Degree], "&gt;=" &amp; H33)</f>
        <v>0</v>
      </c>
      <c r="J32" s="61"/>
      <c r="K32" s="62">
        <f>COUNTIF(Vertices[Betweenness Centrality], "&gt;= " &amp; J32) - COUNTIF(Vertices[Betweenness Centrality], "&gt;=" &amp; J33)</f>
        <v>0</v>
      </c>
      <c r="L32" s="61"/>
      <c r="M32" s="62">
        <f>COUNTIF(Vertices[Closeness Centrality], "&gt;= " &amp; L32) - COUNTIF(Vertices[Closeness Centrality], "&gt;=" &amp; L33)</f>
        <v>0</v>
      </c>
      <c r="N32" s="61"/>
      <c r="O32" s="62">
        <f>COUNTIF(Vertices[Eigenvector Centrality], "&gt;= " &amp; N32) - COUNTIF(Vertices[Eigenvector Centrality], "&gt;=" &amp; N33)</f>
        <v>0</v>
      </c>
      <c r="P32" s="61"/>
      <c r="Q32" s="62">
        <f>COUNTIF(Vertices[Eigenvector Centrality], "&gt;= " &amp; P32) - COUNTIF(Vertices[Eigenvector Centrality], "&gt;=" &amp; P33)</f>
        <v>0</v>
      </c>
      <c r="R32" s="61"/>
      <c r="S32" s="63">
        <f>COUNTIF(Vertices[Clustering Coefficient], "&gt;= " &amp; R32) - COUNTIF(Vertices[Clustering Coefficient], "&gt;=" &amp; R33)</f>
        <v>0</v>
      </c>
      <c r="T32" s="61"/>
      <c r="U32" s="62">
        <f>COUNTIF(Vertices[Clustering Coefficient], "&gt;= " &amp; T32) - COUNTIF(Vertices[Clustering Coefficient], "&gt;=" &amp; T33)</f>
        <v>0</v>
      </c>
    </row>
    <row r="33" spans="1:21" x14ac:dyDescent="0.25">
      <c r="A33" s="125"/>
      <c r="B33" s="125"/>
      <c r="D33" s="32"/>
      <c r="E33" s="3">
        <f>COUNTIF(Vertices[Degree], "&gt;= " &amp; D33) - COUNTIF(Vertices[Degree], "&gt;=" &amp; D38)</f>
        <v>0</v>
      </c>
      <c r="F33" s="61"/>
      <c r="G33" s="62">
        <f>COUNTIF(Vertices[In-Degree], "&gt;= " &amp; F33) - COUNTIF(Vertices[In-Degree], "&gt;=" &amp; F38)</f>
        <v>0</v>
      </c>
      <c r="H33" s="61"/>
      <c r="I33" s="62">
        <f>COUNTIF(Vertices[Out-Degree], "&gt;= " &amp; H33) - COUNTIF(Vertices[Out-Degree], "&gt;=" &amp; H38)</f>
        <v>0</v>
      </c>
      <c r="J33" s="61"/>
      <c r="K33" s="62">
        <f>COUNTIF(Vertices[Betweenness Centrality], "&gt;= " &amp; J33) - COUNTIF(Vertices[Betweenness Centrality], "&gt;=" &amp; J38)</f>
        <v>0</v>
      </c>
      <c r="L33" s="61"/>
      <c r="M33" s="62">
        <f>COUNTIF(Vertices[Closeness Centrality], "&gt;= " &amp; L33) - COUNTIF(Vertices[Closeness Centrality], "&gt;=" &amp; L38)</f>
        <v>0</v>
      </c>
      <c r="N33" s="61"/>
      <c r="O33" s="62">
        <f>COUNTIF(Vertices[Eigenvector Centrality], "&gt;= " &amp; N33) - COUNTIF(Vertices[Eigenvector Centrality], "&gt;=" &amp; N38)</f>
        <v>0</v>
      </c>
      <c r="P33" s="61"/>
      <c r="Q33" s="62">
        <f>COUNTIF(Vertices[Eigenvector Centrality], "&gt;= " &amp; P33) - COUNTIF(Vertices[Eigenvector Centrality], "&gt;=" &amp; P38)</f>
        <v>0</v>
      </c>
      <c r="R33" s="61"/>
      <c r="S33" s="63">
        <f>COUNTIF(Vertices[Clustering Coefficient], "&gt;= " &amp; R33) - COUNTIF(Vertices[Clustering Coefficient], "&gt;=" &amp; R38)</f>
        <v>0</v>
      </c>
      <c r="T33" s="61"/>
      <c r="U33" s="62">
        <f>COUNTIF(Vertices[Clustering Coefficient], "&gt;= " &amp; T33) - COUNTIF(Vertices[Clustering Coefficient], "&gt;=" &amp; T38)</f>
        <v>0</v>
      </c>
    </row>
    <row r="34" spans="1:21" x14ac:dyDescent="0.25">
      <c r="A34" s="34" t="s">
        <v>10551</v>
      </c>
      <c r="B34" s="34" t="s">
        <v>10565</v>
      </c>
      <c r="D34" s="32"/>
      <c r="E34" s="3">
        <f>COUNTIF(Vertices[Degree], "&gt;= " &amp; D34) - COUNTIF(Vertices[Degree], "&gt;=" &amp; D35)</f>
        <v>0</v>
      </c>
      <c r="F34" s="61"/>
      <c r="G34" s="62">
        <f>COUNTIF(Vertices[In-Degree], "&gt;= " &amp; F34) - COUNTIF(Vertices[In-Degree], "&gt;=" &amp; F35)</f>
        <v>0</v>
      </c>
      <c r="H34" s="61"/>
      <c r="I34" s="62">
        <f>COUNTIF(Vertices[Out-Degree], "&gt;= " &amp; H34) - COUNTIF(Vertices[Out-Degree], "&gt;=" &amp; H35)</f>
        <v>0</v>
      </c>
      <c r="J34" s="61"/>
      <c r="K34" s="62">
        <f>COUNTIF(Vertices[Betweenness Centrality], "&gt;= " &amp; J34) - COUNTIF(Vertices[Betweenness Centrality], "&gt;=" &amp; J35)</f>
        <v>0</v>
      </c>
      <c r="L34" s="61"/>
      <c r="M34" s="62">
        <f>COUNTIF(Vertices[Closeness Centrality], "&gt;= " &amp; L34) - COUNTIF(Vertices[Closeness Centrality], "&gt;=" &amp; L35)</f>
        <v>0</v>
      </c>
      <c r="N34" s="61"/>
      <c r="O34" s="62">
        <f>COUNTIF(Vertices[Eigenvector Centrality], "&gt;= " &amp; N34) - COUNTIF(Vertices[Eigenvector Centrality], "&gt;=" &amp; N35)</f>
        <v>0</v>
      </c>
      <c r="P34" s="61"/>
      <c r="Q34" s="62">
        <f>COUNTIF(Vertices[Eigenvector Centrality], "&gt;= " &amp; P34) - COUNTIF(Vertices[Eigenvector Centrality], "&gt;=" &amp; P35)</f>
        <v>0</v>
      </c>
      <c r="R34" s="61"/>
      <c r="S34" s="63">
        <f>COUNTIF(Vertices[Clustering Coefficient], "&gt;= " &amp; R34) - COUNTIF(Vertices[Clustering Coefficient], "&gt;=" &amp; R35)</f>
        <v>0</v>
      </c>
      <c r="T34" s="61"/>
      <c r="U34" s="62">
        <f>COUNTIF(Vertices[Clustering Coefficient], "&gt;= " &amp; T34) - COUNTIF(Vertices[Clustering Coefficient], "&gt;=" &amp; T35)</f>
        <v>0</v>
      </c>
    </row>
    <row r="35" spans="1:21" x14ac:dyDescent="0.25">
      <c r="A35" s="125"/>
      <c r="B35" s="125"/>
      <c r="D35" s="32"/>
      <c r="E35" s="3">
        <f>COUNTIF(Vertices[Degree], "&gt;= " &amp; D35) - COUNTIF(Vertices[Degree], "&gt;=" &amp; D36)</f>
        <v>0</v>
      </c>
      <c r="F35" s="61"/>
      <c r="G35" s="62">
        <f>COUNTIF(Vertices[In-Degree], "&gt;= " &amp; F35) - COUNTIF(Vertices[In-Degree], "&gt;=" &amp; F36)</f>
        <v>0</v>
      </c>
      <c r="H35" s="61"/>
      <c r="I35" s="62">
        <f>COUNTIF(Vertices[Out-Degree], "&gt;= " &amp; H35) - COUNTIF(Vertices[Out-Degree], "&gt;=" &amp; H36)</f>
        <v>0</v>
      </c>
      <c r="J35" s="61"/>
      <c r="K35" s="62">
        <f>COUNTIF(Vertices[Betweenness Centrality], "&gt;= " &amp; J35) - COUNTIF(Vertices[Betweenness Centrality], "&gt;=" &amp; J36)</f>
        <v>0</v>
      </c>
      <c r="L35" s="61"/>
      <c r="M35" s="62">
        <f>COUNTIF(Vertices[Closeness Centrality], "&gt;= " &amp; L35) - COUNTIF(Vertices[Closeness Centrality], "&gt;=" &amp; L36)</f>
        <v>0</v>
      </c>
      <c r="N35" s="61"/>
      <c r="O35" s="62">
        <f>COUNTIF(Vertices[Eigenvector Centrality], "&gt;= " &amp; N35) - COUNTIF(Vertices[Eigenvector Centrality], "&gt;=" &amp; N36)</f>
        <v>0</v>
      </c>
      <c r="P35" s="61"/>
      <c r="Q35" s="62">
        <f>COUNTIF(Vertices[Eigenvector Centrality], "&gt;= " &amp; P35) - COUNTIF(Vertices[Eigenvector Centrality], "&gt;=" &amp; P36)</f>
        <v>0</v>
      </c>
      <c r="R35" s="61"/>
      <c r="S35" s="63">
        <f>COUNTIF(Vertices[Clustering Coefficient], "&gt;= " &amp; R35) - COUNTIF(Vertices[Clustering Coefficient], "&gt;=" &amp; R36)</f>
        <v>0</v>
      </c>
      <c r="T35" s="61"/>
      <c r="U35" s="62">
        <f>COUNTIF(Vertices[Clustering Coefficient], "&gt;= " &amp; T35) - COUNTIF(Vertices[Clustering Coefficient], "&gt;=" &amp; T36)</f>
        <v>0</v>
      </c>
    </row>
    <row r="36" spans="1:21" x14ac:dyDescent="0.25">
      <c r="A36" s="34" t="s">
        <v>10552</v>
      </c>
      <c r="B36" s="34" t="s">
        <v>11092</v>
      </c>
      <c r="D36" s="32"/>
      <c r="E36" s="3">
        <f>COUNTIF(Vertices[Degree], "&gt;= " &amp; D36) - COUNTIF(Vertices[Degree], "&gt;=" &amp; D37)</f>
        <v>0</v>
      </c>
      <c r="F36" s="61"/>
      <c r="G36" s="62">
        <f>COUNTIF(Vertices[In-Degree], "&gt;= " &amp; F36) - COUNTIF(Vertices[In-Degree], "&gt;=" &amp; F37)</f>
        <v>0</v>
      </c>
      <c r="H36" s="61"/>
      <c r="I36" s="62">
        <f>COUNTIF(Vertices[Out-Degree], "&gt;= " &amp; H36) - COUNTIF(Vertices[Out-Degree], "&gt;=" &amp; H37)</f>
        <v>0</v>
      </c>
      <c r="J36" s="61"/>
      <c r="K36" s="62">
        <f>COUNTIF(Vertices[Betweenness Centrality], "&gt;= " &amp; J36) - COUNTIF(Vertices[Betweenness Centrality], "&gt;=" &amp; J37)</f>
        <v>0</v>
      </c>
      <c r="L36" s="61"/>
      <c r="M36" s="62">
        <f>COUNTIF(Vertices[Closeness Centrality], "&gt;= " &amp; L36) - COUNTIF(Vertices[Closeness Centrality], "&gt;=" &amp; L37)</f>
        <v>0</v>
      </c>
      <c r="N36" s="61"/>
      <c r="O36" s="62">
        <f>COUNTIF(Vertices[Eigenvector Centrality], "&gt;= " &amp; N36) - COUNTIF(Vertices[Eigenvector Centrality], "&gt;=" &amp; N37)</f>
        <v>0</v>
      </c>
      <c r="P36" s="61"/>
      <c r="Q36" s="62">
        <f>COUNTIF(Vertices[Eigenvector Centrality], "&gt;= " &amp; P36) - COUNTIF(Vertices[Eigenvector Centrality], "&gt;=" &amp; P37)</f>
        <v>0</v>
      </c>
      <c r="R36" s="61"/>
      <c r="S36" s="63">
        <f>COUNTIF(Vertices[Clustering Coefficient], "&gt;= " &amp; R36) - COUNTIF(Vertices[Clustering Coefficient], "&gt;=" &amp; R37)</f>
        <v>0</v>
      </c>
      <c r="T36" s="61"/>
      <c r="U36" s="62">
        <f>COUNTIF(Vertices[Clustering Coefficient], "&gt;= " &amp; T36) - COUNTIF(Vertices[Clustering Coefficient], "&gt;=" &amp; T37)</f>
        <v>0</v>
      </c>
    </row>
    <row r="37" spans="1:21" x14ac:dyDescent="0.25">
      <c r="A37" s="125"/>
      <c r="B37" s="125"/>
      <c r="D37" s="32"/>
      <c r="E37" s="3">
        <f>COUNTIF(Vertices[Degree], "&gt;= " &amp; D37) - COUNTIF(Vertices[Degree], "&gt;=" &amp; D38)</f>
        <v>0</v>
      </c>
      <c r="F37" s="61"/>
      <c r="G37" s="62">
        <f>COUNTIF(Vertices[In-Degree], "&gt;= " &amp; F37) - COUNTIF(Vertices[In-Degree], "&gt;=" &amp; F38)</f>
        <v>0</v>
      </c>
      <c r="H37" s="61"/>
      <c r="I37" s="62">
        <f>COUNTIF(Vertices[Out-Degree], "&gt;= " &amp; H37) - COUNTIF(Vertices[Out-Degree], "&gt;=" &amp; H38)</f>
        <v>0</v>
      </c>
      <c r="J37" s="61"/>
      <c r="K37" s="62">
        <f>COUNTIF(Vertices[Betweenness Centrality], "&gt;= " &amp; J37) - COUNTIF(Vertices[Betweenness Centrality], "&gt;=" &amp; J38)</f>
        <v>0</v>
      </c>
      <c r="L37" s="61"/>
      <c r="M37" s="62">
        <f>COUNTIF(Vertices[Closeness Centrality], "&gt;= " &amp; L37) - COUNTIF(Vertices[Closeness Centrality], "&gt;=" &amp; L38)</f>
        <v>0</v>
      </c>
      <c r="N37" s="61"/>
      <c r="O37" s="62">
        <f>COUNTIF(Vertices[Eigenvector Centrality], "&gt;= " &amp; N37) - COUNTIF(Vertices[Eigenvector Centrality], "&gt;=" &amp; N38)</f>
        <v>0</v>
      </c>
      <c r="P37" s="61"/>
      <c r="Q37" s="62">
        <f>COUNTIF(Vertices[Eigenvector Centrality], "&gt;= " &amp; P37) - COUNTIF(Vertices[Eigenvector Centrality], "&gt;=" &amp; P38)</f>
        <v>0</v>
      </c>
      <c r="R37" s="61"/>
      <c r="S37" s="63">
        <f>COUNTIF(Vertices[Clustering Coefficient], "&gt;= " &amp; R37) - COUNTIF(Vertices[Clustering Coefficient], "&gt;=" &amp; R38)</f>
        <v>0</v>
      </c>
      <c r="T37" s="61"/>
      <c r="U37" s="62">
        <f>COUNTIF(Vertices[Clustering Coefficient], "&gt;= " &amp; T37) - COUNTIF(Vertices[Clustering Coefficient], "&gt;=" &amp; T38)</f>
        <v>0</v>
      </c>
    </row>
    <row r="38" spans="1:21" x14ac:dyDescent="0.25">
      <c r="A38" s="34" t="s">
        <v>10553</v>
      </c>
      <c r="B38" s="34" t="s">
        <v>11087</v>
      </c>
      <c r="D38" s="32"/>
      <c r="E38" s="3">
        <f>COUNTIF(Vertices[Degree], "&gt;= " &amp; D38) - COUNTIF(Vertices[Degree], "&gt;=" &amp; D42)</f>
        <v>0</v>
      </c>
      <c r="F38" s="61"/>
      <c r="G38" s="62">
        <f>COUNTIF(Vertices[In-Degree], "&gt;= " &amp; F38) - COUNTIF(Vertices[In-Degree], "&gt;=" &amp; F42)</f>
        <v>-2</v>
      </c>
      <c r="H38" s="61"/>
      <c r="I38" s="62">
        <f>COUNTIF(Vertices[Out-Degree], "&gt;= " &amp; H38) - COUNTIF(Vertices[Out-Degree], "&gt;=" &amp; H42)</f>
        <v>-5</v>
      </c>
      <c r="J38" s="61"/>
      <c r="K38" s="62">
        <f>COUNTIF(Vertices[Betweenness Centrality], "&gt;= " &amp; J38) - COUNTIF(Vertices[Betweenness Centrality], "&gt;=" &amp; J42)</f>
        <v>-1</v>
      </c>
      <c r="L38" s="61"/>
      <c r="M38" s="62">
        <f>COUNTIF(Vertices[Closeness Centrality], "&gt;= " &amp; L38) - COUNTIF(Vertices[Closeness Centrality], "&gt;=" &amp; L42)</f>
        <v>-3</v>
      </c>
      <c r="N38" s="61"/>
      <c r="O38" s="62">
        <f>COUNTIF(Vertices[Eigenvector Centrality], "&gt;= " &amp; N38) - COUNTIF(Vertices[Eigenvector Centrality], "&gt;=" &amp; N42)</f>
        <v>-4</v>
      </c>
      <c r="P38" s="61"/>
      <c r="Q38" s="62">
        <f>COUNTIF(Vertices[Eigenvector Centrality], "&gt;= " &amp; P38) - COUNTIF(Vertices[Eigenvector Centrality], "&gt;=" &amp; P42)</f>
        <v>0</v>
      </c>
      <c r="R38" s="61"/>
      <c r="S38" s="63">
        <f>COUNTIF(Vertices[Clustering Coefficient], "&gt;= " &amp; R38) - COUNTIF(Vertices[Clustering Coefficient], "&gt;=" &amp; R42)</f>
        <v>-2</v>
      </c>
      <c r="T38" s="61"/>
      <c r="U38" s="62">
        <f ca="1">COUNTIF(Vertices[Clustering Coefficient], "&gt;= " &amp; T38) - COUNTIF(Vertices[Clustering Coefficient], "&gt;=" &amp; T42)</f>
        <v>0</v>
      </c>
    </row>
    <row r="39" spans="1:21" x14ac:dyDescent="0.25">
      <c r="A39" s="34" t="s">
        <v>10554</v>
      </c>
      <c r="B39" s="34" t="s">
        <v>11088</v>
      </c>
      <c r="D39" s="32"/>
      <c r="E39" s="3">
        <f>COUNTIF(Vertices[Degree], "&gt;= " &amp; D39) - COUNTIF(Vertices[Degree], "&gt;=" &amp; D42)</f>
        <v>0</v>
      </c>
      <c r="F39" s="61"/>
      <c r="G39" s="62">
        <f>COUNTIF(Vertices[In-Degree], "&gt;= " &amp; F39) - COUNTIF(Vertices[In-Degree], "&gt;=" &amp; F42)</f>
        <v>-2</v>
      </c>
      <c r="H39" s="61"/>
      <c r="I39" s="62">
        <f>COUNTIF(Vertices[Out-Degree], "&gt;= " &amp; H39) - COUNTIF(Vertices[Out-Degree], "&gt;=" &amp; H42)</f>
        <v>-5</v>
      </c>
      <c r="J39" s="61"/>
      <c r="K39" s="62">
        <f>COUNTIF(Vertices[Betweenness Centrality], "&gt;= " &amp; J39) - COUNTIF(Vertices[Betweenness Centrality], "&gt;=" &amp; J42)</f>
        <v>-1</v>
      </c>
      <c r="L39" s="61"/>
      <c r="M39" s="62">
        <f>COUNTIF(Vertices[Closeness Centrality], "&gt;= " &amp; L39) - COUNTIF(Vertices[Closeness Centrality], "&gt;=" &amp; L42)</f>
        <v>-3</v>
      </c>
      <c r="N39" s="61"/>
      <c r="O39" s="62">
        <f>COUNTIF(Vertices[Eigenvector Centrality], "&gt;= " &amp; N39) - COUNTIF(Vertices[Eigenvector Centrality], "&gt;=" &amp; N42)</f>
        <v>-4</v>
      </c>
      <c r="P39" s="61"/>
      <c r="Q39" s="62">
        <f>COUNTIF(Vertices[Eigenvector Centrality], "&gt;= " &amp; P39) - COUNTIF(Vertices[Eigenvector Centrality], "&gt;=" &amp; P42)</f>
        <v>0</v>
      </c>
      <c r="R39" s="61"/>
      <c r="S39" s="63">
        <f>COUNTIF(Vertices[Clustering Coefficient], "&gt;= " &amp; R39) - COUNTIF(Vertices[Clustering Coefficient], "&gt;=" &amp; R42)</f>
        <v>-2</v>
      </c>
      <c r="T39" s="61"/>
      <c r="U39" s="62">
        <f ca="1">COUNTIF(Vertices[Clustering Coefficient], "&gt;= " &amp; T39) - COUNTIF(Vertices[Clustering Coefficient], "&gt;=" &amp; T42)</f>
        <v>0</v>
      </c>
    </row>
    <row r="40" spans="1:21" ht="409.5" x14ac:dyDescent="0.25">
      <c r="A40" s="34" t="s">
        <v>10555</v>
      </c>
      <c r="B40" s="120" t="s">
        <v>11089</v>
      </c>
      <c r="D40" s="32"/>
      <c r="E40" s="3">
        <f>COUNTIF(Vertices[Degree], "&gt;= " &amp; D40) - COUNTIF(Vertices[Degree], "&gt;=" &amp; D42)</f>
        <v>0</v>
      </c>
      <c r="F40" s="61"/>
      <c r="G40" s="62">
        <f>COUNTIF(Vertices[In-Degree], "&gt;= " &amp; F40) - COUNTIF(Vertices[In-Degree], "&gt;=" &amp; F42)</f>
        <v>-2</v>
      </c>
      <c r="H40" s="61"/>
      <c r="I40" s="62">
        <f>COUNTIF(Vertices[Out-Degree], "&gt;= " &amp; H40) - COUNTIF(Vertices[Out-Degree], "&gt;=" &amp; H42)</f>
        <v>-5</v>
      </c>
      <c r="J40" s="61"/>
      <c r="K40" s="62">
        <f>COUNTIF(Vertices[Betweenness Centrality], "&gt;= " &amp; J40) - COUNTIF(Vertices[Betweenness Centrality], "&gt;=" &amp; J42)</f>
        <v>-1</v>
      </c>
      <c r="L40" s="61"/>
      <c r="M40" s="62">
        <f>COUNTIF(Vertices[Closeness Centrality], "&gt;= " &amp; L40) - COUNTIF(Vertices[Closeness Centrality], "&gt;=" &amp; L42)</f>
        <v>-3</v>
      </c>
      <c r="N40" s="61"/>
      <c r="O40" s="62">
        <f>COUNTIF(Vertices[Eigenvector Centrality], "&gt;= " &amp; N40) - COUNTIF(Vertices[Eigenvector Centrality], "&gt;=" &amp; N42)</f>
        <v>-4</v>
      </c>
      <c r="P40" s="61"/>
      <c r="Q40" s="62">
        <f>COUNTIF(Vertices[Eigenvector Centrality], "&gt;= " &amp; P40) - COUNTIF(Vertices[Eigenvector Centrality], "&gt;=" &amp; P42)</f>
        <v>0</v>
      </c>
      <c r="R40" s="61"/>
      <c r="S40" s="63">
        <f>COUNTIF(Vertices[Clustering Coefficient], "&gt;= " &amp; R40) - COUNTIF(Vertices[Clustering Coefficient], "&gt;=" &amp; R42)</f>
        <v>-2</v>
      </c>
      <c r="T40" s="61"/>
      <c r="U40" s="62">
        <f ca="1">COUNTIF(Vertices[Clustering Coefficient], "&gt;= " &amp; T40) - COUNTIF(Vertices[Clustering Coefficient], "&gt;=" &amp; T42)</f>
        <v>0</v>
      </c>
    </row>
    <row r="41" spans="1:21" x14ac:dyDescent="0.25">
      <c r="A41" s="34" t="s">
        <v>10556</v>
      </c>
      <c r="B41" s="34" t="s">
        <v>11090</v>
      </c>
      <c r="D41" s="32"/>
      <c r="E41" s="3">
        <f>COUNTIF(Vertices[Degree], "&gt;= " &amp; D41) - COUNTIF(Vertices[Degree], "&gt;=" &amp; D42)</f>
        <v>0</v>
      </c>
      <c r="F41" s="61"/>
      <c r="G41" s="62">
        <f>COUNTIF(Vertices[In-Degree], "&gt;= " &amp; F41) - COUNTIF(Vertices[In-Degree], "&gt;=" &amp; F42)</f>
        <v>-2</v>
      </c>
      <c r="H41" s="61"/>
      <c r="I41" s="62">
        <f>COUNTIF(Vertices[Out-Degree], "&gt;= " &amp; H41) - COUNTIF(Vertices[Out-Degree], "&gt;=" &amp; H42)</f>
        <v>-5</v>
      </c>
      <c r="J41" s="61"/>
      <c r="K41" s="62">
        <f>COUNTIF(Vertices[Betweenness Centrality], "&gt;= " &amp; J41) - COUNTIF(Vertices[Betweenness Centrality], "&gt;=" &amp; J42)</f>
        <v>-1</v>
      </c>
      <c r="L41" s="61"/>
      <c r="M41" s="62">
        <f>COUNTIF(Vertices[Closeness Centrality], "&gt;= " &amp; L41) - COUNTIF(Vertices[Closeness Centrality], "&gt;=" &amp; L42)</f>
        <v>-3</v>
      </c>
      <c r="N41" s="61"/>
      <c r="O41" s="62">
        <f>COUNTIF(Vertices[Eigenvector Centrality], "&gt;= " &amp; N41) - COUNTIF(Vertices[Eigenvector Centrality], "&gt;=" &amp; N42)</f>
        <v>-4</v>
      </c>
      <c r="P41" s="61"/>
      <c r="Q41" s="62">
        <f>COUNTIF(Vertices[Eigenvector Centrality], "&gt;= " &amp; P41) - COUNTIF(Vertices[Eigenvector Centrality], "&gt;=" &amp; P42)</f>
        <v>0</v>
      </c>
      <c r="R41" s="61"/>
      <c r="S41" s="63">
        <f>COUNTIF(Vertices[Clustering Coefficient], "&gt;= " &amp; R41) - COUNTIF(Vertices[Clustering Coefficient], "&gt;=" &amp; R42)</f>
        <v>-2</v>
      </c>
      <c r="T41" s="61"/>
      <c r="U41" s="62">
        <f ca="1">COUNTIF(Vertices[Clustering Coefficient], "&gt;= " &amp; T41) - COUNTIF(Vertices[Clustering Coefficient], "&gt;=" &amp; T42)</f>
        <v>0</v>
      </c>
    </row>
    <row r="42" spans="1:21" x14ac:dyDescent="0.25">
      <c r="A42" s="34" t="s">
        <v>10557</v>
      </c>
      <c r="B42" s="34" t="s">
        <v>11091</v>
      </c>
      <c r="D42" s="32">
        <f>D28+($D$50-$D$2)/BinDivisor</f>
        <v>0</v>
      </c>
      <c r="E42" s="3">
        <f>COUNTIF(Vertices[Degree], "&gt;= " &amp; D42) - COUNTIF(Vertices[Degree], "&gt;=" &amp; D43)</f>
        <v>0</v>
      </c>
      <c r="F42" s="37">
        <f>F28+($F$50-$F$2)/BinDivisor</f>
        <v>17.875</v>
      </c>
      <c r="G42" s="38">
        <f>COUNTIF(Vertices[In-Degree], "&gt;= " &amp; F42) - COUNTIF(Vertices[In-Degree], "&gt;=" &amp; F43)</f>
        <v>1</v>
      </c>
      <c r="H42" s="37">
        <f>H28+($H$50-$H$2)/BinDivisor</f>
        <v>14.083333333333329</v>
      </c>
      <c r="I42" s="38">
        <f>COUNTIF(Vertices[Out-Degree], "&gt;= " &amp; H42) - COUNTIF(Vertices[Out-Degree], "&gt;=" &amp; H43)</f>
        <v>0</v>
      </c>
      <c r="J42" s="37">
        <f>J28+($J$50-$J$2)/BinDivisor</f>
        <v>2394.3190120416666</v>
      </c>
      <c r="K42" s="38">
        <f>COUNTIF(Vertices[Betweenness Centrality], "&gt;= " &amp; J42) - COUNTIF(Vertices[Betweenness Centrality], "&gt;=" &amp; J43)</f>
        <v>0</v>
      </c>
      <c r="L42" s="37">
        <f>L28+($L$50-$L$2)/BinDivisor</f>
        <v>0.27083333333333326</v>
      </c>
      <c r="M42" s="38">
        <f>COUNTIF(Vertices[Closeness Centrality], "&gt;= " &amp; L42) - COUNTIF(Vertices[Closeness Centrality], "&gt;=" &amp; L43)</f>
        <v>0</v>
      </c>
      <c r="N42" s="37">
        <f>N28+($N$50-$N$2)/BinDivisor</f>
        <v>3.8683666666666679E-2</v>
      </c>
      <c r="O42" s="38">
        <f>COUNTIF(Vertices[Eigenvector Centrality], "&gt;= " &amp; N42) - COUNTIF(Vertices[Eigenvector Centrality], "&gt;=" &amp; N43)</f>
        <v>1</v>
      </c>
      <c r="P42" s="37">
        <f>P28+($P$50-$P$2)/BinDivisor</f>
        <v>5.653675749999997</v>
      </c>
      <c r="Q42" s="38">
        <f>COUNTIF(Vertices[PageRank], "&gt;= " &amp; P42) - COUNTIF(Vertices[PageRank], "&gt;=" &amp; P43)</f>
        <v>0</v>
      </c>
      <c r="R42" s="37">
        <f>R28+($R$50-$R$2)/BinDivisor</f>
        <v>0.54166666666666652</v>
      </c>
      <c r="S42" s="43">
        <f>COUNTIF(Vertices[Clustering Coefficient], "&gt;= " &amp; R42) - COUNTIF(Vertices[Clustering Coefficient], "&gt;=" &amp; R43)</f>
        <v>0</v>
      </c>
      <c r="T42" s="37" t="e">
        <f ca="1">T28+($T$50-$T$2)/BinDivisor</f>
        <v>#REF!</v>
      </c>
      <c r="U42" s="38" t="e">
        <f t="shared" ca="1" si="0"/>
        <v>#REF!</v>
      </c>
    </row>
    <row r="43" spans="1:21" x14ac:dyDescent="0.25">
      <c r="A43" s="34" t="s">
        <v>10558</v>
      </c>
      <c r="B43" s="34" t="s">
        <v>2399</v>
      </c>
      <c r="D43" s="32">
        <f t="shared" ref="D43:D49" si="10">D42+($D$50-$D$2)/BinDivisor</f>
        <v>0</v>
      </c>
      <c r="E43" s="3">
        <f>COUNTIF(Vertices[Degree], "&gt;= " &amp; D43) - COUNTIF(Vertices[Degree], "&gt;=" &amp; D44)</f>
        <v>0</v>
      </c>
      <c r="F43" s="39">
        <f t="shared" ref="F43:F49" si="11">F42+($F$50-$F$2)/BinDivisor</f>
        <v>18.5625</v>
      </c>
      <c r="G43" s="40">
        <f>COUNTIF(Vertices[In-Degree], "&gt;= " &amp; F43) - COUNTIF(Vertices[In-Degree], "&gt;=" &amp; F44)</f>
        <v>0</v>
      </c>
      <c r="H43" s="39">
        <f t="shared" ref="H43:H49" si="12">H42+($H$50-$H$2)/BinDivisor</f>
        <v>14.624999999999995</v>
      </c>
      <c r="I43" s="40">
        <f>COUNTIF(Vertices[Out-Degree], "&gt;= " &amp; H43) - COUNTIF(Vertices[Out-Degree], "&gt;=" &amp; H44)</f>
        <v>1</v>
      </c>
      <c r="J43" s="39">
        <f t="shared" ref="J43:J49" si="13">J42+($J$50-$J$2)/BinDivisor</f>
        <v>2486.4082048125001</v>
      </c>
      <c r="K43" s="40">
        <f>COUNTIF(Vertices[Betweenness Centrality], "&gt;= " &amp; J43) - COUNTIF(Vertices[Betweenness Centrality], "&gt;=" &amp; J44)</f>
        <v>0</v>
      </c>
      <c r="L43" s="39">
        <f t="shared" ref="L43:L49" si="14">L42+($L$50-$L$2)/BinDivisor</f>
        <v>0.28124999999999994</v>
      </c>
      <c r="M43" s="40">
        <f>COUNTIF(Vertices[Closeness Centrality], "&gt;= " &amp; L43) - COUNTIF(Vertices[Closeness Centrality], "&gt;=" &amp; L44)</f>
        <v>0</v>
      </c>
      <c r="N43" s="39">
        <f t="shared" ref="N43:N49" si="15">N42+($N$50-$N$2)/BinDivisor</f>
        <v>4.0171500000000013E-2</v>
      </c>
      <c r="O43" s="40">
        <f>COUNTIF(Vertices[Eigenvector Centrality], "&gt;= " &amp; N43) - COUNTIF(Vertices[Eigenvector Centrality], "&gt;=" &amp; N44)</f>
        <v>0</v>
      </c>
      <c r="P43" s="39">
        <f t="shared" ref="P43:P49" si="16">P42+($P$50-$P$2)/BinDivisor</f>
        <v>5.8596436249999968</v>
      </c>
      <c r="Q43" s="40">
        <f>COUNTIF(Vertices[PageRank], "&gt;= " &amp; P43) - COUNTIF(Vertices[PageRank], "&gt;=" &amp; P44)</f>
        <v>0</v>
      </c>
      <c r="R43" s="39">
        <f t="shared" ref="R43:R49" si="17">R42+($R$50-$R$2)/BinDivisor</f>
        <v>0.56249999999999989</v>
      </c>
      <c r="S43" s="44">
        <f>COUNTIF(Vertices[Clustering Coefficient], "&gt;= " &amp; R43) - COUNTIF(Vertices[Clustering Coefficient], "&gt;=" &amp; R44)</f>
        <v>0</v>
      </c>
      <c r="T43" s="39" t="e">
        <f t="shared" ref="T43:T49" ca="1" si="18">T42+($T$50-$T$2)/BinDivisor</f>
        <v>#REF!</v>
      </c>
      <c r="U43" s="40" t="e">
        <f t="shared" ca="1" si="0"/>
        <v>#REF!</v>
      </c>
    </row>
    <row r="44" spans="1:21" x14ac:dyDescent="0.25">
      <c r="A44" s="34" t="s">
        <v>10559</v>
      </c>
      <c r="B44" s="34" t="s">
        <v>2399</v>
      </c>
      <c r="D44" s="32">
        <f t="shared" si="10"/>
        <v>0</v>
      </c>
      <c r="E44" s="3">
        <f>COUNTIF(Vertices[Degree], "&gt;= " &amp; D44) - COUNTIF(Vertices[Degree], "&gt;=" &amp; D45)</f>
        <v>0</v>
      </c>
      <c r="F44" s="37">
        <f t="shared" si="11"/>
        <v>19.25</v>
      </c>
      <c r="G44" s="38">
        <f>COUNTIF(Vertices[In-Degree], "&gt;= " &amp; F44) - COUNTIF(Vertices[In-Degree], "&gt;=" &amp; F45)</f>
        <v>0</v>
      </c>
      <c r="H44" s="37">
        <f t="shared" si="12"/>
        <v>15.166666666666661</v>
      </c>
      <c r="I44" s="38">
        <f>COUNTIF(Vertices[Out-Degree], "&gt;= " &amp; H44) - COUNTIF(Vertices[Out-Degree], "&gt;=" &amp; H45)</f>
        <v>0</v>
      </c>
      <c r="J44" s="37">
        <f t="shared" si="13"/>
        <v>2578.4973975833336</v>
      </c>
      <c r="K44" s="38">
        <f>COUNTIF(Vertices[Betweenness Centrality], "&gt;= " &amp; J44) - COUNTIF(Vertices[Betweenness Centrality], "&gt;=" &amp; J45)</f>
        <v>0</v>
      </c>
      <c r="L44" s="37">
        <f t="shared" si="14"/>
        <v>0.29166666666666663</v>
      </c>
      <c r="M44" s="38">
        <f>COUNTIF(Vertices[Closeness Centrality], "&gt;= " &amp; L44) - COUNTIF(Vertices[Closeness Centrality], "&gt;=" &amp; L45)</f>
        <v>0</v>
      </c>
      <c r="N44" s="37">
        <f t="shared" si="15"/>
        <v>4.1659333333333347E-2</v>
      </c>
      <c r="O44" s="38">
        <f>COUNTIF(Vertices[Eigenvector Centrality], "&gt;= " &amp; N44) - COUNTIF(Vertices[Eigenvector Centrality], "&gt;=" &amp; N45)</f>
        <v>0</v>
      </c>
      <c r="P44" s="37">
        <f t="shared" si="16"/>
        <v>6.0656114999999966</v>
      </c>
      <c r="Q44" s="38">
        <f>COUNTIF(Vertices[PageRank], "&gt;= " &amp; P44) - COUNTIF(Vertices[PageRank], "&gt;=" &amp; P45)</f>
        <v>0</v>
      </c>
      <c r="R44" s="37">
        <f t="shared" si="17"/>
        <v>0.58333333333333326</v>
      </c>
      <c r="S44" s="43">
        <f>COUNTIF(Vertices[Clustering Coefficient], "&gt;= " &amp; R44) - COUNTIF(Vertices[Clustering Coefficient], "&gt;=" &amp; R45)</f>
        <v>0</v>
      </c>
      <c r="T44" s="37" t="e">
        <f t="shared" ca="1" si="18"/>
        <v>#REF!</v>
      </c>
      <c r="U44" s="38" t="e">
        <f t="shared" ca="1" si="0"/>
        <v>#REF!</v>
      </c>
    </row>
    <row r="45" spans="1:21" x14ac:dyDescent="0.25">
      <c r="A45" s="34" t="s">
        <v>10560</v>
      </c>
      <c r="B45" s="34" t="s">
        <v>2399</v>
      </c>
      <c r="D45" s="32">
        <f t="shared" si="10"/>
        <v>0</v>
      </c>
      <c r="E45" s="3">
        <f>COUNTIF(Vertices[Degree], "&gt;= " &amp; D45) - COUNTIF(Vertices[Degree], "&gt;=" &amp; D46)</f>
        <v>0</v>
      </c>
      <c r="F45" s="39">
        <f t="shared" si="11"/>
        <v>19.9375</v>
      </c>
      <c r="G45" s="40">
        <f>COUNTIF(Vertices[In-Degree], "&gt;= " &amp; F45) - COUNTIF(Vertices[In-Degree], "&gt;=" &amp; F46)</f>
        <v>0</v>
      </c>
      <c r="H45" s="39">
        <f t="shared" si="12"/>
        <v>15.708333333333327</v>
      </c>
      <c r="I45" s="40">
        <f>COUNTIF(Vertices[Out-Degree], "&gt;= " &amp; H45) - COUNTIF(Vertices[Out-Degree], "&gt;=" &amp; H46)</f>
        <v>0</v>
      </c>
      <c r="J45" s="39">
        <f t="shared" si="13"/>
        <v>2670.5865903541671</v>
      </c>
      <c r="K45" s="40">
        <f>COUNTIF(Vertices[Betweenness Centrality], "&gt;= " &amp; J45) - COUNTIF(Vertices[Betweenness Centrality], "&gt;=" &amp; J46)</f>
        <v>0</v>
      </c>
      <c r="L45" s="39">
        <f t="shared" si="14"/>
        <v>0.30208333333333331</v>
      </c>
      <c r="M45" s="40">
        <f>COUNTIF(Vertices[Closeness Centrality], "&gt;= " &amp; L45) - COUNTIF(Vertices[Closeness Centrality], "&gt;=" &amp; L46)</f>
        <v>0</v>
      </c>
      <c r="N45" s="39">
        <f t="shared" si="15"/>
        <v>4.3147166666666681E-2</v>
      </c>
      <c r="O45" s="40">
        <f>COUNTIF(Vertices[Eigenvector Centrality], "&gt;= " &amp; N45) - COUNTIF(Vertices[Eigenvector Centrality], "&gt;=" &amp; N46)</f>
        <v>1</v>
      </c>
      <c r="P45" s="39">
        <f t="shared" si="16"/>
        <v>6.2715793749999964</v>
      </c>
      <c r="Q45" s="40">
        <f>COUNTIF(Vertices[PageRank], "&gt;= " &amp; P45) - COUNTIF(Vertices[PageRank], "&gt;=" &amp; P46)</f>
        <v>0</v>
      </c>
      <c r="R45" s="39">
        <f t="shared" si="17"/>
        <v>0.60416666666666663</v>
      </c>
      <c r="S45" s="44">
        <f>COUNTIF(Vertices[Clustering Coefficient], "&gt;= " &amp; R45) - COUNTIF(Vertices[Clustering Coefficient], "&gt;=" &amp; R46)</f>
        <v>0</v>
      </c>
      <c r="T45" s="39" t="e">
        <f t="shared" ca="1" si="18"/>
        <v>#REF!</v>
      </c>
      <c r="U45" s="40" t="e">
        <f t="shared" ca="1" si="0"/>
        <v>#REF!</v>
      </c>
    </row>
    <row r="46" spans="1:21" x14ac:dyDescent="0.25">
      <c r="A46" s="34" t="s">
        <v>10561</v>
      </c>
      <c r="B46" s="34"/>
      <c r="D46" s="32">
        <f t="shared" si="10"/>
        <v>0</v>
      </c>
      <c r="E46" s="3">
        <f>COUNTIF(Vertices[Degree], "&gt;= " &amp; D46) - COUNTIF(Vertices[Degree], "&gt;=" &amp; D47)</f>
        <v>0</v>
      </c>
      <c r="F46" s="37">
        <f t="shared" si="11"/>
        <v>20.625</v>
      </c>
      <c r="G46" s="38">
        <f>COUNTIF(Vertices[In-Degree], "&gt;= " &amp; F46) - COUNTIF(Vertices[In-Degree], "&gt;=" &amp; F47)</f>
        <v>0</v>
      </c>
      <c r="H46" s="37">
        <f t="shared" si="12"/>
        <v>16.249999999999993</v>
      </c>
      <c r="I46" s="38">
        <f>COUNTIF(Vertices[Out-Degree], "&gt;= " &amp; H46) - COUNTIF(Vertices[Out-Degree], "&gt;=" &amp; H47)</f>
        <v>0</v>
      </c>
      <c r="J46" s="37">
        <f t="shared" si="13"/>
        <v>2762.6757831250006</v>
      </c>
      <c r="K46" s="38">
        <f>COUNTIF(Vertices[Betweenness Centrality], "&gt;= " &amp; J46) - COUNTIF(Vertices[Betweenness Centrality], "&gt;=" &amp; J47)</f>
        <v>0</v>
      </c>
      <c r="L46" s="37">
        <f t="shared" si="14"/>
        <v>0.3125</v>
      </c>
      <c r="M46" s="38">
        <f>COUNTIF(Vertices[Closeness Centrality], "&gt;= " &amp; L46) - COUNTIF(Vertices[Closeness Centrality], "&gt;=" &amp; L47)</f>
        <v>0</v>
      </c>
      <c r="N46" s="37">
        <f t="shared" si="15"/>
        <v>4.4635000000000015E-2</v>
      </c>
      <c r="O46" s="38">
        <f>COUNTIF(Vertices[Eigenvector Centrality], "&gt;= " &amp; N46) - COUNTIF(Vertices[Eigenvector Centrality], "&gt;=" &amp; N47)</f>
        <v>0</v>
      </c>
      <c r="P46" s="37">
        <f t="shared" si="16"/>
        <v>6.4775472499999962</v>
      </c>
      <c r="Q46" s="38">
        <f>COUNTIF(Vertices[PageRank], "&gt;= " &amp; P46) - COUNTIF(Vertices[PageRank], "&gt;=" &amp; P47)</f>
        <v>0</v>
      </c>
      <c r="R46" s="37">
        <f t="shared" si="17"/>
        <v>0.625</v>
      </c>
      <c r="S46" s="43">
        <f>COUNTIF(Vertices[Clustering Coefficient], "&gt;= " &amp; R46) - COUNTIF(Vertices[Clustering Coefficient], "&gt;=" &amp; R47)</f>
        <v>0</v>
      </c>
      <c r="T46" s="37" t="e">
        <f t="shared" ca="1" si="18"/>
        <v>#REF!</v>
      </c>
      <c r="U46" s="38" t="e">
        <f t="shared" ca="1" si="0"/>
        <v>#REF!</v>
      </c>
    </row>
    <row r="47" spans="1:21" x14ac:dyDescent="0.25">
      <c r="A47" s="34" t="s">
        <v>21</v>
      </c>
      <c r="B47" s="34"/>
      <c r="D47" s="32">
        <f t="shared" si="10"/>
        <v>0</v>
      </c>
      <c r="E47" s="3">
        <f>COUNTIF(Vertices[Degree], "&gt;= " &amp; D47) - COUNTIF(Vertices[Degree], "&gt;=" &amp; D48)</f>
        <v>0</v>
      </c>
      <c r="F47" s="39">
        <f t="shared" si="11"/>
        <v>21.3125</v>
      </c>
      <c r="G47" s="40">
        <f>COUNTIF(Vertices[In-Degree], "&gt;= " &amp; F47) - COUNTIF(Vertices[In-Degree], "&gt;=" &amp; F48)</f>
        <v>0</v>
      </c>
      <c r="H47" s="39">
        <f t="shared" si="12"/>
        <v>16.791666666666661</v>
      </c>
      <c r="I47" s="40">
        <f>COUNTIF(Vertices[Out-Degree], "&gt;= " &amp; H47) - COUNTIF(Vertices[Out-Degree], "&gt;=" &amp; H48)</f>
        <v>0</v>
      </c>
      <c r="J47" s="39">
        <f t="shared" si="13"/>
        <v>2854.7649758958341</v>
      </c>
      <c r="K47" s="40">
        <f>COUNTIF(Vertices[Betweenness Centrality], "&gt;= " &amp; J47) - COUNTIF(Vertices[Betweenness Centrality], "&gt;=" &amp; J48)</f>
        <v>0</v>
      </c>
      <c r="L47" s="39">
        <f t="shared" si="14"/>
        <v>0.32291666666666669</v>
      </c>
      <c r="M47" s="40">
        <f>COUNTIF(Vertices[Closeness Centrality], "&gt;= " &amp; L47) - COUNTIF(Vertices[Closeness Centrality], "&gt;=" &amp; L48)</f>
        <v>2</v>
      </c>
      <c r="N47" s="39">
        <f t="shared" si="15"/>
        <v>4.6122833333333349E-2</v>
      </c>
      <c r="O47" s="40">
        <f>COUNTIF(Vertices[Eigenvector Centrality], "&gt;= " &amp; N47) - COUNTIF(Vertices[Eigenvector Centrality], "&gt;=" &amp; N48)</f>
        <v>0</v>
      </c>
      <c r="P47" s="39">
        <f t="shared" si="16"/>
        <v>6.683515124999996</v>
      </c>
      <c r="Q47" s="40">
        <f>COUNTIF(Vertices[PageRank], "&gt;= " &amp; P47) - COUNTIF(Vertices[PageRank], "&gt;=" &amp; P48)</f>
        <v>0</v>
      </c>
      <c r="R47" s="39">
        <f t="shared" si="17"/>
        <v>0.64583333333333337</v>
      </c>
      <c r="S47" s="44">
        <f>COUNTIF(Vertices[Clustering Coefficient], "&gt;= " &amp; R47) - COUNTIF(Vertices[Clustering Coefficient], "&gt;=" &amp; R48)</f>
        <v>0</v>
      </c>
      <c r="T47" s="39" t="e">
        <f t="shared" ca="1" si="18"/>
        <v>#REF!</v>
      </c>
      <c r="U47" s="40" t="e">
        <f t="shared" ca="1" si="0"/>
        <v>#REF!</v>
      </c>
    </row>
    <row r="48" spans="1:21" x14ac:dyDescent="0.25">
      <c r="A48" s="34" t="s">
        <v>10562</v>
      </c>
      <c r="B48" s="34" t="s">
        <v>34</v>
      </c>
      <c r="D48" s="32">
        <f t="shared" si="10"/>
        <v>0</v>
      </c>
      <c r="E48" s="3">
        <f>COUNTIF(Vertices[Degree], "&gt;= " &amp; D48) - COUNTIF(Vertices[Degree], "&gt;=" &amp; D49)</f>
        <v>0</v>
      </c>
      <c r="F48" s="37">
        <f t="shared" si="11"/>
        <v>22</v>
      </c>
      <c r="G48" s="38">
        <f>COUNTIF(Vertices[In-Degree], "&gt;= " &amp; F48) - COUNTIF(Vertices[In-Degree], "&gt;=" &amp; F49)</f>
        <v>0</v>
      </c>
      <c r="H48" s="37">
        <f t="shared" si="12"/>
        <v>17.333333333333329</v>
      </c>
      <c r="I48" s="38">
        <f>COUNTIF(Vertices[Out-Degree], "&gt;= " &amp; H48) - COUNTIF(Vertices[Out-Degree], "&gt;=" &amp; H49)</f>
        <v>0</v>
      </c>
      <c r="J48" s="37">
        <f t="shared" si="13"/>
        <v>2946.8541686666676</v>
      </c>
      <c r="K48" s="38">
        <f>COUNTIF(Vertices[Betweenness Centrality], "&gt;= " &amp; J48) - COUNTIF(Vertices[Betweenness Centrality], "&gt;=" &amp; J49)</f>
        <v>0</v>
      </c>
      <c r="L48" s="37">
        <f t="shared" si="14"/>
        <v>0.33333333333333337</v>
      </c>
      <c r="M48" s="38">
        <f>COUNTIF(Vertices[Closeness Centrality], "&gt;= " &amp; L48) - COUNTIF(Vertices[Closeness Centrality], "&gt;=" &amp; L49)</f>
        <v>0</v>
      </c>
      <c r="N48" s="37">
        <f t="shared" si="15"/>
        <v>4.7610666666666683E-2</v>
      </c>
      <c r="O48" s="38">
        <f>COUNTIF(Vertices[Eigenvector Centrality], "&gt;= " &amp; N48) - COUNTIF(Vertices[Eigenvector Centrality], "&gt;=" &amp; N49)</f>
        <v>1</v>
      </c>
      <c r="P48" s="37">
        <f t="shared" si="16"/>
        <v>6.8894829999999958</v>
      </c>
      <c r="Q48" s="38">
        <f>COUNTIF(Vertices[PageRank], "&gt;= " &amp; P48) - COUNTIF(Vertices[PageRank], "&gt;=" &amp; P49)</f>
        <v>0</v>
      </c>
      <c r="R48" s="37">
        <f t="shared" si="17"/>
        <v>0.66666666666666674</v>
      </c>
      <c r="S48" s="43">
        <f>COUNTIF(Vertices[Clustering Coefficient], "&gt;= " &amp; R48) - COUNTIF(Vertices[Clustering Coefficient], "&gt;=" &amp; R49)</f>
        <v>1</v>
      </c>
      <c r="T48" s="37" t="e">
        <f t="shared" ca="1" si="18"/>
        <v>#REF!</v>
      </c>
      <c r="U48" s="38" t="e">
        <f t="shared" ca="1" si="0"/>
        <v>#REF!</v>
      </c>
    </row>
    <row r="49" spans="1:21" x14ac:dyDescent="0.25">
      <c r="A49" s="34" t="s">
        <v>10563</v>
      </c>
      <c r="B49" s="34"/>
      <c r="D49" s="32">
        <f t="shared" si="10"/>
        <v>0</v>
      </c>
      <c r="E49" s="3">
        <f>COUNTIF(Vertices[Degree], "&gt;= " &amp; D49) - COUNTIF(Vertices[Degree], "&gt;=" &amp;#REF!)</f>
        <v>0</v>
      </c>
      <c r="F49" s="39">
        <f t="shared" si="11"/>
        <v>22.6875</v>
      </c>
      <c r="G49" s="40">
        <f>COUNTIF(Vertices[In-Degree], "&gt;= " &amp; F49) - COUNTIF(Vertices[In-Degree], "&gt;=" &amp;#REF!)</f>
        <v>1</v>
      </c>
      <c r="H49" s="39">
        <f t="shared" si="12"/>
        <v>17.874999999999996</v>
      </c>
      <c r="I49" s="40">
        <f>COUNTIF(Vertices[Out-Degree], "&gt;= " &amp; H49) - COUNTIF(Vertices[Out-Degree], "&gt;=" &amp;#REF!)</f>
        <v>4</v>
      </c>
      <c r="J49" s="39">
        <f t="shared" si="13"/>
        <v>3038.9433614375012</v>
      </c>
      <c r="K49" s="40">
        <f>COUNTIF(Vertices[Betweenness Centrality], "&gt;= " &amp; J49) - COUNTIF(Vertices[Betweenness Centrality], "&gt;=" &amp;#REF!)</f>
        <v>1</v>
      </c>
      <c r="L49" s="39">
        <f t="shared" si="14"/>
        <v>0.34375000000000006</v>
      </c>
      <c r="M49" s="40">
        <f>COUNTIF(Vertices[Closeness Centrality], "&gt;= " &amp; L49) - COUNTIF(Vertices[Closeness Centrality], "&gt;=" &amp;#REF!)</f>
        <v>1</v>
      </c>
      <c r="N49" s="39">
        <f t="shared" si="15"/>
        <v>4.9098500000000017E-2</v>
      </c>
      <c r="O49" s="40">
        <f>COUNTIF(Vertices[Eigenvector Centrality], "&gt;= " &amp; N49) - COUNTIF(Vertices[Eigenvector Centrality], "&gt;=" &amp;#REF!)</f>
        <v>1</v>
      </c>
      <c r="P49" s="39">
        <f t="shared" si="16"/>
        <v>7.0954508749999956</v>
      </c>
      <c r="Q49" s="40">
        <f>COUNTIF(Vertices[PageRank], "&gt;= " &amp; P49) - COUNTIF(Vertices[PageRank], "&gt;=" &amp;#REF!)</f>
        <v>1</v>
      </c>
      <c r="R49" s="39">
        <f t="shared" si="17"/>
        <v>0.68750000000000011</v>
      </c>
      <c r="S49" s="44">
        <f>COUNTIF(Vertices[Clustering Coefficient], "&gt;= " &amp; R49) - COUNTIF(Vertices[Clustering Coefficient], "&gt;=" &amp;#REF!)</f>
        <v>1</v>
      </c>
      <c r="T49" s="39" t="e">
        <f t="shared" ca="1" si="18"/>
        <v>#REF!</v>
      </c>
      <c r="U49" s="40" t="e">
        <f ca="1">COUNTIF(INDIRECT(DynamicFilterSourceColumnRange), "&gt;= " &amp; T49) - COUNTIF(INDIRECT(DynamicFilterSourceColumnRange), "&gt;=" &amp;#REF!)</f>
        <v>#REF!</v>
      </c>
    </row>
    <row r="50" spans="1:21" x14ac:dyDescent="0.25">
      <c r="A50" s="34" t="s">
        <v>10564</v>
      </c>
      <c r="B50" s="34"/>
      <c r="D50" s="32">
        <f>MAX(Vertices[Degree])</f>
        <v>0</v>
      </c>
      <c r="E50" s="3">
        <f>COUNTIF(Vertices[Degree], "&gt;= " &amp; D50) - COUNTIF(Vertices[Degree], "&gt;=" &amp;#REF!)</f>
        <v>0</v>
      </c>
      <c r="F50" s="41">
        <f>MAX(Vertices[In-Degree])</f>
        <v>33</v>
      </c>
      <c r="G50" s="42">
        <f>COUNTIF(Vertices[In-Degree], "&gt;= " &amp; F50) - COUNTIF(Vertices[In-Degree], "&gt;=" &amp;#REF!)</f>
        <v>1</v>
      </c>
      <c r="H50" s="41">
        <f>MAX(Vertices[Out-Degree])</f>
        <v>26</v>
      </c>
      <c r="I50" s="42">
        <f>COUNTIF(Vertices[Out-Degree], "&gt;= " &amp; H50) - COUNTIF(Vertices[Out-Degree], "&gt;=" &amp;#REF!)</f>
        <v>1</v>
      </c>
      <c r="J50" s="41">
        <f>MAX(Vertices[Betweenness Centrality])</f>
        <v>4420.2812530000001</v>
      </c>
      <c r="K50" s="42">
        <f>COUNTIF(Vertices[Betweenness Centrality], "&gt;= " &amp; J50) - COUNTIF(Vertices[Betweenness Centrality], "&gt;=" &amp;#REF!)</f>
        <v>1</v>
      </c>
      <c r="L50" s="41">
        <f>MAX(Vertices[Closeness Centrality])</f>
        <v>0.5</v>
      </c>
      <c r="M50" s="42">
        <f>COUNTIF(Vertices[Closeness Centrality], "&gt;= " &amp; L50) - COUNTIF(Vertices[Closeness Centrality], "&gt;=" &amp;#REF!)</f>
        <v>1</v>
      </c>
      <c r="N50" s="41">
        <f>MAX(Vertices[Eigenvector Centrality])</f>
        <v>7.1415999999999993E-2</v>
      </c>
      <c r="O50" s="42">
        <f>COUNTIF(Vertices[Eigenvector Centrality], "&gt;= " &amp; N50) - COUNTIF(Vertices[Eigenvector Centrality], "&gt;=" &amp;#REF!)</f>
        <v>1</v>
      </c>
      <c r="P50" s="41">
        <f>MAX(Vertices[PageRank])</f>
        <v>10.184969000000001</v>
      </c>
      <c r="Q50" s="42">
        <f>COUNTIF(Vertices[PageRank], "&gt;= " &amp; P50) - COUNTIF(Vertices[PageRank], "&gt;=" &amp;#REF!)</f>
        <v>1</v>
      </c>
      <c r="R50" s="41">
        <f>MAX(Vertices[Clustering Coefficient])</f>
        <v>1</v>
      </c>
      <c r="S50" s="45">
        <f>COUNTIF(Vertices[Clustering Coefficient], "&gt;= " &amp; R50) - COUNTIF(Vertices[Clustering Coefficient], "&gt;=" &amp;#REF!)</f>
        <v>1</v>
      </c>
      <c r="T50" s="41" t="e">
        <f ca="1">MAX(INDIRECT(DynamicFilterSourceColumnRange))</f>
        <v>#REF!</v>
      </c>
      <c r="U50" s="42" t="e">
        <f ca="1">COUNTIF(INDIRECT(DynamicFilterSourceColumnRange), "&gt;= " &amp; T50) - COUNTIF(INDIRECT(DynamicFilterSourceColumnRange), "&gt;=" &amp;#REF!)</f>
        <v>#REF!</v>
      </c>
    </row>
    <row r="52" spans="1:21" x14ac:dyDescent="0.25">
      <c r="A52" t="s">
        <v>163</v>
      </c>
      <c r="B52" t="s">
        <v>17</v>
      </c>
    </row>
    <row r="53" spans="1:21" x14ac:dyDescent="0.25">
      <c r="A53" s="33"/>
      <c r="B53" s="33"/>
    </row>
    <row r="54" spans="1:21" x14ac:dyDescent="0.25">
      <c r="A54" s="33"/>
      <c r="B54" s="33"/>
    </row>
    <row r="55" spans="1:21" x14ac:dyDescent="0.25">
      <c r="A55" s="33"/>
      <c r="B55" s="33"/>
    </row>
    <row r="66" spans="1:2" x14ac:dyDescent="0.25">
      <c r="A66" s="33" t="s">
        <v>81</v>
      </c>
      <c r="B66" s="46" t="str">
        <f>IF(COUNT(Vertices[Degree])&gt;0, D2, NoMetricMessage)</f>
        <v>Not Available</v>
      </c>
    </row>
    <row r="67" spans="1:2" x14ac:dyDescent="0.25">
      <c r="A67" s="33" t="s">
        <v>82</v>
      </c>
      <c r="B67" s="46" t="str">
        <f>IF(COUNT(Vertices[Degree])&gt;0, D50, NoMetricMessage)</f>
        <v>Not Available</v>
      </c>
    </row>
    <row r="68" spans="1:2" x14ac:dyDescent="0.25">
      <c r="A68" s="33" t="s">
        <v>83</v>
      </c>
      <c r="B68" s="47" t="str">
        <f>IFERROR(AVERAGE(Vertices[Degree]),NoMetricMessage)</f>
        <v>Not Available</v>
      </c>
    </row>
    <row r="69" spans="1:2" x14ac:dyDescent="0.25">
      <c r="A69" s="33" t="s">
        <v>84</v>
      </c>
      <c r="B69" s="47" t="str">
        <f>IFERROR(MEDIAN(Vertices[Degree]),NoMetricMessage)</f>
        <v>Not Available</v>
      </c>
    </row>
    <row r="80" spans="1:2" x14ac:dyDescent="0.25">
      <c r="A80" s="33" t="s">
        <v>88</v>
      </c>
      <c r="B80" s="46">
        <f>IF(COUNT(Vertices[In-Degree])&gt;0, F2, NoMetricMessage)</f>
        <v>0</v>
      </c>
    </row>
    <row r="81" spans="1:2" x14ac:dyDescent="0.25">
      <c r="A81" s="33" t="s">
        <v>89</v>
      </c>
      <c r="B81" s="46">
        <f>IF(COUNT(Vertices[In-Degree])&gt;0, F50, NoMetricMessage)</f>
        <v>33</v>
      </c>
    </row>
    <row r="82" spans="1:2" x14ac:dyDescent="0.25">
      <c r="A82" s="33" t="s">
        <v>90</v>
      </c>
      <c r="B82" s="47">
        <f>IFERROR(AVERAGE(Vertices[In-Degree]),NoMetricMessage)</f>
        <v>2.4343434343434343</v>
      </c>
    </row>
    <row r="83" spans="1:2" x14ac:dyDescent="0.25">
      <c r="A83" s="33" t="s">
        <v>91</v>
      </c>
      <c r="B83" s="47">
        <f>IFERROR(MEDIAN(Vertices[In-Degree]),NoMetricMessage)</f>
        <v>0</v>
      </c>
    </row>
    <row r="94" spans="1:2" x14ac:dyDescent="0.25">
      <c r="A94" s="33" t="s">
        <v>94</v>
      </c>
      <c r="B94" s="46">
        <f>IF(COUNT(Vertices[Out-Degree])&gt;0, H2, NoMetricMessage)</f>
        <v>0</v>
      </c>
    </row>
    <row r="95" spans="1:2" x14ac:dyDescent="0.25">
      <c r="A95" s="33" t="s">
        <v>95</v>
      </c>
      <c r="B95" s="46">
        <f>IF(COUNT(Vertices[Out-Degree])&gt;0, H50, NoMetricMessage)</f>
        <v>26</v>
      </c>
    </row>
    <row r="96" spans="1:2" x14ac:dyDescent="0.25">
      <c r="A96" s="33" t="s">
        <v>96</v>
      </c>
      <c r="B96" s="47">
        <f>IFERROR(AVERAGE(Vertices[Out-Degree]),NoMetricMessage)</f>
        <v>2.4343434343434343</v>
      </c>
    </row>
    <row r="97" spans="1:2" x14ac:dyDescent="0.25">
      <c r="A97" s="33" t="s">
        <v>97</v>
      </c>
      <c r="B97" s="47">
        <f>IFERROR(MEDIAN(Vertices[Out-Degree]),NoMetricMessage)</f>
        <v>1</v>
      </c>
    </row>
    <row r="108" spans="1:2" x14ac:dyDescent="0.25">
      <c r="A108" s="33" t="s">
        <v>100</v>
      </c>
      <c r="B108" s="47">
        <f>IF(COUNT(Vertices[Betweenness Centrality])&gt;0, J2, NoMetricMessage)</f>
        <v>0</v>
      </c>
    </row>
    <row r="109" spans="1:2" x14ac:dyDescent="0.25">
      <c r="A109" s="33" t="s">
        <v>101</v>
      </c>
      <c r="B109" s="47">
        <f>IF(COUNT(Vertices[Betweenness Centrality])&gt;0, J50, NoMetricMessage)</f>
        <v>4420.2812530000001</v>
      </c>
    </row>
    <row r="110" spans="1:2" x14ac:dyDescent="0.25">
      <c r="A110" s="33" t="s">
        <v>102</v>
      </c>
      <c r="B110" s="47">
        <f>IFERROR(AVERAGE(Vertices[Betweenness Centrality]),NoMetricMessage)</f>
        <v>154.86868683838381</v>
      </c>
    </row>
    <row r="111" spans="1:2" x14ac:dyDescent="0.25">
      <c r="A111" s="33" t="s">
        <v>103</v>
      </c>
      <c r="B111" s="47">
        <f>IFERROR(MEDIAN(Vertices[Betweenness Centrality]),NoMetricMessage)</f>
        <v>0</v>
      </c>
    </row>
    <row r="122" spans="1:2" x14ac:dyDescent="0.25">
      <c r="A122" s="33" t="s">
        <v>106</v>
      </c>
      <c r="B122" s="47">
        <f>IF(COUNT(Vertices[Closeness Centrality])&gt;0, L2, NoMetricMessage)</f>
        <v>0</v>
      </c>
    </row>
    <row r="123" spans="1:2" x14ac:dyDescent="0.25">
      <c r="A123" s="33" t="s">
        <v>107</v>
      </c>
      <c r="B123" s="47">
        <f>IF(COUNT(Vertices[Closeness Centrality])&gt;0, L50, NoMetricMessage)</f>
        <v>0.5</v>
      </c>
    </row>
    <row r="124" spans="1:2" x14ac:dyDescent="0.25">
      <c r="A124" s="33" t="s">
        <v>108</v>
      </c>
      <c r="B124" s="47">
        <f>IFERROR(AVERAGE(Vertices[Closeness Centrality]),NoMetricMessage)</f>
        <v>1.5625090909090898E-2</v>
      </c>
    </row>
    <row r="125" spans="1:2" x14ac:dyDescent="0.25">
      <c r="A125" s="33" t="s">
        <v>109</v>
      </c>
      <c r="B125" s="47">
        <f>IFERROR(MEDIAN(Vertices[Closeness Centrality]),NoMetricMessage)</f>
        <v>4.2189999999999997E-3</v>
      </c>
    </row>
    <row r="136" spans="1:2" x14ac:dyDescent="0.25">
      <c r="A136" s="33" t="s">
        <v>112</v>
      </c>
      <c r="B136" s="47">
        <f>IF(COUNT(Vertices[Eigenvector Centrality])&gt;0, N2, NoMetricMessage)</f>
        <v>0</v>
      </c>
    </row>
    <row r="137" spans="1:2" x14ac:dyDescent="0.25">
      <c r="A137" s="33" t="s">
        <v>113</v>
      </c>
      <c r="B137" s="47">
        <f>IF(COUNT(Vertices[Eigenvector Centrality])&gt;0, N50, NoMetricMessage)</f>
        <v>7.1415999999999993E-2</v>
      </c>
    </row>
    <row r="138" spans="1:2" x14ac:dyDescent="0.25">
      <c r="A138" s="33" t="s">
        <v>114</v>
      </c>
      <c r="B138" s="47">
        <f>IFERROR(AVERAGE(Vertices[Eigenvector Centrality]),NoMetricMessage)</f>
        <v>1.0101050505050509E-2</v>
      </c>
    </row>
    <row r="139" spans="1:2" x14ac:dyDescent="0.25">
      <c r="A139" s="33" t="s">
        <v>115</v>
      </c>
      <c r="B139" s="47">
        <f>IFERROR(MEDIAN(Vertices[Eigenvector Centrality]),NoMetricMessage)</f>
        <v>5.8739999999999999E-3</v>
      </c>
    </row>
    <row r="150" spans="1:2" x14ac:dyDescent="0.25">
      <c r="A150" s="33" t="s">
        <v>140</v>
      </c>
      <c r="B150" s="47">
        <f>IF(COUNT(Vertices[PageRank])&gt;0, P2, NoMetricMessage)</f>
        <v>0.29851100000000003</v>
      </c>
    </row>
    <row r="151" spans="1:2" x14ac:dyDescent="0.25">
      <c r="A151" s="33" t="s">
        <v>141</v>
      </c>
      <c r="B151" s="47">
        <f>IF(COUNT(Vertices[PageRank])&gt;0, P50, NoMetricMessage)</f>
        <v>10.184969000000001</v>
      </c>
    </row>
    <row r="152" spans="1:2" x14ac:dyDescent="0.25">
      <c r="A152" s="33" t="s">
        <v>142</v>
      </c>
      <c r="B152" s="47">
        <f>IFERROR(AVERAGE(Vertices[PageRank]),NoMetricMessage)</f>
        <v>0.99999493939393924</v>
      </c>
    </row>
    <row r="153" spans="1:2" x14ac:dyDescent="0.25">
      <c r="A153" s="33" t="s">
        <v>143</v>
      </c>
      <c r="B153" s="47">
        <f>IFERROR(MEDIAN(Vertices[PageRank]),NoMetricMessage)</f>
        <v>0.46826000000000001</v>
      </c>
    </row>
    <row r="164" spans="1:2" x14ac:dyDescent="0.25">
      <c r="A164" s="33" t="s">
        <v>118</v>
      </c>
      <c r="B164" s="47">
        <f>IF(COUNT(Vertices[Clustering Coefficient])&gt;0, R2, NoMetricMessage)</f>
        <v>0</v>
      </c>
    </row>
    <row r="165" spans="1:2" x14ac:dyDescent="0.25">
      <c r="A165" s="33" t="s">
        <v>119</v>
      </c>
      <c r="B165" s="47">
        <f>IF(COUNT(Vertices[Clustering Coefficient])&gt;0, R50, NoMetricMessage)</f>
        <v>1</v>
      </c>
    </row>
    <row r="166" spans="1:2" x14ac:dyDescent="0.25">
      <c r="A166" s="33" t="s">
        <v>120</v>
      </c>
      <c r="B166" s="47">
        <f>IFERROR(AVERAGE(Vertices[Clustering Coefficient]),NoMetricMessage)</f>
        <v>0.11753174197770874</v>
      </c>
    </row>
    <row r="167" spans="1:2" x14ac:dyDescent="0.25">
      <c r="A167" s="33" t="s">
        <v>121</v>
      </c>
      <c r="B167" s="47">
        <f>IFERROR(MEDIAN(Vertices[Clustering Coefficient]),NoMetricMessage)</f>
        <v>0</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26"/>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2375</v>
      </c>
    </row>
    <row r="4" spans="1:18" x14ac:dyDescent="0.25">
      <c r="A4" s="1" t="s">
        <v>53</v>
      </c>
      <c r="B4" s="1" t="s">
        <v>134</v>
      </c>
      <c r="C4" t="s">
        <v>53</v>
      </c>
      <c r="D4" t="s">
        <v>57</v>
      </c>
      <c r="E4" t="s">
        <v>57</v>
      </c>
      <c r="F4" s="1" t="s">
        <v>53</v>
      </c>
      <c r="G4">
        <v>0</v>
      </c>
      <c r="H4" t="s">
        <v>69</v>
      </c>
      <c r="J4" s="12" t="s">
        <v>78</v>
      </c>
      <c r="K4" s="12"/>
    </row>
    <row r="5" spans="1:18" ht="409.5" x14ac:dyDescent="0.25">
      <c r="A5">
        <v>1</v>
      </c>
      <c r="B5" s="1" t="s">
        <v>135</v>
      </c>
      <c r="C5" t="s">
        <v>51</v>
      </c>
      <c r="D5" t="s">
        <v>58</v>
      </c>
      <c r="E5" t="s">
        <v>58</v>
      </c>
      <c r="F5">
        <v>1</v>
      </c>
      <c r="G5">
        <v>1</v>
      </c>
      <c r="H5" t="s">
        <v>70</v>
      </c>
      <c r="J5" t="s">
        <v>172</v>
      </c>
      <c r="K5" s="13" t="s">
        <v>2376</v>
      </c>
    </row>
    <row r="6" spans="1:18" x14ac:dyDescent="0.25">
      <c r="A6">
        <v>0</v>
      </c>
      <c r="B6" s="1" t="s">
        <v>136</v>
      </c>
      <c r="C6">
        <v>1</v>
      </c>
      <c r="D6" t="s">
        <v>59</v>
      </c>
      <c r="E6" t="s">
        <v>59</v>
      </c>
      <c r="F6">
        <v>0</v>
      </c>
      <c r="H6" t="s">
        <v>71</v>
      </c>
      <c r="J6" t="s">
        <v>173</v>
      </c>
      <c r="K6">
        <v>18</v>
      </c>
      <c r="R6" t="s">
        <v>129</v>
      </c>
    </row>
    <row r="7" spans="1:18" ht="409.5" x14ac:dyDescent="0.25">
      <c r="A7">
        <v>2</v>
      </c>
      <c r="B7">
        <v>1</v>
      </c>
      <c r="C7">
        <v>0</v>
      </c>
      <c r="D7" t="s">
        <v>60</v>
      </c>
      <c r="E7" t="s">
        <v>60</v>
      </c>
      <c r="F7">
        <v>2</v>
      </c>
      <c r="H7" t="s">
        <v>72</v>
      </c>
      <c r="J7" t="s">
        <v>2377</v>
      </c>
      <c r="K7" s="13" t="s">
        <v>2378</v>
      </c>
    </row>
    <row r="8" spans="1:18" ht="409.5" x14ac:dyDescent="0.25">
      <c r="A8"/>
      <c r="B8">
        <v>2</v>
      </c>
      <c r="C8">
        <v>2</v>
      </c>
      <c r="D8" t="s">
        <v>61</v>
      </c>
      <c r="E8" t="s">
        <v>61</v>
      </c>
      <c r="H8" t="s">
        <v>73</v>
      </c>
      <c r="J8" t="s">
        <v>2379</v>
      </c>
      <c r="K8" s="13" t="s">
        <v>2380</v>
      </c>
    </row>
    <row r="9" spans="1:18" ht="409.5" x14ac:dyDescent="0.25">
      <c r="A9"/>
      <c r="B9">
        <v>3</v>
      </c>
      <c r="C9">
        <v>4</v>
      </c>
      <c r="D9" t="s">
        <v>62</v>
      </c>
      <c r="E9" t="s">
        <v>62</v>
      </c>
      <c r="H9" t="s">
        <v>74</v>
      </c>
      <c r="J9" t="s">
        <v>2381</v>
      </c>
      <c r="K9" s="13" t="s">
        <v>2382</v>
      </c>
    </row>
    <row r="10" spans="1:18" ht="409.5" x14ac:dyDescent="0.25">
      <c r="A10"/>
      <c r="B10">
        <v>4</v>
      </c>
      <c r="D10" t="s">
        <v>63</v>
      </c>
      <c r="E10" t="s">
        <v>63</v>
      </c>
      <c r="H10" t="s">
        <v>75</v>
      </c>
      <c r="J10" t="s">
        <v>2383</v>
      </c>
      <c r="K10" s="104" t="s">
        <v>2425</v>
      </c>
    </row>
    <row r="11" spans="1:18" x14ac:dyDescent="0.25">
      <c r="A11"/>
      <c r="B11">
        <v>5</v>
      </c>
      <c r="D11" t="s">
        <v>46</v>
      </c>
      <c r="E11">
        <v>1</v>
      </c>
      <c r="H11" t="s">
        <v>76</v>
      </c>
      <c r="J11" t="s">
        <v>2384</v>
      </c>
      <c r="K11" t="s">
        <v>2426</v>
      </c>
    </row>
    <row r="12" spans="1:18" x14ac:dyDescent="0.25">
      <c r="A12"/>
      <c r="B12"/>
      <c r="D12" t="s">
        <v>64</v>
      </c>
      <c r="E12">
        <v>2</v>
      </c>
      <c r="H12">
        <v>0</v>
      </c>
      <c r="J12" t="s">
        <v>2385</v>
      </c>
      <c r="K12" t="s">
        <v>2427</v>
      </c>
    </row>
    <row r="13" spans="1:18" x14ac:dyDescent="0.25">
      <c r="A13"/>
      <c r="B13"/>
      <c r="D13">
        <v>1</v>
      </c>
      <c r="E13">
        <v>3</v>
      </c>
      <c r="H13">
        <v>1</v>
      </c>
      <c r="J13" t="s">
        <v>2386</v>
      </c>
      <c r="K13" t="s">
        <v>2428</v>
      </c>
    </row>
    <row r="14" spans="1:18" x14ac:dyDescent="0.25">
      <c r="D14">
        <v>2</v>
      </c>
      <c r="E14">
        <v>4</v>
      </c>
      <c r="H14">
        <v>2</v>
      </c>
      <c r="J14" t="s">
        <v>2387</v>
      </c>
      <c r="K14" t="s">
        <v>2429</v>
      </c>
    </row>
    <row r="15" spans="1:18" x14ac:dyDescent="0.25">
      <c r="D15">
        <v>3</v>
      </c>
      <c r="E15">
        <v>5</v>
      </c>
      <c r="H15">
        <v>3</v>
      </c>
      <c r="J15" t="s">
        <v>2388</v>
      </c>
      <c r="K15" t="s">
        <v>2430</v>
      </c>
    </row>
    <row r="16" spans="1:18" x14ac:dyDescent="0.25">
      <c r="D16">
        <v>4</v>
      </c>
      <c r="E16">
        <v>6</v>
      </c>
      <c r="H16">
        <v>4</v>
      </c>
      <c r="J16" t="s">
        <v>2389</v>
      </c>
      <c r="K16" t="s">
        <v>2431</v>
      </c>
    </row>
    <row r="17" spans="4:11" x14ac:dyDescent="0.25">
      <c r="D17">
        <v>5</v>
      </c>
      <c r="E17">
        <v>7</v>
      </c>
      <c r="H17">
        <v>5</v>
      </c>
      <c r="J17" t="s">
        <v>2390</v>
      </c>
      <c r="K17" t="s">
        <v>2432</v>
      </c>
    </row>
    <row r="18" spans="4:11" x14ac:dyDescent="0.25">
      <c r="D18">
        <v>6</v>
      </c>
      <c r="E18">
        <v>8</v>
      </c>
      <c r="H18">
        <v>6</v>
      </c>
      <c r="J18" t="s">
        <v>2391</v>
      </c>
      <c r="K18" t="s">
        <v>2433</v>
      </c>
    </row>
    <row r="19" spans="4:11" x14ac:dyDescent="0.25">
      <c r="D19">
        <v>7</v>
      </c>
      <c r="E19">
        <v>9</v>
      </c>
      <c r="H19">
        <v>7</v>
      </c>
      <c r="J19" t="s">
        <v>2392</v>
      </c>
      <c r="K19" t="s">
        <v>2434</v>
      </c>
    </row>
    <row r="20" spans="4:11" x14ac:dyDescent="0.25">
      <c r="D20">
        <v>8</v>
      </c>
      <c r="H20">
        <v>8</v>
      </c>
      <c r="J20" t="s">
        <v>2393</v>
      </c>
      <c r="K20" t="s">
        <v>2435</v>
      </c>
    </row>
    <row r="21" spans="4:11" ht="409.5" x14ac:dyDescent="0.25">
      <c r="D21">
        <v>9</v>
      </c>
      <c r="H21">
        <v>9</v>
      </c>
      <c r="J21" t="s">
        <v>2394</v>
      </c>
      <c r="K21" s="13" t="s">
        <v>2436</v>
      </c>
    </row>
    <row r="22" spans="4:11" ht="409.5" x14ac:dyDescent="0.25">
      <c r="D22">
        <v>10</v>
      </c>
      <c r="J22" t="s">
        <v>2395</v>
      </c>
      <c r="K22" s="13" t="s">
        <v>2437</v>
      </c>
    </row>
    <row r="23" spans="4:11" ht="409.5" x14ac:dyDescent="0.25">
      <c r="D23">
        <v>11</v>
      </c>
      <c r="J23" t="s">
        <v>2396</v>
      </c>
      <c r="K23" s="13" t="s">
        <v>11093</v>
      </c>
    </row>
    <row r="24" spans="4:11" ht="409.5" x14ac:dyDescent="0.25">
      <c r="J24" t="s">
        <v>2397</v>
      </c>
      <c r="K24" s="13" t="s">
        <v>11086</v>
      </c>
    </row>
    <row r="25" spans="4:11" x14ac:dyDescent="0.25">
      <c r="J25" t="s">
        <v>2398</v>
      </c>
      <c r="K25" t="b">
        <v>0</v>
      </c>
    </row>
    <row r="26" spans="4:11" x14ac:dyDescent="0.25">
      <c r="J26" t="s">
        <v>11084</v>
      </c>
      <c r="K26" t="s">
        <v>11085</v>
      </c>
    </row>
  </sheetData>
  <dataConsolidate/>
  <pageMargins left="0.7" right="0.7" top="0.75" bottom="0.75" header="0.3" footer="0.3"/>
  <pageSetup orientation="portrait" horizontalDpi="0" verticalDpi="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24"/>
  <sheetViews>
    <sheetView workbookViewId="0"/>
  </sheetViews>
  <sheetFormatPr defaultRowHeight="15" x14ac:dyDescent="0.25"/>
  <cols>
    <col min="1" max="1" width="8" bestFit="1" customWidth="1"/>
    <col min="2" max="2" width="8.42578125" bestFit="1" customWidth="1"/>
    <col min="3" max="3" width="10.5703125" bestFit="1" customWidth="1"/>
    <col min="4" max="4" width="8.5703125" bestFit="1" customWidth="1"/>
    <col min="5" max="5" width="35.140625" bestFit="1" customWidth="1"/>
    <col min="6" max="6" width="36.140625" bestFit="1" customWidth="1"/>
    <col min="7" max="7" width="40.85546875" bestFit="1" customWidth="1"/>
  </cols>
  <sheetData>
    <row r="1" spans="1:7" ht="15" customHeight="1" x14ac:dyDescent="0.25">
      <c r="A1" s="13" t="s">
        <v>2439</v>
      </c>
      <c r="B1" s="13" t="s">
        <v>2952</v>
      </c>
      <c r="C1" s="13" t="s">
        <v>2953</v>
      </c>
      <c r="D1" s="13" t="s">
        <v>144</v>
      </c>
      <c r="E1" s="13" t="s">
        <v>2955</v>
      </c>
      <c r="F1" s="13" t="s">
        <v>2956</v>
      </c>
      <c r="G1" s="13" t="s">
        <v>2957</v>
      </c>
    </row>
    <row r="2" spans="1:7" x14ac:dyDescent="0.25">
      <c r="A2" s="78" t="s">
        <v>2440</v>
      </c>
      <c r="B2" s="78">
        <v>11</v>
      </c>
      <c r="C2" s="118">
        <v>1.182160128962923E-3</v>
      </c>
      <c r="D2" s="78" t="s">
        <v>2954</v>
      </c>
      <c r="E2" s="78"/>
      <c r="F2" s="78"/>
      <c r="G2" s="78"/>
    </row>
    <row r="3" spans="1:7" x14ac:dyDescent="0.25">
      <c r="A3" s="78" t="s">
        <v>2441</v>
      </c>
      <c r="B3" s="78">
        <v>20</v>
      </c>
      <c r="C3" s="118">
        <v>2.1493820526598604E-3</v>
      </c>
      <c r="D3" s="78" t="s">
        <v>2954</v>
      </c>
      <c r="E3" s="78"/>
      <c r="F3" s="78"/>
      <c r="G3" s="78"/>
    </row>
    <row r="4" spans="1:7" x14ac:dyDescent="0.25">
      <c r="A4" s="78" t="s">
        <v>2442</v>
      </c>
      <c r="B4" s="78">
        <v>0</v>
      </c>
      <c r="C4" s="118">
        <v>0</v>
      </c>
      <c r="D4" s="78" t="s">
        <v>2954</v>
      </c>
      <c r="E4" s="78"/>
      <c r="F4" s="78"/>
      <c r="G4" s="78"/>
    </row>
    <row r="5" spans="1:7" x14ac:dyDescent="0.25">
      <c r="A5" s="78" t="s">
        <v>2443</v>
      </c>
      <c r="B5" s="78">
        <v>9274</v>
      </c>
      <c r="C5" s="118">
        <v>0.99666845781837721</v>
      </c>
      <c r="D5" s="78" t="s">
        <v>2954</v>
      </c>
      <c r="E5" s="78"/>
      <c r="F5" s="78"/>
      <c r="G5" s="78"/>
    </row>
    <row r="6" spans="1:7" x14ac:dyDescent="0.25">
      <c r="A6" s="78" t="s">
        <v>2444</v>
      </c>
      <c r="B6" s="78">
        <v>9305</v>
      </c>
      <c r="C6" s="118">
        <v>1</v>
      </c>
      <c r="D6" s="78" t="s">
        <v>2954</v>
      </c>
      <c r="E6" s="78"/>
      <c r="F6" s="78"/>
      <c r="G6" s="78"/>
    </row>
    <row r="7" spans="1:7" x14ac:dyDescent="0.25">
      <c r="A7" s="86" t="s">
        <v>2445</v>
      </c>
      <c r="B7" s="86">
        <v>318</v>
      </c>
      <c r="C7" s="119">
        <v>0</v>
      </c>
      <c r="D7" s="86" t="s">
        <v>2954</v>
      </c>
      <c r="E7" s="86" t="b">
        <v>0</v>
      </c>
      <c r="F7" s="86" t="b">
        <v>0</v>
      </c>
      <c r="G7" s="86" t="b">
        <v>0</v>
      </c>
    </row>
    <row r="8" spans="1:7" x14ac:dyDescent="0.25">
      <c r="A8" s="86" t="s">
        <v>2446</v>
      </c>
      <c r="B8" s="86">
        <v>149</v>
      </c>
      <c r="C8" s="119">
        <v>9.0617040130621194E-3</v>
      </c>
      <c r="D8" s="86" t="s">
        <v>2954</v>
      </c>
      <c r="E8" s="86" t="b">
        <v>0</v>
      </c>
      <c r="F8" s="86" t="b">
        <v>0</v>
      </c>
      <c r="G8" s="86" t="b">
        <v>0</v>
      </c>
    </row>
    <row r="9" spans="1:7" x14ac:dyDescent="0.25">
      <c r="A9" s="86" t="s">
        <v>2447</v>
      </c>
      <c r="B9" s="86">
        <v>143</v>
      </c>
      <c r="C9" s="119">
        <v>8.7745439764623494E-3</v>
      </c>
      <c r="D9" s="86" t="s">
        <v>2954</v>
      </c>
      <c r="E9" s="86" t="b">
        <v>0</v>
      </c>
      <c r="F9" s="86" t="b">
        <v>0</v>
      </c>
      <c r="G9" s="86" t="b">
        <v>0</v>
      </c>
    </row>
    <row r="10" spans="1:7" x14ac:dyDescent="0.25">
      <c r="A10" s="86" t="s">
        <v>2448</v>
      </c>
      <c r="B10" s="86">
        <v>131</v>
      </c>
      <c r="C10" s="119">
        <v>8.9339400335344057E-3</v>
      </c>
      <c r="D10" s="86" t="s">
        <v>2954</v>
      </c>
      <c r="E10" s="86" t="b">
        <v>0</v>
      </c>
      <c r="F10" s="86" t="b">
        <v>0</v>
      </c>
      <c r="G10" s="86" t="b">
        <v>0</v>
      </c>
    </row>
    <row r="11" spans="1:7" x14ac:dyDescent="0.25">
      <c r="A11" s="86" t="s">
        <v>2449</v>
      </c>
      <c r="B11" s="86">
        <v>110</v>
      </c>
      <c r="C11" s="119">
        <v>9.0010896210973388E-3</v>
      </c>
      <c r="D11" s="86" t="s">
        <v>2954</v>
      </c>
      <c r="E11" s="86" t="b">
        <v>0</v>
      </c>
      <c r="F11" s="86" t="b">
        <v>0</v>
      </c>
      <c r="G11" s="86" t="b">
        <v>0</v>
      </c>
    </row>
    <row r="12" spans="1:7" x14ac:dyDescent="0.25">
      <c r="A12" s="86" t="s">
        <v>2450</v>
      </c>
      <c r="B12" s="86">
        <v>101</v>
      </c>
      <c r="C12" s="119">
        <v>9.1747908766755381E-3</v>
      </c>
      <c r="D12" s="86" t="s">
        <v>2954</v>
      </c>
      <c r="E12" s="86" t="b">
        <v>0</v>
      </c>
      <c r="F12" s="86" t="b">
        <v>0</v>
      </c>
      <c r="G12" s="86" t="b">
        <v>0</v>
      </c>
    </row>
    <row r="13" spans="1:7" x14ac:dyDescent="0.25">
      <c r="A13" s="86" t="s">
        <v>2451</v>
      </c>
      <c r="B13" s="86">
        <v>91</v>
      </c>
      <c r="C13" s="119">
        <v>8.7924970852241869E-3</v>
      </c>
      <c r="D13" s="86" t="s">
        <v>2954</v>
      </c>
      <c r="E13" s="86" t="b">
        <v>0</v>
      </c>
      <c r="F13" s="86" t="b">
        <v>0</v>
      </c>
      <c r="G13" s="86" t="b">
        <v>0</v>
      </c>
    </row>
    <row r="14" spans="1:7" x14ac:dyDescent="0.25">
      <c r="A14" s="86" t="s">
        <v>2452</v>
      </c>
      <c r="B14" s="86">
        <v>88</v>
      </c>
      <c r="C14" s="119">
        <v>8.8905955309877757E-3</v>
      </c>
      <c r="D14" s="86" t="s">
        <v>2954</v>
      </c>
      <c r="E14" s="86" t="b">
        <v>0</v>
      </c>
      <c r="F14" s="86" t="b">
        <v>0</v>
      </c>
      <c r="G14" s="86" t="b">
        <v>0</v>
      </c>
    </row>
    <row r="15" spans="1:7" x14ac:dyDescent="0.25">
      <c r="A15" s="86" t="s">
        <v>2453</v>
      </c>
      <c r="B15" s="86">
        <v>83</v>
      </c>
      <c r="C15" s="119">
        <v>8.8537258612799569E-3</v>
      </c>
      <c r="D15" s="86" t="s">
        <v>2954</v>
      </c>
      <c r="E15" s="86" t="b">
        <v>0</v>
      </c>
      <c r="F15" s="86" t="b">
        <v>0</v>
      </c>
      <c r="G15" s="86" t="b">
        <v>0</v>
      </c>
    </row>
    <row r="16" spans="1:7" x14ac:dyDescent="0.25">
      <c r="A16" s="86" t="s">
        <v>2454</v>
      </c>
      <c r="B16" s="86">
        <v>82</v>
      </c>
      <c r="C16" s="119">
        <v>8.5890956074256963E-3</v>
      </c>
      <c r="D16" s="86" t="s">
        <v>2954</v>
      </c>
      <c r="E16" s="86" t="b">
        <v>0</v>
      </c>
      <c r="F16" s="86" t="b">
        <v>0</v>
      </c>
      <c r="G16" s="86" t="b">
        <v>0</v>
      </c>
    </row>
    <row r="17" spans="1:7" x14ac:dyDescent="0.25">
      <c r="A17" s="86" t="s">
        <v>2455</v>
      </c>
      <c r="B17" s="86">
        <v>81</v>
      </c>
      <c r="C17" s="119">
        <v>8.9645052127153412E-3</v>
      </c>
      <c r="D17" s="86" t="s">
        <v>2954</v>
      </c>
      <c r="E17" s="86" t="b">
        <v>0</v>
      </c>
      <c r="F17" s="86" t="b">
        <v>0</v>
      </c>
      <c r="G17" s="86" t="b">
        <v>0</v>
      </c>
    </row>
    <row r="18" spans="1:7" x14ac:dyDescent="0.25">
      <c r="A18" s="86" t="s">
        <v>2456</v>
      </c>
      <c r="B18" s="86">
        <v>78</v>
      </c>
      <c r="C18" s="119">
        <v>8.6324865011332928E-3</v>
      </c>
      <c r="D18" s="86" t="s">
        <v>2954</v>
      </c>
      <c r="E18" s="86" t="b">
        <v>0</v>
      </c>
      <c r="F18" s="86" t="b">
        <v>0</v>
      </c>
      <c r="G18" s="86" t="b">
        <v>0</v>
      </c>
    </row>
    <row r="19" spans="1:7" x14ac:dyDescent="0.25">
      <c r="A19" s="86" t="s">
        <v>2457</v>
      </c>
      <c r="B19" s="86">
        <v>74</v>
      </c>
      <c r="C19" s="119">
        <v>8.3437482840534698E-3</v>
      </c>
      <c r="D19" s="86" t="s">
        <v>2954</v>
      </c>
      <c r="E19" s="86" t="b">
        <v>0</v>
      </c>
      <c r="F19" s="86" t="b">
        <v>0</v>
      </c>
      <c r="G19" s="86" t="b">
        <v>0</v>
      </c>
    </row>
    <row r="20" spans="1:7" x14ac:dyDescent="0.25">
      <c r="A20" s="86" t="s">
        <v>2458</v>
      </c>
      <c r="B20" s="86">
        <v>67</v>
      </c>
      <c r="C20" s="119">
        <v>8.0738772480600015E-3</v>
      </c>
      <c r="D20" s="86" t="s">
        <v>2954</v>
      </c>
      <c r="E20" s="86" t="b">
        <v>0</v>
      </c>
      <c r="F20" s="86" t="b">
        <v>0</v>
      </c>
      <c r="G20" s="86" t="b">
        <v>0</v>
      </c>
    </row>
    <row r="21" spans="1:7" x14ac:dyDescent="0.25">
      <c r="A21" s="86" t="s">
        <v>2459</v>
      </c>
      <c r="B21" s="86">
        <v>58</v>
      </c>
      <c r="C21" s="119">
        <v>7.6420147227584155E-3</v>
      </c>
      <c r="D21" s="86" t="s">
        <v>2954</v>
      </c>
      <c r="E21" s="86" t="b">
        <v>0</v>
      </c>
      <c r="F21" s="86" t="b">
        <v>0</v>
      </c>
      <c r="G21" s="86" t="b">
        <v>0</v>
      </c>
    </row>
    <row r="22" spans="1:7" x14ac:dyDescent="0.25">
      <c r="A22" s="86" t="s">
        <v>277</v>
      </c>
      <c r="B22" s="86">
        <v>56</v>
      </c>
      <c r="C22" s="119">
        <v>7.53180003228899E-3</v>
      </c>
      <c r="D22" s="86" t="s">
        <v>2954</v>
      </c>
      <c r="E22" s="86" t="b">
        <v>0</v>
      </c>
      <c r="F22" s="86" t="b">
        <v>0</v>
      </c>
      <c r="G22" s="86" t="b">
        <v>0</v>
      </c>
    </row>
    <row r="23" spans="1:7" x14ac:dyDescent="0.25">
      <c r="A23" s="86" t="s">
        <v>2460</v>
      </c>
      <c r="B23" s="86">
        <v>55</v>
      </c>
      <c r="C23" s="119">
        <v>7.474615182655543E-3</v>
      </c>
      <c r="D23" s="86" t="s">
        <v>2954</v>
      </c>
      <c r="E23" s="86" t="b">
        <v>0</v>
      </c>
      <c r="F23" s="86" t="b">
        <v>0</v>
      </c>
      <c r="G23" s="86" t="b">
        <v>0</v>
      </c>
    </row>
    <row r="24" spans="1:7" x14ac:dyDescent="0.25">
      <c r="A24" s="86" t="s">
        <v>528</v>
      </c>
      <c r="B24" s="86">
        <v>54</v>
      </c>
      <c r="C24" s="119">
        <v>7.4160118493826668E-3</v>
      </c>
      <c r="D24" s="86" t="s">
        <v>2954</v>
      </c>
      <c r="E24" s="86" t="b">
        <v>0</v>
      </c>
      <c r="F24" s="86" t="b">
        <v>0</v>
      </c>
      <c r="G24" s="86" t="b">
        <v>0</v>
      </c>
    </row>
    <row r="25" spans="1:7" x14ac:dyDescent="0.25">
      <c r="A25" s="86" t="s">
        <v>2461</v>
      </c>
      <c r="B25" s="86">
        <v>50</v>
      </c>
      <c r="C25" s="119">
        <v>7.1668730351822909E-3</v>
      </c>
      <c r="D25" s="86" t="s">
        <v>2954</v>
      </c>
      <c r="E25" s="86" t="b">
        <v>0</v>
      </c>
      <c r="F25" s="86" t="b">
        <v>0</v>
      </c>
      <c r="G25" s="86" t="b">
        <v>0</v>
      </c>
    </row>
    <row r="26" spans="1:7" x14ac:dyDescent="0.25">
      <c r="A26" s="86" t="s">
        <v>2462</v>
      </c>
      <c r="B26" s="86">
        <v>49</v>
      </c>
      <c r="C26" s="119">
        <v>7.1007624994054884E-3</v>
      </c>
      <c r="D26" s="86" t="s">
        <v>2954</v>
      </c>
      <c r="E26" s="86" t="b">
        <v>0</v>
      </c>
      <c r="F26" s="86" t="b">
        <v>0</v>
      </c>
      <c r="G26" s="86" t="b">
        <v>0</v>
      </c>
    </row>
    <row r="27" spans="1:7" x14ac:dyDescent="0.25">
      <c r="A27" s="86" t="s">
        <v>2463</v>
      </c>
      <c r="B27" s="86">
        <v>47</v>
      </c>
      <c r="C27" s="119">
        <v>6.9637316573490891E-3</v>
      </c>
      <c r="D27" s="86" t="s">
        <v>2954</v>
      </c>
      <c r="E27" s="86" t="b">
        <v>0</v>
      </c>
      <c r="F27" s="86" t="b">
        <v>0</v>
      </c>
      <c r="G27" s="86" t="b">
        <v>0</v>
      </c>
    </row>
    <row r="28" spans="1:7" x14ac:dyDescent="0.25">
      <c r="A28" s="86" t="s">
        <v>2464</v>
      </c>
      <c r="B28" s="86">
        <v>44</v>
      </c>
      <c r="C28" s="119">
        <v>6.7456415932870863E-3</v>
      </c>
      <c r="D28" s="86" t="s">
        <v>2954</v>
      </c>
      <c r="E28" s="86" t="b">
        <v>0</v>
      </c>
      <c r="F28" s="86" t="b">
        <v>0</v>
      </c>
      <c r="G28" s="86" t="b">
        <v>0</v>
      </c>
    </row>
    <row r="29" spans="1:7" x14ac:dyDescent="0.25">
      <c r="A29" s="86" t="s">
        <v>2465</v>
      </c>
      <c r="B29" s="86">
        <v>44</v>
      </c>
      <c r="C29" s="119">
        <v>6.7456415932870863E-3</v>
      </c>
      <c r="D29" s="86" t="s">
        <v>2954</v>
      </c>
      <c r="E29" s="86" t="b">
        <v>0</v>
      </c>
      <c r="F29" s="86" t="b">
        <v>0</v>
      </c>
      <c r="G29" s="86" t="b">
        <v>0</v>
      </c>
    </row>
    <row r="30" spans="1:7" x14ac:dyDescent="0.25">
      <c r="A30" s="86" t="s">
        <v>2466</v>
      </c>
      <c r="B30" s="86">
        <v>44</v>
      </c>
      <c r="C30" s="119">
        <v>7.5311497330356253E-3</v>
      </c>
      <c r="D30" s="86" t="s">
        <v>2954</v>
      </c>
      <c r="E30" s="86" t="b">
        <v>0</v>
      </c>
      <c r="F30" s="86" t="b">
        <v>0</v>
      </c>
      <c r="G30" s="86" t="b">
        <v>0</v>
      </c>
    </row>
    <row r="31" spans="1:7" x14ac:dyDescent="0.25">
      <c r="A31" s="86" t="s">
        <v>2467</v>
      </c>
      <c r="B31" s="86">
        <v>43</v>
      </c>
      <c r="C31" s="119">
        <v>6.6694505617434924E-3</v>
      </c>
      <c r="D31" s="86" t="s">
        <v>2954</v>
      </c>
      <c r="E31" s="86" t="b">
        <v>0</v>
      </c>
      <c r="F31" s="86" t="b">
        <v>0</v>
      </c>
      <c r="G31" s="86" t="b">
        <v>0</v>
      </c>
    </row>
    <row r="32" spans="1:7" x14ac:dyDescent="0.25">
      <c r="A32" s="86" t="s">
        <v>2468</v>
      </c>
      <c r="B32" s="86">
        <v>41</v>
      </c>
      <c r="C32" s="119">
        <v>6.5115820811016082E-3</v>
      </c>
      <c r="D32" s="86" t="s">
        <v>2954</v>
      </c>
      <c r="E32" s="86" t="b">
        <v>0</v>
      </c>
      <c r="F32" s="86" t="b">
        <v>0</v>
      </c>
      <c r="G32" s="86" t="b">
        <v>0</v>
      </c>
    </row>
    <row r="33" spans="1:7" x14ac:dyDescent="0.25">
      <c r="A33" s="86" t="s">
        <v>2469</v>
      </c>
      <c r="B33" s="86">
        <v>40</v>
      </c>
      <c r="C33" s="119">
        <v>6.4298161073846061E-3</v>
      </c>
      <c r="D33" s="86" t="s">
        <v>2954</v>
      </c>
      <c r="E33" s="86" t="b">
        <v>0</v>
      </c>
      <c r="F33" s="86" t="b">
        <v>0</v>
      </c>
      <c r="G33" s="86" t="b">
        <v>0</v>
      </c>
    </row>
    <row r="34" spans="1:7" x14ac:dyDescent="0.25">
      <c r="A34" s="86" t="s">
        <v>2470</v>
      </c>
      <c r="B34" s="86">
        <v>39</v>
      </c>
      <c r="C34" s="119">
        <v>7.3542470006302905E-3</v>
      </c>
      <c r="D34" s="86" t="s">
        <v>2954</v>
      </c>
      <c r="E34" s="86" t="b">
        <v>0</v>
      </c>
      <c r="F34" s="86" t="b">
        <v>0</v>
      </c>
      <c r="G34" s="86" t="b">
        <v>0</v>
      </c>
    </row>
    <row r="35" spans="1:7" x14ac:dyDescent="0.25">
      <c r="A35" s="86" t="s">
        <v>2471</v>
      </c>
      <c r="B35" s="86">
        <v>36</v>
      </c>
      <c r="C35" s="119">
        <v>6.082733483566265E-3</v>
      </c>
      <c r="D35" s="86" t="s">
        <v>2954</v>
      </c>
      <c r="E35" s="86" t="b">
        <v>0</v>
      </c>
      <c r="F35" s="86" t="b">
        <v>0</v>
      </c>
      <c r="G35" s="86" t="b">
        <v>0</v>
      </c>
    </row>
    <row r="36" spans="1:7" x14ac:dyDescent="0.25">
      <c r="A36" s="86" t="s">
        <v>2472</v>
      </c>
      <c r="B36" s="86">
        <v>35</v>
      </c>
      <c r="C36" s="119">
        <v>5.9906872876419742E-3</v>
      </c>
      <c r="D36" s="86" t="s">
        <v>2954</v>
      </c>
      <c r="E36" s="86" t="b">
        <v>0</v>
      </c>
      <c r="F36" s="86" t="b">
        <v>0</v>
      </c>
      <c r="G36" s="86" t="b">
        <v>0</v>
      </c>
    </row>
    <row r="37" spans="1:7" x14ac:dyDescent="0.25">
      <c r="A37" s="86" t="s">
        <v>2473</v>
      </c>
      <c r="B37" s="86">
        <v>35</v>
      </c>
      <c r="C37" s="119">
        <v>5.9906872876419742E-3</v>
      </c>
      <c r="D37" s="86" t="s">
        <v>2954</v>
      </c>
      <c r="E37" s="86" t="b">
        <v>0</v>
      </c>
      <c r="F37" s="86" t="b">
        <v>0</v>
      </c>
      <c r="G37" s="86" t="b">
        <v>0</v>
      </c>
    </row>
    <row r="38" spans="1:7" x14ac:dyDescent="0.25">
      <c r="A38" s="86" t="s">
        <v>2474</v>
      </c>
      <c r="B38" s="86">
        <v>34</v>
      </c>
      <c r="C38" s="119">
        <v>6.9331527950226594E-3</v>
      </c>
      <c r="D38" s="86" t="s">
        <v>2954</v>
      </c>
      <c r="E38" s="86" t="b">
        <v>0</v>
      </c>
      <c r="F38" s="86" t="b">
        <v>0</v>
      </c>
      <c r="G38" s="86" t="b">
        <v>0</v>
      </c>
    </row>
    <row r="39" spans="1:7" x14ac:dyDescent="0.25">
      <c r="A39" s="86" t="s">
        <v>2475</v>
      </c>
      <c r="B39" s="86">
        <v>34</v>
      </c>
      <c r="C39" s="119">
        <v>6.9331527950226594E-3</v>
      </c>
      <c r="D39" s="86" t="s">
        <v>2954</v>
      </c>
      <c r="E39" s="86" t="b">
        <v>0</v>
      </c>
      <c r="F39" s="86" t="b">
        <v>0</v>
      </c>
      <c r="G39" s="86" t="b">
        <v>0</v>
      </c>
    </row>
    <row r="40" spans="1:7" x14ac:dyDescent="0.25">
      <c r="A40" s="86" t="s">
        <v>2476</v>
      </c>
      <c r="B40" s="86">
        <v>33</v>
      </c>
      <c r="C40" s="119">
        <v>5.799841632916438E-3</v>
      </c>
      <c r="D40" s="86" t="s">
        <v>2954</v>
      </c>
      <c r="E40" s="86" t="b">
        <v>0</v>
      </c>
      <c r="F40" s="86" t="b">
        <v>0</v>
      </c>
      <c r="G40" s="86" t="b">
        <v>0</v>
      </c>
    </row>
    <row r="41" spans="1:7" x14ac:dyDescent="0.25">
      <c r="A41" s="86" t="s">
        <v>2477</v>
      </c>
      <c r="B41" s="86">
        <v>32</v>
      </c>
      <c r="C41" s="119">
        <v>5.7009070292987048E-3</v>
      </c>
      <c r="D41" s="86" t="s">
        <v>2954</v>
      </c>
      <c r="E41" s="86" t="b">
        <v>0</v>
      </c>
      <c r="F41" s="86" t="b">
        <v>0</v>
      </c>
      <c r="G41" s="86" t="b">
        <v>0</v>
      </c>
    </row>
    <row r="42" spans="1:7" x14ac:dyDescent="0.25">
      <c r="A42" s="86" t="s">
        <v>2478</v>
      </c>
      <c r="B42" s="86">
        <v>29</v>
      </c>
      <c r="C42" s="119">
        <v>5.3891535575810133E-3</v>
      </c>
      <c r="D42" s="86" t="s">
        <v>2954</v>
      </c>
      <c r="E42" s="86" t="b">
        <v>0</v>
      </c>
      <c r="F42" s="86" t="b">
        <v>0</v>
      </c>
      <c r="G42" s="86" t="b">
        <v>0</v>
      </c>
    </row>
    <row r="43" spans="1:7" x14ac:dyDescent="0.25">
      <c r="A43" s="86" t="s">
        <v>301</v>
      </c>
      <c r="B43" s="86">
        <v>29</v>
      </c>
      <c r="C43" s="119">
        <v>5.3891535575810133E-3</v>
      </c>
      <c r="D43" s="86" t="s">
        <v>2954</v>
      </c>
      <c r="E43" s="86" t="b">
        <v>0</v>
      </c>
      <c r="F43" s="86" t="b">
        <v>0</v>
      </c>
      <c r="G43" s="86" t="b">
        <v>0</v>
      </c>
    </row>
    <row r="44" spans="1:7" x14ac:dyDescent="0.25">
      <c r="A44" s="86" t="s">
        <v>2479</v>
      </c>
      <c r="B44" s="86">
        <v>27</v>
      </c>
      <c r="C44" s="119">
        <v>5.1680041073619808E-3</v>
      </c>
      <c r="D44" s="86" t="s">
        <v>2954</v>
      </c>
      <c r="E44" s="86" t="b">
        <v>0</v>
      </c>
      <c r="F44" s="86" t="b">
        <v>0</v>
      </c>
      <c r="G44" s="86" t="b">
        <v>0</v>
      </c>
    </row>
    <row r="45" spans="1:7" x14ac:dyDescent="0.25">
      <c r="A45" s="86" t="s">
        <v>2480</v>
      </c>
      <c r="B45" s="86">
        <v>25</v>
      </c>
      <c r="C45" s="119">
        <v>4.935286686730633E-3</v>
      </c>
      <c r="D45" s="86" t="s">
        <v>2954</v>
      </c>
      <c r="E45" s="86" t="b">
        <v>0</v>
      </c>
      <c r="F45" s="86" t="b">
        <v>0</v>
      </c>
      <c r="G45" s="86" t="b">
        <v>0</v>
      </c>
    </row>
    <row r="46" spans="1:7" x14ac:dyDescent="0.25">
      <c r="A46" s="86" t="s">
        <v>2481</v>
      </c>
      <c r="B46" s="86">
        <v>25</v>
      </c>
      <c r="C46" s="119">
        <v>5.3704852362548676E-3</v>
      </c>
      <c r="D46" s="86" t="s">
        <v>2954</v>
      </c>
      <c r="E46" s="86" t="b">
        <v>0</v>
      </c>
      <c r="F46" s="86" t="b">
        <v>0</v>
      </c>
      <c r="G46" s="86" t="b">
        <v>0</v>
      </c>
    </row>
    <row r="47" spans="1:7" x14ac:dyDescent="0.25">
      <c r="A47" s="86" t="s">
        <v>2482</v>
      </c>
      <c r="B47" s="86">
        <v>24</v>
      </c>
      <c r="C47" s="119">
        <v>4.9772170314395913E-3</v>
      </c>
      <c r="D47" s="86" t="s">
        <v>2954</v>
      </c>
      <c r="E47" s="86" t="b">
        <v>0</v>
      </c>
      <c r="F47" s="86" t="b">
        <v>0</v>
      </c>
      <c r="G47" s="86" t="b">
        <v>0</v>
      </c>
    </row>
    <row r="48" spans="1:7" x14ac:dyDescent="0.25">
      <c r="A48" s="86" t="s">
        <v>2483</v>
      </c>
      <c r="B48" s="86">
        <v>24</v>
      </c>
      <c r="C48" s="119">
        <v>4.8143060450293899E-3</v>
      </c>
      <c r="D48" s="86" t="s">
        <v>2954</v>
      </c>
      <c r="E48" s="86" t="b">
        <v>0</v>
      </c>
      <c r="F48" s="86" t="b">
        <v>0</v>
      </c>
      <c r="G48" s="86" t="b">
        <v>0</v>
      </c>
    </row>
    <row r="49" spans="1:7" x14ac:dyDescent="0.25">
      <c r="A49" s="86" t="s">
        <v>2484</v>
      </c>
      <c r="B49" s="86">
        <v>23</v>
      </c>
      <c r="C49" s="119">
        <v>5.032881100012372E-3</v>
      </c>
      <c r="D49" s="86" t="s">
        <v>2954</v>
      </c>
      <c r="E49" s="86" t="b">
        <v>0</v>
      </c>
      <c r="F49" s="86" t="b">
        <v>0</v>
      </c>
      <c r="G49" s="86" t="b">
        <v>0</v>
      </c>
    </row>
    <row r="50" spans="1:7" x14ac:dyDescent="0.25">
      <c r="A50" s="86" t="s">
        <v>2485</v>
      </c>
      <c r="B50" s="86">
        <v>23</v>
      </c>
      <c r="C50" s="119">
        <v>4.6900739495741523E-3</v>
      </c>
      <c r="D50" s="86" t="s">
        <v>2954</v>
      </c>
      <c r="E50" s="86" t="b">
        <v>0</v>
      </c>
      <c r="F50" s="86" t="b">
        <v>0</v>
      </c>
      <c r="G50" s="86" t="b">
        <v>0</v>
      </c>
    </row>
    <row r="51" spans="1:7" x14ac:dyDescent="0.25">
      <c r="A51" s="86" t="s">
        <v>2486</v>
      </c>
      <c r="B51" s="86">
        <v>23</v>
      </c>
      <c r="C51" s="119">
        <v>4.6900739495741523E-3</v>
      </c>
      <c r="D51" s="86" t="s">
        <v>2954</v>
      </c>
      <c r="E51" s="86" t="b">
        <v>0</v>
      </c>
      <c r="F51" s="86" t="b">
        <v>0</v>
      </c>
      <c r="G51" s="86" t="b">
        <v>0</v>
      </c>
    </row>
    <row r="52" spans="1:7" x14ac:dyDescent="0.25">
      <c r="A52" s="86" t="s">
        <v>2487</v>
      </c>
      <c r="B52" s="86">
        <v>23</v>
      </c>
      <c r="C52" s="119">
        <v>4.6900739495741523E-3</v>
      </c>
      <c r="D52" s="86" t="s">
        <v>2954</v>
      </c>
      <c r="E52" s="86" t="b">
        <v>0</v>
      </c>
      <c r="F52" s="86" t="b">
        <v>0</v>
      </c>
      <c r="G52" s="86" t="b">
        <v>0</v>
      </c>
    </row>
    <row r="53" spans="1:7" x14ac:dyDescent="0.25">
      <c r="A53" s="86" t="s">
        <v>2488</v>
      </c>
      <c r="B53" s="86">
        <v>23</v>
      </c>
      <c r="C53" s="119">
        <v>4.6900739495741523E-3</v>
      </c>
      <c r="D53" s="86" t="s">
        <v>2954</v>
      </c>
      <c r="E53" s="86" t="b">
        <v>0</v>
      </c>
      <c r="F53" s="86" t="b">
        <v>0</v>
      </c>
      <c r="G53" s="86" t="b">
        <v>0</v>
      </c>
    </row>
    <row r="54" spans="1:7" x14ac:dyDescent="0.25">
      <c r="A54" s="86" t="s">
        <v>2489</v>
      </c>
      <c r="B54" s="86">
        <v>23</v>
      </c>
      <c r="C54" s="119">
        <v>4.6900739495741523E-3</v>
      </c>
      <c r="D54" s="86" t="s">
        <v>2954</v>
      </c>
      <c r="E54" s="86" t="b">
        <v>0</v>
      </c>
      <c r="F54" s="86" t="b">
        <v>0</v>
      </c>
      <c r="G54" s="86" t="b">
        <v>0</v>
      </c>
    </row>
    <row r="55" spans="1:7" x14ac:dyDescent="0.25">
      <c r="A55" s="86" t="s">
        <v>2490</v>
      </c>
      <c r="B55" s="86">
        <v>23</v>
      </c>
      <c r="C55" s="119">
        <v>4.6900739495741523E-3</v>
      </c>
      <c r="D55" s="86" t="s">
        <v>2954</v>
      </c>
      <c r="E55" s="86" t="b">
        <v>0</v>
      </c>
      <c r="F55" s="86" t="b">
        <v>0</v>
      </c>
      <c r="G55" s="86" t="b">
        <v>0</v>
      </c>
    </row>
    <row r="56" spans="1:7" x14ac:dyDescent="0.25">
      <c r="A56" s="86" t="s">
        <v>2491</v>
      </c>
      <c r="B56" s="86">
        <v>22</v>
      </c>
      <c r="C56" s="119">
        <v>4.5624489454862928E-3</v>
      </c>
      <c r="D56" s="86" t="s">
        <v>2954</v>
      </c>
      <c r="E56" s="86" t="b">
        <v>0</v>
      </c>
      <c r="F56" s="86" t="b">
        <v>0</v>
      </c>
      <c r="G56" s="86" t="b">
        <v>0</v>
      </c>
    </row>
    <row r="57" spans="1:7" x14ac:dyDescent="0.25">
      <c r="A57" s="86" t="s">
        <v>2492</v>
      </c>
      <c r="B57" s="86">
        <v>22</v>
      </c>
      <c r="C57" s="119">
        <v>4.5624489454862928E-3</v>
      </c>
      <c r="D57" s="86" t="s">
        <v>2954</v>
      </c>
      <c r="E57" s="86" t="b">
        <v>0</v>
      </c>
      <c r="F57" s="86" t="b">
        <v>0</v>
      </c>
      <c r="G57" s="86" t="b">
        <v>0</v>
      </c>
    </row>
    <row r="58" spans="1:7" x14ac:dyDescent="0.25">
      <c r="A58" s="86" t="s">
        <v>2493</v>
      </c>
      <c r="B58" s="86">
        <v>19</v>
      </c>
      <c r="C58" s="119">
        <v>4.1575974304450033E-3</v>
      </c>
      <c r="D58" s="86" t="s">
        <v>2954</v>
      </c>
      <c r="E58" s="86" t="b">
        <v>0</v>
      </c>
      <c r="F58" s="86" t="b">
        <v>0</v>
      </c>
      <c r="G58" s="86" t="b">
        <v>0</v>
      </c>
    </row>
    <row r="59" spans="1:7" x14ac:dyDescent="0.25">
      <c r="A59" s="86" t="s">
        <v>2494</v>
      </c>
      <c r="B59" s="86">
        <v>19</v>
      </c>
      <c r="C59" s="119">
        <v>4.1575974304450033E-3</v>
      </c>
      <c r="D59" s="86" t="s">
        <v>2954</v>
      </c>
      <c r="E59" s="86" t="b">
        <v>0</v>
      </c>
      <c r="F59" s="86" t="b">
        <v>0</v>
      </c>
      <c r="G59" s="86" t="b">
        <v>0</v>
      </c>
    </row>
    <row r="60" spans="1:7" x14ac:dyDescent="0.25">
      <c r="A60" s="86" t="s">
        <v>2495</v>
      </c>
      <c r="B60" s="86">
        <v>19</v>
      </c>
      <c r="C60" s="119">
        <v>4.1575974304450033E-3</v>
      </c>
      <c r="D60" s="86" t="s">
        <v>2954</v>
      </c>
      <c r="E60" s="86" t="b">
        <v>0</v>
      </c>
      <c r="F60" s="86" t="b">
        <v>0</v>
      </c>
      <c r="G60" s="86" t="b">
        <v>0</v>
      </c>
    </row>
    <row r="61" spans="1:7" x14ac:dyDescent="0.25">
      <c r="A61" s="86" t="s">
        <v>2496</v>
      </c>
      <c r="B61" s="86">
        <v>19</v>
      </c>
      <c r="C61" s="119">
        <v>4.1575974304450033E-3</v>
      </c>
      <c r="D61" s="86" t="s">
        <v>2954</v>
      </c>
      <c r="E61" s="86" t="b">
        <v>0</v>
      </c>
      <c r="F61" s="86" t="b">
        <v>0</v>
      </c>
      <c r="G61" s="86" t="b">
        <v>0</v>
      </c>
    </row>
    <row r="62" spans="1:7" x14ac:dyDescent="0.25">
      <c r="A62" s="86" t="s">
        <v>2497</v>
      </c>
      <c r="B62" s="86">
        <v>18</v>
      </c>
      <c r="C62" s="119">
        <v>4.0146988635635641E-3</v>
      </c>
      <c r="D62" s="86" t="s">
        <v>2954</v>
      </c>
      <c r="E62" s="86" t="b">
        <v>0</v>
      </c>
      <c r="F62" s="86" t="b">
        <v>0</v>
      </c>
      <c r="G62" s="86" t="b">
        <v>0</v>
      </c>
    </row>
    <row r="63" spans="1:7" x14ac:dyDescent="0.25">
      <c r="A63" s="86" t="s">
        <v>2498</v>
      </c>
      <c r="B63" s="86">
        <v>18</v>
      </c>
      <c r="C63" s="119">
        <v>4.0146988635635641E-3</v>
      </c>
      <c r="D63" s="86" t="s">
        <v>2954</v>
      </c>
      <c r="E63" s="86" t="b">
        <v>0</v>
      </c>
      <c r="F63" s="86" t="b">
        <v>0</v>
      </c>
      <c r="G63" s="86" t="b">
        <v>0</v>
      </c>
    </row>
    <row r="64" spans="1:7" x14ac:dyDescent="0.25">
      <c r="A64" s="86" t="s">
        <v>2499</v>
      </c>
      <c r="B64" s="86">
        <v>18</v>
      </c>
      <c r="C64" s="119">
        <v>4.0146988635635641E-3</v>
      </c>
      <c r="D64" s="86" t="s">
        <v>2954</v>
      </c>
      <c r="E64" s="86" t="b">
        <v>0</v>
      </c>
      <c r="F64" s="86" t="b">
        <v>0</v>
      </c>
      <c r="G64" s="86" t="b">
        <v>0</v>
      </c>
    </row>
    <row r="65" spans="1:7" x14ac:dyDescent="0.25">
      <c r="A65" s="86" t="s">
        <v>2500</v>
      </c>
      <c r="B65" s="86">
        <v>18</v>
      </c>
      <c r="C65" s="119">
        <v>4.0146988635635641E-3</v>
      </c>
      <c r="D65" s="86" t="s">
        <v>2954</v>
      </c>
      <c r="E65" s="86" t="b">
        <v>0</v>
      </c>
      <c r="F65" s="86" t="b">
        <v>0</v>
      </c>
      <c r="G65" s="86" t="b">
        <v>0</v>
      </c>
    </row>
    <row r="66" spans="1:7" x14ac:dyDescent="0.25">
      <c r="A66" s="86" t="s">
        <v>2501</v>
      </c>
      <c r="B66" s="86">
        <v>18</v>
      </c>
      <c r="C66" s="119">
        <v>4.0146988635635641E-3</v>
      </c>
      <c r="D66" s="86" t="s">
        <v>2954</v>
      </c>
      <c r="E66" s="86" t="b">
        <v>0</v>
      </c>
      <c r="F66" s="86" t="b">
        <v>0</v>
      </c>
      <c r="G66" s="86" t="b">
        <v>0</v>
      </c>
    </row>
    <row r="67" spans="1:7" x14ac:dyDescent="0.25">
      <c r="A67" s="86" t="s">
        <v>2502</v>
      </c>
      <c r="B67" s="86">
        <v>18</v>
      </c>
      <c r="C67" s="119">
        <v>4.0146988635635641E-3</v>
      </c>
      <c r="D67" s="86" t="s">
        <v>2954</v>
      </c>
      <c r="E67" s="86" t="b">
        <v>0</v>
      </c>
      <c r="F67" s="86" t="b">
        <v>0</v>
      </c>
      <c r="G67" s="86" t="b">
        <v>0</v>
      </c>
    </row>
    <row r="68" spans="1:7" x14ac:dyDescent="0.25">
      <c r="A68" s="86" t="s">
        <v>2503</v>
      </c>
      <c r="B68" s="86">
        <v>18</v>
      </c>
      <c r="C68" s="119">
        <v>4.0146988635635641E-3</v>
      </c>
      <c r="D68" s="86" t="s">
        <v>2954</v>
      </c>
      <c r="E68" s="86" t="b">
        <v>0</v>
      </c>
      <c r="F68" s="86" t="b">
        <v>0</v>
      </c>
      <c r="G68" s="86" t="b">
        <v>0</v>
      </c>
    </row>
    <row r="69" spans="1:7" x14ac:dyDescent="0.25">
      <c r="A69" s="86" t="s">
        <v>2504</v>
      </c>
      <c r="B69" s="86">
        <v>18</v>
      </c>
      <c r="C69" s="119">
        <v>4.0146988635635641E-3</v>
      </c>
      <c r="D69" s="86" t="s">
        <v>2954</v>
      </c>
      <c r="E69" s="86" t="b">
        <v>0</v>
      </c>
      <c r="F69" s="86" t="b">
        <v>0</v>
      </c>
      <c r="G69" s="86" t="b">
        <v>0</v>
      </c>
    </row>
    <row r="70" spans="1:7" x14ac:dyDescent="0.25">
      <c r="A70" s="86" t="s">
        <v>2505</v>
      </c>
      <c r="B70" s="86">
        <v>18</v>
      </c>
      <c r="C70" s="119">
        <v>4.0146988635635641E-3</v>
      </c>
      <c r="D70" s="86" t="s">
        <v>2954</v>
      </c>
      <c r="E70" s="86" t="b">
        <v>0</v>
      </c>
      <c r="F70" s="86" t="b">
        <v>0</v>
      </c>
      <c r="G70" s="86" t="b">
        <v>0</v>
      </c>
    </row>
    <row r="71" spans="1:7" x14ac:dyDescent="0.25">
      <c r="A71" s="86" t="s">
        <v>290</v>
      </c>
      <c r="B71" s="86">
        <v>18</v>
      </c>
      <c r="C71" s="119">
        <v>4.0146988635635641E-3</v>
      </c>
      <c r="D71" s="86" t="s">
        <v>2954</v>
      </c>
      <c r="E71" s="86" t="b">
        <v>0</v>
      </c>
      <c r="F71" s="86" t="b">
        <v>0</v>
      </c>
      <c r="G71" s="86" t="b">
        <v>0</v>
      </c>
    </row>
    <row r="72" spans="1:7" x14ac:dyDescent="0.25">
      <c r="A72" s="86" t="s">
        <v>2506</v>
      </c>
      <c r="B72" s="86">
        <v>18</v>
      </c>
      <c r="C72" s="119">
        <v>4.0146988635635641E-3</v>
      </c>
      <c r="D72" s="86" t="s">
        <v>2954</v>
      </c>
      <c r="E72" s="86" t="b">
        <v>0</v>
      </c>
      <c r="F72" s="86" t="b">
        <v>0</v>
      </c>
      <c r="G72" s="86" t="b">
        <v>0</v>
      </c>
    </row>
    <row r="73" spans="1:7" x14ac:dyDescent="0.25">
      <c r="A73" s="86" t="s">
        <v>2507</v>
      </c>
      <c r="B73" s="86">
        <v>17</v>
      </c>
      <c r="C73" s="119">
        <v>3.867464047748158E-3</v>
      </c>
      <c r="D73" s="86" t="s">
        <v>2954</v>
      </c>
      <c r="E73" s="86" t="b">
        <v>0</v>
      </c>
      <c r="F73" s="86" t="b">
        <v>0</v>
      </c>
      <c r="G73" s="86" t="b">
        <v>0</v>
      </c>
    </row>
    <row r="74" spans="1:7" x14ac:dyDescent="0.25">
      <c r="A74" s="86" t="s">
        <v>2508</v>
      </c>
      <c r="B74" s="86">
        <v>17</v>
      </c>
      <c r="C74" s="119">
        <v>3.867464047748158E-3</v>
      </c>
      <c r="D74" s="86" t="s">
        <v>2954</v>
      </c>
      <c r="E74" s="86" t="b">
        <v>0</v>
      </c>
      <c r="F74" s="86" t="b">
        <v>0</v>
      </c>
      <c r="G74" s="86" t="b">
        <v>0</v>
      </c>
    </row>
    <row r="75" spans="1:7" x14ac:dyDescent="0.25">
      <c r="A75" s="86" t="s">
        <v>2509</v>
      </c>
      <c r="B75" s="86">
        <v>17</v>
      </c>
      <c r="C75" s="119">
        <v>3.867464047748158E-3</v>
      </c>
      <c r="D75" s="86" t="s">
        <v>2954</v>
      </c>
      <c r="E75" s="86" t="b">
        <v>0</v>
      </c>
      <c r="F75" s="86" t="b">
        <v>0</v>
      </c>
      <c r="G75" s="86" t="b">
        <v>0</v>
      </c>
    </row>
    <row r="76" spans="1:7" x14ac:dyDescent="0.25">
      <c r="A76" s="86" t="s">
        <v>272</v>
      </c>
      <c r="B76" s="86">
        <v>16</v>
      </c>
      <c r="C76" s="119">
        <v>3.715637622898625E-3</v>
      </c>
      <c r="D76" s="86" t="s">
        <v>2954</v>
      </c>
      <c r="E76" s="86" t="b">
        <v>0</v>
      </c>
      <c r="F76" s="86" t="b">
        <v>0</v>
      </c>
      <c r="G76" s="86" t="b">
        <v>0</v>
      </c>
    </row>
    <row r="77" spans="1:7" x14ac:dyDescent="0.25">
      <c r="A77" s="86" t="s">
        <v>2510</v>
      </c>
      <c r="B77" s="86">
        <v>16</v>
      </c>
      <c r="C77" s="119">
        <v>3.715637622898625E-3</v>
      </c>
      <c r="D77" s="86" t="s">
        <v>2954</v>
      </c>
      <c r="E77" s="86" t="b">
        <v>0</v>
      </c>
      <c r="F77" s="86" t="b">
        <v>0</v>
      </c>
      <c r="G77" s="86" t="b">
        <v>0</v>
      </c>
    </row>
    <row r="78" spans="1:7" x14ac:dyDescent="0.25">
      <c r="A78" s="86" t="s">
        <v>2511</v>
      </c>
      <c r="B78" s="86">
        <v>15</v>
      </c>
      <c r="C78" s="119">
        <v>4.0334012432366121E-3</v>
      </c>
      <c r="D78" s="86" t="s">
        <v>2954</v>
      </c>
      <c r="E78" s="86" t="b">
        <v>0</v>
      </c>
      <c r="F78" s="86" t="b">
        <v>0</v>
      </c>
      <c r="G78" s="86" t="b">
        <v>0</v>
      </c>
    </row>
    <row r="79" spans="1:7" x14ac:dyDescent="0.25">
      <c r="A79" s="86" t="s">
        <v>2512</v>
      </c>
      <c r="B79" s="86">
        <v>15</v>
      </c>
      <c r="C79" s="119">
        <v>3.5589322499125211E-3</v>
      </c>
      <c r="D79" s="86" t="s">
        <v>2954</v>
      </c>
      <c r="E79" s="86" t="b">
        <v>0</v>
      </c>
      <c r="F79" s="86" t="b">
        <v>0</v>
      </c>
      <c r="G79" s="86" t="b">
        <v>0</v>
      </c>
    </row>
    <row r="80" spans="1:7" x14ac:dyDescent="0.25">
      <c r="A80" s="86" t="s">
        <v>2513</v>
      </c>
      <c r="B80" s="86">
        <v>15</v>
      </c>
      <c r="C80" s="119">
        <v>3.5589322499125211E-3</v>
      </c>
      <c r="D80" s="86" t="s">
        <v>2954</v>
      </c>
      <c r="E80" s="86" t="b">
        <v>0</v>
      </c>
      <c r="F80" s="86" t="b">
        <v>0</v>
      </c>
      <c r="G80" s="86" t="b">
        <v>0</v>
      </c>
    </row>
    <row r="81" spans="1:7" x14ac:dyDescent="0.25">
      <c r="A81" s="86" t="s">
        <v>2514</v>
      </c>
      <c r="B81" s="86">
        <v>15</v>
      </c>
      <c r="C81" s="119">
        <v>3.5589322499125211E-3</v>
      </c>
      <c r="D81" s="86" t="s">
        <v>2954</v>
      </c>
      <c r="E81" s="86" t="b">
        <v>0</v>
      </c>
      <c r="F81" s="86" t="b">
        <v>0</v>
      </c>
      <c r="G81" s="86" t="b">
        <v>0</v>
      </c>
    </row>
    <row r="82" spans="1:7" x14ac:dyDescent="0.25">
      <c r="A82" s="86" t="s">
        <v>2515</v>
      </c>
      <c r="B82" s="86">
        <v>15</v>
      </c>
      <c r="C82" s="119">
        <v>3.5589322499125211E-3</v>
      </c>
      <c r="D82" s="86" t="s">
        <v>2954</v>
      </c>
      <c r="E82" s="86" t="b">
        <v>0</v>
      </c>
      <c r="F82" s="86" t="b">
        <v>0</v>
      </c>
      <c r="G82" s="86" t="b">
        <v>0</v>
      </c>
    </row>
    <row r="83" spans="1:7" x14ac:dyDescent="0.25">
      <c r="A83" s="86" t="s">
        <v>2516</v>
      </c>
      <c r="B83" s="86">
        <v>15</v>
      </c>
      <c r="C83" s="119">
        <v>3.5589322499125211E-3</v>
      </c>
      <c r="D83" s="86" t="s">
        <v>2954</v>
      </c>
      <c r="E83" s="86" t="b">
        <v>0</v>
      </c>
      <c r="F83" s="86" t="b">
        <v>0</v>
      </c>
      <c r="G83" s="86" t="b">
        <v>0</v>
      </c>
    </row>
    <row r="84" spans="1:7" x14ac:dyDescent="0.25">
      <c r="A84" s="86" t="s">
        <v>2517</v>
      </c>
      <c r="B84" s="86">
        <v>15</v>
      </c>
      <c r="C84" s="119">
        <v>3.5589322499125211E-3</v>
      </c>
      <c r="D84" s="86" t="s">
        <v>2954</v>
      </c>
      <c r="E84" s="86" t="b">
        <v>0</v>
      </c>
      <c r="F84" s="86" t="b">
        <v>0</v>
      </c>
      <c r="G84" s="86" t="b">
        <v>0</v>
      </c>
    </row>
    <row r="85" spans="1:7" x14ac:dyDescent="0.25">
      <c r="A85" s="86" t="s">
        <v>2518</v>
      </c>
      <c r="B85" s="86">
        <v>15</v>
      </c>
      <c r="C85" s="119">
        <v>3.5589322499125211E-3</v>
      </c>
      <c r="D85" s="86" t="s">
        <v>2954</v>
      </c>
      <c r="E85" s="86" t="b">
        <v>0</v>
      </c>
      <c r="F85" s="86" t="b">
        <v>0</v>
      </c>
      <c r="G85" s="86" t="b">
        <v>0</v>
      </c>
    </row>
    <row r="86" spans="1:7" x14ac:dyDescent="0.25">
      <c r="A86" s="86" t="s">
        <v>292</v>
      </c>
      <c r="B86" s="86">
        <v>14</v>
      </c>
      <c r="C86" s="119">
        <v>3.3970221975084744E-3</v>
      </c>
      <c r="D86" s="86" t="s">
        <v>2954</v>
      </c>
      <c r="E86" s="86" t="b">
        <v>0</v>
      </c>
      <c r="F86" s="86" t="b">
        <v>0</v>
      </c>
      <c r="G86" s="86" t="b">
        <v>0</v>
      </c>
    </row>
    <row r="87" spans="1:7" x14ac:dyDescent="0.25">
      <c r="A87" s="86" t="s">
        <v>294</v>
      </c>
      <c r="B87" s="86">
        <v>14</v>
      </c>
      <c r="C87" s="119">
        <v>3.3970221975084744E-3</v>
      </c>
      <c r="D87" s="86" t="s">
        <v>2954</v>
      </c>
      <c r="E87" s="86" t="b">
        <v>0</v>
      </c>
      <c r="F87" s="86" t="b">
        <v>0</v>
      </c>
      <c r="G87" s="86" t="b">
        <v>0</v>
      </c>
    </row>
    <row r="88" spans="1:7" x14ac:dyDescent="0.25">
      <c r="A88" s="86" t="s">
        <v>2519</v>
      </c>
      <c r="B88" s="86">
        <v>14</v>
      </c>
      <c r="C88" s="119">
        <v>3.3970221975084744E-3</v>
      </c>
      <c r="D88" s="86" t="s">
        <v>2954</v>
      </c>
      <c r="E88" s="86" t="b">
        <v>0</v>
      </c>
      <c r="F88" s="86" t="b">
        <v>0</v>
      </c>
      <c r="G88" s="86" t="b">
        <v>0</v>
      </c>
    </row>
    <row r="89" spans="1:7" x14ac:dyDescent="0.25">
      <c r="A89" s="86" t="s">
        <v>2520</v>
      </c>
      <c r="B89" s="86">
        <v>14</v>
      </c>
      <c r="C89" s="119">
        <v>3.3970221975084744E-3</v>
      </c>
      <c r="D89" s="86" t="s">
        <v>2954</v>
      </c>
      <c r="E89" s="86" t="b">
        <v>0</v>
      </c>
      <c r="F89" s="86" t="b">
        <v>0</v>
      </c>
      <c r="G89" s="86" t="b">
        <v>0</v>
      </c>
    </row>
    <row r="90" spans="1:7" x14ac:dyDescent="0.25">
      <c r="A90" s="86" t="s">
        <v>2521</v>
      </c>
      <c r="B90" s="86">
        <v>14</v>
      </c>
      <c r="C90" s="119">
        <v>3.3970221975084744E-3</v>
      </c>
      <c r="D90" s="86" t="s">
        <v>2954</v>
      </c>
      <c r="E90" s="86" t="b">
        <v>0</v>
      </c>
      <c r="F90" s="86" t="b">
        <v>0</v>
      </c>
      <c r="G90" s="86" t="b">
        <v>0</v>
      </c>
    </row>
    <row r="91" spans="1:7" x14ac:dyDescent="0.25">
      <c r="A91" s="86" t="s">
        <v>2522</v>
      </c>
      <c r="B91" s="86">
        <v>13</v>
      </c>
      <c r="C91" s="119">
        <v>3.2295350898083196E-3</v>
      </c>
      <c r="D91" s="86" t="s">
        <v>2954</v>
      </c>
      <c r="E91" s="86" t="b">
        <v>0</v>
      </c>
      <c r="F91" s="86" t="b">
        <v>0</v>
      </c>
      <c r="G91" s="86" t="b">
        <v>0</v>
      </c>
    </row>
    <row r="92" spans="1:7" x14ac:dyDescent="0.25">
      <c r="A92" s="86" t="s">
        <v>2523</v>
      </c>
      <c r="B92" s="86">
        <v>13</v>
      </c>
      <c r="C92" s="119">
        <v>3.2295350898083196E-3</v>
      </c>
      <c r="D92" s="86" t="s">
        <v>2954</v>
      </c>
      <c r="E92" s="86" t="b">
        <v>0</v>
      </c>
      <c r="F92" s="86" t="b">
        <v>0</v>
      </c>
      <c r="G92" s="86" t="b">
        <v>0</v>
      </c>
    </row>
    <row r="93" spans="1:7" x14ac:dyDescent="0.25">
      <c r="A93" s="86" t="s">
        <v>2524</v>
      </c>
      <c r="B93" s="86">
        <v>13</v>
      </c>
      <c r="C93" s="119">
        <v>3.2295350898083196E-3</v>
      </c>
      <c r="D93" s="86" t="s">
        <v>2954</v>
      </c>
      <c r="E93" s="86" t="b">
        <v>0</v>
      </c>
      <c r="F93" s="86" t="b">
        <v>0</v>
      </c>
      <c r="G93" s="86" t="b">
        <v>0</v>
      </c>
    </row>
    <row r="94" spans="1:7" x14ac:dyDescent="0.25">
      <c r="A94" s="86" t="s">
        <v>2525</v>
      </c>
      <c r="B94" s="86">
        <v>13</v>
      </c>
      <c r="C94" s="119">
        <v>3.2295350898083196E-3</v>
      </c>
      <c r="D94" s="86" t="s">
        <v>2954</v>
      </c>
      <c r="E94" s="86" t="b">
        <v>0</v>
      </c>
      <c r="F94" s="86" t="b">
        <v>0</v>
      </c>
      <c r="G94" s="86" t="b">
        <v>0</v>
      </c>
    </row>
    <row r="95" spans="1:7" x14ac:dyDescent="0.25">
      <c r="A95" s="86" t="s">
        <v>2526</v>
      </c>
      <c r="B95" s="86">
        <v>13</v>
      </c>
      <c r="C95" s="119">
        <v>3.2295350898083196E-3</v>
      </c>
      <c r="D95" s="86" t="s">
        <v>2954</v>
      </c>
      <c r="E95" s="86" t="b">
        <v>0</v>
      </c>
      <c r="F95" s="86" t="b">
        <v>0</v>
      </c>
      <c r="G95" s="86" t="b">
        <v>0</v>
      </c>
    </row>
    <row r="96" spans="1:7" x14ac:dyDescent="0.25">
      <c r="A96" s="86" t="s">
        <v>2527</v>
      </c>
      <c r="B96" s="86">
        <v>12</v>
      </c>
      <c r="C96" s="119">
        <v>3.0560411037016491E-3</v>
      </c>
      <c r="D96" s="86" t="s">
        <v>2954</v>
      </c>
      <c r="E96" s="86" t="b">
        <v>0</v>
      </c>
      <c r="F96" s="86" t="b">
        <v>0</v>
      </c>
      <c r="G96" s="86" t="b">
        <v>0</v>
      </c>
    </row>
    <row r="97" spans="1:7" x14ac:dyDescent="0.25">
      <c r="A97" s="86" t="s">
        <v>2528</v>
      </c>
      <c r="B97" s="86">
        <v>12</v>
      </c>
      <c r="C97" s="119">
        <v>3.0560411037016491E-3</v>
      </c>
      <c r="D97" s="86" t="s">
        <v>2954</v>
      </c>
      <c r="E97" s="86" t="b">
        <v>0</v>
      </c>
      <c r="F97" s="86" t="b">
        <v>0</v>
      </c>
      <c r="G97" s="86" t="b">
        <v>0</v>
      </c>
    </row>
    <row r="98" spans="1:7" x14ac:dyDescent="0.25">
      <c r="A98" s="86" t="s">
        <v>2529</v>
      </c>
      <c r="B98" s="86">
        <v>12</v>
      </c>
      <c r="C98" s="119">
        <v>3.0560411037016491E-3</v>
      </c>
      <c r="D98" s="86" t="s">
        <v>2954</v>
      </c>
      <c r="E98" s="86" t="b">
        <v>0</v>
      </c>
      <c r="F98" s="86" t="b">
        <v>0</v>
      </c>
      <c r="G98" s="86" t="b">
        <v>0</v>
      </c>
    </row>
    <row r="99" spans="1:7" x14ac:dyDescent="0.25">
      <c r="A99" s="86" t="s">
        <v>2530</v>
      </c>
      <c r="B99" s="86">
        <v>11</v>
      </c>
      <c r="C99" s="119">
        <v>2.8760385471645212E-3</v>
      </c>
      <c r="D99" s="86" t="s">
        <v>2954</v>
      </c>
      <c r="E99" s="86" t="b">
        <v>0</v>
      </c>
      <c r="F99" s="86" t="b">
        <v>0</v>
      </c>
      <c r="G99" s="86" t="b">
        <v>0</v>
      </c>
    </row>
    <row r="100" spans="1:7" x14ac:dyDescent="0.25">
      <c r="A100" s="86" t="s">
        <v>2531</v>
      </c>
      <c r="B100" s="86">
        <v>11</v>
      </c>
      <c r="C100" s="119">
        <v>2.8760385471645212E-3</v>
      </c>
      <c r="D100" s="86" t="s">
        <v>2954</v>
      </c>
      <c r="E100" s="86" t="b">
        <v>0</v>
      </c>
      <c r="F100" s="86" t="b">
        <v>0</v>
      </c>
      <c r="G100" s="86" t="b">
        <v>0</v>
      </c>
    </row>
    <row r="101" spans="1:7" x14ac:dyDescent="0.25">
      <c r="A101" s="86" t="s">
        <v>2532</v>
      </c>
      <c r="B101" s="86">
        <v>11</v>
      </c>
      <c r="C101" s="119">
        <v>2.8760385471645212E-3</v>
      </c>
      <c r="D101" s="86" t="s">
        <v>2954</v>
      </c>
      <c r="E101" s="86" t="b">
        <v>0</v>
      </c>
      <c r="F101" s="86" t="b">
        <v>0</v>
      </c>
      <c r="G101" s="86" t="b">
        <v>0</v>
      </c>
    </row>
    <row r="102" spans="1:7" x14ac:dyDescent="0.25">
      <c r="A102" s="86" t="s">
        <v>2533</v>
      </c>
      <c r="B102" s="86">
        <v>11</v>
      </c>
      <c r="C102" s="119">
        <v>2.8760385471645212E-3</v>
      </c>
      <c r="D102" s="86" t="s">
        <v>2954</v>
      </c>
      <c r="E102" s="86" t="b">
        <v>0</v>
      </c>
      <c r="F102" s="86" t="b">
        <v>0</v>
      </c>
      <c r="G102" s="86" t="b">
        <v>0</v>
      </c>
    </row>
    <row r="103" spans="1:7" x14ac:dyDescent="0.25">
      <c r="A103" s="86" t="s">
        <v>2534</v>
      </c>
      <c r="B103" s="86">
        <v>11</v>
      </c>
      <c r="C103" s="119">
        <v>2.8760385471645212E-3</v>
      </c>
      <c r="D103" s="86" t="s">
        <v>2954</v>
      </c>
      <c r="E103" s="86" t="b">
        <v>0</v>
      </c>
      <c r="F103" s="86" t="b">
        <v>0</v>
      </c>
      <c r="G103" s="86" t="b">
        <v>0</v>
      </c>
    </row>
    <row r="104" spans="1:7" x14ac:dyDescent="0.25">
      <c r="A104" s="86" t="s">
        <v>2535</v>
      </c>
      <c r="B104" s="86">
        <v>11</v>
      </c>
      <c r="C104" s="119">
        <v>2.8760385471645212E-3</v>
      </c>
      <c r="D104" s="86" t="s">
        <v>2954</v>
      </c>
      <c r="E104" s="86" t="b">
        <v>0</v>
      </c>
      <c r="F104" s="86" t="b">
        <v>0</v>
      </c>
      <c r="G104" s="86" t="b">
        <v>0</v>
      </c>
    </row>
    <row r="105" spans="1:7" x14ac:dyDescent="0.25">
      <c r="A105" s="86" t="s">
        <v>2536</v>
      </c>
      <c r="B105" s="86">
        <v>11</v>
      </c>
      <c r="C105" s="119">
        <v>2.8760385471645212E-3</v>
      </c>
      <c r="D105" s="86" t="s">
        <v>2954</v>
      </c>
      <c r="E105" s="86" t="b">
        <v>0</v>
      </c>
      <c r="F105" s="86" t="b">
        <v>0</v>
      </c>
      <c r="G105" s="86" t="b">
        <v>0</v>
      </c>
    </row>
    <row r="106" spans="1:7" x14ac:dyDescent="0.25">
      <c r="A106" s="86" t="s">
        <v>2537</v>
      </c>
      <c r="B106" s="86">
        <v>11</v>
      </c>
      <c r="C106" s="119">
        <v>2.8760385471645212E-3</v>
      </c>
      <c r="D106" s="86" t="s">
        <v>2954</v>
      </c>
      <c r="E106" s="86" t="b">
        <v>0</v>
      </c>
      <c r="F106" s="86" t="b">
        <v>0</v>
      </c>
      <c r="G106" s="86" t="b">
        <v>0</v>
      </c>
    </row>
    <row r="107" spans="1:7" x14ac:dyDescent="0.25">
      <c r="A107" s="86" t="s">
        <v>2538</v>
      </c>
      <c r="B107" s="86">
        <v>11</v>
      </c>
      <c r="C107" s="119">
        <v>2.8760385471645212E-3</v>
      </c>
      <c r="D107" s="86" t="s">
        <v>2954</v>
      </c>
      <c r="E107" s="86" t="b">
        <v>0</v>
      </c>
      <c r="F107" s="86" t="b">
        <v>0</v>
      </c>
      <c r="G107" s="86" t="b">
        <v>0</v>
      </c>
    </row>
    <row r="108" spans="1:7" x14ac:dyDescent="0.25">
      <c r="A108" s="86" t="s">
        <v>2539</v>
      </c>
      <c r="B108" s="86">
        <v>11</v>
      </c>
      <c r="C108" s="119">
        <v>2.8760385471645212E-3</v>
      </c>
      <c r="D108" s="86" t="s">
        <v>2954</v>
      </c>
      <c r="E108" s="86" t="b">
        <v>0</v>
      </c>
      <c r="F108" s="86" t="b">
        <v>0</v>
      </c>
      <c r="G108" s="86" t="b">
        <v>0</v>
      </c>
    </row>
    <row r="109" spans="1:7" x14ac:dyDescent="0.25">
      <c r="A109" s="86" t="s">
        <v>2540</v>
      </c>
      <c r="B109" s="86">
        <v>11</v>
      </c>
      <c r="C109" s="119">
        <v>2.8760385471645212E-3</v>
      </c>
      <c r="D109" s="86" t="s">
        <v>2954</v>
      </c>
      <c r="E109" s="86" t="b">
        <v>0</v>
      </c>
      <c r="F109" s="86" t="b">
        <v>0</v>
      </c>
      <c r="G109" s="86" t="b">
        <v>0</v>
      </c>
    </row>
    <row r="110" spans="1:7" x14ac:dyDescent="0.25">
      <c r="A110" s="86" t="s">
        <v>300</v>
      </c>
      <c r="B110" s="86">
        <v>11</v>
      </c>
      <c r="C110" s="119">
        <v>2.8760385471645212E-3</v>
      </c>
      <c r="D110" s="86" t="s">
        <v>2954</v>
      </c>
      <c r="E110" s="86" t="b">
        <v>0</v>
      </c>
      <c r="F110" s="86" t="b">
        <v>0</v>
      </c>
      <c r="G110" s="86" t="b">
        <v>0</v>
      </c>
    </row>
    <row r="111" spans="1:7" x14ac:dyDescent="0.25">
      <c r="A111" s="86" t="s">
        <v>2541</v>
      </c>
      <c r="B111" s="86">
        <v>11</v>
      </c>
      <c r="C111" s="119">
        <v>2.8760385471645212E-3</v>
      </c>
      <c r="D111" s="86" t="s">
        <v>2954</v>
      </c>
      <c r="E111" s="86" t="b">
        <v>0</v>
      </c>
      <c r="F111" s="86" t="b">
        <v>0</v>
      </c>
      <c r="G111" s="86" t="b">
        <v>0</v>
      </c>
    </row>
    <row r="112" spans="1:7" x14ac:dyDescent="0.25">
      <c r="A112" s="86" t="s">
        <v>2542</v>
      </c>
      <c r="B112" s="86">
        <v>11</v>
      </c>
      <c r="C112" s="119">
        <v>2.8760385471645212E-3</v>
      </c>
      <c r="D112" s="86" t="s">
        <v>2954</v>
      </c>
      <c r="E112" s="86" t="b">
        <v>0</v>
      </c>
      <c r="F112" s="86" t="b">
        <v>0</v>
      </c>
      <c r="G112" s="86" t="b">
        <v>0</v>
      </c>
    </row>
    <row r="113" spans="1:7" x14ac:dyDescent="0.25">
      <c r="A113" s="86" t="s">
        <v>2543</v>
      </c>
      <c r="B113" s="86">
        <v>11</v>
      </c>
      <c r="C113" s="119">
        <v>2.8760385471645212E-3</v>
      </c>
      <c r="D113" s="86" t="s">
        <v>2954</v>
      </c>
      <c r="E113" s="86" t="b">
        <v>0</v>
      </c>
      <c r="F113" s="86" t="b">
        <v>0</v>
      </c>
      <c r="G113" s="86" t="b">
        <v>0</v>
      </c>
    </row>
    <row r="114" spans="1:7" x14ac:dyDescent="0.25">
      <c r="A114" s="86" t="s">
        <v>2544</v>
      </c>
      <c r="B114" s="86">
        <v>11</v>
      </c>
      <c r="C114" s="119">
        <v>2.8760385471645212E-3</v>
      </c>
      <c r="D114" s="86" t="s">
        <v>2954</v>
      </c>
      <c r="E114" s="86" t="b">
        <v>0</v>
      </c>
      <c r="F114" s="86" t="b">
        <v>0</v>
      </c>
      <c r="G114" s="86" t="b">
        <v>0</v>
      </c>
    </row>
    <row r="115" spans="1:7" x14ac:dyDescent="0.25">
      <c r="A115" s="86" t="s">
        <v>2545</v>
      </c>
      <c r="B115" s="86">
        <v>10</v>
      </c>
      <c r="C115" s="119">
        <v>2.6889341621577417E-3</v>
      </c>
      <c r="D115" s="86" t="s">
        <v>2954</v>
      </c>
      <c r="E115" s="86" t="b">
        <v>0</v>
      </c>
      <c r="F115" s="86" t="b">
        <v>0</v>
      </c>
      <c r="G115" s="86" t="b">
        <v>0</v>
      </c>
    </row>
    <row r="116" spans="1:7" x14ac:dyDescent="0.25">
      <c r="A116" s="86" t="s">
        <v>2546</v>
      </c>
      <c r="B116" s="86">
        <v>10</v>
      </c>
      <c r="C116" s="119">
        <v>2.6889341621577417E-3</v>
      </c>
      <c r="D116" s="86" t="s">
        <v>2954</v>
      </c>
      <c r="E116" s="86" t="b">
        <v>0</v>
      </c>
      <c r="F116" s="86" t="b">
        <v>0</v>
      </c>
      <c r="G116" s="86" t="b">
        <v>0</v>
      </c>
    </row>
    <row r="117" spans="1:7" x14ac:dyDescent="0.25">
      <c r="A117" s="86" t="s">
        <v>2547</v>
      </c>
      <c r="B117" s="86">
        <v>10</v>
      </c>
      <c r="C117" s="119">
        <v>2.6889341621577417E-3</v>
      </c>
      <c r="D117" s="86" t="s">
        <v>2954</v>
      </c>
      <c r="E117" s="86" t="b">
        <v>0</v>
      </c>
      <c r="F117" s="86" t="b">
        <v>0</v>
      </c>
      <c r="G117" s="86" t="b">
        <v>0</v>
      </c>
    </row>
    <row r="118" spans="1:7" x14ac:dyDescent="0.25">
      <c r="A118" s="86" t="s">
        <v>2548</v>
      </c>
      <c r="B118" s="86">
        <v>10</v>
      </c>
      <c r="C118" s="119">
        <v>2.6889341621577417E-3</v>
      </c>
      <c r="D118" s="86" t="s">
        <v>2954</v>
      </c>
      <c r="E118" s="86" t="b">
        <v>0</v>
      </c>
      <c r="F118" s="86" t="b">
        <v>0</v>
      </c>
      <c r="G118" s="86" t="b">
        <v>0</v>
      </c>
    </row>
    <row r="119" spans="1:7" x14ac:dyDescent="0.25">
      <c r="A119" s="86" t="s">
        <v>2549</v>
      </c>
      <c r="B119" s="86">
        <v>10</v>
      </c>
      <c r="C119" s="119">
        <v>2.6889341621577417E-3</v>
      </c>
      <c r="D119" s="86" t="s">
        <v>2954</v>
      </c>
      <c r="E119" s="86" t="b">
        <v>0</v>
      </c>
      <c r="F119" s="86" t="b">
        <v>0</v>
      </c>
      <c r="G119" s="86" t="b">
        <v>0</v>
      </c>
    </row>
    <row r="120" spans="1:7" x14ac:dyDescent="0.25">
      <c r="A120" s="86" t="s">
        <v>2550</v>
      </c>
      <c r="B120" s="86">
        <v>10</v>
      </c>
      <c r="C120" s="119">
        <v>2.6889341621577417E-3</v>
      </c>
      <c r="D120" s="86" t="s">
        <v>2954</v>
      </c>
      <c r="E120" s="86" t="b">
        <v>0</v>
      </c>
      <c r="F120" s="86" t="b">
        <v>0</v>
      </c>
      <c r="G120" s="86" t="b">
        <v>0</v>
      </c>
    </row>
    <row r="121" spans="1:7" x14ac:dyDescent="0.25">
      <c r="A121" s="86" t="s">
        <v>2551</v>
      </c>
      <c r="B121" s="86">
        <v>10</v>
      </c>
      <c r="C121" s="119">
        <v>2.6889341621577417E-3</v>
      </c>
      <c r="D121" s="86" t="s">
        <v>2954</v>
      </c>
      <c r="E121" s="86" t="b">
        <v>0</v>
      </c>
      <c r="F121" s="86" t="b">
        <v>0</v>
      </c>
      <c r="G121" s="86" t="b">
        <v>0</v>
      </c>
    </row>
    <row r="122" spans="1:7" x14ac:dyDescent="0.25">
      <c r="A122" s="86" t="s">
        <v>2552</v>
      </c>
      <c r="B122" s="86">
        <v>10</v>
      </c>
      <c r="C122" s="119">
        <v>2.6889341621577417E-3</v>
      </c>
      <c r="D122" s="86" t="s">
        <v>2954</v>
      </c>
      <c r="E122" s="86" t="b">
        <v>0</v>
      </c>
      <c r="F122" s="86" t="b">
        <v>0</v>
      </c>
      <c r="G122" s="86" t="b">
        <v>0</v>
      </c>
    </row>
    <row r="123" spans="1:7" x14ac:dyDescent="0.25">
      <c r="A123" s="86" t="s">
        <v>2553</v>
      </c>
      <c r="B123" s="86">
        <v>10</v>
      </c>
      <c r="C123" s="119">
        <v>2.6889341621577417E-3</v>
      </c>
      <c r="D123" s="86" t="s">
        <v>2954</v>
      </c>
      <c r="E123" s="86" t="b">
        <v>0</v>
      </c>
      <c r="F123" s="86" t="b">
        <v>0</v>
      </c>
      <c r="G123" s="86" t="b">
        <v>0</v>
      </c>
    </row>
    <row r="124" spans="1:7" x14ac:dyDescent="0.25">
      <c r="A124" s="86" t="s">
        <v>2554</v>
      </c>
      <c r="B124" s="86">
        <v>10</v>
      </c>
      <c r="C124" s="119">
        <v>2.6889341621577417E-3</v>
      </c>
      <c r="D124" s="86" t="s">
        <v>2954</v>
      </c>
      <c r="E124" s="86" t="b">
        <v>0</v>
      </c>
      <c r="F124" s="86" t="b">
        <v>0</v>
      </c>
      <c r="G124" s="86" t="b">
        <v>0</v>
      </c>
    </row>
    <row r="125" spans="1:7" x14ac:dyDescent="0.25">
      <c r="A125" s="86" t="s">
        <v>2555</v>
      </c>
      <c r="B125" s="86">
        <v>10</v>
      </c>
      <c r="C125" s="119">
        <v>2.6889341621577417E-3</v>
      </c>
      <c r="D125" s="86" t="s">
        <v>2954</v>
      </c>
      <c r="E125" s="86" t="b">
        <v>0</v>
      </c>
      <c r="F125" s="86" t="b">
        <v>0</v>
      </c>
      <c r="G125" s="86" t="b">
        <v>0</v>
      </c>
    </row>
    <row r="126" spans="1:7" x14ac:dyDescent="0.25">
      <c r="A126" s="86" t="s">
        <v>2556</v>
      </c>
      <c r="B126" s="86">
        <v>9</v>
      </c>
      <c r="C126" s="119">
        <v>2.9067068068321833E-3</v>
      </c>
      <c r="D126" s="86" t="s">
        <v>2954</v>
      </c>
      <c r="E126" s="86" t="b">
        <v>0</v>
      </c>
      <c r="F126" s="86" t="b">
        <v>0</v>
      </c>
      <c r="G126" s="86" t="b">
        <v>0</v>
      </c>
    </row>
    <row r="127" spans="1:7" x14ac:dyDescent="0.25">
      <c r="A127" s="86" t="s">
        <v>2557</v>
      </c>
      <c r="B127" s="86">
        <v>9</v>
      </c>
      <c r="C127" s="119">
        <v>2.4940154926719979E-3</v>
      </c>
      <c r="D127" s="86" t="s">
        <v>2954</v>
      </c>
      <c r="E127" s="86" t="b">
        <v>0</v>
      </c>
      <c r="F127" s="86" t="b">
        <v>0</v>
      </c>
      <c r="G127" s="86" t="b">
        <v>0</v>
      </c>
    </row>
    <row r="128" spans="1:7" x14ac:dyDescent="0.25">
      <c r="A128" s="86" t="s">
        <v>304</v>
      </c>
      <c r="B128" s="86">
        <v>9</v>
      </c>
      <c r="C128" s="119">
        <v>2.4940154926719979E-3</v>
      </c>
      <c r="D128" s="86" t="s">
        <v>2954</v>
      </c>
      <c r="E128" s="86" t="b">
        <v>0</v>
      </c>
      <c r="F128" s="86" t="b">
        <v>0</v>
      </c>
      <c r="G128" s="86" t="b">
        <v>0</v>
      </c>
    </row>
    <row r="129" spans="1:7" x14ac:dyDescent="0.25">
      <c r="A129" s="86" t="s">
        <v>2558</v>
      </c>
      <c r="B129" s="86">
        <v>9</v>
      </c>
      <c r="C129" s="119">
        <v>2.4940154926719979E-3</v>
      </c>
      <c r="D129" s="86" t="s">
        <v>2954</v>
      </c>
      <c r="E129" s="86" t="b">
        <v>0</v>
      </c>
      <c r="F129" s="86" t="b">
        <v>0</v>
      </c>
      <c r="G129" s="86" t="b">
        <v>0</v>
      </c>
    </row>
    <row r="130" spans="1:7" x14ac:dyDescent="0.25">
      <c r="A130" s="86" t="s">
        <v>2559</v>
      </c>
      <c r="B130" s="86">
        <v>9</v>
      </c>
      <c r="C130" s="119">
        <v>2.4940154926719979E-3</v>
      </c>
      <c r="D130" s="86" t="s">
        <v>2954</v>
      </c>
      <c r="E130" s="86" t="b">
        <v>0</v>
      </c>
      <c r="F130" s="86" t="b">
        <v>0</v>
      </c>
      <c r="G130" s="86" t="b">
        <v>0</v>
      </c>
    </row>
    <row r="131" spans="1:7" x14ac:dyDescent="0.25">
      <c r="A131" s="86" t="s">
        <v>2560</v>
      </c>
      <c r="B131" s="86">
        <v>9</v>
      </c>
      <c r="C131" s="119">
        <v>2.4940154926719979E-3</v>
      </c>
      <c r="D131" s="86" t="s">
        <v>2954</v>
      </c>
      <c r="E131" s="86" t="b">
        <v>0</v>
      </c>
      <c r="F131" s="86" t="b">
        <v>0</v>
      </c>
      <c r="G131" s="86" t="b">
        <v>0</v>
      </c>
    </row>
    <row r="132" spans="1:7" x14ac:dyDescent="0.25">
      <c r="A132" s="86" t="s">
        <v>2561</v>
      </c>
      <c r="B132" s="86">
        <v>9</v>
      </c>
      <c r="C132" s="119">
        <v>2.4940154926719979E-3</v>
      </c>
      <c r="D132" s="86" t="s">
        <v>2954</v>
      </c>
      <c r="E132" s="86" t="b">
        <v>0</v>
      </c>
      <c r="F132" s="86" t="b">
        <v>0</v>
      </c>
      <c r="G132" s="86" t="b">
        <v>0</v>
      </c>
    </row>
    <row r="133" spans="1:7" x14ac:dyDescent="0.25">
      <c r="A133" s="86" t="s">
        <v>2562</v>
      </c>
      <c r="B133" s="86">
        <v>9</v>
      </c>
      <c r="C133" s="119">
        <v>2.4940154926719979E-3</v>
      </c>
      <c r="D133" s="86" t="s">
        <v>2954</v>
      </c>
      <c r="E133" s="86" t="b">
        <v>0</v>
      </c>
      <c r="F133" s="86" t="b">
        <v>0</v>
      </c>
      <c r="G133" s="86" t="b">
        <v>0</v>
      </c>
    </row>
    <row r="134" spans="1:7" x14ac:dyDescent="0.25">
      <c r="A134" s="86" t="s">
        <v>2563</v>
      </c>
      <c r="B134" s="86">
        <v>9</v>
      </c>
      <c r="C134" s="119">
        <v>2.4940154926719979E-3</v>
      </c>
      <c r="D134" s="86" t="s">
        <v>2954</v>
      </c>
      <c r="E134" s="86" t="b">
        <v>0</v>
      </c>
      <c r="F134" s="86" t="b">
        <v>0</v>
      </c>
      <c r="G134" s="86" t="b">
        <v>0</v>
      </c>
    </row>
    <row r="135" spans="1:7" x14ac:dyDescent="0.25">
      <c r="A135" s="86" t="s">
        <v>289</v>
      </c>
      <c r="B135" s="86">
        <v>9</v>
      </c>
      <c r="C135" s="119">
        <v>2.4940154926719979E-3</v>
      </c>
      <c r="D135" s="86" t="s">
        <v>2954</v>
      </c>
      <c r="E135" s="86" t="b">
        <v>0</v>
      </c>
      <c r="F135" s="86" t="b">
        <v>0</v>
      </c>
      <c r="G135" s="86" t="b">
        <v>0</v>
      </c>
    </row>
    <row r="136" spans="1:7" x14ac:dyDescent="0.25">
      <c r="A136" s="86" t="s">
        <v>2564</v>
      </c>
      <c r="B136" s="86">
        <v>9</v>
      </c>
      <c r="C136" s="119">
        <v>2.4940154926719979E-3</v>
      </c>
      <c r="D136" s="86" t="s">
        <v>2954</v>
      </c>
      <c r="E136" s="86" t="b">
        <v>0</v>
      </c>
      <c r="F136" s="86" t="b">
        <v>0</v>
      </c>
      <c r="G136" s="86" t="b">
        <v>0</v>
      </c>
    </row>
    <row r="137" spans="1:7" x14ac:dyDescent="0.25">
      <c r="A137" s="86" t="s">
        <v>2565</v>
      </c>
      <c r="B137" s="86">
        <v>8</v>
      </c>
      <c r="C137" s="119">
        <v>2.2904108655739486E-3</v>
      </c>
      <c r="D137" s="86" t="s">
        <v>2954</v>
      </c>
      <c r="E137" s="86" t="b">
        <v>0</v>
      </c>
      <c r="F137" s="86" t="b">
        <v>0</v>
      </c>
      <c r="G137" s="86" t="b">
        <v>0</v>
      </c>
    </row>
    <row r="138" spans="1:7" x14ac:dyDescent="0.25">
      <c r="A138" s="86" t="s">
        <v>2566</v>
      </c>
      <c r="B138" s="86">
        <v>8</v>
      </c>
      <c r="C138" s="119">
        <v>2.2904108655739486E-3</v>
      </c>
      <c r="D138" s="86" t="s">
        <v>2954</v>
      </c>
      <c r="E138" s="86" t="b">
        <v>0</v>
      </c>
      <c r="F138" s="86" t="b">
        <v>0</v>
      </c>
      <c r="G138" s="86" t="b">
        <v>0</v>
      </c>
    </row>
    <row r="139" spans="1:7" x14ac:dyDescent="0.25">
      <c r="A139" s="86" t="s">
        <v>2567</v>
      </c>
      <c r="B139" s="86">
        <v>8</v>
      </c>
      <c r="C139" s="119">
        <v>2.2904108655739486E-3</v>
      </c>
      <c r="D139" s="86" t="s">
        <v>2954</v>
      </c>
      <c r="E139" s="86" t="b">
        <v>0</v>
      </c>
      <c r="F139" s="86" t="b">
        <v>0</v>
      </c>
      <c r="G139" s="86" t="b">
        <v>0</v>
      </c>
    </row>
    <row r="140" spans="1:7" x14ac:dyDescent="0.25">
      <c r="A140" s="86" t="s">
        <v>2568</v>
      </c>
      <c r="B140" s="86">
        <v>8</v>
      </c>
      <c r="C140" s="119">
        <v>2.2904108655739486E-3</v>
      </c>
      <c r="D140" s="86" t="s">
        <v>2954</v>
      </c>
      <c r="E140" s="86" t="b">
        <v>0</v>
      </c>
      <c r="F140" s="86" t="b">
        <v>0</v>
      </c>
      <c r="G140" s="86" t="b">
        <v>0</v>
      </c>
    </row>
    <row r="141" spans="1:7" x14ac:dyDescent="0.25">
      <c r="A141" s="86" t="s">
        <v>2569</v>
      </c>
      <c r="B141" s="86">
        <v>8</v>
      </c>
      <c r="C141" s="119">
        <v>2.2904108655739486E-3</v>
      </c>
      <c r="D141" s="86" t="s">
        <v>2954</v>
      </c>
      <c r="E141" s="86" t="b">
        <v>0</v>
      </c>
      <c r="F141" s="86" t="b">
        <v>0</v>
      </c>
      <c r="G141" s="86" t="b">
        <v>0</v>
      </c>
    </row>
    <row r="142" spans="1:7" x14ac:dyDescent="0.25">
      <c r="A142" s="86" t="s">
        <v>2570</v>
      </c>
      <c r="B142" s="86">
        <v>8</v>
      </c>
      <c r="C142" s="119">
        <v>2.2904108655739486E-3</v>
      </c>
      <c r="D142" s="86" t="s">
        <v>2954</v>
      </c>
      <c r="E142" s="86" t="b">
        <v>0</v>
      </c>
      <c r="F142" s="86" t="b">
        <v>0</v>
      </c>
      <c r="G142" s="86" t="b">
        <v>0</v>
      </c>
    </row>
    <row r="143" spans="1:7" x14ac:dyDescent="0.25">
      <c r="A143" s="86" t="s">
        <v>2571</v>
      </c>
      <c r="B143" s="86">
        <v>8</v>
      </c>
      <c r="C143" s="119">
        <v>2.2904108655739486E-3</v>
      </c>
      <c r="D143" s="86" t="s">
        <v>2954</v>
      </c>
      <c r="E143" s="86" t="b">
        <v>0</v>
      </c>
      <c r="F143" s="86" t="b">
        <v>0</v>
      </c>
      <c r="G143" s="86" t="b">
        <v>0</v>
      </c>
    </row>
    <row r="144" spans="1:7" x14ac:dyDescent="0.25">
      <c r="A144" s="86" t="s">
        <v>2572</v>
      </c>
      <c r="B144" s="86">
        <v>8</v>
      </c>
      <c r="C144" s="119">
        <v>2.2904108655739486E-3</v>
      </c>
      <c r="D144" s="86" t="s">
        <v>2954</v>
      </c>
      <c r="E144" s="86" t="b">
        <v>0</v>
      </c>
      <c r="F144" s="86" t="b">
        <v>0</v>
      </c>
      <c r="G144" s="86" t="b">
        <v>0</v>
      </c>
    </row>
    <row r="145" spans="1:7" x14ac:dyDescent="0.25">
      <c r="A145" s="86" t="s">
        <v>2573</v>
      </c>
      <c r="B145" s="86">
        <v>8</v>
      </c>
      <c r="C145" s="119">
        <v>2.2904108655739486E-3</v>
      </c>
      <c r="D145" s="86" t="s">
        <v>2954</v>
      </c>
      <c r="E145" s="86" t="b">
        <v>0</v>
      </c>
      <c r="F145" s="86" t="b">
        <v>0</v>
      </c>
      <c r="G145" s="86" t="b">
        <v>0</v>
      </c>
    </row>
    <row r="146" spans="1:7" x14ac:dyDescent="0.25">
      <c r="A146" s="86" t="s">
        <v>281</v>
      </c>
      <c r="B146" s="86">
        <v>8</v>
      </c>
      <c r="C146" s="119">
        <v>2.2904108655739486E-3</v>
      </c>
      <c r="D146" s="86" t="s">
        <v>2954</v>
      </c>
      <c r="E146" s="86" t="b">
        <v>0</v>
      </c>
      <c r="F146" s="86" t="b">
        <v>0</v>
      </c>
      <c r="G146" s="86" t="b">
        <v>0</v>
      </c>
    </row>
    <row r="147" spans="1:7" x14ac:dyDescent="0.25">
      <c r="A147" s="86" t="s">
        <v>2574</v>
      </c>
      <c r="B147" s="86">
        <v>8</v>
      </c>
      <c r="C147" s="119">
        <v>2.2904108655739486E-3</v>
      </c>
      <c r="D147" s="86" t="s">
        <v>2954</v>
      </c>
      <c r="E147" s="86" t="b">
        <v>0</v>
      </c>
      <c r="F147" s="86" t="b">
        <v>0</v>
      </c>
      <c r="G147" s="86" t="b">
        <v>0</v>
      </c>
    </row>
    <row r="148" spans="1:7" x14ac:dyDescent="0.25">
      <c r="A148" s="86" t="s">
        <v>2575</v>
      </c>
      <c r="B148" s="86">
        <v>8</v>
      </c>
      <c r="C148" s="119">
        <v>2.2904108655739486E-3</v>
      </c>
      <c r="D148" s="86" t="s">
        <v>2954</v>
      </c>
      <c r="E148" s="86" t="b">
        <v>0</v>
      </c>
      <c r="F148" s="86" t="b">
        <v>0</v>
      </c>
      <c r="G148" s="86" t="b">
        <v>0</v>
      </c>
    </row>
    <row r="149" spans="1:7" x14ac:dyDescent="0.25">
      <c r="A149" s="86" t="s">
        <v>2576</v>
      </c>
      <c r="B149" s="86">
        <v>8</v>
      </c>
      <c r="C149" s="119">
        <v>2.2904108655739486E-3</v>
      </c>
      <c r="D149" s="86" t="s">
        <v>2954</v>
      </c>
      <c r="E149" s="86" t="b">
        <v>0</v>
      </c>
      <c r="F149" s="86" t="b">
        <v>0</v>
      </c>
      <c r="G149" s="86" t="b">
        <v>0</v>
      </c>
    </row>
    <row r="150" spans="1:7" x14ac:dyDescent="0.25">
      <c r="A150" s="86" t="s">
        <v>2577</v>
      </c>
      <c r="B150" s="86">
        <v>8</v>
      </c>
      <c r="C150" s="119">
        <v>2.2904108655739486E-3</v>
      </c>
      <c r="D150" s="86" t="s">
        <v>2954</v>
      </c>
      <c r="E150" s="86" t="b">
        <v>0</v>
      </c>
      <c r="F150" s="86" t="b">
        <v>0</v>
      </c>
      <c r="G150" s="86" t="b">
        <v>0</v>
      </c>
    </row>
    <row r="151" spans="1:7" x14ac:dyDescent="0.25">
      <c r="A151" s="86" t="s">
        <v>295</v>
      </c>
      <c r="B151" s="86">
        <v>8</v>
      </c>
      <c r="C151" s="119">
        <v>2.2904108655739486E-3</v>
      </c>
      <c r="D151" s="86" t="s">
        <v>2954</v>
      </c>
      <c r="E151" s="86" t="b">
        <v>0</v>
      </c>
      <c r="F151" s="86" t="b">
        <v>0</v>
      </c>
      <c r="G151" s="86" t="b">
        <v>0</v>
      </c>
    </row>
    <row r="152" spans="1:7" x14ac:dyDescent="0.25">
      <c r="A152" s="86" t="s">
        <v>2578</v>
      </c>
      <c r="B152" s="86">
        <v>8</v>
      </c>
      <c r="C152" s="119">
        <v>2.2904108655739486E-3</v>
      </c>
      <c r="D152" s="86" t="s">
        <v>2954</v>
      </c>
      <c r="E152" s="86" t="b">
        <v>0</v>
      </c>
      <c r="F152" s="86" t="b">
        <v>0</v>
      </c>
      <c r="G152" s="86" t="b">
        <v>0</v>
      </c>
    </row>
    <row r="153" spans="1:7" x14ac:dyDescent="0.25">
      <c r="A153" s="86" t="s">
        <v>2579</v>
      </c>
      <c r="B153" s="86">
        <v>8</v>
      </c>
      <c r="C153" s="119">
        <v>2.2904108655739486E-3</v>
      </c>
      <c r="D153" s="86" t="s">
        <v>2954</v>
      </c>
      <c r="E153" s="86" t="b">
        <v>0</v>
      </c>
      <c r="F153" s="86" t="b">
        <v>0</v>
      </c>
      <c r="G153" s="86" t="b">
        <v>0</v>
      </c>
    </row>
    <row r="154" spans="1:7" x14ac:dyDescent="0.25">
      <c r="A154" s="86" t="s">
        <v>2580</v>
      </c>
      <c r="B154" s="86">
        <v>8</v>
      </c>
      <c r="C154" s="119">
        <v>2.2904108655739486E-3</v>
      </c>
      <c r="D154" s="86" t="s">
        <v>2954</v>
      </c>
      <c r="E154" s="86" t="b">
        <v>0</v>
      </c>
      <c r="F154" s="86" t="b">
        <v>0</v>
      </c>
      <c r="G154" s="86" t="b">
        <v>0</v>
      </c>
    </row>
    <row r="155" spans="1:7" x14ac:dyDescent="0.25">
      <c r="A155" s="86" t="s">
        <v>511</v>
      </c>
      <c r="B155" s="86">
        <v>8</v>
      </c>
      <c r="C155" s="119">
        <v>2.2904108655739486E-3</v>
      </c>
      <c r="D155" s="86" t="s">
        <v>2954</v>
      </c>
      <c r="E155" s="86" t="b">
        <v>0</v>
      </c>
      <c r="F155" s="86" t="b">
        <v>0</v>
      </c>
      <c r="G155" s="86" t="b">
        <v>0</v>
      </c>
    </row>
    <row r="156" spans="1:7" x14ac:dyDescent="0.25">
      <c r="A156" s="86" t="s">
        <v>2581</v>
      </c>
      <c r="B156" s="86">
        <v>8</v>
      </c>
      <c r="C156" s="119">
        <v>2.2904108655739486E-3</v>
      </c>
      <c r="D156" s="86" t="s">
        <v>2954</v>
      </c>
      <c r="E156" s="86" t="b">
        <v>0</v>
      </c>
      <c r="F156" s="86" t="b">
        <v>0</v>
      </c>
      <c r="G156" s="86" t="b">
        <v>0</v>
      </c>
    </row>
    <row r="157" spans="1:7" x14ac:dyDescent="0.25">
      <c r="A157" s="86" t="s">
        <v>2582</v>
      </c>
      <c r="B157" s="86">
        <v>8</v>
      </c>
      <c r="C157" s="119">
        <v>2.2904108655739486E-3</v>
      </c>
      <c r="D157" s="86" t="s">
        <v>2954</v>
      </c>
      <c r="E157" s="86" t="b">
        <v>0</v>
      </c>
      <c r="F157" s="86" t="b">
        <v>0</v>
      </c>
      <c r="G157" s="86" t="b">
        <v>0</v>
      </c>
    </row>
    <row r="158" spans="1:7" x14ac:dyDescent="0.25">
      <c r="A158" s="86" t="s">
        <v>2583</v>
      </c>
      <c r="B158" s="86">
        <v>8</v>
      </c>
      <c r="C158" s="119">
        <v>2.2904108655739486E-3</v>
      </c>
      <c r="D158" s="86" t="s">
        <v>2954</v>
      </c>
      <c r="E158" s="86" t="b">
        <v>0</v>
      </c>
      <c r="F158" s="86" t="b">
        <v>0</v>
      </c>
      <c r="G158" s="86" t="b">
        <v>0</v>
      </c>
    </row>
    <row r="159" spans="1:7" x14ac:dyDescent="0.25">
      <c r="A159" s="86" t="s">
        <v>2584</v>
      </c>
      <c r="B159" s="86">
        <v>8</v>
      </c>
      <c r="C159" s="119">
        <v>2.2904108655739486E-3</v>
      </c>
      <c r="D159" s="86" t="s">
        <v>2954</v>
      </c>
      <c r="E159" s="86" t="b">
        <v>0</v>
      </c>
      <c r="F159" s="86" t="b">
        <v>0</v>
      </c>
      <c r="G159" s="86" t="b">
        <v>0</v>
      </c>
    </row>
    <row r="160" spans="1:7" x14ac:dyDescent="0.25">
      <c r="A160" s="86" t="s">
        <v>2585</v>
      </c>
      <c r="B160" s="86">
        <v>8</v>
      </c>
      <c r="C160" s="119">
        <v>2.2904108655739486E-3</v>
      </c>
      <c r="D160" s="86" t="s">
        <v>2954</v>
      </c>
      <c r="E160" s="86" t="b">
        <v>0</v>
      </c>
      <c r="F160" s="86" t="b">
        <v>0</v>
      </c>
      <c r="G160" s="86" t="b">
        <v>0</v>
      </c>
    </row>
    <row r="161" spans="1:7" x14ac:dyDescent="0.25">
      <c r="A161" s="86" t="s">
        <v>2586</v>
      </c>
      <c r="B161" s="86">
        <v>8</v>
      </c>
      <c r="C161" s="119">
        <v>2.2904108655739486E-3</v>
      </c>
      <c r="D161" s="86" t="s">
        <v>2954</v>
      </c>
      <c r="E161" s="86" t="b">
        <v>0</v>
      </c>
      <c r="F161" s="86" t="b">
        <v>0</v>
      </c>
      <c r="G161" s="86" t="b">
        <v>0</v>
      </c>
    </row>
    <row r="162" spans="1:7" x14ac:dyDescent="0.25">
      <c r="A162" s="86" t="s">
        <v>2587</v>
      </c>
      <c r="B162" s="86">
        <v>8</v>
      </c>
      <c r="C162" s="119">
        <v>2.7230029196985846E-3</v>
      </c>
      <c r="D162" s="86" t="s">
        <v>2954</v>
      </c>
      <c r="E162" s="86" t="b">
        <v>0</v>
      </c>
      <c r="F162" s="86" t="b">
        <v>0</v>
      </c>
      <c r="G162" s="86" t="b">
        <v>0</v>
      </c>
    </row>
    <row r="163" spans="1:7" x14ac:dyDescent="0.25">
      <c r="A163" s="86" t="s">
        <v>2588</v>
      </c>
      <c r="B163" s="86">
        <v>7</v>
      </c>
      <c r="C163" s="119">
        <v>2.077029146113294E-3</v>
      </c>
      <c r="D163" s="86" t="s">
        <v>2954</v>
      </c>
      <c r="E163" s="86" t="b">
        <v>0</v>
      </c>
      <c r="F163" s="86" t="b">
        <v>0</v>
      </c>
      <c r="G163" s="86" t="b">
        <v>0</v>
      </c>
    </row>
    <row r="164" spans="1:7" x14ac:dyDescent="0.25">
      <c r="A164" s="86" t="s">
        <v>2589</v>
      </c>
      <c r="B164" s="86">
        <v>7</v>
      </c>
      <c r="C164" s="119">
        <v>2.077029146113294E-3</v>
      </c>
      <c r="D164" s="86" t="s">
        <v>2954</v>
      </c>
      <c r="E164" s="86" t="b">
        <v>0</v>
      </c>
      <c r="F164" s="86" t="b">
        <v>0</v>
      </c>
      <c r="G164" s="86" t="b">
        <v>0</v>
      </c>
    </row>
    <row r="165" spans="1:7" x14ac:dyDescent="0.25">
      <c r="A165" s="86" t="s">
        <v>2590</v>
      </c>
      <c r="B165" s="86">
        <v>7</v>
      </c>
      <c r="C165" s="119">
        <v>2.077029146113294E-3</v>
      </c>
      <c r="D165" s="86" t="s">
        <v>2954</v>
      </c>
      <c r="E165" s="86" t="b">
        <v>0</v>
      </c>
      <c r="F165" s="86" t="b">
        <v>0</v>
      </c>
      <c r="G165" s="86" t="b">
        <v>0</v>
      </c>
    </row>
    <row r="166" spans="1:7" x14ac:dyDescent="0.25">
      <c r="A166" s="86" t="s">
        <v>2591</v>
      </c>
      <c r="B166" s="86">
        <v>7</v>
      </c>
      <c r="C166" s="119">
        <v>2.077029146113294E-3</v>
      </c>
      <c r="D166" s="86" t="s">
        <v>2954</v>
      </c>
      <c r="E166" s="86" t="b">
        <v>0</v>
      </c>
      <c r="F166" s="86" t="b">
        <v>0</v>
      </c>
      <c r="G166" s="86" t="b">
        <v>0</v>
      </c>
    </row>
    <row r="167" spans="1:7" x14ac:dyDescent="0.25">
      <c r="A167" s="86" t="s">
        <v>2592</v>
      </c>
      <c r="B167" s="86">
        <v>7</v>
      </c>
      <c r="C167" s="119">
        <v>2.077029146113294E-3</v>
      </c>
      <c r="D167" s="86" t="s">
        <v>2954</v>
      </c>
      <c r="E167" s="86" t="b">
        <v>0</v>
      </c>
      <c r="F167" s="86" t="b">
        <v>0</v>
      </c>
      <c r="G167" s="86" t="b">
        <v>0</v>
      </c>
    </row>
    <row r="168" spans="1:7" x14ac:dyDescent="0.25">
      <c r="A168" s="86" t="s">
        <v>299</v>
      </c>
      <c r="B168" s="86">
        <v>7</v>
      </c>
      <c r="C168" s="119">
        <v>2.077029146113294E-3</v>
      </c>
      <c r="D168" s="86" t="s">
        <v>2954</v>
      </c>
      <c r="E168" s="86" t="b">
        <v>0</v>
      </c>
      <c r="F168" s="86" t="b">
        <v>0</v>
      </c>
      <c r="G168" s="86" t="b">
        <v>0</v>
      </c>
    </row>
    <row r="169" spans="1:7" x14ac:dyDescent="0.25">
      <c r="A169" s="86" t="s">
        <v>2593</v>
      </c>
      <c r="B169" s="86">
        <v>7</v>
      </c>
      <c r="C169" s="119">
        <v>2.077029146113294E-3</v>
      </c>
      <c r="D169" s="86" t="s">
        <v>2954</v>
      </c>
      <c r="E169" s="86" t="b">
        <v>0</v>
      </c>
      <c r="F169" s="86" t="b">
        <v>0</v>
      </c>
      <c r="G169" s="86" t="b">
        <v>0</v>
      </c>
    </row>
    <row r="170" spans="1:7" x14ac:dyDescent="0.25">
      <c r="A170" s="86" t="s">
        <v>2594</v>
      </c>
      <c r="B170" s="86">
        <v>7</v>
      </c>
      <c r="C170" s="119">
        <v>2.077029146113294E-3</v>
      </c>
      <c r="D170" s="86" t="s">
        <v>2954</v>
      </c>
      <c r="E170" s="86" t="b">
        <v>0</v>
      </c>
      <c r="F170" s="86" t="b">
        <v>0</v>
      </c>
      <c r="G170" s="86" t="b">
        <v>0</v>
      </c>
    </row>
    <row r="171" spans="1:7" x14ac:dyDescent="0.25">
      <c r="A171" s="86" t="s">
        <v>2595</v>
      </c>
      <c r="B171" s="86">
        <v>7</v>
      </c>
      <c r="C171" s="119">
        <v>2.077029146113294E-3</v>
      </c>
      <c r="D171" s="86" t="s">
        <v>2954</v>
      </c>
      <c r="E171" s="86" t="b">
        <v>0</v>
      </c>
      <c r="F171" s="86" t="b">
        <v>0</v>
      </c>
      <c r="G171" s="86" t="b">
        <v>0</v>
      </c>
    </row>
    <row r="172" spans="1:7" x14ac:dyDescent="0.25">
      <c r="A172" s="86" t="s">
        <v>2596</v>
      </c>
      <c r="B172" s="86">
        <v>7</v>
      </c>
      <c r="C172" s="119">
        <v>2.077029146113294E-3</v>
      </c>
      <c r="D172" s="86" t="s">
        <v>2954</v>
      </c>
      <c r="E172" s="86" t="b">
        <v>0</v>
      </c>
      <c r="F172" s="86" t="b">
        <v>0</v>
      </c>
      <c r="G172" s="86" t="b">
        <v>0</v>
      </c>
    </row>
    <row r="173" spans="1:7" x14ac:dyDescent="0.25">
      <c r="A173" s="86" t="s">
        <v>2597</v>
      </c>
      <c r="B173" s="86">
        <v>7</v>
      </c>
      <c r="C173" s="119">
        <v>2.077029146113294E-3</v>
      </c>
      <c r="D173" s="86" t="s">
        <v>2954</v>
      </c>
      <c r="E173" s="86" t="b">
        <v>0</v>
      </c>
      <c r="F173" s="86" t="b">
        <v>0</v>
      </c>
      <c r="G173" s="86" t="b">
        <v>0</v>
      </c>
    </row>
    <row r="174" spans="1:7" x14ac:dyDescent="0.25">
      <c r="A174" s="86" t="s">
        <v>2598</v>
      </c>
      <c r="B174" s="86">
        <v>7</v>
      </c>
      <c r="C174" s="119">
        <v>2.077029146113294E-3</v>
      </c>
      <c r="D174" s="86" t="s">
        <v>2954</v>
      </c>
      <c r="E174" s="86" t="b">
        <v>0</v>
      </c>
      <c r="F174" s="86" t="b">
        <v>0</v>
      </c>
      <c r="G174" s="86" t="b">
        <v>0</v>
      </c>
    </row>
    <row r="175" spans="1:7" x14ac:dyDescent="0.25">
      <c r="A175" s="86" t="s">
        <v>2599</v>
      </c>
      <c r="B175" s="86">
        <v>7</v>
      </c>
      <c r="C175" s="119">
        <v>2.077029146113294E-3</v>
      </c>
      <c r="D175" s="86" t="s">
        <v>2954</v>
      </c>
      <c r="E175" s="86" t="b">
        <v>0</v>
      </c>
      <c r="F175" s="86" t="b">
        <v>0</v>
      </c>
      <c r="G175" s="86" t="b">
        <v>0</v>
      </c>
    </row>
    <row r="176" spans="1:7" x14ac:dyDescent="0.25">
      <c r="A176" s="86" t="s">
        <v>2600</v>
      </c>
      <c r="B176" s="86">
        <v>7</v>
      </c>
      <c r="C176" s="119">
        <v>2.077029146113294E-3</v>
      </c>
      <c r="D176" s="86" t="s">
        <v>2954</v>
      </c>
      <c r="E176" s="86" t="b">
        <v>0</v>
      </c>
      <c r="F176" s="86" t="b">
        <v>0</v>
      </c>
      <c r="G176" s="86" t="b">
        <v>0</v>
      </c>
    </row>
    <row r="177" spans="1:7" x14ac:dyDescent="0.25">
      <c r="A177" s="86" t="s">
        <v>2601</v>
      </c>
      <c r="B177" s="86">
        <v>7</v>
      </c>
      <c r="C177" s="119">
        <v>2.077029146113294E-3</v>
      </c>
      <c r="D177" s="86" t="s">
        <v>2954</v>
      </c>
      <c r="E177" s="86" t="b">
        <v>0</v>
      </c>
      <c r="F177" s="86" t="b">
        <v>0</v>
      </c>
      <c r="G177" s="86" t="b">
        <v>0</v>
      </c>
    </row>
    <row r="178" spans="1:7" x14ac:dyDescent="0.25">
      <c r="A178" s="86" t="s">
        <v>282</v>
      </c>
      <c r="B178" s="86">
        <v>6</v>
      </c>
      <c r="C178" s="119">
        <v>1.8524645924443018E-3</v>
      </c>
      <c r="D178" s="86" t="s">
        <v>2954</v>
      </c>
      <c r="E178" s="86" t="b">
        <v>0</v>
      </c>
      <c r="F178" s="86" t="b">
        <v>0</v>
      </c>
      <c r="G178" s="86" t="b">
        <v>0</v>
      </c>
    </row>
    <row r="179" spans="1:7" x14ac:dyDescent="0.25">
      <c r="A179" s="86" t="s">
        <v>2602</v>
      </c>
      <c r="B179" s="86">
        <v>6</v>
      </c>
      <c r="C179" s="119">
        <v>1.8524645924443018E-3</v>
      </c>
      <c r="D179" s="86" t="s">
        <v>2954</v>
      </c>
      <c r="E179" s="86" t="b">
        <v>0</v>
      </c>
      <c r="F179" s="86" t="b">
        <v>0</v>
      </c>
      <c r="G179" s="86" t="b">
        <v>0</v>
      </c>
    </row>
    <row r="180" spans="1:7" x14ac:dyDescent="0.25">
      <c r="A180" s="86" t="s">
        <v>288</v>
      </c>
      <c r="B180" s="86">
        <v>6</v>
      </c>
      <c r="C180" s="119">
        <v>1.8524645924443018E-3</v>
      </c>
      <c r="D180" s="86" t="s">
        <v>2954</v>
      </c>
      <c r="E180" s="86" t="b">
        <v>0</v>
      </c>
      <c r="F180" s="86" t="b">
        <v>0</v>
      </c>
      <c r="G180" s="86" t="b">
        <v>0</v>
      </c>
    </row>
    <row r="181" spans="1:7" x14ac:dyDescent="0.25">
      <c r="A181" s="86" t="s">
        <v>2603</v>
      </c>
      <c r="B181" s="86">
        <v>6</v>
      </c>
      <c r="C181" s="119">
        <v>1.8524645924443018E-3</v>
      </c>
      <c r="D181" s="86" t="s">
        <v>2954</v>
      </c>
      <c r="E181" s="86" t="b">
        <v>0</v>
      </c>
      <c r="F181" s="86" t="b">
        <v>0</v>
      </c>
      <c r="G181" s="86" t="b">
        <v>0</v>
      </c>
    </row>
    <row r="182" spans="1:7" x14ac:dyDescent="0.25">
      <c r="A182" s="86" t="s">
        <v>2604</v>
      </c>
      <c r="B182" s="86">
        <v>6</v>
      </c>
      <c r="C182" s="119">
        <v>1.8524645924443018E-3</v>
      </c>
      <c r="D182" s="86" t="s">
        <v>2954</v>
      </c>
      <c r="E182" s="86" t="b">
        <v>0</v>
      </c>
      <c r="F182" s="86" t="b">
        <v>0</v>
      </c>
      <c r="G182" s="86" t="b">
        <v>0</v>
      </c>
    </row>
    <row r="183" spans="1:7" x14ac:dyDescent="0.25">
      <c r="A183" s="86" t="s">
        <v>2605</v>
      </c>
      <c r="B183" s="86">
        <v>6</v>
      </c>
      <c r="C183" s="119">
        <v>1.8524645924443018E-3</v>
      </c>
      <c r="D183" s="86" t="s">
        <v>2954</v>
      </c>
      <c r="E183" s="86" t="b">
        <v>0</v>
      </c>
      <c r="F183" s="86" t="b">
        <v>0</v>
      </c>
      <c r="G183" s="86" t="b">
        <v>0</v>
      </c>
    </row>
    <row r="184" spans="1:7" x14ac:dyDescent="0.25">
      <c r="A184" s="86" t="s">
        <v>2606</v>
      </c>
      <c r="B184" s="86">
        <v>6</v>
      </c>
      <c r="C184" s="119">
        <v>1.8524645924443018E-3</v>
      </c>
      <c r="D184" s="86" t="s">
        <v>2954</v>
      </c>
      <c r="E184" s="86" t="b">
        <v>0</v>
      </c>
      <c r="F184" s="86" t="b">
        <v>0</v>
      </c>
      <c r="G184" s="86" t="b">
        <v>0</v>
      </c>
    </row>
    <row r="185" spans="1:7" x14ac:dyDescent="0.25">
      <c r="A185" s="86" t="s">
        <v>2607</v>
      </c>
      <c r="B185" s="86">
        <v>6</v>
      </c>
      <c r="C185" s="119">
        <v>1.8524645924443018E-3</v>
      </c>
      <c r="D185" s="86" t="s">
        <v>2954</v>
      </c>
      <c r="E185" s="86" t="b">
        <v>0</v>
      </c>
      <c r="F185" s="86" t="b">
        <v>0</v>
      </c>
      <c r="G185" s="86" t="b">
        <v>0</v>
      </c>
    </row>
    <row r="186" spans="1:7" x14ac:dyDescent="0.25">
      <c r="A186" s="86" t="s">
        <v>2608</v>
      </c>
      <c r="B186" s="86">
        <v>6</v>
      </c>
      <c r="C186" s="119">
        <v>1.8524645924443018E-3</v>
      </c>
      <c r="D186" s="86" t="s">
        <v>2954</v>
      </c>
      <c r="E186" s="86" t="b">
        <v>0</v>
      </c>
      <c r="F186" s="86" t="b">
        <v>0</v>
      </c>
      <c r="G186" s="86" t="b">
        <v>0</v>
      </c>
    </row>
    <row r="187" spans="1:7" x14ac:dyDescent="0.25">
      <c r="A187" s="86" t="s">
        <v>308</v>
      </c>
      <c r="B187" s="86">
        <v>6</v>
      </c>
      <c r="C187" s="119">
        <v>1.8524645924443018E-3</v>
      </c>
      <c r="D187" s="86" t="s">
        <v>2954</v>
      </c>
      <c r="E187" s="86" t="b">
        <v>0</v>
      </c>
      <c r="F187" s="86" t="b">
        <v>0</v>
      </c>
      <c r="G187" s="86" t="b">
        <v>0</v>
      </c>
    </row>
    <row r="188" spans="1:7" x14ac:dyDescent="0.25">
      <c r="A188" s="86" t="s">
        <v>2609</v>
      </c>
      <c r="B188" s="86">
        <v>6</v>
      </c>
      <c r="C188" s="119">
        <v>1.8524645924443018E-3</v>
      </c>
      <c r="D188" s="86" t="s">
        <v>2954</v>
      </c>
      <c r="E188" s="86" t="b">
        <v>0</v>
      </c>
      <c r="F188" s="86" t="b">
        <v>0</v>
      </c>
      <c r="G188" s="86" t="b">
        <v>0</v>
      </c>
    </row>
    <row r="189" spans="1:7" x14ac:dyDescent="0.25">
      <c r="A189" s="86" t="s">
        <v>2610</v>
      </c>
      <c r="B189" s="86">
        <v>6</v>
      </c>
      <c r="C189" s="119">
        <v>1.8524645924443018E-3</v>
      </c>
      <c r="D189" s="86" t="s">
        <v>2954</v>
      </c>
      <c r="E189" s="86" t="b">
        <v>0</v>
      </c>
      <c r="F189" s="86" t="b">
        <v>0</v>
      </c>
      <c r="G189" s="86" t="b">
        <v>0</v>
      </c>
    </row>
    <row r="190" spans="1:7" x14ac:dyDescent="0.25">
      <c r="A190" s="86" t="s">
        <v>2611</v>
      </c>
      <c r="B190" s="86">
        <v>6</v>
      </c>
      <c r="C190" s="119">
        <v>1.8524645924443018E-3</v>
      </c>
      <c r="D190" s="86" t="s">
        <v>2954</v>
      </c>
      <c r="E190" s="86" t="b">
        <v>0</v>
      </c>
      <c r="F190" s="86" t="b">
        <v>0</v>
      </c>
      <c r="G190" s="86" t="b">
        <v>0</v>
      </c>
    </row>
    <row r="191" spans="1:7" x14ac:dyDescent="0.25">
      <c r="A191" s="86" t="s">
        <v>2612</v>
      </c>
      <c r="B191" s="86">
        <v>6</v>
      </c>
      <c r="C191" s="119">
        <v>1.8524645924443018E-3</v>
      </c>
      <c r="D191" s="86" t="s">
        <v>2954</v>
      </c>
      <c r="E191" s="86" t="b">
        <v>0</v>
      </c>
      <c r="F191" s="86" t="b">
        <v>0</v>
      </c>
      <c r="G191" s="86" t="b">
        <v>0</v>
      </c>
    </row>
    <row r="192" spans="1:7" x14ac:dyDescent="0.25">
      <c r="A192" s="86" t="s">
        <v>2613</v>
      </c>
      <c r="B192" s="86">
        <v>6</v>
      </c>
      <c r="C192" s="119">
        <v>1.8524645924443018E-3</v>
      </c>
      <c r="D192" s="86" t="s">
        <v>2954</v>
      </c>
      <c r="E192" s="86" t="b">
        <v>0</v>
      </c>
      <c r="F192" s="86" t="b">
        <v>0</v>
      </c>
      <c r="G192" s="86" t="b">
        <v>0</v>
      </c>
    </row>
    <row r="193" spans="1:7" x14ac:dyDescent="0.25">
      <c r="A193" s="86" t="s">
        <v>2614</v>
      </c>
      <c r="B193" s="86">
        <v>6</v>
      </c>
      <c r="C193" s="119">
        <v>1.8524645924443018E-3</v>
      </c>
      <c r="D193" s="86" t="s">
        <v>2954</v>
      </c>
      <c r="E193" s="86" t="b">
        <v>0</v>
      </c>
      <c r="F193" s="86" t="b">
        <v>0</v>
      </c>
      <c r="G193" s="86" t="b">
        <v>0</v>
      </c>
    </row>
    <row r="194" spans="1:7" x14ac:dyDescent="0.25">
      <c r="A194" s="86" t="s">
        <v>2615</v>
      </c>
      <c r="B194" s="86">
        <v>6</v>
      </c>
      <c r="C194" s="119">
        <v>1.8524645924443018E-3</v>
      </c>
      <c r="D194" s="86" t="s">
        <v>2954</v>
      </c>
      <c r="E194" s="86" t="b">
        <v>0</v>
      </c>
      <c r="F194" s="86" t="b">
        <v>0</v>
      </c>
      <c r="G194" s="86" t="b">
        <v>0</v>
      </c>
    </row>
    <row r="195" spans="1:7" x14ac:dyDescent="0.25">
      <c r="A195" s="86" t="s">
        <v>2616</v>
      </c>
      <c r="B195" s="86">
        <v>6</v>
      </c>
      <c r="C195" s="119">
        <v>1.8524645924443018E-3</v>
      </c>
      <c r="D195" s="86" t="s">
        <v>2954</v>
      </c>
      <c r="E195" s="86" t="b">
        <v>0</v>
      </c>
      <c r="F195" s="86" t="b">
        <v>0</v>
      </c>
      <c r="G195" s="86" t="b">
        <v>0</v>
      </c>
    </row>
    <row r="196" spans="1:7" x14ac:dyDescent="0.25">
      <c r="A196" s="86" t="s">
        <v>2617</v>
      </c>
      <c r="B196" s="86">
        <v>6</v>
      </c>
      <c r="C196" s="119">
        <v>1.8524645924443018E-3</v>
      </c>
      <c r="D196" s="86" t="s">
        <v>2954</v>
      </c>
      <c r="E196" s="86" t="b">
        <v>0</v>
      </c>
      <c r="F196" s="86" t="b">
        <v>0</v>
      </c>
      <c r="G196" s="86" t="b">
        <v>0</v>
      </c>
    </row>
    <row r="197" spans="1:7" x14ac:dyDescent="0.25">
      <c r="A197" s="86" t="s">
        <v>2618</v>
      </c>
      <c r="B197" s="86">
        <v>6</v>
      </c>
      <c r="C197" s="119">
        <v>1.8524645924443018E-3</v>
      </c>
      <c r="D197" s="86" t="s">
        <v>2954</v>
      </c>
      <c r="E197" s="86" t="b">
        <v>0</v>
      </c>
      <c r="F197" s="86" t="b">
        <v>0</v>
      </c>
      <c r="G197" s="86" t="b">
        <v>0</v>
      </c>
    </row>
    <row r="198" spans="1:7" x14ac:dyDescent="0.25">
      <c r="A198" s="86" t="s">
        <v>2619</v>
      </c>
      <c r="B198" s="86">
        <v>6</v>
      </c>
      <c r="C198" s="119">
        <v>1.8524645924443018E-3</v>
      </c>
      <c r="D198" s="86" t="s">
        <v>2954</v>
      </c>
      <c r="E198" s="86" t="b">
        <v>0</v>
      </c>
      <c r="F198" s="86" t="b">
        <v>0</v>
      </c>
      <c r="G198" s="86" t="b">
        <v>0</v>
      </c>
    </row>
    <row r="199" spans="1:7" x14ac:dyDescent="0.25">
      <c r="A199" s="86" t="s">
        <v>2620</v>
      </c>
      <c r="B199" s="86">
        <v>6</v>
      </c>
      <c r="C199" s="119">
        <v>1.8524645924443018E-3</v>
      </c>
      <c r="D199" s="86" t="s">
        <v>2954</v>
      </c>
      <c r="E199" s="86" t="b">
        <v>0</v>
      </c>
      <c r="F199" s="86" t="b">
        <v>0</v>
      </c>
      <c r="G199" s="86" t="b">
        <v>0</v>
      </c>
    </row>
    <row r="200" spans="1:7" x14ac:dyDescent="0.25">
      <c r="A200" s="86" t="s">
        <v>2621</v>
      </c>
      <c r="B200" s="86">
        <v>6</v>
      </c>
      <c r="C200" s="119">
        <v>1.8524645924443018E-3</v>
      </c>
      <c r="D200" s="86" t="s">
        <v>2954</v>
      </c>
      <c r="E200" s="86" t="b">
        <v>0</v>
      </c>
      <c r="F200" s="86" t="b">
        <v>0</v>
      </c>
      <c r="G200" s="86" t="b">
        <v>0</v>
      </c>
    </row>
    <row r="201" spans="1:7" x14ac:dyDescent="0.25">
      <c r="A201" s="86" t="s">
        <v>2622</v>
      </c>
      <c r="B201" s="86">
        <v>6</v>
      </c>
      <c r="C201" s="119">
        <v>1.8524645924443018E-3</v>
      </c>
      <c r="D201" s="86" t="s">
        <v>2954</v>
      </c>
      <c r="E201" s="86" t="b">
        <v>0</v>
      </c>
      <c r="F201" s="86" t="b">
        <v>0</v>
      </c>
      <c r="G201" s="86" t="b">
        <v>0</v>
      </c>
    </row>
    <row r="202" spans="1:7" x14ac:dyDescent="0.25">
      <c r="A202" s="86" t="s">
        <v>2623</v>
      </c>
      <c r="B202" s="86">
        <v>6</v>
      </c>
      <c r="C202" s="119">
        <v>2.1769086330377788E-3</v>
      </c>
      <c r="D202" s="86" t="s">
        <v>2954</v>
      </c>
      <c r="E202" s="86" t="b">
        <v>0</v>
      </c>
      <c r="F202" s="86" t="b">
        <v>0</v>
      </c>
      <c r="G202" s="86" t="b">
        <v>0</v>
      </c>
    </row>
    <row r="203" spans="1:7" x14ac:dyDescent="0.25">
      <c r="A203" s="86" t="s">
        <v>2624</v>
      </c>
      <c r="B203" s="86">
        <v>6</v>
      </c>
      <c r="C203" s="119">
        <v>1.8524645924443018E-3</v>
      </c>
      <c r="D203" s="86" t="s">
        <v>2954</v>
      </c>
      <c r="E203" s="86" t="b">
        <v>0</v>
      </c>
      <c r="F203" s="86" t="b">
        <v>0</v>
      </c>
      <c r="G203" s="86" t="b">
        <v>0</v>
      </c>
    </row>
    <row r="204" spans="1:7" x14ac:dyDescent="0.25">
      <c r="A204" s="86" t="s">
        <v>2625</v>
      </c>
      <c r="B204" s="86">
        <v>5</v>
      </c>
      <c r="C204" s="119">
        <v>1.6148371149067684E-3</v>
      </c>
      <c r="D204" s="86" t="s">
        <v>2954</v>
      </c>
      <c r="E204" s="86" t="b">
        <v>0</v>
      </c>
      <c r="F204" s="86" t="b">
        <v>0</v>
      </c>
      <c r="G204" s="86" t="b">
        <v>0</v>
      </c>
    </row>
    <row r="205" spans="1:7" x14ac:dyDescent="0.25">
      <c r="A205" s="86" t="s">
        <v>2626</v>
      </c>
      <c r="B205" s="86">
        <v>5</v>
      </c>
      <c r="C205" s="119">
        <v>1.6148371149067684E-3</v>
      </c>
      <c r="D205" s="86" t="s">
        <v>2954</v>
      </c>
      <c r="E205" s="86" t="b">
        <v>0</v>
      </c>
      <c r="F205" s="86" t="b">
        <v>0</v>
      </c>
      <c r="G205" s="86" t="b">
        <v>0</v>
      </c>
    </row>
    <row r="206" spans="1:7" x14ac:dyDescent="0.25">
      <c r="A206" s="86" t="s">
        <v>2627</v>
      </c>
      <c r="B206" s="86">
        <v>5</v>
      </c>
      <c r="C206" s="119">
        <v>1.6148371149067684E-3</v>
      </c>
      <c r="D206" s="86" t="s">
        <v>2954</v>
      </c>
      <c r="E206" s="86" t="b">
        <v>0</v>
      </c>
      <c r="F206" s="86" t="b">
        <v>0</v>
      </c>
      <c r="G206" s="86" t="b">
        <v>0</v>
      </c>
    </row>
    <row r="207" spans="1:7" x14ac:dyDescent="0.25">
      <c r="A207" s="86" t="s">
        <v>2628</v>
      </c>
      <c r="B207" s="86">
        <v>5</v>
      </c>
      <c r="C207" s="119">
        <v>1.6148371149067684E-3</v>
      </c>
      <c r="D207" s="86" t="s">
        <v>2954</v>
      </c>
      <c r="E207" s="86" t="b">
        <v>0</v>
      </c>
      <c r="F207" s="86" t="b">
        <v>0</v>
      </c>
      <c r="G207" s="86" t="b">
        <v>0</v>
      </c>
    </row>
    <row r="208" spans="1:7" x14ac:dyDescent="0.25">
      <c r="A208" s="86" t="s">
        <v>2629</v>
      </c>
      <c r="B208" s="86">
        <v>5</v>
      </c>
      <c r="C208" s="119">
        <v>1.6148371149067684E-3</v>
      </c>
      <c r="D208" s="86" t="s">
        <v>2954</v>
      </c>
      <c r="E208" s="86" t="b">
        <v>0</v>
      </c>
      <c r="F208" s="86" t="b">
        <v>0</v>
      </c>
      <c r="G208" s="86" t="b">
        <v>0</v>
      </c>
    </row>
    <row r="209" spans="1:7" x14ac:dyDescent="0.25">
      <c r="A209" s="86" t="s">
        <v>2630</v>
      </c>
      <c r="B209" s="86">
        <v>5</v>
      </c>
      <c r="C209" s="119">
        <v>1.6148371149067684E-3</v>
      </c>
      <c r="D209" s="86" t="s">
        <v>2954</v>
      </c>
      <c r="E209" s="86" t="b">
        <v>0</v>
      </c>
      <c r="F209" s="86" t="b">
        <v>0</v>
      </c>
      <c r="G209" s="86" t="b">
        <v>0</v>
      </c>
    </row>
    <row r="210" spans="1:7" x14ac:dyDescent="0.25">
      <c r="A210" s="86" t="s">
        <v>2631</v>
      </c>
      <c r="B210" s="86">
        <v>5</v>
      </c>
      <c r="C210" s="119">
        <v>1.6148371149067684E-3</v>
      </c>
      <c r="D210" s="86" t="s">
        <v>2954</v>
      </c>
      <c r="E210" s="86" t="b">
        <v>0</v>
      </c>
      <c r="F210" s="86" t="b">
        <v>0</v>
      </c>
      <c r="G210" s="86" t="b">
        <v>0</v>
      </c>
    </row>
    <row r="211" spans="1:7" x14ac:dyDescent="0.25">
      <c r="A211" s="86" t="s">
        <v>2632</v>
      </c>
      <c r="B211" s="86">
        <v>5</v>
      </c>
      <c r="C211" s="119">
        <v>1.6148371149067684E-3</v>
      </c>
      <c r="D211" s="86" t="s">
        <v>2954</v>
      </c>
      <c r="E211" s="86" t="b">
        <v>0</v>
      </c>
      <c r="F211" s="86" t="b">
        <v>0</v>
      </c>
      <c r="G211" s="86" t="b">
        <v>0</v>
      </c>
    </row>
    <row r="212" spans="1:7" x14ac:dyDescent="0.25">
      <c r="A212" s="86" t="s">
        <v>2633</v>
      </c>
      <c r="B212" s="86">
        <v>5</v>
      </c>
      <c r="C212" s="119">
        <v>1.6148371149067684E-3</v>
      </c>
      <c r="D212" s="86" t="s">
        <v>2954</v>
      </c>
      <c r="E212" s="86" t="b">
        <v>0</v>
      </c>
      <c r="F212" s="86" t="b">
        <v>0</v>
      </c>
      <c r="G212" s="86" t="b">
        <v>0</v>
      </c>
    </row>
    <row r="213" spans="1:7" x14ac:dyDescent="0.25">
      <c r="A213" s="86" t="s">
        <v>2634</v>
      </c>
      <c r="B213" s="86">
        <v>5</v>
      </c>
      <c r="C213" s="119">
        <v>1.6148371149067684E-3</v>
      </c>
      <c r="D213" s="86" t="s">
        <v>2954</v>
      </c>
      <c r="E213" s="86" t="b">
        <v>0</v>
      </c>
      <c r="F213" s="86" t="b">
        <v>0</v>
      </c>
      <c r="G213" s="86" t="b">
        <v>0</v>
      </c>
    </row>
    <row r="214" spans="1:7" x14ac:dyDescent="0.25">
      <c r="A214" s="86" t="s">
        <v>2635</v>
      </c>
      <c r="B214" s="86">
        <v>5</v>
      </c>
      <c r="C214" s="119">
        <v>1.6148371149067684E-3</v>
      </c>
      <c r="D214" s="86" t="s">
        <v>2954</v>
      </c>
      <c r="E214" s="86" t="b">
        <v>0</v>
      </c>
      <c r="F214" s="86" t="b">
        <v>0</v>
      </c>
      <c r="G214" s="86" t="b">
        <v>0</v>
      </c>
    </row>
    <row r="215" spans="1:7" x14ac:dyDescent="0.25">
      <c r="A215" s="86" t="s">
        <v>2636</v>
      </c>
      <c r="B215" s="86">
        <v>5</v>
      </c>
      <c r="C215" s="119">
        <v>1.6148371149067684E-3</v>
      </c>
      <c r="D215" s="86" t="s">
        <v>2954</v>
      </c>
      <c r="E215" s="86" t="b">
        <v>0</v>
      </c>
      <c r="F215" s="86" t="b">
        <v>0</v>
      </c>
      <c r="G215" s="86" t="b">
        <v>0</v>
      </c>
    </row>
    <row r="216" spans="1:7" x14ac:dyDescent="0.25">
      <c r="A216" s="86" t="s">
        <v>2637</v>
      </c>
      <c r="B216" s="86">
        <v>5</v>
      </c>
      <c r="C216" s="119">
        <v>1.6148371149067684E-3</v>
      </c>
      <c r="D216" s="86" t="s">
        <v>2954</v>
      </c>
      <c r="E216" s="86" t="b">
        <v>0</v>
      </c>
      <c r="F216" s="86" t="b">
        <v>0</v>
      </c>
      <c r="G216" s="86" t="b">
        <v>0</v>
      </c>
    </row>
    <row r="217" spans="1:7" x14ac:dyDescent="0.25">
      <c r="A217" s="86" t="s">
        <v>2638</v>
      </c>
      <c r="B217" s="86">
        <v>5</v>
      </c>
      <c r="C217" s="119">
        <v>1.6148371149067684E-3</v>
      </c>
      <c r="D217" s="86" t="s">
        <v>2954</v>
      </c>
      <c r="E217" s="86" t="b">
        <v>0</v>
      </c>
      <c r="F217" s="86" t="b">
        <v>0</v>
      </c>
      <c r="G217" s="86" t="b">
        <v>0</v>
      </c>
    </row>
    <row r="218" spans="1:7" x14ac:dyDescent="0.25">
      <c r="A218" s="86" t="s">
        <v>2639</v>
      </c>
      <c r="B218" s="86">
        <v>5</v>
      </c>
      <c r="C218" s="119">
        <v>1.6148371149067684E-3</v>
      </c>
      <c r="D218" s="86" t="s">
        <v>2954</v>
      </c>
      <c r="E218" s="86" t="b">
        <v>0</v>
      </c>
      <c r="F218" s="86" t="b">
        <v>0</v>
      </c>
      <c r="G218" s="86" t="b">
        <v>0</v>
      </c>
    </row>
    <row r="219" spans="1:7" x14ac:dyDescent="0.25">
      <c r="A219" s="86" t="s">
        <v>2640</v>
      </c>
      <c r="B219" s="86">
        <v>5</v>
      </c>
      <c r="C219" s="119">
        <v>1.6148371149067684E-3</v>
      </c>
      <c r="D219" s="86" t="s">
        <v>2954</v>
      </c>
      <c r="E219" s="86" t="b">
        <v>0</v>
      </c>
      <c r="F219" s="86" t="b">
        <v>0</v>
      </c>
      <c r="G219" s="86" t="b">
        <v>0</v>
      </c>
    </row>
    <row r="220" spans="1:7" x14ac:dyDescent="0.25">
      <c r="A220" s="86" t="s">
        <v>2641</v>
      </c>
      <c r="B220" s="86">
        <v>5</v>
      </c>
      <c r="C220" s="119">
        <v>1.6148371149067684E-3</v>
      </c>
      <c r="D220" s="86" t="s">
        <v>2954</v>
      </c>
      <c r="E220" s="86" t="b">
        <v>0</v>
      </c>
      <c r="F220" s="86" t="b">
        <v>0</v>
      </c>
      <c r="G220" s="86" t="b">
        <v>0</v>
      </c>
    </row>
    <row r="221" spans="1:7" x14ac:dyDescent="0.25">
      <c r="A221" s="86" t="s">
        <v>2642</v>
      </c>
      <c r="B221" s="86">
        <v>5</v>
      </c>
      <c r="C221" s="119">
        <v>1.6148371149067684E-3</v>
      </c>
      <c r="D221" s="86" t="s">
        <v>2954</v>
      </c>
      <c r="E221" s="86" t="b">
        <v>0</v>
      </c>
      <c r="F221" s="86" t="b">
        <v>0</v>
      </c>
      <c r="G221" s="86" t="b">
        <v>0</v>
      </c>
    </row>
    <row r="222" spans="1:7" x14ac:dyDescent="0.25">
      <c r="A222" s="86" t="s">
        <v>2643</v>
      </c>
      <c r="B222" s="86">
        <v>5</v>
      </c>
      <c r="C222" s="119">
        <v>1.6148371149067684E-3</v>
      </c>
      <c r="D222" s="86" t="s">
        <v>2954</v>
      </c>
      <c r="E222" s="86" t="b">
        <v>0</v>
      </c>
      <c r="F222" s="86" t="b">
        <v>0</v>
      </c>
      <c r="G222" s="86" t="b">
        <v>0</v>
      </c>
    </row>
    <row r="223" spans="1:7" x14ac:dyDescent="0.25">
      <c r="A223" s="86" t="s">
        <v>2644</v>
      </c>
      <c r="B223" s="86">
        <v>5</v>
      </c>
      <c r="C223" s="119">
        <v>1.6148371149067684E-3</v>
      </c>
      <c r="D223" s="86" t="s">
        <v>2954</v>
      </c>
      <c r="E223" s="86" t="b">
        <v>0</v>
      </c>
      <c r="F223" s="86" t="b">
        <v>0</v>
      </c>
      <c r="G223" s="86" t="b">
        <v>0</v>
      </c>
    </row>
    <row r="224" spans="1:7" x14ac:dyDescent="0.25">
      <c r="A224" s="86" t="s">
        <v>2645</v>
      </c>
      <c r="B224" s="86">
        <v>5</v>
      </c>
      <c r="C224" s="119">
        <v>1.6148371149067684E-3</v>
      </c>
      <c r="D224" s="86" t="s">
        <v>2954</v>
      </c>
      <c r="E224" s="86" t="b">
        <v>0</v>
      </c>
      <c r="F224" s="86" t="b">
        <v>0</v>
      </c>
      <c r="G224" s="86" t="b">
        <v>0</v>
      </c>
    </row>
    <row r="225" spans="1:7" x14ac:dyDescent="0.25">
      <c r="A225" s="86" t="s">
        <v>2646</v>
      </c>
      <c r="B225" s="86">
        <v>5</v>
      </c>
      <c r="C225" s="119">
        <v>1.6148371149067684E-3</v>
      </c>
      <c r="D225" s="86" t="s">
        <v>2954</v>
      </c>
      <c r="E225" s="86" t="b">
        <v>0</v>
      </c>
      <c r="F225" s="86" t="b">
        <v>0</v>
      </c>
      <c r="G225" s="86" t="b">
        <v>0</v>
      </c>
    </row>
    <row r="226" spans="1:7" x14ac:dyDescent="0.25">
      <c r="A226" s="86" t="s">
        <v>2647</v>
      </c>
      <c r="B226" s="86">
        <v>5</v>
      </c>
      <c r="C226" s="119">
        <v>1.6148371149067684E-3</v>
      </c>
      <c r="D226" s="86" t="s">
        <v>2954</v>
      </c>
      <c r="E226" s="86" t="b">
        <v>0</v>
      </c>
      <c r="F226" s="86" t="b">
        <v>0</v>
      </c>
      <c r="G226" s="86" t="b">
        <v>0</v>
      </c>
    </row>
    <row r="227" spans="1:7" x14ac:dyDescent="0.25">
      <c r="A227" s="86" t="s">
        <v>2648</v>
      </c>
      <c r="B227" s="86">
        <v>5</v>
      </c>
      <c r="C227" s="119">
        <v>1.6148371149067684E-3</v>
      </c>
      <c r="D227" s="86" t="s">
        <v>2954</v>
      </c>
      <c r="E227" s="86" t="b">
        <v>0</v>
      </c>
      <c r="F227" s="86" t="b">
        <v>0</v>
      </c>
      <c r="G227" s="86" t="b">
        <v>0</v>
      </c>
    </row>
    <row r="228" spans="1:7" x14ac:dyDescent="0.25">
      <c r="A228" s="86" t="s">
        <v>2649</v>
      </c>
      <c r="B228" s="86">
        <v>5</v>
      </c>
      <c r="C228" s="119">
        <v>1.6148371149067684E-3</v>
      </c>
      <c r="D228" s="86" t="s">
        <v>2954</v>
      </c>
      <c r="E228" s="86" t="b">
        <v>0</v>
      </c>
      <c r="F228" s="86" t="b">
        <v>0</v>
      </c>
      <c r="G228" s="86" t="b">
        <v>0</v>
      </c>
    </row>
    <row r="229" spans="1:7" x14ac:dyDescent="0.25">
      <c r="A229" s="86" t="s">
        <v>2650</v>
      </c>
      <c r="B229" s="86">
        <v>5</v>
      </c>
      <c r="C229" s="119">
        <v>1.6148371149067684E-3</v>
      </c>
      <c r="D229" s="86" t="s">
        <v>2954</v>
      </c>
      <c r="E229" s="86" t="b">
        <v>0</v>
      </c>
      <c r="F229" s="86" t="b">
        <v>0</v>
      </c>
      <c r="G229" s="86" t="b">
        <v>0</v>
      </c>
    </row>
    <row r="230" spans="1:7" x14ac:dyDescent="0.25">
      <c r="A230" s="86" t="s">
        <v>2651</v>
      </c>
      <c r="B230" s="86">
        <v>5</v>
      </c>
      <c r="C230" s="119">
        <v>1.6148371149067684E-3</v>
      </c>
      <c r="D230" s="86" t="s">
        <v>2954</v>
      </c>
      <c r="E230" s="86" t="b">
        <v>0</v>
      </c>
      <c r="F230" s="86" t="b">
        <v>0</v>
      </c>
      <c r="G230" s="86" t="b">
        <v>0</v>
      </c>
    </row>
    <row r="231" spans="1:7" x14ac:dyDescent="0.25">
      <c r="A231" s="86" t="s">
        <v>2652</v>
      </c>
      <c r="B231" s="86">
        <v>5</v>
      </c>
      <c r="C231" s="119">
        <v>1.6148371149067684E-3</v>
      </c>
      <c r="D231" s="86" t="s">
        <v>2954</v>
      </c>
      <c r="E231" s="86" t="b">
        <v>0</v>
      </c>
      <c r="F231" s="86" t="b">
        <v>0</v>
      </c>
      <c r="G231" s="86" t="b">
        <v>0</v>
      </c>
    </row>
    <row r="232" spans="1:7" x14ac:dyDescent="0.25">
      <c r="A232" s="86" t="s">
        <v>280</v>
      </c>
      <c r="B232" s="86">
        <v>5</v>
      </c>
      <c r="C232" s="119">
        <v>1.6148371149067684E-3</v>
      </c>
      <c r="D232" s="86" t="s">
        <v>2954</v>
      </c>
      <c r="E232" s="86" t="b">
        <v>0</v>
      </c>
      <c r="F232" s="86" t="b">
        <v>0</v>
      </c>
      <c r="G232" s="86" t="b">
        <v>0</v>
      </c>
    </row>
    <row r="233" spans="1:7" x14ac:dyDescent="0.25">
      <c r="A233" s="86" t="s">
        <v>2653</v>
      </c>
      <c r="B233" s="86">
        <v>5</v>
      </c>
      <c r="C233" s="119">
        <v>1.7018768248116152E-3</v>
      </c>
      <c r="D233" s="86" t="s">
        <v>2954</v>
      </c>
      <c r="E233" s="86" t="b">
        <v>0</v>
      </c>
      <c r="F233" s="86" t="b">
        <v>0</v>
      </c>
      <c r="G233" s="86" t="b">
        <v>0</v>
      </c>
    </row>
    <row r="234" spans="1:7" x14ac:dyDescent="0.25">
      <c r="A234" s="86" t="s">
        <v>2654</v>
      </c>
      <c r="B234" s="86">
        <v>5</v>
      </c>
      <c r="C234" s="119">
        <v>1.6148371149067684E-3</v>
      </c>
      <c r="D234" s="86" t="s">
        <v>2954</v>
      </c>
      <c r="E234" s="86" t="b">
        <v>0</v>
      </c>
      <c r="F234" s="86" t="b">
        <v>0</v>
      </c>
      <c r="G234" s="86" t="b">
        <v>0</v>
      </c>
    </row>
    <row r="235" spans="1:7" x14ac:dyDescent="0.25">
      <c r="A235" s="86" t="s">
        <v>2655</v>
      </c>
      <c r="B235" s="86">
        <v>5</v>
      </c>
      <c r="C235" s="119">
        <v>1.6148371149067684E-3</v>
      </c>
      <c r="D235" s="86" t="s">
        <v>2954</v>
      </c>
      <c r="E235" s="86" t="b">
        <v>0</v>
      </c>
      <c r="F235" s="86" t="b">
        <v>0</v>
      </c>
      <c r="G235" s="86" t="b">
        <v>0</v>
      </c>
    </row>
    <row r="236" spans="1:7" x14ac:dyDescent="0.25">
      <c r="A236" s="86" t="s">
        <v>2656</v>
      </c>
      <c r="B236" s="86">
        <v>5</v>
      </c>
      <c r="C236" s="119">
        <v>1.6148371149067684E-3</v>
      </c>
      <c r="D236" s="86" t="s">
        <v>2954</v>
      </c>
      <c r="E236" s="86" t="b">
        <v>0</v>
      </c>
      <c r="F236" s="86" t="b">
        <v>0</v>
      </c>
      <c r="G236" s="86" t="b">
        <v>0</v>
      </c>
    </row>
    <row r="237" spans="1:7" x14ac:dyDescent="0.25">
      <c r="A237" s="86" t="s">
        <v>2657</v>
      </c>
      <c r="B237" s="86">
        <v>5</v>
      </c>
      <c r="C237" s="119">
        <v>1.6148371149067684E-3</v>
      </c>
      <c r="D237" s="86" t="s">
        <v>2954</v>
      </c>
      <c r="E237" s="86" t="b">
        <v>0</v>
      </c>
      <c r="F237" s="86" t="b">
        <v>0</v>
      </c>
      <c r="G237" s="86" t="b">
        <v>0</v>
      </c>
    </row>
    <row r="238" spans="1:7" x14ac:dyDescent="0.25">
      <c r="A238" s="86" t="s">
        <v>2658</v>
      </c>
      <c r="B238" s="86">
        <v>5</v>
      </c>
      <c r="C238" s="119">
        <v>1.6148371149067684E-3</v>
      </c>
      <c r="D238" s="86" t="s">
        <v>2954</v>
      </c>
      <c r="E238" s="86" t="b">
        <v>0</v>
      </c>
      <c r="F238" s="86" t="b">
        <v>0</v>
      </c>
      <c r="G238" s="86" t="b">
        <v>0</v>
      </c>
    </row>
    <row r="239" spans="1:7" x14ac:dyDescent="0.25">
      <c r="A239" s="86" t="s">
        <v>2659</v>
      </c>
      <c r="B239" s="86">
        <v>5</v>
      </c>
      <c r="C239" s="119">
        <v>1.6148371149067684E-3</v>
      </c>
      <c r="D239" s="86" t="s">
        <v>2954</v>
      </c>
      <c r="E239" s="86" t="b">
        <v>0</v>
      </c>
      <c r="F239" s="86" t="b">
        <v>0</v>
      </c>
      <c r="G239" s="86" t="b">
        <v>0</v>
      </c>
    </row>
    <row r="240" spans="1:7" x14ac:dyDescent="0.25">
      <c r="A240" s="86" t="s">
        <v>2660</v>
      </c>
      <c r="B240" s="86">
        <v>5</v>
      </c>
      <c r="C240" s="119">
        <v>1.6148371149067684E-3</v>
      </c>
      <c r="D240" s="86" t="s">
        <v>2954</v>
      </c>
      <c r="E240" s="86" t="b">
        <v>0</v>
      </c>
      <c r="F240" s="86" t="b">
        <v>0</v>
      </c>
      <c r="G240" s="86" t="b">
        <v>0</v>
      </c>
    </row>
    <row r="241" spans="1:7" x14ac:dyDescent="0.25">
      <c r="A241" s="86" t="s">
        <v>2661</v>
      </c>
      <c r="B241" s="86">
        <v>5</v>
      </c>
      <c r="C241" s="119">
        <v>1.6148371149067684E-3</v>
      </c>
      <c r="D241" s="86" t="s">
        <v>2954</v>
      </c>
      <c r="E241" s="86" t="b">
        <v>0</v>
      </c>
      <c r="F241" s="86" t="b">
        <v>0</v>
      </c>
      <c r="G241" s="86" t="b">
        <v>0</v>
      </c>
    </row>
    <row r="242" spans="1:7" x14ac:dyDescent="0.25">
      <c r="A242" s="86" t="s">
        <v>2662</v>
      </c>
      <c r="B242" s="86">
        <v>5</v>
      </c>
      <c r="C242" s="119">
        <v>1.6148371149067684E-3</v>
      </c>
      <c r="D242" s="86" t="s">
        <v>2954</v>
      </c>
      <c r="E242" s="86" t="b">
        <v>0</v>
      </c>
      <c r="F242" s="86" t="b">
        <v>0</v>
      </c>
      <c r="G242" s="86" t="b">
        <v>0</v>
      </c>
    </row>
    <row r="243" spans="1:7" x14ac:dyDescent="0.25">
      <c r="A243" s="86" t="s">
        <v>2663</v>
      </c>
      <c r="B243" s="86">
        <v>5</v>
      </c>
      <c r="C243" s="119">
        <v>1.6148371149067684E-3</v>
      </c>
      <c r="D243" s="86" t="s">
        <v>2954</v>
      </c>
      <c r="E243" s="86" t="b">
        <v>0</v>
      </c>
      <c r="F243" s="86" t="b">
        <v>0</v>
      </c>
      <c r="G243" s="86" t="b">
        <v>0</v>
      </c>
    </row>
    <row r="244" spans="1:7" x14ac:dyDescent="0.25">
      <c r="A244" s="86" t="s">
        <v>2664</v>
      </c>
      <c r="B244" s="86">
        <v>5</v>
      </c>
      <c r="C244" s="119">
        <v>1.6148371149067684E-3</v>
      </c>
      <c r="D244" s="86" t="s">
        <v>2954</v>
      </c>
      <c r="E244" s="86" t="b">
        <v>0</v>
      </c>
      <c r="F244" s="86" t="b">
        <v>0</v>
      </c>
      <c r="G244" s="86" t="b">
        <v>0</v>
      </c>
    </row>
    <row r="245" spans="1:7" x14ac:dyDescent="0.25">
      <c r="A245" s="86" t="s">
        <v>2665</v>
      </c>
      <c r="B245" s="86">
        <v>5</v>
      </c>
      <c r="C245" s="119">
        <v>1.6148371149067684E-3</v>
      </c>
      <c r="D245" s="86" t="s">
        <v>2954</v>
      </c>
      <c r="E245" s="86" t="b">
        <v>0</v>
      </c>
      <c r="F245" s="86" t="b">
        <v>0</v>
      </c>
      <c r="G245" s="86" t="b">
        <v>0</v>
      </c>
    </row>
    <row r="246" spans="1:7" x14ac:dyDescent="0.25">
      <c r="A246" s="86" t="s">
        <v>298</v>
      </c>
      <c r="B246" s="86">
        <v>5</v>
      </c>
      <c r="C246" s="119">
        <v>1.6148371149067684E-3</v>
      </c>
      <c r="D246" s="86" t="s">
        <v>2954</v>
      </c>
      <c r="E246" s="86" t="b">
        <v>0</v>
      </c>
      <c r="F246" s="86" t="b">
        <v>0</v>
      </c>
      <c r="G246" s="86" t="b">
        <v>0</v>
      </c>
    </row>
    <row r="247" spans="1:7" x14ac:dyDescent="0.25">
      <c r="A247" s="86" t="s">
        <v>2666</v>
      </c>
      <c r="B247" s="86">
        <v>5</v>
      </c>
      <c r="C247" s="119">
        <v>1.6148371149067684E-3</v>
      </c>
      <c r="D247" s="86" t="s">
        <v>2954</v>
      </c>
      <c r="E247" s="86" t="b">
        <v>0</v>
      </c>
      <c r="F247" s="86" t="b">
        <v>0</v>
      </c>
      <c r="G247" s="86" t="b">
        <v>0</v>
      </c>
    </row>
    <row r="248" spans="1:7" x14ac:dyDescent="0.25">
      <c r="A248" s="86" t="s">
        <v>2667</v>
      </c>
      <c r="B248" s="86">
        <v>5</v>
      </c>
      <c r="C248" s="119">
        <v>1.6148371149067684E-3</v>
      </c>
      <c r="D248" s="86" t="s">
        <v>2954</v>
      </c>
      <c r="E248" s="86" t="b">
        <v>0</v>
      </c>
      <c r="F248" s="86" t="b">
        <v>0</v>
      </c>
      <c r="G248" s="86" t="b">
        <v>0</v>
      </c>
    </row>
    <row r="249" spans="1:7" x14ac:dyDescent="0.25">
      <c r="A249" s="86" t="s">
        <v>2668</v>
      </c>
      <c r="B249" s="86">
        <v>5</v>
      </c>
      <c r="C249" s="119">
        <v>1.6148371149067684E-3</v>
      </c>
      <c r="D249" s="86" t="s">
        <v>2954</v>
      </c>
      <c r="E249" s="86" t="b">
        <v>1</v>
      </c>
      <c r="F249" s="86" t="b">
        <v>0</v>
      </c>
      <c r="G249" s="86" t="b">
        <v>0</v>
      </c>
    </row>
    <row r="250" spans="1:7" x14ac:dyDescent="0.25">
      <c r="A250" s="86" t="s">
        <v>2669</v>
      </c>
      <c r="B250" s="86">
        <v>5</v>
      </c>
      <c r="C250" s="119">
        <v>1.6148371149067684E-3</v>
      </c>
      <c r="D250" s="86" t="s">
        <v>2954</v>
      </c>
      <c r="E250" s="86" t="b">
        <v>0</v>
      </c>
      <c r="F250" s="86" t="b">
        <v>0</v>
      </c>
      <c r="G250" s="86" t="b">
        <v>0</v>
      </c>
    </row>
    <row r="251" spans="1:7" x14ac:dyDescent="0.25">
      <c r="A251" s="86" t="s">
        <v>2670</v>
      </c>
      <c r="B251" s="86">
        <v>5</v>
      </c>
      <c r="C251" s="119">
        <v>1.6148371149067684E-3</v>
      </c>
      <c r="D251" s="86" t="s">
        <v>2954</v>
      </c>
      <c r="E251" s="86" t="b">
        <v>0</v>
      </c>
      <c r="F251" s="86" t="b">
        <v>0</v>
      </c>
      <c r="G251" s="86" t="b">
        <v>0</v>
      </c>
    </row>
    <row r="252" spans="1:7" x14ac:dyDescent="0.25">
      <c r="A252" s="86" t="s">
        <v>2671</v>
      </c>
      <c r="B252" s="86">
        <v>4</v>
      </c>
      <c r="C252" s="119">
        <v>1.3615014598492923E-3</v>
      </c>
      <c r="D252" s="86" t="s">
        <v>2954</v>
      </c>
      <c r="E252" s="86" t="b">
        <v>0</v>
      </c>
      <c r="F252" s="86" t="b">
        <v>0</v>
      </c>
      <c r="G252" s="86" t="b">
        <v>0</v>
      </c>
    </row>
    <row r="253" spans="1:7" x14ac:dyDescent="0.25">
      <c r="A253" s="86" t="s">
        <v>2672</v>
      </c>
      <c r="B253" s="86">
        <v>4</v>
      </c>
      <c r="C253" s="119">
        <v>1.3615014598492923E-3</v>
      </c>
      <c r="D253" s="86" t="s">
        <v>2954</v>
      </c>
      <c r="E253" s="86" t="b">
        <v>0</v>
      </c>
      <c r="F253" s="86" t="b">
        <v>0</v>
      </c>
      <c r="G253" s="86" t="b">
        <v>0</v>
      </c>
    </row>
    <row r="254" spans="1:7" x14ac:dyDescent="0.25">
      <c r="A254" s="86" t="s">
        <v>2673</v>
      </c>
      <c r="B254" s="86">
        <v>4</v>
      </c>
      <c r="C254" s="119">
        <v>1.3615014598492923E-3</v>
      </c>
      <c r="D254" s="86" t="s">
        <v>2954</v>
      </c>
      <c r="E254" s="86" t="b">
        <v>0</v>
      </c>
      <c r="F254" s="86" t="b">
        <v>0</v>
      </c>
      <c r="G254" s="86" t="b">
        <v>0</v>
      </c>
    </row>
    <row r="255" spans="1:7" x14ac:dyDescent="0.25">
      <c r="A255" s="86" t="s">
        <v>2674</v>
      </c>
      <c r="B255" s="86">
        <v>4</v>
      </c>
      <c r="C255" s="119">
        <v>1.3615014598492923E-3</v>
      </c>
      <c r="D255" s="86" t="s">
        <v>2954</v>
      </c>
      <c r="E255" s="86" t="b">
        <v>0</v>
      </c>
      <c r="F255" s="86" t="b">
        <v>0</v>
      </c>
      <c r="G255" s="86" t="b">
        <v>0</v>
      </c>
    </row>
    <row r="256" spans="1:7" x14ac:dyDescent="0.25">
      <c r="A256" s="86" t="s">
        <v>2675</v>
      </c>
      <c r="B256" s="86">
        <v>4</v>
      </c>
      <c r="C256" s="119">
        <v>1.3615014598492923E-3</v>
      </c>
      <c r="D256" s="86" t="s">
        <v>2954</v>
      </c>
      <c r="E256" s="86" t="b">
        <v>0</v>
      </c>
      <c r="F256" s="86" t="b">
        <v>0</v>
      </c>
      <c r="G256" s="86" t="b">
        <v>0</v>
      </c>
    </row>
    <row r="257" spans="1:7" x14ac:dyDescent="0.25">
      <c r="A257" s="86" t="s">
        <v>2676</v>
      </c>
      <c r="B257" s="86">
        <v>4</v>
      </c>
      <c r="C257" s="119">
        <v>1.3615014598492923E-3</v>
      </c>
      <c r="D257" s="86" t="s">
        <v>2954</v>
      </c>
      <c r="E257" s="86" t="b">
        <v>0</v>
      </c>
      <c r="F257" s="86" t="b">
        <v>0</v>
      </c>
      <c r="G257" s="86" t="b">
        <v>0</v>
      </c>
    </row>
    <row r="258" spans="1:7" x14ac:dyDescent="0.25">
      <c r="A258" s="86" t="s">
        <v>2677</v>
      </c>
      <c r="B258" s="86">
        <v>4</v>
      </c>
      <c r="C258" s="119">
        <v>1.3615014598492923E-3</v>
      </c>
      <c r="D258" s="86" t="s">
        <v>2954</v>
      </c>
      <c r="E258" s="86" t="b">
        <v>0</v>
      </c>
      <c r="F258" s="86" t="b">
        <v>0</v>
      </c>
      <c r="G258" s="86" t="b">
        <v>0</v>
      </c>
    </row>
    <row r="259" spans="1:7" x14ac:dyDescent="0.25">
      <c r="A259" s="86" t="s">
        <v>2678</v>
      </c>
      <c r="B259" s="86">
        <v>4</v>
      </c>
      <c r="C259" s="119">
        <v>1.3615014598492923E-3</v>
      </c>
      <c r="D259" s="86" t="s">
        <v>2954</v>
      </c>
      <c r="E259" s="86" t="b">
        <v>0</v>
      </c>
      <c r="F259" s="86" t="b">
        <v>0</v>
      </c>
      <c r="G259" s="86" t="b">
        <v>0</v>
      </c>
    </row>
    <row r="260" spans="1:7" x14ac:dyDescent="0.25">
      <c r="A260" s="86" t="s">
        <v>2679</v>
      </c>
      <c r="B260" s="86">
        <v>4</v>
      </c>
      <c r="C260" s="119">
        <v>1.3615014598492923E-3</v>
      </c>
      <c r="D260" s="86" t="s">
        <v>2954</v>
      </c>
      <c r="E260" s="86" t="b">
        <v>0</v>
      </c>
      <c r="F260" s="86" t="b">
        <v>0</v>
      </c>
      <c r="G260" s="86" t="b">
        <v>0</v>
      </c>
    </row>
    <row r="261" spans="1:7" x14ac:dyDescent="0.25">
      <c r="A261" s="86" t="s">
        <v>2680</v>
      </c>
      <c r="B261" s="86">
        <v>4</v>
      </c>
      <c r="C261" s="119">
        <v>1.3615014598492923E-3</v>
      </c>
      <c r="D261" s="86" t="s">
        <v>2954</v>
      </c>
      <c r="E261" s="86" t="b">
        <v>0</v>
      </c>
      <c r="F261" s="86" t="b">
        <v>0</v>
      </c>
      <c r="G261" s="86" t="b">
        <v>0</v>
      </c>
    </row>
    <row r="262" spans="1:7" x14ac:dyDescent="0.25">
      <c r="A262" s="86" t="s">
        <v>2681</v>
      </c>
      <c r="B262" s="86">
        <v>4</v>
      </c>
      <c r="C262" s="119">
        <v>1.3615014598492923E-3</v>
      </c>
      <c r="D262" s="86" t="s">
        <v>2954</v>
      </c>
      <c r="E262" s="86" t="b">
        <v>1</v>
      </c>
      <c r="F262" s="86" t="b">
        <v>0</v>
      </c>
      <c r="G262" s="86" t="b">
        <v>0</v>
      </c>
    </row>
    <row r="263" spans="1:7" x14ac:dyDescent="0.25">
      <c r="A263" s="86" t="s">
        <v>2682</v>
      </c>
      <c r="B263" s="86">
        <v>4</v>
      </c>
      <c r="C263" s="119">
        <v>1.3615014598492923E-3</v>
      </c>
      <c r="D263" s="86" t="s">
        <v>2954</v>
      </c>
      <c r="E263" s="86" t="b">
        <v>0</v>
      </c>
      <c r="F263" s="86" t="b">
        <v>0</v>
      </c>
      <c r="G263" s="86" t="b">
        <v>0</v>
      </c>
    </row>
    <row r="264" spans="1:7" x14ac:dyDescent="0.25">
      <c r="A264" s="86" t="s">
        <v>2683</v>
      </c>
      <c r="B264" s="86">
        <v>4</v>
      </c>
      <c r="C264" s="119">
        <v>1.3615014598492923E-3</v>
      </c>
      <c r="D264" s="86" t="s">
        <v>2954</v>
      </c>
      <c r="E264" s="86" t="b">
        <v>0</v>
      </c>
      <c r="F264" s="86" t="b">
        <v>0</v>
      </c>
      <c r="G264" s="86" t="b">
        <v>0</v>
      </c>
    </row>
    <row r="265" spans="1:7" x14ac:dyDescent="0.25">
      <c r="A265" s="86" t="s">
        <v>2684</v>
      </c>
      <c r="B265" s="86">
        <v>4</v>
      </c>
      <c r="C265" s="119">
        <v>1.3615014598492923E-3</v>
      </c>
      <c r="D265" s="86" t="s">
        <v>2954</v>
      </c>
      <c r="E265" s="86" t="b">
        <v>0</v>
      </c>
      <c r="F265" s="86" t="b">
        <v>0</v>
      </c>
      <c r="G265" s="86" t="b">
        <v>0</v>
      </c>
    </row>
    <row r="266" spans="1:7" x14ac:dyDescent="0.25">
      <c r="A266" s="86" t="s">
        <v>2685</v>
      </c>
      <c r="B266" s="86">
        <v>4</v>
      </c>
      <c r="C266" s="119">
        <v>1.3615014598492923E-3</v>
      </c>
      <c r="D266" s="86" t="s">
        <v>2954</v>
      </c>
      <c r="E266" s="86" t="b">
        <v>0</v>
      </c>
      <c r="F266" s="86" t="b">
        <v>0</v>
      </c>
      <c r="G266" s="86" t="b">
        <v>0</v>
      </c>
    </row>
    <row r="267" spans="1:7" x14ac:dyDescent="0.25">
      <c r="A267" s="86" t="s">
        <v>2686</v>
      </c>
      <c r="B267" s="86">
        <v>4</v>
      </c>
      <c r="C267" s="119">
        <v>1.3615014598492923E-3</v>
      </c>
      <c r="D267" s="86" t="s">
        <v>2954</v>
      </c>
      <c r="E267" s="86" t="b">
        <v>0</v>
      </c>
      <c r="F267" s="86" t="b">
        <v>0</v>
      </c>
      <c r="G267" s="86" t="b">
        <v>0</v>
      </c>
    </row>
    <row r="268" spans="1:7" x14ac:dyDescent="0.25">
      <c r="A268" s="86" t="s">
        <v>2687</v>
      </c>
      <c r="B268" s="86">
        <v>4</v>
      </c>
      <c r="C268" s="119">
        <v>1.3615014598492923E-3</v>
      </c>
      <c r="D268" s="86" t="s">
        <v>2954</v>
      </c>
      <c r="E268" s="86" t="b">
        <v>0</v>
      </c>
      <c r="F268" s="86" t="b">
        <v>0</v>
      </c>
      <c r="G268" s="86" t="b">
        <v>0</v>
      </c>
    </row>
    <row r="269" spans="1:7" x14ac:dyDescent="0.25">
      <c r="A269" s="86" t="s">
        <v>2688</v>
      </c>
      <c r="B269" s="86">
        <v>4</v>
      </c>
      <c r="C269" s="119">
        <v>1.3615014598492923E-3</v>
      </c>
      <c r="D269" s="86" t="s">
        <v>2954</v>
      </c>
      <c r="E269" s="86" t="b">
        <v>0</v>
      </c>
      <c r="F269" s="86" t="b">
        <v>0</v>
      </c>
      <c r="G269" s="86" t="b">
        <v>0</v>
      </c>
    </row>
    <row r="270" spans="1:7" x14ac:dyDescent="0.25">
      <c r="A270" s="86" t="s">
        <v>2689</v>
      </c>
      <c r="B270" s="86">
        <v>4</v>
      </c>
      <c r="C270" s="119">
        <v>1.3615014598492923E-3</v>
      </c>
      <c r="D270" s="86" t="s">
        <v>2954</v>
      </c>
      <c r="E270" s="86" t="b">
        <v>0</v>
      </c>
      <c r="F270" s="86" t="b">
        <v>0</v>
      </c>
      <c r="G270" s="86" t="b">
        <v>0</v>
      </c>
    </row>
    <row r="271" spans="1:7" x14ac:dyDescent="0.25">
      <c r="A271" s="86" t="s">
        <v>2690</v>
      </c>
      <c r="B271" s="86">
        <v>4</v>
      </c>
      <c r="C271" s="119">
        <v>1.3615014598492923E-3</v>
      </c>
      <c r="D271" s="86" t="s">
        <v>2954</v>
      </c>
      <c r="E271" s="86" t="b">
        <v>0</v>
      </c>
      <c r="F271" s="86" t="b">
        <v>0</v>
      </c>
      <c r="G271" s="86" t="b">
        <v>0</v>
      </c>
    </row>
    <row r="272" spans="1:7" x14ac:dyDescent="0.25">
      <c r="A272" s="86" t="s">
        <v>2691</v>
      </c>
      <c r="B272" s="86">
        <v>4</v>
      </c>
      <c r="C272" s="119">
        <v>1.3615014598492923E-3</v>
      </c>
      <c r="D272" s="86" t="s">
        <v>2954</v>
      </c>
      <c r="E272" s="86" t="b">
        <v>0</v>
      </c>
      <c r="F272" s="86" t="b">
        <v>0</v>
      </c>
      <c r="G272" s="86" t="b">
        <v>0</v>
      </c>
    </row>
    <row r="273" spans="1:7" x14ac:dyDescent="0.25">
      <c r="A273" s="86" t="s">
        <v>2692</v>
      </c>
      <c r="B273" s="86">
        <v>4</v>
      </c>
      <c r="C273" s="119">
        <v>1.3615014598492923E-3</v>
      </c>
      <c r="D273" s="86" t="s">
        <v>2954</v>
      </c>
      <c r="E273" s="86" t="b">
        <v>0</v>
      </c>
      <c r="F273" s="86" t="b">
        <v>0</v>
      </c>
      <c r="G273" s="86" t="b">
        <v>0</v>
      </c>
    </row>
    <row r="274" spans="1:7" x14ac:dyDescent="0.25">
      <c r="A274" s="86" t="s">
        <v>2693</v>
      </c>
      <c r="B274" s="86">
        <v>4</v>
      </c>
      <c r="C274" s="119">
        <v>1.3615014598492923E-3</v>
      </c>
      <c r="D274" s="86" t="s">
        <v>2954</v>
      </c>
      <c r="E274" s="86" t="b">
        <v>0</v>
      </c>
      <c r="F274" s="86" t="b">
        <v>0</v>
      </c>
      <c r="G274" s="86" t="b">
        <v>0</v>
      </c>
    </row>
    <row r="275" spans="1:7" x14ac:dyDescent="0.25">
      <c r="A275" s="86" t="s">
        <v>2694</v>
      </c>
      <c r="B275" s="86">
        <v>4</v>
      </c>
      <c r="C275" s="119">
        <v>1.3615014598492923E-3</v>
      </c>
      <c r="D275" s="86" t="s">
        <v>2954</v>
      </c>
      <c r="E275" s="86" t="b">
        <v>0</v>
      </c>
      <c r="F275" s="86" t="b">
        <v>0</v>
      </c>
      <c r="G275" s="86" t="b">
        <v>0</v>
      </c>
    </row>
    <row r="276" spans="1:7" x14ac:dyDescent="0.25">
      <c r="A276" s="86" t="s">
        <v>2695</v>
      </c>
      <c r="B276" s="86">
        <v>4</v>
      </c>
      <c r="C276" s="119">
        <v>1.3615014598492923E-3</v>
      </c>
      <c r="D276" s="86" t="s">
        <v>2954</v>
      </c>
      <c r="E276" s="86" t="b">
        <v>0</v>
      </c>
      <c r="F276" s="86" t="b">
        <v>0</v>
      </c>
      <c r="G276" s="86" t="b">
        <v>0</v>
      </c>
    </row>
    <row r="277" spans="1:7" x14ac:dyDescent="0.25">
      <c r="A277" s="86" t="s">
        <v>2696</v>
      </c>
      <c r="B277" s="86">
        <v>4</v>
      </c>
      <c r="C277" s="119">
        <v>1.3615014598492923E-3</v>
      </c>
      <c r="D277" s="86" t="s">
        <v>2954</v>
      </c>
      <c r="E277" s="86" t="b">
        <v>0</v>
      </c>
      <c r="F277" s="86" t="b">
        <v>0</v>
      </c>
      <c r="G277" s="86" t="b">
        <v>0</v>
      </c>
    </row>
    <row r="278" spans="1:7" x14ac:dyDescent="0.25">
      <c r="A278" s="86" t="s">
        <v>2697</v>
      </c>
      <c r="B278" s="86">
        <v>4</v>
      </c>
      <c r="C278" s="119">
        <v>1.3615014598492923E-3</v>
      </c>
      <c r="D278" s="86" t="s">
        <v>2954</v>
      </c>
      <c r="E278" s="86" t="b">
        <v>0</v>
      </c>
      <c r="F278" s="86" t="b">
        <v>0</v>
      </c>
      <c r="G278" s="86" t="b">
        <v>0</v>
      </c>
    </row>
    <row r="279" spans="1:7" x14ac:dyDescent="0.25">
      <c r="A279" s="86" t="s">
        <v>2698</v>
      </c>
      <c r="B279" s="86">
        <v>4</v>
      </c>
      <c r="C279" s="119">
        <v>1.3615014598492923E-3</v>
      </c>
      <c r="D279" s="86" t="s">
        <v>2954</v>
      </c>
      <c r="E279" s="86" t="b">
        <v>0</v>
      </c>
      <c r="F279" s="86" t="b">
        <v>0</v>
      </c>
      <c r="G279" s="86" t="b">
        <v>0</v>
      </c>
    </row>
    <row r="280" spans="1:7" x14ac:dyDescent="0.25">
      <c r="A280" s="86" t="s">
        <v>2699</v>
      </c>
      <c r="B280" s="86">
        <v>4</v>
      </c>
      <c r="C280" s="119">
        <v>1.3615014598492923E-3</v>
      </c>
      <c r="D280" s="86" t="s">
        <v>2954</v>
      </c>
      <c r="E280" s="86" t="b">
        <v>0</v>
      </c>
      <c r="F280" s="86" t="b">
        <v>0</v>
      </c>
      <c r="G280" s="86" t="b">
        <v>0</v>
      </c>
    </row>
    <row r="281" spans="1:7" x14ac:dyDescent="0.25">
      <c r="A281" s="86" t="s">
        <v>2700</v>
      </c>
      <c r="B281" s="86">
        <v>4</v>
      </c>
      <c r="C281" s="119">
        <v>1.3615014598492923E-3</v>
      </c>
      <c r="D281" s="86" t="s">
        <v>2954</v>
      </c>
      <c r="E281" s="86" t="b">
        <v>0</v>
      </c>
      <c r="F281" s="86" t="b">
        <v>0</v>
      </c>
      <c r="G281" s="86" t="b">
        <v>0</v>
      </c>
    </row>
    <row r="282" spans="1:7" x14ac:dyDescent="0.25">
      <c r="A282" s="86" t="s">
        <v>2701</v>
      </c>
      <c r="B282" s="86">
        <v>4</v>
      </c>
      <c r="C282" s="119">
        <v>1.3615014598492923E-3</v>
      </c>
      <c r="D282" s="86" t="s">
        <v>2954</v>
      </c>
      <c r="E282" s="86" t="b">
        <v>0</v>
      </c>
      <c r="F282" s="86" t="b">
        <v>0</v>
      </c>
      <c r="G282" s="86" t="b">
        <v>0</v>
      </c>
    </row>
    <row r="283" spans="1:7" x14ac:dyDescent="0.25">
      <c r="A283" s="86" t="s">
        <v>2702</v>
      </c>
      <c r="B283" s="86">
        <v>4</v>
      </c>
      <c r="C283" s="119">
        <v>1.3615014598492923E-3</v>
      </c>
      <c r="D283" s="86" t="s">
        <v>2954</v>
      </c>
      <c r="E283" s="86" t="b">
        <v>0</v>
      </c>
      <c r="F283" s="86" t="b">
        <v>0</v>
      </c>
      <c r="G283" s="86" t="b">
        <v>0</v>
      </c>
    </row>
    <row r="284" spans="1:7" x14ac:dyDescent="0.25">
      <c r="A284" s="86" t="s">
        <v>2703</v>
      </c>
      <c r="B284" s="86">
        <v>4</v>
      </c>
      <c r="C284" s="119">
        <v>1.3615014598492923E-3</v>
      </c>
      <c r="D284" s="86" t="s">
        <v>2954</v>
      </c>
      <c r="E284" s="86" t="b">
        <v>0</v>
      </c>
      <c r="F284" s="86" t="b">
        <v>0</v>
      </c>
      <c r="G284" s="86" t="b">
        <v>0</v>
      </c>
    </row>
    <row r="285" spans="1:7" x14ac:dyDescent="0.25">
      <c r="A285" s="86" t="s">
        <v>2704</v>
      </c>
      <c r="B285" s="86">
        <v>4</v>
      </c>
      <c r="C285" s="119">
        <v>1.3615014598492923E-3</v>
      </c>
      <c r="D285" s="86" t="s">
        <v>2954</v>
      </c>
      <c r="E285" s="86" t="b">
        <v>0</v>
      </c>
      <c r="F285" s="86" t="b">
        <v>0</v>
      </c>
      <c r="G285" s="86" t="b">
        <v>0</v>
      </c>
    </row>
    <row r="286" spans="1:7" x14ac:dyDescent="0.25">
      <c r="A286" s="86" t="s">
        <v>2705</v>
      </c>
      <c r="B286" s="86">
        <v>4</v>
      </c>
      <c r="C286" s="119">
        <v>1.3615014598492923E-3</v>
      </c>
      <c r="D286" s="86" t="s">
        <v>2954</v>
      </c>
      <c r="E286" s="86" t="b">
        <v>0</v>
      </c>
      <c r="F286" s="86" t="b">
        <v>0</v>
      </c>
      <c r="G286" s="86" t="b">
        <v>0</v>
      </c>
    </row>
    <row r="287" spans="1:7" x14ac:dyDescent="0.25">
      <c r="A287" s="86" t="s">
        <v>2706</v>
      </c>
      <c r="B287" s="86">
        <v>4</v>
      </c>
      <c r="C287" s="119">
        <v>1.3615014598492923E-3</v>
      </c>
      <c r="D287" s="86" t="s">
        <v>2954</v>
      </c>
      <c r="E287" s="86" t="b">
        <v>0</v>
      </c>
      <c r="F287" s="86" t="b">
        <v>0</v>
      </c>
      <c r="G287" s="86" t="b">
        <v>0</v>
      </c>
    </row>
    <row r="288" spans="1:7" x14ac:dyDescent="0.25">
      <c r="A288" s="86" t="s">
        <v>287</v>
      </c>
      <c r="B288" s="86">
        <v>4</v>
      </c>
      <c r="C288" s="119">
        <v>1.3615014598492923E-3</v>
      </c>
      <c r="D288" s="86" t="s">
        <v>2954</v>
      </c>
      <c r="E288" s="86" t="b">
        <v>0</v>
      </c>
      <c r="F288" s="86" t="b">
        <v>0</v>
      </c>
      <c r="G288" s="86" t="b">
        <v>0</v>
      </c>
    </row>
    <row r="289" spans="1:7" x14ac:dyDescent="0.25">
      <c r="A289" s="86" t="s">
        <v>2707</v>
      </c>
      <c r="B289" s="86">
        <v>4</v>
      </c>
      <c r="C289" s="119">
        <v>1.3615014598492923E-3</v>
      </c>
      <c r="D289" s="86" t="s">
        <v>2954</v>
      </c>
      <c r="E289" s="86" t="b">
        <v>0</v>
      </c>
      <c r="F289" s="86" t="b">
        <v>0</v>
      </c>
      <c r="G289" s="86" t="b">
        <v>0</v>
      </c>
    </row>
    <row r="290" spans="1:7" x14ac:dyDescent="0.25">
      <c r="A290" s="86" t="s">
        <v>2708</v>
      </c>
      <c r="B290" s="86">
        <v>4</v>
      </c>
      <c r="C290" s="119">
        <v>1.3615014598492923E-3</v>
      </c>
      <c r="D290" s="86" t="s">
        <v>2954</v>
      </c>
      <c r="E290" s="86" t="b">
        <v>0</v>
      </c>
      <c r="F290" s="86" t="b">
        <v>0</v>
      </c>
      <c r="G290" s="86" t="b">
        <v>0</v>
      </c>
    </row>
    <row r="291" spans="1:7" x14ac:dyDescent="0.25">
      <c r="A291" s="86" t="s">
        <v>2709</v>
      </c>
      <c r="B291" s="86">
        <v>4</v>
      </c>
      <c r="C291" s="119">
        <v>1.3615014598492923E-3</v>
      </c>
      <c r="D291" s="86" t="s">
        <v>2954</v>
      </c>
      <c r="E291" s="86" t="b">
        <v>0</v>
      </c>
      <c r="F291" s="86" t="b">
        <v>0</v>
      </c>
      <c r="G291" s="86" t="b">
        <v>0</v>
      </c>
    </row>
    <row r="292" spans="1:7" x14ac:dyDescent="0.25">
      <c r="A292" s="86" t="s">
        <v>2710</v>
      </c>
      <c r="B292" s="86">
        <v>4</v>
      </c>
      <c r="C292" s="119">
        <v>1.3615014598492923E-3</v>
      </c>
      <c r="D292" s="86" t="s">
        <v>2954</v>
      </c>
      <c r="E292" s="86" t="b">
        <v>0</v>
      </c>
      <c r="F292" s="86" t="b">
        <v>0</v>
      </c>
      <c r="G292" s="86" t="b">
        <v>0</v>
      </c>
    </row>
    <row r="293" spans="1:7" x14ac:dyDescent="0.25">
      <c r="A293" s="86" t="s">
        <v>2711</v>
      </c>
      <c r="B293" s="86">
        <v>4</v>
      </c>
      <c r="C293" s="119">
        <v>1.3615014598492923E-3</v>
      </c>
      <c r="D293" s="86" t="s">
        <v>2954</v>
      </c>
      <c r="E293" s="86" t="b">
        <v>0</v>
      </c>
      <c r="F293" s="86" t="b">
        <v>0</v>
      </c>
      <c r="G293" s="86" t="b">
        <v>0</v>
      </c>
    </row>
    <row r="294" spans="1:7" x14ac:dyDescent="0.25">
      <c r="A294" s="86" t="s">
        <v>2712</v>
      </c>
      <c r="B294" s="86">
        <v>4</v>
      </c>
      <c r="C294" s="119">
        <v>1.3615014598492923E-3</v>
      </c>
      <c r="D294" s="86" t="s">
        <v>2954</v>
      </c>
      <c r="E294" s="86" t="b">
        <v>0</v>
      </c>
      <c r="F294" s="86" t="b">
        <v>0</v>
      </c>
      <c r="G294" s="86" t="b">
        <v>0</v>
      </c>
    </row>
    <row r="295" spans="1:7" x14ac:dyDescent="0.25">
      <c r="A295" s="86" t="s">
        <v>2713</v>
      </c>
      <c r="B295" s="86">
        <v>4</v>
      </c>
      <c r="C295" s="119">
        <v>1.3615014598492923E-3</v>
      </c>
      <c r="D295" s="86" t="s">
        <v>2954</v>
      </c>
      <c r="E295" s="86" t="b">
        <v>0</v>
      </c>
      <c r="F295" s="86" t="b">
        <v>0</v>
      </c>
      <c r="G295" s="86" t="b">
        <v>0</v>
      </c>
    </row>
    <row r="296" spans="1:7" x14ac:dyDescent="0.25">
      <c r="A296" s="86" t="s">
        <v>2714</v>
      </c>
      <c r="B296" s="86">
        <v>4</v>
      </c>
      <c r="C296" s="119">
        <v>1.3615014598492923E-3</v>
      </c>
      <c r="D296" s="86" t="s">
        <v>2954</v>
      </c>
      <c r="E296" s="86" t="b">
        <v>0</v>
      </c>
      <c r="F296" s="86" t="b">
        <v>0</v>
      </c>
      <c r="G296" s="86" t="b">
        <v>0</v>
      </c>
    </row>
    <row r="297" spans="1:7" x14ac:dyDescent="0.25">
      <c r="A297" s="86" t="s">
        <v>2715</v>
      </c>
      <c r="B297" s="86">
        <v>4</v>
      </c>
      <c r="C297" s="119">
        <v>1.3615014598492923E-3</v>
      </c>
      <c r="D297" s="86" t="s">
        <v>2954</v>
      </c>
      <c r="E297" s="86" t="b">
        <v>0</v>
      </c>
      <c r="F297" s="86" t="b">
        <v>0</v>
      </c>
      <c r="G297" s="86" t="b">
        <v>0</v>
      </c>
    </row>
    <row r="298" spans="1:7" x14ac:dyDescent="0.25">
      <c r="A298" s="86" t="s">
        <v>2716</v>
      </c>
      <c r="B298" s="86">
        <v>4</v>
      </c>
      <c r="C298" s="119">
        <v>1.3615014598492923E-3</v>
      </c>
      <c r="D298" s="86" t="s">
        <v>2954</v>
      </c>
      <c r="E298" s="86" t="b">
        <v>0</v>
      </c>
      <c r="F298" s="86" t="b">
        <v>0</v>
      </c>
      <c r="G298" s="86" t="b">
        <v>0</v>
      </c>
    </row>
    <row r="299" spans="1:7" x14ac:dyDescent="0.25">
      <c r="A299" s="86" t="s">
        <v>2717</v>
      </c>
      <c r="B299" s="86">
        <v>4</v>
      </c>
      <c r="C299" s="119">
        <v>1.3615014598492923E-3</v>
      </c>
      <c r="D299" s="86" t="s">
        <v>2954</v>
      </c>
      <c r="E299" s="86" t="b">
        <v>0</v>
      </c>
      <c r="F299" s="86" t="b">
        <v>0</v>
      </c>
      <c r="G299" s="86" t="b">
        <v>0</v>
      </c>
    </row>
    <row r="300" spans="1:7" x14ac:dyDescent="0.25">
      <c r="A300" s="86" t="s">
        <v>2718</v>
      </c>
      <c r="B300" s="86">
        <v>4</v>
      </c>
      <c r="C300" s="119">
        <v>1.3615014598492923E-3</v>
      </c>
      <c r="D300" s="86" t="s">
        <v>2954</v>
      </c>
      <c r="E300" s="86" t="b">
        <v>0</v>
      </c>
      <c r="F300" s="86" t="b">
        <v>0</v>
      </c>
      <c r="G300" s="86" t="b">
        <v>0</v>
      </c>
    </row>
    <row r="301" spans="1:7" x14ac:dyDescent="0.25">
      <c r="A301" s="86" t="s">
        <v>2719</v>
      </c>
      <c r="B301" s="86">
        <v>4</v>
      </c>
      <c r="C301" s="119">
        <v>1.3615014598492923E-3</v>
      </c>
      <c r="D301" s="86" t="s">
        <v>2954</v>
      </c>
      <c r="E301" s="86" t="b">
        <v>0</v>
      </c>
      <c r="F301" s="86" t="b">
        <v>0</v>
      </c>
      <c r="G301" s="86" t="b">
        <v>0</v>
      </c>
    </row>
    <row r="302" spans="1:7" x14ac:dyDescent="0.25">
      <c r="A302" s="86" t="s">
        <v>2720</v>
      </c>
      <c r="B302" s="86">
        <v>4</v>
      </c>
      <c r="C302" s="119">
        <v>1.3615014598492923E-3</v>
      </c>
      <c r="D302" s="86" t="s">
        <v>2954</v>
      </c>
      <c r="E302" s="86" t="b">
        <v>0</v>
      </c>
      <c r="F302" s="86" t="b">
        <v>0</v>
      </c>
      <c r="G302" s="86" t="b">
        <v>0</v>
      </c>
    </row>
    <row r="303" spans="1:7" x14ac:dyDescent="0.25">
      <c r="A303" s="86" t="s">
        <v>2721</v>
      </c>
      <c r="B303" s="86">
        <v>4</v>
      </c>
      <c r="C303" s="119">
        <v>1.3615014598492923E-3</v>
      </c>
      <c r="D303" s="86" t="s">
        <v>2954</v>
      </c>
      <c r="E303" s="86" t="b">
        <v>0</v>
      </c>
      <c r="F303" s="86" t="b">
        <v>0</v>
      </c>
      <c r="G303" s="86" t="b">
        <v>0</v>
      </c>
    </row>
    <row r="304" spans="1:7" x14ac:dyDescent="0.25">
      <c r="A304" s="86" t="s">
        <v>2722</v>
      </c>
      <c r="B304" s="86">
        <v>4</v>
      </c>
      <c r="C304" s="119">
        <v>1.3615014598492923E-3</v>
      </c>
      <c r="D304" s="86" t="s">
        <v>2954</v>
      </c>
      <c r="E304" s="86" t="b">
        <v>0</v>
      </c>
      <c r="F304" s="86" t="b">
        <v>0</v>
      </c>
      <c r="G304" s="86" t="b">
        <v>0</v>
      </c>
    </row>
    <row r="305" spans="1:7" x14ac:dyDescent="0.25">
      <c r="A305" s="86" t="s">
        <v>2723</v>
      </c>
      <c r="B305" s="86">
        <v>4</v>
      </c>
      <c r="C305" s="119">
        <v>1.3615014598492923E-3</v>
      </c>
      <c r="D305" s="86" t="s">
        <v>2954</v>
      </c>
      <c r="E305" s="86" t="b">
        <v>0</v>
      </c>
      <c r="F305" s="86" t="b">
        <v>0</v>
      </c>
      <c r="G305" s="86" t="b">
        <v>0</v>
      </c>
    </row>
    <row r="306" spans="1:7" x14ac:dyDescent="0.25">
      <c r="A306" s="86" t="s">
        <v>509</v>
      </c>
      <c r="B306" s="86">
        <v>4</v>
      </c>
      <c r="C306" s="119">
        <v>1.5777974869116103E-3</v>
      </c>
      <c r="D306" s="86" t="s">
        <v>2954</v>
      </c>
      <c r="E306" s="86" t="b">
        <v>0</v>
      </c>
      <c r="F306" s="86" t="b">
        <v>0</v>
      </c>
      <c r="G306" s="86" t="b">
        <v>0</v>
      </c>
    </row>
    <row r="307" spans="1:7" x14ac:dyDescent="0.25">
      <c r="A307" s="86" t="s">
        <v>2724</v>
      </c>
      <c r="B307" s="86">
        <v>4</v>
      </c>
      <c r="C307" s="119">
        <v>1.5777974869116103E-3</v>
      </c>
      <c r="D307" s="86" t="s">
        <v>2954</v>
      </c>
      <c r="E307" s="86" t="b">
        <v>0</v>
      </c>
      <c r="F307" s="86" t="b">
        <v>0</v>
      </c>
      <c r="G307" s="86" t="b">
        <v>0</v>
      </c>
    </row>
    <row r="308" spans="1:7" x14ac:dyDescent="0.25">
      <c r="A308" s="86" t="s">
        <v>2725</v>
      </c>
      <c r="B308" s="86">
        <v>3</v>
      </c>
      <c r="C308" s="119">
        <v>1.0884543165188894E-3</v>
      </c>
      <c r="D308" s="86" t="s">
        <v>2954</v>
      </c>
      <c r="E308" s="86" t="b">
        <v>0</v>
      </c>
      <c r="F308" s="86" t="b">
        <v>0</v>
      </c>
      <c r="G308" s="86" t="b">
        <v>0</v>
      </c>
    </row>
    <row r="309" spans="1:7" x14ac:dyDescent="0.25">
      <c r="A309" s="86" t="s">
        <v>2726</v>
      </c>
      <c r="B309" s="86">
        <v>3</v>
      </c>
      <c r="C309" s="119">
        <v>1.0884543165188894E-3</v>
      </c>
      <c r="D309" s="86" t="s">
        <v>2954</v>
      </c>
      <c r="E309" s="86" t="b">
        <v>0</v>
      </c>
      <c r="F309" s="86" t="b">
        <v>0</v>
      </c>
      <c r="G309" s="86" t="b">
        <v>0</v>
      </c>
    </row>
    <row r="310" spans="1:7" x14ac:dyDescent="0.25">
      <c r="A310" s="86" t="s">
        <v>2727</v>
      </c>
      <c r="B310" s="86">
        <v>3</v>
      </c>
      <c r="C310" s="119">
        <v>1.0884543165188894E-3</v>
      </c>
      <c r="D310" s="86" t="s">
        <v>2954</v>
      </c>
      <c r="E310" s="86" t="b">
        <v>0</v>
      </c>
      <c r="F310" s="86" t="b">
        <v>0</v>
      </c>
      <c r="G310" s="86" t="b">
        <v>0</v>
      </c>
    </row>
    <row r="311" spans="1:7" x14ac:dyDescent="0.25">
      <c r="A311" s="86" t="s">
        <v>2728</v>
      </c>
      <c r="B311" s="86">
        <v>3</v>
      </c>
      <c r="C311" s="119">
        <v>1.0884543165188894E-3</v>
      </c>
      <c r="D311" s="86" t="s">
        <v>2954</v>
      </c>
      <c r="E311" s="86" t="b">
        <v>0</v>
      </c>
      <c r="F311" s="86" t="b">
        <v>0</v>
      </c>
      <c r="G311" s="86" t="b">
        <v>0</v>
      </c>
    </row>
    <row r="312" spans="1:7" x14ac:dyDescent="0.25">
      <c r="A312" s="86" t="s">
        <v>2729</v>
      </c>
      <c r="B312" s="86">
        <v>3</v>
      </c>
      <c r="C312" s="119">
        <v>1.0884543165188894E-3</v>
      </c>
      <c r="D312" s="86" t="s">
        <v>2954</v>
      </c>
      <c r="E312" s="86" t="b">
        <v>0</v>
      </c>
      <c r="F312" s="86" t="b">
        <v>0</v>
      </c>
      <c r="G312" s="86" t="b">
        <v>0</v>
      </c>
    </row>
    <row r="313" spans="1:7" x14ac:dyDescent="0.25">
      <c r="A313" s="86" t="s">
        <v>2730</v>
      </c>
      <c r="B313" s="86">
        <v>3</v>
      </c>
      <c r="C313" s="119">
        <v>1.0884543165188894E-3</v>
      </c>
      <c r="D313" s="86" t="s">
        <v>2954</v>
      </c>
      <c r="E313" s="86" t="b">
        <v>0</v>
      </c>
      <c r="F313" s="86" t="b">
        <v>0</v>
      </c>
      <c r="G313" s="86" t="b">
        <v>0</v>
      </c>
    </row>
    <row r="314" spans="1:7" x14ac:dyDescent="0.25">
      <c r="A314" s="86" t="s">
        <v>2731</v>
      </c>
      <c r="B314" s="86">
        <v>3</v>
      </c>
      <c r="C314" s="119">
        <v>1.0884543165188894E-3</v>
      </c>
      <c r="D314" s="86" t="s">
        <v>2954</v>
      </c>
      <c r="E314" s="86" t="b">
        <v>0</v>
      </c>
      <c r="F314" s="86" t="b">
        <v>0</v>
      </c>
      <c r="G314" s="86" t="b">
        <v>0</v>
      </c>
    </row>
    <row r="315" spans="1:7" x14ac:dyDescent="0.25">
      <c r="A315" s="86" t="s">
        <v>312</v>
      </c>
      <c r="B315" s="86">
        <v>3</v>
      </c>
      <c r="C315" s="119">
        <v>1.0884543165188894E-3</v>
      </c>
      <c r="D315" s="86" t="s">
        <v>2954</v>
      </c>
      <c r="E315" s="86" t="b">
        <v>0</v>
      </c>
      <c r="F315" s="86" t="b">
        <v>0</v>
      </c>
      <c r="G315" s="86" t="b">
        <v>0</v>
      </c>
    </row>
    <row r="316" spans="1:7" x14ac:dyDescent="0.25">
      <c r="A316" s="86" t="s">
        <v>2732</v>
      </c>
      <c r="B316" s="86">
        <v>3</v>
      </c>
      <c r="C316" s="119">
        <v>1.0884543165188894E-3</v>
      </c>
      <c r="D316" s="86" t="s">
        <v>2954</v>
      </c>
      <c r="E316" s="86" t="b">
        <v>0</v>
      </c>
      <c r="F316" s="86" t="b">
        <v>0</v>
      </c>
      <c r="G316" s="86" t="b">
        <v>0</v>
      </c>
    </row>
    <row r="317" spans="1:7" x14ac:dyDescent="0.25">
      <c r="A317" s="86" t="s">
        <v>2733</v>
      </c>
      <c r="B317" s="86">
        <v>3</v>
      </c>
      <c r="C317" s="119">
        <v>1.0884543165188894E-3</v>
      </c>
      <c r="D317" s="86" t="s">
        <v>2954</v>
      </c>
      <c r="E317" s="86" t="b">
        <v>0</v>
      </c>
      <c r="F317" s="86" t="b">
        <v>0</v>
      </c>
      <c r="G317" s="86" t="b">
        <v>0</v>
      </c>
    </row>
    <row r="318" spans="1:7" x14ac:dyDescent="0.25">
      <c r="A318" s="86" t="s">
        <v>2734</v>
      </c>
      <c r="B318" s="86">
        <v>3</v>
      </c>
      <c r="C318" s="119">
        <v>1.0884543165188894E-3</v>
      </c>
      <c r="D318" s="86" t="s">
        <v>2954</v>
      </c>
      <c r="E318" s="86" t="b">
        <v>0</v>
      </c>
      <c r="F318" s="86" t="b">
        <v>0</v>
      </c>
      <c r="G318" s="86" t="b">
        <v>0</v>
      </c>
    </row>
    <row r="319" spans="1:7" x14ac:dyDescent="0.25">
      <c r="A319" s="86" t="s">
        <v>2735</v>
      </c>
      <c r="B319" s="86">
        <v>3</v>
      </c>
      <c r="C319" s="119">
        <v>1.0884543165188894E-3</v>
      </c>
      <c r="D319" s="86" t="s">
        <v>2954</v>
      </c>
      <c r="E319" s="86" t="b">
        <v>0</v>
      </c>
      <c r="F319" s="86" t="b">
        <v>0</v>
      </c>
      <c r="G319" s="86" t="b">
        <v>0</v>
      </c>
    </row>
    <row r="320" spans="1:7" x14ac:dyDescent="0.25">
      <c r="A320" s="86" t="s">
        <v>2736</v>
      </c>
      <c r="B320" s="86">
        <v>3</v>
      </c>
      <c r="C320" s="119">
        <v>1.0884543165188894E-3</v>
      </c>
      <c r="D320" s="86" t="s">
        <v>2954</v>
      </c>
      <c r="E320" s="86" t="b">
        <v>0</v>
      </c>
      <c r="F320" s="86" t="b">
        <v>0</v>
      </c>
      <c r="G320" s="86" t="b">
        <v>0</v>
      </c>
    </row>
    <row r="321" spans="1:7" x14ac:dyDescent="0.25">
      <c r="A321" s="86" t="s">
        <v>2737</v>
      </c>
      <c r="B321" s="86">
        <v>3</v>
      </c>
      <c r="C321" s="119">
        <v>1.0884543165188894E-3</v>
      </c>
      <c r="D321" s="86" t="s">
        <v>2954</v>
      </c>
      <c r="E321" s="86" t="b">
        <v>0</v>
      </c>
      <c r="F321" s="86" t="b">
        <v>0</v>
      </c>
      <c r="G321" s="86" t="b">
        <v>0</v>
      </c>
    </row>
    <row r="322" spans="1:7" x14ac:dyDescent="0.25">
      <c r="A322" s="86" t="s">
        <v>2738</v>
      </c>
      <c r="B322" s="86">
        <v>3</v>
      </c>
      <c r="C322" s="119">
        <v>1.0884543165188894E-3</v>
      </c>
      <c r="D322" s="86" t="s">
        <v>2954</v>
      </c>
      <c r="E322" s="86" t="b">
        <v>0</v>
      </c>
      <c r="F322" s="86" t="b">
        <v>0</v>
      </c>
      <c r="G322" s="86" t="b">
        <v>0</v>
      </c>
    </row>
    <row r="323" spans="1:7" x14ac:dyDescent="0.25">
      <c r="A323" s="86" t="s">
        <v>2739</v>
      </c>
      <c r="B323" s="86">
        <v>3</v>
      </c>
      <c r="C323" s="119">
        <v>1.0884543165188894E-3</v>
      </c>
      <c r="D323" s="86" t="s">
        <v>2954</v>
      </c>
      <c r="E323" s="86" t="b">
        <v>0</v>
      </c>
      <c r="F323" s="86" t="b">
        <v>0</v>
      </c>
      <c r="G323" s="86" t="b">
        <v>0</v>
      </c>
    </row>
    <row r="324" spans="1:7" x14ac:dyDescent="0.25">
      <c r="A324" s="86" t="s">
        <v>2740</v>
      </c>
      <c r="B324" s="86">
        <v>3</v>
      </c>
      <c r="C324" s="119">
        <v>1.0884543165188894E-3</v>
      </c>
      <c r="D324" s="86" t="s">
        <v>2954</v>
      </c>
      <c r="E324" s="86" t="b">
        <v>0</v>
      </c>
      <c r="F324" s="86" t="b">
        <v>0</v>
      </c>
      <c r="G324" s="86" t="b">
        <v>0</v>
      </c>
    </row>
    <row r="325" spans="1:7" x14ac:dyDescent="0.25">
      <c r="A325" s="86" t="s">
        <v>2741</v>
      </c>
      <c r="B325" s="86">
        <v>3</v>
      </c>
      <c r="C325" s="119">
        <v>1.0884543165188894E-3</v>
      </c>
      <c r="D325" s="86" t="s">
        <v>2954</v>
      </c>
      <c r="E325" s="86" t="b">
        <v>0</v>
      </c>
      <c r="F325" s="86" t="b">
        <v>0</v>
      </c>
      <c r="G325" s="86" t="b">
        <v>0</v>
      </c>
    </row>
    <row r="326" spans="1:7" x14ac:dyDescent="0.25">
      <c r="A326" s="86" t="s">
        <v>2742</v>
      </c>
      <c r="B326" s="86">
        <v>3</v>
      </c>
      <c r="C326" s="119">
        <v>1.0884543165188894E-3</v>
      </c>
      <c r="D326" s="86" t="s">
        <v>2954</v>
      </c>
      <c r="E326" s="86" t="b">
        <v>0</v>
      </c>
      <c r="F326" s="86" t="b">
        <v>0</v>
      </c>
      <c r="G326" s="86" t="b">
        <v>0</v>
      </c>
    </row>
    <row r="327" spans="1:7" x14ac:dyDescent="0.25">
      <c r="A327" s="86" t="s">
        <v>2743</v>
      </c>
      <c r="B327" s="86">
        <v>3</v>
      </c>
      <c r="C327" s="119">
        <v>1.0884543165188894E-3</v>
      </c>
      <c r="D327" s="86" t="s">
        <v>2954</v>
      </c>
      <c r="E327" s="86" t="b">
        <v>0</v>
      </c>
      <c r="F327" s="86" t="b">
        <v>0</v>
      </c>
      <c r="G327" s="86" t="b">
        <v>0</v>
      </c>
    </row>
    <row r="328" spans="1:7" x14ac:dyDescent="0.25">
      <c r="A328" s="86" t="s">
        <v>2744</v>
      </c>
      <c r="B328" s="86">
        <v>3</v>
      </c>
      <c r="C328" s="119">
        <v>1.0884543165188894E-3</v>
      </c>
      <c r="D328" s="86" t="s">
        <v>2954</v>
      </c>
      <c r="E328" s="86" t="b">
        <v>0</v>
      </c>
      <c r="F328" s="86" t="b">
        <v>0</v>
      </c>
      <c r="G328" s="86" t="b">
        <v>0</v>
      </c>
    </row>
    <row r="329" spans="1:7" x14ac:dyDescent="0.25">
      <c r="A329" s="86" t="s">
        <v>2745</v>
      </c>
      <c r="B329" s="86">
        <v>3</v>
      </c>
      <c r="C329" s="119">
        <v>1.0884543165188894E-3</v>
      </c>
      <c r="D329" s="86" t="s">
        <v>2954</v>
      </c>
      <c r="E329" s="86" t="b">
        <v>0</v>
      </c>
      <c r="F329" s="86" t="b">
        <v>0</v>
      </c>
      <c r="G329" s="86" t="b">
        <v>0</v>
      </c>
    </row>
    <row r="330" spans="1:7" x14ac:dyDescent="0.25">
      <c r="A330" s="86" t="s">
        <v>2746</v>
      </c>
      <c r="B330" s="86">
        <v>3</v>
      </c>
      <c r="C330" s="119">
        <v>1.0884543165188894E-3</v>
      </c>
      <c r="D330" s="86" t="s">
        <v>2954</v>
      </c>
      <c r="E330" s="86" t="b">
        <v>0</v>
      </c>
      <c r="F330" s="86" t="b">
        <v>0</v>
      </c>
      <c r="G330" s="86" t="b">
        <v>0</v>
      </c>
    </row>
    <row r="331" spans="1:7" x14ac:dyDescent="0.25">
      <c r="A331" s="86" t="s">
        <v>2747</v>
      </c>
      <c r="B331" s="86">
        <v>3</v>
      </c>
      <c r="C331" s="119">
        <v>1.0884543165188894E-3</v>
      </c>
      <c r="D331" s="86" t="s">
        <v>2954</v>
      </c>
      <c r="E331" s="86" t="b">
        <v>0</v>
      </c>
      <c r="F331" s="86" t="b">
        <v>0</v>
      </c>
      <c r="G331" s="86" t="b">
        <v>0</v>
      </c>
    </row>
    <row r="332" spans="1:7" x14ac:dyDescent="0.25">
      <c r="A332" s="86" t="s">
        <v>2748</v>
      </c>
      <c r="B332" s="86">
        <v>3</v>
      </c>
      <c r="C332" s="119">
        <v>1.0884543165188894E-3</v>
      </c>
      <c r="D332" s="86" t="s">
        <v>2954</v>
      </c>
      <c r="E332" s="86" t="b">
        <v>0</v>
      </c>
      <c r="F332" s="86" t="b">
        <v>0</v>
      </c>
      <c r="G332" s="86" t="b">
        <v>0</v>
      </c>
    </row>
    <row r="333" spans="1:7" x14ac:dyDescent="0.25">
      <c r="A333" s="86" t="s">
        <v>2749</v>
      </c>
      <c r="B333" s="86">
        <v>3</v>
      </c>
      <c r="C333" s="119">
        <v>1.0884543165188894E-3</v>
      </c>
      <c r="D333" s="86" t="s">
        <v>2954</v>
      </c>
      <c r="E333" s="86" t="b">
        <v>0</v>
      </c>
      <c r="F333" s="86" t="b">
        <v>0</v>
      </c>
      <c r="G333" s="86" t="b">
        <v>0</v>
      </c>
    </row>
    <row r="334" spans="1:7" x14ac:dyDescent="0.25">
      <c r="A334" s="86" t="s">
        <v>2750</v>
      </c>
      <c r="B334" s="86">
        <v>3</v>
      </c>
      <c r="C334" s="119">
        <v>1.0884543165188894E-3</v>
      </c>
      <c r="D334" s="86" t="s">
        <v>2954</v>
      </c>
      <c r="E334" s="86" t="b">
        <v>0</v>
      </c>
      <c r="F334" s="86" t="b">
        <v>0</v>
      </c>
      <c r="G334" s="86" t="b">
        <v>0</v>
      </c>
    </row>
    <row r="335" spans="1:7" x14ac:dyDescent="0.25">
      <c r="A335" s="86" t="s">
        <v>2751</v>
      </c>
      <c r="B335" s="86">
        <v>3</v>
      </c>
      <c r="C335" s="119">
        <v>1.0884543165188894E-3</v>
      </c>
      <c r="D335" s="86" t="s">
        <v>2954</v>
      </c>
      <c r="E335" s="86" t="b">
        <v>0</v>
      </c>
      <c r="F335" s="86" t="b">
        <v>0</v>
      </c>
      <c r="G335" s="86" t="b">
        <v>0</v>
      </c>
    </row>
    <row r="336" spans="1:7" x14ac:dyDescent="0.25">
      <c r="A336" s="86" t="s">
        <v>2752</v>
      </c>
      <c r="B336" s="86">
        <v>3</v>
      </c>
      <c r="C336" s="119">
        <v>1.0884543165188894E-3</v>
      </c>
      <c r="D336" s="86" t="s">
        <v>2954</v>
      </c>
      <c r="E336" s="86" t="b">
        <v>0</v>
      </c>
      <c r="F336" s="86" t="b">
        <v>0</v>
      </c>
      <c r="G336" s="86" t="b">
        <v>0</v>
      </c>
    </row>
    <row r="337" spans="1:7" x14ac:dyDescent="0.25">
      <c r="A337" s="86" t="s">
        <v>2753</v>
      </c>
      <c r="B337" s="86">
        <v>3</v>
      </c>
      <c r="C337" s="119">
        <v>1.0884543165188894E-3</v>
      </c>
      <c r="D337" s="86" t="s">
        <v>2954</v>
      </c>
      <c r="E337" s="86" t="b">
        <v>0</v>
      </c>
      <c r="F337" s="86" t="b">
        <v>0</v>
      </c>
      <c r="G337" s="86" t="b">
        <v>0</v>
      </c>
    </row>
    <row r="338" spans="1:7" x14ac:dyDescent="0.25">
      <c r="A338" s="86" t="s">
        <v>2754</v>
      </c>
      <c r="B338" s="86">
        <v>3</v>
      </c>
      <c r="C338" s="119">
        <v>1.0884543165188894E-3</v>
      </c>
      <c r="D338" s="86" t="s">
        <v>2954</v>
      </c>
      <c r="E338" s="86" t="b">
        <v>0</v>
      </c>
      <c r="F338" s="86" t="b">
        <v>0</v>
      </c>
      <c r="G338" s="86" t="b">
        <v>0</v>
      </c>
    </row>
    <row r="339" spans="1:7" x14ac:dyDescent="0.25">
      <c r="A339" s="86" t="s">
        <v>2755</v>
      </c>
      <c r="B339" s="86">
        <v>3</v>
      </c>
      <c r="C339" s="119">
        <v>1.0884543165188894E-3</v>
      </c>
      <c r="D339" s="86" t="s">
        <v>2954</v>
      </c>
      <c r="E339" s="86" t="b">
        <v>0</v>
      </c>
      <c r="F339" s="86" t="b">
        <v>0</v>
      </c>
      <c r="G339" s="86" t="b">
        <v>0</v>
      </c>
    </row>
    <row r="340" spans="1:7" x14ac:dyDescent="0.25">
      <c r="A340" s="86" t="s">
        <v>2756</v>
      </c>
      <c r="B340" s="86">
        <v>3</v>
      </c>
      <c r="C340" s="119">
        <v>1.0884543165188894E-3</v>
      </c>
      <c r="D340" s="86" t="s">
        <v>2954</v>
      </c>
      <c r="E340" s="86" t="b">
        <v>0</v>
      </c>
      <c r="F340" s="86" t="b">
        <v>0</v>
      </c>
      <c r="G340" s="86" t="b">
        <v>0</v>
      </c>
    </row>
    <row r="341" spans="1:7" x14ac:dyDescent="0.25">
      <c r="A341" s="86" t="s">
        <v>2757</v>
      </c>
      <c r="B341" s="86">
        <v>3</v>
      </c>
      <c r="C341" s="119">
        <v>1.0884543165188894E-3</v>
      </c>
      <c r="D341" s="86" t="s">
        <v>2954</v>
      </c>
      <c r="E341" s="86" t="b">
        <v>0</v>
      </c>
      <c r="F341" s="86" t="b">
        <v>0</v>
      </c>
      <c r="G341" s="86" t="b">
        <v>0</v>
      </c>
    </row>
    <row r="342" spans="1:7" x14ac:dyDescent="0.25">
      <c r="A342" s="86" t="s">
        <v>2758</v>
      </c>
      <c r="B342" s="86">
        <v>3</v>
      </c>
      <c r="C342" s="119">
        <v>1.0884543165188894E-3</v>
      </c>
      <c r="D342" s="86" t="s">
        <v>2954</v>
      </c>
      <c r="E342" s="86" t="b">
        <v>0</v>
      </c>
      <c r="F342" s="86" t="b">
        <v>0</v>
      </c>
      <c r="G342" s="86" t="b">
        <v>0</v>
      </c>
    </row>
    <row r="343" spans="1:7" x14ac:dyDescent="0.25">
      <c r="A343" s="86" t="s">
        <v>2759</v>
      </c>
      <c r="B343" s="86">
        <v>3</v>
      </c>
      <c r="C343" s="119">
        <v>1.0884543165188894E-3</v>
      </c>
      <c r="D343" s="86" t="s">
        <v>2954</v>
      </c>
      <c r="E343" s="86" t="b">
        <v>0</v>
      </c>
      <c r="F343" s="86" t="b">
        <v>0</v>
      </c>
      <c r="G343" s="86" t="b">
        <v>0</v>
      </c>
    </row>
    <row r="344" spans="1:7" x14ac:dyDescent="0.25">
      <c r="A344" s="86" t="s">
        <v>2760</v>
      </c>
      <c r="B344" s="86">
        <v>3</v>
      </c>
      <c r="C344" s="119">
        <v>1.0884543165188894E-3</v>
      </c>
      <c r="D344" s="86" t="s">
        <v>2954</v>
      </c>
      <c r="E344" s="86" t="b">
        <v>0</v>
      </c>
      <c r="F344" s="86" t="b">
        <v>0</v>
      </c>
      <c r="G344" s="86" t="b">
        <v>0</v>
      </c>
    </row>
    <row r="345" spans="1:7" x14ac:dyDescent="0.25">
      <c r="A345" s="86" t="s">
        <v>2761</v>
      </c>
      <c r="B345" s="86">
        <v>3</v>
      </c>
      <c r="C345" s="119">
        <v>1.0884543165188894E-3</v>
      </c>
      <c r="D345" s="86" t="s">
        <v>2954</v>
      </c>
      <c r="E345" s="86" t="b">
        <v>0</v>
      </c>
      <c r="F345" s="86" t="b">
        <v>0</v>
      </c>
      <c r="G345" s="86" t="b">
        <v>0</v>
      </c>
    </row>
    <row r="346" spans="1:7" x14ac:dyDescent="0.25">
      <c r="A346" s="86" t="s">
        <v>2762</v>
      </c>
      <c r="B346" s="86">
        <v>3</v>
      </c>
      <c r="C346" s="119">
        <v>1.0884543165188894E-3</v>
      </c>
      <c r="D346" s="86" t="s">
        <v>2954</v>
      </c>
      <c r="E346" s="86" t="b">
        <v>0</v>
      </c>
      <c r="F346" s="86" t="b">
        <v>0</v>
      </c>
      <c r="G346" s="86" t="b">
        <v>0</v>
      </c>
    </row>
    <row r="347" spans="1:7" x14ac:dyDescent="0.25">
      <c r="A347" s="86" t="s">
        <v>2763</v>
      </c>
      <c r="B347" s="86">
        <v>3</v>
      </c>
      <c r="C347" s="119">
        <v>1.0884543165188894E-3</v>
      </c>
      <c r="D347" s="86" t="s">
        <v>2954</v>
      </c>
      <c r="E347" s="86" t="b">
        <v>0</v>
      </c>
      <c r="F347" s="86" t="b">
        <v>0</v>
      </c>
      <c r="G347" s="86" t="b">
        <v>0</v>
      </c>
    </row>
    <row r="348" spans="1:7" x14ac:dyDescent="0.25">
      <c r="A348" s="86" t="s">
        <v>2764</v>
      </c>
      <c r="B348" s="86">
        <v>3</v>
      </c>
      <c r="C348" s="119">
        <v>1.0884543165188894E-3</v>
      </c>
      <c r="D348" s="86" t="s">
        <v>2954</v>
      </c>
      <c r="E348" s="86" t="b">
        <v>0</v>
      </c>
      <c r="F348" s="86" t="b">
        <v>0</v>
      </c>
      <c r="G348" s="86" t="b">
        <v>0</v>
      </c>
    </row>
    <row r="349" spans="1:7" x14ac:dyDescent="0.25">
      <c r="A349" s="86" t="s">
        <v>2765</v>
      </c>
      <c r="B349" s="86">
        <v>3</v>
      </c>
      <c r="C349" s="119">
        <v>1.0884543165188894E-3</v>
      </c>
      <c r="D349" s="86" t="s">
        <v>2954</v>
      </c>
      <c r="E349" s="86" t="b">
        <v>0</v>
      </c>
      <c r="F349" s="86" t="b">
        <v>0</v>
      </c>
      <c r="G349" s="86" t="b">
        <v>0</v>
      </c>
    </row>
    <row r="350" spans="1:7" x14ac:dyDescent="0.25">
      <c r="A350" s="86" t="s">
        <v>2766</v>
      </c>
      <c r="B350" s="86">
        <v>3</v>
      </c>
      <c r="C350" s="119">
        <v>1.0884543165188894E-3</v>
      </c>
      <c r="D350" s="86" t="s">
        <v>2954</v>
      </c>
      <c r="E350" s="86" t="b">
        <v>0</v>
      </c>
      <c r="F350" s="86" t="b">
        <v>0</v>
      </c>
      <c r="G350" s="86" t="b">
        <v>0</v>
      </c>
    </row>
    <row r="351" spans="1:7" x14ac:dyDescent="0.25">
      <c r="A351" s="86" t="s">
        <v>2767</v>
      </c>
      <c r="B351" s="86">
        <v>3</v>
      </c>
      <c r="C351" s="119">
        <v>1.0884543165188894E-3</v>
      </c>
      <c r="D351" s="86" t="s">
        <v>2954</v>
      </c>
      <c r="E351" s="86" t="b">
        <v>0</v>
      </c>
      <c r="F351" s="86" t="b">
        <v>0</v>
      </c>
      <c r="G351" s="86" t="b">
        <v>0</v>
      </c>
    </row>
    <row r="352" spans="1:7" x14ac:dyDescent="0.25">
      <c r="A352" s="86" t="s">
        <v>2768</v>
      </c>
      <c r="B352" s="86">
        <v>3</v>
      </c>
      <c r="C352" s="119">
        <v>1.0884543165188894E-3</v>
      </c>
      <c r="D352" s="86" t="s">
        <v>2954</v>
      </c>
      <c r="E352" s="86" t="b">
        <v>0</v>
      </c>
      <c r="F352" s="86" t="b">
        <v>0</v>
      </c>
      <c r="G352" s="86" t="b">
        <v>0</v>
      </c>
    </row>
    <row r="353" spans="1:7" x14ac:dyDescent="0.25">
      <c r="A353" s="86" t="s">
        <v>2769</v>
      </c>
      <c r="B353" s="86">
        <v>3</v>
      </c>
      <c r="C353" s="119">
        <v>1.0884543165188894E-3</v>
      </c>
      <c r="D353" s="86" t="s">
        <v>2954</v>
      </c>
      <c r="E353" s="86" t="b">
        <v>0</v>
      </c>
      <c r="F353" s="86" t="b">
        <v>0</v>
      </c>
      <c r="G353" s="86" t="b">
        <v>0</v>
      </c>
    </row>
    <row r="354" spans="1:7" x14ac:dyDescent="0.25">
      <c r="A354" s="86" t="s">
        <v>276</v>
      </c>
      <c r="B354" s="86">
        <v>3</v>
      </c>
      <c r="C354" s="119">
        <v>1.0884543165188894E-3</v>
      </c>
      <c r="D354" s="86" t="s">
        <v>2954</v>
      </c>
      <c r="E354" s="86" t="b">
        <v>0</v>
      </c>
      <c r="F354" s="86" t="b">
        <v>0</v>
      </c>
      <c r="G354" s="86" t="b">
        <v>0</v>
      </c>
    </row>
    <row r="355" spans="1:7" x14ac:dyDescent="0.25">
      <c r="A355" s="86" t="s">
        <v>2770</v>
      </c>
      <c r="B355" s="86">
        <v>3</v>
      </c>
      <c r="C355" s="119">
        <v>1.0884543165188894E-3</v>
      </c>
      <c r="D355" s="86" t="s">
        <v>2954</v>
      </c>
      <c r="E355" s="86" t="b">
        <v>0</v>
      </c>
      <c r="F355" s="86" t="b">
        <v>0</v>
      </c>
      <c r="G355" s="86" t="b">
        <v>0</v>
      </c>
    </row>
    <row r="356" spans="1:7" x14ac:dyDescent="0.25">
      <c r="A356" s="86" t="s">
        <v>2771</v>
      </c>
      <c r="B356" s="86">
        <v>3</v>
      </c>
      <c r="C356" s="119">
        <v>1.0884543165188894E-3</v>
      </c>
      <c r="D356" s="86" t="s">
        <v>2954</v>
      </c>
      <c r="E356" s="86" t="b">
        <v>0</v>
      </c>
      <c r="F356" s="86" t="b">
        <v>0</v>
      </c>
      <c r="G356" s="86" t="b">
        <v>0</v>
      </c>
    </row>
    <row r="357" spans="1:7" x14ac:dyDescent="0.25">
      <c r="A357" s="86" t="s">
        <v>2772</v>
      </c>
      <c r="B357" s="86">
        <v>3</v>
      </c>
      <c r="C357" s="119">
        <v>1.0884543165188894E-3</v>
      </c>
      <c r="D357" s="86" t="s">
        <v>2954</v>
      </c>
      <c r="E357" s="86" t="b">
        <v>0</v>
      </c>
      <c r="F357" s="86" t="b">
        <v>0</v>
      </c>
      <c r="G357" s="86" t="b">
        <v>0</v>
      </c>
    </row>
    <row r="358" spans="1:7" x14ac:dyDescent="0.25">
      <c r="A358" s="86" t="s">
        <v>2773</v>
      </c>
      <c r="B358" s="86">
        <v>3</v>
      </c>
      <c r="C358" s="119">
        <v>1.0884543165188894E-3</v>
      </c>
      <c r="D358" s="86" t="s">
        <v>2954</v>
      </c>
      <c r="E358" s="86" t="b">
        <v>0</v>
      </c>
      <c r="F358" s="86" t="b">
        <v>0</v>
      </c>
      <c r="G358" s="86" t="b">
        <v>0</v>
      </c>
    </row>
    <row r="359" spans="1:7" x14ac:dyDescent="0.25">
      <c r="A359" s="86" t="s">
        <v>2774</v>
      </c>
      <c r="B359" s="86">
        <v>3</v>
      </c>
      <c r="C359" s="119">
        <v>1.0884543165188894E-3</v>
      </c>
      <c r="D359" s="86" t="s">
        <v>2954</v>
      </c>
      <c r="E359" s="86" t="b">
        <v>0</v>
      </c>
      <c r="F359" s="86" t="b">
        <v>0</v>
      </c>
      <c r="G359" s="86" t="b">
        <v>0</v>
      </c>
    </row>
    <row r="360" spans="1:7" x14ac:dyDescent="0.25">
      <c r="A360" s="86" t="s">
        <v>2775</v>
      </c>
      <c r="B360" s="86">
        <v>3</v>
      </c>
      <c r="C360" s="119">
        <v>1.0884543165188894E-3</v>
      </c>
      <c r="D360" s="86" t="s">
        <v>2954</v>
      </c>
      <c r="E360" s="86" t="b">
        <v>0</v>
      </c>
      <c r="F360" s="86" t="b">
        <v>0</v>
      </c>
      <c r="G360" s="86" t="b">
        <v>0</v>
      </c>
    </row>
    <row r="361" spans="1:7" x14ac:dyDescent="0.25">
      <c r="A361" s="86" t="s">
        <v>2776</v>
      </c>
      <c r="B361" s="86">
        <v>3</v>
      </c>
      <c r="C361" s="119">
        <v>1.0884543165188894E-3</v>
      </c>
      <c r="D361" s="86" t="s">
        <v>2954</v>
      </c>
      <c r="E361" s="86" t="b">
        <v>0</v>
      </c>
      <c r="F361" s="86" t="b">
        <v>0</v>
      </c>
      <c r="G361" s="86" t="b">
        <v>0</v>
      </c>
    </row>
    <row r="362" spans="1:7" x14ac:dyDescent="0.25">
      <c r="A362" s="86" t="s">
        <v>2777</v>
      </c>
      <c r="B362" s="86">
        <v>3</v>
      </c>
      <c r="C362" s="119">
        <v>1.0884543165188894E-3</v>
      </c>
      <c r="D362" s="86" t="s">
        <v>2954</v>
      </c>
      <c r="E362" s="86" t="b">
        <v>0</v>
      </c>
      <c r="F362" s="86" t="b">
        <v>0</v>
      </c>
      <c r="G362" s="86" t="b">
        <v>0</v>
      </c>
    </row>
    <row r="363" spans="1:7" x14ac:dyDescent="0.25">
      <c r="A363" s="86" t="s">
        <v>2778</v>
      </c>
      <c r="B363" s="86">
        <v>3</v>
      </c>
      <c r="C363" s="119">
        <v>1.0884543165188894E-3</v>
      </c>
      <c r="D363" s="86" t="s">
        <v>2954</v>
      </c>
      <c r="E363" s="86" t="b">
        <v>0</v>
      </c>
      <c r="F363" s="86" t="b">
        <v>0</v>
      </c>
      <c r="G363" s="86" t="b">
        <v>0</v>
      </c>
    </row>
    <row r="364" spans="1:7" x14ac:dyDescent="0.25">
      <c r="A364" s="86" t="s">
        <v>2779</v>
      </c>
      <c r="B364" s="86">
        <v>3</v>
      </c>
      <c r="C364" s="119">
        <v>1.0884543165188894E-3</v>
      </c>
      <c r="D364" s="86" t="s">
        <v>2954</v>
      </c>
      <c r="E364" s="86" t="b">
        <v>0</v>
      </c>
      <c r="F364" s="86" t="b">
        <v>0</v>
      </c>
      <c r="G364" s="86" t="b">
        <v>0</v>
      </c>
    </row>
    <row r="365" spans="1:7" x14ac:dyDescent="0.25">
      <c r="A365" s="86" t="s">
        <v>2780</v>
      </c>
      <c r="B365" s="86">
        <v>3</v>
      </c>
      <c r="C365" s="119">
        <v>1.0884543165188894E-3</v>
      </c>
      <c r="D365" s="86" t="s">
        <v>2954</v>
      </c>
      <c r="E365" s="86" t="b">
        <v>0</v>
      </c>
      <c r="F365" s="86" t="b">
        <v>0</v>
      </c>
      <c r="G365" s="86" t="b">
        <v>0</v>
      </c>
    </row>
    <row r="366" spans="1:7" x14ac:dyDescent="0.25">
      <c r="A366" s="86" t="s">
        <v>2781</v>
      </c>
      <c r="B366" s="86">
        <v>3</v>
      </c>
      <c r="C366" s="119">
        <v>1.0884543165188894E-3</v>
      </c>
      <c r="D366" s="86" t="s">
        <v>2954</v>
      </c>
      <c r="E366" s="86" t="b">
        <v>0</v>
      </c>
      <c r="F366" s="86" t="b">
        <v>0</v>
      </c>
      <c r="G366" s="86" t="b">
        <v>0</v>
      </c>
    </row>
    <row r="367" spans="1:7" x14ac:dyDescent="0.25">
      <c r="A367" s="86" t="s">
        <v>2782</v>
      </c>
      <c r="B367" s="86">
        <v>3</v>
      </c>
      <c r="C367" s="119">
        <v>1.0884543165188894E-3</v>
      </c>
      <c r="D367" s="86" t="s">
        <v>2954</v>
      </c>
      <c r="E367" s="86" t="b">
        <v>0</v>
      </c>
      <c r="F367" s="86" t="b">
        <v>0</v>
      </c>
      <c r="G367" s="86" t="b">
        <v>0</v>
      </c>
    </row>
    <row r="368" spans="1:7" x14ac:dyDescent="0.25">
      <c r="A368" s="86" t="s">
        <v>2783</v>
      </c>
      <c r="B368" s="86">
        <v>3</v>
      </c>
      <c r="C368" s="119">
        <v>1.0884543165188894E-3</v>
      </c>
      <c r="D368" s="86" t="s">
        <v>2954</v>
      </c>
      <c r="E368" s="86" t="b">
        <v>0</v>
      </c>
      <c r="F368" s="86" t="b">
        <v>0</v>
      </c>
      <c r="G368" s="86" t="b">
        <v>0</v>
      </c>
    </row>
    <row r="369" spans="1:7" x14ac:dyDescent="0.25">
      <c r="A369" s="86" t="s">
        <v>2784</v>
      </c>
      <c r="B369" s="86">
        <v>3</v>
      </c>
      <c r="C369" s="119">
        <v>1.0884543165188894E-3</v>
      </c>
      <c r="D369" s="86" t="s">
        <v>2954</v>
      </c>
      <c r="E369" s="86" t="b">
        <v>0</v>
      </c>
      <c r="F369" s="86" t="b">
        <v>0</v>
      </c>
      <c r="G369" s="86" t="b">
        <v>0</v>
      </c>
    </row>
    <row r="370" spans="1:7" x14ac:dyDescent="0.25">
      <c r="A370" s="86" t="s">
        <v>2785</v>
      </c>
      <c r="B370" s="86">
        <v>3</v>
      </c>
      <c r="C370" s="119">
        <v>1.0884543165188894E-3</v>
      </c>
      <c r="D370" s="86" t="s">
        <v>2954</v>
      </c>
      <c r="E370" s="86" t="b">
        <v>0</v>
      </c>
      <c r="F370" s="86" t="b">
        <v>0</v>
      </c>
      <c r="G370" s="86" t="b">
        <v>0</v>
      </c>
    </row>
    <row r="371" spans="1:7" x14ac:dyDescent="0.25">
      <c r="A371" s="86" t="s">
        <v>2786</v>
      </c>
      <c r="B371" s="86">
        <v>3</v>
      </c>
      <c r="C371" s="119">
        <v>1.0884543165188894E-3</v>
      </c>
      <c r="D371" s="86" t="s">
        <v>2954</v>
      </c>
      <c r="E371" s="86" t="b">
        <v>0</v>
      </c>
      <c r="F371" s="86" t="b">
        <v>0</v>
      </c>
      <c r="G371" s="86" t="b">
        <v>0</v>
      </c>
    </row>
    <row r="372" spans="1:7" x14ac:dyDescent="0.25">
      <c r="A372" s="86" t="s">
        <v>2787</v>
      </c>
      <c r="B372" s="86">
        <v>3</v>
      </c>
      <c r="C372" s="119">
        <v>1.0884543165188894E-3</v>
      </c>
      <c r="D372" s="86" t="s">
        <v>2954</v>
      </c>
      <c r="E372" s="86" t="b">
        <v>0</v>
      </c>
      <c r="F372" s="86" t="b">
        <v>0</v>
      </c>
      <c r="G372" s="86" t="b">
        <v>0</v>
      </c>
    </row>
    <row r="373" spans="1:7" x14ac:dyDescent="0.25">
      <c r="A373" s="86" t="s">
        <v>2788</v>
      </c>
      <c r="B373" s="86">
        <v>3</v>
      </c>
      <c r="C373" s="119">
        <v>1.0884543165188894E-3</v>
      </c>
      <c r="D373" s="86" t="s">
        <v>2954</v>
      </c>
      <c r="E373" s="86" t="b">
        <v>0</v>
      </c>
      <c r="F373" s="86" t="b">
        <v>0</v>
      </c>
      <c r="G373" s="86" t="b">
        <v>0</v>
      </c>
    </row>
    <row r="374" spans="1:7" x14ac:dyDescent="0.25">
      <c r="A374" s="86" t="s">
        <v>2789</v>
      </c>
      <c r="B374" s="86">
        <v>3</v>
      </c>
      <c r="C374" s="119">
        <v>1.0884543165188894E-3</v>
      </c>
      <c r="D374" s="86" t="s">
        <v>2954</v>
      </c>
      <c r="E374" s="86" t="b">
        <v>0</v>
      </c>
      <c r="F374" s="86" t="b">
        <v>0</v>
      </c>
      <c r="G374" s="86" t="b">
        <v>0</v>
      </c>
    </row>
    <row r="375" spans="1:7" x14ac:dyDescent="0.25">
      <c r="A375" s="86" t="s">
        <v>2790</v>
      </c>
      <c r="B375" s="86">
        <v>3</v>
      </c>
      <c r="C375" s="119">
        <v>1.0884543165188894E-3</v>
      </c>
      <c r="D375" s="86" t="s">
        <v>2954</v>
      </c>
      <c r="E375" s="86" t="b">
        <v>0</v>
      </c>
      <c r="F375" s="86" t="b">
        <v>0</v>
      </c>
      <c r="G375" s="86" t="b">
        <v>0</v>
      </c>
    </row>
    <row r="376" spans="1:7" x14ac:dyDescent="0.25">
      <c r="A376" s="86" t="s">
        <v>2791</v>
      </c>
      <c r="B376" s="86">
        <v>3</v>
      </c>
      <c r="C376" s="119">
        <v>1.0884543165188894E-3</v>
      </c>
      <c r="D376" s="86" t="s">
        <v>2954</v>
      </c>
      <c r="E376" s="86" t="b">
        <v>0</v>
      </c>
      <c r="F376" s="86" t="b">
        <v>0</v>
      </c>
      <c r="G376" s="86" t="b">
        <v>0</v>
      </c>
    </row>
    <row r="377" spans="1:7" x14ac:dyDescent="0.25">
      <c r="A377" s="86" t="s">
        <v>2792</v>
      </c>
      <c r="B377" s="86">
        <v>3</v>
      </c>
      <c r="C377" s="119">
        <v>1.0884543165188894E-3</v>
      </c>
      <c r="D377" s="86" t="s">
        <v>2954</v>
      </c>
      <c r="E377" s="86" t="b">
        <v>0</v>
      </c>
      <c r="F377" s="86" t="b">
        <v>0</v>
      </c>
      <c r="G377" s="86" t="b">
        <v>0</v>
      </c>
    </row>
    <row r="378" spans="1:7" x14ac:dyDescent="0.25">
      <c r="A378" s="86" t="s">
        <v>2793</v>
      </c>
      <c r="B378" s="86">
        <v>3</v>
      </c>
      <c r="C378" s="119">
        <v>1.0884543165188894E-3</v>
      </c>
      <c r="D378" s="86" t="s">
        <v>2954</v>
      </c>
      <c r="E378" s="86" t="b">
        <v>0</v>
      </c>
      <c r="F378" s="86" t="b">
        <v>0</v>
      </c>
      <c r="G378" s="86" t="b">
        <v>0</v>
      </c>
    </row>
    <row r="379" spans="1:7" x14ac:dyDescent="0.25">
      <c r="A379" s="86" t="s">
        <v>2794</v>
      </c>
      <c r="B379" s="86">
        <v>3</v>
      </c>
      <c r="C379" s="119">
        <v>1.0884543165188894E-3</v>
      </c>
      <c r="D379" s="86" t="s">
        <v>2954</v>
      </c>
      <c r="E379" s="86" t="b">
        <v>0</v>
      </c>
      <c r="F379" s="86" t="b">
        <v>0</v>
      </c>
      <c r="G379" s="86" t="b">
        <v>0</v>
      </c>
    </row>
    <row r="380" spans="1:7" x14ac:dyDescent="0.25">
      <c r="A380" s="86" t="s">
        <v>2795</v>
      </c>
      <c r="B380" s="86">
        <v>3</v>
      </c>
      <c r="C380" s="119">
        <v>1.0884543165188894E-3</v>
      </c>
      <c r="D380" s="86" t="s">
        <v>2954</v>
      </c>
      <c r="E380" s="86" t="b">
        <v>0</v>
      </c>
      <c r="F380" s="86" t="b">
        <v>0</v>
      </c>
      <c r="G380" s="86" t="b">
        <v>0</v>
      </c>
    </row>
    <row r="381" spans="1:7" x14ac:dyDescent="0.25">
      <c r="A381" s="86" t="s">
        <v>2796</v>
      </c>
      <c r="B381" s="86">
        <v>3</v>
      </c>
      <c r="C381" s="119">
        <v>1.0884543165188894E-3</v>
      </c>
      <c r="D381" s="86" t="s">
        <v>2954</v>
      </c>
      <c r="E381" s="86" t="b">
        <v>0</v>
      </c>
      <c r="F381" s="86" t="b">
        <v>0</v>
      </c>
      <c r="G381" s="86" t="b">
        <v>0</v>
      </c>
    </row>
    <row r="382" spans="1:7" x14ac:dyDescent="0.25">
      <c r="A382" s="86" t="s">
        <v>2797</v>
      </c>
      <c r="B382" s="86">
        <v>3</v>
      </c>
      <c r="C382" s="119">
        <v>1.0884543165188894E-3</v>
      </c>
      <c r="D382" s="86" t="s">
        <v>2954</v>
      </c>
      <c r="E382" s="86" t="b">
        <v>0</v>
      </c>
      <c r="F382" s="86" t="b">
        <v>0</v>
      </c>
      <c r="G382" s="86" t="b">
        <v>0</v>
      </c>
    </row>
    <row r="383" spans="1:7" x14ac:dyDescent="0.25">
      <c r="A383" s="86" t="s">
        <v>2798</v>
      </c>
      <c r="B383" s="86">
        <v>3</v>
      </c>
      <c r="C383" s="119">
        <v>1.0884543165188894E-3</v>
      </c>
      <c r="D383" s="86" t="s">
        <v>2954</v>
      </c>
      <c r="E383" s="86" t="b">
        <v>0</v>
      </c>
      <c r="F383" s="86" t="b">
        <v>0</v>
      </c>
      <c r="G383" s="86" t="b">
        <v>0</v>
      </c>
    </row>
    <row r="384" spans="1:7" x14ac:dyDescent="0.25">
      <c r="A384" s="86" t="s">
        <v>2799</v>
      </c>
      <c r="B384" s="86">
        <v>3</v>
      </c>
      <c r="C384" s="119">
        <v>1.0884543165188894E-3</v>
      </c>
      <c r="D384" s="86" t="s">
        <v>2954</v>
      </c>
      <c r="E384" s="86" t="b">
        <v>0</v>
      </c>
      <c r="F384" s="86" t="b">
        <v>0</v>
      </c>
      <c r="G384" s="86" t="b">
        <v>0</v>
      </c>
    </row>
    <row r="385" spans="1:7" x14ac:dyDescent="0.25">
      <c r="A385" s="86" t="s">
        <v>2800</v>
      </c>
      <c r="B385" s="86">
        <v>3</v>
      </c>
      <c r="C385" s="119">
        <v>1.0884543165188894E-3</v>
      </c>
      <c r="D385" s="86" t="s">
        <v>2954</v>
      </c>
      <c r="E385" s="86" t="b">
        <v>0</v>
      </c>
      <c r="F385" s="86" t="b">
        <v>0</v>
      </c>
      <c r="G385" s="86" t="b">
        <v>0</v>
      </c>
    </row>
    <row r="386" spans="1:7" x14ac:dyDescent="0.25">
      <c r="A386" s="86" t="s">
        <v>2801</v>
      </c>
      <c r="B386" s="86">
        <v>3</v>
      </c>
      <c r="C386" s="119">
        <v>1.0884543165188894E-3</v>
      </c>
      <c r="D386" s="86" t="s">
        <v>2954</v>
      </c>
      <c r="E386" s="86" t="b">
        <v>0</v>
      </c>
      <c r="F386" s="86" t="b">
        <v>0</v>
      </c>
      <c r="G386" s="86" t="b">
        <v>0</v>
      </c>
    </row>
    <row r="387" spans="1:7" x14ac:dyDescent="0.25">
      <c r="A387" s="86" t="s">
        <v>2802</v>
      </c>
      <c r="B387" s="86">
        <v>3</v>
      </c>
      <c r="C387" s="119">
        <v>1.0884543165188894E-3</v>
      </c>
      <c r="D387" s="86" t="s">
        <v>2954</v>
      </c>
      <c r="E387" s="86" t="b">
        <v>0</v>
      </c>
      <c r="F387" s="86" t="b">
        <v>0</v>
      </c>
      <c r="G387" s="86" t="b">
        <v>0</v>
      </c>
    </row>
    <row r="388" spans="1:7" x14ac:dyDescent="0.25">
      <c r="A388" s="86" t="s">
        <v>303</v>
      </c>
      <c r="B388" s="86">
        <v>3</v>
      </c>
      <c r="C388" s="119">
        <v>1.0884543165188894E-3</v>
      </c>
      <c r="D388" s="86" t="s">
        <v>2954</v>
      </c>
      <c r="E388" s="86" t="b">
        <v>0</v>
      </c>
      <c r="F388" s="86" t="b">
        <v>0</v>
      </c>
      <c r="G388" s="86" t="b">
        <v>0</v>
      </c>
    </row>
    <row r="389" spans="1:7" x14ac:dyDescent="0.25">
      <c r="A389" s="86" t="s">
        <v>309</v>
      </c>
      <c r="B389" s="86">
        <v>3</v>
      </c>
      <c r="C389" s="119">
        <v>1.0884543165188894E-3</v>
      </c>
      <c r="D389" s="86" t="s">
        <v>2954</v>
      </c>
      <c r="E389" s="86" t="b">
        <v>0</v>
      </c>
      <c r="F389" s="86" t="b">
        <v>0</v>
      </c>
      <c r="G389" s="86" t="b">
        <v>0</v>
      </c>
    </row>
    <row r="390" spans="1:7" x14ac:dyDescent="0.25">
      <c r="A390" s="86" t="s">
        <v>2803</v>
      </c>
      <c r="B390" s="86">
        <v>3</v>
      </c>
      <c r="C390" s="119">
        <v>1.0884543165188894E-3</v>
      </c>
      <c r="D390" s="86" t="s">
        <v>2954</v>
      </c>
      <c r="E390" s="86" t="b">
        <v>0</v>
      </c>
      <c r="F390" s="86" t="b">
        <v>0</v>
      </c>
      <c r="G390" s="86" t="b">
        <v>0</v>
      </c>
    </row>
    <row r="391" spans="1:7" x14ac:dyDescent="0.25">
      <c r="A391" s="86" t="s">
        <v>2804</v>
      </c>
      <c r="B391" s="86">
        <v>3</v>
      </c>
      <c r="C391" s="119">
        <v>1.0884543165188894E-3</v>
      </c>
      <c r="D391" s="86" t="s">
        <v>2954</v>
      </c>
      <c r="E391" s="86" t="b">
        <v>0</v>
      </c>
      <c r="F391" s="86" t="b">
        <v>0</v>
      </c>
      <c r="G391" s="86" t="b">
        <v>0</v>
      </c>
    </row>
    <row r="392" spans="1:7" x14ac:dyDescent="0.25">
      <c r="A392" s="86" t="s">
        <v>2805</v>
      </c>
      <c r="B392" s="86">
        <v>3</v>
      </c>
      <c r="C392" s="119">
        <v>1.0884543165188894E-3</v>
      </c>
      <c r="D392" s="86" t="s">
        <v>2954</v>
      </c>
      <c r="E392" s="86" t="b">
        <v>0</v>
      </c>
      <c r="F392" s="86" t="b">
        <v>0</v>
      </c>
      <c r="G392" s="86" t="b">
        <v>0</v>
      </c>
    </row>
    <row r="393" spans="1:7" x14ac:dyDescent="0.25">
      <c r="A393" s="86" t="s">
        <v>2806</v>
      </c>
      <c r="B393" s="86">
        <v>3</v>
      </c>
      <c r="C393" s="119">
        <v>1.0884543165188894E-3</v>
      </c>
      <c r="D393" s="86" t="s">
        <v>2954</v>
      </c>
      <c r="E393" s="86" t="b">
        <v>0</v>
      </c>
      <c r="F393" s="86" t="b">
        <v>0</v>
      </c>
      <c r="G393" s="86" t="b">
        <v>0</v>
      </c>
    </row>
    <row r="394" spans="1:7" x14ac:dyDescent="0.25">
      <c r="A394" s="86" t="s">
        <v>2807</v>
      </c>
      <c r="B394" s="86">
        <v>3</v>
      </c>
      <c r="C394" s="119">
        <v>1.0884543165188894E-3</v>
      </c>
      <c r="D394" s="86" t="s">
        <v>2954</v>
      </c>
      <c r="E394" s="86" t="b">
        <v>0</v>
      </c>
      <c r="F394" s="86" t="b">
        <v>0</v>
      </c>
      <c r="G394" s="86" t="b">
        <v>0</v>
      </c>
    </row>
    <row r="395" spans="1:7" x14ac:dyDescent="0.25">
      <c r="A395" s="86" t="s">
        <v>2808</v>
      </c>
      <c r="B395" s="86">
        <v>3</v>
      </c>
      <c r="C395" s="119">
        <v>1.0884543165188894E-3</v>
      </c>
      <c r="D395" s="86" t="s">
        <v>2954</v>
      </c>
      <c r="E395" s="86" t="b">
        <v>0</v>
      </c>
      <c r="F395" s="86" t="b">
        <v>0</v>
      </c>
      <c r="G395" s="86" t="b">
        <v>0</v>
      </c>
    </row>
    <row r="396" spans="1:7" x14ac:dyDescent="0.25">
      <c r="A396" s="86" t="s">
        <v>2809</v>
      </c>
      <c r="B396" s="86">
        <v>3</v>
      </c>
      <c r="C396" s="119">
        <v>1.0884543165188894E-3</v>
      </c>
      <c r="D396" s="86" t="s">
        <v>2954</v>
      </c>
      <c r="E396" s="86" t="b">
        <v>0</v>
      </c>
      <c r="F396" s="86" t="b">
        <v>0</v>
      </c>
      <c r="G396" s="86" t="b">
        <v>0</v>
      </c>
    </row>
    <row r="397" spans="1:7" x14ac:dyDescent="0.25">
      <c r="A397" s="86" t="s">
        <v>2810</v>
      </c>
      <c r="B397" s="86">
        <v>3</v>
      </c>
      <c r="C397" s="119">
        <v>1.0884543165188894E-3</v>
      </c>
      <c r="D397" s="86" t="s">
        <v>2954</v>
      </c>
      <c r="E397" s="86" t="b">
        <v>0</v>
      </c>
      <c r="F397" s="86" t="b">
        <v>0</v>
      </c>
      <c r="G397" s="86" t="b">
        <v>0</v>
      </c>
    </row>
    <row r="398" spans="1:7" x14ac:dyDescent="0.25">
      <c r="A398" s="86" t="s">
        <v>2811</v>
      </c>
      <c r="B398" s="86">
        <v>3</v>
      </c>
      <c r="C398" s="119">
        <v>1.0884543165188894E-3</v>
      </c>
      <c r="D398" s="86" t="s">
        <v>2954</v>
      </c>
      <c r="E398" s="86" t="b">
        <v>0</v>
      </c>
      <c r="F398" s="86" t="b">
        <v>0</v>
      </c>
      <c r="G398" s="86" t="b">
        <v>0</v>
      </c>
    </row>
    <row r="399" spans="1:7" x14ac:dyDescent="0.25">
      <c r="A399" s="86" t="s">
        <v>2812</v>
      </c>
      <c r="B399" s="86">
        <v>3</v>
      </c>
      <c r="C399" s="119">
        <v>1.0884543165188894E-3</v>
      </c>
      <c r="D399" s="86" t="s">
        <v>2954</v>
      </c>
      <c r="E399" s="86" t="b">
        <v>0</v>
      </c>
      <c r="F399" s="86" t="b">
        <v>0</v>
      </c>
      <c r="G399" s="86" t="b">
        <v>0</v>
      </c>
    </row>
    <row r="400" spans="1:7" x14ac:dyDescent="0.25">
      <c r="A400" s="86" t="s">
        <v>306</v>
      </c>
      <c r="B400" s="86">
        <v>3</v>
      </c>
      <c r="C400" s="119">
        <v>1.0884543165188894E-3</v>
      </c>
      <c r="D400" s="86" t="s">
        <v>2954</v>
      </c>
      <c r="E400" s="86" t="b">
        <v>0</v>
      </c>
      <c r="F400" s="86" t="b">
        <v>0</v>
      </c>
      <c r="G400" s="86" t="b">
        <v>0</v>
      </c>
    </row>
    <row r="401" spans="1:7" x14ac:dyDescent="0.25">
      <c r="A401" s="86" t="s">
        <v>2813</v>
      </c>
      <c r="B401" s="86">
        <v>3</v>
      </c>
      <c r="C401" s="119">
        <v>1.0884543165188894E-3</v>
      </c>
      <c r="D401" s="86" t="s">
        <v>2954</v>
      </c>
      <c r="E401" s="86" t="b">
        <v>0</v>
      </c>
      <c r="F401" s="86" t="b">
        <v>0</v>
      </c>
      <c r="G401" s="86" t="b">
        <v>0</v>
      </c>
    </row>
    <row r="402" spans="1:7" x14ac:dyDescent="0.25">
      <c r="A402" s="86" t="s">
        <v>2814</v>
      </c>
      <c r="B402" s="86">
        <v>3</v>
      </c>
      <c r="C402" s="119">
        <v>1.0884543165188894E-3</v>
      </c>
      <c r="D402" s="86" t="s">
        <v>2954</v>
      </c>
      <c r="E402" s="86" t="b">
        <v>0</v>
      </c>
      <c r="F402" s="86" t="b">
        <v>0</v>
      </c>
      <c r="G402" s="86" t="b">
        <v>0</v>
      </c>
    </row>
    <row r="403" spans="1:7" x14ac:dyDescent="0.25">
      <c r="A403" s="86" t="s">
        <v>2815</v>
      </c>
      <c r="B403" s="86">
        <v>3</v>
      </c>
      <c r="C403" s="119">
        <v>1.0884543165188894E-3</v>
      </c>
      <c r="D403" s="86" t="s">
        <v>2954</v>
      </c>
      <c r="E403" s="86" t="b">
        <v>0</v>
      </c>
      <c r="F403" s="86" t="b">
        <v>0</v>
      </c>
      <c r="G403" s="86" t="b">
        <v>0</v>
      </c>
    </row>
    <row r="404" spans="1:7" x14ac:dyDescent="0.25">
      <c r="A404" s="86" t="s">
        <v>2816</v>
      </c>
      <c r="B404" s="86">
        <v>3</v>
      </c>
      <c r="C404" s="119">
        <v>1.0884543165188894E-3</v>
      </c>
      <c r="D404" s="86" t="s">
        <v>2954</v>
      </c>
      <c r="E404" s="86" t="b">
        <v>0</v>
      </c>
      <c r="F404" s="86" t="b">
        <v>0</v>
      </c>
      <c r="G404" s="86" t="b">
        <v>0</v>
      </c>
    </row>
    <row r="405" spans="1:7" x14ac:dyDescent="0.25">
      <c r="A405" s="86" t="s">
        <v>305</v>
      </c>
      <c r="B405" s="86">
        <v>3</v>
      </c>
      <c r="C405" s="119">
        <v>1.0884543165188894E-3</v>
      </c>
      <c r="D405" s="86" t="s">
        <v>2954</v>
      </c>
      <c r="E405" s="86" t="b">
        <v>0</v>
      </c>
      <c r="F405" s="86" t="b">
        <v>0</v>
      </c>
      <c r="G405" s="86" t="b">
        <v>0</v>
      </c>
    </row>
    <row r="406" spans="1:7" x14ac:dyDescent="0.25">
      <c r="A406" s="86" t="s">
        <v>2817</v>
      </c>
      <c r="B406" s="86">
        <v>3</v>
      </c>
      <c r="C406" s="119">
        <v>1.0884543165188894E-3</v>
      </c>
      <c r="D406" s="86" t="s">
        <v>2954</v>
      </c>
      <c r="E406" s="86" t="b">
        <v>0</v>
      </c>
      <c r="F406" s="86" t="b">
        <v>0</v>
      </c>
      <c r="G406" s="86" t="b">
        <v>0</v>
      </c>
    </row>
    <row r="407" spans="1:7" x14ac:dyDescent="0.25">
      <c r="A407" s="86" t="s">
        <v>2818</v>
      </c>
      <c r="B407" s="86">
        <v>3</v>
      </c>
      <c r="C407" s="119">
        <v>1.0884543165188894E-3</v>
      </c>
      <c r="D407" s="86" t="s">
        <v>2954</v>
      </c>
      <c r="E407" s="86" t="b">
        <v>0</v>
      </c>
      <c r="F407" s="86" t="b">
        <v>0</v>
      </c>
      <c r="G407" s="86" t="b">
        <v>0</v>
      </c>
    </row>
    <row r="408" spans="1:7" x14ac:dyDescent="0.25">
      <c r="A408" s="86" t="s">
        <v>2819</v>
      </c>
      <c r="B408" s="86">
        <v>3</v>
      </c>
      <c r="C408" s="119">
        <v>1.0884543165188894E-3</v>
      </c>
      <c r="D408" s="86" t="s">
        <v>2954</v>
      </c>
      <c r="E408" s="86" t="b">
        <v>0</v>
      </c>
      <c r="F408" s="86" t="b">
        <v>0</v>
      </c>
      <c r="G408" s="86" t="b">
        <v>0</v>
      </c>
    </row>
    <row r="409" spans="1:7" x14ac:dyDescent="0.25">
      <c r="A409" s="86" t="s">
        <v>2820</v>
      </c>
      <c r="B409" s="86">
        <v>3</v>
      </c>
      <c r="C409" s="119">
        <v>1.0884543165188894E-3</v>
      </c>
      <c r="D409" s="86" t="s">
        <v>2954</v>
      </c>
      <c r="E409" s="86" t="b">
        <v>0</v>
      </c>
      <c r="F409" s="86" t="b">
        <v>0</v>
      </c>
      <c r="G409" s="86" t="b">
        <v>0</v>
      </c>
    </row>
    <row r="410" spans="1:7" x14ac:dyDescent="0.25">
      <c r="A410" s="86" t="s">
        <v>2821</v>
      </c>
      <c r="B410" s="86">
        <v>3</v>
      </c>
      <c r="C410" s="119">
        <v>1.0884543165188894E-3</v>
      </c>
      <c r="D410" s="86" t="s">
        <v>2954</v>
      </c>
      <c r="E410" s="86" t="b">
        <v>0</v>
      </c>
      <c r="F410" s="86" t="b">
        <v>0</v>
      </c>
      <c r="G410" s="86" t="b">
        <v>0</v>
      </c>
    </row>
    <row r="411" spans="1:7" x14ac:dyDescent="0.25">
      <c r="A411" s="86" t="s">
        <v>2822</v>
      </c>
      <c r="B411" s="86">
        <v>3</v>
      </c>
      <c r="C411" s="119">
        <v>1.0884543165188894E-3</v>
      </c>
      <c r="D411" s="86" t="s">
        <v>2954</v>
      </c>
      <c r="E411" s="86" t="b">
        <v>0</v>
      </c>
      <c r="F411" s="86" t="b">
        <v>0</v>
      </c>
      <c r="G411" s="86" t="b">
        <v>0</v>
      </c>
    </row>
    <row r="412" spans="1:7" x14ac:dyDescent="0.25">
      <c r="A412" s="86" t="s">
        <v>2823</v>
      </c>
      <c r="B412" s="86">
        <v>3</v>
      </c>
      <c r="C412" s="119">
        <v>1.0884543165188894E-3</v>
      </c>
      <c r="D412" s="86" t="s">
        <v>2954</v>
      </c>
      <c r="E412" s="86" t="b">
        <v>0</v>
      </c>
      <c r="F412" s="86" t="b">
        <v>0</v>
      </c>
      <c r="G412" s="86" t="b">
        <v>0</v>
      </c>
    </row>
    <row r="413" spans="1:7" x14ac:dyDescent="0.25">
      <c r="A413" s="86" t="s">
        <v>2824</v>
      </c>
      <c r="B413" s="86">
        <v>3</v>
      </c>
      <c r="C413" s="119">
        <v>1.0884543165188894E-3</v>
      </c>
      <c r="D413" s="86" t="s">
        <v>2954</v>
      </c>
      <c r="E413" s="86" t="b">
        <v>0</v>
      </c>
      <c r="F413" s="86" t="b">
        <v>0</v>
      </c>
      <c r="G413" s="86" t="b">
        <v>0</v>
      </c>
    </row>
    <row r="414" spans="1:7" x14ac:dyDescent="0.25">
      <c r="A414" s="86" t="s">
        <v>2825</v>
      </c>
      <c r="B414" s="86">
        <v>3</v>
      </c>
      <c r="C414" s="119">
        <v>1.0884543165188894E-3</v>
      </c>
      <c r="D414" s="86" t="s">
        <v>2954</v>
      </c>
      <c r="E414" s="86" t="b">
        <v>0</v>
      </c>
      <c r="F414" s="86" t="b">
        <v>0</v>
      </c>
      <c r="G414" s="86" t="b">
        <v>0</v>
      </c>
    </row>
    <row r="415" spans="1:7" x14ac:dyDescent="0.25">
      <c r="A415" s="86" t="s">
        <v>2826</v>
      </c>
      <c r="B415" s="86">
        <v>3</v>
      </c>
      <c r="C415" s="119">
        <v>1.0884543165188894E-3</v>
      </c>
      <c r="D415" s="86" t="s">
        <v>2954</v>
      </c>
      <c r="E415" s="86" t="b">
        <v>0</v>
      </c>
      <c r="F415" s="86" t="b">
        <v>0</v>
      </c>
      <c r="G415" s="86" t="b">
        <v>0</v>
      </c>
    </row>
    <row r="416" spans="1:7" x14ac:dyDescent="0.25">
      <c r="A416" s="86" t="s">
        <v>2827</v>
      </c>
      <c r="B416" s="86">
        <v>3</v>
      </c>
      <c r="C416" s="119">
        <v>1.0884543165188894E-3</v>
      </c>
      <c r="D416" s="86" t="s">
        <v>2954</v>
      </c>
      <c r="E416" s="86" t="b">
        <v>0</v>
      </c>
      <c r="F416" s="86" t="b">
        <v>0</v>
      </c>
      <c r="G416" s="86" t="b">
        <v>0</v>
      </c>
    </row>
    <row r="417" spans="1:7" x14ac:dyDescent="0.25">
      <c r="A417" s="86" t="s">
        <v>2828</v>
      </c>
      <c r="B417" s="86">
        <v>3</v>
      </c>
      <c r="C417" s="119">
        <v>1.0884543165188894E-3</v>
      </c>
      <c r="D417" s="86" t="s">
        <v>2954</v>
      </c>
      <c r="E417" s="86" t="b">
        <v>0</v>
      </c>
      <c r="F417" s="86" t="b">
        <v>0</v>
      </c>
      <c r="G417" s="86" t="b">
        <v>0</v>
      </c>
    </row>
    <row r="418" spans="1:7" x14ac:dyDescent="0.25">
      <c r="A418" s="86" t="s">
        <v>2829</v>
      </c>
      <c r="B418" s="86">
        <v>3</v>
      </c>
      <c r="C418" s="119">
        <v>1.0884543165188894E-3</v>
      </c>
      <c r="D418" s="86" t="s">
        <v>2954</v>
      </c>
      <c r="E418" s="86" t="b">
        <v>0</v>
      </c>
      <c r="F418" s="86" t="b">
        <v>0</v>
      </c>
      <c r="G418" s="86" t="b">
        <v>0</v>
      </c>
    </row>
    <row r="419" spans="1:7" x14ac:dyDescent="0.25">
      <c r="A419" s="86" t="s">
        <v>2830</v>
      </c>
      <c r="B419" s="86">
        <v>3</v>
      </c>
      <c r="C419" s="119">
        <v>1.0884543165188894E-3</v>
      </c>
      <c r="D419" s="86" t="s">
        <v>2954</v>
      </c>
      <c r="E419" s="86" t="b">
        <v>0</v>
      </c>
      <c r="F419" s="86" t="b">
        <v>0</v>
      </c>
      <c r="G419" s="86" t="b">
        <v>0</v>
      </c>
    </row>
    <row r="420" spans="1:7" x14ac:dyDescent="0.25">
      <c r="A420" s="86" t="s">
        <v>2831</v>
      </c>
      <c r="B420" s="86">
        <v>3</v>
      </c>
      <c r="C420" s="119">
        <v>1.0884543165188894E-3</v>
      </c>
      <c r="D420" s="86" t="s">
        <v>2954</v>
      </c>
      <c r="E420" s="86" t="b">
        <v>0</v>
      </c>
      <c r="F420" s="86" t="b">
        <v>0</v>
      </c>
      <c r="G420" s="86" t="b">
        <v>0</v>
      </c>
    </row>
    <row r="421" spans="1:7" x14ac:dyDescent="0.25">
      <c r="A421" s="86" t="s">
        <v>2832</v>
      </c>
      <c r="B421" s="86">
        <v>3</v>
      </c>
      <c r="C421" s="119">
        <v>1.0884543165188894E-3</v>
      </c>
      <c r="D421" s="86" t="s">
        <v>2954</v>
      </c>
      <c r="E421" s="86" t="b">
        <v>0</v>
      </c>
      <c r="F421" s="86" t="b">
        <v>0</v>
      </c>
      <c r="G421" s="86" t="b">
        <v>0</v>
      </c>
    </row>
    <row r="422" spans="1:7" x14ac:dyDescent="0.25">
      <c r="A422" s="86" t="s">
        <v>2833</v>
      </c>
      <c r="B422" s="86">
        <v>3</v>
      </c>
      <c r="C422" s="119">
        <v>1.0884543165188894E-3</v>
      </c>
      <c r="D422" s="86" t="s">
        <v>2954</v>
      </c>
      <c r="E422" s="86" t="b">
        <v>0</v>
      </c>
      <c r="F422" s="86" t="b">
        <v>0</v>
      </c>
      <c r="G422" s="86" t="b">
        <v>0</v>
      </c>
    </row>
    <row r="423" spans="1:7" x14ac:dyDescent="0.25">
      <c r="A423" s="86" t="s">
        <v>2834</v>
      </c>
      <c r="B423" s="86">
        <v>3</v>
      </c>
      <c r="C423" s="119">
        <v>1.0884543165188894E-3</v>
      </c>
      <c r="D423" s="86" t="s">
        <v>2954</v>
      </c>
      <c r="E423" s="86" t="b">
        <v>0</v>
      </c>
      <c r="F423" s="86" t="b">
        <v>0</v>
      </c>
      <c r="G423" s="86" t="b">
        <v>0</v>
      </c>
    </row>
    <row r="424" spans="1:7" x14ac:dyDescent="0.25">
      <c r="A424" s="86" t="s">
        <v>2835</v>
      </c>
      <c r="B424" s="86">
        <v>3</v>
      </c>
      <c r="C424" s="119">
        <v>1.0884543165188894E-3</v>
      </c>
      <c r="D424" s="86" t="s">
        <v>2954</v>
      </c>
      <c r="E424" s="86" t="b">
        <v>0</v>
      </c>
      <c r="F424" s="86" t="b">
        <v>0</v>
      </c>
      <c r="G424" s="86" t="b">
        <v>0</v>
      </c>
    </row>
    <row r="425" spans="1:7" x14ac:dyDescent="0.25">
      <c r="A425" s="86" t="s">
        <v>2836</v>
      </c>
      <c r="B425" s="86">
        <v>3</v>
      </c>
      <c r="C425" s="119">
        <v>1.0884543165188894E-3</v>
      </c>
      <c r="D425" s="86" t="s">
        <v>2954</v>
      </c>
      <c r="E425" s="86" t="b">
        <v>0</v>
      </c>
      <c r="F425" s="86" t="b">
        <v>0</v>
      </c>
      <c r="G425" s="86" t="b">
        <v>0</v>
      </c>
    </row>
    <row r="426" spans="1:7" x14ac:dyDescent="0.25">
      <c r="A426" s="86" t="s">
        <v>2837</v>
      </c>
      <c r="B426" s="86">
        <v>3</v>
      </c>
      <c r="C426" s="119">
        <v>1.0884543165188894E-3</v>
      </c>
      <c r="D426" s="86" t="s">
        <v>2954</v>
      </c>
      <c r="E426" s="86" t="b">
        <v>0</v>
      </c>
      <c r="F426" s="86" t="b">
        <v>0</v>
      </c>
      <c r="G426" s="86" t="b">
        <v>0</v>
      </c>
    </row>
    <row r="427" spans="1:7" x14ac:dyDescent="0.25">
      <c r="A427" s="86" t="s">
        <v>2838</v>
      </c>
      <c r="B427" s="86">
        <v>3</v>
      </c>
      <c r="C427" s="119">
        <v>1.0884543165188894E-3</v>
      </c>
      <c r="D427" s="86" t="s">
        <v>2954</v>
      </c>
      <c r="E427" s="86" t="b">
        <v>0</v>
      </c>
      <c r="F427" s="86" t="b">
        <v>0</v>
      </c>
      <c r="G427" s="86" t="b">
        <v>0</v>
      </c>
    </row>
    <row r="428" spans="1:7" x14ac:dyDescent="0.25">
      <c r="A428" s="86" t="s">
        <v>2839</v>
      </c>
      <c r="B428" s="86">
        <v>3</v>
      </c>
      <c r="C428" s="119">
        <v>1.0884543165188894E-3</v>
      </c>
      <c r="D428" s="86" t="s">
        <v>2954</v>
      </c>
      <c r="E428" s="86" t="b">
        <v>0</v>
      </c>
      <c r="F428" s="86" t="b">
        <v>0</v>
      </c>
      <c r="G428" s="86" t="b">
        <v>0</v>
      </c>
    </row>
    <row r="429" spans="1:7" x14ac:dyDescent="0.25">
      <c r="A429" s="86" t="s">
        <v>2840</v>
      </c>
      <c r="B429" s="86">
        <v>3</v>
      </c>
      <c r="C429" s="119">
        <v>1.0884543165188894E-3</v>
      </c>
      <c r="D429" s="86" t="s">
        <v>2954</v>
      </c>
      <c r="E429" s="86" t="b">
        <v>0</v>
      </c>
      <c r="F429" s="86" t="b">
        <v>0</v>
      </c>
      <c r="G429" s="86" t="b">
        <v>0</v>
      </c>
    </row>
    <row r="430" spans="1:7" x14ac:dyDescent="0.25">
      <c r="A430" s="86" t="s">
        <v>2841</v>
      </c>
      <c r="B430" s="86">
        <v>3</v>
      </c>
      <c r="C430" s="119">
        <v>1.0884543165188894E-3</v>
      </c>
      <c r="D430" s="86" t="s">
        <v>2954</v>
      </c>
      <c r="E430" s="86" t="b">
        <v>0</v>
      </c>
      <c r="F430" s="86" t="b">
        <v>0</v>
      </c>
      <c r="G430" s="86" t="b">
        <v>0</v>
      </c>
    </row>
    <row r="431" spans="1:7" x14ac:dyDescent="0.25">
      <c r="A431" s="86" t="s">
        <v>2842</v>
      </c>
      <c r="B431" s="86">
        <v>3</v>
      </c>
      <c r="C431" s="119">
        <v>1.0884543165188894E-3</v>
      </c>
      <c r="D431" s="86" t="s">
        <v>2954</v>
      </c>
      <c r="E431" s="86" t="b">
        <v>0</v>
      </c>
      <c r="F431" s="86" t="b">
        <v>0</v>
      </c>
      <c r="G431" s="86" t="b">
        <v>0</v>
      </c>
    </row>
    <row r="432" spans="1:7" x14ac:dyDescent="0.25">
      <c r="A432" s="86" t="s">
        <v>2843</v>
      </c>
      <c r="B432" s="86">
        <v>3</v>
      </c>
      <c r="C432" s="119">
        <v>1.0884543165188894E-3</v>
      </c>
      <c r="D432" s="86" t="s">
        <v>2954</v>
      </c>
      <c r="E432" s="86" t="b">
        <v>0</v>
      </c>
      <c r="F432" s="86" t="b">
        <v>0</v>
      </c>
      <c r="G432" s="86" t="b">
        <v>0</v>
      </c>
    </row>
    <row r="433" spans="1:7" x14ac:dyDescent="0.25">
      <c r="A433" s="86" t="s">
        <v>2844</v>
      </c>
      <c r="B433" s="86">
        <v>3</v>
      </c>
      <c r="C433" s="119">
        <v>1.0884543165188894E-3</v>
      </c>
      <c r="D433" s="86" t="s">
        <v>2954</v>
      </c>
      <c r="E433" s="86" t="b">
        <v>0</v>
      </c>
      <c r="F433" s="86" t="b">
        <v>0</v>
      </c>
      <c r="G433" s="86" t="b">
        <v>0</v>
      </c>
    </row>
    <row r="434" spans="1:7" x14ac:dyDescent="0.25">
      <c r="A434" s="86" t="s">
        <v>2845</v>
      </c>
      <c r="B434" s="86">
        <v>3</v>
      </c>
      <c r="C434" s="119">
        <v>1.0884543165188894E-3</v>
      </c>
      <c r="D434" s="86" t="s">
        <v>2954</v>
      </c>
      <c r="E434" s="86" t="b">
        <v>0</v>
      </c>
      <c r="F434" s="86" t="b">
        <v>0</v>
      </c>
      <c r="G434" s="86" t="b">
        <v>0</v>
      </c>
    </row>
    <row r="435" spans="1:7" x14ac:dyDescent="0.25">
      <c r="A435" s="86" t="s">
        <v>2846</v>
      </c>
      <c r="B435" s="86">
        <v>3</v>
      </c>
      <c r="C435" s="119">
        <v>1.0884543165188894E-3</v>
      </c>
      <c r="D435" s="86" t="s">
        <v>2954</v>
      </c>
      <c r="E435" s="86" t="b">
        <v>0</v>
      </c>
      <c r="F435" s="86" t="b">
        <v>0</v>
      </c>
      <c r="G435" s="86" t="b">
        <v>0</v>
      </c>
    </row>
    <row r="436" spans="1:7" x14ac:dyDescent="0.25">
      <c r="A436" s="86" t="s">
        <v>2847</v>
      </c>
      <c r="B436" s="86">
        <v>3</v>
      </c>
      <c r="C436" s="119">
        <v>1.0884543165188894E-3</v>
      </c>
      <c r="D436" s="86" t="s">
        <v>2954</v>
      </c>
      <c r="E436" s="86" t="b">
        <v>0</v>
      </c>
      <c r="F436" s="86" t="b">
        <v>0</v>
      </c>
      <c r="G436" s="86" t="b">
        <v>0</v>
      </c>
    </row>
    <row r="437" spans="1:7" x14ac:dyDescent="0.25">
      <c r="A437" s="86" t="s">
        <v>2848</v>
      </c>
      <c r="B437" s="86">
        <v>3</v>
      </c>
      <c r="C437" s="119">
        <v>1.0884543165188894E-3</v>
      </c>
      <c r="D437" s="86" t="s">
        <v>2954</v>
      </c>
      <c r="E437" s="86" t="b">
        <v>0</v>
      </c>
      <c r="F437" s="86" t="b">
        <v>0</v>
      </c>
      <c r="G437" s="86" t="b">
        <v>0</v>
      </c>
    </row>
    <row r="438" spans="1:7" x14ac:dyDescent="0.25">
      <c r="A438" s="86" t="s">
        <v>2849</v>
      </c>
      <c r="B438" s="86">
        <v>3</v>
      </c>
      <c r="C438" s="119">
        <v>1.0884543165188894E-3</v>
      </c>
      <c r="D438" s="86" t="s">
        <v>2954</v>
      </c>
      <c r="E438" s="86" t="b">
        <v>0</v>
      </c>
      <c r="F438" s="86" t="b">
        <v>0</v>
      </c>
      <c r="G438" s="86" t="b">
        <v>0</v>
      </c>
    </row>
    <row r="439" spans="1:7" x14ac:dyDescent="0.25">
      <c r="A439" s="86" t="s">
        <v>297</v>
      </c>
      <c r="B439" s="86">
        <v>3</v>
      </c>
      <c r="C439" s="119">
        <v>1.0884543165188894E-3</v>
      </c>
      <c r="D439" s="86" t="s">
        <v>2954</v>
      </c>
      <c r="E439" s="86" t="b">
        <v>0</v>
      </c>
      <c r="F439" s="86" t="b">
        <v>0</v>
      </c>
      <c r="G439" s="86" t="b">
        <v>0</v>
      </c>
    </row>
    <row r="440" spans="1:7" x14ac:dyDescent="0.25">
      <c r="A440" s="86" t="s">
        <v>2850</v>
      </c>
      <c r="B440" s="86">
        <v>3</v>
      </c>
      <c r="C440" s="119">
        <v>1.0884543165188894E-3</v>
      </c>
      <c r="D440" s="86" t="s">
        <v>2954</v>
      </c>
      <c r="E440" s="86" t="b">
        <v>0</v>
      </c>
      <c r="F440" s="86" t="b">
        <v>0</v>
      </c>
      <c r="G440" s="86" t="b">
        <v>0</v>
      </c>
    </row>
    <row r="441" spans="1:7" x14ac:dyDescent="0.25">
      <c r="A441" s="86" t="s">
        <v>2851</v>
      </c>
      <c r="B441" s="86">
        <v>3</v>
      </c>
      <c r="C441" s="119">
        <v>1.0884543165188894E-3</v>
      </c>
      <c r="D441" s="86" t="s">
        <v>2954</v>
      </c>
      <c r="E441" s="86" t="b">
        <v>0</v>
      </c>
      <c r="F441" s="86" t="b">
        <v>0</v>
      </c>
      <c r="G441" s="86" t="b">
        <v>0</v>
      </c>
    </row>
    <row r="442" spans="1:7" x14ac:dyDescent="0.25">
      <c r="A442" s="86" t="s">
        <v>2852</v>
      </c>
      <c r="B442" s="86">
        <v>3</v>
      </c>
      <c r="C442" s="119">
        <v>1.0884543165188894E-3</v>
      </c>
      <c r="D442" s="86" t="s">
        <v>2954</v>
      </c>
      <c r="E442" s="86" t="b">
        <v>0</v>
      </c>
      <c r="F442" s="86" t="b">
        <v>0</v>
      </c>
      <c r="G442" s="86" t="b">
        <v>0</v>
      </c>
    </row>
    <row r="443" spans="1:7" x14ac:dyDescent="0.25">
      <c r="A443" s="86" t="s">
        <v>2853</v>
      </c>
      <c r="B443" s="86">
        <v>3</v>
      </c>
      <c r="C443" s="119">
        <v>1.0884543165188894E-3</v>
      </c>
      <c r="D443" s="86" t="s">
        <v>2954</v>
      </c>
      <c r="E443" s="86" t="b">
        <v>0</v>
      </c>
      <c r="F443" s="86" t="b">
        <v>0</v>
      </c>
      <c r="G443" s="86" t="b">
        <v>0</v>
      </c>
    </row>
    <row r="444" spans="1:7" x14ac:dyDescent="0.25">
      <c r="A444" s="86" t="s">
        <v>2854</v>
      </c>
      <c r="B444" s="86">
        <v>3</v>
      </c>
      <c r="C444" s="119">
        <v>1.0884543165188894E-3</v>
      </c>
      <c r="D444" s="86" t="s">
        <v>2954</v>
      </c>
      <c r="E444" s="86" t="b">
        <v>0</v>
      </c>
      <c r="F444" s="86" t="b">
        <v>0</v>
      </c>
      <c r="G444" s="86" t="b">
        <v>0</v>
      </c>
    </row>
    <row r="445" spans="1:7" x14ac:dyDescent="0.25">
      <c r="A445" s="86" t="s">
        <v>2855</v>
      </c>
      <c r="B445" s="86">
        <v>3</v>
      </c>
      <c r="C445" s="119">
        <v>1.0884543165188894E-3</v>
      </c>
      <c r="D445" s="86" t="s">
        <v>2954</v>
      </c>
      <c r="E445" s="86" t="b">
        <v>0</v>
      </c>
      <c r="F445" s="86" t="b">
        <v>0</v>
      </c>
      <c r="G445" s="86" t="b">
        <v>0</v>
      </c>
    </row>
    <row r="446" spans="1:7" x14ac:dyDescent="0.25">
      <c r="A446" s="86" t="s">
        <v>2856</v>
      </c>
      <c r="B446" s="86">
        <v>3</v>
      </c>
      <c r="C446" s="119">
        <v>1.0884543165188894E-3</v>
      </c>
      <c r="D446" s="86" t="s">
        <v>2954</v>
      </c>
      <c r="E446" s="86" t="b">
        <v>0</v>
      </c>
      <c r="F446" s="86" t="b">
        <v>0</v>
      </c>
      <c r="G446" s="86" t="b">
        <v>0</v>
      </c>
    </row>
    <row r="447" spans="1:7" x14ac:dyDescent="0.25">
      <c r="A447" s="86" t="s">
        <v>2857</v>
      </c>
      <c r="B447" s="86">
        <v>3</v>
      </c>
      <c r="C447" s="119">
        <v>1.0884543165188894E-3</v>
      </c>
      <c r="D447" s="86" t="s">
        <v>2954</v>
      </c>
      <c r="E447" s="86" t="b">
        <v>0</v>
      </c>
      <c r="F447" s="86" t="b">
        <v>0</v>
      </c>
      <c r="G447" s="86" t="b">
        <v>0</v>
      </c>
    </row>
    <row r="448" spans="1:7" x14ac:dyDescent="0.25">
      <c r="A448" s="86" t="s">
        <v>2858</v>
      </c>
      <c r="B448" s="86">
        <v>3</v>
      </c>
      <c r="C448" s="119">
        <v>1.0884543165188894E-3</v>
      </c>
      <c r="D448" s="86" t="s">
        <v>2954</v>
      </c>
      <c r="E448" s="86" t="b">
        <v>0</v>
      </c>
      <c r="F448" s="86" t="b">
        <v>0</v>
      </c>
      <c r="G448" s="86" t="b">
        <v>0</v>
      </c>
    </row>
    <row r="449" spans="1:7" x14ac:dyDescent="0.25">
      <c r="A449" s="86" t="s">
        <v>2859</v>
      </c>
      <c r="B449" s="86">
        <v>3</v>
      </c>
      <c r="C449" s="119">
        <v>1.0884543165188894E-3</v>
      </c>
      <c r="D449" s="86" t="s">
        <v>2954</v>
      </c>
      <c r="E449" s="86" t="b">
        <v>0</v>
      </c>
      <c r="F449" s="86" t="b">
        <v>0</v>
      </c>
      <c r="G449" s="86" t="b">
        <v>0</v>
      </c>
    </row>
    <row r="450" spans="1:7" x14ac:dyDescent="0.25">
      <c r="A450" s="86" t="s">
        <v>2860</v>
      </c>
      <c r="B450" s="86">
        <v>3</v>
      </c>
      <c r="C450" s="119">
        <v>1.0884543165188894E-3</v>
      </c>
      <c r="D450" s="86" t="s">
        <v>2954</v>
      </c>
      <c r="E450" s="86" t="b">
        <v>0</v>
      </c>
      <c r="F450" s="86" t="b">
        <v>0</v>
      </c>
      <c r="G450" s="86" t="b">
        <v>0</v>
      </c>
    </row>
    <row r="451" spans="1:7" x14ac:dyDescent="0.25">
      <c r="A451" s="86" t="s">
        <v>2861</v>
      </c>
      <c r="B451" s="86">
        <v>3</v>
      </c>
      <c r="C451" s="119">
        <v>1.0884543165188894E-3</v>
      </c>
      <c r="D451" s="86" t="s">
        <v>2954</v>
      </c>
      <c r="E451" s="86" t="b">
        <v>0</v>
      </c>
      <c r="F451" s="86" t="b">
        <v>0</v>
      </c>
      <c r="G451" s="86" t="b">
        <v>0</v>
      </c>
    </row>
    <row r="452" spans="1:7" x14ac:dyDescent="0.25">
      <c r="A452" s="86" t="s">
        <v>2862</v>
      </c>
      <c r="B452" s="86">
        <v>3</v>
      </c>
      <c r="C452" s="119">
        <v>1.0884543165188894E-3</v>
      </c>
      <c r="D452" s="86" t="s">
        <v>2954</v>
      </c>
      <c r="E452" s="86" t="b">
        <v>0</v>
      </c>
      <c r="F452" s="86" t="b">
        <v>0</v>
      </c>
      <c r="G452" s="86" t="b">
        <v>0</v>
      </c>
    </row>
    <row r="453" spans="1:7" x14ac:dyDescent="0.25">
      <c r="A453" s="86" t="s">
        <v>2863</v>
      </c>
      <c r="B453" s="86">
        <v>3</v>
      </c>
      <c r="C453" s="119">
        <v>1.0884543165188894E-3</v>
      </c>
      <c r="D453" s="86" t="s">
        <v>2954</v>
      </c>
      <c r="E453" s="86" t="b">
        <v>0</v>
      </c>
      <c r="F453" s="86" t="b">
        <v>0</v>
      </c>
      <c r="G453" s="86" t="b">
        <v>0</v>
      </c>
    </row>
    <row r="454" spans="1:7" x14ac:dyDescent="0.25">
      <c r="A454" s="86" t="s">
        <v>2864</v>
      </c>
      <c r="B454" s="86">
        <v>3</v>
      </c>
      <c r="C454" s="119">
        <v>1.0884543165188894E-3</v>
      </c>
      <c r="D454" s="86" t="s">
        <v>2954</v>
      </c>
      <c r="E454" s="86" t="b">
        <v>0</v>
      </c>
      <c r="F454" s="86" t="b">
        <v>1</v>
      </c>
      <c r="G454" s="86" t="b">
        <v>0</v>
      </c>
    </row>
    <row r="455" spans="1:7" x14ac:dyDescent="0.25">
      <c r="A455" s="86" t="s">
        <v>2865</v>
      </c>
      <c r="B455" s="86">
        <v>3</v>
      </c>
      <c r="C455" s="119">
        <v>1.0884543165188894E-3</v>
      </c>
      <c r="D455" s="86" t="s">
        <v>2954</v>
      </c>
      <c r="E455" s="86" t="b">
        <v>0</v>
      </c>
      <c r="F455" s="86" t="b">
        <v>0</v>
      </c>
      <c r="G455" s="86" t="b">
        <v>0</v>
      </c>
    </row>
    <row r="456" spans="1:7" x14ac:dyDescent="0.25">
      <c r="A456" s="86" t="s">
        <v>2866</v>
      </c>
      <c r="B456" s="86">
        <v>3</v>
      </c>
      <c r="C456" s="119">
        <v>1.0884543165188894E-3</v>
      </c>
      <c r="D456" s="86" t="s">
        <v>2954</v>
      </c>
      <c r="E456" s="86" t="b">
        <v>0</v>
      </c>
      <c r="F456" s="86" t="b">
        <v>0</v>
      </c>
      <c r="G456" s="86" t="b">
        <v>0</v>
      </c>
    </row>
    <row r="457" spans="1:7" x14ac:dyDescent="0.25">
      <c r="A457" s="86" t="s">
        <v>2867</v>
      </c>
      <c r="B457" s="86">
        <v>3</v>
      </c>
      <c r="C457" s="119">
        <v>1.0884543165188894E-3</v>
      </c>
      <c r="D457" s="86" t="s">
        <v>2954</v>
      </c>
      <c r="E457" s="86" t="b">
        <v>0</v>
      </c>
      <c r="F457" s="86" t="b">
        <v>0</v>
      </c>
      <c r="G457" s="86" t="b">
        <v>0</v>
      </c>
    </row>
    <row r="458" spans="1:7" x14ac:dyDescent="0.25">
      <c r="A458" s="86" t="s">
        <v>2868</v>
      </c>
      <c r="B458" s="86">
        <v>3</v>
      </c>
      <c r="C458" s="119">
        <v>1.0884543165188894E-3</v>
      </c>
      <c r="D458" s="86" t="s">
        <v>2954</v>
      </c>
      <c r="E458" s="86" t="b">
        <v>0</v>
      </c>
      <c r="F458" s="86" t="b">
        <v>0</v>
      </c>
      <c r="G458" s="86" t="b">
        <v>0</v>
      </c>
    </row>
    <row r="459" spans="1:7" x14ac:dyDescent="0.25">
      <c r="A459" s="86" t="s">
        <v>2869</v>
      </c>
      <c r="B459" s="86">
        <v>3</v>
      </c>
      <c r="C459" s="119">
        <v>1.0884543165188894E-3</v>
      </c>
      <c r="D459" s="86" t="s">
        <v>2954</v>
      </c>
      <c r="E459" s="86" t="b">
        <v>0</v>
      </c>
      <c r="F459" s="86" t="b">
        <v>0</v>
      </c>
      <c r="G459" s="86" t="b">
        <v>0</v>
      </c>
    </row>
    <row r="460" spans="1:7" x14ac:dyDescent="0.25">
      <c r="A460" s="86" t="s">
        <v>2870</v>
      </c>
      <c r="B460" s="86">
        <v>3</v>
      </c>
      <c r="C460" s="119">
        <v>1.0884543165188894E-3</v>
      </c>
      <c r="D460" s="86" t="s">
        <v>2954</v>
      </c>
      <c r="E460" s="86" t="b">
        <v>0</v>
      </c>
      <c r="F460" s="86" t="b">
        <v>0</v>
      </c>
      <c r="G460" s="86" t="b">
        <v>0</v>
      </c>
    </row>
    <row r="461" spans="1:7" x14ac:dyDescent="0.25">
      <c r="A461" s="86" t="s">
        <v>2871</v>
      </c>
      <c r="B461" s="86">
        <v>2</v>
      </c>
      <c r="C461" s="119">
        <v>7.8889874345580517E-4</v>
      </c>
      <c r="D461" s="86" t="s">
        <v>2954</v>
      </c>
      <c r="E461" s="86" t="b">
        <v>0</v>
      </c>
      <c r="F461" s="86" t="b">
        <v>0</v>
      </c>
      <c r="G461" s="86" t="b">
        <v>0</v>
      </c>
    </row>
    <row r="462" spans="1:7" x14ac:dyDescent="0.25">
      <c r="A462" s="86" t="s">
        <v>2872</v>
      </c>
      <c r="B462" s="86">
        <v>2</v>
      </c>
      <c r="C462" s="119">
        <v>7.8889874345580517E-4</v>
      </c>
      <c r="D462" s="86" t="s">
        <v>2954</v>
      </c>
      <c r="E462" s="86" t="b">
        <v>0</v>
      </c>
      <c r="F462" s="86" t="b">
        <v>0</v>
      </c>
      <c r="G462" s="86" t="b">
        <v>0</v>
      </c>
    </row>
    <row r="463" spans="1:7" x14ac:dyDescent="0.25">
      <c r="A463" s="86" t="s">
        <v>2873</v>
      </c>
      <c r="B463" s="86">
        <v>2</v>
      </c>
      <c r="C463" s="119">
        <v>7.8889874345580517E-4</v>
      </c>
      <c r="D463" s="86" t="s">
        <v>2954</v>
      </c>
      <c r="E463" s="86" t="b">
        <v>0</v>
      </c>
      <c r="F463" s="86" t="b">
        <v>0</v>
      </c>
      <c r="G463" s="86" t="b">
        <v>0</v>
      </c>
    </row>
    <row r="464" spans="1:7" x14ac:dyDescent="0.25">
      <c r="A464" s="86" t="s">
        <v>2874</v>
      </c>
      <c r="B464" s="86">
        <v>2</v>
      </c>
      <c r="C464" s="119">
        <v>7.8889874345580517E-4</v>
      </c>
      <c r="D464" s="86" t="s">
        <v>2954</v>
      </c>
      <c r="E464" s="86" t="b">
        <v>0</v>
      </c>
      <c r="F464" s="86" t="b">
        <v>0</v>
      </c>
      <c r="G464" s="86" t="b">
        <v>0</v>
      </c>
    </row>
    <row r="465" spans="1:7" x14ac:dyDescent="0.25">
      <c r="A465" s="86" t="s">
        <v>2875</v>
      </c>
      <c r="B465" s="86">
        <v>2</v>
      </c>
      <c r="C465" s="119">
        <v>7.8889874345580517E-4</v>
      </c>
      <c r="D465" s="86" t="s">
        <v>2954</v>
      </c>
      <c r="E465" s="86" t="b">
        <v>0</v>
      </c>
      <c r="F465" s="86" t="b">
        <v>0</v>
      </c>
      <c r="G465" s="86" t="b">
        <v>0</v>
      </c>
    </row>
    <row r="466" spans="1:7" x14ac:dyDescent="0.25">
      <c r="A466" s="86" t="s">
        <v>2876</v>
      </c>
      <c r="B466" s="86">
        <v>2</v>
      </c>
      <c r="C466" s="119">
        <v>7.8889874345580517E-4</v>
      </c>
      <c r="D466" s="86" t="s">
        <v>2954</v>
      </c>
      <c r="E466" s="86" t="b">
        <v>0</v>
      </c>
      <c r="F466" s="86" t="b">
        <v>0</v>
      </c>
      <c r="G466" s="86" t="b">
        <v>0</v>
      </c>
    </row>
    <row r="467" spans="1:7" x14ac:dyDescent="0.25">
      <c r="A467" s="86" t="s">
        <v>2877</v>
      </c>
      <c r="B467" s="86">
        <v>2</v>
      </c>
      <c r="C467" s="119">
        <v>7.8889874345580517E-4</v>
      </c>
      <c r="D467" s="86" t="s">
        <v>2954</v>
      </c>
      <c r="E467" s="86" t="b">
        <v>0</v>
      </c>
      <c r="F467" s="86" t="b">
        <v>0</v>
      </c>
      <c r="G467" s="86" t="b">
        <v>0</v>
      </c>
    </row>
    <row r="468" spans="1:7" x14ac:dyDescent="0.25">
      <c r="A468" s="86" t="s">
        <v>278</v>
      </c>
      <c r="B468" s="86">
        <v>2</v>
      </c>
      <c r="C468" s="119">
        <v>7.8889874345580517E-4</v>
      </c>
      <c r="D468" s="86" t="s">
        <v>2954</v>
      </c>
      <c r="E468" s="86" t="b">
        <v>0</v>
      </c>
      <c r="F468" s="86" t="b">
        <v>0</v>
      </c>
      <c r="G468" s="86" t="b">
        <v>0</v>
      </c>
    </row>
    <row r="469" spans="1:7" x14ac:dyDescent="0.25">
      <c r="A469" s="86" t="s">
        <v>2878</v>
      </c>
      <c r="B469" s="86">
        <v>2</v>
      </c>
      <c r="C469" s="119">
        <v>7.8889874345580517E-4</v>
      </c>
      <c r="D469" s="86" t="s">
        <v>2954</v>
      </c>
      <c r="E469" s="86" t="b">
        <v>0</v>
      </c>
      <c r="F469" s="86" t="b">
        <v>0</v>
      </c>
      <c r="G469" s="86" t="b">
        <v>0</v>
      </c>
    </row>
    <row r="470" spans="1:7" x14ac:dyDescent="0.25">
      <c r="A470" s="86" t="s">
        <v>2879</v>
      </c>
      <c r="B470" s="86">
        <v>2</v>
      </c>
      <c r="C470" s="119">
        <v>7.8889874345580517E-4</v>
      </c>
      <c r="D470" s="86" t="s">
        <v>2954</v>
      </c>
      <c r="E470" s="86" t="b">
        <v>0</v>
      </c>
      <c r="F470" s="86" t="b">
        <v>0</v>
      </c>
      <c r="G470" s="86" t="b">
        <v>0</v>
      </c>
    </row>
    <row r="471" spans="1:7" x14ac:dyDescent="0.25">
      <c r="A471" s="86" t="s">
        <v>2880</v>
      </c>
      <c r="B471" s="86">
        <v>2</v>
      </c>
      <c r="C471" s="119">
        <v>7.8889874345580517E-4</v>
      </c>
      <c r="D471" s="86" t="s">
        <v>2954</v>
      </c>
      <c r="E471" s="86" t="b">
        <v>0</v>
      </c>
      <c r="F471" s="86" t="b">
        <v>0</v>
      </c>
      <c r="G471" s="86" t="b">
        <v>0</v>
      </c>
    </row>
    <row r="472" spans="1:7" x14ac:dyDescent="0.25">
      <c r="A472" s="86" t="s">
        <v>2881</v>
      </c>
      <c r="B472" s="86">
        <v>2</v>
      </c>
      <c r="C472" s="119">
        <v>7.8889874345580517E-4</v>
      </c>
      <c r="D472" s="86" t="s">
        <v>2954</v>
      </c>
      <c r="E472" s="86" t="b">
        <v>0</v>
      </c>
      <c r="F472" s="86" t="b">
        <v>0</v>
      </c>
      <c r="G472" s="86" t="b">
        <v>0</v>
      </c>
    </row>
    <row r="473" spans="1:7" x14ac:dyDescent="0.25">
      <c r="A473" s="86" t="s">
        <v>2882</v>
      </c>
      <c r="B473" s="86">
        <v>2</v>
      </c>
      <c r="C473" s="119">
        <v>7.8889874345580517E-4</v>
      </c>
      <c r="D473" s="86" t="s">
        <v>2954</v>
      </c>
      <c r="E473" s="86" t="b">
        <v>0</v>
      </c>
      <c r="F473" s="86" t="b">
        <v>0</v>
      </c>
      <c r="G473" s="86" t="b">
        <v>0</v>
      </c>
    </row>
    <row r="474" spans="1:7" x14ac:dyDescent="0.25">
      <c r="A474" s="86" t="s">
        <v>2883</v>
      </c>
      <c r="B474" s="86">
        <v>2</v>
      </c>
      <c r="C474" s="119">
        <v>7.8889874345580517E-4</v>
      </c>
      <c r="D474" s="86" t="s">
        <v>2954</v>
      </c>
      <c r="E474" s="86" t="b">
        <v>0</v>
      </c>
      <c r="F474" s="86" t="b">
        <v>0</v>
      </c>
      <c r="G474" s="86" t="b">
        <v>0</v>
      </c>
    </row>
    <row r="475" spans="1:7" x14ac:dyDescent="0.25">
      <c r="A475" s="86" t="s">
        <v>2884</v>
      </c>
      <c r="B475" s="86">
        <v>2</v>
      </c>
      <c r="C475" s="119">
        <v>7.8889874345580517E-4</v>
      </c>
      <c r="D475" s="86" t="s">
        <v>2954</v>
      </c>
      <c r="E475" s="86" t="b">
        <v>0</v>
      </c>
      <c r="F475" s="86" t="b">
        <v>0</v>
      </c>
      <c r="G475" s="86" t="b">
        <v>0</v>
      </c>
    </row>
    <row r="476" spans="1:7" x14ac:dyDescent="0.25">
      <c r="A476" s="86" t="s">
        <v>2885</v>
      </c>
      <c r="B476" s="86">
        <v>2</v>
      </c>
      <c r="C476" s="119">
        <v>7.8889874345580517E-4</v>
      </c>
      <c r="D476" s="86" t="s">
        <v>2954</v>
      </c>
      <c r="E476" s="86" t="b">
        <v>0</v>
      </c>
      <c r="F476" s="86" t="b">
        <v>0</v>
      </c>
      <c r="G476" s="86" t="b">
        <v>0</v>
      </c>
    </row>
    <row r="477" spans="1:7" x14ac:dyDescent="0.25">
      <c r="A477" s="86" t="s">
        <v>2886</v>
      </c>
      <c r="B477" s="86">
        <v>2</v>
      </c>
      <c r="C477" s="119">
        <v>7.8889874345580517E-4</v>
      </c>
      <c r="D477" s="86" t="s">
        <v>2954</v>
      </c>
      <c r="E477" s="86" t="b">
        <v>0</v>
      </c>
      <c r="F477" s="86" t="b">
        <v>0</v>
      </c>
      <c r="G477" s="86" t="b">
        <v>0</v>
      </c>
    </row>
    <row r="478" spans="1:7" x14ac:dyDescent="0.25">
      <c r="A478" s="86" t="s">
        <v>2887</v>
      </c>
      <c r="B478" s="86">
        <v>2</v>
      </c>
      <c r="C478" s="119">
        <v>7.8889874345580517E-4</v>
      </c>
      <c r="D478" s="86" t="s">
        <v>2954</v>
      </c>
      <c r="E478" s="86" t="b">
        <v>0</v>
      </c>
      <c r="F478" s="86" t="b">
        <v>0</v>
      </c>
      <c r="G478" s="86" t="b">
        <v>0</v>
      </c>
    </row>
    <row r="479" spans="1:7" x14ac:dyDescent="0.25">
      <c r="A479" s="86" t="s">
        <v>2888</v>
      </c>
      <c r="B479" s="86">
        <v>2</v>
      </c>
      <c r="C479" s="119">
        <v>7.8889874345580517E-4</v>
      </c>
      <c r="D479" s="86" t="s">
        <v>2954</v>
      </c>
      <c r="E479" s="86" t="b">
        <v>0</v>
      </c>
      <c r="F479" s="86" t="b">
        <v>0</v>
      </c>
      <c r="G479" s="86" t="b">
        <v>0</v>
      </c>
    </row>
    <row r="480" spans="1:7" x14ac:dyDescent="0.25">
      <c r="A480" s="86" t="s">
        <v>2889</v>
      </c>
      <c r="B480" s="86">
        <v>2</v>
      </c>
      <c r="C480" s="119">
        <v>7.8889874345580517E-4</v>
      </c>
      <c r="D480" s="86" t="s">
        <v>2954</v>
      </c>
      <c r="E480" s="86" t="b">
        <v>1</v>
      </c>
      <c r="F480" s="86" t="b">
        <v>0</v>
      </c>
      <c r="G480" s="86" t="b">
        <v>0</v>
      </c>
    </row>
    <row r="481" spans="1:7" x14ac:dyDescent="0.25">
      <c r="A481" s="86" t="s">
        <v>2890</v>
      </c>
      <c r="B481" s="86">
        <v>2</v>
      </c>
      <c r="C481" s="119">
        <v>7.8889874345580517E-4</v>
      </c>
      <c r="D481" s="86" t="s">
        <v>2954</v>
      </c>
      <c r="E481" s="86" t="b">
        <v>0</v>
      </c>
      <c r="F481" s="86" t="b">
        <v>0</v>
      </c>
      <c r="G481" s="86" t="b">
        <v>0</v>
      </c>
    </row>
    <row r="482" spans="1:7" x14ac:dyDescent="0.25">
      <c r="A482" s="86" t="s">
        <v>2891</v>
      </c>
      <c r="B482" s="86">
        <v>2</v>
      </c>
      <c r="C482" s="119">
        <v>7.8889874345580517E-4</v>
      </c>
      <c r="D482" s="86" t="s">
        <v>2954</v>
      </c>
      <c r="E482" s="86" t="b">
        <v>0</v>
      </c>
      <c r="F482" s="86" t="b">
        <v>0</v>
      </c>
      <c r="G482" s="86" t="b">
        <v>0</v>
      </c>
    </row>
    <row r="483" spans="1:7" x14ac:dyDescent="0.25">
      <c r="A483" s="86" t="s">
        <v>2892</v>
      </c>
      <c r="B483" s="86">
        <v>2</v>
      </c>
      <c r="C483" s="119">
        <v>7.8889874345580517E-4</v>
      </c>
      <c r="D483" s="86" t="s">
        <v>2954</v>
      </c>
      <c r="E483" s="86" t="b">
        <v>0</v>
      </c>
      <c r="F483" s="86" t="b">
        <v>0</v>
      </c>
      <c r="G483" s="86" t="b">
        <v>0</v>
      </c>
    </row>
    <row r="484" spans="1:7" x14ac:dyDescent="0.25">
      <c r="A484" s="86" t="s">
        <v>2893</v>
      </c>
      <c r="B484" s="86">
        <v>2</v>
      </c>
      <c r="C484" s="119">
        <v>7.8889874345580517E-4</v>
      </c>
      <c r="D484" s="86" t="s">
        <v>2954</v>
      </c>
      <c r="E484" s="86" t="b">
        <v>0</v>
      </c>
      <c r="F484" s="86" t="b">
        <v>0</v>
      </c>
      <c r="G484" s="86" t="b">
        <v>0</v>
      </c>
    </row>
    <row r="485" spans="1:7" x14ac:dyDescent="0.25">
      <c r="A485" s="86" t="s">
        <v>2894</v>
      </c>
      <c r="B485" s="86">
        <v>2</v>
      </c>
      <c r="C485" s="119">
        <v>7.8889874345580517E-4</v>
      </c>
      <c r="D485" s="86" t="s">
        <v>2954</v>
      </c>
      <c r="E485" s="86" t="b">
        <v>0</v>
      </c>
      <c r="F485" s="86" t="b">
        <v>0</v>
      </c>
      <c r="G485" s="86" t="b">
        <v>0</v>
      </c>
    </row>
    <row r="486" spans="1:7" x14ac:dyDescent="0.25">
      <c r="A486" s="86" t="s">
        <v>2895</v>
      </c>
      <c r="B486" s="86">
        <v>2</v>
      </c>
      <c r="C486" s="119">
        <v>7.8889874345580517E-4</v>
      </c>
      <c r="D486" s="86" t="s">
        <v>2954</v>
      </c>
      <c r="E486" s="86" t="b">
        <v>0</v>
      </c>
      <c r="F486" s="86" t="b">
        <v>0</v>
      </c>
      <c r="G486" s="86" t="b">
        <v>0</v>
      </c>
    </row>
    <row r="487" spans="1:7" x14ac:dyDescent="0.25">
      <c r="A487" s="86" t="s">
        <v>2896</v>
      </c>
      <c r="B487" s="86">
        <v>2</v>
      </c>
      <c r="C487" s="119">
        <v>7.8889874345580517E-4</v>
      </c>
      <c r="D487" s="86" t="s">
        <v>2954</v>
      </c>
      <c r="E487" s="86" t="b">
        <v>0</v>
      </c>
      <c r="F487" s="86" t="b">
        <v>0</v>
      </c>
      <c r="G487" s="86" t="b">
        <v>0</v>
      </c>
    </row>
    <row r="488" spans="1:7" x14ac:dyDescent="0.25">
      <c r="A488" s="86" t="s">
        <v>2897</v>
      </c>
      <c r="B488" s="86">
        <v>2</v>
      </c>
      <c r="C488" s="119">
        <v>7.8889874345580517E-4</v>
      </c>
      <c r="D488" s="86" t="s">
        <v>2954</v>
      </c>
      <c r="E488" s="86" t="b">
        <v>0</v>
      </c>
      <c r="F488" s="86" t="b">
        <v>0</v>
      </c>
      <c r="G488" s="86" t="b">
        <v>0</v>
      </c>
    </row>
    <row r="489" spans="1:7" x14ac:dyDescent="0.25">
      <c r="A489" s="86" t="s">
        <v>2898</v>
      </c>
      <c r="B489" s="86">
        <v>2</v>
      </c>
      <c r="C489" s="119">
        <v>7.8889874345580517E-4</v>
      </c>
      <c r="D489" s="86" t="s">
        <v>2954</v>
      </c>
      <c r="E489" s="86" t="b">
        <v>0</v>
      </c>
      <c r="F489" s="86" t="b">
        <v>0</v>
      </c>
      <c r="G489" s="86" t="b">
        <v>0</v>
      </c>
    </row>
    <row r="490" spans="1:7" x14ac:dyDescent="0.25">
      <c r="A490" s="86" t="s">
        <v>2899</v>
      </c>
      <c r="B490" s="86">
        <v>2</v>
      </c>
      <c r="C490" s="119">
        <v>7.8889874345580517E-4</v>
      </c>
      <c r="D490" s="86" t="s">
        <v>2954</v>
      </c>
      <c r="E490" s="86" t="b">
        <v>0</v>
      </c>
      <c r="F490" s="86" t="b">
        <v>0</v>
      </c>
      <c r="G490" s="86" t="b">
        <v>0</v>
      </c>
    </row>
    <row r="491" spans="1:7" x14ac:dyDescent="0.25">
      <c r="A491" s="86" t="s">
        <v>2900</v>
      </c>
      <c r="B491" s="86">
        <v>2</v>
      </c>
      <c r="C491" s="119">
        <v>7.8889874345580517E-4</v>
      </c>
      <c r="D491" s="86" t="s">
        <v>2954</v>
      </c>
      <c r="E491" s="86" t="b">
        <v>0</v>
      </c>
      <c r="F491" s="86" t="b">
        <v>0</v>
      </c>
      <c r="G491" s="86" t="b">
        <v>0</v>
      </c>
    </row>
    <row r="492" spans="1:7" x14ac:dyDescent="0.25">
      <c r="A492" s="86" t="s">
        <v>2901</v>
      </c>
      <c r="B492" s="86">
        <v>2</v>
      </c>
      <c r="C492" s="119">
        <v>7.8889874345580517E-4</v>
      </c>
      <c r="D492" s="86" t="s">
        <v>2954</v>
      </c>
      <c r="E492" s="86" t="b">
        <v>0</v>
      </c>
      <c r="F492" s="86" t="b">
        <v>0</v>
      </c>
      <c r="G492" s="86" t="b">
        <v>0</v>
      </c>
    </row>
    <row r="493" spans="1:7" x14ac:dyDescent="0.25">
      <c r="A493" s="86" t="s">
        <v>2902</v>
      </c>
      <c r="B493" s="86">
        <v>2</v>
      </c>
      <c r="C493" s="119">
        <v>7.8889874345580517E-4</v>
      </c>
      <c r="D493" s="86" t="s">
        <v>2954</v>
      </c>
      <c r="E493" s="86" t="b">
        <v>0</v>
      </c>
      <c r="F493" s="86" t="b">
        <v>0</v>
      </c>
      <c r="G493" s="86" t="b">
        <v>0</v>
      </c>
    </row>
    <row r="494" spans="1:7" x14ac:dyDescent="0.25">
      <c r="A494" s="86" t="s">
        <v>2903</v>
      </c>
      <c r="B494" s="86">
        <v>2</v>
      </c>
      <c r="C494" s="119">
        <v>7.8889874345580517E-4</v>
      </c>
      <c r="D494" s="86" t="s">
        <v>2954</v>
      </c>
      <c r="E494" s="86" t="b">
        <v>0</v>
      </c>
      <c r="F494" s="86" t="b">
        <v>0</v>
      </c>
      <c r="G494" s="86" t="b">
        <v>0</v>
      </c>
    </row>
    <row r="495" spans="1:7" x14ac:dyDescent="0.25">
      <c r="A495" s="86" t="s">
        <v>2904</v>
      </c>
      <c r="B495" s="86">
        <v>2</v>
      </c>
      <c r="C495" s="119">
        <v>7.8889874345580517E-4</v>
      </c>
      <c r="D495" s="86" t="s">
        <v>2954</v>
      </c>
      <c r="E495" s="86" t="b">
        <v>0</v>
      </c>
      <c r="F495" s="86" t="b">
        <v>0</v>
      </c>
      <c r="G495" s="86" t="b">
        <v>0</v>
      </c>
    </row>
    <row r="496" spans="1:7" x14ac:dyDescent="0.25">
      <c r="A496" s="86" t="s">
        <v>2905</v>
      </c>
      <c r="B496" s="86">
        <v>2</v>
      </c>
      <c r="C496" s="119">
        <v>7.8889874345580517E-4</v>
      </c>
      <c r="D496" s="86" t="s">
        <v>2954</v>
      </c>
      <c r="E496" s="86" t="b">
        <v>0</v>
      </c>
      <c r="F496" s="86" t="b">
        <v>0</v>
      </c>
      <c r="G496" s="86" t="b">
        <v>0</v>
      </c>
    </row>
    <row r="497" spans="1:7" x14ac:dyDescent="0.25">
      <c r="A497" s="86" t="s">
        <v>2906</v>
      </c>
      <c r="B497" s="86">
        <v>2</v>
      </c>
      <c r="C497" s="119">
        <v>7.8889874345580517E-4</v>
      </c>
      <c r="D497" s="86" t="s">
        <v>2954</v>
      </c>
      <c r="E497" s="86" t="b">
        <v>0</v>
      </c>
      <c r="F497" s="86" t="b">
        <v>0</v>
      </c>
      <c r="G497" s="86" t="b">
        <v>0</v>
      </c>
    </row>
    <row r="498" spans="1:7" x14ac:dyDescent="0.25">
      <c r="A498" s="86" t="s">
        <v>2907</v>
      </c>
      <c r="B498" s="86">
        <v>2</v>
      </c>
      <c r="C498" s="119">
        <v>7.8889874345580517E-4</v>
      </c>
      <c r="D498" s="86" t="s">
        <v>2954</v>
      </c>
      <c r="E498" s="86" t="b">
        <v>0</v>
      </c>
      <c r="F498" s="86" t="b">
        <v>0</v>
      </c>
      <c r="G498" s="86" t="b">
        <v>0</v>
      </c>
    </row>
    <row r="499" spans="1:7" x14ac:dyDescent="0.25">
      <c r="A499" s="86" t="s">
        <v>2908</v>
      </c>
      <c r="B499" s="86">
        <v>2</v>
      </c>
      <c r="C499" s="119">
        <v>7.8889874345580517E-4</v>
      </c>
      <c r="D499" s="86" t="s">
        <v>2954</v>
      </c>
      <c r="E499" s="86" t="b">
        <v>0</v>
      </c>
      <c r="F499" s="86" t="b">
        <v>0</v>
      </c>
      <c r="G499" s="86" t="b">
        <v>0</v>
      </c>
    </row>
    <row r="500" spans="1:7" x14ac:dyDescent="0.25">
      <c r="A500" s="86" t="s">
        <v>2909</v>
      </c>
      <c r="B500" s="86">
        <v>2</v>
      </c>
      <c r="C500" s="119">
        <v>7.8889874345580517E-4</v>
      </c>
      <c r="D500" s="86" t="s">
        <v>2954</v>
      </c>
      <c r="E500" s="86" t="b">
        <v>0</v>
      </c>
      <c r="F500" s="86" t="b">
        <v>0</v>
      </c>
      <c r="G500" s="86" t="b">
        <v>0</v>
      </c>
    </row>
    <row r="501" spans="1:7" x14ac:dyDescent="0.25">
      <c r="A501" s="86" t="s">
        <v>2910</v>
      </c>
      <c r="B501" s="86">
        <v>2</v>
      </c>
      <c r="C501" s="119">
        <v>7.8889874345580517E-4</v>
      </c>
      <c r="D501" s="86" t="s">
        <v>2954</v>
      </c>
      <c r="E501" s="86" t="b">
        <v>0</v>
      </c>
      <c r="F501" s="86" t="b">
        <v>0</v>
      </c>
      <c r="G501" s="86" t="b">
        <v>0</v>
      </c>
    </row>
    <row r="502" spans="1:7" x14ac:dyDescent="0.25">
      <c r="A502" s="86" t="s">
        <v>2911</v>
      </c>
      <c r="B502" s="86">
        <v>2</v>
      </c>
      <c r="C502" s="119">
        <v>7.8889874345580517E-4</v>
      </c>
      <c r="D502" s="86" t="s">
        <v>2954</v>
      </c>
      <c r="E502" s="86" t="b">
        <v>0</v>
      </c>
      <c r="F502" s="86" t="b">
        <v>0</v>
      </c>
      <c r="G502" s="86" t="b">
        <v>0</v>
      </c>
    </row>
    <row r="503" spans="1:7" x14ac:dyDescent="0.25">
      <c r="A503" s="86" t="s">
        <v>2912</v>
      </c>
      <c r="B503" s="86">
        <v>2</v>
      </c>
      <c r="C503" s="119">
        <v>7.8889874345580517E-4</v>
      </c>
      <c r="D503" s="86" t="s">
        <v>2954</v>
      </c>
      <c r="E503" s="86" t="b">
        <v>0</v>
      </c>
      <c r="F503" s="86" t="b">
        <v>0</v>
      </c>
      <c r="G503" s="86" t="b">
        <v>0</v>
      </c>
    </row>
    <row r="504" spans="1:7" x14ac:dyDescent="0.25">
      <c r="A504" s="86" t="s">
        <v>2913</v>
      </c>
      <c r="B504" s="86">
        <v>2</v>
      </c>
      <c r="C504" s="119">
        <v>7.8889874345580517E-4</v>
      </c>
      <c r="D504" s="86" t="s">
        <v>2954</v>
      </c>
      <c r="E504" s="86" t="b">
        <v>0</v>
      </c>
      <c r="F504" s="86" t="b">
        <v>0</v>
      </c>
      <c r="G504" s="86" t="b">
        <v>0</v>
      </c>
    </row>
    <row r="505" spans="1:7" x14ac:dyDescent="0.25">
      <c r="A505" s="86" t="s">
        <v>2914</v>
      </c>
      <c r="B505" s="86">
        <v>2</v>
      </c>
      <c r="C505" s="119">
        <v>7.8889874345580517E-4</v>
      </c>
      <c r="D505" s="86" t="s">
        <v>2954</v>
      </c>
      <c r="E505" s="86" t="b">
        <v>0</v>
      </c>
      <c r="F505" s="86" t="b">
        <v>0</v>
      </c>
      <c r="G505" s="86" t="b">
        <v>0</v>
      </c>
    </row>
    <row r="506" spans="1:7" x14ac:dyDescent="0.25">
      <c r="A506" s="86" t="s">
        <v>310</v>
      </c>
      <c r="B506" s="86">
        <v>2</v>
      </c>
      <c r="C506" s="119">
        <v>7.8889874345580517E-4</v>
      </c>
      <c r="D506" s="86" t="s">
        <v>2954</v>
      </c>
      <c r="E506" s="86" t="b">
        <v>0</v>
      </c>
      <c r="F506" s="86" t="b">
        <v>0</v>
      </c>
      <c r="G506" s="86" t="b">
        <v>0</v>
      </c>
    </row>
    <row r="507" spans="1:7" x14ac:dyDescent="0.25">
      <c r="A507" s="86" t="s">
        <v>307</v>
      </c>
      <c r="B507" s="86">
        <v>2</v>
      </c>
      <c r="C507" s="119">
        <v>7.8889874345580517E-4</v>
      </c>
      <c r="D507" s="86" t="s">
        <v>2954</v>
      </c>
      <c r="E507" s="86" t="b">
        <v>0</v>
      </c>
      <c r="F507" s="86" t="b">
        <v>0</v>
      </c>
      <c r="G507" s="86" t="b">
        <v>0</v>
      </c>
    </row>
    <row r="508" spans="1:7" x14ac:dyDescent="0.25">
      <c r="A508" s="86" t="s">
        <v>2915</v>
      </c>
      <c r="B508" s="86">
        <v>2</v>
      </c>
      <c r="C508" s="119">
        <v>7.8889874345580517E-4</v>
      </c>
      <c r="D508" s="86" t="s">
        <v>2954</v>
      </c>
      <c r="E508" s="86" t="b">
        <v>0</v>
      </c>
      <c r="F508" s="86" t="b">
        <v>0</v>
      </c>
      <c r="G508" s="86" t="b">
        <v>0</v>
      </c>
    </row>
    <row r="509" spans="1:7" x14ac:dyDescent="0.25">
      <c r="A509" s="86" t="s">
        <v>2916</v>
      </c>
      <c r="B509" s="86">
        <v>2</v>
      </c>
      <c r="C509" s="119">
        <v>7.8889874345580517E-4</v>
      </c>
      <c r="D509" s="86" t="s">
        <v>2954</v>
      </c>
      <c r="E509" s="86" t="b">
        <v>0</v>
      </c>
      <c r="F509" s="86" t="b">
        <v>0</v>
      </c>
      <c r="G509" s="86" t="b">
        <v>0</v>
      </c>
    </row>
    <row r="510" spans="1:7" x14ac:dyDescent="0.25">
      <c r="A510" s="86" t="s">
        <v>2917</v>
      </c>
      <c r="B510" s="86">
        <v>2</v>
      </c>
      <c r="C510" s="119">
        <v>7.8889874345580517E-4</v>
      </c>
      <c r="D510" s="86" t="s">
        <v>2954</v>
      </c>
      <c r="E510" s="86" t="b">
        <v>0</v>
      </c>
      <c r="F510" s="86" t="b">
        <v>0</v>
      </c>
      <c r="G510" s="86" t="b">
        <v>0</v>
      </c>
    </row>
    <row r="511" spans="1:7" x14ac:dyDescent="0.25">
      <c r="A511" s="86" t="s">
        <v>2918</v>
      </c>
      <c r="B511" s="86">
        <v>2</v>
      </c>
      <c r="C511" s="119">
        <v>7.8889874345580517E-4</v>
      </c>
      <c r="D511" s="86" t="s">
        <v>2954</v>
      </c>
      <c r="E511" s="86" t="b">
        <v>0</v>
      </c>
      <c r="F511" s="86" t="b">
        <v>0</v>
      </c>
      <c r="G511" s="86" t="b">
        <v>0</v>
      </c>
    </row>
    <row r="512" spans="1:7" x14ac:dyDescent="0.25">
      <c r="A512" s="86" t="s">
        <v>2919</v>
      </c>
      <c r="B512" s="86">
        <v>2</v>
      </c>
      <c r="C512" s="119">
        <v>7.8889874345580517E-4</v>
      </c>
      <c r="D512" s="86" t="s">
        <v>2954</v>
      </c>
      <c r="E512" s="86" t="b">
        <v>0</v>
      </c>
      <c r="F512" s="86" t="b">
        <v>0</v>
      </c>
      <c r="G512" s="86" t="b">
        <v>0</v>
      </c>
    </row>
    <row r="513" spans="1:7" x14ac:dyDescent="0.25">
      <c r="A513" s="86" t="s">
        <v>2920</v>
      </c>
      <c r="B513" s="86">
        <v>2</v>
      </c>
      <c r="C513" s="119">
        <v>7.8889874345580517E-4</v>
      </c>
      <c r="D513" s="86" t="s">
        <v>2954</v>
      </c>
      <c r="E513" s="86" t="b">
        <v>0</v>
      </c>
      <c r="F513" s="86" t="b">
        <v>0</v>
      </c>
      <c r="G513" s="86" t="b">
        <v>0</v>
      </c>
    </row>
    <row r="514" spans="1:7" x14ac:dyDescent="0.25">
      <c r="A514" s="86" t="s">
        <v>2921</v>
      </c>
      <c r="B514" s="86">
        <v>2</v>
      </c>
      <c r="C514" s="119">
        <v>7.8889874345580517E-4</v>
      </c>
      <c r="D514" s="86" t="s">
        <v>2954</v>
      </c>
      <c r="E514" s="86" t="b">
        <v>0</v>
      </c>
      <c r="F514" s="86" t="b">
        <v>0</v>
      </c>
      <c r="G514" s="86" t="b">
        <v>0</v>
      </c>
    </row>
    <row r="515" spans="1:7" x14ac:dyDescent="0.25">
      <c r="A515" s="86" t="s">
        <v>2922</v>
      </c>
      <c r="B515" s="86">
        <v>2</v>
      </c>
      <c r="C515" s="119">
        <v>7.8889874345580517E-4</v>
      </c>
      <c r="D515" s="86" t="s">
        <v>2954</v>
      </c>
      <c r="E515" s="86" t="b">
        <v>0</v>
      </c>
      <c r="F515" s="86" t="b">
        <v>0</v>
      </c>
      <c r="G515" s="86" t="b">
        <v>0</v>
      </c>
    </row>
    <row r="516" spans="1:7" x14ac:dyDescent="0.25">
      <c r="A516" s="86" t="s">
        <v>2923</v>
      </c>
      <c r="B516" s="86">
        <v>2</v>
      </c>
      <c r="C516" s="119">
        <v>7.8889874345580517E-4</v>
      </c>
      <c r="D516" s="86" t="s">
        <v>2954</v>
      </c>
      <c r="E516" s="86" t="b">
        <v>0</v>
      </c>
      <c r="F516" s="86" t="b">
        <v>0</v>
      </c>
      <c r="G516" s="86" t="b">
        <v>0</v>
      </c>
    </row>
    <row r="517" spans="1:7" x14ac:dyDescent="0.25">
      <c r="A517" s="86" t="s">
        <v>2924</v>
      </c>
      <c r="B517" s="86">
        <v>2</v>
      </c>
      <c r="C517" s="119">
        <v>7.8889874345580517E-4</v>
      </c>
      <c r="D517" s="86" t="s">
        <v>2954</v>
      </c>
      <c r="E517" s="86" t="b">
        <v>0</v>
      </c>
      <c r="F517" s="86" t="b">
        <v>0</v>
      </c>
      <c r="G517" s="86" t="b">
        <v>0</v>
      </c>
    </row>
    <row r="518" spans="1:7" x14ac:dyDescent="0.25">
      <c r="A518" s="86" t="s">
        <v>286</v>
      </c>
      <c r="B518" s="86">
        <v>2</v>
      </c>
      <c r="C518" s="119">
        <v>7.8889874345580517E-4</v>
      </c>
      <c r="D518" s="86" t="s">
        <v>2954</v>
      </c>
      <c r="E518" s="86" t="b">
        <v>0</v>
      </c>
      <c r="F518" s="86" t="b">
        <v>0</v>
      </c>
      <c r="G518" s="86" t="b">
        <v>0</v>
      </c>
    </row>
    <row r="519" spans="1:7" x14ac:dyDescent="0.25">
      <c r="A519" s="86" t="s">
        <v>2925</v>
      </c>
      <c r="B519" s="86">
        <v>2</v>
      </c>
      <c r="C519" s="119">
        <v>7.8889874345580517E-4</v>
      </c>
      <c r="D519" s="86" t="s">
        <v>2954</v>
      </c>
      <c r="E519" s="86" t="b">
        <v>0</v>
      </c>
      <c r="F519" s="86" t="b">
        <v>0</v>
      </c>
      <c r="G519" s="86" t="b">
        <v>0</v>
      </c>
    </row>
    <row r="520" spans="1:7" x14ac:dyDescent="0.25">
      <c r="A520" s="86" t="s">
        <v>2926</v>
      </c>
      <c r="B520" s="86">
        <v>2</v>
      </c>
      <c r="C520" s="119">
        <v>7.8889874345580517E-4</v>
      </c>
      <c r="D520" s="86" t="s">
        <v>2954</v>
      </c>
      <c r="E520" s="86" t="b">
        <v>0</v>
      </c>
      <c r="F520" s="86" t="b">
        <v>0</v>
      </c>
      <c r="G520" s="86" t="b">
        <v>0</v>
      </c>
    </row>
    <row r="521" spans="1:7" x14ac:dyDescent="0.25">
      <c r="A521" s="86" t="s">
        <v>2927</v>
      </c>
      <c r="B521" s="86">
        <v>2</v>
      </c>
      <c r="C521" s="119">
        <v>7.8889874345580517E-4</v>
      </c>
      <c r="D521" s="86" t="s">
        <v>2954</v>
      </c>
      <c r="E521" s="86" t="b">
        <v>0</v>
      </c>
      <c r="F521" s="86" t="b">
        <v>0</v>
      </c>
      <c r="G521" s="86" t="b">
        <v>0</v>
      </c>
    </row>
    <row r="522" spans="1:7" x14ac:dyDescent="0.25">
      <c r="A522" s="86" t="s">
        <v>2928</v>
      </c>
      <c r="B522" s="86">
        <v>2</v>
      </c>
      <c r="C522" s="119">
        <v>7.8889874345580517E-4</v>
      </c>
      <c r="D522" s="86" t="s">
        <v>2954</v>
      </c>
      <c r="E522" s="86" t="b">
        <v>0</v>
      </c>
      <c r="F522" s="86" t="b">
        <v>0</v>
      </c>
      <c r="G522" s="86" t="b">
        <v>0</v>
      </c>
    </row>
    <row r="523" spans="1:7" x14ac:dyDescent="0.25">
      <c r="A523" s="86" t="s">
        <v>2929</v>
      </c>
      <c r="B523" s="86">
        <v>2</v>
      </c>
      <c r="C523" s="119">
        <v>7.8889874345580517E-4</v>
      </c>
      <c r="D523" s="86" t="s">
        <v>2954</v>
      </c>
      <c r="E523" s="86" t="b">
        <v>0</v>
      </c>
      <c r="F523" s="86" t="b">
        <v>0</v>
      </c>
      <c r="G523" s="86" t="b">
        <v>0</v>
      </c>
    </row>
    <row r="524" spans="1:7" x14ac:dyDescent="0.25">
      <c r="A524" s="86" t="s">
        <v>2930</v>
      </c>
      <c r="B524" s="86">
        <v>2</v>
      </c>
      <c r="C524" s="119">
        <v>7.8889874345580517E-4</v>
      </c>
      <c r="D524" s="86" t="s">
        <v>2954</v>
      </c>
      <c r="E524" s="86" t="b">
        <v>0</v>
      </c>
      <c r="F524" s="86" t="b">
        <v>0</v>
      </c>
      <c r="G524" s="86" t="b">
        <v>0</v>
      </c>
    </row>
    <row r="525" spans="1:7" x14ac:dyDescent="0.25">
      <c r="A525" s="86" t="s">
        <v>296</v>
      </c>
      <c r="B525" s="86">
        <v>2</v>
      </c>
      <c r="C525" s="119">
        <v>7.8889874345580517E-4</v>
      </c>
      <c r="D525" s="86" t="s">
        <v>2954</v>
      </c>
      <c r="E525" s="86" t="b">
        <v>0</v>
      </c>
      <c r="F525" s="86" t="b">
        <v>0</v>
      </c>
      <c r="G525" s="86" t="b">
        <v>0</v>
      </c>
    </row>
    <row r="526" spans="1:7" x14ac:dyDescent="0.25">
      <c r="A526" s="86" t="s">
        <v>2931</v>
      </c>
      <c r="B526" s="86">
        <v>2</v>
      </c>
      <c r="C526" s="119">
        <v>7.8889874345580517E-4</v>
      </c>
      <c r="D526" s="86" t="s">
        <v>2954</v>
      </c>
      <c r="E526" s="86" t="b">
        <v>0</v>
      </c>
      <c r="F526" s="86" t="b">
        <v>0</v>
      </c>
      <c r="G526" s="86" t="b">
        <v>0</v>
      </c>
    </row>
    <row r="527" spans="1:7" x14ac:dyDescent="0.25">
      <c r="A527" s="86" t="s">
        <v>2932</v>
      </c>
      <c r="B527" s="86">
        <v>2</v>
      </c>
      <c r="C527" s="119">
        <v>7.8889874345580517E-4</v>
      </c>
      <c r="D527" s="86" t="s">
        <v>2954</v>
      </c>
      <c r="E527" s="86" t="b">
        <v>0</v>
      </c>
      <c r="F527" s="86" t="b">
        <v>0</v>
      </c>
      <c r="G527" s="86" t="b">
        <v>0</v>
      </c>
    </row>
    <row r="528" spans="1:7" x14ac:dyDescent="0.25">
      <c r="A528" s="86" t="s">
        <v>2933</v>
      </c>
      <c r="B528" s="86">
        <v>2</v>
      </c>
      <c r="C528" s="119">
        <v>7.8889874345580517E-4</v>
      </c>
      <c r="D528" s="86" t="s">
        <v>2954</v>
      </c>
      <c r="E528" s="86" t="b">
        <v>0</v>
      </c>
      <c r="F528" s="86" t="b">
        <v>0</v>
      </c>
      <c r="G528" s="86" t="b">
        <v>0</v>
      </c>
    </row>
    <row r="529" spans="1:7" x14ac:dyDescent="0.25">
      <c r="A529" s="86" t="s">
        <v>2934</v>
      </c>
      <c r="B529" s="86">
        <v>2</v>
      </c>
      <c r="C529" s="119">
        <v>7.8889874345580517E-4</v>
      </c>
      <c r="D529" s="86" t="s">
        <v>2954</v>
      </c>
      <c r="E529" s="86" t="b">
        <v>0</v>
      </c>
      <c r="F529" s="86" t="b">
        <v>0</v>
      </c>
      <c r="G529" s="86" t="b">
        <v>0</v>
      </c>
    </row>
    <row r="530" spans="1:7" x14ac:dyDescent="0.25">
      <c r="A530" s="86" t="s">
        <v>2935</v>
      </c>
      <c r="B530" s="86">
        <v>2</v>
      </c>
      <c r="C530" s="119">
        <v>7.8889874345580517E-4</v>
      </c>
      <c r="D530" s="86" t="s">
        <v>2954</v>
      </c>
      <c r="E530" s="86" t="b">
        <v>0</v>
      </c>
      <c r="F530" s="86" t="b">
        <v>1</v>
      </c>
      <c r="G530" s="86" t="b">
        <v>0</v>
      </c>
    </row>
    <row r="531" spans="1:7" x14ac:dyDescent="0.25">
      <c r="A531" s="86" t="s">
        <v>232</v>
      </c>
      <c r="B531" s="86">
        <v>2</v>
      </c>
      <c r="C531" s="119">
        <v>7.8889874345580517E-4</v>
      </c>
      <c r="D531" s="86" t="s">
        <v>2954</v>
      </c>
      <c r="E531" s="86" t="b">
        <v>0</v>
      </c>
      <c r="F531" s="86" t="b">
        <v>0</v>
      </c>
      <c r="G531" s="86" t="b">
        <v>0</v>
      </c>
    </row>
    <row r="532" spans="1:7" x14ac:dyDescent="0.25">
      <c r="A532" s="86" t="s">
        <v>2936</v>
      </c>
      <c r="B532" s="86">
        <v>2</v>
      </c>
      <c r="C532" s="119">
        <v>7.8889874345580517E-4</v>
      </c>
      <c r="D532" s="86" t="s">
        <v>2954</v>
      </c>
      <c r="E532" s="86" t="b">
        <v>0</v>
      </c>
      <c r="F532" s="86" t="b">
        <v>0</v>
      </c>
      <c r="G532" s="86" t="b">
        <v>0</v>
      </c>
    </row>
    <row r="533" spans="1:7" x14ac:dyDescent="0.25">
      <c r="A533" s="86" t="s">
        <v>2937</v>
      </c>
      <c r="B533" s="86">
        <v>2</v>
      </c>
      <c r="C533" s="119">
        <v>7.8889874345580517E-4</v>
      </c>
      <c r="D533" s="86" t="s">
        <v>2954</v>
      </c>
      <c r="E533" s="86" t="b">
        <v>0</v>
      </c>
      <c r="F533" s="86" t="b">
        <v>0</v>
      </c>
      <c r="G533" s="86" t="b">
        <v>0</v>
      </c>
    </row>
    <row r="534" spans="1:7" x14ac:dyDescent="0.25">
      <c r="A534" s="86" t="s">
        <v>2938</v>
      </c>
      <c r="B534" s="86">
        <v>2</v>
      </c>
      <c r="C534" s="119">
        <v>7.8889874345580517E-4</v>
      </c>
      <c r="D534" s="86" t="s">
        <v>2954</v>
      </c>
      <c r="E534" s="86" t="b">
        <v>0</v>
      </c>
      <c r="F534" s="86" t="b">
        <v>0</v>
      </c>
      <c r="G534" s="86" t="b">
        <v>0</v>
      </c>
    </row>
    <row r="535" spans="1:7" x14ac:dyDescent="0.25">
      <c r="A535" s="86" t="s">
        <v>2939</v>
      </c>
      <c r="B535" s="86">
        <v>2</v>
      </c>
      <c r="C535" s="119">
        <v>7.8889874345580517E-4</v>
      </c>
      <c r="D535" s="86" t="s">
        <v>2954</v>
      </c>
      <c r="E535" s="86" t="b">
        <v>0</v>
      </c>
      <c r="F535" s="86" t="b">
        <v>0</v>
      </c>
      <c r="G535" s="86" t="b">
        <v>0</v>
      </c>
    </row>
    <row r="536" spans="1:7" x14ac:dyDescent="0.25">
      <c r="A536" s="86" t="s">
        <v>2940</v>
      </c>
      <c r="B536" s="86">
        <v>2</v>
      </c>
      <c r="C536" s="119">
        <v>7.8889874345580517E-4</v>
      </c>
      <c r="D536" s="86" t="s">
        <v>2954</v>
      </c>
      <c r="E536" s="86" t="b">
        <v>0</v>
      </c>
      <c r="F536" s="86" t="b">
        <v>0</v>
      </c>
      <c r="G536" s="86" t="b">
        <v>0</v>
      </c>
    </row>
    <row r="537" spans="1:7" x14ac:dyDescent="0.25">
      <c r="A537" s="86" t="s">
        <v>293</v>
      </c>
      <c r="B537" s="86">
        <v>2</v>
      </c>
      <c r="C537" s="119">
        <v>7.8889874345580517E-4</v>
      </c>
      <c r="D537" s="86" t="s">
        <v>2954</v>
      </c>
      <c r="E537" s="86" t="b">
        <v>0</v>
      </c>
      <c r="F537" s="86" t="b">
        <v>0</v>
      </c>
      <c r="G537" s="86" t="b">
        <v>0</v>
      </c>
    </row>
    <row r="538" spans="1:7" x14ac:dyDescent="0.25">
      <c r="A538" s="86" t="s">
        <v>2941</v>
      </c>
      <c r="B538" s="86">
        <v>2</v>
      </c>
      <c r="C538" s="119">
        <v>7.8889874345580517E-4</v>
      </c>
      <c r="D538" s="86" t="s">
        <v>2954</v>
      </c>
      <c r="E538" s="86" t="b">
        <v>0</v>
      </c>
      <c r="F538" s="86" t="b">
        <v>0</v>
      </c>
      <c r="G538" s="86" t="b">
        <v>0</v>
      </c>
    </row>
    <row r="539" spans="1:7" x14ac:dyDescent="0.25">
      <c r="A539" s="86" t="s">
        <v>2942</v>
      </c>
      <c r="B539" s="86">
        <v>2</v>
      </c>
      <c r="C539" s="119">
        <v>7.8889874345580517E-4</v>
      </c>
      <c r="D539" s="86" t="s">
        <v>2954</v>
      </c>
      <c r="E539" s="86" t="b">
        <v>0</v>
      </c>
      <c r="F539" s="86" t="b">
        <v>0</v>
      </c>
      <c r="G539" s="86" t="b">
        <v>0</v>
      </c>
    </row>
    <row r="540" spans="1:7" x14ac:dyDescent="0.25">
      <c r="A540" s="86" t="s">
        <v>2943</v>
      </c>
      <c r="B540" s="86">
        <v>2</v>
      </c>
      <c r="C540" s="119">
        <v>7.8889874345580517E-4</v>
      </c>
      <c r="D540" s="86" t="s">
        <v>2954</v>
      </c>
      <c r="E540" s="86" t="b">
        <v>0</v>
      </c>
      <c r="F540" s="86" t="b">
        <v>0</v>
      </c>
      <c r="G540" s="86" t="b">
        <v>0</v>
      </c>
    </row>
    <row r="541" spans="1:7" x14ac:dyDescent="0.25">
      <c r="A541" s="86" t="s">
        <v>2944</v>
      </c>
      <c r="B541" s="86">
        <v>2</v>
      </c>
      <c r="C541" s="119">
        <v>7.8889874345580517E-4</v>
      </c>
      <c r="D541" s="86" t="s">
        <v>2954</v>
      </c>
      <c r="E541" s="86" t="b">
        <v>0</v>
      </c>
      <c r="F541" s="86" t="b">
        <v>0</v>
      </c>
      <c r="G541" s="86" t="b">
        <v>0</v>
      </c>
    </row>
    <row r="542" spans="1:7" x14ac:dyDescent="0.25">
      <c r="A542" s="86" t="s">
        <v>2945</v>
      </c>
      <c r="B542" s="86">
        <v>2</v>
      </c>
      <c r="C542" s="119">
        <v>7.8889874345580517E-4</v>
      </c>
      <c r="D542" s="86" t="s">
        <v>2954</v>
      </c>
      <c r="E542" s="86" t="b">
        <v>0</v>
      </c>
      <c r="F542" s="86" t="b">
        <v>0</v>
      </c>
      <c r="G542" s="86" t="b">
        <v>0</v>
      </c>
    </row>
    <row r="543" spans="1:7" x14ac:dyDescent="0.25">
      <c r="A543" s="86" t="s">
        <v>2946</v>
      </c>
      <c r="B543" s="86">
        <v>2</v>
      </c>
      <c r="C543" s="119">
        <v>7.8889874345580517E-4</v>
      </c>
      <c r="D543" s="86" t="s">
        <v>2954</v>
      </c>
      <c r="E543" s="86" t="b">
        <v>0</v>
      </c>
      <c r="F543" s="86" t="b">
        <v>0</v>
      </c>
      <c r="G543" s="86" t="b">
        <v>0</v>
      </c>
    </row>
    <row r="544" spans="1:7" x14ac:dyDescent="0.25">
      <c r="A544" s="86" t="s">
        <v>2947</v>
      </c>
      <c r="B544" s="86">
        <v>2</v>
      </c>
      <c r="C544" s="119">
        <v>7.8889874345580517E-4</v>
      </c>
      <c r="D544" s="86" t="s">
        <v>2954</v>
      </c>
      <c r="E544" s="86" t="b">
        <v>0</v>
      </c>
      <c r="F544" s="86" t="b">
        <v>0</v>
      </c>
      <c r="G544" s="86" t="b">
        <v>0</v>
      </c>
    </row>
    <row r="545" spans="1:7" x14ac:dyDescent="0.25">
      <c r="A545" s="86" t="s">
        <v>2948</v>
      </c>
      <c r="B545" s="86">
        <v>2</v>
      </c>
      <c r="C545" s="119">
        <v>7.8889874345580517E-4</v>
      </c>
      <c r="D545" s="86" t="s">
        <v>2954</v>
      </c>
      <c r="E545" s="86" t="b">
        <v>0</v>
      </c>
      <c r="F545" s="86" t="b">
        <v>0</v>
      </c>
      <c r="G545" s="86" t="b">
        <v>0</v>
      </c>
    </row>
    <row r="546" spans="1:7" x14ac:dyDescent="0.25">
      <c r="A546" s="86" t="s">
        <v>2949</v>
      </c>
      <c r="B546" s="86">
        <v>2</v>
      </c>
      <c r="C546" s="119">
        <v>7.8889874345580517E-4</v>
      </c>
      <c r="D546" s="86" t="s">
        <v>2954</v>
      </c>
      <c r="E546" s="86" t="b">
        <v>0</v>
      </c>
      <c r="F546" s="86" t="b">
        <v>0</v>
      </c>
      <c r="G546" s="86" t="b">
        <v>0</v>
      </c>
    </row>
    <row r="547" spans="1:7" x14ac:dyDescent="0.25">
      <c r="A547" s="86" t="s">
        <v>2950</v>
      </c>
      <c r="B547" s="86">
        <v>2</v>
      </c>
      <c r="C547" s="119">
        <v>7.8889874345580517E-4</v>
      </c>
      <c r="D547" s="86" t="s">
        <v>2954</v>
      </c>
      <c r="E547" s="86" t="b">
        <v>0</v>
      </c>
      <c r="F547" s="86" t="b">
        <v>0</v>
      </c>
      <c r="G547" s="86" t="b">
        <v>0</v>
      </c>
    </row>
    <row r="548" spans="1:7" x14ac:dyDescent="0.25">
      <c r="A548" s="86" t="s">
        <v>2951</v>
      </c>
      <c r="B548" s="86">
        <v>2</v>
      </c>
      <c r="C548" s="119">
        <v>7.8889874345580517E-4</v>
      </c>
      <c r="D548" s="86" t="s">
        <v>2954</v>
      </c>
      <c r="E548" s="86" t="b">
        <v>0</v>
      </c>
      <c r="F548" s="86" t="b">
        <v>0</v>
      </c>
      <c r="G548" s="86" t="b">
        <v>0</v>
      </c>
    </row>
    <row r="549" spans="1:7" x14ac:dyDescent="0.25">
      <c r="A549" s="86" t="s">
        <v>2445</v>
      </c>
      <c r="B549" s="86">
        <v>63</v>
      </c>
      <c r="C549" s="119">
        <v>0</v>
      </c>
      <c r="D549" s="86" t="s">
        <v>2400</v>
      </c>
      <c r="E549" s="86" t="b">
        <v>0</v>
      </c>
      <c r="F549" s="86" t="b">
        <v>0</v>
      </c>
      <c r="G549" s="86" t="b">
        <v>0</v>
      </c>
    </row>
    <row r="550" spans="1:7" x14ac:dyDescent="0.25">
      <c r="A550" s="86" t="s">
        <v>2448</v>
      </c>
      <c r="B550" s="86">
        <v>26</v>
      </c>
      <c r="C550" s="119">
        <v>9.39031280355343E-3</v>
      </c>
      <c r="D550" s="86" t="s">
        <v>2400</v>
      </c>
      <c r="E550" s="86" t="b">
        <v>0</v>
      </c>
      <c r="F550" s="86" t="b">
        <v>0</v>
      </c>
      <c r="G550" s="86" t="b">
        <v>0</v>
      </c>
    </row>
    <row r="551" spans="1:7" x14ac:dyDescent="0.25">
      <c r="A551" s="86" t="s">
        <v>2457</v>
      </c>
      <c r="B551" s="86">
        <v>23</v>
      </c>
      <c r="C551" s="119">
        <v>9.4787259617753142E-3</v>
      </c>
      <c r="D551" s="86" t="s">
        <v>2400</v>
      </c>
      <c r="E551" s="86" t="b">
        <v>0</v>
      </c>
      <c r="F551" s="86" t="b">
        <v>0</v>
      </c>
      <c r="G551" s="86" t="b">
        <v>0</v>
      </c>
    </row>
    <row r="552" spans="1:7" x14ac:dyDescent="0.25">
      <c r="A552" s="86" t="s">
        <v>2452</v>
      </c>
      <c r="B552" s="86">
        <v>22</v>
      </c>
      <c r="C552" s="119">
        <v>9.4730317616010026E-3</v>
      </c>
      <c r="D552" s="86" t="s">
        <v>2400</v>
      </c>
      <c r="E552" s="86" t="b">
        <v>0</v>
      </c>
      <c r="F552" s="86" t="b">
        <v>0</v>
      </c>
      <c r="G552" s="86" t="b">
        <v>0</v>
      </c>
    </row>
    <row r="553" spans="1:7" x14ac:dyDescent="0.25">
      <c r="A553" s="86" t="s">
        <v>2446</v>
      </c>
      <c r="B553" s="86">
        <v>18</v>
      </c>
      <c r="C553" s="119">
        <v>9.6793969628321888E-3</v>
      </c>
      <c r="D553" s="86" t="s">
        <v>2400</v>
      </c>
      <c r="E553" s="86" t="b">
        <v>0</v>
      </c>
      <c r="F553" s="86" t="b">
        <v>0</v>
      </c>
      <c r="G553" s="86" t="b">
        <v>0</v>
      </c>
    </row>
    <row r="554" spans="1:7" x14ac:dyDescent="0.25">
      <c r="A554" s="86" t="s">
        <v>301</v>
      </c>
      <c r="B554" s="86">
        <v>18</v>
      </c>
      <c r="C554" s="119">
        <v>9.2518137024967095E-3</v>
      </c>
      <c r="D554" s="86" t="s">
        <v>2400</v>
      </c>
      <c r="E554" s="86" t="b">
        <v>0</v>
      </c>
      <c r="F554" s="86" t="b">
        <v>0</v>
      </c>
      <c r="G554" s="86" t="b">
        <v>0</v>
      </c>
    </row>
    <row r="555" spans="1:7" x14ac:dyDescent="0.25">
      <c r="A555" s="86" t="s">
        <v>2461</v>
      </c>
      <c r="B555" s="86">
        <v>16</v>
      </c>
      <c r="C555" s="119">
        <v>9.0070309181600628E-3</v>
      </c>
      <c r="D555" s="86" t="s">
        <v>2400</v>
      </c>
      <c r="E555" s="86" t="b">
        <v>0</v>
      </c>
      <c r="F555" s="86" t="b">
        <v>0</v>
      </c>
      <c r="G555" s="86" t="b">
        <v>0</v>
      </c>
    </row>
    <row r="556" spans="1:7" x14ac:dyDescent="0.25">
      <c r="A556" s="86" t="s">
        <v>2451</v>
      </c>
      <c r="B556" s="86">
        <v>15</v>
      </c>
      <c r="C556" s="119">
        <v>8.8464176618551094E-3</v>
      </c>
      <c r="D556" s="86" t="s">
        <v>2400</v>
      </c>
      <c r="E556" s="86" t="b">
        <v>0</v>
      </c>
      <c r="F556" s="86" t="b">
        <v>0</v>
      </c>
      <c r="G556" s="86" t="b">
        <v>0</v>
      </c>
    </row>
    <row r="557" spans="1:7" x14ac:dyDescent="0.25">
      <c r="A557" s="86" t="s">
        <v>2453</v>
      </c>
      <c r="B557" s="86">
        <v>15</v>
      </c>
      <c r="C557" s="119">
        <v>8.8464176618551094E-3</v>
      </c>
      <c r="D557" s="86" t="s">
        <v>2400</v>
      </c>
      <c r="E557" s="86" t="b">
        <v>0</v>
      </c>
      <c r="F557" s="86" t="b">
        <v>0</v>
      </c>
      <c r="G557" s="86" t="b">
        <v>0</v>
      </c>
    </row>
    <row r="558" spans="1:7" x14ac:dyDescent="0.25">
      <c r="A558" s="86" t="s">
        <v>2462</v>
      </c>
      <c r="B558" s="86">
        <v>14</v>
      </c>
      <c r="C558" s="119">
        <v>8.6580776588327472E-3</v>
      </c>
      <c r="D558" s="86" t="s">
        <v>2400</v>
      </c>
      <c r="E558" s="86" t="b">
        <v>0</v>
      </c>
      <c r="F558" s="86" t="b">
        <v>0</v>
      </c>
      <c r="G558" s="86" t="b">
        <v>0</v>
      </c>
    </row>
    <row r="559" spans="1:7" x14ac:dyDescent="0.25">
      <c r="A559" s="86" t="s">
        <v>2456</v>
      </c>
      <c r="B559" s="86">
        <v>14</v>
      </c>
      <c r="C559" s="119">
        <v>8.6580776588327472E-3</v>
      </c>
      <c r="D559" s="86" t="s">
        <v>2400</v>
      </c>
      <c r="E559" s="86" t="b">
        <v>0</v>
      </c>
      <c r="F559" s="86" t="b">
        <v>0</v>
      </c>
      <c r="G559" s="86" t="b">
        <v>0</v>
      </c>
    </row>
    <row r="560" spans="1:7" x14ac:dyDescent="0.25">
      <c r="A560" s="86" t="s">
        <v>2508</v>
      </c>
      <c r="B560" s="86">
        <v>13</v>
      </c>
      <c r="C560" s="119">
        <v>8.4400271612329394E-3</v>
      </c>
      <c r="D560" s="86" t="s">
        <v>2400</v>
      </c>
      <c r="E560" s="86" t="b">
        <v>0</v>
      </c>
      <c r="F560" s="86" t="b">
        <v>0</v>
      </c>
      <c r="G560" s="86" t="b">
        <v>0</v>
      </c>
    </row>
    <row r="561" spans="1:7" x14ac:dyDescent="0.25">
      <c r="A561" s="86" t="s">
        <v>2509</v>
      </c>
      <c r="B561" s="86">
        <v>13</v>
      </c>
      <c r="C561" s="119">
        <v>8.4400271612329394E-3</v>
      </c>
      <c r="D561" s="86" t="s">
        <v>2400</v>
      </c>
      <c r="E561" s="86" t="b">
        <v>0</v>
      </c>
      <c r="F561" s="86" t="b">
        <v>0</v>
      </c>
      <c r="G561" s="86" t="b">
        <v>0</v>
      </c>
    </row>
    <row r="562" spans="1:7" x14ac:dyDescent="0.25">
      <c r="A562" s="86" t="s">
        <v>2447</v>
      </c>
      <c r="B562" s="86">
        <v>12</v>
      </c>
      <c r="C562" s="119">
        <v>8.1899763841220569E-3</v>
      </c>
      <c r="D562" s="86" t="s">
        <v>2400</v>
      </c>
      <c r="E562" s="86" t="b">
        <v>0</v>
      </c>
      <c r="F562" s="86" t="b">
        <v>0</v>
      </c>
      <c r="G562" s="86" t="b">
        <v>0</v>
      </c>
    </row>
    <row r="563" spans="1:7" x14ac:dyDescent="0.25">
      <c r="A563" s="86" t="s">
        <v>2466</v>
      </c>
      <c r="B563" s="86">
        <v>12</v>
      </c>
      <c r="C563" s="119">
        <v>9.6246795796240646E-3</v>
      </c>
      <c r="D563" s="86" t="s">
        <v>2400</v>
      </c>
      <c r="E563" s="86" t="b">
        <v>0</v>
      </c>
      <c r="F563" s="86" t="b">
        <v>0</v>
      </c>
      <c r="G563" s="86" t="b">
        <v>0</v>
      </c>
    </row>
    <row r="564" spans="1:7" x14ac:dyDescent="0.25">
      <c r="A564" s="86" t="s">
        <v>2464</v>
      </c>
      <c r="B564" s="86">
        <v>11</v>
      </c>
      <c r="C564" s="119">
        <v>7.9052526772634621E-3</v>
      </c>
      <c r="D564" s="86" t="s">
        <v>2400</v>
      </c>
      <c r="E564" s="86" t="b">
        <v>0</v>
      </c>
      <c r="F564" s="86" t="b">
        <v>0</v>
      </c>
      <c r="G564" s="86" t="b">
        <v>0</v>
      </c>
    </row>
    <row r="565" spans="1:7" x14ac:dyDescent="0.25">
      <c r="A565" s="86" t="s">
        <v>528</v>
      </c>
      <c r="B565" s="86">
        <v>11</v>
      </c>
      <c r="C565" s="119">
        <v>7.9052526772634621E-3</v>
      </c>
      <c r="D565" s="86" t="s">
        <v>2400</v>
      </c>
      <c r="E565" s="86" t="b">
        <v>0</v>
      </c>
      <c r="F565" s="86" t="b">
        <v>0</v>
      </c>
      <c r="G565" s="86" t="b">
        <v>0</v>
      </c>
    </row>
    <row r="566" spans="1:7" x14ac:dyDescent="0.25">
      <c r="A566" s="86" t="s">
        <v>277</v>
      </c>
      <c r="B566" s="86">
        <v>11</v>
      </c>
      <c r="C566" s="119">
        <v>7.9052526772634621E-3</v>
      </c>
      <c r="D566" s="86" t="s">
        <v>2400</v>
      </c>
      <c r="E566" s="86" t="b">
        <v>0</v>
      </c>
      <c r="F566" s="86" t="b">
        <v>0</v>
      </c>
      <c r="G566" s="86" t="b">
        <v>0</v>
      </c>
    </row>
    <row r="567" spans="1:7" x14ac:dyDescent="0.25">
      <c r="A567" s="86" t="s">
        <v>2467</v>
      </c>
      <c r="B567" s="86">
        <v>10</v>
      </c>
      <c r="C567" s="119">
        <v>7.5826955932847256E-3</v>
      </c>
      <c r="D567" s="86" t="s">
        <v>2400</v>
      </c>
      <c r="E567" s="86" t="b">
        <v>0</v>
      </c>
      <c r="F567" s="86" t="b">
        <v>0</v>
      </c>
      <c r="G567" s="86" t="b">
        <v>0</v>
      </c>
    </row>
    <row r="568" spans="1:7" x14ac:dyDescent="0.25">
      <c r="A568" s="86" t="s">
        <v>2465</v>
      </c>
      <c r="B568" s="86">
        <v>9</v>
      </c>
      <c r="C568" s="119">
        <v>7.2185096847180484E-3</v>
      </c>
      <c r="D568" s="86" t="s">
        <v>2400</v>
      </c>
      <c r="E568" s="86" t="b">
        <v>0</v>
      </c>
      <c r="F568" s="86" t="b">
        <v>0</v>
      </c>
      <c r="G568" s="86" t="b">
        <v>0</v>
      </c>
    </row>
    <row r="569" spans="1:7" x14ac:dyDescent="0.25">
      <c r="A569" s="86" t="s">
        <v>2463</v>
      </c>
      <c r="B569" s="86">
        <v>9</v>
      </c>
      <c r="C569" s="119">
        <v>7.2185096847180484E-3</v>
      </c>
      <c r="D569" s="86" t="s">
        <v>2400</v>
      </c>
      <c r="E569" s="86" t="b">
        <v>0</v>
      </c>
      <c r="F569" s="86" t="b">
        <v>0</v>
      </c>
      <c r="G569" s="86" t="b">
        <v>0</v>
      </c>
    </row>
    <row r="570" spans="1:7" x14ac:dyDescent="0.25">
      <c r="A570" s="86" t="s">
        <v>2460</v>
      </c>
      <c r="B570" s="86">
        <v>8</v>
      </c>
      <c r="C570" s="119">
        <v>6.8080513110530929E-3</v>
      </c>
      <c r="D570" s="86" t="s">
        <v>2400</v>
      </c>
      <c r="E570" s="86" t="b">
        <v>0</v>
      </c>
      <c r="F570" s="86" t="b">
        <v>0</v>
      </c>
      <c r="G570" s="86" t="b">
        <v>0</v>
      </c>
    </row>
    <row r="571" spans="1:7" x14ac:dyDescent="0.25">
      <c r="A571" s="86" t="s">
        <v>2494</v>
      </c>
      <c r="B571" s="86">
        <v>8</v>
      </c>
      <c r="C571" s="119">
        <v>6.8080513110530929E-3</v>
      </c>
      <c r="D571" s="86" t="s">
        <v>2400</v>
      </c>
      <c r="E571" s="86" t="b">
        <v>0</v>
      </c>
      <c r="F571" s="86" t="b">
        <v>0</v>
      </c>
      <c r="G571" s="86" t="b">
        <v>0</v>
      </c>
    </row>
    <row r="572" spans="1:7" x14ac:dyDescent="0.25">
      <c r="A572" s="86" t="s">
        <v>2511</v>
      </c>
      <c r="B572" s="86">
        <v>8</v>
      </c>
      <c r="C572" s="119">
        <v>7.764520108054433E-3</v>
      </c>
      <c r="D572" s="86" t="s">
        <v>2400</v>
      </c>
      <c r="E572" s="86" t="b">
        <v>0</v>
      </c>
      <c r="F572" s="86" t="b">
        <v>0</v>
      </c>
      <c r="G572" s="86" t="b">
        <v>0</v>
      </c>
    </row>
    <row r="573" spans="1:7" x14ac:dyDescent="0.25">
      <c r="A573" s="86" t="s">
        <v>2551</v>
      </c>
      <c r="B573" s="86">
        <v>8</v>
      </c>
      <c r="C573" s="119">
        <v>6.8080513110530929E-3</v>
      </c>
      <c r="D573" s="86" t="s">
        <v>2400</v>
      </c>
      <c r="E573" s="86" t="b">
        <v>0</v>
      </c>
      <c r="F573" s="86" t="b">
        <v>0</v>
      </c>
      <c r="G573" s="86" t="b">
        <v>0</v>
      </c>
    </row>
    <row r="574" spans="1:7" x14ac:dyDescent="0.25">
      <c r="A574" s="86" t="s">
        <v>2492</v>
      </c>
      <c r="B574" s="86">
        <v>8</v>
      </c>
      <c r="C574" s="119">
        <v>6.8080513110530929E-3</v>
      </c>
      <c r="D574" s="86" t="s">
        <v>2400</v>
      </c>
      <c r="E574" s="86" t="b">
        <v>0</v>
      </c>
      <c r="F574" s="86" t="b">
        <v>0</v>
      </c>
      <c r="G574" s="86" t="b">
        <v>0</v>
      </c>
    </row>
    <row r="575" spans="1:7" x14ac:dyDescent="0.25">
      <c r="A575" s="86" t="s">
        <v>2555</v>
      </c>
      <c r="B575" s="86">
        <v>7</v>
      </c>
      <c r="C575" s="119">
        <v>6.3455076998928037E-3</v>
      </c>
      <c r="D575" s="86" t="s">
        <v>2400</v>
      </c>
      <c r="E575" s="86" t="b">
        <v>0</v>
      </c>
      <c r="F575" s="86" t="b">
        <v>0</v>
      </c>
      <c r="G575" s="86" t="b">
        <v>0</v>
      </c>
    </row>
    <row r="576" spans="1:7" x14ac:dyDescent="0.25">
      <c r="A576" s="86" t="s">
        <v>2455</v>
      </c>
      <c r="B576" s="86">
        <v>7</v>
      </c>
      <c r="C576" s="119">
        <v>6.7939550945476284E-3</v>
      </c>
      <c r="D576" s="86" t="s">
        <v>2400</v>
      </c>
      <c r="E576" s="86" t="b">
        <v>0</v>
      </c>
      <c r="F576" s="86" t="b">
        <v>0</v>
      </c>
      <c r="G576" s="86" t="b">
        <v>0</v>
      </c>
    </row>
    <row r="577" spans="1:7" x14ac:dyDescent="0.25">
      <c r="A577" s="86" t="s">
        <v>2484</v>
      </c>
      <c r="B577" s="86">
        <v>7</v>
      </c>
      <c r="C577" s="119">
        <v>6.7939550945476284E-3</v>
      </c>
      <c r="D577" s="86" t="s">
        <v>2400</v>
      </c>
      <c r="E577" s="86" t="b">
        <v>0</v>
      </c>
      <c r="F577" s="86" t="b">
        <v>0</v>
      </c>
      <c r="G577" s="86" t="b">
        <v>0</v>
      </c>
    </row>
    <row r="578" spans="1:7" x14ac:dyDescent="0.25">
      <c r="A578" s="86" t="s">
        <v>2469</v>
      </c>
      <c r="B578" s="86">
        <v>6</v>
      </c>
      <c r="C578" s="119">
        <v>5.8233900810408246E-3</v>
      </c>
      <c r="D578" s="86" t="s">
        <v>2400</v>
      </c>
      <c r="E578" s="86" t="b">
        <v>0</v>
      </c>
      <c r="F578" s="86" t="b">
        <v>0</v>
      </c>
      <c r="G578" s="86" t="b">
        <v>0</v>
      </c>
    </row>
    <row r="579" spans="1:7" x14ac:dyDescent="0.25">
      <c r="A579" s="86" t="s">
        <v>2473</v>
      </c>
      <c r="B579" s="86">
        <v>6</v>
      </c>
      <c r="C579" s="119">
        <v>5.8233900810408246E-3</v>
      </c>
      <c r="D579" s="86" t="s">
        <v>2400</v>
      </c>
      <c r="E579" s="86" t="b">
        <v>0</v>
      </c>
      <c r="F579" s="86" t="b">
        <v>0</v>
      </c>
      <c r="G579" s="86" t="b">
        <v>0</v>
      </c>
    </row>
    <row r="580" spans="1:7" x14ac:dyDescent="0.25">
      <c r="A580" s="86" t="s">
        <v>2550</v>
      </c>
      <c r="B580" s="86">
        <v>6</v>
      </c>
      <c r="C580" s="119">
        <v>5.8233900810408246E-3</v>
      </c>
      <c r="D580" s="86" t="s">
        <v>2400</v>
      </c>
      <c r="E580" s="86" t="b">
        <v>0</v>
      </c>
      <c r="F580" s="86" t="b">
        <v>0</v>
      </c>
      <c r="G580" s="86" t="b">
        <v>0</v>
      </c>
    </row>
    <row r="581" spans="1:7" x14ac:dyDescent="0.25">
      <c r="A581" s="86" t="s">
        <v>2587</v>
      </c>
      <c r="B581" s="86">
        <v>6</v>
      </c>
      <c r="C581" s="119">
        <v>7.5517919700206207E-3</v>
      </c>
      <c r="D581" s="86" t="s">
        <v>2400</v>
      </c>
      <c r="E581" s="86" t="b">
        <v>0</v>
      </c>
      <c r="F581" s="86" t="b">
        <v>0</v>
      </c>
      <c r="G581" s="86" t="b">
        <v>0</v>
      </c>
    </row>
    <row r="582" spans="1:7" x14ac:dyDescent="0.25">
      <c r="A582" s="86" t="s">
        <v>2564</v>
      </c>
      <c r="B582" s="86">
        <v>6</v>
      </c>
      <c r="C582" s="119">
        <v>5.8233900810408246E-3</v>
      </c>
      <c r="D582" s="86" t="s">
        <v>2400</v>
      </c>
      <c r="E582" s="86" t="b">
        <v>0</v>
      </c>
      <c r="F582" s="86" t="b">
        <v>0</v>
      </c>
      <c r="G582" s="86" t="b">
        <v>0</v>
      </c>
    </row>
    <row r="583" spans="1:7" x14ac:dyDescent="0.25">
      <c r="A583" s="86" t="s">
        <v>2557</v>
      </c>
      <c r="B583" s="86">
        <v>6</v>
      </c>
      <c r="C583" s="119">
        <v>5.8233900810408246E-3</v>
      </c>
      <c r="D583" s="86" t="s">
        <v>2400</v>
      </c>
      <c r="E583" s="86" t="b">
        <v>0</v>
      </c>
      <c r="F583" s="86" t="b">
        <v>0</v>
      </c>
      <c r="G583" s="86" t="b">
        <v>0</v>
      </c>
    </row>
    <row r="584" spans="1:7" x14ac:dyDescent="0.25">
      <c r="A584" s="86" t="s">
        <v>300</v>
      </c>
      <c r="B584" s="86">
        <v>6</v>
      </c>
      <c r="C584" s="119">
        <v>5.8233900810408246E-3</v>
      </c>
      <c r="D584" s="86" t="s">
        <v>2400</v>
      </c>
      <c r="E584" s="86" t="b">
        <v>0</v>
      </c>
      <c r="F584" s="86" t="b">
        <v>0</v>
      </c>
      <c r="G584" s="86" t="b">
        <v>0</v>
      </c>
    </row>
    <row r="585" spans="1:7" x14ac:dyDescent="0.25">
      <c r="A585" s="86" t="s">
        <v>2524</v>
      </c>
      <c r="B585" s="86">
        <v>6</v>
      </c>
      <c r="C585" s="119">
        <v>5.8233900810408246E-3</v>
      </c>
      <c r="D585" s="86" t="s">
        <v>2400</v>
      </c>
      <c r="E585" s="86" t="b">
        <v>0</v>
      </c>
      <c r="F585" s="86" t="b">
        <v>0</v>
      </c>
      <c r="G585" s="86" t="b">
        <v>0</v>
      </c>
    </row>
    <row r="586" spans="1:7" x14ac:dyDescent="0.25">
      <c r="A586" s="86" t="s">
        <v>2553</v>
      </c>
      <c r="B586" s="86">
        <v>6</v>
      </c>
      <c r="C586" s="119">
        <v>5.8233900810408246E-3</v>
      </c>
      <c r="D586" s="86" t="s">
        <v>2400</v>
      </c>
      <c r="E586" s="86" t="b">
        <v>0</v>
      </c>
      <c r="F586" s="86" t="b">
        <v>0</v>
      </c>
      <c r="G586" s="86" t="b">
        <v>0</v>
      </c>
    </row>
    <row r="587" spans="1:7" x14ac:dyDescent="0.25">
      <c r="A587" s="86" t="s">
        <v>2527</v>
      </c>
      <c r="B587" s="86">
        <v>5</v>
      </c>
      <c r="C587" s="119">
        <v>5.2316827041255266E-3</v>
      </c>
      <c r="D587" s="86" t="s">
        <v>2400</v>
      </c>
      <c r="E587" s="86" t="b">
        <v>0</v>
      </c>
      <c r="F587" s="86" t="b">
        <v>0</v>
      </c>
      <c r="G587" s="86" t="b">
        <v>0</v>
      </c>
    </row>
    <row r="588" spans="1:7" x14ac:dyDescent="0.25">
      <c r="A588" s="86" t="s">
        <v>2560</v>
      </c>
      <c r="B588" s="86">
        <v>5</v>
      </c>
      <c r="C588" s="119">
        <v>5.2316827041255266E-3</v>
      </c>
      <c r="D588" s="86" t="s">
        <v>2400</v>
      </c>
      <c r="E588" s="86" t="b">
        <v>0</v>
      </c>
      <c r="F588" s="86" t="b">
        <v>0</v>
      </c>
      <c r="G588" s="86" t="b">
        <v>0</v>
      </c>
    </row>
    <row r="589" spans="1:7" x14ac:dyDescent="0.25">
      <c r="A589" s="86" t="s">
        <v>2593</v>
      </c>
      <c r="B589" s="86">
        <v>5</v>
      </c>
      <c r="C589" s="119">
        <v>5.2316827041255266E-3</v>
      </c>
      <c r="D589" s="86" t="s">
        <v>2400</v>
      </c>
      <c r="E589" s="86" t="b">
        <v>0</v>
      </c>
      <c r="F589" s="86" t="b">
        <v>0</v>
      </c>
      <c r="G589" s="86" t="b">
        <v>0</v>
      </c>
    </row>
    <row r="590" spans="1:7" x14ac:dyDescent="0.25">
      <c r="A590" s="86" t="s">
        <v>2585</v>
      </c>
      <c r="B590" s="86">
        <v>5</v>
      </c>
      <c r="C590" s="119">
        <v>5.2316827041255266E-3</v>
      </c>
      <c r="D590" s="86" t="s">
        <v>2400</v>
      </c>
      <c r="E590" s="86" t="b">
        <v>0</v>
      </c>
      <c r="F590" s="86" t="b">
        <v>0</v>
      </c>
      <c r="G590" s="86" t="b">
        <v>0</v>
      </c>
    </row>
    <row r="591" spans="1:7" x14ac:dyDescent="0.25">
      <c r="A591" s="86" t="s">
        <v>2569</v>
      </c>
      <c r="B591" s="86">
        <v>5</v>
      </c>
      <c r="C591" s="119">
        <v>5.2316827041255266E-3</v>
      </c>
      <c r="D591" s="86" t="s">
        <v>2400</v>
      </c>
      <c r="E591" s="86" t="b">
        <v>0</v>
      </c>
      <c r="F591" s="86" t="b">
        <v>0</v>
      </c>
      <c r="G591" s="86" t="b">
        <v>0</v>
      </c>
    </row>
    <row r="592" spans="1:7" x14ac:dyDescent="0.25">
      <c r="A592" s="86" t="s">
        <v>2531</v>
      </c>
      <c r="B592" s="86">
        <v>5</v>
      </c>
      <c r="C592" s="119">
        <v>5.2316827041255266E-3</v>
      </c>
      <c r="D592" s="86" t="s">
        <v>2400</v>
      </c>
      <c r="E592" s="86" t="b">
        <v>0</v>
      </c>
      <c r="F592" s="86" t="b">
        <v>0</v>
      </c>
      <c r="G592" s="86" t="b">
        <v>0</v>
      </c>
    </row>
    <row r="593" spans="1:7" x14ac:dyDescent="0.25">
      <c r="A593" s="86" t="s">
        <v>2596</v>
      </c>
      <c r="B593" s="86">
        <v>5</v>
      </c>
      <c r="C593" s="119">
        <v>5.2316827041255266E-3</v>
      </c>
      <c r="D593" s="86" t="s">
        <v>2400</v>
      </c>
      <c r="E593" s="86" t="b">
        <v>0</v>
      </c>
      <c r="F593" s="86" t="b">
        <v>0</v>
      </c>
      <c r="G593" s="86" t="b">
        <v>0</v>
      </c>
    </row>
    <row r="594" spans="1:7" x14ac:dyDescent="0.25">
      <c r="A594" s="86" t="s">
        <v>2597</v>
      </c>
      <c r="B594" s="86">
        <v>5</v>
      </c>
      <c r="C594" s="119">
        <v>5.2316827041255266E-3</v>
      </c>
      <c r="D594" s="86" t="s">
        <v>2400</v>
      </c>
      <c r="E594" s="86" t="b">
        <v>0</v>
      </c>
      <c r="F594" s="86" t="b">
        <v>0</v>
      </c>
      <c r="G594" s="86" t="b">
        <v>0</v>
      </c>
    </row>
    <row r="595" spans="1:7" x14ac:dyDescent="0.25">
      <c r="A595" s="86" t="s">
        <v>2598</v>
      </c>
      <c r="B595" s="86">
        <v>5</v>
      </c>
      <c r="C595" s="119">
        <v>5.2316827041255266E-3</v>
      </c>
      <c r="D595" s="86" t="s">
        <v>2400</v>
      </c>
      <c r="E595" s="86" t="b">
        <v>0</v>
      </c>
      <c r="F595" s="86" t="b">
        <v>0</v>
      </c>
      <c r="G595" s="86" t="b">
        <v>0</v>
      </c>
    </row>
    <row r="596" spans="1:7" x14ac:dyDescent="0.25">
      <c r="A596" s="86" t="s">
        <v>2599</v>
      </c>
      <c r="B596" s="86">
        <v>5</v>
      </c>
      <c r="C596" s="119">
        <v>5.2316827041255266E-3</v>
      </c>
      <c r="D596" s="86" t="s">
        <v>2400</v>
      </c>
      <c r="E596" s="86" t="b">
        <v>0</v>
      </c>
      <c r="F596" s="86" t="b">
        <v>0</v>
      </c>
      <c r="G596" s="86" t="b">
        <v>0</v>
      </c>
    </row>
    <row r="597" spans="1:7" x14ac:dyDescent="0.25">
      <c r="A597" s="86" t="s">
        <v>2600</v>
      </c>
      <c r="B597" s="86">
        <v>5</v>
      </c>
      <c r="C597" s="119">
        <v>5.2316827041255266E-3</v>
      </c>
      <c r="D597" s="86" t="s">
        <v>2400</v>
      </c>
      <c r="E597" s="86" t="b">
        <v>0</v>
      </c>
      <c r="F597" s="86" t="b">
        <v>0</v>
      </c>
      <c r="G597" s="86" t="b">
        <v>0</v>
      </c>
    </row>
    <row r="598" spans="1:7" x14ac:dyDescent="0.25">
      <c r="A598" s="86" t="s">
        <v>2528</v>
      </c>
      <c r="B598" s="86">
        <v>5</v>
      </c>
      <c r="C598" s="119">
        <v>5.2316827041255266E-3</v>
      </c>
      <c r="D598" s="86" t="s">
        <v>2400</v>
      </c>
      <c r="E598" s="86" t="b">
        <v>0</v>
      </c>
      <c r="F598" s="86" t="b">
        <v>0</v>
      </c>
      <c r="G598" s="86" t="b">
        <v>0</v>
      </c>
    </row>
    <row r="599" spans="1:7" x14ac:dyDescent="0.25">
      <c r="A599" s="86" t="s">
        <v>2476</v>
      </c>
      <c r="B599" s="86">
        <v>4</v>
      </c>
      <c r="C599" s="119">
        <v>4.5562935815130776E-3</v>
      </c>
      <c r="D599" s="86" t="s">
        <v>2400</v>
      </c>
      <c r="E599" s="86" t="b">
        <v>0</v>
      </c>
      <c r="F599" s="86" t="b">
        <v>0</v>
      </c>
      <c r="G599" s="86" t="b">
        <v>0</v>
      </c>
    </row>
    <row r="600" spans="1:7" x14ac:dyDescent="0.25">
      <c r="A600" s="86" t="s">
        <v>2468</v>
      </c>
      <c r="B600" s="86">
        <v>4</v>
      </c>
      <c r="C600" s="119">
        <v>4.5562935815130776E-3</v>
      </c>
      <c r="D600" s="86" t="s">
        <v>2400</v>
      </c>
      <c r="E600" s="86" t="b">
        <v>0</v>
      </c>
      <c r="F600" s="86" t="b">
        <v>0</v>
      </c>
      <c r="G600" s="86" t="b">
        <v>0</v>
      </c>
    </row>
    <row r="601" spans="1:7" x14ac:dyDescent="0.25">
      <c r="A601" s="86" t="s">
        <v>2610</v>
      </c>
      <c r="B601" s="86">
        <v>4</v>
      </c>
      <c r="C601" s="119">
        <v>4.5562935815130776E-3</v>
      </c>
      <c r="D601" s="86" t="s">
        <v>2400</v>
      </c>
      <c r="E601" s="86" t="b">
        <v>0</v>
      </c>
      <c r="F601" s="86" t="b">
        <v>0</v>
      </c>
      <c r="G601" s="86" t="b">
        <v>0</v>
      </c>
    </row>
    <row r="602" spans="1:7" x14ac:dyDescent="0.25">
      <c r="A602" s="86" t="s">
        <v>2609</v>
      </c>
      <c r="B602" s="86">
        <v>4</v>
      </c>
      <c r="C602" s="119">
        <v>4.5562935815130776E-3</v>
      </c>
      <c r="D602" s="86" t="s">
        <v>2400</v>
      </c>
      <c r="E602" s="86" t="b">
        <v>0</v>
      </c>
      <c r="F602" s="86" t="b">
        <v>0</v>
      </c>
      <c r="G602" s="86" t="b">
        <v>0</v>
      </c>
    </row>
    <row r="603" spans="1:7" x14ac:dyDescent="0.25">
      <c r="A603" s="86" t="s">
        <v>2616</v>
      </c>
      <c r="B603" s="86">
        <v>4</v>
      </c>
      <c r="C603" s="119">
        <v>4.5562935815130776E-3</v>
      </c>
      <c r="D603" s="86" t="s">
        <v>2400</v>
      </c>
      <c r="E603" s="86" t="b">
        <v>0</v>
      </c>
      <c r="F603" s="86" t="b">
        <v>0</v>
      </c>
      <c r="G603" s="86" t="b">
        <v>0</v>
      </c>
    </row>
    <row r="604" spans="1:7" x14ac:dyDescent="0.25">
      <c r="A604" s="86" t="s">
        <v>2617</v>
      </c>
      <c r="B604" s="86">
        <v>4</v>
      </c>
      <c r="C604" s="119">
        <v>4.5562935815130776E-3</v>
      </c>
      <c r="D604" s="86" t="s">
        <v>2400</v>
      </c>
      <c r="E604" s="86" t="b">
        <v>0</v>
      </c>
      <c r="F604" s="86" t="b">
        <v>0</v>
      </c>
      <c r="G604" s="86" t="b">
        <v>0</v>
      </c>
    </row>
    <row r="605" spans="1:7" x14ac:dyDescent="0.25">
      <c r="A605" s="86" t="s">
        <v>2618</v>
      </c>
      <c r="B605" s="86">
        <v>4</v>
      </c>
      <c r="C605" s="119">
        <v>4.5562935815130776E-3</v>
      </c>
      <c r="D605" s="86" t="s">
        <v>2400</v>
      </c>
      <c r="E605" s="86" t="b">
        <v>0</v>
      </c>
      <c r="F605" s="86" t="b">
        <v>0</v>
      </c>
      <c r="G605" s="86" t="b">
        <v>0</v>
      </c>
    </row>
    <row r="606" spans="1:7" x14ac:dyDescent="0.25">
      <c r="A606" s="86" t="s">
        <v>2619</v>
      </c>
      <c r="B606" s="86">
        <v>4</v>
      </c>
      <c r="C606" s="119">
        <v>4.5562935815130776E-3</v>
      </c>
      <c r="D606" s="86" t="s">
        <v>2400</v>
      </c>
      <c r="E606" s="86" t="b">
        <v>0</v>
      </c>
      <c r="F606" s="86" t="b">
        <v>0</v>
      </c>
      <c r="G606" s="86" t="b">
        <v>0</v>
      </c>
    </row>
    <row r="607" spans="1:7" x14ac:dyDescent="0.25">
      <c r="A607" s="86" t="s">
        <v>2620</v>
      </c>
      <c r="B607" s="86">
        <v>4</v>
      </c>
      <c r="C607" s="119">
        <v>4.5562935815130776E-3</v>
      </c>
      <c r="D607" s="86" t="s">
        <v>2400</v>
      </c>
      <c r="E607" s="86" t="b">
        <v>0</v>
      </c>
      <c r="F607" s="86" t="b">
        <v>0</v>
      </c>
      <c r="G607" s="86" t="b">
        <v>0</v>
      </c>
    </row>
    <row r="608" spans="1:7" x14ac:dyDescent="0.25">
      <c r="A608" s="86" t="s">
        <v>2621</v>
      </c>
      <c r="B608" s="86">
        <v>4</v>
      </c>
      <c r="C608" s="119">
        <v>4.5562935815130776E-3</v>
      </c>
      <c r="D608" s="86" t="s">
        <v>2400</v>
      </c>
      <c r="E608" s="86" t="b">
        <v>0</v>
      </c>
      <c r="F608" s="86" t="b">
        <v>0</v>
      </c>
      <c r="G608" s="86" t="b">
        <v>0</v>
      </c>
    </row>
    <row r="609" spans="1:7" x14ac:dyDescent="0.25">
      <c r="A609" s="86" t="s">
        <v>2566</v>
      </c>
      <c r="B609" s="86">
        <v>4</v>
      </c>
      <c r="C609" s="119">
        <v>4.5562935815130776E-3</v>
      </c>
      <c r="D609" s="86" t="s">
        <v>2400</v>
      </c>
      <c r="E609" s="86" t="b">
        <v>0</v>
      </c>
      <c r="F609" s="86" t="b">
        <v>0</v>
      </c>
      <c r="G609" s="86" t="b">
        <v>0</v>
      </c>
    </row>
    <row r="610" spans="1:7" x14ac:dyDescent="0.25">
      <c r="A610" s="86" t="s">
        <v>2567</v>
      </c>
      <c r="B610" s="86">
        <v>4</v>
      </c>
      <c r="C610" s="119">
        <v>4.5562935815130776E-3</v>
      </c>
      <c r="D610" s="86" t="s">
        <v>2400</v>
      </c>
      <c r="E610" s="86" t="b">
        <v>0</v>
      </c>
      <c r="F610" s="86" t="b">
        <v>0</v>
      </c>
      <c r="G610" s="86" t="b">
        <v>0</v>
      </c>
    </row>
    <row r="611" spans="1:7" x14ac:dyDescent="0.25">
      <c r="A611" s="86" t="s">
        <v>2479</v>
      </c>
      <c r="B611" s="86">
        <v>4</v>
      </c>
      <c r="C611" s="119">
        <v>4.5562935815130776E-3</v>
      </c>
      <c r="D611" s="86" t="s">
        <v>2400</v>
      </c>
      <c r="E611" s="86" t="b">
        <v>0</v>
      </c>
      <c r="F611" s="86" t="b">
        <v>0</v>
      </c>
      <c r="G611" s="86" t="b">
        <v>0</v>
      </c>
    </row>
    <row r="612" spans="1:7" x14ac:dyDescent="0.25">
      <c r="A612" s="86" t="s">
        <v>2458</v>
      </c>
      <c r="B612" s="86">
        <v>4</v>
      </c>
      <c r="C612" s="119">
        <v>4.5562935815130776E-3</v>
      </c>
      <c r="D612" s="86" t="s">
        <v>2400</v>
      </c>
      <c r="E612" s="86" t="b">
        <v>0</v>
      </c>
      <c r="F612" s="86" t="b">
        <v>0</v>
      </c>
      <c r="G612" s="86" t="b">
        <v>0</v>
      </c>
    </row>
    <row r="613" spans="1:7" x14ac:dyDescent="0.25">
      <c r="A613" s="86" t="s">
        <v>289</v>
      </c>
      <c r="B613" s="86">
        <v>4</v>
      </c>
      <c r="C613" s="119">
        <v>4.5562935815130776E-3</v>
      </c>
      <c r="D613" s="86" t="s">
        <v>2400</v>
      </c>
      <c r="E613" s="86" t="b">
        <v>0</v>
      </c>
      <c r="F613" s="86" t="b">
        <v>0</v>
      </c>
      <c r="G613" s="86" t="b">
        <v>0</v>
      </c>
    </row>
    <row r="614" spans="1:7" x14ac:dyDescent="0.25">
      <c r="A614" s="86" t="s">
        <v>299</v>
      </c>
      <c r="B614" s="86">
        <v>4</v>
      </c>
      <c r="C614" s="119">
        <v>4.5562935815130776E-3</v>
      </c>
      <c r="D614" s="86" t="s">
        <v>2400</v>
      </c>
      <c r="E614" s="86" t="b">
        <v>0</v>
      </c>
      <c r="F614" s="86" t="b">
        <v>0</v>
      </c>
      <c r="G614" s="86" t="b">
        <v>0</v>
      </c>
    </row>
    <row r="615" spans="1:7" x14ac:dyDescent="0.25">
      <c r="A615" s="86" t="s">
        <v>2532</v>
      </c>
      <c r="B615" s="86">
        <v>4</v>
      </c>
      <c r="C615" s="119">
        <v>4.5562935815130776E-3</v>
      </c>
      <c r="D615" s="86" t="s">
        <v>2400</v>
      </c>
      <c r="E615" s="86" t="b">
        <v>0</v>
      </c>
      <c r="F615" s="86" t="b">
        <v>0</v>
      </c>
      <c r="G615" s="86" t="b">
        <v>0</v>
      </c>
    </row>
    <row r="616" spans="1:7" x14ac:dyDescent="0.25">
      <c r="A616" s="86" t="s">
        <v>2546</v>
      </c>
      <c r="B616" s="86">
        <v>3</v>
      </c>
      <c r="C616" s="119">
        <v>3.7758959850103103E-3</v>
      </c>
      <c r="D616" s="86" t="s">
        <v>2400</v>
      </c>
      <c r="E616" s="86" t="b">
        <v>0</v>
      </c>
      <c r="F616" s="86" t="b">
        <v>0</v>
      </c>
      <c r="G616" s="86" t="b">
        <v>0</v>
      </c>
    </row>
    <row r="617" spans="1:7" x14ac:dyDescent="0.25">
      <c r="A617" s="86" t="s">
        <v>292</v>
      </c>
      <c r="B617" s="86">
        <v>3</v>
      </c>
      <c r="C617" s="119">
        <v>3.7758959850103103E-3</v>
      </c>
      <c r="D617" s="86" t="s">
        <v>2400</v>
      </c>
      <c r="E617" s="86" t="b">
        <v>0</v>
      </c>
      <c r="F617" s="86" t="b">
        <v>0</v>
      </c>
      <c r="G617" s="86" t="b">
        <v>0</v>
      </c>
    </row>
    <row r="618" spans="1:7" x14ac:dyDescent="0.25">
      <c r="A618" s="86" t="s">
        <v>2804</v>
      </c>
      <c r="B618" s="86">
        <v>3</v>
      </c>
      <c r="C618" s="119">
        <v>3.7758959850103103E-3</v>
      </c>
      <c r="D618" s="86" t="s">
        <v>2400</v>
      </c>
      <c r="E618" s="86" t="b">
        <v>0</v>
      </c>
      <c r="F618" s="86" t="b">
        <v>0</v>
      </c>
      <c r="G618" s="86" t="b">
        <v>0</v>
      </c>
    </row>
    <row r="619" spans="1:7" x14ac:dyDescent="0.25">
      <c r="A619" s="86" t="s">
        <v>2541</v>
      </c>
      <c r="B619" s="86">
        <v>3</v>
      </c>
      <c r="C619" s="119">
        <v>3.7758959850103103E-3</v>
      </c>
      <c r="D619" s="86" t="s">
        <v>2400</v>
      </c>
      <c r="E619" s="86" t="b">
        <v>0</v>
      </c>
      <c r="F619" s="86" t="b">
        <v>0</v>
      </c>
      <c r="G619" s="86" t="b">
        <v>0</v>
      </c>
    </row>
    <row r="620" spans="1:7" x14ac:dyDescent="0.25">
      <c r="A620" s="86" t="s">
        <v>2805</v>
      </c>
      <c r="B620" s="86">
        <v>3</v>
      </c>
      <c r="C620" s="119">
        <v>3.7758959850103103E-3</v>
      </c>
      <c r="D620" s="86" t="s">
        <v>2400</v>
      </c>
      <c r="E620" s="86" t="b">
        <v>0</v>
      </c>
      <c r="F620" s="86" t="b">
        <v>0</v>
      </c>
      <c r="G620" s="86" t="b">
        <v>0</v>
      </c>
    </row>
    <row r="621" spans="1:7" x14ac:dyDescent="0.25">
      <c r="A621" s="86" t="s">
        <v>2806</v>
      </c>
      <c r="B621" s="86">
        <v>3</v>
      </c>
      <c r="C621" s="119">
        <v>3.7758959850103103E-3</v>
      </c>
      <c r="D621" s="86" t="s">
        <v>2400</v>
      </c>
      <c r="E621" s="86" t="b">
        <v>0</v>
      </c>
      <c r="F621" s="86" t="b">
        <v>0</v>
      </c>
      <c r="G621" s="86" t="b">
        <v>0</v>
      </c>
    </row>
    <row r="622" spans="1:7" x14ac:dyDescent="0.25">
      <c r="A622" s="86" t="s">
        <v>2807</v>
      </c>
      <c r="B622" s="86">
        <v>3</v>
      </c>
      <c r="C622" s="119">
        <v>3.7758959850103103E-3</v>
      </c>
      <c r="D622" s="86" t="s">
        <v>2400</v>
      </c>
      <c r="E622" s="86" t="b">
        <v>0</v>
      </c>
      <c r="F622" s="86" t="b">
        <v>0</v>
      </c>
      <c r="G622" s="86" t="b">
        <v>0</v>
      </c>
    </row>
    <row r="623" spans="1:7" x14ac:dyDescent="0.25">
      <c r="A623" s="86" t="s">
        <v>2808</v>
      </c>
      <c r="B623" s="86">
        <v>3</v>
      </c>
      <c r="C623" s="119">
        <v>3.7758959850103103E-3</v>
      </c>
      <c r="D623" s="86" t="s">
        <v>2400</v>
      </c>
      <c r="E623" s="86" t="b">
        <v>0</v>
      </c>
      <c r="F623" s="86" t="b">
        <v>0</v>
      </c>
      <c r="G623" s="86" t="b">
        <v>0</v>
      </c>
    </row>
    <row r="624" spans="1:7" x14ac:dyDescent="0.25">
      <c r="A624" s="86" t="s">
        <v>2809</v>
      </c>
      <c r="B624" s="86">
        <v>3</v>
      </c>
      <c r="C624" s="119">
        <v>3.7758959850103103E-3</v>
      </c>
      <c r="D624" s="86" t="s">
        <v>2400</v>
      </c>
      <c r="E624" s="86" t="b">
        <v>0</v>
      </c>
      <c r="F624" s="86" t="b">
        <v>0</v>
      </c>
      <c r="G624" s="86" t="b">
        <v>0</v>
      </c>
    </row>
    <row r="625" spans="1:7" x14ac:dyDescent="0.25">
      <c r="A625" s="86" t="s">
        <v>2717</v>
      </c>
      <c r="B625" s="86">
        <v>3</v>
      </c>
      <c r="C625" s="119">
        <v>3.7758959850103103E-3</v>
      </c>
      <c r="D625" s="86" t="s">
        <v>2400</v>
      </c>
      <c r="E625" s="86" t="b">
        <v>0</v>
      </c>
      <c r="F625" s="86" t="b">
        <v>0</v>
      </c>
      <c r="G625" s="86" t="b">
        <v>0</v>
      </c>
    </row>
    <row r="626" spans="1:7" x14ac:dyDescent="0.25">
      <c r="A626" s="86" t="s">
        <v>2718</v>
      </c>
      <c r="B626" s="86">
        <v>3</v>
      </c>
      <c r="C626" s="119">
        <v>3.7758959850103103E-3</v>
      </c>
      <c r="D626" s="86" t="s">
        <v>2400</v>
      </c>
      <c r="E626" s="86" t="b">
        <v>0</v>
      </c>
      <c r="F626" s="86" t="b">
        <v>0</v>
      </c>
      <c r="G626" s="86" t="b">
        <v>0</v>
      </c>
    </row>
    <row r="627" spans="1:7" x14ac:dyDescent="0.25">
      <c r="A627" s="86" t="s">
        <v>2719</v>
      </c>
      <c r="B627" s="86">
        <v>3</v>
      </c>
      <c r="C627" s="119">
        <v>3.7758959850103103E-3</v>
      </c>
      <c r="D627" s="86" t="s">
        <v>2400</v>
      </c>
      <c r="E627" s="86" t="b">
        <v>0</v>
      </c>
      <c r="F627" s="86" t="b">
        <v>0</v>
      </c>
      <c r="G627" s="86" t="b">
        <v>0</v>
      </c>
    </row>
    <row r="628" spans="1:7" x14ac:dyDescent="0.25">
      <c r="A628" s="86" t="s">
        <v>2720</v>
      </c>
      <c r="B628" s="86">
        <v>3</v>
      </c>
      <c r="C628" s="119">
        <v>3.7758959850103103E-3</v>
      </c>
      <c r="D628" s="86" t="s">
        <v>2400</v>
      </c>
      <c r="E628" s="86" t="b">
        <v>0</v>
      </c>
      <c r="F628" s="86" t="b">
        <v>0</v>
      </c>
      <c r="G628" s="86" t="b">
        <v>0</v>
      </c>
    </row>
    <row r="629" spans="1:7" x14ac:dyDescent="0.25">
      <c r="A629" s="86" t="s">
        <v>2721</v>
      </c>
      <c r="B629" s="86">
        <v>3</v>
      </c>
      <c r="C629" s="119">
        <v>3.7758959850103103E-3</v>
      </c>
      <c r="D629" s="86" t="s">
        <v>2400</v>
      </c>
      <c r="E629" s="86" t="b">
        <v>0</v>
      </c>
      <c r="F629" s="86" t="b">
        <v>0</v>
      </c>
      <c r="G629" s="86" t="b">
        <v>0</v>
      </c>
    </row>
    <row r="630" spans="1:7" x14ac:dyDescent="0.25">
      <c r="A630" s="86" t="s">
        <v>2722</v>
      </c>
      <c r="B630" s="86">
        <v>3</v>
      </c>
      <c r="C630" s="119">
        <v>3.7758959850103103E-3</v>
      </c>
      <c r="D630" s="86" t="s">
        <v>2400</v>
      </c>
      <c r="E630" s="86" t="b">
        <v>0</v>
      </c>
      <c r="F630" s="86" t="b">
        <v>0</v>
      </c>
      <c r="G630" s="86" t="b">
        <v>0</v>
      </c>
    </row>
    <row r="631" spans="1:7" x14ac:dyDescent="0.25">
      <c r="A631" s="86" t="s">
        <v>2694</v>
      </c>
      <c r="B631" s="86">
        <v>3</v>
      </c>
      <c r="C631" s="119">
        <v>3.7758959850103103E-3</v>
      </c>
      <c r="D631" s="86" t="s">
        <v>2400</v>
      </c>
      <c r="E631" s="86" t="b">
        <v>0</v>
      </c>
      <c r="F631" s="86" t="b">
        <v>0</v>
      </c>
      <c r="G631" s="86" t="b">
        <v>0</v>
      </c>
    </row>
    <row r="632" spans="1:7" x14ac:dyDescent="0.25">
      <c r="A632" s="86" t="s">
        <v>2857</v>
      </c>
      <c r="B632" s="86">
        <v>3</v>
      </c>
      <c r="C632" s="119">
        <v>3.7758959850103103E-3</v>
      </c>
      <c r="D632" s="86" t="s">
        <v>2400</v>
      </c>
      <c r="E632" s="86" t="b">
        <v>0</v>
      </c>
      <c r="F632" s="86" t="b">
        <v>0</v>
      </c>
      <c r="G632" s="86" t="b">
        <v>0</v>
      </c>
    </row>
    <row r="633" spans="1:7" x14ac:dyDescent="0.25">
      <c r="A633" s="86" t="s">
        <v>2715</v>
      </c>
      <c r="B633" s="86">
        <v>3</v>
      </c>
      <c r="C633" s="119">
        <v>3.7758959850103103E-3</v>
      </c>
      <c r="D633" s="86" t="s">
        <v>2400</v>
      </c>
      <c r="E633" s="86" t="b">
        <v>0</v>
      </c>
      <c r="F633" s="86" t="b">
        <v>0</v>
      </c>
      <c r="G633" s="86" t="b">
        <v>0</v>
      </c>
    </row>
    <row r="634" spans="1:7" x14ac:dyDescent="0.25">
      <c r="A634" s="86" t="s">
        <v>2716</v>
      </c>
      <c r="B634" s="86">
        <v>3</v>
      </c>
      <c r="C634" s="119">
        <v>3.7758959850103103E-3</v>
      </c>
      <c r="D634" s="86" t="s">
        <v>2400</v>
      </c>
      <c r="E634" s="86" t="b">
        <v>0</v>
      </c>
      <c r="F634" s="86" t="b">
        <v>0</v>
      </c>
      <c r="G634" s="86" t="b">
        <v>0</v>
      </c>
    </row>
    <row r="635" spans="1:7" x14ac:dyDescent="0.25">
      <c r="A635" s="86" t="s">
        <v>2510</v>
      </c>
      <c r="B635" s="86">
        <v>3</v>
      </c>
      <c r="C635" s="119">
        <v>3.7758959850103103E-3</v>
      </c>
      <c r="D635" s="86" t="s">
        <v>2400</v>
      </c>
      <c r="E635" s="86" t="b">
        <v>0</v>
      </c>
      <c r="F635" s="86" t="b">
        <v>0</v>
      </c>
      <c r="G635" s="86" t="b">
        <v>0</v>
      </c>
    </row>
    <row r="636" spans="1:7" x14ac:dyDescent="0.25">
      <c r="A636" s="86" t="s">
        <v>2558</v>
      </c>
      <c r="B636" s="86">
        <v>3</v>
      </c>
      <c r="C636" s="119">
        <v>3.7758959850103103E-3</v>
      </c>
      <c r="D636" s="86" t="s">
        <v>2400</v>
      </c>
      <c r="E636" s="86" t="b">
        <v>0</v>
      </c>
      <c r="F636" s="86" t="b">
        <v>0</v>
      </c>
      <c r="G636" s="86" t="b">
        <v>0</v>
      </c>
    </row>
    <row r="637" spans="1:7" x14ac:dyDescent="0.25">
      <c r="A637" s="86" t="s">
        <v>2606</v>
      </c>
      <c r="B637" s="86">
        <v>3</v>
      </c>
      <c r="C637" s="119">
        <v>3.7758959850103103E-3</v>
      </c>
      <c r="D637" s="86" t="s">
        <v>2400</v>
      </c>
      <c r="E637" s="86" t="b">
        <v>0</v>
      </c>
      <c r="F637" s="86" t="b">
        <v>0</v>
      </c>
      <c r="G637" s="86" t="b">
        <v>0</v>
      </c>
    </row>
    <row r="638" spans="1:7" x14ac:dyDescent="0.25">
      <c r="A638" s="86" t="s">
        <v>2608</v>
      </c>
      <c r="B638" s="86">
        <v>3</v>
      </c>
      <c r="C638" s="119">
        <v>3.7758959850103103E-3</v>
      </c>
      <c r="D638" s="86" t="s">
        <v>2400</v>
      </c>
      <c r="E638" s="86" t="b">
        <v>0</v>
      </c>
      <c r="F638" s="86" t="b">
        <v>0</v>
      </c>
      <c r="G638" s="86" t="b">
        <v>0</v>
      </c>
    </row>
    <row r="639" spans="1:7" x14ac:dyDescent="0.25">
      <c r="A639" s="86" t="s">
        <v>2622</v>
      </c>
      <c r="B639" s="86">
        <v>3</v>
      </c>
      <c r="C639" s="119">
        <v>3.7758959850103103E-3</v>
      </c>
      <c r="D639" s="86" t="s">
        <v>2400</v>
      </c>
      <c r="E639" s="86" t="b">
        <v>0</v>
      </c>
      <c r="F639" s="86" t="b">
        <v>0</v>
      </c>
      <c r="G639" s="86" t="b">
        <v>0</v>
      </c>
    </row>
    <row r="640" spans="1:7" x14ac:dyDescent="0.25">
      <c r="A640" s="86" t="s">
        <v>2540</v>
      </c>
      <c r="B640" s="86">
        <v>3</v>
      </c>
      <c r="C640" s="119">
        <v>3.7758959850103103E-3</v>
      </c>
      <c r="D640" s="86" t="s">
        <v>2400</v>
      </c>
      <c r="E640" s="86" t="b">
        <v>0</v>
      </c>
      <c r="F640" s="86" t="b">
        <v>0</v>
      </c>
      <c r="G640" s="86" t="b">
        <v>0</v>
      </c>
    </row>
    <row r="641" spans="1:7" x14ac:dyDescent="0.25">
      <c r="A641" s="86" t="s">
        <v>2588</v>
      </c>
      <c r="B641" s="86">
        <v>3</v>
      </c>
      <c r="C641" s="119">
        <v>3.7758959850103103E-3</v>
      </c>
      <c r="D641" s="86" t="s">
        <v>2400</v>
      </c>
      <c r="E641" s="86" t="b">
        <v>0</v>
      </c>
      <c r="F641" s="86" t="b">
        <v>0</v>
      </c>
      <c r="G641" s="86" t="b">
        <v>0</v>
      </c>
    </row>
    <row r="642" spans="1:7" x14ac:dyDescent="0.25">
      <c r="A642" s="86" t="s">
        <v>2660</v>
      </c>
      <c r="B642" s="86">
        <v>3</v>
      </c>
      <c r="C642" s="119">
        <v>3.7758959850103103E-3</v>
      </c>
      <c r="D642" s="86" t="s">
        <v>2400</v>
      </c>
      <c r="E642" s="86" t="b">
        <v>0</v>
      </c>
      <c r="F642" s="86" t="b">
        <v>0</v>
      </c>
      <c r="G642" s="86" t="b">
        <v>0</v>
      </c>
    </row>
    <row r="643" spans="1:7" x14ac:dyDescent="0.25">
      <c r="A643" s="86" t="s">
        <v>2661</v>
      </c>
      <c r="B643" s="86">
        <v>3</v>
      </c>
      <c r="C643" s="119">
        <v>3.7758959850103103E-3</v>
      </c>
      <c r="D643" s="86" t="s">
        <v>2400</v>
      </c>
      <c r="E643" s="86" t="b">
        <v>0</v>
      </c>
      <c r="F643" s="86" t="b">
        <v>0</v>
      </c>
      <c r="G643" s="86" t="b">
        <v>0</v>
      </c>
    </row>
    <row r="644" spans="1:7" x14ac:dyDescent="0.25">
      <c r="A644" s="86" t="s">
        <v>2662</v>
      </c>
      <c r="B644" s="86">
        <v>3</v>
      </c>
      <c r="C644" s="119">
        <v>3.7758959850103103E-3</v>
      </c>
      <c r="D644" s="86" t="s">
        <v>2400</v>
      </c>
      <c r="E644" s="86" t="b">
        <v>0</v>
      </c>
      <c r="F644" s="86" t="b">
        <v>0</v>
      </c>
      <c r="G644" s="86" t="b">
        <v>0</v>
      </c>
    </row>
    <row r="645" spans="1:7" x14ac:dyDescent="0.25">
      <c r="A645" s="86" t="s">
        <v>2663</v>
      </c>
      <c r="B645" s="86">
        <v>3</v>
      </c>
      <c r="C645" s="119">
        <v>3.7758959850103103E-3</v>
      </c>
      <c r="D645" s="86" t="s">
        <v>2400</v>
      </c>
      <c r="E645" s="86" t="b">
        <v>0</v>
      </c>
      <c r="F645" s="86" t="b">
        <v>0</v>
      </c>
      <c r="G645" s="86" t="b">
        <v>0</v>
      </c>
    </row>
    <row r="646" spans="1:7" x14ac:dyDescent="0.25">
      <c r="A646" s="86" t="s">
        <v>2664</v>
      </c>
      <c r="B646" s="86">
        <v>3</v>
      </c>
      <c r="C646" s="119">
        <v>3.7758959850103103E-3</v>
      </c>
      <c r="D646" s="86" t="s">
        <v>2400</v>
      </c>
      <c r="E646" s="86" t="b">
        <v>0</v>
      </c>
      <c r="F646" s="86" t="b">
        <v>0</v>
      </c>
      <c r="G646" s="86" t="b">
        <v>0</v>
      </c>
    </row>
    <row r="647" spans="1:7" x14ac:dyDescent="0.25">
      <c r="A647" s="86" t="s">
        <v>2665</v>
      </c>
      <c r="B647" s="86">
        <v>3</v>
      </c>
      <c r="C647" s="119">
        <v>3.7758959850103103E-3</v>
      </c>
      <c r="D647" s="86" t="s">
        <v>2400</v>
      </c>
      <c r="E647" s="86" t="b">
        <v>0</v>
      </c>
      <c r="F647" s="86" t="b">
        <v>0</v>
      </c>
      <c r="G647" s="86" t="b">
        <v>0</v>
      </c>
    </row>
    <row r="648" spans="1:7" x14ac:dyDescent="0.25">
      <c r="A648" s="86" t="s">
        <v>298</v>
      </c>
      <c r="B648" s="86">
        <v>3</v>
      </c>
      <c r="C648" s="119">
        <v>3.7758959850103103E-3</v>
      </c>
      <c r="D648" s="86" t="s">
        <v>2400</v>
      </c>
      <c r="E648" s="86" t="b">
        <v>0</v>
      </c>
      <c r="F648" s="86" t="b">
        <v>0</v>
      </c>
      <c r="G648" s="86" t="b">
        <v>0</v>
      </c>
    </row>
    <row r="649" spans="1:7" x14ac:dyDescent="0.25">
      <c r="A649" s="86" t="s">
        <v>2589</v>
      </c>
      <c r="B649" s="86">
        <v>3</v>
      </c>
      <c r="C649" s="119">
        <v>3.7758959850103103E-3</v>
      </c>
      <c r="D649" s="86" t="s">
        <v>2400</v>
      </c>
      <c r="E649" s="86" t="b">
        <v>0</v>
      </c>
      <c r="F649" s="86" t="b">
        <v>0</v>
      </c>
      <c r="G649" s="86" t="b">
        <v>0</v>
      </c>
    </row>
    <row r="650" spans="1:7" x14ac:dyDescent="0.25">
      <c r="A650" s="86" t="s">
        <v>304</v>
      </c>
      <c r="B650" s="86">
        <v>3</v>
      </c>
      <c r="C650" s="119">
        <v>3.7758959850103103E-3</v>
      </c>
      <c r="D650" s="86" t="s">
        <v>2400</v>
      </c>
      <c r="E650" s="86" t="b">
        <v>0</v>
      </c>
      <c r="F650" s="86" t="b">
        <v>0</v>
      </c>
      <c r="G650" s="86" t="b">
        <v>0</v>
      </c>
    </row>
    <row r="651" spans="1:7" x14ac:dyDescent="0.25">
      <c r="A651" s="86" t="s">
        <v>2450</v>
      </c>
      <c r="B651" s="86">
        <v>3</v>
      </c>
      <c r="C651" s="119">
        <v>3.7758959850103103E-3</v>
      </c>
      <c r="D651" s="86" t="s">
        <v>2400</v>
      </c>
      <c r="E651" s="86" t="b">
        <v>0</v>
      </c>
      <c r="F651" s="86" t="b">
        <v>0</v>
      </c>
      <c r="G651" s="86" t="b">
        <v>0</v>
      </c>
    </row>
    <row r="652" spans="1:7" x14ac:dyDescent="0.25">
      <c r="A652" s="86" t="s">
        <v>2565</v>
      </c>
      <c r="B652" s="86">
        <v>2</v>
      </c>
      <c r="C652" s="119">
        <v>2.8542807537498042E-3</v>
      </c>
      <c r="D652" s="86" t="s">
        <v>2400</v>
      </c>
      <c r="E652" s="86" t="b">
        <v>0</v>
      </c>
      <c r="F652" s="86" t="b">
        <v>0</v>
      </c>
      <c r="G652" s="86" t="b">
        <v>0</v>
      </c>
    </row>
    <row r="653" spans="1:7" x14ac:dyDescent="0.25">
      <c r="A653" s="86" t="s">
        <v>2625</v>
      </c>
      <c r="B653" s="86">
        <v>2</v>
      </c>
      <c r="C653" s="119">
        <v>2.8542807537498042E-3</v>
      </c>
      <c r="D653" s="86" t="s">
        <v>2400</v>
      </c>
      <c r="E653" s="86" t="b">
        <v>0</v>
      </c>
      <c r="F653" s="86" t="b">
        <v>0</v>
      </c>
      <c r="G653" s="86" t="b">
        <v>0</v>
      </c>
    </row>
    <row r="654" spans="1:7" x14ac:dyDescent="0.25">
      <c r="A654" s="86" t="s">
        <v>2522</v>
      </c>
      <c r="B654" s="86">
        <v>2</v>
      </c>
      <c r="C654" s="119">
        <v>2.8542807537498042E-3</v>
      </c>
      <c r="D654" s="86" t="s">
        <v>2400</v>
      </c>
      <c r="E654" s="86" t="b">
        <v>0</v>
      </c>
      <c r="F654" s="86" t="b">
        <v>0</v>
      </c>
      <c r="G654" s="86" t="b">
        <v>0</v>
      </c>
    </row>
    <row r="655" spans="1:7" x14ac:dyDescent="0.25">
      <c r="A655" s="86" t="s">
        <v>2493</v>
      </c>
      <c r="B655" s="86">
        <v>2</v>
      </c>
      <c r="C655" s="119">
        <v>2.8542807537498042E-3</v>
      </c>
      <c r="D655" s="86" t="s">
        <v>2400</v>
      </c>
      <c r="E655" s="86" t="b">
        <v>0</v>
      </c>
      <c r="F655" s="86" t="b">
        <v>0</v>
      </c>
      <c r="G655" s="86" t="b">
        <v>0</v>
      </c>
    </row>
    <row r="656" spans="1:7" x14ac:dyDescent="0.25">
      <c r="A656" s="86" t="s">
        <v>2478</v>
      </c>
      <c r="B656" s="86">
        <v>2</v>
      </c>
      <c r="C656" s="119">
        <v>2.8542807537498042E-3</v>
      </c>
      <c r="D656" s="86" t="s">
        <v>2400</v>
      </c>
      <c r="E656" s="86" t="b">
        <v>0</v>
      </c>
      <c r="F656" s="86" t="b">
        <v>0</v>
      </c>
      <c r="G656" s="86" t="b">
        <v>0</v>
      </c>
    </row>
    <row r="657" spans="1:7" x14ac:dyDescent="0.25">
      <c r="A657" s="86" t="s">
        <v>2526</v>
      </c>
      <c r="B657" s="86">
        <v>2</v>
      </c>
      <c r="C657" s="119">
        <v>2.8542807537498042E-3</v>
      </c>
      <c r="D657" s="86" t="s">
        <v>2400</v>
      </c>
      <c r="E657" s="86" t="b">
        <v>0</v>
      </c>
      <c r="F657" s="86" t="b">
        <v>0</v>
      </c>
      <c r="G657" s="86" t="b">
        <v>0</v>
      </c>
    </row>
    <row r="658" spans="1:7" x14ac:dyDescent="0.25">
      <c r="A658" s="86" t="s">
        <v>2586</v>
      </c>
      <c r="B658" s="86">
        <v>2</v>
      </c>
      <c r="C658" s="119">
        <v>2.8542807537498042E-3</v>
      </c>
      <c r="D658" s="86" t="s">
        <v>2400</v>
      </c>
      <c r="E658" s="86" t="b">
        <v>0</v>
      </c>
      <c r="F658" s="86" t="b">
        <v>0</v>
      </c>
      <c r="G658" s="86" t="b">
        <v>0</v>
      </c>
    </row>
    <row r="659" spans="1:7" x14ac:dyDescent="0.25">
      <c r="A659" s="86" t="s">
        <v>2472</v>
      </c>
      <c r="B659" s="86">
        <v>2</v>
      </c>
      <c r="C659" s="119">
        <v>2.8542807537498042E-3</v>
      </c>
      <c r="D659" s="86" t="s">
        <v>2400</v>
      </c>
      <c r="E659" s="86" t="b">
        <v>0</v>
      </c>
      <c r="F659" s="86" t="b">
        <v>0</v>
      </c>
      <c r="G659" s="86" t="b">
        <v>0</v>
      </c>
    </row>
    <row r="660" spans="1:7" x14ac:dyDescent="0.25">
      <c r="A660" s="86" t="s">
        <v>2471</v>
      </c>
      <c r="B660" s="86">
        <v>2</v>
      </c>
      <c r="C660" s="119">
        <v>2.8542807537498042E-3</v>
      </c>
      <c r="D660" s="86" t="s">
        <v>2400</v>
      </c>
      <c r="E660" s="86" t="b">
        <v>0</v>
      </c>
      <c r="F660" s="86" t="b">
        <v>0</v>
      </c>
      <c r="G660" s="86" t="b">
        <v>0</v>
      </c>
    </row>
    <row r="661" spans="1:7" x14ac:dyDescent="0.25">
      <c r="A661" s="86" t="s">
        <v>2563</v>
      </c>
      <c r="B661" s="86">
        <v>2</v>
      </c>
      <c r="C661" s="119">
        <v>2.8542807537498042E-3</v>
      </c>
      <c r="D661" s="86" t="s">
        <v>2400</v>
      </c>
      <c r="E661" s="86" t="b">
        <v>0</v>
      </c>
      <c r="F661" s="86" t="b">
        <v>0</v>
      </c>
      <c r="G661" s="86" t="b">
        <v>0</v>
      </c>
    </row>
    <row r="662" spans="1:7" x14ac:dyDescent="0.25">
      <c r="A662" s="86" t="s">
        <v>2924</v>
      </c>
      <c r="B662" s="86">
        <v>2</v>
      </c>
      <c r="C662" s="119">
        <v>2.8542807537498042E-3</v>
      </c>
      <c r="D662" s="86" t="s">
        <v>2400</v>
      </c>
      <c r="E662" s="86" t="b">
        <v>0</v>
      </c>
      <c r="F662" s="86" t="b">
        <v>0</v>
      </c>
      <c r="G662" s="86" t="b">
        <v>0</v>
      </c>
    </row>
    <row r="663" spans="1:7" x14ac:dyDescent="0.25">
      <c r="A663" s="86" t="s">
        <v>286</v>
      </c>
      <c r="B663" s="86">
        <v>2</v>
      </c>
      <c r="C663" s="119">
        <v>2.8542807537498042E-3</v>
      </c>
      <c r="D663" s="86" t="s">
        <v>2400</v>
      </c>
      <c r="E663" s="86" t="b">
        <v>0</v>
      </c>
      <c r="F663" s="86" t="b">
        <v>0</v>
      </c>
      <c r="G663" s="86" t="b">
        <v>0</v>
      </c>
    </row>
    <row r="664" spans="1:7" x14ac:dyDescent="0.25">
      <c r="A664" s="86" t="s">
        <v>2925</v>
      </c>
      <c r="B664" s="86">
        <v>2</v>
      </c>
      <c r="C664" s="119">
        <v>2.8542807537498042E-3</v>
      </c>
      <c r="D664" s="86" t="s">
        <v>2400</v>
      </c>
      <c r="E664" s="86" t="b">
        <v>0</v>
      </c>
      <c r="F664" s="86" t="b">
        <v>0</v>
      </c>
      <c r="G664" s="86" t="b">
        <v>0</v>
      </c>
    </row>
    <row r="665" spans="1:7" x14ac:dyDescent="0.25">
      <c r="A665" s="86" t="s">
        <v>2631</v>
      </c>
      <c r="B665" s="86">
        <v>2</v>
      </c>
      <c r="C665" s="119">
        <v>2.8542807537498042E-3</v>
      </c>
      <c r="D665" s="86" t="s">
        <v>2400</v>
      </c>
      <c r="E665" s="86" t="b">
        <v>0</v>
      </c>
      <c r="F665" s="86" t="b">
        <v>0</v>
      </c>
      <c r="G665" s="86" t="b">
        <v>0</v>
      </c>
    </row>
    <row r="666" spans="1:7" x14ac:dyDescent="0.25">
      <c r="A666" s="86" t="s">
        <v>2926</v>
      </c>
      <c r="B666" s="86">
        <v>2</v>
      </c>
      <c r="C666" s="119">
        <v>2.8542807537498042E-3</v>
      </c>
      <c r="D666" s="86" t="s">
        <v>2400</v>
      </c>
      <c r="E666" s="86" t="b">
        <v>0</v>
      </c>
      <c r="F666" s="86" t="b">
        <v>0</v>
      </c>
      <c r="G666" s="86" t="b">
        <v>0</v>
      </c>
    </row>
    <row r="667" spans="1:7" x14ac:dyDescent="0.25">
      <c r="A667" s="86" t="s">
        <v>2642</v>
      </c>
      <c r="B667" s="86">
        <v>2</v>
      </c>
      <c r="C667" s="119">
        <v>2.8542807537498042E-3</v>
      </c>
      <c r="D667" s="86" t="s">
        <v>2400</v>
      </c>
      <c r="E667" s="86" t="b">
        <v>0</v>
      </c>
      <c r="F667" s="86" t="b">
        <v>0</v>
      </c>
      <c r="G667" s="86" t="b">
        <v>0</v>
      </c>
    </row>
    <row r="668" spans="1:7" x14ac:dyDescent="0.25">
      <c r="A668" s="86" t="s">
        <v>2643</v>
      </c>
      <c r="B668" s="86">
        <v>2</v>
      </c>
      <c r="C668" s="119">
        <v>2.8542807537498042E-3</v>
      </c>
      <c r="D668" s="86" t="s">
        <v>2400</v>
      </c>
      <c r="E668" s="86" t="b">
        <v>0</v>
      </c>
      <c r="F668" s="86" t="b">
        <v>0</v>
      </c>
      <c r="G668" s="86" t="b">
        <v>0</v>
      </c>
    </row>
    <row r="669" spans="1:7" x14ac:dyDescent="0.25">
      <c r="A669" s="86" t="s">
        <v>2624</v>
      </c>
      <c r="B669" s="86">
        <v>2</v>
      </c>
      <c r="C669" s="119">
        <v>2.8542807537498042E-3</v>
      </c>
      <c r="D669" s="86" t="s">
        <v>2400</v>
      </c>
      <c r="E669" s="86" t="b">
        <v>0</v>
      </c>
      <c r="F669" s="86" t="b">
        <v>0</v>
      </c>
      <c r="G669" s="86" t="b">
        <v>0</v>
      </c>
    </row>
    <row r="670" spans="1:7" x14ac:dyDescent="0.25">
      <c r="A670" s="86" t="s">
        <v>2639</v>
      </c>
      <c r="B670" s="86">
        <v>2</v>
      </c>
      <c r="C670" s="119">
        <v>2.8542807537498042E-3</v>
      </c>
      <c r="D670" s="86" t="s">
        <v>2400</v>
      </c>
      <c r="E670" s="86" t="b">
        <v>0</v>
      </c>
      <c r="F670" s="86" t="b">
        <v>0</v>
      </c>
      <c r="G670" s="86" t="b">
        <v>0</v>
      </c>
    </row>
    <row r="671" spans="1:7" x14ac:dyDescent="0.25">
      <c r="A671" s="86" t="s">
        <v>2523</v>
      </c>
      <c r="B671" s="86">
        <v>2</v>
      </c>
      <c r="C671" s="119">
        <v>2.8542807537498042E-3</v>
      </c>
      <c r="D671" s="86" t="s">
        <v>2400</v>
      </c>
      <c r="E671" s="86" t="b">
        <v>0</v>
      </c>
      <c r="F671" s="86" t="b">
        <v>0</v>
      </c>
      <c r="G671" s="86" t="b">
        <v>0</v>
      </c>
    </row>
    <row r="672" spans="1:7" x14ac:dyDescent="0.25">
      <c r="A672" s="86" t="s">
        <v>2590</v>
      </c>
      <c r="B672" s="86">
        <v>2</v>
      </c>
      <c r="C672" s="119">
        <v>2.8542807537498042E-3</v>
      </c>
      <c r="D672" s="86" t="s">
        <v>2400</v>
      </c>
      <c r="E672" s="86" t="b">
        <v>0</v>
      </c>
      <c r="F672" s="86" t="b">
        <v>0</v>
      </c>
      <c r="G672" s="86" t="b">
        <v>0</v>
      </c>
    </row>
    <row r="673" spans="1:7" x14ac:dyDescent="0.25">
      <c r="A673" s="86" t="s">
        <v>2723</v>
      </c>
      <c r="B673" s="86">
        <v>2</v>
      </c>
      <c r="C673" s="119">
        <v>2.8542807537498042E-3</v>
      </c>
      <c r="D673" s="86" t="s">
        <v>2400</v>
      </c>
      <c r="E673" s="86" t="b">
        <v>0</v>
      </c>
      <c r="F673" s="86" t="b">
        <v>0</v>
      </c>
      <c r="G673" s="86" t="b">
        <v>0</v>
      </c>
    </row>
    <row r="674" spans="1:7" x14ac:dyDescent="0.25">
      <c r="A674" s="86" t="s">
        <v>2506</v>
      </c>
      <c r="B674" s="86">
        <v>2</v>
      </c>
      <c r="C674" s="119">
        <v>2.8542807537498042E-3</v>
      </c>
      <c r="D674" s="86" t="s">
        <v>2400</v>
      </c>
      <c r="E674" s="86" t="b">
        <v>0</v>
      </c>
      <c r="F674" s="86" t="b">
        <v>0</v>
      </c>
      <c r="G674" s="86" t="b">
        <v>0</v>
      </c>
    </row>
    <row r="675" spans="1:7" x14ac:dyDescent="0.25">
      <c r="A675" s="86" t="s">
        <v>294</v>
      </c>
      <c r="B675" s="86">
        <v>2</v>
      </c>
      <c r="C675" s="119">
        <v>2.8542807537498042E-3</v>
      </c>
      <c r="D675" s="86" t="s">
        <v>2400</v>
      </c>
      <c r="E675" s="86" t="b">
        <v>0</v>
      </c>
      <c r="F675" s="86" t="b">
        <v>0</v>
      </c>
      <c r="G675" s="86" t="b">
        <v>0</v>
      </c>
    </row>
    <row r="676" spans="1:7" x14ac:dyDescent="0.25">
      <c r="A676" s="86" t="s">
        <v>2635</v>
      </c>
      <c r="B676" s="86">
        <v>2</v>
      </c>
      <c r="C676" s="119">
        <v>2.8542807537498042E-3</v>
      </c>
      <c r="D676" s="86" t="s">
        <v>2400</v>
      </c>
      <c r="E676" s="86" t="b">
        <v>0</v>
      </c>
      <c r="F676" s="86" t="b">
        <v>0</v>
      </c>
      <c r="G676" s="86" t="b">
        <v>0</v>
      </c>
    </row>
    <row r="677" spans="1:7" x14ac:dyDescent="0.25">
      <c r="A677" s="86" t="s">
        <v>2848</v>
      </c>
      <c r="B677" s="86">
        <v>2</v>
      </c>
      <c r="C677" s="119">
        <v>2.8542807537498042E-3</v>
      </c>
      <c r="D677" s="86" t="s">
        <v>2400</v>
      </c>
      <c r="E677" s="86" t="b">
        <v>0</v>
      </c>
      <c r="F677" s="86" t="b">
        <v>0</v>
      </c>
      <c r="G677" s="86" t="b">
        <v>0</v>
      </c>
    </row>
    <row r="678" spans="1:7" x14ac:dyDescent="0.25">
      <c r="A678" s="86" t="s">
        <v>2849</v>
      </c>
      <c r="B678" s="86">
        <v>2</v>
      </c>
      <c r="C678" s="119">
        <v>2.8542807537498042E-3</v>
      </c>
      <c r="D678" s="86" t="s">
        <v>2400</v>
      </c>
      <c r="E678" s="86" t="b">
        <v>0</v>
      </c>
      <c r="F678" s="86" t="b">
        <v>0</v>
      </c>
      <c r="G678" s="86" t="b">
        <v>0</v>
      </c>
    </row>
    <row r="679" spans="1:7" x14ac:dyDescent="0.25">
      <c r="A679" s="86" t="s">
        <v>297</v>
      </c>
      <c r="B679" s="86">
        <v>2</v>
      </c>
      <c r="C679" s="119">
        <v>2.8542807537498042E-3</v>
      </c>
      <c r="D679" s="86" t="s">
        <v>2400</v>
      </c>
      <c r="E679" s="86" t="b">
        <v>0</v>
      </c>
      <c r="F679" s="86" t="b">
        <v>0</v>
      </c>
      <c r="G679" s="86" t="b">
        <v>0</v>
      </c>
    </row>
    <row r="680" spans="1:7" x14ac:dyDescent="0.25">
      <c r="A680" s="86" t="s">
        <v>2850</v>
      </c>
      <c r="B680" s="86">
        <v>2</v>
      </c>
      <c r="C680" s="119">
        <v>2.8542807537498042E-3</v>
      </c>
      <c r="D680" s="86" t="s">
        <v>2400</v>
      </c>
      <c r="E680" s="86" t="b">
        <v>0</v>
      </c>
      <c r="F680" s="86" t="b">
        <v>0</v>
      </c>
      <c r="G680" s="86" t="b">
        <v>0</v>
      </c>
    </row>
    <row r="681" spans="1:7" x14ac:dyDescent="0.25">
      <c r="A681" s="86" t="s">
        <v>2851</v>
      </c>
      <c r="B681" s="86">
        <v>2</v>
      </c>
      <c r="C681" s="119">
        <v>2.8542807537498042E-3</v>
      </c>
      <c r="D681" s="86" t="s">
        <v>2400</v>
      </c>
      <c r="E681" s="86" t="b">
        <v>0</v>
      </c>
      <c r="F681" s="86" t="b">
        <v>0</v>
      </c>
      <c r="G681" s="86" t="b">
        <v>0</v>
      </c>
    </row>
    <row r="682" spans="1:7" x14ac:dyDescent="0.25">
      <c r="A682" s="86" t="s">
        <v>2852</v>
      </c>
      <c r="B682" s="86">
        <v>2</v>
      </c>
      <c r="C682" s="119">
        <v>2.8542807537498042E-3</v>
      </c>
      <c r="D682" s="86" t="s">
        <v>2400</v>
      </c>
      <c r="E682" s="86" t="b">
        <v>0</v>
      </c>
      <c r="F682" s="86" t="b">
        <v>0</v>
      </c>
      <c r="G682" s="86" t="b">
        <v>0</v>
      </c>
    </row>
    <row r="683" spans="1:7" x14ac:dyDescent="0.25">
      <c r="A683" s="86" t="s">
        <v>2853</v>
      </c>
      <c r="B683" s="86">
        <v>2</v>
      </c>
      <c r="C683" s="119">
        <v>2.8542807537498042E-3</v>
      </c>
      <c r="D683" s="86" t="s">
        <v>2400</v>
      </c>
      <c r="E683" s="86" t="b">
        <v>0</v>
      </c>
      <c r="F683" s="86" t="b">
        <v>0</v>
      </c>
      <c r="G683" s="86" t="b">
        <v>0</v>
      </c>
    </row>
    <row r="684" spans="1:7" x14ac:dyDescent="0.25">
      <c r="A684" s="86" t="s">
        <v>2854</v>
      </c>
      <c r="B684" s="86">
        <v>2</v>
      </c>
      <c r="C684" s="119">
        <v>2.8542807537498042E-3</v>
      </c>
      <c r="D684" s="86" t="s">
        <v>2400</v>
      </c>
      <c r="E684" s="86" t="b">
        <v>0</v>
      </c>
      <c r="F684" s="86" t="b">
        <v>0</v>
      </c>
      <c r="G684" s="86" t="b">
        <v>0</v>
      </c>
    </row>
    <row r="685" spans="1:7" x14ac:dyDescent="0.25">
      <c r="A685" s="86" t="s">
        <v>2855</v>
      </c>
      <c r="B685" s="86">
        <v>2</v>
      </c>
      <c r="C685" s="119">
        <v>2.8542807537498042E-3</v>
      </c>
      <c r="D685" s="86" t="s">
        <v>2400</v>
      </c>
      <c r="E685" s="86" t="b">
        <v>0</v>
      </c>
      <c r="F685" s="86" t="b">
        <v>0</v>
      </c>
      <c r="G685" s="86" t="b">
        <v>0</v>
      </c>
    </row>
    <row r="686" spans="1:7" x14ac:dyDescent="0.25">
      <c r="A686" s="86" t="s">
        <v>2856</v>
      </c>
      <c r="B686" s="86">
        <v>2</v>
      </c>
      <c r="C686" s="119">
        <v>2.8542807537498042E-3</v>
      </c>
      <c r="D686" s="86" t="s">
        <v>2400</v>
      </c>
      <c r="E686" s="86" t="b">
        <v>0</v>
      </c>
      <c r="F686" s="86" t="b">
        <v>0</v>
      </c>
      <c r="G686" s="86" t="b">
        <v>0</v>
      </c>
    </row>
    <row r="687" spans="1:7" x14ac:dyDescent="0.25">
      <c r="A687" s="86" t="s">
        <v>2681</v>
      </c>
      <c r="B687" s="86">
        <v>2</v>
      </c>
      <c r="C687" s="119">
        <v>2.8542807537498042E-3</v>
      </c>
      <c r="D687" s="86" t="s">
        <v>2400</v>
      </c>
      <c r="E687" s="86" t="b">
        <v>1</v>
      </c>
      <c r="F687" s="86" t="b">
        <v>0</v>
      </c>
      <c r="G687" s="86" t="b">
        <v>0</v>
      </c>
    </row>
    <row r="688" spans="1:7" x14ac:dyDescent="0.25">
      <c r="A688" s="86" t="s">
        <v>2602</v>
      </c>
      <c r="B688" s="86">
        <v>2</v>
      </c>
      <c r="C688" s="119">
        <v>2.8542807537498042E-3</v>
      </c>
      <c r="D688" s="86" t="s">
        <v>2400</v>
      </c>
      <c r="E688" s="86" t="b">
        <v>0</v>
      </c>
      <c r="F688" s="86" t="b">
        <v>0</v>
      </c>
      <c r="G688" s="86" t="b">
        <v>0</v>
      </c>
    </row>
    <row r="689" spans="1:7" x14ac:dyDescent="0.25">
      <c r="A689" s="86" t="s">
        <v>2757</v>
      </c>
      <c r="B689" s="86">
        <v>2</v>
      </c>
      <c r="C689" s="119">
        <v>2.8542807537498042E-3</v>
      </c>
      <c r="D689" s="86" t="s">
        <v>2400</v>
      </c>
      <c r="E689" s="86" t="b">
        <v>0</v>
      </c>
      <c r="F689" s="86" t="b">
        <v>0</v>
      </c>
      <c r="G689" s="86" t="b">
        <v>0</v>
      </c>
    </row>
    <row r="690" spans="1:7" x14ac:dyDescent="0.25">
      <c r="A690" s="86" t="s">
        <v>2758</v>
      </c>
      <c r="B690" s="86">
        <v>2</v>
      </c>
      <c r="C690" s="119">
        <v>2.8542807537498042E-3</v>
      </c>
      <c r="D690" s="86" t="s">
        <v>2400</v>
      </c>
      <c r="E690" s="86" t="b">
        <v>0</v>
      </c>
      <c r="F690" s="86" t="b">
        <v>0</v>
      </c>
      <c r="G690" s="86" t="b">
        <v>0</v>
      </c>
    </row>
    <row r="691" spans="1:7" x14ac:dyDescent="0.25">
      <c r="A691" s="86" t="s">
        <v>2759</v>
      </c>
      <c r="B691" s="86">
        <v>2</v>
      </c>
      <c r="C691" s="119">
        <v>2.8542807537498042E-3</v>
      </c>
      <c r="D691" s="86" t="s">
        <v>2400</v>
      </c>
      <c r="E691" s="86" t="b">
        <v>0</v>
      </c>
      <c r="F691" s="86" t="b">
        <v>0</v>
      </c>
      <c r="G691" s="86" t="b">
        <v>0</v>
      </c>
    </row>
    <row r="692" spans="1:7" x14ac:dyDescent="0.25">
      <c r="A692" s="86" t="s">
        <v>2760</v>
      </c>
      <c r="B692" s="86">
        <v>2</v>
      </c>
      <c r="C692" s="119">
        <v>2.8542807537498042E-3</v>
      </c>
      <c r="D692" s="86" t="s">
        <v>2400</v>
      </c>
      <c r="E692" s="86" t="b">
        <v>0</v>
      </c>
      <c r="F692" s="86" t="b">
        <v>0</v>
      </c>
      <c r="G692" s="86" t="b">
        <v>0</v>
      </c>
    </row>
    <row r="693" spans="1:7" x14ac:dyDescent="0.25">
      <c r="A693" s="86" t="s">
        <v>2761</v>
      </c>
      <c r="B693" s="86">
        <v>2</v>
      </c>
      <c r="C693" s="119">
        <v>2.8542807537498042E-3</v>
      </c>
      <c r="D693" s="86" t="s">
        <v>2400</v>
      </c>
      <c r="E693" s="86" t="b">
        <v>0</v>
      </c>
      <c r="F693" s="86" t="b">
        <v>0</v>
      </c>
      <c r="G693" s="86" t="b">
        <v>0</v>
      </c>
    </row>
    <row r="694" spans="1:7" x14ac:dyDescent="0.25">
      <c r="A694" s="86" t="s">
        <v>2762</v>
      </c>
      <c r="B694" s="86">
        <v>2</v>
      </c>
      <c r="C694" s="119">
        <v>2.8542807537498042E-3</v>
      </c>
      <c r="D694" s="86" t="s">
        <v>2400</v>
      </c>
      <c r="E694" s="86" t="b">
        <v>0</v>
      </c>
      <c r="F694" s="86" t="b">
        <v>0</v>
      </c>
      <c r="G694" s="86" t="b">
        <v>0</v>
      </c>
    </row>
    <row r="695" spans="1:7" x14ac:dyDescent="0.25">
      <c r="A695" s="86" t="s">
        <v>2763</v>
      </c>
      <c r="B695" s="86">
        <v>2</v>
      </c>
      <c r="C695" s="119">
        <v>2.8542807537498042E-3</v>
      </c>
      <c r="D695" s="86" t="s">
        <v>2400</v>
      </c>
      <c r="E695" s="86" t="b">
        <v>0</v>
      </c>
      <c r="F695" s="86" t="b">
        <v>0</v>
      </c>
      <c r="G695" s="86" t="b">
        <v>0</v>
      </c>
    </row>
    <row r="696" spans="1:7" x14ac:dyDescent="0.25">
      <c r="A696" s="86" t="s">
        <v>2764</v>
      </c>
      <c r="B696" s="86">
        <v>2</v>
      </c>
      <c r="C696" s="119">
        <v>2.8542807537498042E-3</v>
      </c>
      <c r="D696" s="86" t="s">
        <v>2400</v>
      </c>
      <c r="E696" s="86" t="b">
        <v>0</v>
      </c>
      <c r="F696" s="86" t="b">
        <v>0</v>
      </c>
      <c r="G696" s="86" t="b">
        <v>0</v>
      </c>
    </row>
    <row r="697" spans="1:7" x14ac:dyDescent="0.25">
      <c r="A697" s="86" t="s">
        <v>2765</v>
      </c>
      <c r="B697" s="86">
        <v>2</v>
      </c>
      <c r="C697" s="119">
        <v>2.8542807537498042E-3</v>
      </c>
      <c r="D697" s="86" t="s">
        <v>2400</v>
      </c>
      <c r="E697" s="86" t="b">
        <v>0</v>
      </c>
      <c r="F697" s="86" t="b">
        <v>0</v>
      </c>
      <c r="G697" s="86" t="b">
        <v>0</v>
      </c>
    </row>
    <row r="698" spans="1:7" x14ac:dyDescent="0.25">
      <c r="A698" s="86" t="s">
        <v>2766</v>
      </c>
      <c r="B698" s="86">
        <v>2</v>
      </c>
      <c r="C698" s="119">
        <v>2.8542807537498042E-3</v>
      </c>
      <c r="D698" s="86" t="s">
        <v>2400</v>
      </c>
      <c r="E698" s="86" t="b">
        <v>0</v>
      </c>
      <c r="F698" s="86" t="b">
        <v>0</v>
      </c>
      <c r="G698" s="86" t="b">
        <v>0</v>
      </c>
    </row>
    <row r="699" spans="1:7" x14ac:dyDescent="0.25">
      <c r="A699" s="86" t="s">
        <v>2767</v>
      </c>
      <c r="B699" s="86">
        <v>2</v>
      </c>
      <c r="C699" s="119">
        <v>2.8542807537498042E-3</v>
      </c>
      <c r="D699" s="86" t="s">
        <v>2400</v>
      </c>
      <c r="E699" s="86" t="b">
        <v>0</v>
      </c>
      <c r="F699" s="86" t="b">
        <v>0</v>
      </c>
      <c r="G699" s="86" t="b">
        <v>0</v>
      </c>
    </row>
    <row r="700" spans="1:7" x14ac:dyDescent="0.25">
      <c r="A700" s="86" t="s">
        <v>2768</v>
      </c>
      <c r="B700" s="86">
        <v>2</v>
      </c>
      <c r="C700" s="119">
        <v>2.8542807537498042E-3</v>
      </c>
      <c r="D700" s="86" t="s">
        <v>2400</v>
      </c>
      <c r="E700" s="86" t="b">
        <v>0</v>
      </c>
      <c r="F700" s="86" t="b">
        <v>0</v>
      </c>
      <c r="G700" s="86" t="b">
        <v>0</v>
      </c>
    </row>
    <row r="701" spans="1:7" x14ac:dyDescent="0.25">
      <c r="A701" s="86" t="s">
        <v>2769</v>
      </c>
      <c r="B701" s="86">
        <v>2</v>
      </c>
      <c r="C701" s="119">
        <v>2.8542807537498042E-3</v>
      </c>
      <c r="D701" s="86" t="s">
        <v>2400</v>
      </c>
      <c r="E701" s="86" t="b">
        <v>0</v>
      </c>
      <c r="F701" s="86" t="b">
        <v>0</v>
      </c>
      <c r="G701" s="86" t="b">
        <v>0</v>
      </c>
    </row>
    <row r="702" spans="1:7" x14ac:dyDescent="0.25">
      <c r="A702" s="86" t="s">
        <v>276</v>
      </c>
      <c r="B702" s="86">
        <v>2</v>
      </c>
      <c r="C702" s="119">
        <v>2.8542807537498042E-3</v>
      </c>
      <c r="D702" s="86" t="s">
        <v>2400</v>
      </c>
      <c r="E702" s="86" t="b">
        <v>0</v>
      </c>
      <c r="F702" s="86" t="b">
        <v>0</v>
      </c>
      <c r="G702" s="86" t="b">
        <v>0</v>
      </c>
    </row>
    <row r="703" spans="1:7" x14ac:dyDescent="0.25">
      <c r="A703" s="86" t="s">
        <v>2770</v>
      </c>
      <c r="B703" s="86">
        <v>2</v>
      </c>
      <c r="C703" s="119">
        <v>2.8542807537498042E-3</v>
      </c>
      <c r="D703" s="86" t="s">
        <v>2400</v>
      </c>
      <c r="E703" s="86" t="b">
        <v>0</v>
      </c>
      <c r="F703" s="86" t="b">
        <v>0</v>
      </c>
      <c r="G703" s="86" t="b">
        <v>0</v>
      </c>
    </row>
    <row r="704" spans="1:7" x14ac:dyDescent="0.25">
      <c r="A704" s="86" t="s">
        <v>2771</v>
      </c>
      <c r="B704" s="86">
        <v>2</v>
      </c>
      <c r="C704" s="119">
        <v>2.8542807537498042E-3</v>
      </c>
      <c r="D704" s="86" t="s">
        <v>2400</v>
      </c>
      <c r="E704" s="86" t="b">
        <v>0</v>
      </c>
      <c r="F704" s="86" t="b">
        <v>0</v>
      </c>
      <c r="G704" s="86" t="b">
        <v>0</v>
      </c>
    </row>
    <row r="705" spans="1:7" x14ac:dyDescent="0.25">
      <c r="A705" s="86" t="s">
        <v>2574</v>
      </c>
      <c r="B705" s="86">
        <v>2</v>
      </c>
      <c r="C705" s="119">
        <v>2.8542807537498042E-3</v>
      </c>
      <c r="D705" s="86" t="s">
        <v>2400</v>
      </c>
      <c r="E705" s="86" t="b">
        <v>0</v>
      </c>
      <c r="F705" s="86" t="b">
        <v>0</v>
      </c>
      <c r="G705" s="86" t="b">
        <v>0</v>
      </c>
    </row>
    <row r="706" spans="1:7" x14ac:dyDescent="0.25">
      <c r="A706" s="86" t="s">
        <v>2482</v>
      </c>
      <c r="B706" s="86">
        <v>2</v>
      </c>
      <c r="C706" s="119">
        <v>3.43041471674307E-3</v>
      </c>
      <c r="D706" s="86" t="s">
        <v>2400</v>
      </c>
      <c r="E706" s="86" t="b">
        <v>0</v>
      </c>
      <c r="F706" s="86" t="b">
        <v>0</v>
      </c>
      <c r="G706" s="86" t="b">
        <v>0</v>
      </c>
    </row>
    <row r="707" spans="1:7" x14ac:dyDescent="0.25">
      <c r="A707" s="86" t="s">
        <v>290</v>
      </c>
      <c r="B707" s="86">
        <v>2</v>
      </c>
      <c r="C707" s="119">
        <v>2.8542807537498042E-3</v>
      </c>
      <c r="D707" s="86" t="s">
        <v>2400</v>
      </c>
      <c r="E707" s="86" t="b">
        <v>0</v>
      </c>
      <c r="F707" s="86" t="b">
        <v>0</v>
      </c>
      <c r="G707" s="86" t="b">
        <v>0</v>
      </c>
    </row>
    <row r="708" spans="1:7" x14ac:dyDescent="0.25">
      <c r="A708" s="86" t="s">
        <v>2483</v>
      </c>
      <c r="B708" s="86">
        <v>2</v>
      </c>
      <c r="C708" s="119">
        <v>2.8542807537498042E-3</v>
      </c>
      <c r="D708" s="86" t="s">
        <v>2400</v>
      </c>
      <c r="E708" s="86" t="b">
        <v>0</v>
      </c>
      <c r="F708" s="86" t="b">
        <v>0</v>
      </c>
      <c r="G708" s="86" t="b">
        <v>0</v>
      </c>
    </row>
    <row r="709" spans="1:7" x14ac:dyDescent="0.25">
      <c r="A709" s="86" t="s">
        <v>281</v>
      </c>
      <c r="B709" s="86">
        <v>2</v>
      </c>
      <c r="C709" s="119">
        <v>2.8542807537498042E-3</v>
      </c>
      <c r="D709" s="86" t="s">
        <v>2400</v>
      </c>
      <c r="E709" s="86" t="b">
        <v>0</v>
      </c>
      <c r="F709" s="86" t="b">
        <v>0</v>
      </c>
      <c r="G709" s="86" t="b">
        <v>0</v>
      </c>
    </row>
    <row r="710" spans="1:7" x14ac:dyDescent="0.25">
      <c r="A710" s="86" t="s">
        <v>2568</v>
      </c>
      <c r="B710" s="86">
        <v>2</v>
      </c>
      <c r="C710" s="119">
        <v>2.8542807537498042E-3</v>
      </c>
      <c r="D710" s="86" t="s">
        <v>2400</v>
      </c>
      <c r="E710" s="86" t="b">
        <v>0</v>
      </c>
      <c r="F710" s="86" t="b">
        <v>0</v>
      </c>
      <c r="G710" s="86" t="b">
        <v>0</v>
      </c>
    </row>
    <row r="711" spans="1:7" x14ac:dyDescent="0.25">
      <c r="A711" s="86" t="s">
        <v>2591</v>
      </c>
      <c r="B711" s="86">
        <v>2</v>
      </c>
      <c r="C711" s="119">
        <v>2.8542807537498042E-3</v>
      </c>
      <c r="D711" s="86" t="s">
        <v>2400</v>
      </c>
      <c r="E711" s="86" t="b">
        <v>0</v>
      </c>
      <c r="F711" s="86" t="b">
        <v>0</v>
      </c>
      <c r="G711" s="86" t="b">
        <v>0</v>
      </c>
    </row>
    <row r="712" spans="1:7" x14ac:dyDescent="0.25">
      <c r="A712" s="86" t="s">
        <v>2623</v>
      </c>
      <c r="B712" s="86">
        <v>2</v>
      </c>
      <c r="C712" s="119">
        <v>3.43041471674307E-3</v>
      </c>
      <c r="D712" s="86" t="s">
        <v>2400</v>
      </c>
      <c r="E712" s="86" t="b">
        <v>0</v>
      </c>
      <c r="F712" s="86" t="b">
        <v>0</v>
      </c>
      <c r="G712" s="86" t="b">
        <v>0</v>
      </c>
    </row>
    <row r="713" spans="1:7" x14ac:dyDescent="0.25">
      <c r="A713" s="86" t="s">
        <v>2671</v>
      </c>
      <c r="B713" s="86">
        <v>2</v>
      </c>
      <c r="C713" s="119">
        <v>2.8542807537498042E-3</v>
      </c>
      <c r="D713" s="86" t="s">
        <v>2400</v>
      </c>
      <c r="E713" s="86" t="b">
        <v>0</v>
      </c>
      <c r="F713" s="86" t="b">
        <v>0</v>
      </c>
      <c r="G713" s="86" t="b">
        <v>0</v>
      </c>
    </row>
    <row r="714" spans="1:7" x14ac:dyDescent="0.25">
      <c r="A714" s="86" t="s">
        <v>2736</v>
      </c>
      <c r="B714" s="86">
        <v>2</v>
      </c>
      <c r="C714" s="119">
        <v>2.8542807537498042E-3</v>
      </c>
      <c r="D714" s="86" t="s">
        <v>2400</v>
      </c>
      <c r="E714" s="86" t="b">
        <v>0</v>
      </c>
      <c r="F714" s="86" t="b">
        <v>0</v>
      </c>
      <c r="G714" s="86" t="b">
        <v>0</v>
      </c>
    </row>
    <row r="715" spans="1:7" x14ac:dyDescent="0.25">
      <c r="A715" s="86" t="s">
        <v>2454</v>
      </c>
      <c r="B715" s="86">
        <v>2</v>
      </c>
      <c r="C715" s="119">
        <v>2.8542807537498042E-3</v>
      </c>
      <c r="D715" s="86" t="s">
        <v>2400</v>
      </c>
      <c r="E715" s="86" t="b">
        <v>0</v>
      </c>
      <c r="F715" s="86" t="b">
        <v>0</v>
      </c>
      <c r="G715" s="86" t="b">
        <v>0</v>
      </c>
    </row>
    <row r="716" spans="1:7" x14ac:dyDescent="0.25">
      <c r="A716" s="86" t="s">
        <v>2449</v>
      </c>
      <c r="B716" s="86">
        <v>2</v>
      </c>
      <c r="C716" s="119">
        <v>2.8542807537498042E-3</v>
      </c>
      <c r="D716" s="86" t="s">
        <v>2400</v>
      </c>
      <c r="E716" s="86" t="b">
        <v>0</v>
      </c>
      <c r="F716" s="86" t="b">
        <v>0</v>
      </c>
      <c r="G716" s="86" t="b">
        <v>0</v>
      </c>
    </row>
    <row r="717" spans="1:7" x14ac:dyDescent="0.25">
      <c r="A717" s="86" t="s">
        <v>2445</v>
      </c>
      <c r="B717" s="86">
        <v>68</v>
      </c>
      <c r="C717" s="119">
        <v>0</v>
      </c>
      <c r="D717" s="86" t="s">
        <v>2401</v>
      </c>
      <c r="E717" s="86" t="b">
        <v>0</v>
      </c>
      <c r="F717" s="86" t="b">
        <v>0</v>
      </c>
      <c r="G717" s="86" t="b">
        <v>0</v>
      </c>
    </row>
    <row r="718" spans="1:7" x14ac:dyDescent="0.25">
      <c r="A718" s="86" t="s">
        <v>2448</v>
      </c>
      <c r="B718" s="86">
        <v>34</v>
      </c>
      <c r="C718" s="119">
        <v>7.7705664176814775E-3</v>
      </c>
      <c r="D718" s="86" t="s">
        <v>2401</v>
      </c>
      <c r="E718" s="86" t="b">
        <v>0</v>
      </c>
      <c r="F718" s="86" t="b">
        <v>0</v>
      </c>
      <c r="G718" s="86" t="b">
        <v>0</v>
      </c>
    </row>
    <row r="719" spans="1:7" x14ac:dyDescent="0.25">
      <c r="A719" s="86" t="s">
        <v>2449</v>
      </c>
      <c r="B719" s="86">
        <v>31</v>
      </c>
      <c r="C719" s="119">
        <v>8.0497334172716564E-3</v>
      </c>
      <c r="D719" s="86" t="s">
        <v>2401</v>
      </c>
      <c r="E719" s="86" t="b">
        <v>0</v>
      </c>
      <c r="F719" s="86" t="b">
        <v>0</v>
      </c>
      <c r="G719" s="86" t="b">
        <v>0</v>
      </c>
    </row>
    <row r="720" spans="1:7" x14ac:dyDescent="0.25">
      <c r="A720" s="86" t="s">
        <v>2447</v>
      </c>
      <c r="B720" s="86">
        <v>30</v>
      </c>
      <c r="C720" s="119">
        <v>8.1214945224475713E-3</v>
      </c>
      <c r="D720" s="86" t="s">
        <v>2401</v>
      </c>
      <c r="E720" s="86" t="b">
        <v>0</v>
      </c>
      <c r="F720" s="86" t="b">
        <v>0</v>
      </c>
      <c r="G720" s="86" t="b">
        <v>0</v>
      </c>
    </row>
    <row r="721" spans="1:7" x14ac:dyDescent="0.25">
      <c r="A721" s="86" t="s">
        <v>2454</v>
      </c>
      <c r="B721" s="86">
        <v>29</v>
      </c>
      <c r="C721" s="119">
        <v>8.1820227612523187E-3</v>
      </c>
      <c r="D721" s="86" t="s">
        <v>2401</v>
      </c>
      <c r="E721" s="86" t="b">
        <v>0</v>
      </c>
      <c r="F721" s="86" t="b">
        <v>0</v>
      </c>
      <c r="G721" s="86" t="b">
        <v>0</v>
      </c>
    </row>
    <row r="722" spans="1:7" x14ac:dyDescent="0.25">
      <c r="A722" s="86" t="s">
        <v>2446</v>
      </c>
      <c r="B722" s="86">
        <v>28</v>
      </c>
      <c r="C722" s="119">
        <v>9.300057589453908E-3</v>
      </c>
      <c r="D722" s="86" t="s">
        <v>2401</v>
      </c>
      <c r="E722" s="86" t="b">
        <v>0</v>
      </c>
      <c r="F722" s="86" t="b">
        <v>0</v>
      </c>
      <c r="G722" s="86" t="b">
        <v>0</v>
      </c>
    </row>
    <row r="723" spans="1:7" x14ac:dyDescent="0.25">
      <c r="A723" s="86" t="s">
        <v>2450</v>
      </c>
      <c r="B723" s="86">
        <v>27</v>
      </c>
      <c r="C723" s="119">
        <v>8.2678029795420129E-3</v>
      </c>
      <c r="D723" s="86" t="s">
        <v>2401</v>
      </c>
      <c r="E723" s="86" t="b">
        <v>0</v>
      </c>
      <c r="F723" s="86" t="b">
        <v>0</v>
      </c>
      <c r="G723" s="86" t="b">
        <v>0</v>
      </c>
    </row>
    <row r="724" spans="1:7" x14ac:dyDescent="0.25">
      <c r="A724" s="86" t="s">
        <v>277</v>
      </c>
      <c r="B724" s="86">
        <v>25</v>
      </c>
      <c r="C724" s="119">
        <v>8.3036228477267032E-3</v>
      </c>
      <c r="D724" s="86" t="s">
        <v>2401</v>
      </c>
      <c r="E724" s="86" t="b">
        <v>0</v>
      </c>
      <c r="F724" s="86" t="b">
        <v>0</v>
      </c>
      <c r="G724" s="86" t="b">
        <v>0</v>
      </c>
    </row>
    <row r="725" spans="1:7" x14ac:dyDescent="0.25">
      <c r="A725" s="86" t="s">
        <v>2486</v>
      </c>
      <c r="B725" s="86">
        <v>17</v>
      </c>
      <c r="C725" s="119">
        <v>7.855422794789289E-3</v>
      </c>
      <c r="D725" s="86" t="s">
        <v>2401</v>
      </c>
      <c r="E725" s="86" t="b">
        <v>0</v>
      </c>
      <c r="F725" s="86" t="b">
        <v>0</v>
      </c>
      <c r="G725" s="86" t="b">
        <v>0</v>
      </c>
    </row>
    <row r="726" spans="1:7" x14ac:dyDescent="0.25">
      <c r="A726" s="86" t="s">
        <v>2476</v>
      </c>
      <c r="B726" s="86">
        <v>15</v>
      </c>
      <c r="C726" s="119">
        <v>7.5638116017666237E-3</v>
      </c>
      <c r="D726" s="86" t="s">
        <v>2401</v>
      </c>
      <c r="E726" s="86" t="b">
        <v>0</v>
      </c>
      <c r="F726" s="86" t="b">
        <v>0</v>
      </c>
      <c r="G726" s="86" t="b">
        <v>0</v>
      </c>
    </row>
    <row r="727" spans="1:7" x14ac:dyDescent="0.25">
      <c r="A727" s="86" t="s">
        <v>2465</v>
      </c>
      <c r="B727" s="86">
        <v>15</v>
      </c>
      <c r="C727" s="119">
        <v>7.5638116017666237E-3</v>
      </c>
      <c r="D727" s="86" t="s">
        <v>2401</v>
      </c>
      <c r="E727" s="86" t="b">
        <v>0</v>
      </c>
      <c r="F727" s="86" t="b">
        <v>0</v>
      </c>
      <c r="G727" s="86" t="b">
        <v>0</v>
      </c>
    </row>
    <row r="728" spans="1:7" x14ac:dyDescent="0.25">
      <c r="A728" s="86" t="s">
        <v>2457</v>
      </c>
      <c r="B728" s="86">
        <v>15</v>
      </c>
      <c r="C728" s="119">
        <v>7.5638116017666237E-3</v>
      </c>
      <c r="D728" s="86" t="s">
        <v>2401</v>
      </c>
      <c r="E728" s="86" t="b">
        <v>0</v>
      </c>
      <c r="F728" s="86" t="b">
        <v>0</v>
      </c>
      <c r="G728" s="86" t="b">
        <v>0</v>
      </c>
    </row>
    <row r="729" spans="1:7" x14ac:dyDescent="0.25">
      <c r="A729" s="86" t="s">
        <v>2463</v>
      </c>
      <c r="B729" s="86">
        <v>14</v>
      </c>
      <c r="C729" s="119">
        <v>7.3849920390350954E-3</v>
      </c>
      <c r="D729" s="86" t="s">
        <v>2401</v>
      </c>
      <c r="E729" s="86" t="b">
        <v>0</v>
      </c>
      <c r="F729" s="86" t="b">
        <v>0</v>
      </c>
      <c r="G729" s="86" t="b">
        <v>0</v>
      </c>
    </row>
    <row r="730" spans="1:7" x14ac:dyDescent="0.25">
      <c r="A730" s="86" t="s">
        <v>2453</v>
      </c>
      <c r="B730" s="86">
        <v>13</v>
      </c>
      <c r="C730" s="119">
        <v>7.5326735736940421E-3</v>
      </c>
      <c r="D730" s="86" t="s">
        <v>2401</v>
      </c>
      <c r="E730" s="86" t="b">
        <v>0</v>
      </c>
      <c r="F730" s="86" t="b">
        <v>0</v>
      </c>
      <c r="G730" s="86" t="b">
        <v>0</v>
      </c>
    </row>
    <row r="731" spans="1:7" x14ac:dyDescent="0.25">
      <c r="A731" s="86" t="s">
        <v>528</v>
      </c>
      <c r="B731" s="86">
        <v>13</v>
      </c>
      <c r="C731" s="119">
        <v>7.1820860008703392E-3</v>
      </c>
      <c r="D731" s="86" t="s">
        <v>2401</v>
      </c>
      <c r="E731" s="86" t="b">
        <v>0</v>
      </c>
      <c r="F731" s="86" t="b">
        <v>0</v>
      </c>
      <c r="G731" s="86" t="b">
        <v>0</v>
      </c>
    </row>
    <row r="732" spans="1:7" x14ac:dyDescent="0.25">
      <c r="A732" s="86" t="s">
        <v>2460</v>
      </c>
      <c r="B732" s="86">
        <v>12</v>
      </c>
      <c r="C732" s="119">
        <v>6.9532371449483469E-3</v>
      </c>
      <c r="D732" s="86" t="s">
        <v>2401</v>
      </c>
      <c r="E732" s="86" t="b">
        <v>0</v>
      </c>
      <c r="F732" s="86" t="b">
        <v>0</v>
      </c>
      <c r="G732" s="86" t="b">
        <v>0</v>
      </c>
    </row>
    <row r="733" spans="1:7" x14ac:dyDescent="0.25">
      <c r="A733" s="86" t="s">
        <v>2451</v>
      </c>
      <c r="B733" s="86">
        <v>12</v>
      </c>
      <c r="C733" s="119">
        <v>6.9532371449483469E-3</v>
      </c>
      <c r="D733" s="86" t="s">
        <v>2401</v>
      </c>
      <c r="E733" s="86" t="b">
        <v>0</v>
      </c>
      <c r="F733" s="86" t="b">
        <v>0</v>
      </c>
      <c r="G733" s="86" t="b">
        <v>0</v>
      </c>
    </row>
    <row r="734" spans="1:7" x14ac:dyDescent="0.25">
      <c r="A734" s="86" t="s">
        <v>2467</v>
      </c>
      <c r="B734" s="86">
        <v>12</v>
      </c>
      <c r="C734" s="119">
        <v>6.9532371449483469E-3</v>
      </c>
      <c r="D734" s="86" t="s">
        <v>2401</v>
      </c>
      <c r="E734" s="86" t="b">
        <v>0</v>
      </c>
      <c r="F734" s="86" t="b">
        <v>0</v>
      </c>
      <c r="G734" s="86" t="b">
        <v>0</v>
      </c>
    </row>
    <row r="735" spans="1:7" x14ac:dyDescent="0.25">
      <c r="A735" s="86" t="s">
        <v>2464</v>
      </c>
      <c r="B735" s="86">
        <v>11</v>
      </c>
      <c r="C735" s="119">
        <v>6.6962787377568772E-3</v>
      </c>
      <c r="D735" s="86" t="s">
        <v>2401</v>
      </c>
      <c r="E735" s="86" t="b">
        <v>0</v>
      </c>
      <c r="F735" s="86" t="b">
        <v>0</v>
      </c>
      <c r="G735" s="86" t="b">
        <v>0</v>
      </c>
    </row>
    <row r="736" spans="1:7" x14ac:dyDescent="0.25">
      <c r="A736" s="86" t="s">
        <v>290</v>
      </c>
      <c r="B736" s="86">
        <v>11</v>
      </c>
      <c r="C736" s="119">
        <v>6.6962787377568772E-3</v>
      </c>
      <c r="D736" s="86" t="s">
        <v>2401</v>
      </c>
      <c r="E736" s="86" t="b">
        <v>0</v>
      </c>
      <c r="F736" s="86" t="b">
        <v>0</v>
      </c>
      <c r="G736" s="86" t="b">
        <v>0</v>
      </c>
    </row>
    <row r="737" spans="1:7" x14ac:dyDescent="0.25">
      <c r="A737" s="86" t="s">
        <v>272</v>
      </c>
      <c r="B737" s="86">
        <v>11</v>
      </c>
      <c r="C737" s="119">
        <v>6.6962787377568772E-3</v>
      </c>
      <c r="D737" s="86" t="s">
        <v>2401</v>
      </c>
      <c r="E737" s="86" t="b">
        <v>0</v>
      </c>
      <c r="F737" s="86" t="b">
        <v>0</v>
      </c>
      <c r="G737" s="86" t="b">
        <v>0</v>
      </c>
    </row>
    <row r="738" spans="1:7" x14ac:dyDescent="0.25">
      <c r="A738" s="86" t="s">
        <v>2512</v>
      </c>
      <c r="B738" s="86">
        <v>11</v>
      </c>
      <c r="C738" s="119">
        <v>6.6962787377568772E-3</v>
      </c>
      <c r="D738" s="86" t="s">
        <v>2401</v>
      </c>
      <c r="E738" s="86" t="b">
        <v>0</v>
      </c>
      <c r="F738" s="86" t="b">
        <v>0</v>
      </c>
      <c r="G738" s="86" t="b">
        <v>0</v>
      </c>
    </row>
    <row r="739" spans="1:7" x14ac:dyDescent="0.25">
      <c r="A739" s="86" t="s">
        <v>2513</v>
      </c>
      <c r="B739" s="86">
        <v>11</v>
      </c>
      <c r="C739" s="119">
        <v>6.6962787377568772E-3</v>
      </c>
      <c r="D739" s="86" t="s">
        <v>2401</v>
      </c>
      <c r="E739" s="86" t="b">
        <v>0</v>
      </c>
      <c r="F739" s="86" t="b">
        <v>0</v>
      </c>
      <c r="G739" s="86" t="b">
        <v>0</v>
      </c>
    </row>
    <row r="740" spans="1:7" x14ac:dyDescent="0.25">
      <c r="A740" s="86" t="s">
        <v>2469</v>
      </c>
      <c r="B740" s="86">
        <v>10</v>
      </c>
      <c r="C740" s="119">
        <v>6.4086485857317802E-3</v>
      </c>
      <c r="D740" s="86" t="s">
        <v>2401</v>
      </c>
      <c r="E740" s="86" t="b">
        <v>0</v>
      </c>
      <c r="F740" s="86" t="b">
        <v>0</v>
      </c>
      <c r="G740" s="86" t="b">
        <v>0</v>
      </c>
    </row>
    <row r="741" spans="1:7" x14ac:dyDescent="0.25">
      <c r="A741" s="86" t="s">
        <v>2479</v>
      </c>
      <c r="B741" s="86">
        <v>10</v>
      </c>
      <c r="C741" s="119">
        <v>6.4086485857317802E-3</v>
      </c>
      <c r="D741" s="86" t="s">
        <v>2401</v>
      </c>
      <c r="E741" s="86" t="b">
        <v>0</v>
      </c>
      <c r="F741" s="86" t="b">
        <v>0</v>
      </c>
      <c r="G741" s="86" t="b">
        <v>0</v>
      </c>
    </row>
    <row r="742" spans="1:7" x14ac:dyDescent="0.25">
      <c r="A742" s="86" t="s">
        <v>2472</v>
      </c>
      <c r="B742" s="86">
        <v>10</v>
      </c>
      <c r="C742" s="119">
        <v>6.4086485857317802E-3</v>
      </c>
      <c r="D742" s="86" t="s">
        <v>2401</v>
      </c>
      <c r="E742" s="86" t="b">
        <v>0</v>
      </c>
      <c r="F742" s="86" t="b">
        <v>0</v>
      </c>
      <c r="G742" s="86" t="b">
        <v>0</v>
      </c>
    </row>
    <row r="743" spans="1:7" x14ac:dyDescent="0.25">
      <c r="A743" s="86" t="s">
        <v>2456</v>
      </c>
      <c r="B743" s="86">
        <v>9</v>
      </c>
      <c r="C743" s="119">
        <v>6.0872696969383354E-3</v>
      </c>
      <c r="D743" s="86" t="s">
        <v>2401</v>
      </c>
      <c r="E743" s="86" t="b">
        <v>0</v>
      </c>
      <c r="F743" s="86" t="b">
        <v>0</v>
      </c>
      <c r="G743" s="86" t="b">
        <v>0</v>
      </c>
    </row>
    <row r="744" spans="1:7" x14ac:dyDescent="0.25">
      <c r="A744" s="86" t="s">
        <v>294</v>
      </c>
      <c r="B744" s="86">
        <v>9</v>
      </c>
      <c r="C744" s="119">
        <v>6.0872696969383354E-3</v>
      </c>
      <c r="D744" s="86" t="s">
        <v>2401</v>
      </c>
      <c r="E744" s="86" t="b">
        <v>0</v>
      </c>
      <c r="F744" s="86" t="b">
        <v>0</v>
      </c>
      <c r="G744" s="86" t="b">
        <v>0</v>
      </c>
    </row>
    <row r="745" spans="1:7" x14ac:dyDescent="0.25">
      <c r="A745" s="86" t="s">
        <v>2455</v>
      </c>
      <c r="B745" s="86">
        <v>9</v>
      </c>
      <c r="C745" s="119">
        <v>6.8493334865625498E-3</v>
      </c>
      <c r="D745" s="86" t="s">
        <v>2401</v>
      </c>
      <c r="E745" s="86" t="b">
        <v>0</v>
      </c>
      <c r="F745" s="86" t="b">
        <v>0</v>
      </c>
      <c r="G745" s="86" t="b">
        <v>0</v>
      </c>
    </row>
    <row r="746" spans="1:7" x14ac:dyDescent="0.25">
      <c r="A746" s="86" t="s">
        <v>2473</v>
      </c>
      <c r="B746" s="86">
        <v>9</v>
      </c>
      <c r="C746" s="119">
        <v>6.0872696969383354E-3</v>
      </c>
      <c r="D746" s="86" t="s">
        <v>2401</v>
      </c>
      <c r="E746" s="86" t="b">
        <v>0</v>
      </c>
      <c r="F746" s="86" t="b">
        <v>0</v>
      </c>
      <c r="G746" s="86" t="b">
        <v>0</v>
      </c>
    </row>
    <row r="747" spans="1:7" x14ac:dyDescent="0.25">
      <c r="A747" s="86" t="s">
        <v>2452</v>
      </c>
      <c r="B747" s="86">
        <v>8</v>
      </c>
      <c r="C747" s="119">
        <v>5.7283774442754556E-3</v>
      </c>
      <c r="D747" s="86" t="s">
        <v>2401</v>
      </c>
      <c r="E747" s="86" t="b">
        <v>0</v>
      </c>
      <c r="F747" s="86" t="b">
        <v>0</v>
      </c>
      <c r="G747" s="86" t="b">
        <v>0</v>
      </c>
    </row>
    <row r="748" spans="1:7" x14ac:dyDescent="0.25">
      <c r="A748" s="86" t="s">
        <v>292</v>
      </c>
      <c r="B748" s="86">
        <v>7</v>
      </c>
      <c r="C748" s="119">
        <v>5.3272593784375391E-3</v>
      </c>
      <c r="D748" s="86" t="s">
        <v>2401</v>
      </c>
      <c r="E748" s="86" t="b">
        <v>0</v>
      </c>
      <c r="F748" s="86" t="b">
        <v>0</v>
      </c>
      <c r="G748" s="86" t="b">
        <v>0</v>
      </c>
    </row>
    <row r="749" spans="1:7" x14ac:dyDescent="0.25">
      <c r="A749" s="86" t="s">
        <v>2477</v>
      </c>
      <c r="B749" s="86">
        <v>7</v>
      </c>
      <c r="C749" s="119">
        <v>5.3272593784375391E-3</v>
      </c>
      <c r="D749" s="86" t="s">
        <v>2401</v>
      </c>
      <c r="E749" s="86" t="b">
        <v>0</v>
      </c>
      <c r="F749" s="86" t="b">
        <v>0</v>
      </c>
      <c r="G749" s="86" t="b">
        <v>0</v>
      </c>
    </row>
    <row r="750" spans="1:7" x14ac:dyDescent="0.25">
      <c r="A750" s="86" t="s">
        <v>2547</v>
      </c>
      <c r="B750" s="86">
        <v>6</v>
      </c>
      <c r="C750" s="119">
        <v>4.8778443086913087E-3</v>
      </c>
      <c r="D750" s="86" t="s">
        <v>2401</v>
      </c>
      <c r="E750" s="86" t="b">
        <v>0</v>
      </c>
      <c r="F750" s="86" t="b">
        <v>0</v>
      </c>
      <c r="G750" s="86" t="b">
        <v>0</v>
      </c>
    </row>
    <row r="751" spans="1:7" x14ac:dyDescent="0.25">
      <c r="A751" s="86" t="s">
        <v>2483</v>
      </c>
      <c r="B751" s="86">
        <v>6</v>
      </c>
      <c r="C751" s="119">
        <v>4.8778443086913087E-3</v>
      </c>
      <c r="D751" s="86" t="s">
        <v>2401</v>
      </c>
      <c r="E751" s="86" t="b">
        <v>0</v>
      </c>
      <c r="F751" s="86" t="b">
        <v>0</v>
      </c>
      <c r="G751" s="86" t="b">
        <v>0</v>
      </c>
    </row>
    <row r="752" spans="1:7" x14ac:dyDescent="0.25">
      <c r="A752" s="86" t="s">
        <v>2478</v>
      </c>
      <c r="B752" s="86">
        <v>6</v>
      </c>
      <c r="C752" s="119">
        <v>4.8778443086913087E-3</v>
      </c>
      <c r="D752" s="86" t="s">
        <v>2401</v>
      </c>
      <c r="E752" s="86" t="b">
        <v>0</v>
      </c>
      <c r="F752" s="86" t="b">
        <v>0</v>
      </c>
      <c r="G752" s="86" t="b">
        <v>0</v>
      </c>
    </row>
    <row r="753" spans="1:7" x14ac:dyDescent="0.25">
      <c r="A753" s="86" t="s">
        <v>2462</v>
      </c>
      <c r="B753" s="86">
        <v>6</v>
      </c>
      <c r="C753" s="119">
        <v>4.8778443086913087E-3</v>
      </c>
      <c r="D753" s="86" t="s">
        <v>2401</v>
      </c>
      <c r="E753" s="86" t="b">
        <v>0</v>
      </c>
      <c r="F753" s="86" t="b">
        <v>0</v>
      </c>
      <c r="G753" s="86" t="b">
        <v>0</v>
      </c>
    </row>
    <row r="754" spans="1:7" x14ac:dyDescent="0.25">
      <c r="A754" s="86" t="s">
        <v>2458</v>
      </c>
      <c r="B754" s="86">
        <v>6</v>
      </c>
      <c r="C754" s="119">
        <v>4.8778443086913087E-3</v>
      </c>
      <c r="D754" s="86" t="s">
        <v>2401</v>
      </c>
      <c r="E754" s="86" t="b">
        <v>0</v>
      </c>
      <c r="F754" s="86" t="b">
        <v>0</v>
      </c>
      <c r="G754" s="86" t="b">
        <v>0</v>
      </c>
    </row>
    <row r="755" spans="1:7" x14ac:dyDescent="0.25">
      <c r="A755" s="86" t="s">
        <v>2510</v>
      </c>
      <c r="B755" s="86">
        <v>6</v>
      </c>
      <c r="C755" s="119">
        <v>4.8778443086913087E-3</v>
      </c>
      <c r="D755" s="86" t="s">
        <v>2401</v>
      </c>
      <c r="E755" s="86" t="b">
        <v>0</v>
      </c>
      <c r="F755" s="86" t="b">
        <v>0</v>
      </c>
      <c r="G755" s="86" t="b">
        <v>0</v>
      </c>
    </row>
    <row r="756" spans="1:7" x14ac:dyDescent="0.25">
      <c r="A756" s="86" t="s">
        <v>2492</v>
      </c>
      <c r="B756" s="86">
        <v>6</v>
      </c>
      <c r="C756" s="119">
        <v>4.8778443086913087E-3</v>
      </c>
      <c r="D756" s="86" t="s">
        <v>2401</v>
      </c>
      <c r="E756" s="86" t="b">
        <v>0</v>
      </c>
      <c r="F756" s="86" t="b">
        <v>0</v>
      </c>
      <c r="G756" s="86" t="b">
        <v>0</v>
      </c>
    </row>
    <row r="757" spans="1:7" x14ac:dyDescent="0.25">
      <c r="A757" s="86" t="s">
        <v>295</v>
      </c>
      <c r="B757" s="86">
        <v>6</v>
      </c>
      <c r="C757" s="119">
        <v>4.8778443086913087E-3</v>
      </c>
      <c r="D757" s="86" t="s">
        <v>2401</v>
      </c>
      <c r="E757" s="86" t="b">
        <v>0</v>
      </c>
      <c r="F757" s="86" t="b">
        <v>0</v>
      </c>
      <c r="G757" s="86" t="b">
        <v>0</v>
      </c>
    </row>
    <row r="758" spans="1:7" x14ac:dyDescent="0.25">
      <c r="A758" s="86" t="s">
        <v>2570</v>
      </c>
      <c r="B758" s="86">
        <v>6</v>
      </c>
      <c r="C758" s="119">
        <v>4.8778443086913087E-3</v>
      </c>
      <c r="D758" s="86" t="s">
        <v>2401</v>
      </c>
      <c r="E758" s="86" t="b">
        <v>0</v>
      </c>
      <c r="F758" s="86" t="b">
        <v>0</v>
      </c>
      <c r="G758" s="86" t="b">
        <v>0</v>
      </c>
    </row>
    <row r="759" spans="1:7" x14ac:dyDescent="0.25">
      <c r="A759" s="86" t="s">
        <v>2571</v>
      </c>
      <c r="B759" s="86">
        <v>6</v>
      </c>
      <c r="C759" s="119">
        <v>4.8778443086913087E-3</v>
      </c>
      <c r="D759" s="86" t="s">
        <v>2401</v>
      </c>
      <c r="E759" s="86" t="b">
        <v>0</v>
      </c>
      <c r="F759" s="86" t="b">
        <v>0</v>
      </c>
      <c r="G759" s="86" t="b">
        <v>0</v>
      </c>
    </row>
    <row r="760" spans="1:7" x14ac:dyDescent="0.25">
      <c r="A760" s="86" t="s">
        <v>2572</v>
      </c>
      <c r="B760" s="86">
        <v>6</v>
      </c>
      <c r="C760" s="119">
        <v>4.8778443086913087E-3</v>
      </c>
      <c r="D760" s="86" t="s">
        <v>2401</v>
      </c>
      <c r="E760" s="86" t="b">
        <v>0</v>
      </c>
      <c r="F760" s="86" t="b">
        <v>0</v>
      </c>
      <c r="G760" s="86" t="b">
        <v>0</v>
      </c>
    </row>
    <row r="761" spans="1:7" x14ac:dyDescent="0.25">
      <c r="A761" s="86" t="s">
        <v>2495</v>
      </c>
      <c r="B761" s="86">
        <v>6</v>
      </c>
      <c r="C761" s="119">
        <v>4.8778443086913087E-3</v>
      </c>
      <c r="D761" s="86" t="s">
        <v>2401</v>
      </c>
      <c r="E761" s="86" t="b">
        <v>0</v>
      </c>
      <c r="F761" s="86" t="b">
        <v>0</v>
      </c>
      <c r="G761" s="86" t="b">
        <v>0</v>
      </c>
    </row>
    <row r="762" spans="1:7" x14ac:dyDescent="0.25">
      <c r="A762" s="86" t="s">
        <v>2573</v>
      </c>
      <c r="B762" s="86">
        <v>6</v>
      </c>
      <c r="C762" s="119">
        <v>4.8778443086913087E-3</v>
      </c>
      <c r="D762" s="86" t="s">
        <v>2401</v>
      </c>
      <c r="E762" s="86" t="b">
        <v>0</v>
      </c>
      <c r="F762" s="86" t="b">
        <v>0</v>
      </c>
      <c r="G762" s="86" t="b">
        <v>0</v>
      </c>
    </row>
    <row r="763" spans="1:7" x14ac:dyDescent="0.25">
      <c r="A763" s="86" t="s">
        <v>2494</v>
      </c>
      <c r="B763" s="86">
        <v>5</v>
      </c>
      <c r="C763" s="119">
        <v>4.3720124063801697E-3</v>
      </c>
      <c r="D763" s="86" t="s">
        <v>2401</v>
      </c>
      <c r="E763" s="86" t="b">
        <v>0</v>
      </c>
      <c r="F763" s="86" t="b">
        <v>0</v>
      </c>
      <c r="G763" s="86" t="b">
        <v>0</v>
      </c>
    </row>
    <row r="764" spans="1:7" x14ac:dyDescent="0.25">
      <c r="A764" s="86" t="s">
        <v>2482</v>
      </c>
      <c r="B764" s="86">
        <v>5</v>
      </c>
      <c r="C764" s="119">
        <v>4.7479240161864391E-3</v>
      </c>
      <c r="D764" s="86" t="s">
        <v>2401</v>
      </c>
      <c r="E764" s="86" t="b">
        <v>0</v>
      </c>
      <c r="F764" s="86" t="b">
        <v>0</v>
      </c>
      <c r="G764" s="86" t="b">
        <v>0</v>
      </c>
    </row>
    <row r="765" spans="1:7" x14ac:dyDescent="0.25">
      <c r="A765" s="86" t="s">
        <v>2471</v>
      </c>
      <c r="B765" s="86">
        <v>5</v>
      </c>
      <c r="C765" s="119">
        <v>4.3720124063801697E-3</v>
      </c>
      <c r="D765" s="86" t="s">
        <v>2401</v>
      </c>
      <c r="E765" s="86" t="b">
        <v>0</v>
      </c>
      <c r="F765" s="86" t="b">
        <v>0</v>
      </c>
      <c r="G765" s="86" t="b">
        <v>0</v>
      </c>
    </row>
    <row r="766" spans="1:7" x14ac:dyDescent="0.25">
      <c r="A766" s="86" t="s">
        <v>2529</v>
      </c>
      <c r="B766" s="86">
        <v>5</v>
      </c>
      <c r="C766" s="119">
        <v>4.3720124063801697E-3</v>
      </c>
      <c r="D766" s="86" t="s">
        <v>2401</v>
      </c>
      <c r="E766" s="86" t="b">
        <v>0</v>
      </c>
      <c r="F766" s="86" t="b">
        <v>0</v>
      </c>
      <c r="G766" s="86" t="b">
        <v>0</v>
      </c>
    </row>
    <row r="767" spans="1:7" x14ac:dyDescent="0.25">
      <c r="A767" s="86" t="s">
        <v>2563</v>
      </c>
      <c r="B767" s="86">
        <v>5</v>
      </c>
      <c r="C767" s="119">
        <v>4.3720124063801697E-3</v>
      </c>
      <c r="D767" s="86" t="s">
        <v>2401</v>
      </c>
      <c r="E767" s="86" t="b">
        <v>0</v>
      </c>
      <c r="F767" s="86" t="b">
        <v>0</v>
      </c>
      <c r="G767" s="86" t="b">
        <v>0</v>
      </c>
    </row>
    <row r="768" spans="1:7" x14ac:dyDescent="0.25">
      <c r="A768" s="86" t="s">
        <v>2461</v>
      </c>
      <c r="B768" s="86">
        <v>5</v>
      </c>
      <c r="C768" s="119">
        <v>4.3720124063801697E-3</v>
      </c>
      <c r="D768" s="86" t="s">
        <v>2401</v>
      </c>
      <c r="E768" s="86" t="b">
        <v>0</v>
      </c>
      <c r="F768" s="86" t="b">
        <v>0</v>
      </c>
      <c r="G768" s="86" t="b">
        <v>0</v>
      </c>
    </row>
    <row r="769" spans="1:7" x14ac:dyDescent="0.25">
      <c r="A769" s="86" t="s">
        <v>301</v>
      </c>
      <c r="B769" s="86">
        <v>5</v>
      </c>
      <c r="C769" s="119">
        <v>4.3720124063801697E-3</v>
      </c>
      <c r="D769" s="86" t="s">
        <v>2401</v>
      </c>
      <c r="E769" s="86" t="b">
        <v>0</v>
      </c>
      <c r="F769" s="86" t="b">
        <v>0</v>
      </c>
      <c r="G769" s="86" t="b">
        <v>0</v>
      </c>
    </row>
    <row r="770" spans="1:7" x14ac:dyDescent="0.25">
      <c r="A770" s="86" t="s">
        <v>2511</v>
      </c>
      <c r="B770" s="86">
        <v>5</v>
      </c>
      <c r="C770" s="119">
        <v>5.2325583707570371E-3</v>
      </c>
      <c r="D770" s="86" t="s">
        <v>2401</v>
      </c>
      <c r="E770" s="86" t="b">
        <v>0</v>
      </c>
      <c r="F770" s="86" t="b">
        <v>0</v>
      </c>
      <c r="G770" s="86" t="b">
        <v>0</v>
      </c>
    </row>
    <row r="771" spans="1:7" x14ac:dyDescent="0.25">
      <c r="A771" s="86" t="s">
        <v>2459</v>
      </c>
      <c r="B771" s="86">
        <v>4</v>
      </c>
      <c r="C771" s="119">
        <v>3.7983392129491509E-3</v>
      </c>
      <c r="D771" s="86" t="s">
        <v>2401</v>
      </c>
      <c r="E771" s="86" t="b">
        <v>0</v>
      </c>
      <c r="F771" s="86" t="b">
        <v>0</v>
      </c>
      <c r="G771" s="86" t="b">
        <v>0</v>
      </c>
    </row>
    <row r="772" spans="1:7" x14ac:dyDescent="0.25">
      <c r="A772" s="86" t="s">
        <v>2507</v>
      </c>
      <c r="B772" s="86">
        <v>4</v>
      </c>
      <c r="C772" s="119">
        <v>3.7983392129491509E-3</v>
      </c>
      <c r="D772" s="86" t="s">
        <v>2401</v>
      </c>
      <c r="E772" s="86" t="b">
        <v>0</v>
      </c>
      <c r="F772" s="86" t="b">
        <v>0</v>
      </c>
      <c r="G772" s="86" t="b">
        <v>0</v>
      </c>
    </row>
    <row r="773" spans="1:7" x14ac:dyDescent="0.25">
      <c r="A773" s="86" t="s">
        <v>288</v>
      </c>
      <c r="B773" s="86">
        <v>4</v>
      </c>
      <c r="C773" s="119">
        <v>3.7983392129491509E-3</v>
      </c>
      <c r="D773" s="86" t="s">
        <v>2401</v>
      </c>
      <c r="E773" s="86" t="b">
        <v>0</v>
      </c>
      <c r="F773" s="86" t="b">
        <v>0</v>
      </c>
      <c r="G773" s="86" t="b">
        <v>0</v>
      </c>
    </row>
    <row r="774" spans="1:7" x14ac:dyDescent="0.25">
      <c r="A774" s="86" t="s">
        <v>2561</v>
      </c>
      <c r="B774" s="86">
        <v>4</v>
      </c>
      <c r="C774" s="119">
        <v>3.7983392129491509E-3</v>
      </c>
      <c r="D774" s="86" t="s">
        <v>2401</v>
      </c>
      <c r="E774" s="86" t="b">
        <v>0</v>
      </c>
      <c r="F774" s="86" t="b">
        <v>0</v>
      </c>
      <c r="G774" s="86" t="b">
        <v>0</v>
      </c>
    </row>
    <row r="775" spans="1:7" x14ac:dyDescent="0.25">
      <c r="A775" s="86" t="s">
        <v>2562</v>
      </c>
      <c r="B775" s="86">
        <v>4</v>
      </c>
      <c r="C775" s="119">
        <v>3.7983392129491509E-3</v>
      </c>
      <c r="D775" s="86" t="s">
        <v>2401</v>
      </c>
      <c r="E775" s="86" t="b">
        <v>0</v>
      </c>
      <c r="F775" s="86" t="b">
        <v>0</v>
      </c>
      <c r="G775" s="86" t="b">
        <v>0</v>
      </c>
    </row>
    <row r="776" spans="1:7" x14ac:dyDescent="0.25">
      <c r="A776" s="86" t="s">
        <v>2491</v>
      </c>
      <c r="B776" s="86">
        <v>4</v>
      </c>
      <c r="C776" s="119">
        <v>3.7983392129491509E-3</v>
      </c>
      <c r="D776" s="86" t="s">
        <v>2401</v>
      </c>
      <c r="E776" s="86" t="b">
        <v>0</v>
      </c>
      <c r="F776" s="86" t="b">
        <v>0</v>
      </c>
      <c r="G776" s="86" t="b">
        <v>0</v>
      </c>
    </row>
    <row r="777" spans="1:7" x14ac:dyDescent="0.25">
      <c r="A777" s="86" t="s">
        <v>2543</v>
      </c>
      <c r="B777" s="86">
        <v>4</v>
      </c>
      <c r="C777" s="119">
        <v>3.7983392129491509E-3</v>
      </c>
      <c r="D777" s="86" t="s">
        <v>2401</v>
      </c>
      <c r="E777" s="86" t="b">
        <v>0</v>
      </c>
      <c r="F777" s="86" t="b">
        <v>0</v>
      </c>
      <c r="G777" s="86" t="b">
        <v>0</v>
      </c>
    </row>
    <row r="778" spans="1:7" x14ac:dyDescent="0.25">
      <c r="A778" s="86" t="s">
        <v>2506</v>
      </c>
      <c r="B778" s="86">
        <v>4</v>
      </c>
      <c r="C778" s="119">
        <v>3.7983392129491509E-3</v>
      </c>
      <c r="D778" s="86" t="s">
        <v>2401</v>
      </c>
      <c r="E778" s="86" t="b">
        <v>0</v>
      </c>
      <c r="F778" s="86" t="b">
        <v>0</v>
      </c>
      <c r="G778" s="86" t="b">
        <v>0</v>
      </c>
    </row>
    <row r="779" spans="1:7" x14ac:dyDescent="0.25">
      <c r="A779" s="86" t="s">
        <v>2708</v>
      </c>
      <c r="B779" s="86">
        <v>4</v>
      </c>
      <c r="C779" s="119">
        <v>3.7983392129491509E-3</v>
      </c>
      <c r="D779" s="86" t="s">
        <v>2401</v>
      </c>
      <c r="E779" s="86" t="b">
        <v>0</v>
      </c>
      <c r="F779" s="86" t="b">
        <v>0</v>
      </c>
      <c r="G779" s="86" t="b">
        <v>0</v>
      </c>
    </row>
    <row r="780" spans="1:7" x14ac:dyDescent="0.25">
      <c r="A780" s="86" t="s">
        <v>280</v>
      </c>
      <c r="B780" s="86">
        <v>4</v>
      </c>
      <c r="C780" s="119">
        <v>3.7983392129491509E-3</v>
      </c>
      <c r="D780" s="86" t="s">
        <v>2401</v>
      </c>
      <c r="E780" s="86" t="b">
        <v>0</v>
      </c>
      <c r="F780" s="86" t="b">
        <v>0</v>
      </c>
      <c r="G780" s="86" t="b">
        <v>0</v>
      </c>
    </row>
    <row r="781" spans="1:7" x14ac:dyDescent="0.25">
      <c r="A781" s="86" t="s">
        <v>281</v>
      </c>
      <c r="B781" s="86">
        <v>4</v>
      </c>
      <c r="C781" s="119">
        <v>3.7983392129491509E-3</v>
      </c>
      <c r="D781" s="86" t="s">
        <v>2401</v>
      </c>
      <c r="E781" s="86" t="b">
        <v>0</v>
      </c>
      <c r="F781" s="86" t="b">
        <v>0</v>
      </c>
      <c r="G781" s="86" t="b">
        <v>0</v>
      </c>
    </row>
    <row r="782" spans="1:7" x14ac:dyDescent="0.25">
      <c r="A782" s="86" t="s">
        <v>2540</v>
      </c>
      <c r="B782" s="86">
        <v>4</v>
      </c>
      <c r="C782" s="119">
        <v>3.7983392129491509E-3</v>
      </c>
      <c r="D782" s="86" t="s">
        <v>2401</v>
      </c>
      <c r="E782" s="86" t="b">
        <v>0</v>
      </c>
      <c r="F782" s="86" t="b">
        <v>0</v>
      </c>
      <c r="G782" s="86" t="b">
        <v>0</v>
      </c>
    </row>
    <row r="783" spans="1:7" x14ac:dyDescent="0.25">
      <c r="A783" s="86" t="s">
        <v>2637</v>
      </c>
      <c r="B783" s="86">
        <v>4</v>
      </c>
      <c r="C783" s="119">
        <v>3.7983392129491509E-3</v>
      </c>
      <c r="D783" s="86" t="s">
        <v>2401</v>
      </c>
      <c r="E783" s="86" t="b">
        <v>0</v>
      </c>
      <c r="F783" s="86" t="b">
        <v>0</v>
      </c>
      <c r="G783" s="86" t="b">
        <v>0</v>
      </c>
    </row>
    <row r="784" spans="1:7" x14ac:dyDescent="0.25">
      <c r="A784" s="86" t="s">
        <v>2531</v>
      </c>
      <c r="B784" s="86">
        <v>4</v>
      </c>
      <c r="C784" s="119">
        <v>3.7983392129491509E-3</v>
      </c>
      <c r="D784" s="86" t="s">
        <v>2401</v>
      </c>
      <c r="E784" s="86" t="b">
        <v>0</v>
      </c>
      <c r="F784" s="86" t="b">
        <v>0</v>
      </c>
      <c r="G784" s="86" t="b">
        <v>0</v>
      </c>
    </row>
    <row r="785" spans="1:7" x14ac:dyDescent="0.25">
      <c r="A785" s="86" t="s">
        <v>2565</v>
      </c>
      <c r="B785" s="86">
        <v>3</v>
      </c>
      <c r="C785" s="119">
        <v>3.1395350224542218E-3</v>
      </c>
      <c r="D785" s="86" t="s">
        <v>2401</v>
      </c>
      <c r="E785" s="86" t="b">
        <v>0</v>
      </c>
      <c r="F785" s="86" t="b">
        <v>0</v>
      </c>
      <c r="G785" s="86" t="b">
        <v>0</v>
      </c>
    </row>
    <row r="786" spans="1:7" x14ac:dyDescent="0.25">
      <c r="A786" s="86" t="s">
        <v>2522</v>
      </c>
      <c r="B786" s="86">
        <v>3</v>
      </c>
      <c r="C786" s="119">
        <v>3.1395350224542218E-3</v>
      </c>
      <c r="D786" s="86" t="s">
        <v>2401</v>
      </c>
      <c r="E786" s="86" t="b">
        <v>0</v>
      </c>
      <c r="F786" s="86" t="b">
        <v>0</v>
      </c>
      <c r="G786" s="86" t="b">
        <v>0</v>
      </c>
    </row>
    <row r="787" spans="1:7" x14ac:dyDescent="0.25">
      <c r="A787" s="86" t="s">
        <v>2493</v>
      </c>
      <c r="B787" s="86">
        <v>3</v>
      </c>
      <c r="C787" s="119">
        <v>3.1395350224542218E-3</v>
      </c>
      <c r="D787" s="86" t="s">
        <v>2401</v>
      </c>
      <c r="E787" s="86" t="b">
        <v>0</v>
      </c>
      <c r="F787" s="86" t="b">
        <v>0</v>
      </c>
      <c r="G787" s="86" t="b">
        <v>0</v>
      </c>
    </row>
    <row r="788" spans="1:7" x14ac:dyDescent="0.25">
      <c r="A788" s="86" t="s">
        <v>2627</v>
      </c>
      <c r="B788" s="86">
        <v>3</v>
      </c>
      <c r="C788" s="119">
        <v>3.1395350224542218E-3</v>
      </c>
      <c r="D788" s="86" t="s">
        <v>2401</v>
      </c>
      <c r="E788" s="86" t="b">
        <v>0</v>
      </c>
      <c r="F788" s="86" t="b">
        <v>0</v>
      </c>
      <c r="G788" s="86" t="b">
        <v>0</v>
      </c>
    </row>
    <row r="789" spans="1:7" x14ac:dyDescent="0.25">
      <c r="A789" s="86" t="s">
        <v>2628</v>
      </c>
      <c r="B789" s="86">
        <v>3</v>
      </c>
      <c r="C789" s="119">
        <v>3.1395350224542218E-3</v>
      </c>
      <c r="D789" s="86" t="s">
        <v>2401</v>
      </c>
      <c r="E789" s="86" t="b">
        <v>0</v>
      </c>
      <c r="F789" s="86" t="b">
        <v>0</v>
      </c>
      <c r="G789" s="86" t="b">
        <v>0</v>
      </c>
    </row>
    <row r="790" spans="1:7" x14ac:dyDescent="0.25">
      <c r="A790" s="86" t="s">
        <v>2629</v>
      </c>
      <c r="B790" s="86">
        <v>3</v>
      </c>
      <c r="C790" s="119">
        <v>3.1395350224542218E-3</v>
      </c>
      <c r="D790" s="86" t="s">
        <v>2401</v>
      </c>
      <c r="E790" s="86" t="b">
        <v>0</v>
      </c>
      <c r="F790" s="86" t="b">
        <v>0</v>
      </c>
      <c r="G790" s="86" t="b">
        <v>0</v>
      </c>
    </row>
    <row r="791" spans="1:7" x14ac:dyDescent="0.25">
      <c r="A791" s="86" t="s">
        <v>2630</v>
      </c>
      <c r="B791" s="86">
        <v>3</v>
      </c>
      <c r="C791" s="119">
        <v>3.1395350224542218E-3</v>
      </c>
      <c r="D791" s="86" t="s">
        <v>2401</v>
      </c>
      <c r="E791" s="86" t="b">
        <v>0</v>
      </c>
      <c r="F791" s="86" t="b">
        <v>0</v>
      </c>
      <c r="G791" s="86" t="b">
        <v>0</v>
      </c>
    </row>
    <row r="792" spans="1:7" x14ac:dyDescent="0.25">
      <c r="A792" s="86" t="s">
        <v>2672</v>
      </c>
      <c r="B792" s="86">
        <v>3</v>
      </c>
      <c r="C792" s="119">
        <v>3.1395350224542218E-3</v>
      </c>
      <c r="D792" s="86" t="s">
        <v>2401</v>
      </c>
      <c r="E792" s="86" t="b">
        <v>0</v>
      </c>
      <c r="F792" s="86" t="b">
        <v>0</v>
      </c>
      <c r="G792" s="86" t="b">
        <v>0</v>
      </c>
    </row>
    <row r="793" spans="1:7" x14ac:dyDescent="0.25">
      <c r="A793" s="86" t="s">
        <v>2582</v>
      </c>
      <c r="B793" s="86">
        <v>3</v>
      </c>
      <c r="C793" s="119">
        <v>3.1395350224542218E-3</v>
      </c>
      <c r="D793" s="86" t="s">
        <v>2401</v>
      </c>
      <c r="E793" s="86" t="b">
        <v>0</v>
      </c>
      <c r="F793" s="86" t="b">
        <v>0</v>
      </c>
      <c r="G793" s="86" t="b">
        <v>0</v>
      </c>
    </row>
    <row r="794" spans="1:7" x14ac:dyDescent="0.25">
      <c r="A794" s="86" t="s">
        <v>2583</v>
      </c>
      <c r="B794" s="86">
        <v>3</v>
      </c>
      <c r="C794" s="119">
        <v>3.1395350224542218E-3</v>
      </c>
      <c r="D794" s="86" t="s">
        <v>2401</v>
      </c>
      <c r="E794" s="86" t="b">
        <v>0</v>
      </c>
      <c r="F794" s="86" t="b">
        <v>0</v>
      </c>
      <c r="G794" s="86" t="b">
        <v>0</v>
      </c>
    </row>
    <row r="795" spans="1:7" x14ac:dyDescent="0.25">
      <c r="A795" s="86" t="s">
        <v>2584</v>
      </c>
      <c r="B795" s="86">
        <v>3</v>
      </c>
      <c r="C795" s="119">
        <v>3.1395350224542218E-3</v>
      </c>
      <c r="D795" s="86" t="s">
        <v>2401</v>
      </c>
      <c r="E795" s="86" t="b">
        <v>0</v>
      </c>
      <c r="F795" s="86" t="b">
        <v>0</v>
      </c>
      <c r="G795" s="86" t="b">
        <v>0</v>
      </c>
    </row>
    <row r="796" spans="1:7" x14ac:dyDescent="0.25">
      <c r="A796" s="86" t="s">
        <v>2530</v>
      </c>
      <c r="B796" s="86">
        <v>3</v>
      </c>
      <c r="C796" s="119">
        <v>3.1395350224542218E-3</v>
      </c>
      <c r="D796" s="86" t="s">
        <v>2401</v>
      </c>
      <c r="E796" s="86" t="b">
        <v>0</v>
      </c>
      <c r="F796" s="86" t="b">
        <v>0</v>
      </c>
      <c r="G796" s="86" t="b">
        <v>0</v>
      </c>
    </row>
    <row r="797" spans="1:7" x14ac:dyDescent="0.25">
      <c r="A797" s="86" t="s">
        <v>2591</v>
      </c>
      <c r="B797" s="86">
        <v>3</v>
      </c>
      <c r="C797" s="119">
        <v>3.1395350224542218E-3</v>
      </c>
      <c r="D797" s="86" t="s">
        <v>2401</v>
      </c>
      <c r="E797" s="86" t="b">
        <v>0</v>
      </c>
      <c r="F797" s="86" t="b">
        <v>0</v>
      </c>
      <c r="G797" s="86" t="b">
        <v>0</v>
      </c>
    </row>
    <row r="798" spans="1:7" x14ac:dyDescent="0.25">
      <c r="A798" s="86" t="s">
        <v>2468</v>
      </c>
      <c r="B798" s="86">
        <v>3</v>
      </c>
      <c r="C798" s="119">
        <v>3.1395350224542218E-3</v>
      </c>
      <c r="D798" s="86" t="s">
        <v>2401</v>
      </c>
      <c r="E798" s="86" t="b">
        <v>0</v>
      </c>
      <c r="F798" s="86" t="b">
        <v>0</v>
      </c>
      <c r="G798" s="86" t="b">
        <v>0</v>
      </c>
    </row>
    <row r="799" spans="1:7" x14ac:dyDescent="0.25">
      <c r="A799" s="86" t="s">
        <v>2559</v>
      </c>
      <c r="B799" s="86">
        <v>3</v>
      </c>
      <c r="C799" s="119">
        <v>3.1395350224542218E-3</v>
      </c>
      <c r="D799" s="86" t="s">
        <v>2401</v>
      </c>
      <c r="E799" s="86" t="b">
        <v>0</v>
      </c>
      <c r="F799" s="86" t="b">
        <v>0</v>
      </c>
      <c r="G799" s="86" t="b">
        <v>0</v>
      </c>
    </row>
    <row r="800" spans="1:7" x14ac:dyDescent="0.25">
      <c r="A800" s="86" t="s">
        <v>2611</v>
      </c>
      <c r="B800" s="86">
        <v>3</v>
      </c>
      <c r="C800" s="119">
        <v>3.1395350224542218E-3</v>
      </c>
      <c r="D800" s="86" t="s">
        <v>2401</v>
      </c>
      <c r="E800" s="86" t="b">
        <v>0</v>
      </c>
      <c r="F800" s="86" t="b">
        <v>0</v>
      </c>
      <c r="G800" s="86" t="b">
        <v>0</v>
      </c>
    </row>
    <row r="801" spans="1:7" x14ac:dyDescent="0.25">
      <c r="A801" s="86" t="s">
        <v>2612</v>
      </c>
      <c r="B801" s="86">
        <v>3</v>
      </c>
      <c r="C801" s="119">
        <v>3.1395350224542218E-3</v>
      </c>
      <c r="D801" s="86" t="s">
        <v>2401</v>
      </c>
      <c r="E801" s="86" t="b">
        <v>0</v>
      </c>
      <c r="F801" s="86" t="b">
        <v>0</v>
      </c>
      <c r="G801" s="86" t="b">
        <v>0</v>
      </c>
    </row>
    <row r="802" spans="1:7" x14ac:dyDescent="0.25">
      <c r="A802" s="86" t="s">
        <v>2576</v>
      </c>
      <c r="B802" s="86">
        <v>3</v>
      </c>
      <c r="C802" s="119">
        <v>3.1395350224542218E-3</v>
      </c>
      <c r="D802" s="86" t="s">
        <v>2401</v>
      </c>
      <c r="E802" s="86" t="b">
        <v>0</v>
      </c>
      <c r="F802" s="86" t="b">
        <v>0</v>
      </c>
      <c r="G802" s="86" t="b">
        <v>0</v>
      </c>
    </row>
    <row r="803" spans="1:7" x14ac:dyDescent="0.25">
      <c r="A803" s="86" t="s">
        <v>2835</v>
      </c>
      <c r="B803" s="86">
        <v>3</v>
      </c>
      <c r="C803" s="119">
        <v>3.1395350224542218E-3</v>
      </c>
      <c r="D803" s="86" t="s">
        <v>2401</v>
      </c>
      <c r="E803" s="86" t="b">
        <v>0</v>
      </c>
      <c r="F803" s="86" t="b">
        <v>0</v>
      </c>
      <c r="G803" s="86" t="b">
        <v>0</v>
      </c>
    </row>
    <row r="804" spans="1:7" x14ac:dyDescent="0.25">
      <c r="A804" s="86" t="s">
        <v>2843</v>
      </c>
      <c r="B804" s="86">
        <v>3</v>
      </c>
      <c r="C804" s="119">
        <v>3.1395350224542218E-3</v>
      </c>
      <c r="D804" s="86" t="s">
        <v>2401</v>
      </c>
      <c r="E804" s="86" t="b">
        <v>0</v>
      </c>
      <c r="F804" s="86" t="b">
        <v>0</v>
      </c>
      <c r="G804" s="86" t="b">
        <v>0</v>
      </c>
    </row>
    <row r="805" spans="1:7" x14ac:dyDescent="0.25">
      <c r="A805" s="86" t="s">
        <v>2836</v>
      </c>
      <c r="B805" s="86">
        <v>3</v>
      </c>
      <c r="C805" s="119">
        <v>3.1395350224542218E-3</v>
      </c>
      <c r="D805" s="86" t="s">
        <v>2401</v>
      </c>
      <c r="E805" s="86" t="b">
        <v>0</v>
      </c>
      <c r="F805" s="86" t="b">
        <v>0</v>
      </c>
      <c r="G805" s="86" t="b">
        <v>0</v>
      </c>
    </row>
    <row r="806" spans="1:7" x14ac:dyDescent="0.25">
      <c r="A806" s="86" t="s">
        <v>2837</v>
      </c>
      <c r="B806" s="86">
        <v>3</v>
      </c>
      <c r="C806" s="119">
        <v>3.1395350224542218E-3</v>
      </c>
      <c r="D806" s="86" t="s">
        <v>2401</v>
      </c>
      <c r="E806" s="86" t="b">
        <v>0</v>
      </c>
      <c r="F806" s="86" t="b">
        <v>0</v>
      </c>
      <c r="G806" s="86" t="b">
        <v>0</v>
      </c>
    </row>
    <row r="807" spans="1:7" x14ac:dyDescent="0.25">
      <c r="A807" s="86" t="s">
        <v>2838</v>
      </c>
      <c r="B807" s="86">
        <v>3</v>
      </c>
      <c r="C807" s="119">
        <v>3.1395350224542218E-3</v>
      </c>
      <c r="D807" s="86" t="s">
        <v>2401</v>
      </c>
      <c r="E807" s="86" t="b">
        <v>0</v>
      </c>
      <c r="F807" s="86" t="b">
        <v>0</v>
      </c>
      <c r="G807" s="86" t="b">
        <v>0</v>
      </c>
    </row>
    <row r="808" spans="1:7" x14ac:dyDescent="0.25">
      <c r="A808" s="86" t="s">
        <v>2839</v>
      </c>
      <c r="B808" s="86">
        <v>3</v>
      </c>
      <c r="C808" s="119">
        <v>3.1395350224542218E-3</v>
      </c>
      <c r="D808" s="86" t="s">
        <v>2401</v>
      </c>
      <c r="E808" s="86" t="b">
        <v>0</v>
      </c>
      <c r="F808" s="86" t="b">
        <v>0</v>
      </c>
      <c r="G808" s="86" t="b">
        <v>0</v>
      </c>
    </row>
    <row r="809" spans="1:7" x14ac:dyDescent="0.25">
      <c r="A809" s="86" t="s">
        <v>2840</v>
      </c>
      <c r="B809" s="86">
        <v>3</v>
      </c>
      <c r="C809" s="119">
        <v>3.1395350224542218E-3</v>
      </c>
      <c r="D809" s="86" t="s">
        <v>2401</v>
      </c>
      <c r="E809" s="86" t="b">
        <v>0</v>
      </c>
      <c r="F809" s="86" t="b">
        <v>0</v>
      </c>
      <c r="G809" s="86" t="b">
        <v>0</v>
      </c>
    </row>
    <row r="810" spans="1:7" x14ac:dyDescent="0.25">
      <c r="A810" s="86" t="s">
        <v>2841</v>
      </c>
      <c r="B810" s="86">
        <v>3</v>
      </c>
      <c r="C810" s="119">
        <v>3.1395350224542218E-3</v>
      </c>
      <c r="D810" s="86" t="s">
        <v>2401</v>
      </c>
      <c r="E810" s="86" t="b">
        <v>0</v>
      </c>
      <c r="F810" s="86" t="b">
        <v>0</v>
      </c>
      <c r="G810" s="86" t="b">
        <v>0</v>
      </c>
    </row>
    <row r="811" spans="1:7" x14ac:dyDescent="0.25">
      <c r="A811" s="86" t="s">
        <v>2842</v>
      </c>
      <c r="B811" s="86">
        <v>3</v>
      </c>
      <c r="C811" s="119">
        <v>3.1395350224542218E-3</v>
      </c>
      <c r="D811" s="86" t="s">
        <v>2401</v>
      </c>
      <c r="E811" s="86" t="b">
        <v>0</v>
      </c>
      <c r="F811" s="86" t="b">
        <v>0</v>
      </c>
      <c r="G811" s="86" t="b">
        <v>0</v>
      </c>
    </row>
    <row r="812" spans="1:7" x14ac:dyDescent="0.25">
      <c r="A812" s="86" t="s">
        <v>2526</v>
      </c>
      <c r="B812" s="86">
        <v>3</v>
      </c>
      <c r="C812" s="119">
        <v>3.1395350224542218E-3</v>
      </c>
      <c r="D812" s="86" t="s">
        <v>2401</v>
      </c>
      <c r="E812" s="86" t="b">
        <v>0</v>
      </c>
      <c r="F812" s="86" t="b">
        <v>0</v>
      </c>
      <c r="G812" s="86" t="b">
        <v>0</v>
      </c>
    </row>
    <row r="813" spans="1:7" x14ac:dyDescent="0.25">
      <c r="A813" s="86" t="s">
        <v>2586</v>
      </c>
      <c r="B813" s="86">
        <v>3</v>
      </c>
      <c r="C813" s="119">
        <v>3.1395350224542218E-3</v>
      </c>
      <c r="D813" s="86" t="s">
        <v>2401</v>
      </c>
      <c r="E813" s="86" t="b">
        <v>0</v>
      </c>
      <c r="F813" s="86" t="b">
        <v>0</v>
      </c>
      <c r="G813" s="86" t="b">
        <v>0</v>
      </c>
    </row>
    <row r="814" spans="1:7" x14ac:dyDescent="0.25">
      <c r="A814" s="86" t="s">
        <v>2484</v>
      </c>
      <c r="B814" s="86">
        <v>3</v>
      </c>
      <c r="C814" s="119">
        <v>3.549367277820431E-3</v>
      </c>
      <c r="D814" s="86" t="s">
        <v>2401</v>
      </c>
      <c r="E814" s="86" t="b">
        <v>0</v>
      </c>
      <c r="F814" s="86" t="b">
        <v>0</v>
      </c>
      <c r="G814" s="86" t="b">
        <v>0</v>
      </c>
    </row>
    <row r="815" spans="1:7" x14ac:dyDescent="0.25">
      <c r="A815" s="86" t="s">
        <v>2524</v>
      </c>
      <c r="B815" s="86">
        <v>3</v>
      </c>
      <c r="C815" s="119">
        <v>3.1395350224542218E-3</v>
      </c>
      <c r="D815" s="86" t="s">
        <v>2401</v>
      </c>
      <c r="E815" s="86" t="b">
        <v>0</v>
      </c>
      <c r="F815" s="86" t="b">
        <v>0</v>
      </c>
      <c r="G815" s="86" t="b">
        <v>0</v>
      </c>
    </row>
    <row r="816" spans="1:7" x14ac:dyDescent="0.25">
      <c r="A816" s="86" t="s">
        <v>2858</v>
      </c>
      <c r="B816" s="86">
        <v>3</v>
      </c>
      <c r="C816" s="119">
        <v>3.1395350224542218E-3</v>
      </c>
      <c r="D816" s="86" t="s">
        <v>2401</v>
      </c>
      <c r="E816" s="86" t="b">
        <v>0</v>
      </c>
      <c r="F816" s="86" t="b">
        <v>0</v>
      </c>
      <c r="G816" s="86" t="b">
        <v>0</v>
      </c>
    </row>
    <row r="817" spans="1:7" x14ac:dyDescent="0.25">
      <c r="A817" s="86" t="s">
        <v>2802</v>
      </c>
      <c r="B817" s="86">
        <v>3</v>
      </c>
      <c r="C817" s="119">
        <v>3.1395350224542218E-3</v>
      </c>
      <c r="D817" s="86" t="s">
        <v>2401</v>
      </c>
      <c r="E817" s="86" t="b">
        <v>0</v>
      </c>
      <c r="F817" s="86" t="b">
        <v>0</v>
      </c>
      <c r="G817" s="86" t="b">
        <v>0</v>
      </c>
    </row>
    <row r="818" spans="1:7" x14ac:dyDescent="0.25">
      <c r="A818" s="86" t="s">
        <v>303</v>
      </c>
      <c r="B818" s="86">
        <v>3</v>
      </c>
      <c r="C818" s="119">
        <v>3.1395350224542218E-3</v>
      </c>
      <c r="D818" s="86" t="s">
        <v>2401</v>
      </c>
      <c r="E818" s="86" t="b">
        <v>0</v>
      </c>
      <c r="F818" s="86" t="b">
        <v>0</v>
      </c>
      <c r="G818" s="86" t="b">
        <v>0</v>
      </c>
    </row>
    <row r="819" spans="1:7" x14ac:dyDescent="0.25">
      <c r="A819" s="86" t="s">
        <v>309</v>
      </c>
      <c r="B819" s="86">
        <v>3</v>
      </c>
      <c r="C819" s="119">
        <v>3.1395350224542218E-3</v>
      </c>
      <c r="D819" s="86" t="s">
        <v>2401</v>
      </c>
      <c r="E819" s="86" t="b">
        <v>0</v>
      </c>
      <c r="F819" s="86" t="b">
        <v>0</v>
      </c>
      <c r="G819" s="86" t="b">
        <v>0</v>
      </c>
    </row>
    <row r="820" spans="1:7" x14ac:dyDescent="0.25">
      <c r="A820" s="86" t="s">
        <v>308</v>
      </c>
      <c r="B820" s="86">
        <v>3</v>
      </c>
      <c r="C820" s="119">
        <v>3.1395350224542218E-3</v>
      </c>
      <c r="D820" s="86" t="s">
        <v>2401</v>
      </c>
      <c r="E820" s="86" t="b">
        <v>0</v>
      </c>
      <c r="F820" s="86" t="b">
        <v>0</v>
      </c>
      <c r="G820" s="86" t="b">
        <v>0</v>
      </c>
    </row>
    <row r="821" spans="1:7" x14ac:dyDescent="0.25">
      <c r="A821" s="86" t="s">
        <v>2654</v>
      </c>
      <c r="B821" s="86">
        <v>3</v>
      </c>
      <c r="C821" s="119">
        <v>3.1395350224542218E-3</v>
      </c>
      <c r="D821" s="86" t="s">
        <v>2401</v>
      </c>
      <c r="E821" s="86" t="b">
        <v>0</v>
      </c>
      <c r="F821" s="86" t="b">
        <v>0</v>
      </c>
      <c r="G821" s="86" t="b">
        <v>0</v>
      </c>
    </row>
    <row r="822" spans="1:7" x14ac:dyDescent="0.25">
      <c r="A822" s="86" t="s">
        <v>2466</v>
      </c>
      <c r="B822" s="86">
        <v>3</v>
      </c>
      <c r="C822" s="119">
        <v>3.1395350224542218E-3</v>
      </c>
      <c r="D822" s="86" t="s">
        <v>2401</v>
      </c>
      <c r="E822" s="86" t="b">
        <v>0</v>
      </c>
      <c r="F822" s="86" t="b">
        <v>0</v>
      </c>
      <c r="G822" s="86" t="b">
        <v>0</v>
      </c>
    </row>
    <row r="823" spans="1:7" x14ac:dyDescent="0.25">
      <c r="A823" s="86" t="s">
        <v>2632</v>
      </c>
      <c r="B823" s="86">
        <v>3</v>
      </c>
      <c r="C823" s="119">
        <v>3.1395350224542218E-3</v>
      </c>
      <c r="D823" s="86" t="s">
        <v>2401</v>
      </c>
      <c r="E823" s="86" t="b">
        <v>0</v>
      </c>
      <c r="F823" s="86" t="b">
        <v>0</v>
      </c>
      <c r="G823" s="86" t="b">
        <v>0</v>
      </c>
    </row>
    <row r="824" spans="1:7" x14ac:dyDescent="0.25">
      <c r="A824" s="86" t="s">
        <v>2633</v>
      </c>
      <c r="B824" s="86">
        <v>3</v>
      </c>
      <c r="C824" s="119">
        <v>3.1395350224542218E-3</v>
      </c>
      <c r="D824" s="86" t="s">
        <v>2401</v>
      </c>
      <c r="E824" s="86" t="b">
        <v>0</v>
      </c>
      <c r="F824" s="86" t="b">
        <v>0</v>
      </c>
      <c r="G824" s="86" t="b">
        <v>0</v>
      </c>
    </row>
    <row r="825" spans="1:7" x14ac:dyDescent="0.25">
      <c r="A825" s="86" t="s">
        <v>2680</v>
      </c>
      <c r="B825" s="86">
        <v>3</v>
      </c>
      <c r="C825" s="119">
        <v>3.1395350224542218E-3</v>
      </c>
      <c r="D825" s="86" t="s">
        <v>2401</v>
      </c>
      <c r="E825" s="86" t="b">
        <v>0</v>
      </c>
      <c r="F825" s="86" t="b">
        <v>0</v>
      </c>
      <c r="G825" s="86" t="b">
        <v>0</v>
      </c>
    </row>
    <row r="826" spans="1:7" x14ac:dyDescent="0.25">
      <c r="A826" s="86" t="s">
        <v>2604</v>
      </c>
      <c r="B826" s="86">
        <v>3</v>
      </c>
      <c r="C826" s="119">
        <v>3.1395350224542218E-3</v>
      </c>
      <c r="D826" s="86" t="s">
        <v>2401</v>
      </c>
      <c r="E826" s="86" t="b">
        <v>0</v>
      </c>
      <c r="F826" s="86" t="b">
        <v>0</v>
      </c>
      <c r="G826" s="86" t="b">
        <v>0</v>
      </c>
    </row>
    <row r="827" spans="1:7" x14ac:dyDescent="0.25">
      <c r="A827" s="86" t="s">
        <v>2603</v>
      </c>
      <c r="B827" s="86">
        <v>3</v>
      </c>
      <c r="C827" s="119">
        <v>3.1395350224542218E-3</v>
      </c>
      <c r="D827" s="86" t="s">
        <v>2401</v>
      </c>
      <c r="E827" s="86" t="b">
        <v>0</v>
      </c>
      <c r="F827" s="86" t="b">
        <v>0</v>
      </c>
      <c r="G827" s="86" t="b">
        <v>0</v>
      </c>
    </row>
    <row r="828" spans="1:7" x14ac:dyDescent="0.25">
      <c r="A828" s="86" t="s">
        <v>289</v>
      </c>
      <c r="B828" s="86">
        <v>3</v>
      </c>
      <c r="C828" s="119">
        <v>3.1395350224542218E-3</v>
      </c>
      <c r="D828" s="86" t="s">
        <v>2401</v>
      </c>
      <c r="E828" s="86" t="b">
        <v>0</v>
      </c>
      <c r="F828" s="86" t="b">
        <v>0</v>
      </c>
      <c r="G828" s="86" t="b">
        <v>0</v>
      </c>
    </row>
    <row r="829" spans="1:7" x14ac:dyDescent="0.25">
      <c r="A829" s="86" t="s">
        <v>2636</v>
      </c>
      <c r="B829" s="86">
        <v>3</v>
      </c>
      <c r="C829" s="119">
        <v>3.1395350224542218E-3</v>
      </c>
      <c r="D829" s="86" t="s">
        <v>2401</v>
      </c>
      <c r="E829" s="86" t="b">
        <v>0</v>
      </c>
      <c r="F829" s="86" t="b">
        <v>0</v>
      </c>
      <c r="G829" s="86" t="b">
        <v>0</v>
      </c>
    </row>
    <row r="830" spans="1:7" x14ac:dyDescent="0.25">
      <c r="A830" s="86" t="s">
        <v>304</v>
      </c>
      <c r="B830" s="86">
        <v>3</v>
      </c>
      <c r="C830" s="119">
        <v>3.1395350224542218E-3</v>
      </c>
      <c r="D830" s="86" t="s">
        <v>2401</v>
      </c>
      <c r="E830" s="86" t="b">
        <v>0</v>
      </c>
      <c r="F830" s="86" t="b">
        <v>0</v>
      </c>
      <c r="G830" s="86" t="b">
        <v>0</v>
      </c>
    </row>
    <row r="831" spans="1:7" x14ac:dyDescent="0.25">
      <c r="A831" s="86" t="s">
        <v>2527</v>
      </c>
      <c r="B831" s="86">
        <v>2</v>
      </c>
      <c r="C831" s="119">
        <v>2.3662448518802872E-3</v>
      </c>
      <c r="D831" s="86" t="s">
        <v>2401</v>
      </c>
      <c r="E831" s="86" t="b">
        <v>0</v>
      </c>
      <c r="F831" s="86" t="b">
        <v>0</v>
      </c>
      <c r="G831" s="86" t="b">
        <v>0</v>
      </c>
    </row>
    <row r="832" spans="1:7" x14ac:dyDescent="0.25">
      <c r="A832" s="86" t="s">
        <v>2546</v>
      </c>
      <c r="B832" s="86">
        <v>2</v>
      </c>
      <c r="C832" s="119">
        <v>2.3662448518802872E-3</v>
      </c>
      <c r="D832" s="86" t="s">
        <v>2401</v>
      </c>
      <c r="E832" s="86" t="b">
        <v>0</v>
      </c>
      <c r="F832" s="86" t="b">
        <v>0</v>
      </c>
      <c r="G832" s="86" t="b">
        <v>0</v>
      </c>
    </row>
    <row r="833" spans="1:7" x14ac:dyDescent="0.25">
      <c r="A833" s="86" t="s">
        <v>2626</v>
      </c>
      <c r="B833" s="86">
        <v>2</v>
      </c>
      <c r="C833" s="119">
        <v>2.3662448518802872E-3</v>
      </c>
      <c r="D833" s="86" t="s">
        <v>2401</v>
      </c>
      <c r="E833" s="86" t="b">
        <v>0</v>
      </c>
      <c r="F833" s="86" t="b">
        <v>0</v>
      </c>
      <c r="G833" s="86" t="b">
        <v>0</v>
      </c>
    </row>
    <row r="834" spans="1:7" x14ac:dyDescent="0.25">
      <c r="A834" s="86" t="s">
        <v>2548</v>
      </c>
      <c r="B834" s="86">
        <v>2</v>
      </c>
      <c r="C834" s="119">
        <v>2.3662448518802872E-3</v>
      </c>
      <c r="D834" s="86" t="s">
        <v>2401</v>
      </c>
      <c r="E834" s="86" t="b">
        <v>0</v>
      </c>
      <c r="F834" s="86" t="b">
        <v>0</v>
      </c>
      <c r="G834" s="86" t="b">
        <v>0</v>
      </c>
    </row>
    <row r="835" spans="1:7" x14ac:dyDescent="0.25">
      <c r="A835" s="86" t="s">
        <v>2733</v>
      </c>
      <c r="B835" s="86">
        <v>2</v>
      </c>
      <c r="C835" s="119">
        <v>2.3662448518802872E-3</v>
      </c>
      <c r="D835" s="86" t="s">
        <v>2401</v>
      </c>
      <c r="E835" s="86" t="b">
        <v>0</v>
      </c>
      <c r="F835" s="86" t="b">
        <v>0</v>
      </c>
      <c r="G835" s="86" t="b">
        <v>0</v>
      </c>
    </row>
    <row r="836" spans="1:7" x14ac:dyDescent="0.25">
      <c r="A836" s="86" t="s">
        <v>2734</v>
      </c>
      <c r="B836" s="86">
        <v>2</v>
      </c>
      <c r="C836" s="119">
        <v>2.3662448518802872E-3</v>
      </c>
      <c r="D836" s="86" t="s">
        <v>2401</v>
      </c>
      <c r="E836" s="86" t="b">
        <v>0</v>
      </c>
      <c r="F836" s="86" t="b">
        <v>0</v>
      </c>
      <c r="G836" s="86" t="b">
        <v>0</v>
      </c>
    </row>
    <row r="837" spans="1:7" x14ac:dyDescent="0.25">
      <c r="A837" s="86" t="s">
        <v>2678</v>
      </c>
      <c r="B837" s="86">
        <v>2</v>
      </c>
      <c r="C837" s="119">
        <v>2.3662448518802872E-3</v>
      </c>
      <c r="D837" s="86" t="s">
        <v>2401</v>
      </c>
      <c r="E837" s="86" t="b">
        <v>0</v>
      </c>
      <c r="F837" s="86" t="b">
        <v>0</v>
      </c>
      <c r="G837" s="86" t="b">
        <v>0</v>
      </c>
    </row>
    <row r="838" spans="1:7" x14ac:dyDescent="0.25">
      <c r="A838" s="86" t="s">
        <v>2679</v>
      </c>
      <c r="B838" s="86">
        <v>2</v>
      </c>
      <c r="C838" s="119">
        <v>2.3662448518802872E-3</v>
      </c>
      <c r="D838" s="86" t="s">
        <v>2401</v>
      </c>
      <c r="E838" s="86" t="b">
        <v>0</v>
      </c>
      <c r="F838" s="86" t="b">
        <v>0</v>
      </c>
      <c r="G838" s="86" t="b">
        <v>0</v>
      </c>
    </row>
    <row r="839" spans="1:7" x14ac:dyDescent="0.25">
      <c r="A839" s="86" t="s">
        <v>2496</v>
      </c>
      <c r="B839" s="86">
        <v>2</v>
      </c>
      <c r="C839" s="119">
        <v>2.3662448518802872E-3</v>
      </c>
      <c r="D839" s="86" t="s">
        <v>2401</v>
      </c>
      <c r="E839" s="86" t="b">
        <v>0</v>
      </c>
      <c r="F839" s="86" t="b">
        <v>0</v>
      </c>
      <c r="G839" s="86" t="b">
        <v>0</v>
      </c>
    </row>
    <row r="840" spans="1:7" x14ac:dyDescent="0.25">
      <c r="A840" s="86" t="s">
        <v>2544</v>
      </c>
      <c r="B840" s="86">
        <v>2</v>
      </c>
      <c r="C840" s="119">
        <v>2.3662448518802872E-3</v>
      </c>
      <c r="D840" s="86" t="s">
        <v>2401</v>
      </c>
      <c r="E840" s="86" t="b">
        <v>0</v>
      </c>
      <c r="F840" s="86" t="b">
        <v>0</v>
      </c>
      <c r="G840" s="86" t="b">
        <v>0</v>
      </c>
    </row>
    <row r="841" spans="1:7" x14ac:dyDescent="0.25">
      <c r="A841" s="86" t="s">
        <v>2542</v>
      </c>
      <c r="B841" s="86">
        <v>2</v>
      </c>
      <c r="C841" s="119">
        <v>2.3662448518802872E-3</v>
      </c>
      <c r="D841" s="86" t="s">
        <v>2401</v>
      </c>
      <c r="E841" s="86" t="b">
        <v>0</v>
      </c>
      <c r="F841" s="86" t="b">
        <v>0</v>
      </c>
      <c r="G841" s="86" t="b">
        <v>0</v>
      </c>
    </row>
    <row r="842" spans="1:7" x14ac:dyDescent="0.25">
      <c r="A842" s="86" t="s">
        <v>2644</v>
      </c>
      <c r="B842" s="86">
        <v>2</v>
      </c>
      <c r="C842" s="119">
        <v>2.3662448518802872E-3</v>
      </c>
      <c r="D842" s="86" t="s">
        <v>2401</v>
      </c>
      <c r="E842" s="86" t="b">
        <v>0</v>
      </c>
      <c r="F842" s="86" t="b">
        <v>0</v>
      </c>
      <c r="G842" s="86" t="b">
        <v>0</v>
      </c>
    </row>
    <row r="843" spans="1:7" x14ac:dyDescent="0.25">
      <c r="A843" s="86" t="s">
        <v>2645</v>
      </c>
      <c r="B843" s="86">
        <v>2</v>
      </c>
      <c r="C843" s="119">
        <v>2.3662448518802872E-3</v>
      </c>
      <c r="D843" s="86" t="s">
        <v>2401</v>
      </c>
      <c r="E843" s="86" t="b">
        <v>0</v>
      </c>
      <c r="F843" s="86" t="b">
        <v>0</v>
      </c>
      <c r="G843" s="86" t="b">
        <v>0</v>
      </c>
    </row>
    <row r="844" spans="1:7" x14ac:dyDescent="0.25">
      <c r="A844" s="86" t="s">
        <v>2646</v>
      </c>
      <c r="B844" s="86">
        <v>2</v>
      </c>
      <c r="C844" s="119">
        <v>2.3662448518802872E-3</v>
      </c>
      <c r="D844" s="86" t="s">
        <v>2401</v>
      </c>
      <c r="E844" s="86" t="b">
        <v>0</v>
      </c>
      <c r="F844" s="86" t="b">
        <v>0</v>
      </c>
      <c r="G844" s="86" t="b">
        <v>0</v>
      </c>
    </row>
    <row r="845" spans="1:7" x14ac:dyDescent="0.25">
      <c r="A845" s="86" t="s">
        <v>2647</v>
      </c>
      <c r="B845" s="86">
        <v>2</v>
      </c>
      <c r="C845" s="119">
        <v>2.3662448518802872E-3</v>
      </c>
      <c r="D845" s="86" t="s">
        <v>2401</v>
      </c>
      <c r="E845" s="86" t="b">
        <v>0</v>
      </c>
      <c r="F845" s="86" t="b">
        <v>0</v>
      </c>
      <c r="G845" s="86" t="b">
        <v>0</v>
      </c>
    </row>
    <row r="846" spans="1:7" x14ac:dyDescent="0.25">
      <c r="A846" s="86" t="s">
        <v>2648</v>
      </c>
      <c r="B846" s="86">
        <v>2</v>
      </c>
      <c r="C846" s="119">
        <v>2.3662448518802872E-3</v>
      </c>
      <c r="D846" s="86" t="s">
        <v>2401</v>
      </c>
      <c r="E846" s="86" t="b">
        <v>0</v>
      </c>
      <c r="F846" s="86" t="b">
        <v>0</v>
      </c>
      <c r="G846" s="86" t="b">
        <v>0</v>
      </c>
    </row>
    <row r="847" spans="1:7" x14ac:dyDescent="0.25">
      <c r="A847" s="86" t="s">
        <v>2549</v>
      </c>
      <c r="B847" s="86">
        <v>2</v>
      </c>
      <c r="C847" s="119">
        <v>2.3662448518802872E-3</v>
      </c>
      <c r="D847" s="86" t="s">
        <v>2401</v>
      </c>
      <c r="E847" s="86" t="b">
        <v>0</v>
      </c>
      <c r="F847" s="86" t="b">
        <v>0</v>
      </c>
      <c r="G847" s="86" t="b">
        <v>0</v>
      </c>
    </row>
    <row r="848" spans="1:7" x14ac:dyDescent="0.25">
      <c r="A848" s="86" t="s">
        <v>2649</v>
      </c>
      <c r="B848" s="86">
        <v>2</v>
      </c>
      <c r="C848" s="119">
        <v>2.3662448518802872E-3</v>
      </c>
      <c r="D848" s="86" t="s">
        <v>2401</v>
      </c>
      <c r="E848" s="86" t="b">
        <v>0</v>
      </c>
      <c r="F848" s="86" t="b">
        <v>0</v>
      </c>
      <c r="G848" s="86" t="b">
        <v>0</v>
      </c>
    </row>
    <row r="849" spans="1:7" x14ac:dyDescent="0.25">
      <c r="A849" s="86" t="s">
        <v>2517</v>
      </c>
      <c r="B849" s="86">
        <v>2</v>
      </c>
      <c r="C849" s="119">
        <v>2.3662448518802872E-3</v>
      </c>
      <c r="D849" s="86" t="s">
        <v>2401</v>
      </c>
      <c r="E849" s="86" t="b">
        <v>0</v>
      </c>
      <c r="F849" s="86" t="b">
        <v>0</v>
      </c>
      <c r="G849" s="86" t="b">
        <v>0</v>
      </c>
    </row>
    <row r="850" spans="1:7" x14ac:dyDescent="0.25">
      <c r="A850" s="86" t="s">
        <v>2650</v>
      </c>
      <c r="B850" s="86">
        <v>2</v>
      </c>
      <c r="C850" s="119">
        <v>2.3662448518802872E-3</v>
      </c>
      <c r="D850" s="86" t="s">
        <v>2401</v>
      </c>
      <c r="E850" s="86" t="b">
        <v>0</v>
      </c>
      <c r="F850" s="86" t="b">
        <v>0</v>
      </c>
      <c r="G850" s="86" t="b">
        <v>0</v>
      </c>
    </row>
    <row r="851" spans="1:7" x14ac:dyDescent="0.25">
      <c r="A851" s="86" t="s">
        <v>2651</v>
      </c>
      <c r="B851" s="86">
        <v>2</v>
      </c>
      <c r="C851" s="119">
        <v>2.3662448518802872E-3</v>
      </c>
      <c r="D851" s="86" t="s">
        <v>2401</v>
      </c>
      <c r="E851" s="86" t="b">
        <v>0</v>
      </c>
      <c r="F851" s="86" t="b">
        <v>0</v>
      </c>
      <c r="G851" s="86" t="b">
        <v>0</v>
      </c>
    </row>
    <row r="852" spans="1:7" x14ac:dyDescent="0.25">
      <c r="A852" s="86" t="s">
        <v>2652</v>
      </c>
      <c r="B852" s="86">
        <v>2</v>
      </c>
      <c r="C852" s="119">
        <v>2.3662448518802872E-3</v>
      </c>
      <c r="D852" s="86" t="s">
        <v>2401</v>
      </c>
      <c r="E852" s="86" t="b">
        <v>0</v>
      </c>
      <c r="F852" s="86" t="b">
        <v>0</v>
      </c>
      <c r="G852" s="86" t="b">
        <v>0</v>
      </c>
    </row>
    <row r="853" spans="1:7" x14ac:dyDescent="0.25">
      <c r="A853" s="86" t="s">
        <v>2923</v>
      </c>
      <c r="B853" s="86">
        <v>2</v>
      </c>
      <c r="C853" s="119">
        <v>2.3662448518802872E-3</v>
      </c>
      <c r="D853" s="86" t="s">
        <v>2401</v>
      </c>
      <c r="E853" s="86" t="b">
        <v>0</v>
      </c>
      <c r="F853" s="86" t="b">
        <v>0</v>
      </c>
      <c r="G853" s="86" t="b">
        <v>0</v>
      </c>
    </row>
    <row r="854" spans="1:7" x14ac:dyDescent="0.25">
      <c r="A854" s="86" t="s">
        <v>2655</v>
      </c>
      <c r="B854" s="86">
        <v>2</v>
      </c>
      <c r="C854" s="119">
        <v>2.3662448518802872E-3</v>
      </c>
      <c r="D854" s="86" t="s">
        <v>2401</v>
      </c>
      <c r="E854" s="86" t="b">
        <v>0</v>
      </c>
      <c r="F854" s="86" t="b">
        <v>0</v>
      </c>
      <c r="G854" s="86" t="b">
        <v>0</v>
      </c>
    </row>
    <row r="855" spans="1:7" x14ac:dyDescent="0.25">
      <c r="A855" s="86" t="s">
        <v>2656</v>
      </c>
      <c r="B855" s="86">
        <v>2</v>
      </c>
      <c r="C855" s="119">
        <v>2.3662448518802872E-3</v>
      </c>
      <c r="D855" s="86" t="s">
        <v>2401</v>
      </c>
      <c r="E855" s="86" t="b">
        <v>0</v>
      </c>
      <c r="F855" s="86" t="b">
        <v>0</v>
      </c>
      <c r="G855" s="86" t="b">
        <v>0</v>
      </c>
    </row>
    <row r="856" spans="1:7" x14ac:dyDescent="0.25">
      <c r="A856" s="86" t="s">
        <v>2601</v>
      </c>
      <c r="B856" s="86">
        <v>2</v>
      </c>
      <c r="C856" s="119">
        <v>2.3662448518802872E-3</v>
      </c>
      <c r="D856" s="86" t="s">
        <v>2401</v>
      </c>
      <c r="E856" s="86" t="b">
        <v>0</v>
      </c>
      <c r="F856" s="86" t="b">
        <v>0</v>
      </c>
      <c r="G856" s="86" t="b">
        <v>0</v>
      </c>
    </row>
    <row r="857" spans="1:7" x14ac:dyDescent="0.25">
      <c r="A857" s="86" t="s">
        <v>2657</v>
      </c>
      <c r="B857" s="86">
        <v>2</v>
      </c>
      <c r="C857" s="119">
        <v>2.3662448518802872E-3</v>
      </c>
      <c r="D857" s="86" t="s">
        <v>2401</v>
      </c>
      <c r="E857" s="86" t="b">
        <v>0</v>
      </c>
      <c r="F857" s="86" t="b">
        <v>0</v>
      </c>
      <c r="G857" s="86" t="b">
        <v>0</v>
      </c>
    </row>
    <row r="858" spans="1:7" x14ac:dyDescent="0.25">
      <c r="A858" s="86" t="s">
        <v>2658</v>
      </c>
      <c r="B858" s="86">
        <v>2</v>
      </c>
      <c r="C858" s="119">
        <v>2.3662448518802872E-3</v>
      </c>
      <c r="D858" s="86" t="s">
        <v>2401</v>
      </c>
      <c r="E858" s="86" t="b">
        <v>0</v>
      </c>
      <c r="F858" s="86" t="b">
        <v>0</v>
      </c>
      <c r="G858" s="86" t="b">
        <v>0</v>
      </c>
    </row>
    <row r="859" spans="1:7" x14ac:dyDescent="0.25">
      <c r="A859" s="86" t="s">
        <v>2553</v>
      </c>
      <c r="B859" s="86">
        <v>2</v>
      </c>
      <c r="C859" s="119">
        <v>2.3662448518802872E-3</v>
      </c>
      <c r="D859" s="86" t="s">
        <v>2401</v>
      </c>
      <c r="E859" s="86" t="b">
        <v>0</v>
      </c>
      <c r="F859" s="86" t="b">
        <v>0</v>
      </c>
      <c r="G859" s="86" t="b">
        <v>0</v>
      </c>
    </row>
    <row r="860" spans="1:7" x14ac:dyDescent="0.25">
      <c r="A860" s="86" t="s">
        <v>2927</v>
      </c>
      <c r="B860" s="86">
        <v>2</v>
      </c>
      <c r="C860" s="119">
        <v>2.3662448518802872E-3</v>
      </c>
      <c r="D860" s="86" t="s">
        <v>2401</v>
      </c>
      <c r="E860" s="86" t="b">
        <v>0</v>
      </c>
      <c r="F860" s="86" t="b">
        <v>0</v>
      </c>
      <c r="G860" s="86" t="b">
        <v>0</v>
      </c>
    </row>
    <row r="861" spans="1:7" x14ac:dyDescent="0.25">
      <c r="A861" s="86" t="s">
        <v>2928</v>
      </c>
      <c r="B861" s="86">
        <v>2</v>
      </c>
      <c r="C861" s="119">
        <v>2.3662448518802872E-3</v>
      </c>
      <c r="D861" s="86" t="s">
        <v>2401</v>
      </c>
      <c r="E861" s="86" t="b">
        <v>0</v>
      </c>
      <c r="F861" s="86" t="b">
        <v>0</v>
      </c>
      <c r="G861" s="86" t="b">
        <v>0</v>
      </c>
    </row>
    <row r="862" spans="1:7" x14ac:dyDescent="0.25">
      <c r="A862" s="86" t="s">
        <v>2929</v>
      </c>
      <c r="B862" s="86">
        <v>2</v>
      </c>
      <c r="C862" s="119">
        <v>2.3662448518802872E-3</v>
      </c>
      <c r="D862" s="86" t="s">
        <v>2401</v>
      </c>
      <c r="E862" s="86" t="b">
        <v>0</v>
      </c>
      <c r="F862" s="86" t="b">
        <v>0</v>
      </c>
      <c r="G862" s="86" t="b">
        <v>0</v>
      </c>
    </row>
    <row r="863" spans="1:7" x14ac:dyDescent="0.25">
      <c r="A863" s="86" t="s">
        <v>2930</v>
      </c>
      <c r="B863" s="86">
        <v>2</v>
      </c>
      <c r="C863" s="119">
        <v>2.3662448518802872E-3</v>
      </c>
      <c r="D863" s="86" t="s">
        <v>2401</v>
      </c>
      <c r="E863" s="86" t="b">
        <v>0</v>
      </c>
      <c r="F863" s="86" t="b">
        <v>0</v>
      </c>
      <c r="G863" s="86" t="b">
        <v>0</v>
      </c>
    </row>
    <row r="864" spans="1:7" x14ac:dyDescent="0.25">
      <c r="A864" s="86" t="s">
        <v>296</v>
      </c>
      <c r="B864" s="86">
        <v>2</v>
      </c>
      <c r="C864" s="119">
        <v>2.3662448518802872E-3</v>
      </c>
      <c r="D864" s="86" t="s">
        <v>2401</v>
      </c>
      <c r="E864" s="86" t="b">
        <v>0</v>
      </c>
      <c r="F864" s="86" t="b">
        <v>0</v>
      </c>
      <c r="G864" s="86" t="b">
        <v>0</v>
      </c>
    </row>
    <row r="865" spans="1:7" x14ac:dyDescent="0.25">
      <c r="A865" s="86" t="s">
        <v>2931</v>
      </c>
      <c r="B865" s="86">
        <v>2</v>
      </c>
      <c r="C865" s="119">
        <v>2.3662448518802872E-3</v>
      </c>
      <c r="D865" s="86" t="s">
        <v>2401</v>
      </c>
      <c r="E865" s="86" t="b">
        <v>0</v>
      </c>
      <c r="F865" s="86" t="b">
        <v>0</v>
      </c>
      <c r="G865" s="86" t="b">
        <v>0</v>
      </c>
    </row>
    <row r="866" spans="1:7" x14ac:dyDescent="0.25">
      <c r="A866" s="86" t="s">
        <v>310</v>
      </c>
      <c r="B866" s="86">
        <v>2</v>
      </c>
      <c r="C866" s="119">
        <v>2.3662448518802872E-3</v>
      </c>
      <c r="D866" s="86" t="s">
        <v>2401</v>
      </c>
      <c r="E866" s="86" t="b">
        <v>0</v>
      </c>
      <c r="F866" s="86" t="b">
        <v>0</v>
      </c>
      <c r="G866" s="86" t="b">
        <v>0</v>
      </c>
    </row>
    <row r="867" spans="1:7" x14ac:dyDescent="0.25">
      <c r="A867" s="86" t="s">
        <v>287</v>
      </c>
      <c r="B867" s="86">
        <v>2</v>
      </c>
      <c r="C867" s="119">
        <v>2.3662448518802872E-3</v>
      </c>
      <c r="D867" s="86" t="s">
        <v>2401</v>
      </c>
      <c r="E867" s="86" t="b">
        <v>0</v>
      </c>
      <c r="F867" s="86" t="b">
        <v>0</v>
      </c>
      <c r="G867" s="86" t="b">
        <v>0</v>
      </c>
    </row>
    <row r="868" spans="1:7" x14ac:dyDescent="0.25">
      <c r="A868" s="86" t="s">
        <v>282</v>
      </c>
      <c r="B868" s="86">
        <v>2</v>
      </c>
      <c r="C868" s="119">
        <v>2.3662448518802872E-3</v>
      </c>
      <c r="D868" s="86" t="s">
        <v>2401</v>
      </c>
      <c r="E868" s="86" t="b">
        <v>0</v>
      </c>
      <c r="F868" s="86" t="b">
        <v>0</v>
      </c>
      <c r="G868" s="86" t="b">
        <v>0</v>
      </c>
    </row>
    <row r="869" spans="1:7" x14ac:dyDescent="0.25">
      <c r="A869" s="86" t="s">
        <v>307</v>
      </c>
      <c r="B869" s="86">
        <v>2</v>
      </c>
      <c r="C869" s="119">
        <v>2.3662448518802872E-3</v>
      </c>
      <c r="D869" s="86" t="s">
        <v>2401</v>
      </c>
      <c r="E869" s="86" t="b">
        <v>0</v>
      </c>
      <c r="F869" s="86" t="b">
        <v>0</v>
      </c>
      <c r="G869" s="86" t="b">
        <v>0</v>
      </c>
    </row>
    <row r="870" spans="1:7" x14ac:dyDescent="0.25">
      <c r="A870" s="86" t="s">
        <v>2738</v>
      </c>
      <c r="B870" s="86">
        <v>2</v>
      </c>
      <c r="C870" s="119">
        <v>2.3662448518802872E-3</v>
      </c>
      <c r="D870" s="86" t="s">
        <v>2401</v>
      </c>
      <c r="E870" s="86" t="b">
        <v>0</v>
      </c>
      <c r="F870" s="86" t="b">
        <v>0</v>
      </c>
      <c r="G870" s="86" t="b">
        <v>0</v>
      </c>
    </row>
    <row r="871" spans="1:7" x14ac:dyDescent="0.25">
      <c r="A871" s="86" t="s">
        <v>2739</v>
      </c>
      <c r="B871" s="86">
        <v>2</v>
      </c>
      <c r="C871" s="119">
        <v>2.3662448518802872E-3</v>
      </c>
      <c r="D871" s="86" t="s">
        <v>2401</v>
      </c>
      <c r="E871" s="86" t="b">
        <v>0</v>
      </c>
      <c r="F871" s="86" t="b">
        <v>0</v>
      </c>
      <c r="G871" s="86" t="b">
        <v>0</v>
      </c>
    </row>
    <row r="872" spans="1:7" x14ac:dyDescent="0.25">
      <c r="A872" s="86" t="s">
        <v>2740</v>
      </c>
      <c r="B872" s="86">
        <v>2</v>
      </c>
      <c r="C872" s="119">
        <v>2.3662448518802872E-3</v>
      </c>
      <c r="D872" s="86" t="s">
        <v>2401</v>
      </c>
      <c r="E872" s="86" t="b">
        <v>0</v>
      </c>
      <c r="F872" s="86" t="b">
        <v>0</v>
      </c>
      <c r="G872" s="86" t="b">
        <v>0</v>
      </c>
    </row>
    <row r="873" spans="1:7" x14ac:dyDescent="0.25">
      <c r="A873" s="86" t="s">
        <v>2741</v>
      </c>
      <c r="B873" s="86">
        <v>2</v>
      </c>
      <c r="C873" s="119">
        <v>2.3662448518802872E-3</v>
      </c>
      <c r="D873" s="86" t="s">
        <v>2401</v>
      </c>
      <c r="E873" s="86" t="b">
        <v>0</v>
      </c>
      <c r="F873" s="86" t="b">
        <v>0</v>
      </c>
      <c r="G873" s="86" t="b">
        <v>0</v>
      </c>
    </row>
    <row r="874" spans="1:7" x14ac:dyDescent="0.25">
      <c r="A874" s="86" t="s">
        <v>2742</v>
      </c>
      <c r="B874" s="86">
        <v>2</v>
      </c>
      <c r="C874" s="119">
        <v>2.3662448518802872E-3</v>
      </c>
      <c r="D874" s="86" t="s">
        <v>2401</v>
      </c>
      <c r="E874" s="86" t="b">
        <v>0</v>
      </c>
      <c r="F874" s="86" t="b">
        <v>0</v>
      </c>
      <c r="G874" s="86" t="b">
        <v>0</v>
      </c>
    </row>
    <row r="875" spans="1:7" x14ac:dyDescent="0.25">
      <c r="A875" s="86" t="s">
        <v>2556</v>
      </c>
      <c r="B875" s="86">
        <v>2</v>
      </c>
      <c r="C875" s="119">
        <v>2.3662448518802872E-3</v>
      </c>
      <c r="D875" s="86" t="s">
        <v>2401</v>
      </c>
      <c r="E875" s="86" t="b">
        <v>0</v>
      </c>
      <c r="F875" s="86" t="b">
        <v>0</v>
      </c>
      <c r="G875" s="86" t="b">
        <v>0</v>
      </c>
    </row>
    <row r="876" spans="1:7" x14ac:dyDescent="0.25">
      <c r="A876" s="86" t="s">
        <v>2743</v>
      </c>
      <c r="B876" s="86">
        <v>2</v>
      </c>
      <c r="C876" s="119">
        <v>2.3662448518802872E-3</v>
      </c>
      <c r="D876" s="86" t="s">
        <v>2401</v>
      </c>
      <c r="E876" s="86" t="b">
        <v>0</v>
      </c>
      <c r="F876" s="86" t="b">
        <v>0</v>
      </c>
      <c r="G876" s="86" t="b">
        <v>0</v>
      </c>
    </row>
    <row r="877" spans="1:7" x14ac:dyDescent="0.25">
      <c r="A877" s="86" t="s">
        <v>2744</v>
      </c>
      <c r="B877" s="86">
        <v>2</v>
      </c>
      <c r="C877" s="119">
        <v>2.3662448518802872E-3</v>
      </c>
      <c r="D877" s="86" t="s">
        <v>2401</v>
      </c>
      <c r="E877" s="86" t="b">
        <v>0</v>
      </c>
      <c r="F877" s="86" t="b">
        <v>0</v>
      </c>
      <c r="G877" s="86" t="b">
        <v>0</v>
      </c>
    </row>
    <row r="878" spans="1:7" x14ac:dyDescent="0.25">
      <c r="A878" s="86" t="s">
        <v>2745</v>
      </c>
      <c r="B878" s="86">
        <v>2</v>
      </c>
      <c r="C878" s="119">
        <v>2.3662448518802872E-3</v>
      </c>
      <c r="D878" s="86" t="s">
        <v>2401</v>
      </c>
      <c r="E878" s="86" t="b">
        <v>0</v>
      </c>
      <c r="F878" s="86" t="b">
        <v>0</v>
      </c>
      <c r="G878" s="86" t="b">
        <v>0</v>
      </c>
    </row>
    <row r="879" spans="1:7" x14ac:dyDescent="0.25">
      <c r="A879" s="86" t="s">
        <v>2746</v>
      </c>
      <c r="B879" s="86">
        <v>2</v>
      </c>
      <c r="C879" s="119">
        <v>2.3662448518802872E-3</v>
      </c>
      <c r="D879" s="86" t="s">
        <v>2401</v>
      </c>
      <c r="E879" s="86" t="b">
        <v>0</v>
      </c>
      <c r="F879" s="86" t="b">
        <v>0</v>
      </c>
      <c r="G879" s="86" t="b">
        <v>0</v>
      </c>
    </row>
    <row r="880" spans="1:7" x14ac:dyDescent="0.25">
      <c r="A880" s="86" t="s">
        <v>2747</v>
      </c>
      <c r="B880" s="86">
        <v>2</v>
      </c>
      <c r="C880" s="119">
        <v>2.3662448518802872E-3</v>
      </c>
      <c r="D880" s="86" t="s">
        <v>2401</v>
      </c>
      <c r="E880" s="86" t="b">
        <v>0</v>
      </c>
      <c r="F880" s="86" t="b">
        <v>0</v>
      </c>
      <c r="G880" s="86" t="b">
        <v>0</v>
      </c>
    </row>
    <row r="881" spans="1:7" x14ac:dyDescent="0.25">
      <c r="A881" s="86" t="s">
        <v>2748</v>
      </c>
      <c r="B881" s="86">
        <v>2</v>
      </c>
      <c r="C881" s="119">
        <v>2.3662448518802872E-3</v>
      </c>
      <c r="D881" s="86" t="s">
        <v>2401</v>
      </c>
      <c r="E881" s="86" t="b">
        <v>0</v>
      </c>
      <c r="F881" s="86" t="b">
        <v>0</v>
      </c>
      <c r="G881" s="86" t="b">
        <v>0</v>
      </c>
    </row>
    <row r="882" spans="1:7" x14ac:dyDescent="0.25">
      <c r="A882" s="86" t="s">
        <v>2624</v>
      </c>
      <c r="B882" s="86">
        <v>2</v>
      </c>
      <c r="C882" s="119">
        <v>2.3662448518802872E-3</v>
      </c>
      <c r="D882" s="86" t="s">
        <v>2401</v>
      </c>
      <c r="E882" s="86" t="b">
        <v>0</v>
      </c>
      <c r="F882" s="86" t="b">
        <v>0</v>
      </c>
      <c r="G882" s="86" t="b">
        <v>0</v>
      </c>
    </row>
    <row r="883" spans="1:7" x14ac:dyDescent="0.25">
      <c r="A883" s="86" t="s">
        <v>2639</v>
      </c>
      <c r="B883" s="86">
        <v>2</v>
      </c>
      <c r="C883" s="119">
        <v>2.3662448518802872E-3</v>
      </c>
      <c r="D883" s="86" t="s">
        <v>2401</v>
      </c>
      <c r="E883" s="86" t="b">
        <v>0</v>
      </c>
      <c r="F883" s="86" t="b">
        <v>0</v>
      </c>
      <c r="G883" s="86" t="b">
        <v>0</v>
      </c>
    </row>
    <row r="884" spans="1:7" x14ac:dyDescent="0.25">
      <c r="A884" s="86" t="s">
        <v>2523</v>
      </c>
      <c r="B884" s="86">
        <v>2</v>
      </c>
      <c r="C884" s="119">
        <v>2.3662448518802872E-3</v>
      </c>
      <c r="D884" s="86" t="s">
        <v>2401</v>
      </c>
      <c r="E884" s="86" t="b">
        <v>0</v>
      </c>
      <c r="F884" s="86" t="b">
        <v>0</v>
      </c>
      <c r="G884" s="86" t="b">
        <v>0</v>
      </c>
    </row>
    <row r="885" spans="1:7" x14ac:dyDescent="0.25">
      <c r="A885" s="86" t="s">
        <v>2735</v>
      </c>
      <c r="B885" s="86">
        <v>2</v>
      </c>
      <c r="C885" s="119">
        <v>2.3662448518802872E-3</v>
      </c>
      <c r="D885" s="86" t="s">
        <v>2401</v>
      </c>
      <c r="E885" s="86" t="b">
        <v>0</v>
      </c>
      <c r="F885" s="86" t="b">
        <v>0</v>
      </c>
      <c r="G885" s="86" t="b">
        <v>0</v>
      </c>
    </row>
    <row r="886" spans="1:7" x14ac:dyDescent="0.25">
      <c r="A886" s="86" t="s">
        <v>2588</v>
      </c>
      <c r="B886" s="86">
        <v>2</v>
      </c>
      <c r="C886" s="119">
        <v>2.3662448518802872E-3</v>
      </c>
      <c r="D886" s="86" t="s">
        <v>2401</v>
      </c>
      <c r="E886" s="86" t="b">
        <v>0</v>
      </c>
      <c r="F886" s="86" t="b">
        <v>0</v>
      </c>
      <c r="G886" s="86" t="b">
        <v>0</v>
      </c>
    </row>
    <row r="887" spans="1:7" x14ac:dyDescent="0.25">
      <c r="A887" s="86" t="s">
        <v>2622</v>
      </c>
      <c r="B887" s="86">
        <v>2</v>
      </c>
      <c r="C887" s="119">
        <v>2.3662448518802872E-3</v>
      </c>
      <c r="D887" s="86" t="s">
        <v>2401</v>
      </c>
      <c r="E887" s="86" t="b">
        <v>0</v>
      </c>
      <c r="F887" s="86" t="b">
        <v>0</v>
      </c>
      <c r="G887" s="86" t="b">
        <v>0</v>
      </c>
    </row>
    <row r="888" spans="1:7" x14ac:dyDescent="0.25">
      <c r="A888" s="86" t="s">
        <v>2707</v>
      </c>
      <c r="B888" s="86">
        <v>2</v>
      </c>
      <c r="C888" s="119">
        <v>2.3662448518802872E-3</v>
      </c>
      <c r="D888" s="86" t="s">
        <v>2401</v>
      </c>
      <c r="E888" s="86" t="b">
        <v>0</v>
      </c>
      <c r="F888" s="86" t="b">
        <v>0</v>
      </c>
      <c r="G888" s="86" t="b">
        <v>0</v>
      </c>
    </row>
    <row r="889" spans="1:7" x14ac:dyDescent="0.25">
      <c r="A889" s="86" t="s">
        <v>300</v>
      </c>
      <c r="B889" s="86">
        <v>2</v>
      </c>
      <c r="C889" s="119">
        <v>2.3662448518802872E-3</v>
      </c>
      <c r="D889" s="86" t="s">
        <v>2401</v>
      </c>
      <c r="E889" s="86" t="b">
        <v>0</v>
      </c>
      <c r="F889" s="86" t="b">
        <v>0</v>
      </c>
      <c r="G889" s="86" t="b">
        <v>0</v>
      </c>
    </row>
    <row r="890" spans="1:7" x14ac:dyDescent="0.25">
      <c r="A890" s="86" t="s">
        <v>2640</v>
      </c>
      <c r="B890" s="86">
        <v>2</v>
      </c>
      <c r="C890" s="119">
        <v>2.3662448518802872E-3</v>
      </c>
      <c r="D890" s="86" t="s">
        <v>2401</v>
      </c>
      <c r="E890" s="86" t="b">
        <v>0</v>
      </c>
      <c r="F890" s="86" t="b">
        <v>0</v>
      </c>
      <c r="G890" s="86" t="b">
        <v>0</v>
      </c>
    </row>
    <row r="891" spans="1:7" x14ac:dyDescent="0.25">
      <c r="A891" s="86" t="s">
        <v>2641</v>
      </c>
      <c r="B891" s="86">
        <v>2</v>
      </c>
      <c r="C891" s="119">
        <v>2.3662448518802872E-3</v>
      </c>
      <c r="D891" s="86" t="s">
        <v>2401</v>
      </c>
      <c r="E891" s="86" t="b">
        <v>0</v>
      </c>
      <c r="F891" s="86" t="b">
        <v>0</v>
      </c>
      <c r="G891" s="86" t="b">
        <v>0</v>
      </c>
    </row>
    <row r="892" spans="1:7" x14ac:dyDescent="0.25">
      <c r="A892" s="86" t="s">
        <v>2682</v>
      </c>
      <c r="B892" s="86">
        <v>2</v>
      </c>
      <c r="C892" s="119">
        <v>2.3662448518802872E-3</v>
      </c>
      <c r="D892" s="86" t="s">
        <v>2401</v>
      </c>
      <c r="E892" s="86" t="b">
        <v>0</v>
      </c>
      <c r="F892" s="86" t="b">
        <v>0</v>
      </c>
      <c r="G892" s="86" t="b">
        <v>0</v>
      </c>
    </row>
    <row r="893" spans="1:7" x14ac:dyDescent="0.25">
      <c r="A893" s="86" t="s">
        <v>2602</v>
      </c>
      <c r="B893" s="86">
        <v>2</v>
      </c>
      <c r="C893" s="119">
        <v>2.3662448518802872E-3</v>
      </c>
      <c r="D893" s="86" t="s">
        <v>2401</v>
      </c>
      <c r="E893" s="86" t="b">
        <v>0</v>
      </c>
      <c r="F893" s="86" t="b">
        <v>0</v>
      </c>
      <c r="G893" s="86" t="b">
        <v>0</v>
      </c>
    </row>
    <row r="894" spans="1:7" x14ac:dyDescent="0.25">
      <c r="A894" s="86" t="s">
        <v>2683</v>
      </c>
      <c r="B894" s="86">
        <v>2</v>
      </c>
      <c r="C894" s="119">
        <v>2.3662448518802872E-3</v>
      </c>
      <c r="D894" s="86" t="s">
        <v>2401</v>
      </c>
      <c r="E894" s="86" t="b">
        <v>0</v>
      </c>
      <c r="F894" s="86" t="b">
        <v>0</v>
      </c>
      <c r="G894" s="86" t="b">
        <v>0</v>
      </c>
    </row>
    <row r="895" spans="1:7" x14ac:dyDescent="0.25">
      <c r="A895" s="86" t="s">
        <v>2684</v>
      </c>
      <c r="B895" s="86">
        <v>2</v>
      </c>
      <c r="C895" s="119">
        <v>2.3662448518802872E-3</v>
      </c>
      <c r="D895" s="86" t="s">
        <v>2401</v>
      </c>
      <c r="E895" s="86" t="b">
        <v>0</v>
      </c>
      <c r="F895" s="86" t="b">
        <v>0</v>
      </c>
      <c r="G895" s="86" t="b">
        <v>0</v>
      </c>
    </row>
    <row r="896" spans="1:7" x14ac:dyDescent="0.25">
      <c r="A896" s="86" t="s">
        <v>2685</v>
      </c>
      <c r="B896" s="86">
        <v>2</v>
      </c>
      <c r="C896" s="119">
        <v>2.3662448518802872E-3</v>
      </c>
      <c r="D896" s="86" t="s">
        <v>2401</v>
      </c>
      <c r="E896" s="86" t="b">
        <v>0</v>
      </c>
      <c r="F896" s="86" t="b">
        <v>0</v>
      </c>
      <c r="G896" s="86" t="b">
        <v>0</v>
      </c>
    </row>
    <row r="897" spans="1:7" x14ac:dyDescent="0.25">
      <c r="A897" s="86" t="s">
        <v>2635</v>
      </c>
      <c r="B897" s="86">
        <v>2</v>
      </c>
      <c r="C897" s="119">
        <v>2.3662448518802872E-3</v>
      </c>
      <c r="D897" s="86" t="s">
        <v>2401</v>
      </c>
      <c r="E897" s="86" t="b">
        <v>0</v>
      </c>
      <c r="F897" s="86" t="b">
        <v>0</v>
      </c>
      <c r="G897" s="86" t="b">
        <v>0</v>
      </c>
    </row>
    <row r="898" spans="1:7" x14ac:dyDescent="0.25">
      <c r="A898" s="86" t="s">
        <v>2686</v>
      </c>
      <c r="B898" s="86">
        <v>2</v>
      </c>
      <c r="C898" s="119">
        <v>2.3662448518802872E-3</v>
      </c>
      <c r="D898" s="86" t="s">
        <v>2401</v>
      </c>
      <c r="E898" s="86" t="b">
        <v>0</v>
      </c>
      <c r="F898" s="86" t="b">
        <v>0</v>
      </c>
      <c r="G898" s="86" t="b">
        <v>0</v>
      </c>
    </row>
    <row r="899" spans="1:7" x14ac:dyDescent="0.25">
      <c r="A899" s="86" t="s">
        <v>2687</v>
      </c>
      <c r="B899" s="86">
        <v>2</v>
      </c>
      <c r="C899" s="119">
        <v>2.3662448518802872E-3</v>
      </c>
      <c r="D899" s="86" t="s">
        <v>2401</v>
      </c>
      <c r="E899" s="86" t="b">
        <v>0</v>
      </c>
      <c r="F899" s="86" t="b">
        <v>0</v>
      </c>
      <c r="G899" s="86" t="b">
        <v>0</v>
      </c>
    </row>
    <row r="900" spans="1:7" x14ac:dyDescent="0.25">
      <c r="A900" s="86" t="s">
        <v>2688</v>
      </c>
      <c r="B900" s="86">
        <v>2</v>
      </c>
      <c r="C900" s="119">
        <v>2.3662448518802872E-3</v>
      </c>
      <c r="D900" s="86" t="s">
        <v>2401</v>
      </c>
      <c r="E900" s="86" t="b">
        <v>0</v>
      </c>
      <c r="F900" s="86" t="b">
        <v>0</v>
      </c>
      <c r="G900" s="86" t="b">
        <v>0</v>
      </c>
    </row>
    <row r="901" spans="1:7" x14ac:dyDescent="0.25">
      <c r="A901" s="86" t="s">
        <v>2689</v>
      </c>
      <c r="B901" s="86">
        <v>2</v>
      </c>
      <c r="C901" s="119">
        <v>2.3662448518802872E-3</v>
      </c>
      <c r="D901" s="86" t="s">
        <v>2401</v>
      </c>
      <c r="E901" s="86" t="b">
        <v>0</v>
      </c>
      <c r="F901" s="86" t="b">
        <v>0</v>
      </c>
      <c r="G901" s="86" t="b">
        <v>0</v>
      </c>
    </row>
    <row r="902" spans="1:7" x14ac:dyDescent="0.25">
      <c r="A902" s="86" t="s">
        <v>2545</v>
      </c>
      <c r="B902" s="86">
        <v>2</v>
      </c>
      <c r="C902" s="119">
        <v>2.3662448518802872E-3</v>
      </c>
      <c r="D902" s="86" t="s">
        <v>2401</v>
      </c>
      <c r="E902" s="86" t="b">
        <v>0</v>
      </c>
      <c r="F902" s="86" t="b">
        <v>0</v>
      </c>
      <c r="G902" s="86" t="b">
        <v>0</v>
      </c>
    </row>
    <row r="903" spans="1:7" x14ac:dyDescent="0.25">
      <c r="A903" s="86" t="s">
        <v>2690</v>
      </c>
      <c r="B903" s="86">
        <v>2</v>
      </c>
      <c r="C903" s="119">
        <v>2.3662448518802872E-3</v>
      </c>
      <c r="D903" s="86" t="s">
        <v>2401</v>
      </c>
      <c r="E903" s="86" t="b">
        <v>0</v>
      </c>
      <c r="F903" s="86" t="b">
        <v>0</v>
      </c>
      <c r="G903" s="86" t="b">
        <v>0</v>
      </c>
    </row>
    <row r="904" spans="1:7" x14ac:dyDescent="0.25">
      <c r="A904" s="86" t="s">
        <v>2691</v>
      </c>
      <c r="B904" s="86">
        <v>2</v>
      </c>
      <c r="C904" s="119">
        <v>2.3662448518802872E-3</v>
      </c>
      <c r="D904" s="86" t="s">
        <v>2401</v>
      </c>
      <c r="E904" s="86" t="b">
        <v>0</v>
      </c>
      <c r="F904" s="86" t="b">
        <v>0</v>
      </c>
      <c r="G904" s="86" t="b">
        <v>0</v>
      </c>
    </row>
    <row r="905" spans="1:7" x14ac:dyDescent="0.25">
      <c r="A905" s="86" t="s">
        <v>2692</v>
      </c>
      <c r="B905" s="86">
        <v>2</v>
      </c>
      <c r="C905" s="119">
        <v>2.3662448518802872E-3</v>
      </c>
      <c r="D905" s="86" t="s">
        <v>2401</v>
      </c>
      <c r="E905" s="86" t="b">
        <v>0</v>
      </c>
      <c r="F905" s="86" t="b">
        <v>0</v>
      </c>
      <c r="G905" s="86" t="b">
        <v>0</v>
      </c>
    </row>
    <row r="906" spans="1:7" x14ac:dyDescent="0.25">
      <c r="A906" s="86" t="s">
        <v>2693</v>
      </c>
      <c r="B906" s="86">
        <v>2</v>
      </c>
      <c r="C906" s="119">
        <v>2.3662448518802872E-3</v>
      </c>
      <c r="D906" s="86" t="s">
        <v>2401</v>
      </c>
      <c r="E906" s="86" t="b">
        <v>0</v>
      </c>
      <c r="F906" s="86" t="b">
        <v>0</v>
      </c>
      <c r="G906" s="86" t="b">
        <v>0</v>
      </c>
    </row>
    <row r="907" spans="1:7" x14ac:dyDescent="0.25">
      <c r="A907" s="86" t="s">
        <v>2568</v>
      </c>
      <c r="B907" s="86">
        <v>2</v>
      </c>
      <c r="C907" s="119">
        <v>2.3662448518802872E-3</v>
      </c>
      <c r="D907" s="86" t="s">
        <v>2401</v>
      </c>
      <c r="E907" s="86" t="b">
        <v>0</v>
      </c>
      <c r="F907" s="86" t="b">
        <v>0</v>
      </c>
      <c r="G907" s="86" t="b">
        <v>0</v>
      </c>
    </row>
    <row r="908" spans="1:7" x14ac:dyDescent="0.25">
      <c r="A908" s="86" t="s">
        <v>2574</v>
      </c>
      <c r="B908" s="86">
        <v>2</v>
      </c>
      <c r="C908" s="119">
        <v>2.3662448518802872E-3</v>
      </c>
      <c r="D908" s="86" t="s">
        <v>2401</v>
      </c>
      <c r="E908" s="86" t="b">
        <v>0</v>
      </c>
      <c r="F908" s="86" t="b">
        <v>0</v>
      </c>
      <c r="G908" s="86" t="b">
        <v>0</v>
      </c>
    </row>
    <row r="909" spans="1:7" x14ac:dyDescent="0.25">
      <c r="A909" s="86" t="s">
        <v>2558</v>
      </c>
      <c r="B909" s="86">
        <v>2</v>
      </c>
      <c r="C909" s="119">
        <v>2.3662448518802872E-3</v>
      </c>
      <c r="D909" s="86" t="s">
        <v>2401</v>
      </c>
      <c r="E909" s="86" t="b">
        <v>0</v>
      </c>
      <c r="F909" s="86" t="b">
        <v>0</v>
      </c>
      <c r="G909" s="86" t="b">
        <v>0</v>
      </c>
    </row>
    <row r="910" spans="1:7" x14ac:dyDescent="0.25">
      <c r="A910" s="86" t="s">
        <v>2653</v>
      </c>
      <c r="B910" s="86">
        <v>2</v>
      </c>
      <c r="C910" s="119">
        <v>2.833320097285999E-3</v>
      </c>
      <c r="D910" s="86" t="s">
        <v>2401</v>
      </c>
      <c r="E910" s="86" t="b">
        <v>0</v>
      </c>
      <c r="F910" s="86" t="b">
        <v>0</v>
      </c>
      <c r="G910" s="86" t="b">
        <v>0</v>
      </c>
    </row>
    <row r="911" spans="1:7" x14ac:dyDescent="0.25">
      <c r="A911" s="86" t="s">
        <v>2615</v>
      </c>
      <c r="B911" s="86">
        <v>2</v>
      </c>
      <c r="C911" s="119">
        <v>2.3662448518802872E-3</v>
      </c>
      <c r="D911" s="86" t="s">
        <v>2401</v>
      </c>
      <c r="E911" s="86" t="b">
        <v>0</v>
      </c>
      <c r="F911" s="86" t="b">
        <v>0</v>
      </c>
      <c r="G911" s="86" t="b">
        <v>0</v>
      </c>
    </row>
    <row r="912" spans="1:7" x14ac:dyDescent="0.25">
      <c r="A912" s="86" t="s">
        <v>2659</v>
      </c>
      <c r="B912" s="86">
        <v>2</v>
      </c>
      <c r="C912" s="119">
        <v>2.3662448518802872E-3</v>
      </c>
      <c r="D912" s="86" t="s">
        <v>2401</v>
      </c>
      <c r="E912" s="86" t="b">
        <v>0</v>
      </c>
      <c r="F912" s="86" t="b">
        <v>0</v>
      </c>
      <c r="G912" s="86" t="b">
        <v>0</v>
      </c>
    </row>
    <row r="913" spans="1:7" x14ac:dyDescent="0.25">
      <c r="A913" s="86" t="s">
        <v>2605</v>
      </c>
      <c r="B913" s="86">
        <v>2</v>
      </c>
      <c r="C913" s="119">
        <v>2.3662448518802872E-3</v>
      </c>
      <c r="D913" s="86" t="s">
        <v>2401</v>
      </c>
      <c r="E913" s="86" t="b">
        <v>0</v>
      </c>
      <c r="F913" s="86" t="b">
        <v>0</v>
      </c>
      <c r="G913" s="86" t="b">
        <v>0</v>
      </c>
    </row>
    <row r="914" spans="1:7" x14ac:dyDescent="0.25">
      <c r="A914" s="86" t="s">
        <v>2917</v>
      </c>
      <c r="B914" s="86">
        <v>2</v>
      </c>
      <c r="C914" s="119">
        <v>2.3662448518802872E-3</v>
      </c>
      <c r="D914" s="86" t="s">
        <v>2401</v>
      </c>
      <c r="E914" s="86" t="b">
        <v>0</v>
      </c>
      <c r="F914" s="86" t="b">
        <v>0</v>
      </c>
      <c r="G914" s="86" t="b">
        <v>0</v>
      </c>
    </row>
    <row r="915" spans="1:7" x14ac:dyDescent="0.25">
      <c r="A915" s="86" t="s">
        <v>2623</v>
      </c>
      <c r="B915" s="86">
        <v>2</v>
      </c>
      <c r="C915" s="119">
        <v>2.833320097285999E-3</v>
      </c>
      <c r="D915" s="86" t="s">
        <v>2401</v>
      </c>
      <c r="E915" s="86" t="b">
        <v>0</v>
      </c>
      <c r="F915" s="86" t="b">
        <v>0</v>
      </c>
      <c r="G915" s="86" t="b">
        <v>0</v>
      </c>
    </row>
    <row r="916" spans="1:7" x14ac:dyDescent="0.25">
      <c r="A916" s="86" t="s">
        <v>2445</v>
      </c>
      <c r="B916" s="86">
        <v>40</v>
      </c>
      <c r="C916" s="119">
        <v>0</v>
      </c>
      <c r="D916" s="86" t="s">
        <v>2402</v>
      </c>
      <c r="E916" s="86" t="b">
        <v>0</v>
      </c>
      <c r="F916" s="86" t="b">
        <v>0</v>
      </c>
      <c r="G916" s="86" t="b">
        <v>0</v>
      </c>
    </row>
    <row r="917" spans="1:7" x14ac:dyDescent="0.25">
      <c r="A917" s="86" t="s">
        <v>2448</v>
      </c>
      <c r="B917" s="86">
        <v>24</v>
      </c>
      <c r="C917" s="119">
        <v>6.9719599966883532E-3</v>
      </c>
      <c r="D917" s="86" t="s">
        <v>2402</v>
      </c>
      <c r="E917" s="86" t="b">
        <v>0</v>
      </c>
      <c r="F917" s="86" t="b">
        <v>0</v>
      </c>
      <c r="G917" s="86" t="b">
        <v>0</v>
      </c>
    </row>
    <row r="918" spans="1:7" x14ac:dyDescent="0.25">
      <c r="A918" s="86" t="s">
        <v>2446</v>
      </c>
      <c r="B918" s="86">
        <v>19</v>
      </c>
      <c r="C918" s="119">
        <v>8.9748336808683823E-3</v>
      </c>
      <c r="D918" s="86" t="s">
        <v>2402</v>
      </c>
      <c r="E918" s="86" t="b">
        <v>0</v>
      </c>
      <c r="F918" s="86" t="b">
        <v>0</v>
      </c>
      <c r="G918" s="86" t="b">
        <v>0</v>
      </c>
    </row>
    <row r="919" spans="1:7" x14ac:dyDescent="0.25">
      <c r="A919" s="86" t="s">
        <v>2449</v>
      </c>
      <c r="B919" s="86">
        <v>18</v>
      </c>
      <c r="C919" s="119">
        <v>8.5024740134542563E-3</v>
      </c>
      <c r="D919" s="86" t="s">
        <v>2402</v>
      </c>
      <c r="E919" s="86" t="b">
        <v>0</v>
      </c>
      <c r="F919" s="86" t="b">
        <v>0</v>
      </c>
      <c r="G919" s="86" t="b">
        <v>0</v>
      </c>
    </row>
    <row r="920" spans="1:7" x14ac:dyDescent="0.25">
      <c r="A920" s="86" t="s">
        <v>2447</v>
      </c>
      <c r="B920" s="86">
        <v>18</v>
      </c>
      <c r="C920" s="119">
        <v>8.5024740134542563E-3</v>
      </c>
      <c r="D920" s="86" t="s">
        <v>2402</v>
      </c>
      <c r="E920" s="86" t="b">
        <v>0</v>
      </c>
      <c r="F920" s="86" t="b">
        <v>0</v>
      </c>
      <c r="G920" s="86" t="b">
        <v>0</v>
      </c>
    </row>
    <row r="921" spans="1:7" x14ac:dyDescent="0.25">
      <c r="A921" s="86" t="s">
        <v>2453</v>
      </c>
      <c r="B921" s="86">
        <v>17</v>
      </c>
      <c r="C921" s="119">
        <v>8.6443806099783353E-3</v>
      </c>
      <c r="D921" s="86" t="s">
        <v>2402</v>
      </c>
      <c r="E921" s="86" t="b">
        <v>0</v>
      </c>
      <c r="F921" s="86" t="b">
        <v>0</v>
      </c>
      <c r="G921" s="86" t="b">
        <v>0</v>
      </c>
    </row>
    <row r="922" spans="1:7" x14ac:dyDescent="0.25">
      <c r="A922" s="86" t="s">
        <v>528</v>
      </c>
      <c r="B922" s="86">
        <v>17</v>
      </c>
      <c r="C922" s="119">
        <v>8.6443806099783353E-3</v>
      </c>
      <c r="D922" s="86" t="s">
        <v>2402</v>
      </c>
      <c r="E922" s="86" t="b">
        <v>0</v>
      </c>
      <c r="F922" s="86" t="b">
        <v>0</v>
      </c>
      <c r="G922" s="86" t="b">
        <v>0</v>
      </c>
    </row>
    <row r="923" spans="1:7" x14ac:dyDescent="0.25">
      <c r="A923" s="86" t="s">
        <v>2456</v>
      </c>
      <c r="B923" s="86">
        <v>16</v>
      </c>
      <c r="C923" s="119">
        <v>8.74907980112688E-3</v>
      </c>
      <c r="D923" s="86" t="s">
        <v>2402</v>
      </c>
      <c r="E923" s="86" t="b">
        <v>0</v>
      </c>
      <c r="F923" s="86" t="b">
        <v>0</v>
      </c>
      <c r="G923" s="86" t="b">
        <v>0</v>
      </c>
    </row>
    <row r="924" spans="1:7" x14ac:dyDescent="0.25">
      <c r="A924" s="86" t="s">
        <v>2478</v>
      </c>
      <c r="B924" s="86">
        <v>15</v>
      </c>
      <c r="C924" s="119">
        <v>8.8142431781905867E-3</v>
      </c>
      <c r="D924" s="86" t="s">
        <v>2402</v>
      </c>
      <c r="E924" s="86" t="b">
        <v>0</v>
      </c>
      <c r="F924" s="86" t="b">
        <v>0</v>
      </c>
      <c r="G924" s="86" t="b">
        <v>0</v>
      </c>
    </row>
    <row r="925" spans="1:7" x14ac:dyDescent="0.25">
      <c r="A925" s="86" t="s">
        <v>2464</v>
      </c>
      <c r="B925" s="86">
        <v>14</v>
      </c>
      <c r="C925" s="119">
        <v>8.8372312272780359E-3</v>
      </c>
      <c r="D925" s="86" t="s">
        <v>2402</v>
      </c>
      <c r="E925" s="86" t="b">
        <v>0</v>
      </c>
      <c r="F925" s="86" t="b">
        <v>0</v>
      </c>
      <c r="G925" s="86" t="b">
        <v>0</v>
      </c>
    </row>
    <row r="926" spans="1:7" x14ac:dyDescent="0.25">
      <c r="A926" s="86" t="s">
        <v>2452</v>
      </c>
      <c r="B926" s="86">
        <v>11</v>
      </c>
      <c r="C926" s="119">
        <v>9.283289028798998E-3</v>
      </c>
      <c r="D926" s="86" t="s">
        <v>2402</v>
      </c>
      <c r="E926" s="86" t="b">
        <v>0</v>
      </c>
      <c r="F926" s="86" t="b">
        <v>0</v>
      </c>
      <c r="G926" s="86" t="b">
        <v>0</v>
      </c>
    </row>
    <row r="927" spans="1:7" x14ac:dyDescent="0.25">
      <c r="A927" s="86" t="s">
        <v>2454</v>
      </c>
      <c r="B927" s="86">
        <v>11</v>
      </c>
      <c r="C927" s="119">
        <v>8.6205240553776357E-3</v>
      </c>
      <c r="D927" s="86" t="s">
        <v>2402</v>
      </c>
      <c r="E927" s="86" t="b">
        <v>0</v>
      </c>
      <c r="F927" s="86" t="b">
        <v>0</v>
      </c>
      <c r="G927" s="86" t="b">
        <v>0</v>
      </c>
    </row>
    <row r="928" spans="1:7" x14ac:dyDescent="0.25">
      <c r="A928" s="86" t="s">
        <v>2507</v>
      </c>
      <c r="B928" s="86">
        <v>11</v>
      </c>
      <c r="C928" s="119">
        <v>8.6205240553776357E-3</v>
      </c>
      <c r="D928" s="86" t="s">
        <v>2402</v>
      </c>
      <c r="E928" s="86" t="b">
        <v>0</v>
      </c>
      <c r="F928" s="86" t="b">
        <v>0</v>
      </c>
      <c r="G928" s="86" t="b">
        <v>0</v>
      </c>
    </row>
    <row r="929" spans="1:7" x14ac:dyDescent="0.25">
      <c r="A929" s="86" t="s">
        <v>2455</v>
      </c>
      <c r="B929" s="86">
        <v>10</v>
      </c>
      <c r="C929" s="119">
        <v>9.1054015600798427E-3</v>
      </c>
      <c r="D929" s="86" t="s">
        <v>2402</v>
      </c>
      <c r="E929" s="86" t="b">
        <v>0</v>
      </c>
      <c r="F929" s="86" t="b">
        <v>0</v>
      </c>
      <c r="G929" s="86" t="b">
        <v>0</v>
      </c>
    </row>
    <row r="930" spans="1:7" x14ac:dyDescent="0.25">
      <c r="A930" s="86" t="s">
        <v>2469</v>
      </c>
      <c r="B930" s="86">
        <v>9</v>
      </c>
      <c r="C930" s="119">
        <v>8.1948614040718588E-3</v>
      </c>
      <c r="D930" s="86" t="s">
        <v>2402</v>
      </c>
      <c r="E930" s="86" t="b">
        <v>0</v>
      </c>
      <c r="F930" s="86" t="b">
        <v>0</v>
      </c>
      <c r="G930" s="86" t="b">
        <v>0</v>
      </c>
    </row>
    <row r="931" spans="1:7" x14ac:dyDescent="0.25">
      <c r="A931" s="86" t="s">
        <v>2473</v>
      </c>
      <c r="B931" s="86">
        <v>8</v>
      </c>
      <c r="C931" s="119">
        <v>7.8799838093143136E-3</v>
      </c>
      <c r="D931" s="86" t="s">
        <v>2402</v>
      </c>
      <c r="E931" s="86" t="b">
        <v>0</v>
      </c>
      <c r="F931" s="86" t="b">
        <v>0</v>
      </c>
      <c r="G931" s="86" t="b">
        <v>0</v>
      </c>
    </row>
    <row r="932" spans="1:7" x14ac:dyDescent="0.25">
      <c r="A932" s="86" t="s">
        <v>2554</v>
      </c>
      <c r="B932" s="86">
        <v>8</v>
      </c>
      <c r="C932" s="119">
        <v>7.8799838093143136E-3</v>
      </c>
      <c r="D932" s="86" t="s">
        <v>2402</v>
      </c>
      <c r="E932" s="86" t="b">
        <v>0</v>
      </c>
      <c r="F932" s="86" t="b">
        <v>0</v>
      </c>
      <c r="G932" s="86" t="b">
        <v>0</v>
      </c>
    </row>
    <row r="933" spans="1:7" x14ac:dyDescent="0.25">
      <c r="A933" s="86" t="s">
        <v>2450</v>
      </c>
      <c r="B933" s="86">
        <v>7</v>
      </c>
      <c r="C933" s="119">
        <v>7.485879033796031E-3</v>
      </c>
      <c r="D933" s="86" t="s">
        <v>2402</v>
      </c>
      <c r="E933" s="86" t="b">
        <v>0</v>
      </c>
      <c r="F933" s="86" t="b">
        <v>0</v>
      </c>
      <c r="G933" s="86" t="b">
        <v>0</v>
      </c>
    </row>
    <row r="934" spans="1:7" x14ac:dyDescent="0.25">
      <c r="A934" s="86" t="s">
        <v>2530</v>
      </c>
      <c r="B934" s="86">
        <v>7</v>
      </c>
      <c r="C934" s="119">
        <v>7.485879033796031E-3</v>
      </c>
      <c r="D934" s="86" t="s">
        <v>2402</v>
      </c>
      <c r="E934" s="86" t="b">
        <v>0</v>
      </c>
      <c r="F934" s="86" t="b">
        <v>0</v>
      </c>
      <c r="G934" s="86" t="b">
        <v>0</v>
      </c>
    </row>
    <row r="935" spans="1:7" x14ac:dyDescent="0.25">
      <c r="A935" s="86" t="s">
        <v>2544</v>
      </c>
      <c r="B935" s="86">
        <v>7</v>
      </c>
      <c r="C935" s="119">
        <v>7.485879033796031E-3</v>
      </c>
      <c r="D935" s="86" t="s">
        <v>2402</v>
      </c>
      <c r="E935" s="86" t="b">
        <v>0</v>
      </c>
      <c r="F935" s="86" t="b">
        <v>0</v>
      </c>
      <c r="G935" s="86" t="b">
        <v>0</v>
      </c>
    </row>
    <row r="936" spans="1:7" x14ac:dyDescent="0.25">
      <c r="A936" s="86" t="s">
        <v>2506</v>
      </c>
      <c r="B936" s="86">
        <v>7</v>
      </c>
      <c r="C936" s="119">
        <v>7.485879033796031E-3</v>
      </c>
      <c r="D936" s="86" t="s">
        <v>2402</v>
      </c>
      <c r="E936" s="86" t="b">
        <v>0</v>
      </c>
      <c r="F936" s="86" t="b">
        <v>0</v>
      </c>
      <c r="G936" s="86" t="b">
        <v>0</v>
      </c>
    </row>
    <row r="937" spans="1:7" x14ac:dyDescent="0.25">
      <c r="A937" s="86" t="s">
        <v>277</v>
      </c>
      <c r="B937" s="86">
        <v>7</v>
      </c>
      <c r="C937" s="119">
        <v>7.485879033796031E-3</v>
      </c>
      <c r="D937" s="86" t="s">
        <v>2402</v>
      </c>
      <c r="E937" s="86" t="b">
        <v>0</v>
      </c>
      <c r="F937" s="86" t="b">
        <v>0</v>
      </c>
      <c r="G937" s="86" t="b">
        <v>0</v>
      </c>
    </row>
    <row r="938" spans="1:7" x14ac:dyDescent="0.25">
      <c r="A938" s="86" t="s">
        <v>2460</v>
      </c>
      <c r="B938" s="86">
        <v>6</v>
      </c>
      <c r="C938" s="119">
        <v>7.001155862298397E-3</v>
      </c>
      <c r="D938" s="86" t="s">
        <v>2402</v>
      </c>
      <c r="E938" s="86" t="b">
        <v>0</v>
      </c>
      <c r="F938" s="86" t="b">
        <v>0</v>
      </c>
      <c r="G938" s="86" t="b">
        <v>0</v>
      </c>
    </row>
    <row r="939" spans="1:7" x14ac:dyDescent="0.25">
      <c r="A939" s="86" t="s">
        <v>2472</v>
      </c>
      <c r="B939" s="86">
        <v>6</v>
      </c>
      <c r="C939" s="119">
        <v>7.001155862298397E-3</v>
      </c>
      <c r="D939" s="86" t="s">
        <v>2402</v>
      </c>
      <c r="E939" s="86" t="b">
        <v>0</v>
      </c>
      <c r="F939" s="86" t="b">
        <v>0</v>
      </c>
      <c r="G939" s="86" t="b">
        <v>0</v>
      </c>
    </row>
    <row r="940" spans="1:7" x14ac:dyDescent="0.25">
      <c r="A940" s="86" t="s">
        <v>2522</v>
      </c>
      <c r="B940" s="86">
        <v>6</v>
      </c>
      <c r="C940" s="119">
        <v>7.001155862298397E-3</v>
      </c>
      <c r="D940" s="86" t="s">
        <v>2402</v>
      </c>
      <c r="E940" s="86" t="b">
        <v>0</v>
      </c>
      <c r="F940" s="86" t="b">
        <v>0</v>
      </c>
      <c r="G940" s="86" t="b">
        <v>0</v>
      </c>
    </row>
    <row r="941" spans="1:7" x14ac:dyDescent="0.25">
      <c r="A941" s="86" t="s">
        <v>2465</v>
      </c>
      <c r="B941" s="86">
        <v>6</v>
      </c>
      <c r="C941" s="119">
        <v>7.001155862298397E-3</v>
      </c>
      <c r="D941" s="86" t="s">
        <v>2402</v>
      </c>
      <c r="E941" s="86" t="b">
        <v>0</v>
      </c>
      <c r="F941" s="86" t="b">
        <v>0</v>
      </c>
      <c r="G941" s="86" t="b">
        <v>0</v>
      </c>
    </row>
    <row r="942" spans="1:7" x14ac:dyDescent="0.25">
      <c r="A942" s="86" t="s">
        <v>2578</v>
      </c>
      <c r="B942" s="86">
        <v>6</v>
      </c>
      <c r="C942" s="119">
        <v>7.001155862298397E-3</v>
      </c>
      <c r="D942" s="86" t="s">
        <v>2402</v>
      </c>
      <c r="E942" s="86" t="b">
        <v>0</v>
      </c>
      <c r="F942" s="86" t="b">
        <v>0</v>
      </c>
      <c r="G942" s="86" t="b">
        <v>0</v>
      </c>
    </row>
    <row r="943" spans="1:7" x14ac:dyDescent="0.25">
      <c r="A943" s="86" t="s">
        <v>2579</v>
      </c>
      <c r="B943" s="86">
        <v>6</v>
      </c>
      <c r="C943" s="119">
        <v>7.001155862298397E-3</v>
      </c>
      <c r="D943" s="86" t="s">
        <v>2402</v>
      </c>
      <c r="E943" s="86" t="b">
        <v>0</v>
      </c>
      <c r="F943" s="86" t="b">
        <v>0</v>
      </c>
      <c r="G943" s="86" t="b">
        <v>0</v>
      </c>
    </row>
    <row r="944" spans="1:7" x14ac:dyDescent="0.25">
      <c r="A944" s="86" t="s">
        <v>2543</v>
      </c>
      <c r="B944" s="86">
        <v>6</v>
      </c>
      <c r="C944" s="119">
        <v>7.001155862298397E-3</v>
      </c>
      <c r="D944" s="86" t="s">
        <v>2402</v>
      </c>
      <c r="E944" s="86" t="b">
        <v>0</v>
      </c>
      <c r="F944" s="86" t="b">
        <v>0</v>
      </c>
      <c r="G944" s="86" t="b">
        <v>0</v>
      </c>
    </row>
    <row r="945" spans="1:7" x14ac:dyDescent="0.25">
      <c r="A945" s="86" t="s">
        <v>2580</v>
      </c>
      <c r="B945" s="86">
        <v>6</v>
      </c>
      <c r="C945" s="119">
        <v>7.001155862298397E-3</v>
      </c>
      <c r="D945" s="86" t="s">
        <v>2402</v>
      </c>
      <c r="E945" s="86" t="b">
        <v>0</v>
      </c>
      <c r="F945" s="86" t="b">
        <v>0</v>
      </c>
      <c r="G945" s="86" t="b">
        <v>0</v>
      </c>
    </row>
    <row r="946" spans="1:7" x14ac:dyDescent="0.25">
      <c r="A946" s="86" t="s">
        <v>511</v>
      </c>
      <c r="B946" s="86">
        <v>6</v>
      </c>
      <c r="C946" s="119">
        <v>7.001155862298397E-3</v>
      </c>
      <c r="D946" s="86" t="s">
        <v>2402</v>
      </c>
      <c r="E946" s="86" t="b">
        <v>0</v>
      </c>
      <c r="F946" s="86" t="b">
        <v>0</v>
      </c>
      <c r="G946" s="86" t="b">
        <v>0</v>
      </c>
    </row>
    <row r="947" spans="1:7" x14ac:dyDescent="0.25">
      <c r="A947" s="86" t="s">
        <v>2581</v>
      </c>
      <c r="B947" s="86">
        <v>6</v>
      </c>
      <c r="C947" s="119">
        <v>7.001155862298397E-3</v>
      </c>
      <c r="D947" s="86" t="s">
        <v>2402</v>
      </c>
      <c r="E947" s="86" t="b">
        <v>0</v>
      </c>
      <c r="F947" s="86" t="b">
        <v>0</v>
      </c>
      <c r="G947" s="86" t="b">
        <v>0</v>
      </c>
    </row>
    <row r="948" spans="1:7" x14ac:dyDescent="0.25">
      <c r="A948" s="86" t="s">
        <v>2542</v>
      </c>
      <c r="B948" s="86">
        <v>6</v>
      </c>
      <c r="C948" s="119">
        <v>7.001155862298397E-3</v>
      </c>
      <c r="D948" s="86" t="s">
        <v>2402</v>
      </c>
      <c r="E948" s="86" t="b">
        <v>0</v>
      </c>
      <c r="F948" s="86" t="b">
        <v>0</v>
      </c>
      <c r="G948" s="86" t="b">
        <v>0</v>
      </c>
    </row>
    <row r="949" spans="1:7" x14ac:dyDescent="0.25">
      <c r="A949" s="86" t="s">
        <v>2525</v>
      </c>
      <c r="B949" s="86">
        <v>6</v>
      </c>
      <c r="C949" s="119">
        <v>7.001155862298397E-3</v>
      </c>
      <c r="D949" s="86" t="s">
        <v>2402</v>
      </c>
      <c r="E949" s="86" t="b">
        <v>0</v>
      </c>
      <c r="F949" s="86" t="b">
        <v>0</v>
      </c>
      <c r="G949" s="86" t="b">
        <v>0</v>
      </c>
    </row>
    <row r="950" spans="1:7" x14ac:dyDescent="0.25">
      <c r="A950" s="86" t="s">
        <v>2462</v>
      </c>
      <c r="B950" s="86">
        <v>6</v>
      </c>
      <c r="C950" s="119">
        <v>7.001155862298397E-3</v>
      </c>
      <c r="D950" s="86" t="s">
        <v>2402</v>
      </c>
      <c r="E950" s="86" t="b">
        <v>0</v>
      </c>
      <c r="F950" s="86" t="b">
        <v>0</v>
      </c>
      <c r="G950" s="86" t="b">
        <v>0</v>
      </c>
    </row>
    <row r="951" spans="1:7" x14ac:dyDescent="0.25">
      <c r="A951" s="86" t="s">
        <v>2484</v>
      </c>
      <c r="B951" s="86">
        <v>5</v>
      </c>
      <c r="C951" s="119">
        <v>7.1158923237907403E-3</v>
      </c>
      <c r="D951" s="86" t="s">
        <v>2402</v>
      </c>
      <c r="E951" s="86" t="b">
        <v>0</v>
      </c>
      <c r="F951" s="86" t="b">
        <v>0</v>
      </c>
      <c r="G951" s="86" t="b">
        <v>0</v>
      </c>
    </row>
    <row r="952" spans="1:7" x14ac:dyDescent="0.25">
      <c r="A952" s="86" t="s">
        <v>290</v>
      </c>
      <c r="B952" s="86">
        <v>5</v>
      </c>
      <c r="C952" s="119">
        <v>6.4105792742415674E-3</v>
      </c>
      <c r="D952" s="86" t="s">
        <v>2402</v>
      </c>
      <c r="E952" s="86" t="b">
        <v>0</v>
      </c>
      <c r="F952" s="86" t="b">
        <v>0</v>
      </c>
      <c r="G952" s="86" t="b">
        <v>0</v>
      </c>
    </row>
    <row r="953" spans="1:7" x14ac:dyDescent="0.25">
      <c r="A953" s="86" t="s">
        <v>2582</v>
      </c>
      <c r="B953" s="86">
        <v>5</v>
      </c>
      <c r="C953" s="119">
        <v>6.4105792742415674E-3</v>
      </c>
      <c r="D953" s="86" t="s">
        <v>2402</v>
      </c>
      <c r="E953" s="86" t="b">
        <v>0</v>
      </c>
      <c r="F953" s="86" t="b">
        <v>0</v>
      </c>
      <c r="G953" s="86" t="b">
        <v>0</v>
      </c>
    </row>
    <row r="954" spans="1:7" x14ac:dyDescent="0.25">
      <c r="A954" s="86" t="s">
        <v>2583</v>
      </c>
      <c r="B954" s="86">
        <v>5</v>
      </c>
      <c r="C954" s="119">
        <v>6.4105792742415674E-3</v>
      </c>
      <c r="D954" s="86" t="s">
        <v>2402</v>
      </c>
      <c r="E954" s="86" t="b">
        <v>0</v>
      </c>
      <c r="F954" s="86" t="b">
        <v>0</v>
      </c>
      <c r="G954" s="86" t="b">
        <v>0</v>
      </c>
    </row>
    <row r="955" spans="1:7" x14ac:dyDescent="0.25">
      <c r="A955" s="86" t="s">
        <v>2584</v>
      </c>
      <c r="B955" s="86">
        <v>5</v>
      </c>
      <c r="C955" s="119">
        <v>6.4105792742415674E-3</v>
      </c>
      <c r="D955" s="86" t="s">
        <v>2402</v>
      </c>
      <c r="E955" s="86" t="b">
        <v>0</v>
      </c>
      <c r="F955" s="86" t="b">
        <v>0</v>
      </c>
      <c r="G955" s="86" t="b">
        <v>0</v>
      </c>
    </row>
    <row r="956" spans="1:7" x14ac:dyDescent="0.25">
      <c r="A956" s="86" t="s">
        <v>2527</v>
      </c>
      <c r="B956" s="86">
        <v>4</v>
      </c>
      <c r="C956" s="119">
        <v>5.6927138590325927E-3</v>
      </c>
      <c r="D956" s="86" t="s">
        <v>2402</v>
      </c>
      <c r="E956" s="86" t="b">
        <v>0</v>
      </c>
      <c r="F956" s="86" t="b">
        <v>0</v>
      </c>
      <c r="G956" s="86" t="b">
        <v>0</v>
      </c>
    </row>
    <row r="957" spans="1:7" x14ac:dyDescent="0.25">
      <c r="A957" s="86" t="s">
        <v>2546</v>
      </c>
      <c r="B957" s="86">
        <v>4</v>
      </c>
      <c r="C957" s="119">
        <v>5.6927138590325927E-3</v>
      </c>
      <c r="D957" s="86" t="s">
        <v>2402</v>
      </c>
      <c r="E957" s="86" t="b">
        <v>0</v>
      </c>
      <c r="F957" s="86" t="b">
        <v>0</v>
      </c>
      <c r="G957" s="86" t="b">
        <v>0</v>
      </c>
    </row>
    <row r="958" spans="1:7" x14ac:dyDescent="0.25">
      <c r="A958" s="86" t="s">
        <v>2494</v>
      </c>
      <c r="B958" s="86">
        <v>4</v>
      </c>
      <c r="C958" s="119">
        <v>5.6927138590325927E-3</v>
      </c>
      <c r="D958" s="86" t="s">
        <v>2402</v>
      </c>
      <c r="E958" s="86" t="b">
        <v>0</v>
      </c>
      <c r="F958" s="86" t="b">
        <v>0</v>
      </c>
      <c r="G958" s="86" t="b">
        <v>0</v>
      </c>
    </row>
    <row r="959" spans="1:7" x14ac:dyDescent="0.25">
      <c r="A959" s="86" t="s">
        <v>2532</v>
      </c>
      <c r="B959" s="86">
        <v>4</v>
      </c>
      <c r="C959" s="119">
        <v>5.6927138590325927E-3</v>
      </c>
      <c r="D959" s="86" t="s">
        <v>2402</v>
      </c>
      <c r="E959" s="86" t="b">
        <v>0</v>
      </c>
      <c r="F959" s="86" t="b">
        <v>0</v>
      </c>
      <c r="G959" s="86" t="b">
        <v>0</v>
      </c>
    </row>
    <row r="960" spans="1:7" x14ac:dyDescent="0.25">
      <c r="A960" s="86" t="s">
        <v>2457</v>
      </c>
      <c r="B960" s="86">
        <v>4</v>
      </c>
      <c r="C960" s="119">
        <v>5.6927138590325927E-3</v>
      </c>
      <c r="D960" s="86" t="s">
        <v>2402</v>
      </c>
      <c r="E960" s="86" t="b">
        <v>0</v>
      </c>
      <c r="F960" s="86" t="b">
        <v>0</v>
      </c>
      <c r="G960" s="86" t="b">
        <v>0</v>
      </c>
    </row>
    <row r="961" spans="1:7" x14ac:dyDescent="0.25">
      <c r="A961" s="86" t="s">
        <v>2467</v>
      </c>
      <c r="B961" s="86">
        <v>4</v>
      </c>
      <c r="C961" s="119">
        <v>5.6927138590325927E-3</v>
      </c>
      <c r="D961" s="86" t="s">
        <v>2402</v>
      </c>
      <c r="E961" s="86" t="b">
        <v>0</v>
      </c>
      <c r="F961" s="86" t="b">
        <v>0</v>
      </c>
      <c r="G961" s="86" t="b">
        <v>0</v>
      </c>
    </row>
    <row r="962" spans="1:7" x14ac:dyDescent="0.25">
      <c r="A962" s="86" t="s">
        <v>2545</v>
      </c>
      <c r="B962" s="86">
        <v>3</v>
      </c>
      <c r="C962" s="119">
        <v>4.8151193969307761E-3</v>
      </c>
      <c r="D962" s="86" t="s">
        <v>2402</v>
      </c>
      <c r="E962" s="86" t="b">
        <v>0</v>
      </c>
      <c r="F962" s="86" t="b">
        <v>0</v>
      </c>
      <c r="G962" s="86" t="b">
        <v>0</v>
      </c>
    </row>
    <row r="963" spans="1:7" x14ac:dyDescent="0.25">
      <c r="A963" s="86" t="s">
        <v>2725</v>
      </c>
      <c r="B963" s="86">
        <v>3</v>
      </c>
      <c r="C963" s="119">
        <v>4.8151193969307761E-3</v>
      </c>
      <c r="D963" s="86" t="s">
        <v>2402</v>
      </c>
      <c r="E963" s="86" t="b">
        <v>0</v>
      </c>
      <c r="F963" s="86" t="b">
        <v>0</v>
      </c>
      <c r="G963" s="86" t="b">
        <v>0</v>
      </c>
    </row>
    <row r="964" spans="1:7" x14ac:dyDescent="0.25">
      <c r="A964" s="86" t="s">
        <v>2466</v>
      </c>
      <c r="B964" s="86">
        <v>3</v>
      </c>
      <c r="C964" s="119">
        <v>4.8151193969307761E-3</v>
      </c>
      <c r="D964" s="86" t="s">
        <v>2402</v>
      </c>
      <c r="E964" s="86" t="b">
        <v>0</v>
      </c>
      <c r="F964" s="86" t="b">
        <v>0</v>
      </c>
      <c r="G964" s="86" t="b">
        <v>0</v>
      </c>
    </row>
    <row r="965" spans="1:7" x14ac:dyDescent="0.25">
      <c r="A965" s="86" t="s">
        <v>2461</v>
      </c>
      <c r="B965" s="86">
        <v>3</v>
      </c>
      <c r="C965" s="119">
        <v>4.8151193969307761E-3</v>
      </c>
      <c r="D965" s="86" t="s">
        <v>2402</v>
      </c>
      <c r="E965" s="86" t="b">
        <v>0</v>
      </c>
      <c r="F965" s="86" t="b">
        <v>0</v>
      </c>
      <c r="G965" s="86" t="b">
        <v>0</v>
      </c>
    </row>
    <row r="966" spans="1:7" x14ac:dyDescent="0.25">
      <c r="A966" s="86" t="s">
        <v>301</v>
      </c>
      <c r="B966" s="86">
        <v>3</v>
      </c>
      <c r="C966" s="119">
        <v>4.8151193969307761E-3</v>
      </c>
      <c r="D966" s="86" t="s">
        <v>2402</v>
      </c>
      <c r="E966" s="86" t="b">
        <v>0</v>
      </c>
      <c r="F966" s="86" t="b">
        <v>0</v>
      </c>
      <c r="G966" s="86" t="b">
        <v>0</v>
      </c>
    </row>
    <row r="967" spans="1:7" x14ac:dyDescent="0.25">
      <c r="A967" s="86" t="s">
        <v>2566</v>
      </c>
      <c r="B967" s="86">
        <v>3</v>
      </c>
      <c r="C967" s="119">
        <v>4.8151193969307761E-3</v>
      </c>
      <c r="D967" s="86" t="s">
        <v>2402</v>
      </c>
      <c r="E967" s="86" t="b">
        <v>0</v>
      </c>
      <c r="F967" s="86" t="b">
        <v>0</v>
      </c>
      <c r="G967" s="86" t="b">
        <v>0</v>
      </c>
    </row>
    <row r="968" spans="1:7" x14ac:dyDescent="0.25">
      <c r="A968" s="86" t="s">
        <v>2567</v>
      </c>
      <c r="B968" s="86">
        <v>3</v>
      </c>
      <c r="C968" s="119">
        <v>4.8151193969307761E-3</v>
      </c>
      <c r="D968" s="86" t="s">
        <v>2402</v>
      </c>
      <c r="E968" s="86" t="b">
        <v>0</v>
      </c>
      <c r="F968" s="86" t="b">
        <v>0</v>
      </c>
      <c r="G968" s="86" t="b">
        <v>0</v>
      </c>
    </row>
    <row r="969" spans="1:7" x14ac:dyDescent="0.25">
      <c r="A969" s="86" t="s">
        <v>2492</v>
      </c>
      <c r="B969" s="86">
        <v>3</v>
      </c>
      <c r="C969" s="119">
        <v>4.8151193969307761E-3</v>
      </c>
      <c r="D969" s="86" t="s">
        <v>2402</v>
      </c>
      <c r="E969" s="86" t="b">
        <v>0</v>
      </c>
      <c r="F969" s="86" t="b">
        <v>0</v>
      </c>
      <c r="G969" s="86" t="b">
        <v>0</v>
      </c>
    </row>
    <row r="970" spans="1:7" x14ac:dyDescent="0.25">
      <c r="A970" s="86" t="s">
        <v>2590</v>
      </c>
      <c r="B970" s="86">
        <v>3</v>
      </c>
      <c r="C970" s="119">
        <v>4.8151193969307761E-3</v>
      </c>
      <c r="D970" s="86" t="s">
        <v>2402</v>
      </c>
      <c r="E970" s="86" t="b">
        <v>0</v>
      </c>
      <c r="F970" s="86" t="b">
        <v>0</v>
      </c>
      <c r="G970" s="86" t="b">
        <v>0</v>
      </c>
    </row>
    <row r="971" spans="1:7" x14ac:dyDescent="0.25">
      <c r="A971" s="86" t="s">
        <v>2463</v>
      </c>
      <c r="B971" s="86">
        <v>3</v>
      </c>
      <c r="C971" s="119">
        <v>4.8151193969307761E-3</v>
      </c>
      <c r="D971" s="86" t="s">
        <v>2402</v>
      </c>
      <c r="E971" s="86" t="b">
        <v>0</v>
      </c>
      <c r="F971" s="86" t="b">
        <v>0</v>
      </c>
      <c r="G971" s="86" t="b">
        <v>0</v>
      </c>
    </row>
    <row r="972" spans="1:7" x14ac:dyDescent="0.25">
      <c r="A972" s="86" t="s">
        <v>2486</v>
      </c>
      <c r="B972" s="86">
        <v>3</v>
      </c>
      <c r="C972" s="119">
        <v>4.8151193969307761E-3</v>
      </c>
      <c r="D972" s="86" t="s">
        <v>2402</v>
      </c>
      <c r="E972" s="86" t="b">
        <v>0</v>
      </c>
      <c r="F972" s="86" t="b">
        <v>0</v>
      </c>
      <c r="G972" s="86" t="b">
        <v>0</v>
      </c>
    </row>
    <row r="973" spans="1:7" x14ac:dyDescent="0.25">
      <c r="A973" s="86" t="s">
        <v>292</v>
      </c>
      <c r="B973" s="86">
        <v>2</v>
      </c>
      <c r="C973" s="119">
        <v>3.7227179067040143E-3</v>
      </c>
      <c r="D973" s="86" t="s">
        <v>2402</v>
      </c>
      <c r="E973" s="86" t="b">
        <v>0</v>
      </c>
      <c r="F973" s="86" t="b">
        <v>0</v>
      </c>
      <c r="G973" s="86" t="b">
        <v>0</v>
      </c>
    </row>
    <row r="974" spans="1:7" x14ac:dyDescent="0.25">
      <c r="A974" s="86" t="s">
        <v>2476</v>
      </c>
      <c r="B974" s="86">
        <v>2</v>
      </c>
      <c r="C974" s="119">
        <v>3.7227179067040143E-3</v>
      </c>
      <c r="D974" s="86" t="s">
        <v>2402</v>
      </c>
      <c r="E974" s="86" t="b">
        <v>0</v>
      </c>
      <c r="F974" s="86" t="b">
        <v>0</v>
      </c>
      <c r="G974" s="86" t="b">
        <v>0</v>
      </c>
    </row>
    <row r="975" spans="1:7" x14ac:dyDescent="0.25">
      <c r="A975" s="86" t="s">
        <v>2523</v>
      </c>
      <c r="B975" s="86">
        <v>2</v>
      </c>
      <c r="C975" s="119">
        <v>3.7227179067040143E-3</v>
      </c>
      <c r="D975" s="86" t="s">
        <v>2402</v>
      </c>
      <c r="E975" s="86" t="b">
        <v>0</v>
      </c>
      <c r="F975" s="86" t="b">
        <v>0</v>
      </c>
      <c r="G975" s="86" t="b">
        <v>0</v>
      </c>
    </row>
    <row r="976" spans="1:7" x14ac:dyDescent="0.25">
      <c r="A976" s="86" t="s">
        <v>2482</v>
      </c>
      <c r="B976" s="86">
        <v>2</v>
      </c>
      <c r="C976" s="119">
        <v>3.7227179067040143E-3</v>
      </c>
      <c r="D976" s="86" t="s">
        <v>2402</v>
      </c>
      <c r="E976" s="86" t="b">
        <v>0</v>
      </c>
      <c r="F976" s="86" t="b">
        <v>0</v>
      </c>
      <c r="G976" s="86" t="b">
        <v>0</v>
      </c>
    </row>
    <row r="977" spans="1:7" x14ac:dyDescent="0.25">
      <c r="A977" s="86" t="s">
        <v>2511</v>
      </c>
      <c r="B977" s="86">
        <v>2</v>
      </c>
      <c r="C977" s="119">
        <v>4.5990788838917327E-3</v>
      </c>
      <c r="D977" s="86" t="s">
        <v>2402</v>
      </c>
      <c r="E977" s="86" t="b">
        <v>0</v>
      </c>
      <c r="F977" s="86" t="b">
        <v>0</v>
      </c>
      <c r="G977" s="86" t="b">
        <v>0</v>
      </c>
    </row>
    <row r="978" spans="1:7" x14ac:dyDescent="0.25">
      <c r="A978" s="86" t="s">
        <v>2526</v>
      </c>
      <c r="B978" s="86">
        <v>2</v>
      </c>
      <c r="C978" s="119">
        <v>3.7227179067040143E-3</v>
      </c>
      <c r="D978" s="86" t="s">
        <v>2402</v>
      </c>
      <c r="E978" s="86" t="b">
        <v>0</v>
      </c>
      <c r="F978" s="86" t="b">
        <v>0</v>
      </c>
      <c r="G978" s="86" t="b">
        <v>0</v>
      </c>
    </row>
    <row r="979" spans="1:7" x14ac:dyDescent="0.25">
      <c r="A979" s="86" t="s">
        <v>2586</v>
      </c>
      <c r="B979" s="86">
        <v>2</v>
      </c>
      <c r="C979" s="119">
        <v>3.7227179067040143E-3</v>
      </c>
      <c r="D979" s="86" t="s">
        <v>2402</v>
      </c>
      <c r="E979" s="86" t="b">
        <v>0</v>
      </c>
      <c r="F979" s="86" t="b">
        <v>0</v>
      </c>
      <c r="G979" s="86" t="b">
        <v>0</v>
      </c>
    </row>
    <row r="980" spans="1:7" x14ac:dyDescent="0.25">
      <c r="A980" s="86" t="s">
        <v>2529</v>
      </c>
      <c r="B980" s="86">
        <v>2</v>
      </c>
      <c r="C980" s="119">
        <v>3.7227179067040143E-3</v>
      </c>
      <c r="D980" s="86" t="s">
        <v>2402</v>
      </c>
      <c r="E980" s="86" t="b">
        <v>0</v>
      </c>
      <c r="F980" s="86" t="b">
        <v>0</v>
      </c>
      <c r="G980" s="86" t="b">
        <v>0</v>
      </c>
    </row>
    <row r="981" spans="1:7" x14ac:dyDescent="0.25">
      <c r="A981" s="86" t="s">
        <v>2587</v>
      </c>
      <c r="B981" s="86">
        <v>2</v>
      </c>
      <c r="C981" s="119">
        <v>4.5990788838917327E-3</v>
      </c>
      <c r="D981" s="86" t="s">
        <v>2402</v>
      </c>
      <c r="E981" s="86" t="b">
        <v>0</v>
      </c>
      <c r="F981" s="86" t="b">
        <v>0</v>
      </c>
      <c r="G981" s="86" t="b">
        <v>0</v>
      </c>
    </row>
    <row r="982" spans="1:7" x14ac:dyDescent="0.25">
      <c r="A982" s="86" t="s">
        <v>2564</v>
      </c>
      <c r="B982" s="86">
        <v>2</v>
      </c>
      <c r="C982" s="119">
        <v>3.7227179067040143E-3</v>
      </c>
      <c r="D982" s="86" t="s">
        <v>2402</v>
      </c>
      <c r="E982" s="86" t="b">
        <v>0</v>
      </c>
      <c r="F982" s="86" t="b">
        <v>0</v>
      </c>
      <c r="G982" s="86" t="b">
        <v>0</v>
      </c>
    </row>
    <row r="983" spans="1:7" x14ac:dyDescent="0.25">
      <c r="A983" s="86" t="s">
        <v>2555</v>
      </c>
      <c r="B983" s="86">
        <v>2</v>
      </c>
      <c r="C983" s="119">
        <v>3.7227179067040143E-3</v>
      </c>
      <c r="D983" s="86" t="s">
        <v>2402</v>
      </c>
      <c r="E983" s="86" t="b">
        <v>0</v>
      </c>
      <c r="F983" s="86" t="b">
        <v>0</v>
      </c>
      <c r="G983" s="86" t="b">
        <v>0</v>
      </c>
    </row>
    <row r="984" spans="1:7" x14ac:dyDescent="0.25">
      <c r="A984" s="86" t="s">
        <v>2585</v>
      </c>
      <c r="B984" s="86">
        <v>2</v>
      </c>
      <c r="C984" s="119">
        <v>3.7227179067040143E-3</v>
      </c>
      <c r="D984" s="86" t="s">
        <v>2402</v>
      </c>
      <c r="E984" s="86" t="b">
        <v>0</v>
      </c>
      <c r="F984" s="86" t="b">
        <v>0</v>
      </c>
      <c r="G984" s="86" t="b">
        <v>0</v>
      </c>
    </row>
    <row r="985" spans="1:7" x14ac:dyDescent="0.25">
      <c r="A985" s="86" t="s">
        <v>2642</v>
      </c>
      <c r="B985" s="86">
        <v>2</v>
      </c>
      <c r="C985" s="119">
        <v>3.7227179067040143E-3</v>
      </c>
      <c r="D985" s="86" t="s">
        <v>2402</v>
      </c>
      <c r="E985" s="86" t="b">
        <v>0</v>
      </c>
      <c r="F985" s="86" t="b">
        <v>0</v>
      </c>
      <c r="G985" s="86" t="b">
        <v>0</v>
      </c>
    </row>
    <row r="986" spans="1:7" x14ac:dyDescent="0.25">
      <c r="A986" s="86" t="s">
        <v>2459</v>
      </c>
      <c r="B986" s="86">
        <v>2</v>
      </c>
      <c r="C986" s="119">
        <v>3.7227179067040143E-3</v>
      </c>
      <c r="D986" s="86" t="s">
        <v>2402</v>
      </c>
      <c r="E986" s="86" t="b">
        <v>0</v>
      </c>
      <c r="F986" s="86" t="b">
        <v>0</v>
      </c>
      <c r="G986" s="86" t="b">
        <v>0</v>
      </c>
    </row>
    <row r="987" spans="1:7" x14ac:dyDescent="0.25">
      <c r="A987" s="86" t="s">
        <v>2458</v>
      </c>
      <c r="B987" s="86">
        <v>2</v>
      </c>
      <c r="C987" s="119">
        <v>3.7227179067040143E-3</v>
      </c>
      <c r="D987" s="86" t="s">
        <v>2402</v>
      </c>
      <c r="E987" s="86" t="b">
        <v>0</v>
      </c>
      <c r="F987" s="86" t="b">
        <v>0</v>
      </c>
      <c r="G987" s="86" t="b">
        <v>0</v>
      </c>
    </row>
    <row r="988" spans="1:7" x14ac:dyDescent="0.25">
      <c r="A988" s="86" t="s">
        <v>2643</v>
      </c>
      <c r="B988" s="86">
        <v>2</v>
      </c>
      <c r="C988" s="119">
        <v>3.7227179067040143E-3</v>
      </c>
      <c r="D988" s="86" t="s">
        <v>2402</v>
      </c>
      <c r="E988" s="86" t="b">
        <v>0</v>
      </c>
      <c r="F988" s="86" t="b">
        <v>0</v>
      </c>
      <c r="G988" s="86" t="b">
        <v>0</v>
      </c>
    </row>
    <row r="989" spans="1:7" x14ac:dyDescent="0.25">
      <c r="A989" s="86" t="s">
        <v>289</v>
      </c>
      <c r="B989" s="86">
        <v>2</v>
      </c>
      <c r="C989" s="119">
        <v>3.7227179067040143E-3</v>
      </c>
      <c r="D989" s="86" t="s">
        <v>2402</v>
      </c>
      <c r="E989" s="86" t="b">
        <v>0</v>
      </c>
      <c r="F989" s="86" t="b">
        <v>0</v>
      </c>
      <c r="G989" s="86" t="b">
        <v>0</v>
      </c>
    </row>
    <row r="990" spans="1:7" x14ac:dyDescent="0.25">
      <c r="A990" s="86" t="s">
        <v>294</v>
      </c>
      <c r="B990" s="86">
        <v>2</v>
      </c>
      <c r="C990" s="119">
        <v>3.7227179067040143E-3</v>
      </c>
      <c r="D990" s="86" t="s">
        <v>2402</v>
      </c>
      <c r="E990" s="86" t="b">
        <v>0</v>
      </c>
      <c r="F990" s="86" t="b">
        <v>0</v>
      </c>
      <c r="G990" s="86" t="b">
        <v>0</v>
      </c>
    </row>
    <row r="991" spans="1:7" x14ac:dyDescent="0.25">
      <c r="A991" s="86" t="s">
        <v>2547</v>
      </c>
      <c r="B991" s="86">
        <v>2</v>
      </c>
      <c r="C991" s="119">
        <v>3.7227179067040143E-3</v>
      </c>
      <c r="D991" s="86" t="s">
        <v>2402</v>
      </c>
      <c r="E991" s="86" t="b">
        <v>0</v>
      </c>
      <c r="F991" s="86" t="b">
        <v>0</v>
      </c>
      <c r="G991" s="86" t="b">
        <v>0</v>
      </c>
    </row>
    <row r="992" spans="1:7" x14ac:dyDescent="0.25">
      <c r="A992" s="86" t="s">
        <v>2483</v>
      </c>
      <c r="B992" s="86">
        <v>2</v>
      </c>
      <c r="C992" s="119">
        <v>3.7227179067040143E-3</v>
      </c>
      <c r="D992" s="86" t="s">
        <v>2402</v>
      </c>
      <c r="E992" s="86" t="b">
        <v>0</v>
      </c>
      <c r="F992" s="86" t="b">
        <v>0</v>
      </c>
      <c r="G992" s="86" t="b">
        <v>0</v>
      </c>
    </row>
    <row r="993" spans="1:7" x14ac:dyDescent="0.25">
      <c r="A993" s="86" t="s">
        <v>2471</v>
      </c>
      <c r="B993" s="86">
        <v>2</v>
      </c>
      <c r="C993" s="119">
        <v>3.7227179067040143E-3</v>
      </c>
      <c r="D993" s="86" t="s">
        <v>2402</v>
      </c>
      <c r="E993" s="86" t="b">
        <v>0</v>
      </c>
      <c r="F993" s="86" t="b">
        <v>0</v>
      </c>
      <c r="G993" s="86" t="b">
        <v>0</v>
      </c>
    </row>
    <row r="994" spans="1:7" x14ac:dyDescent="0.25">
      <c r="A994" s="86" t="s">
        <v>2623</v>
      </c>
      <c r="B994" s="86">
        <v>2</v>
      </c>
      <c r="C994" s="119">
        <v>4.5990788838917327E-3</v>
      </c>
      <c r="D994" s="86" t="s">
        <v>2402</v>
      </c>
      <c r="E994" s="86" t="b">
        <v>0</v>
      </c>
      <c r="F994" s="86" t="b">
        <v>0</v>
      </c>
      <c r="G994" s="86" t="b">
        <v>0</v>
      </c>
    </row>
    <row r="995" spans="1:7" x14ac:dyDescent="0.25">
      <c r="A995" s="86" t="s">
        <v>2589</v>
      </c>
      <c r="B995" s="86">
        <v>2</v>
      </c>
      <c r="C995" s="119">
        <v>3.7227179067040143E-3</v>
      </c>
      <c r="D995" s="86" t="s">
        <v>2402</v>
      </c>
      <c r="E995" s="86" t="b">
        <v>0</v>
      </c>
      <c r="F995" s="86" t="b">
        <v>0</v>
      </c>
      <c r="G995" s="86" t="b">
        <v>0</v>
      </c>
    </row>
    <row r="996" spans="1:7" x14ac:dyDescent="0.25">
      <c r="A996" s="86" t="s">
        <v>282</v>
      </c>
      <c r="B996" s="86">
        <v>2</v>
      </c>
      <c r="C996" s="119">
        <v>3.7227179067040143E-3</v>
      </c>
      <c r="D996" s="86" t="s">
        <v>2402</v>
      </c>
      <c r="E996" s="86" t="b">
        <v>0</v>
      </c>
      <c r="F996" s="86" t="b">
        <v>0</v>
      </c>
      <c r="G996" s="86" t="b">
        <v>0</v>
      </c>
    </row>
    <row r="997" spans="1:7" x14ac:dyDescent="0.25">
      <c r="A997" s="86" t="s">
        <v>2673</v>
      </c>
      <c r="B997" s="86">
        <v>2</v>
      </c>
      <c r="C997" s="119">
        <v>3.7227179067040143E-3</v>
      </c>
      <c r="D997" s="86" t="s">
        <v>2402</v>
      </c>
      <c r="E997" s="86" t="b">
        <v>0</v>
      </c>
      <c r="F997" s="86" t="b">
        <v>0</v>
      </c>
      <c r="G997" s="86" t="b">
        <v>0</v>
      </c>
    </row>
    <row r="998" spans="1:7" x14ac:dyDescent="0.25">
      <c r="A998" s="86" t="s">
        <v>2674</v>
      </c>
      <c r="B998" s="86">
        <v>2</v>
      </c>
      <c r="C998" s="119">
        <v>3.7227179067040143E-3</v>
      </c>
      <c r="D998" s="86" t="s">
        <v>2402</v>
      </c>
      <c r="E998" s="86" t="b">
        <v>0</v>
      </c>
      <c r="F998" s="86" t="b">
        <v>0</v>
      </c>
      <c r="G998" s="86" t="b">
        <v>0</v>
      </c>
    </row>
    <row r="999" spans="1:7" x14ac:dyDescent="0.25">
      <c r="A999" s="86" t="s">
        <v>2675</v>
      </c>
      <c r="B999" s="86">
        <v>2</v>
      </c>
      <c r="C999" s="119">
        <v>3.7227179067040143E-3</v>
      </c>
      <c r="D999" s="86" t="s">
        <v>2402</v>
      </c>
      <c r="E999" s="86" t="b">
        <v>0</v>
      </c>
      <c r="F999" s="86" t="b">
        <v>0</v>
      </c>
      <c r="G999" s="86" t="b">
        <v>0</v>
      </c>
    </row>
    <row r="1000" spans="1:7" x14ac:dyDescent="0.25">
      <c r="A1000" s="86" t="s">
        <v>2676</v>
      </c>
      <c r="B1000" s="86">
        <v>2</v>
      </c>
      <c r="C1000" s="119">
        <v>3.7227179067040143E-3</v>
      </c>
      <c r="D1000" s="86" t="s">
        <v>2402</v>
      </c>
      <c r="E1000" s="86" t="b">
        <v>0</v>
      </c>
      <c r="F1000" s="86" t="b">
        <v>0</v>
      </c>
      <c r="G1000" s="86" t="b">
        <v>0</v>
      </c>
    </row>
    <row r="1001" spans="1:7" x14ac:dyDescent="0.25">
      <c r="A1001" s="86" t="s">
        <v>2677</v>
      </c>
      <c r="B1001" s="86">
        <v>2</v>
      </c>
      <c r="C1001" s="119">
        <v>3.7227179067040143E-3</v>
      </c>
      <c r="D1001" s="86" t="s">
        <v>2402</v>
      </c>
      <c r="E1001" s="86" t="b">
        <v>0</v>
      </c>
      <c r="F1001" s="86" t="b">
        <v>0</v>
      </c>
      <c r="G1001" s="86" t="b">
        <v>0</v>
      </c>
    </row>
    <row r="1002" spans="1:7" x14ac:dyDescent="0.25">
      <c r="A1002" s="86" t="s">
        <v>287</v>
      </c>
      <c r="B1002" s="86">
        <v>2</v>
      </c>
      <c r="C1002" s="119">
        <v>3.7227179067040143E-3</v>
      </c>
      <c r="D1002" s="86" t="s">
        <v>2402</v>
      </c>
      <c r="E1002" s="86" t="b">
        <v>0</v>
      </c>
      <c r="F1002" s="86" t="b">
        <v>0</v>
      </c>
      <c r="G1002" s="86" t="b">
        <v>0</v>
      </c>
    </row>
    <row r="1003" spans="1:7" x14ac:dyDescent="0.25">
      <c r="A1003" s="86" t="s">
        <v>2451</v>
      </c>
      <c r="B1003" s="86">
        <v>2</v>
      </c>
      <c r="C1003" s="119">
        <v>3.7227179067040143E-3</v>
      </c>
      <c r="D1003" s="86" t="s">
        <v>2402</v>
      </c>
      <c r="E1003" s="86" t="b">
        <v>0</v>
      </c>
      <c r="F1003" s="86" t="b">
        <v>0</v>
      </c>
      <c r="G1003" s="86" t="b">
        <v>0</v>
      </c>
    </row>
    <row r="1004" spans="1:7" x14ac:dyDescent="0.25">
      <c r="A1004" s="86" t="s">
        <v>2445</v>
      </c>
      <c r="B1004" s="86">
        <v>60</v>
      </c>
      <c r="C1004" s="119">
        <v>0</v>
      </c>
      <c r="D1004" s="86" t="s">
        <v>2403</v>
      </c>
      <c r="E1004" s="86" t="b">
        <v>0</v>
      </c>
      <c r="F1004" s="86" t="b">
        <v>0</v>
      </c>
      <c r="G1004" s="86" t="b">
        <v>0</v>
      </c>
    </row>
    <row r="1005" spans="1:7" x14ac:dyDescent="0.25">
      <c r="A1005" s="86" t="s">
        <v>2448</v>
      </c>
      <c r="B1005" s="86">
        <v>38</v>
      </c>
      <c r="C1005" s="119">
        <v>6.8589361630024322E-3</v>
      </c>
      <c r="D1005" s="86" t="s">
        <v>2403</v>
      </c>
      <c r="E1005" s="86" t="b">
        <v>0</v>
      </c>
      <c r="F1005" s="86" t="b">
        <v>0</v>
      </c>
      <c r="G1005" s="86" t="b">
        <v>0</v>
      </c>
    </row>
    <row r="1006" spans="1:7" x14ac:dyDescent="0.25">
      <c r="A1006" s="86" t="s">
        <v>2454</v>
      </c>
      <c r="B1006" s="86">
        <v>32</v>
      </c>
      <c r="C1006" s="119">
        <v>7.9490816251497776E-3</v>
      </c>
      <c r="D1006" s="86" t="s">
        <v>2403</v>
      </c>
      <c r="E1006" s="86" t="b">
        <v>0</v>
      </c>
      <c r="F1006" s="86" t="b">
        <v>0</v>
      </c>
      <c r="G1006" s="86" t="b">
        <v>0</v>
      </c>
    </row>
    <row r="1007" spans="1:7" x14ac:dyDescent="0.25">
      <c r="A1007" s="86" t="s">
        <v>2447</v>
      </c>
      <c r="B1007" s="86">
        <v>31</v>
      </c>
      <c r="C1007" s="119">
        <v>8.0896053257784335E-3</v>
      </c>
      <c r="D1007" s="86" t="s">
        <v>2403</v>
      </c>
      <c r="E1007" s="86" t="b">
        <v>0</v>
      </c>
      <c r="F1007" s="86" t="b">
        <v>0</v>
      </c>
      <c r="G1007" s="86" t="b">
        <v>0</v>
      </c>
    </row>
    <row r="1008" spans="1:7" x14ac:dyDescent="0.25">
      <c r="A1008" s="86" t="s">
        <v>2446</v>
      </c>
      <c r="B1008" s="86">
        <v>31</v>
      </c>
      <c r="C1008" s="119">
        <v>8.0896053257784335E-3</v>
      </c>
      <c r="D1008" s="86" t="s">
        <v>2403</v>
      </c>
      <c r="E1008" s="86" t="b">
        <v>0</v>
      </c>
      <c r="F1008" s="86" t="b">
        <v>0</v>
      </c>
      <c r="G1008" s="86" t="b">
        <v>0</v>
      </c>
    </row>
    <row r="1009" spans="1:7" x14ac:dyDescent="0.25">
      <c r="A1009" s="86" t="s">
        <v>2450</v>
      </c>
      <c r="B1009" s="86">
        <v>30</v>
      </c>
      <c r="C1009" s="119">
        <v>8.6192880569068483E-3</v>
      </c>
      <c r="D1009" s="86" t="s">
        <v>2403</v>
      </c>
      <c r="E1009" s="86" t="b">
        <v>0</v>
      </c>
      <c r="F1009" s="86" t="b">
        <v>0</v>
      </c>
      <c r="G1009" s="86" t="b">
        <v>0</v>
      </c>
    </row>
    <row r="1010" spans="1:7" x14ac:dyDescent="0.25">
      <c r="A1010" s="86" t="s">
        <v>2456</v>
      </c>
      <c r="B1010" s="86">
        <v>29</v>
      </c>
      <c r="C1010" s="119">
        <v>9.1508981806324233E-3</v>
      </c>
      <c r="D1010" s="86" t="s">
        <v>2403</v>
      </c>
      <c r="E1010" s="86" t="b">
        <v>0</v>
      </c>
      <c r="F1010" s="86" t="b">
        <v>0</v>
      </c>
      <c r="G1010" s="86" t="b">
        <v>0</v>
      </c>
    </row>
    <row r="1011" spans="1:7" x14ac:dyDescent="0.25">
      <c r="A1011" s="86" t="s">
        <v>2453</v>
      </c>
      <c r="B1011" s="86">
        <v>28</v>
      </c>
      <c r="C1011" s="119">
        <v>9.2529401888617989E-3</v>
      </c>
      <c r="D1011" s="86" t="s">
        <v>2403</v>
      </c>
      <c r="E1011" s="86" t="b">
        <v>0</v>
      </c>
      <c r="F1011" s="86" t="b">
        <v>0</v>
      </c>
      <c r="G1011" s="86" t="b">
        <v>0</v>
      </c>
    </row>
    <row r="1012" spans="1:7" x14ac:dyDescent="0.25">
      <c r="A1012" s="86" t="s">
        <v>2449</v>
      </c>
      <c r="B1012" s="86">
        <v>28</v>
      </c>
      <c r="C1012" s="119">
        <v>8.4329482558324707E-3</v>
      </c>
      <c r="D1012" s="86" t="s">
        <v>2403</v>
      </c>
      <c r="E1012" s="86" t="b">
        <v>0</v>
      </c>
      <c r="F1012" s="86" t="b">
        <v>0</v>
      </c>
      <c r="G1012" s="86" t="b">
        <v>0</v>
      </c>
    </row>
    <row r="1013" spans="1:7" x14ac:dyDescent="0.25">
      <c r="A1013" s="86" t="s">
        <v>2451</v>
      </c>
      <c r="B1013" s="86">
        <v>22</v>
      </c>
      <c r="C1013" s="119">
        <v>8.7225009375355971E-3</v>
      </c>
      <c r="D1013" s="86" t="s">
        <v>2403</v>
      </c>
      <c r="E1013" s="86" t="b">
        <v>0</v>
      </c>
      <c r="F1013" s="86" t="b">
        <v>0</v>
      </c>
      <c r="G1013" s="86" t="b">
        <v>0</v>
      </c>
    </row>
    <row r="1014" spans="1:7" x14ac:dyDescent="0.25">
      <c r="A1014" s="86" t="s">
        <v>2457</v>
      </c>
      <c r="B1014" s="86">
        <v>19</v>
      </c>
      <c r="C1014" s="119">
        <v>8.6338083159103549E-3</v>
      </c>
      <c r="D1014" s="86" t="s">
        <v>2403</v>
      </c>
      <c r="E1014" s="86" t="b">
        <v>0</v>
      </c>
      <c r="F1014" s="86" t="b">
        <v>0</v>
      </c>
      <c r="G1014" s="86" t="b">
        <v>0</v>
      </c>
    </row>
    <row r="1015" spans="1:7" x14ac:dyDescent="0.25">
      <c r="A1015" s="86" t="s">
        <v>2466</v>
      </c>
      <c r="B1015" s="86">
        <v>17</v>
      </c>
      <c r="C1015" s="119">
        <v>8.4721925323851532E-3</v>
      </c>
      <c r="D1015" s="86" t="s">
        <v>2403</v>
      </c>
      <c r="E1015" s="86" t="b">
        <v>0</v>
      </c>
      <c r="F1015" s="86" t="b">
        <v>0</v>
      </c>
      <c r="G1015" s="86" t="b">
        <v>0</v>
      </c>
    </row>
    <row r="1016" spans="1:7" x14ac:dyDescent="0.25">
      <c r="A1016" s="86" t="s">
        <v>2455</v>
      </c>
      <c r="B1016" s="86">
        <v>16</v>
      </c>
      <c r="C1016" s="119">
        <v>8.7652046053206534E-3</v>
      </c>
      <c r="D1016" s="86" t="s">
        <v>2403</v>
      </c>
      <c r="E1016" s="86" t="b">
        <v>0</v>
      </c>
      <c r="F1016" s="86" t="b">
        <v>0</v>
      </c>
      <c r="G1016" s="86" t="b">
        <v>0</v>
      </c>
    </row>
    <row r="1017" spans="1:7" x14ac:dyDescent="0.25">
      <c r="A1017" s="86" t="s">
        <v>2472</v>
      </c>
      <c r="B1017" s="86">
        <v>16</v>
      </c>
      <c r="C1017" s="119">
        <v>8.3571431152352146E-3</v>
      </c>
      <c r="D1017" s="86" t="s">
        <v>2403</v>
      </c>
      <c r="E1017" s="86" t="b">
        <v>0</v>
      </c>
      <c r="F1017" s="86" t="b">
        <v>0</v>
      </c>
      <c r="G1017" s="86" t="b">
        <v>0</v>
      </c>
    </row>
    <row r="1018" spans="1:7" x14ac:dyDescent="0.25">
      <c r="A1018" s="86" t="s">
        <v>2461</v>
      </c>
      <c r="B1018" s="86">
        <v>16</v>
      </c>
      <c r="C1018" s="119">
        <v>8.3571431152352146E-3</v>
      </c>
      <c r="D1018" s="86" t="s">
        <v>2403</v>
      </c>
      <c r="E1018" s="86" t="b">
        <v>0</v>
      </c>
      <c r="F1018" s="86" t="b">
        <v>0</v>
      </c>
      <c r="G1018" s="86" t="b">
        <v>0</v>
      </c>
    </row>
    <row r="1019" spans="1:7" x14ac:dyDescent="0.25">
      <c r="A1019" s="86" t="s">
        <v>2463</v>
      </c>
      <c r="B1019" s="86">
        <v>16</v>
      </c>
      <c r="C1019" s="119">
        <v>8.3571431152352146E-3</v>
      </c>
      <c r="D1019" s="86" t="s">
        <v>2403</v>
      </c>
      <c r="E1019" s="86" t="b">
        <v>0</v>
      </c>
      <c r="F1019" s="86" t="b">
        <v>0</v>
      </c>
      <c r="G1019" s="86" t="b">
        <v>0</v>
      </c>
    </row>
    <row r="1020" spans="1:7" x14ac:dyDescent="0.25">
      <c r="A1020" s="86" t="s">
        <v>2452</v>
      </c>
      <c r="B1020" s="86">
        <v>14</v>
      </c>
      <c r="C1020" s="119">
        <v>8.4612471092586853E-3</v>
      </c>
      <c r="D1020" s="86" t="s">
        <v>2403</v>
      </c>
      <c r="E1020" s="86" t="b">
        <v>0</v>
      </c>
      <c r="F1020" s="86" t="b">
        <v>0</v>
      </c>
      <c r="G1020" s="86" t="b">
        <v>0</v>
      </c>
    </row>
    <row r="1021" spans="1:7" x14ac:dyDescent="0.25">
      <c r="A1021" s="86" t="s">
        <v>2519</v>
      </c>
      <c r="B1021" s="86">
        <v>13</v>
      </c>
      <c r="C1021" s="119">
        <v>7.8568723157402074E-3</v>
      </c>
      <c r="D1021" s="86" t="s">
        <v>2403</v>
      </c>
      <c r="E1021" s="86" t="b">
        <v>0</v>
      </c>
      <c r="F1021" s="86" t="b">
        <v>0</v>
      </c>
      <c r="G1021" s="86" t="b">
        <v>0</v>
      </c>
    </row>
    <row r="1022" spans="1:7" x14ac:dyDescent="0.25">
      <c r="A1022" s="86" t="s">
        <v>2483</v>
      </c>
      <c r="B1022" s="86">
        <v>13</v>
      </c>
      <c r="C1022" s="119">
        <v>7.8568723157402074E-3</v>
      </c>
      <c r="D1022" s="86" t="s">
        <v>2403</v>
      </c>
      <c r="E1022" s="86" t="b">
        <v>0</v>
      </c>
      <c r="F1022" s="86" t="b">
        <v>0</v>
      </c>
      <c r="G1022" s="86" t="b">
        <v>0</v>
      </c>
    </row>
    <row r="1023" spans="1:7" x14ac:dyDescent="0.25">
      <c r="A1023" s="86" t="s">
        <v>2520</v>
      </c>
      <c r="B1023" s="86">
        <v>13</v>
      </c>
      <c r="C1023" s="119">
        <v>7.8568723157402074E-3</v>
      </c>
      <c r="D1023" s="86" t="s">
        <v>2403</v>
      </c>
      <c r="E1023" s="86" t="b">
        <v>0</v>
      </c>
      <c r="F1023" s="86" t="b">
        <v>0</v>
      </c>
      <c r="G1023" s="86" t="b">
        <v>0</v>
      </c>
    </row>
    <row r="1024" spans="1:7" x14ac:dyDescent="0.25">
      <c r="A1024" s="86" t="s">
        <v>2521</v>
      </c>
      <c r="B1024" s="86">
        <v>13</v>
      </c>
      <c r="C1024" s="119">
        <v>7.8568723157402074E-3</v>
      </c>
      <c r="D1024" s="86" t="s">
        <v>2403</v>
      </c>
      <c r="E1024" s="86" t="b">
        <v>0</v>
      </c>
      <c r="F1024" s="86" t="b">
        <v>0</v>
      </c>
      <c r="G1024" s="86" t="b">
        <v>0</v>
      </c>
    </row>
    <row r="1025" spans="1:7" x14ac:dyDescent="0.25">
      <c r="A1025" s="86" t="s">
        <v>2518</v>
      </c>
      <c r="B1025" s="86">
        <v>13</v>
      </c>
      <c r="C1025" s="119">
        <v>7.8568723157402074E-3</v>
      </c>
      <c r="D1025" s="86" t="s">
        <v>2403</v>
      </c>
      <c r="E1025" s="86" t="b">
        <v>0</v>
      </c>
      <c r="F1025" s="86" t="b">
        <v>0</v>
      </c>
      <c r="G1025" s="86" t="b">
        <v>0</v>
      </c>
    </row>
    <row r="1026" spans="1:7" x14ac:dyDescent="0.25">
      <c r="A1026" s="86" t="s">
        <v>2459</v>
      </c>
      <c r="B1026" s="86">
        <v>11</v>
      </c>
      <c r="C1026" s="119">
        <v>7.374289551846774E-3</v>
      </c>
      <c r="D1026" s="86" t="s">
        <v>2403</v>
      </c>
      <c r="E1026" s="86" t="b">
        <v>0</v>
      </c>
      <c r="F1026" s="86" t="b">
        <v>0</v>
      </c>
      <c r="G1026" s="86" t="b">
        <v>0</v>
      </c>
    </row>
    <row r="1027" spans="1:7" x14ac:dyDescent="0.25">
      <c r="A1027" s="86" t="s">
        <v>2517</v>
      </c>
      <c r="B1027" s="86">
        <v>11</v>
      </c>
      <c r="C1027" s="119">
        <v>7.374289551846774E-3</v>
      </c>
      <c r="D1027" s="86" t="s">
        <v>2403</v>
      </c>
      <c r="E1027" s="86" t="b">
        <v>0</v>
      </c>
      <c r="F1027" s="86" t="b">
        <v>0</v>
      </c>
      <c r="G1027" s="86" t="b">
        <v>0</v>
      </c>
    </row>
    <row r="1028" spans="1:7" x14ac:dyDescent="0.25">
      <c r="A1028" s="86" t="s">
        <v>2462</v>
      </c>
      <c r="B1028" s="86">
        <v>10</v>
      </c>
      <c r="C1028" s="119">
        <v>7.0805391299694591E-3</v>
      </c>
      <c r="D1028" s="86" t="s">
        <v>2403</v>
      </c>
      <c r="E1028" s="86" t="b">
        <v>0</v>
      </c>
      <c r="F1028" s="86" t="b">
        <v>0</v>
      </c>
      <c r="G1028" s="86" t="b">
        <v>0</v>
      </c>
    </row>
    <row r="1029" spans="1:7" x14ac:dyDescent="0.25">
      <c r="A1029" s="86" t="s">
        <v>2469</v>
      </c>
      <c r="B1029" s="86">
        <v>10</v>
      </c>
      <c r="C1029" s="119">
        <v>7.0805391299694591E-3</v>
      </c>
      <c r="D1029" s="86" t="s">
        <v>2403</v>
      </c>
      <c r="E1029" s="86" t="b">
        <v>0</v>
      </c>
      <c r="F1029" s="86" t="b">
        <v>0</v>
      </c>
      <c r="G1029" s="86" t="b">
        <v>0</v>
      </c>
    </row>
    <row r="1030" spans="1:7" x14ac:dyDescent="0.25">
      <c r="A1030" s="86" t="s">
        <v>2465</v>
      </c>
      <c r="B1030" s="86">
        <v>10</v>
      </c>
      <c r="C1030" s="119">
        <v>7.0805391299694591E-3</v>
      </c>
      <c r="D1030" s="86" t="s">
        <v>2403</v>
      </c>
      <c r="E1030" s="86" t="b">
        <v>0</v>
      </c>
      <c r="F1030" s="86" t="b">
        <v>0</v>
      </c>
      <c r="G1030" s="86" t="b">
        <v>0</v>
      </c>
    </row>
    <row r="1031" spans="1:7" x14ac:dyDescent="0.25">
      <c r="A1031" s="86" t="s">
        <v>2458</v>
      </c>
      <c r="B1031" s="86">
        <v>10</v>
      </c>
      <c r="C1031" s="119">
        <v>7.0805391299694591E-3</v>
      </c>
      <c r="D1031" s="86" t="s">
        <v>2403</v>
      </c>
      <c r="E1031" s="86" t="b">
        <v>0</v>
      </c>
      <c r="F1031" s="86" t="b">
        <v>0</v>
      </c>
      <c r="G1031" s="86" t="b">
        <v>0</v>
      </c>
    </row>
    <row r="1032" spans="1:7" x14ac:dyDescent="0.25">
      <c r="A1032" s="86" t="s">
        <v>2476</v>
      </c>
      <c r="B1032" s="86">
        <v>9</v>
      </c>
      <c r="C1032" s="119">
        <v>6.7472053398533842E-3</v>
      </c>
      <c r="D1032" s="86" t="s">
        <v>2403</v>
      </c>
      <c r="E1032" s="86" t="b">
        <v>0</v>
      </c>
      <c r="F1032" s="86" t="b">
        <v>0</v>
      </c>
      <c r="G1032" s="86" t="b">
        <v>0</v>
      </c>
    </row>
    <row r="1033" spans="1:7" x14ac:dyDescent="0.25">
      <c r="A1033" s="86" t="s">
        <v>2485</v>
      </c>
      <c r="B1033" s="86">
        <v>8</v>
      </c>
      <c r="C1033" s="119">
        <v>6.3698727089477715E-3</v>
      </c>
      <c r="D1033" s="86" t="s">
        <v>2403</v>
      </c>
      <c r="E1033" s="86" t="b">
        <v>0</v>
      </c>
      <c r="F1033" s="86" t="b">
        <v>0</v>
      </c>
      <c r="G1033" s="86" t="b">
        <v>0</v>
      </c>
    </row>
    <row r="1034" spans="1:7" x14ac:dyDescent="0.25">
      <c r="A1034" s="86" t="s">
        <v>2471</v>
      </c>
      <c r="B1034" s="86">
        <v>8</v>
      </c>
      <c r="C1034" s="119">
        <v>6.3698727089477715E-3</v>
      </c>
      <c r="D1034" s="86" t="s">
        <v>2403</v>
      </c>
      <c r="E1034" s="86" t="b">
        <v>0</v>
      </c>
      <c r="F1034" s="86" t="b">
        <v>0</v>
      </c>
      <c r="G1034" s="86" t="b">
        <v>0</v>
      </c>
    </row>
    <row r="1035" spans="1:7" x14ac:dyDescent="0.25">
      <c r="A1035" s="86" t="s">
        <v>528</v>
      </c>
      <c r="B1035" s="86">
        <v>7</v>
      </c>
      <c r="C1035" s="119">
        <v>5.943014078785904E-3</v>
      </c>
      <c r="D1035" s="86" t="s">
        <v>2403</v>
      </c>
      <c r="E1035" s="86" t="b">
        <v>0</v>
      </c>
      <c r="F1035" s="86" t="b">
        <v>0</v>
      </c>
      <c r="G1035" s="86" t="b">
        <v>0</v>
      </c>
    </row>
    <row r="1036" spans="1:7" x14ac:dyDescent="0.25">
      <c r="A1036" s="86" t="s">
        <v>2464</v>
      </c>
      <c r="B1036" s="86">
        <v>7</v>
      </c>
      <c r="C1036" s="119">
        <v>5.943014078785904E-3</v>
      </c>
      <c r="D1036" s="86" t="s">
        <v>2403</v>
      </c>
      <c r="E1036" s="86" t="b">
        <v>0</v>
      </c>
      <c r="F1036" s="86" t="b">
        <v>0</v>
      </c>
      <c r="G1036" s="86" t="b">
        <v>0</v>
      </c>
    </row>
    <row r="1037" spans="1:7" x14ac:dyDescent="0.25">
      <c r="A1037" s="86" t="s">
        <v>2468</v>
      </c>
      <c r="B1037" s="86">
        <v>7</v>
      </c>
      <c r="C1037" s="119">
        <v>5.943014078785904E-3</v>
      </c>
      <c r="D1037" s="86" t="s">
        <v>2403</v>
      </c>
      <c r="E1037" s="86" t="b">
        <v>0</v>
      </c>
      <c r="F1037" s="86" t="b">
        <v>0</v>
      </c>
      <c r="G1037" s="86" t="b">
        <v>0</v>
      </c>
    </row>
    <row r="1038" spans="1:7" x14ac:dyDescent="0.25">
      <c r="A1038" s="86" t="s">
        <v>2460</v>
      </c>
      <c r="B1038" s="86">
        <v>7</v>
      </c>
      <c r="C1038" s="119">
        <v>5.943014078785904E-3</v>
      </c>
      <c r="D1038" s="86" t="s">
        <v>2403</v>
      </c>
      <c r="E1038" s="86" t="b">
        <v>0</v>
      </c>
      <c r="F1038" s="86" t="b">
        <v>0</v>
      </c>
      <c r="G1038" s="86" t="b">
        <v>0</v>
      </c>
    </row>
    <row r="1039" spans="1:7" x14ac:dyDescent="0.25">
      <c r="A1039" s="86" t="s">
        <v>277</v>
      </c>
      <c r="B1039" s="86">
        <v>6</v>
      </c>
      <c r="C1039" s="119">
        <v>5.4595086442220204E-3</v>
      </c>
      <c r="D1039" s="86" t="s">
        <v>2403</v>
      </c>
      <c r="E1039" s="86" t="b">
        <v>0</v>
      </c>
      <c r="F1039" s="86" t="b">
        <v>0</v>
      </c>
      <c r="G1039" s="86" t="b">
        <v>0</v>
      </c>
    </row>
    <row r="1040" spans="1:7" x14ac:dyDescent="0.25">
      <c r="A1040" s="86" t="s">
        <v>2470</v>
      </c>
      <c r="B1040" s="86">
        <v>6</v>
      </c>
      <c r="C1040" s="119">
        <v>5.8917993414792993E-3</v>
      </c>
      <c r="D1040" s="86" t="s">
        <v>2403</v>
      </c>
      <c r="E1040" s="86" t="b">
        <v>0</v>
      </c>
      <c r="F1040" s="86" t="b">
        <v>0</v>
      </c>
      <c r="G1040" s="86" t="b">
        <v>0</v>
      </c>
    </row>
    <row r="1041" spans="1:7" x14ac:dyDescent="0.25">
      <c r="A1041" s="86" t="s">
        <v>2525</v>
      </c>
      <c r="B1041" s="86">
        <v>5</v>
      </c>
      <c r="C1041" s="119">
        <v>4.9098327845660816E-3</v>
      </c>
      <c r="D1041" s="86" t="s">
        <v>2403</v>
      </c>
      <c r="E1041" s="86" t="b">
        <v>0</v>
      </c>
      <c r="F1041" s="86" t="b">
        <v>0</v>
      </c>
      <c r="G1041" s="86" t="b">
        <v>0</v>
      </c>
    </row>
    <row r="1042" spans="1:7" x14ac:dyDescent="0.25">
      <c r="A1042" s="86" t="s">
        <v>2477</v>
      </c>
      <c r="B1042" s="86">
        <v>5</v>
      </c>
      <c r="C1042" s="119">
        <v>4.9098327845660816E-3</v>
      </c>
      <c r="D1042" s="86" t="s">
        <v>2403</v>
      </c>
      <c r="E1042" s="86" t="b">
        <v>0</v>
      </c>
      <c r="F1042" s="86" t="b">
        <v>0</v>
      </c>
      <c r="G1042" s="86" t="b">
        <v>0</v>
      </c>
    </row>
    <row r="1043" spans="1:7" x14ac:dyDescent="0.25">
      <c r="A1043" s="86" t="s">
        <v>2549</v>
      </c>
      <c r="B1043" s="86">
        <v>5</v>
      </c>
      <c r="C1043" s="119">
        <v>4.9098327845660816E-3</v>
      </c>
      <c r="D1043" s="86" t="s">
        <v>2403</v>
      </c>
      <c r="E1043" s="86" t="b">
        <v>0</v>
      </c>
      <c r="F1043" s="86" t="b">
        <v>0</v>
      </c>
      <c r="G1043" s="86" t="b">
        <v>0</v>
      </c>
    </row>
    <row r="1044" spans="1:7" x14ac:dyDescent="0.25">
      <c r="A1044" s="86" t="s">
        <v>2638</v>
      </c>
      <c r="B1044" s="86">
        <v>5</v>
      </c>
      <c r="C1044" s="119">
        <v>4.9098327845660816E-3</v>
      </c>
      <c r="D1044" s="86" t="s">
        <v>2403</v>
      </c>
      <c r="E1044" s="86" t="b">
        <v>0</v>
      </c>
      <c r="F1044" s="86" t="b">
        <v>0</v>
      </c>
      <c r="G1044" s="86" t="b">
        <v>0</v>
      </c>
    </row>
    <row r="1045" spans="1:7" x14ac:dyDescent="0.25">
      <c r="A1045" s="86" t="s">
        <v>2705</v>
      </c>
      <c r="B1045" s="86">
        <v>4</v>
      </c>
      <c r="C1045" s="119">
        <v>4.2805869301389679E-3</v>
      </c>
      <c r="D1045" s="86" t="s">
        <v>2403</v>
      </c>
      <c r="E1045" s="86" t="b">
        <v>0</v>
      </c>
      <c r="F1045" s="86" t="b">
        <v>0</v>
      </c>
      <c r="G1045" s="86" t="b">
        <v>0</v>
      </c>
    </row>
    <row r="1046" spans="1:7" x14ac:dyDescent="0.25">
      <c r="A1046" s="86" t="s">
        <v>2706</v>
      </c>
      <c r="B1046" s="86">
        <v>4</v>
      </c>
      <c r="C1046" s="119">
        <v>4.2805869301389679E-3</v>
      </c>
      <c r="D1046" s="86" t="s">
        <v>2403</v>
      </c>
      <c r="E1046" s="86" t="b">
        <v>0</v>
      </c>
      <c r="F1046" s="86" t="b">
        <v>0</v>
      </c>
      <c r="G1046" s="86" t="b">
        <v>0</v>
      </c>
    </row>
    <row r="1047" spans="1:7" x14ac:dyDescent="0.25">
      <c r="A1047" s="86" t="s">
        <v>2526</v>
      </c>
      <c r="B1047" s="86">
        <v>4</v>
      </c>
      <c r="C1047" s="119">
        <v>4.2805869301389679E-3</v>
      </c>
      <c r="D1047" s="86" t="s">
        <v>2403</v>
      </c>
      <c r="E1047" s="86" t="b">
        <v>0</v>
      </c>
      <c r="F1047" s="86" t="b">
        <v>0</v>
      </c>
      <c r="G1047" s="86" t="b">
        <v>0</v>
      </c>
    </row>
    <row r="1048" spans="1:7" x14ac:dyDescent="0.25">
      <c r="A1048" s="86" t="s">
        <v>2510</v>
      </c>
      <c r="B1048" s="86">
        <v>4</v>
      </c>
      <c r="C1048" s="119">
        <v>4.2805869301389679E-3</v>
      </c>
      <c r="D1048" s="86" t="s">
        <v>2403</v>
      </c>
      <c r="E1048" s="86" t="b">
        <v>0</v>
      </c>
      <c r="F1048" s="86" t="b">
        <v>0</v>
      </c>
      <c r="G1048" s="86" t="b">
        <v>0</v>
      </c>
    </row>
    <row r="1049" spans="1:7" x14ac:dyDescent="0.25">
      <c r="A1049" s="86" t="s">
        <v>2492</v>
      </c>
      <c r="B1049" s="86">
        <v>4</v>
      </c>
      <c r="C1049" s="119">
        <v>4.2805869301389679E-3</v>
      </c>
      <c r="D1049" s="86" t="s">
        <v>2403</v>
      </c>
      <c r="E1049" s="86" t="b">
        <v>0</v>
      </c>
      <c r="F1049" s="86" t="b">
        <v>0</v>
      </c>
      <c r="G1049" s="86" t="b">
        <v>0</v>
      </c>
    </row>
    <row r="1050" spans="1:7" x14ac:dyDescent="0.25">
      <c r="A1050" s="86" t="s">
        <v>2482</v>
      </c>
      <c r="B1050" s="86">
        <v>4</v>
      </c>
      <c r="C1050" s="119">
        <v>4.2805869301389679E-3</v>
      </c>
      <c r="D1050" s="86" t="s">
        <v>2403</v>
      </c>
      <c r="E1050" s="86" t="b">
        <v>0</v>
      </c>
      <c r="F1050" s="86" t="b">
        <v>0</v>
      </c>
      <c r="G1050" s="86" t="b">
        <v>0</v>
      </c>
    </row>
    <row r="1051" spans="1:7" x14ac:dyDescent="0.25">
      <c r="A1051" s="86" t="s">
        <v>2491</v>
      </c>
      <c r="B1051" s="86">
        <v>4</v>
      </c>
      <c r="C1051" s="119">
        <v>4.2805869301389679E-3</v>
      </c>
      <c r="D1051" s="86" t="s">
        <v>2403</v>
      </c>
      <c r="E1051" s="86" t="b">
        <v>0</v>
      </c>
      <c r="F1051" s="86" t="b">
        <v>0</v>
      </c>
      <c r="G1051" s="86" t="b">
        <v>0</v>
      </c>
    </row>
    <row r="1052" spans="1:7" x14ac:dyDescent="0.25">
      <c r="A1052" s="86" t="s">
        <v>2558</v>
      </c>
      <c r="B1052" s="86">
        <v>3</v>
      </c>
      <c r="C1052" s="119">
        <v>3.5514922538598219E-3</v>
      </c>
      <c r="D1052" s="86" t="s">
        <v>2403</v>
      </c>
      <c r="E1052" s="86" t="b">
        <v>0</v>
      </c>
      <c r="F1052" s="86" t="b">
        <v>0</v>
      </c>
      <c r="G1052" s="86" t="b">
        <v>0</v>
      </c>
    </row>
    <row r="1053" spans="1:7" x14ac:dyDescent="0.25">
      <c r="A1053" s="86" t="s">
        <v>2574</v>
      </c>
      <c r="B1053" s="86">
        <v>3</v>
      </c>
      <c r="C1053" s="119">
        <v>3.5514922538598219E-3</v>
      </c>
      <c r="D1053" s="86" t="s">
        <v>2403</v>
      </c>
      <c r="E1053" s="86" t="b">
        <v>0</v>
      </c>
      <c r="F1053" s="86" t="b">
        <v>0</v>
      </c>
      <c r="G1053" s="86" t="b">
        <v>0</v>
      </c>
    </row>
    <row r="1054" spans="1:7" x14ac:dyDescent="0.25">
      <c r="A1054" s="86" t="s">
        <v>2614</v>
      </c>
      <c r="B1054" s="86">
        <v>3</v>
      </c>
      <c r="C1054" s="119">
        <v>3.5514922538598219E-3</v>
      </c>
      <c r="D1054" s="86" t="s">
        <v>2403</v>
      </c>
      <c r="E1054" s="86" t="b">
        <v>0</v>
      </c>
      <c r="F1054" s="86" t="b">
        <v>0</v>
      </c>
      <c r="G1054" s="86" t="b">
        <v>0</v>
      </c>
    </row>
    <row r="1055" spans="1:7" x14ac:dyDescent="0.25">
      <c r="A1055" s="86" t="s">
        <v>2548</v>
      </c>
      <c r="B1055" s="86">
        <v>3</v>
      </c>
      <c r="C1055" s="119">
        <v>3.5514922538598219E-3</v>
      </c>
      <c r="D1055" s="86" t="s">
        <v>2403</v>
      </c>
      <c r="E1055" s="86" t="b">
        <v>0</v>
      </c>
      <c r="F1055" s="86" t="b">
        <v>0</v>
      </c>
      <c r="G1055" s="86" t="b">
        <v>0</v>
      </c>
    </row>
    <row r="1056" spans="1:7" x14ac:dyDescent="0.25">
      <c r="A1056" s="86" t="s">
        <v>2479</v>
      </c>
      <c r="B1056" s="86">
        <v>3</v>
      </c>
      <c r="C1056" s="119">
        <v>3.5514922538598219E-3</v>
      </c>
      <c r="D1056" s="86" t="s">
        <v>2403</v>
      </c>
      <c r="E1056" s="86" t="b">
        <v>0</v>
      </c>
      <c r="F1056" s="86" t="b">
        <v>0</v>
      </c>
      <c r="G1056" s="86" t="b">
        <v>0</v>
      </c>
    </row>
    <row r="1057" spans="1:7" x14ac:dyDescent="0.25">
      <c r="A1057" s="86" t="s">
        <v>2552</v>
      </c>
      <c r="B1057" s="86">
        <v>3</v>
      </c>
      <c r="C1057" s="119">
        <v>3.5514922538598219E-3</v>
      </c>
      <c r="D1057" s="86" t="s">
        <v>2403</v>
      </c>
      <c r="E1057" s="86" t="b">
        <v>0</v>
      </c>
      <c r="F1057" s="86" t="b">
        <v>0</v>
      </c>
      <c r="G1057" s="86" t="b">
        <v>0</v>
      </c>
    </row>
    <row r="1058" spans="1:7" x14ac:dyDescent="0.25">
      <c r="A1058" s="86" t="s">
        <v>2493</v>
      </c>
      <c r="B1058" s="86">
        <v>3</v>
      </c>
      <c r="C1058" s="119">
        <v>3.5514922538598219E-3</v>
      </c>
      <c r="D1058" s="86" t="s">
        <v>2403</v>
      </c>
      <c r="E1058" s="86" t="b">
        <v>0</v>
      </c>
      <c r="F1058" s="86" t="b">
        <v>0</v>
      </c>
      <c r="G1058" s="86" t="b">
        <v>0</v>
      </c>
    </row>
    <row r="1059" spans="1:7" x14ac:dyDescent="0.25">
      <c r="A1059" s="86" t="s">
        <v>2560</v>
      </c>
      <c r="B1059" s="86">
        <v>3</v>
      </c>
      <c r="C1059" s="119">
        <v>3.5514922538598219E-3</v>
      </c>
      <c r="D1059" s="86" t="s">
        <v>2403</v>
      </c>
      <c r="E1059" s="86" t="b">
        <v>0</v>
      </c>
      <c r="F1059" s="86" t="b">
        <v>0</v>
      </c>
      <c r="G1059" s="86" t="b">
        <v>0</v>
      </c>
    </row>
    <row r="1060" spans="1:7" x14ac:dyDescent="0.25">
      <c r="A1060" s="86" t="s">
        <v>2540</v>
      </c>
      <c r="B1060" s="86">
        <v>3</v>
      </c>
      <c r="C1060" s="119">
        <v>3.5514922538598219E-3</v>
      </c>
      <c r="D1060" s="86" t="s">
        <v>2403</v>
      </c>
      <c r="E1060" s="86" t="b">
        <v>0</v>
      </c>
      <c r="F1060" s="86" t="b">
        <v>0</v>
      </c>
      <c r="G1060" s="86" t="b">
        <v>0</v>
      </c>
    </row>
    <row r="1061" spans="1:7" x14ac:dyDescent="0.25">
      <c r="A1061" s="86" t="s">
        <v>304</v>
      </c>
      <c r="B1061" s="86">
        <v>3</v>
      </c>
      <c r="C1061" s="119">
        <v>3.5514922538598219E-3</v>
      </c>
      <c r="D1061" s="86" t="s">
        <v>2403</v>
      </c>
      <c r="E1061" s="86" t="b">
        <v>0</v>
      </c>
      <c r="F1061" s="86" t="b">
        <v>0</v>
      </c>
      <c r="G1061" s="86" t="b">
        <v>0</v>
      </c>
    </row>
    <row r="1062" spans="1:7" x14ac:dyDescent="0.25">
      <c r="A1062" s="86" t="s">
        <v>2568</v>
      </c>
      <c r="B1062" s="86">
        <v>3</v>
      </c>
      <c r="C1062" s="119">
        <v>3.5514922538598219E-3</v>
      </c>
      <c r="D1062" s="86" t="s">
        <v>2403</v>
      </c>
      <c r="E1062" s="86" t="b">
        <v>0</v>
      </c>
      <c r="F1062" s="86" t="b">
        <v>0</v>
      </c>
      <c r="G1062" s="86" t="b">
        <v>0</v>
      </c>
    </row>
    <row r="1063" spans="1:7" x14ac:dyDescent="0.25">
      <c r="A1063" s="86" t="s">
        <v>2695</v>
      </c>
      <c r="B1063" s="86">
        <v>3</v>
      </c>
      <c r="C1063" s="119">
        <v>3.5514922538598219E-3</v>
      </c>
      <c r="D1063" s="86" t="s">
        <v>2403</v>
      </c>
      <c r="E1063" s="86" t="b">
        <v>0</v>
      </c>
      <c r="F1063" s="86" t="b">
        <v>0</v>
      </c>
      <c r="G1063" s="86" t="b">
        <v>0</v>
      </c>
    </row>
    <row r="1064" spans="1:7" x14ac:dyDescent="0.25">
      <c r="A1064" s="86" t="s">
        <v>2772</v>
      </c>
      <c r="B1064" s="86">
        <v>3</v>
      </c>
      <c r="C1064" s="119">
        <v>3.5514922538598219E-3</v>
      </c>
      <c r="D1064" s="86" t="s">
        <v>2403</v>
      </c>
      <c r="E1064" s="86" t="b">
        <v>0</v>
      </c>
      <c r="F1064" s="86" t="b">
        <v>0</v>
      </c>
      <c r="G1064" s="86" t="b">
        <v>0</v>
      </c>
    </row>
    <row r="1065" spans="1:7" x14ac:dyDescent="0.25">
      <c r="A1065" s="86" t="s">
        <v>2603</v>
      </c>
      <c r="B1065" s="86">
        <v>3</v>
      </c>
      <c r="C1065" s="119">
        <v>3.5514922538598219E-3</v>
      </c>
      <c r="D1065" s="86" t="s">
        <v>2403</v>
      </c>
      <c r="E1065" s="86" t="b">
        <v>0</v>
      </c>
      <c r="F1065" s="86" t="b">
        <v>0</v>
      </c>
      <c r="G1065" s="86" t="b">
        <v>0</v>
      </c>
    </row>
    <row r="1066" spans="1:7" x14ac:dyDescent="0.25">
      <c r="A1066" s="86" t="s">
        <v>2604</v>
      </c>
      <c r="B1066" s="86">
        <v>3</v>
      </c>
      <c r="C1066" s="119">
        <v>3.5514922538598219E-3</v>
      </c>
      <c r="D1066" s="86" t="s">
        <v>2403</v>
      </c>
      <c r="E1066" s="86" t="b">
        <v>0</v>
      </c>
      <c r="F1066" s="86" t="b">
        <v>0</v>
      </c>
      <c r="G1066" s="86" t="b">
        <v>0</v>
      </c>
    </row>
    <row r="1067" spans="1:7" x14ac:dyDescent="0.25">
      <c r="A1067" s="86" t="s">
        <v>2592</v>
      </c>
      <c r="B1067" s="86">
        <v>3</v>
      </c>
      <c r="C1067" s="119">
        <v>3.5514922538598219E-3</v>
      </c>
      <c r="D1067" s="86" t="s">
        <v>2403</v>
      </c>
      <c r="E1067" s="86" t="b">
        <v>0</v>
      </c>
      <c r="F1067" s="86" t="b">
        <v>0</v>
      </c>
      <c r="G1067" s="86" t="b">
        <v>0</v>
      </c>
    </row>
    <row r="1068" spans="1:7" x14ac:dyDescent="0.25">
      <c r="A1068" s="86" t="s">
        <v>2605</v>
      </c>
      <c r="B1068" s="86">
        <v>3</v>
      </c>
      <c r="C1068" s="119">
        <v>3.5514922538598219E-3</v>
      </c>
      <c r="D1068" s="86" t="s">
        <v>2403</v>
      </c>
      <c r="E1068" s="86" t="b">
        <v>0</v>
      </c>
      <c r="F1068" s="86" t="b">
        <v>0</v>
      </c>
      <c r="G1068" s="86" t="b">
        <v>0</v>
      </c>
    </row>
    <row r="1069" spans="1:7" x14ac:dyDescent="0.25">
      <c r="A1069" s="86" t="s">
        <v>2512</v>
      </c>
      <c r="B1069" s="86">
        <v>3</v>
      </c>
      <c r="C1069" s="119">
        <v>3.5514922538598219E-3</v>
      </c>
      <c r="D1069" s="86" t="s">
        <v>2403</v>
      </c>
      <c r="E1069" s="86" t="b">
        <v>0</v>
      </c>
      <c r="F1069" s="86" t="b">
        <v>0</v>
      </c>
      <c r="G1069" s="86" t="b">
        <v>0</v>
      </c>
    </row>
    <row r="1070" spans="1:7" x14ac:dyDescent="0.25">
      <c r="A1070" s="86" t="s">
        <v>2513</v>
      </c>
      <c r="B1070" s="86">
        <v>3</v>
      </c>
      <c r="C1070" s="119">
        <v>3.5514922538598219E-3</v>
      </c>
      <c r="D1070" s="86" t="s">
        <v>2403</v>
      </c>
      <c r="E1070" s="86" t="b">
        <v>0</v>
      </c>
      <c r="F1070" s="86" t="b">
        <v>0</v>
      </c>
      <c r="G1070" s="86" t="b">
        <v>0</v>
      </c>
    </row>
    <row r="1071" spans="1:7" x14ac:dyDescent="0.25">
      <c r="A1071" s="86" t="s">
        <v>2473</v>
      </c>
      <c r="B1071" s="86">
        <v>3</v>
      </c>
      <c r="C1071" s="119">
        <v>3.5514922538598219E-3</v>
      </c>
      <c r="D1071" s="86" t="s">
        <v>2403</v>
      </c>
      <c r="E1071" s="86" t="b">
        <v>0</v>
      </c>
      <c r="F1071" s="86" t="b">
        <v>0</v>
      </c>
      <c r="G1071" s="86" t="b">
        <v>0</v>
      </c>
    </row>
    <row r="1072" spans="1:7" x14ac:dyDescent="0.25">
      <c r="A1072" s="86" t="s">
        <v>2497</v>
      </c>
      <c r="B1072" s="86">
        <v>3</v>
      </c>
      <c r="C1072" s="119">
        <v>3.5514922538598219E-3</v>
      </c>
      <c r="D1072" s="86" t="s">
        <v>2403</v>
      </c>
      <c r="E1072" s="86" t="b">
        <v>0</v>
      </c>
      <c r="F1072" s="86" t="b">
        <v>0</v>
      </c>
      <c r="G1072" s="86" t="b">
        <v>0</v>
      </c>
    </row>
    <row r="1073" spans="1:7" x14ac:dyDescent="0.25">
      <c r="A1073" s="86" t="s">
        <v>2498</v>
      </c>
      <c r="B1073" s="86">
        <v>3</v>
      </c>
      <c r="C1073" s="119">
        <v>3.5514922538598219E-3</v>
      </c>
      <c r="D1073" s="86" t="s">
        <v>2403</v>
      </c>
      <c r="E1073" s="86" t="b">
        <v>0</v>
      </c>
      <c r="F1073" s="86" t="b">
        <v>0</v>
      </c>
      <c r="G1073" s="86" t="b">
        <v>0</v>
      </c>
    </row>
    <row r="1074" spans="1:7" x14ac:dyDescent="0.25">
      <c r="A1074" s="86" t="s">
        <v>2499</v>
      </c>
      <c r="B1074" s="86">
        <v>3</v>
      </c>
      <c r="C1074" s="119">
        <v>3.5514922538598219E-3</v>
      </c>
      <c r="D1074" s="86" t="s">
        <v>2403</v>
      </c>
      <c r="E1074" s="86" t="b">
        <v>0</v>
      </c>
      <c r="F1074" s="86" t="b">
        <v>0</v>
      </c>
      <c r="G1074" s="86" t="b">
        <v>0</v>
      </c>
    </row>
    <row r="1075" spans="1:7" x14ac:dyDescent="0.25">
      <c r="A1075" s="86" t="s">
        <v>2500</v>
      </c>
      <c r="B1075" s="86">
        <v>3</v>
      </c>
      <c r="C1075" s="119">
        <v>3.5514922538598219E-3</v>
      </c>
      <c r="D1075" s="86" t="s">
        <v>2403</v>
      </c>
      <c r="E1075" s="86" t="b">
        <v>0</v>
      </c>
      <c r="F1075" s="86" t="b">
        <v>0</v>
      </c>
      <c r="G1075" s="86" t="b">
        <v>0</v>
      </c>
    </row>
    <row r="1076" spans="1:7" x14ac:dyDescent="0.25">
      <c r="A1076" s="86" t="s">
        <v>2501</v>
      </c>
      <c r="B1076" s="86">
        <v>3</v>
      </c>
      <c r="C1076" s="119">
        <v>3.5514922538598219E-3</v>
      </c>
      <c r="D1076" s="86" t="s">
        <v>2403</v>
      </c>
      <c r="E1076" s="86" t="b">
        <v>0</v>
      </c>
      <c r="F1076" s="86" t="b">
        <v>0</v>
      </c>
      <c r="G1076" s="86" t="b">
        <v>0</v>
      </c>
    </row>
    <row r="1077" spans="1:7" x14ac:dyDescent="0.25">
      <c r="A1077" s="86" t="s">
        <v>2502</v>
      </c>
      <c r="B1077" s="86">
        <v>3</v>
      </c>
      <c r="C1077" s="119">
        <v>3.5514922538598219E-3</v>
      </c>
      <c r="D1077" s="86" t="s">
        <v>2403</v>
      </c>
      <c r="E1077" s="86" t="b">
        <v>0</v>
      </c>
      <c r="F1077" s="86" t="b">
        <v>0</v>
      </c>
      <c r="G1077" s="86" t="b">
        <v>0</v>
      </c>
    </row>
    <row r="1078" spans="1:7" x14ac:dyDescent="0.25">
      <c r="A1078" s="86" t="s">
        <v>2503</v>
      </c>
      <c r="B1078" s="86">
        <v>3</v>
      </c>
      <c r="C1078" s="119">
        <v>3.5514922538598219E-3</v>
      </c>
      <c r="D1078" s="86" t="s">
        <v>2403</v>
      </c>
      <c r="E1078" s="86" t="b">
        <v>0</v>
      </c>
      <c r="F1078" s="86" t="b">
        <v>0</v>
      </c>
      <c r="G1078" s="86" t="b">
        <v>0</v>
      </c>
    </row>
    <row r="1079" spans="1:7" x14ac:dyDescent="0.25">
      <c r="A1079" s="86" t="s">
        <v>2504</v>
      </c>
      <c r="B1079" s="86">
        <v>3</v>
      </c>
      <c r="C1079" s="119">
        <v>3.5514922538598219E-3</v>
      </c>
      <c r="D1079" s="86" t="s">
        <v>2403</v>
      </c>
      <c r="E1079" s="86" t="b">
        <v>0</v>
      </c>
      <c r="F1079" s="86" t="b">
        <v>0</v>
      </c>
      <c r="G1079" s="86" t="b">
        <v>0</v>
      </c>
    </row>
    <row r="1080" spans="1:7" x14ac:dyDescent="0.25">
      <c r="A1080" s="86" t="s">
        <v>2505</v>
      </c>
      <c r="B1080" s="86">
        <v>3</v>
      </c>
      <c r="C1080" s="119">
        <v>3.5514922538598219E-3</v>
      </c>
      <c r="D1080" s="86" t="s">
        <v>2403</v>
      </c>
      <c r="E1080" s="86" t="b">
        <v>0</v>
      </c>
      <c r="F1080" s="86" t="b">
        <v>0</v>
      </c>
      <c r="G1080" s="86" t="b">
        <v>0</v>
      </c>
    </row>
    <row r="1081" spans="1:7" x14ac:dyDescent="0.25">
      <c r="A1081" s="86" t="s">
        <v>2523</v>
      </c>
      <c r="B1081" s="86">
        <v>3</v>
      </c>
      <c r="C1081" s="119">
        <v>3.5514922538598219E-3</v>
      </c>
      <c r="D1081" s="86" t="s">
        <v>2403</v>
      </c>
      <c r="E1081" s="86" t="b">
        <v>0</v>
      </c>
      <c r="F1081" s="86" t="b">
        <v>0</v>
      </c>
      <c r="G1081" s="86" t="b">
        <v>0</v>
      </c>
    </row>
    <row r="1082" spans="1:7" x14ac:dyDescent="0.25">
      <c r="A1082" s="86" t="s">
        <v>2514</v>
      </c>
      <c r="B1082" s="86">
        <v>3</v>
      </c>
      <c r="C1082" s="119">
        <v>3.5514922538598219E-3</v>
      </c>
      <c r="D1082" s="86" t="s">
        <v>2403</v>
      </c>
      <c r="E1082" s="86" t="b">
        <v>0</v>
      </c>
      <c r="F1082" s="86" t="b">
        <v>0</v>
      </c>
      <c r="G1082" s="86" t="b">
        <v>0</v>
      </c>
    </row>
    <row r="1083" spans="1:7" x14ac:dyDescent="0.25">
      <c r="A1083" s="86" t="s">
        <v>2515</v>
      </c>
      <c r="B1083" s="86">
        <v>3</v>
      </c>
      <c r="C1083" s="119">
        <v>3.5514922538598219E-3</v>
      </c>
      <c r="D1083" s="86" t="s">
        <v>2403</v>
      </c>
      <c r="E1083" s="86" t="b">
        <v>0</v>
      </c>
      <c r="F1083" s="86" t="b">
        <v>0</v>
      </c>
      <c r="G1083" s="86" t="b">
        <v>0</v>
      </c>
    </row>
    <row r="1084" spans="1:7" x14ac:dyDescent="0.25">
      <c r="A1084" s="86" t="s">
        <v>2516</v>
      </c>
      <c r="B1084" s="86">
        <v>3</v>
      </c>
      <c r="C1084" s="119">
        <v>3.5514922538598219E-3</v>
      </c>
      <c r="D1084" s="86" t="s">
        <v>2403</v>
      </c>
      <c r="E1084" s="86" t="b">
        <v>0</v>
      </c>
      <c r="F1084" s="86" t="b">
        <v>0</v>
      </c>
      <c r="G1084" s="86" t="b">
        <v>0</v>
      </c>
    </row>
    <row r="1085" spans="1:7" x14ac:dyDescent="0.25">
      <c r="A1085" s="86" t="s">
        <v>2496</v>
      </c>
      <c r="B1085" s="86">
        <v>3</v>
      </c>
      <c r="C1085" s="119">
        <v>3.5514922538598219E-3</v>
      </c>
      <c r="D1085" s="86" t="s">
        <v>2403</v>
      </c>
      <c r="E1085" s="86" t="b">
        <v>0</v>
      </c>
      <c r="F1085" s="86" t="b">
        <v>0</v>
      </c>
      <c r="G1085" s="86" t="b">
        <v>0</v>
      </c>
    </row>
    <row r="1086" spans="1:7" x14ac:dyDescent="0.25">
      <c r="A1086" s="86" t="s">
        <v>2481</v>
      </c>
      <c r="B1086" s="86">
        <v>3</v>
      </c>
      <c r="C1086" s="119">
        <v>3.5514922538598219E-3</v>
      </c>
      <c r="D1086" s="86" t="s">
        <v>2403</v>
      </c>
      <c r="E1086" s="86" t="b">
        <v>0</v>
      </c>
      <c r="F1086" s="86" t="b">
        <v>0</v>
      </c>
      <c r="G1086" s="86" t="b">
        <v>0</v>
      </c>
    </row>
    <row r="1087" spans="1:7" x14ac:dyDescent="0.25">
      <c r="A1087" s="86" t="s">
        <v>2480</v>
      </c>
      <c r="B1087" s="86">
        <v>3</v>
      </c>
      <c r="C1087" s="119">
        <v>3.5514922538598219E-3</v>
      </c>
      <c r="D1087" s="86" t="s">
        <v>2403</v>
      </c>
      <c r="E1087" s="86" t="b">
        <v>0</v>
      </c>
      <c r="F1087" s="86" t="b">
        <v>0</v>
      </c>
      <c r="G1087" s="86" t="b">
        <v>0</v>
      </c>
    </row>
    <row r="1088" spans="1:7" x14ac:dyDescent="0.25">
      <c r="A1088" s="86" t="s">
        <v>2602</v>
      </c>
      <c r="B1088" s="86">
        <v>2</v>
      </c>
      <c r="C1088" s="119">
        <v>2.6881187529020243E-3</v>
      </c>
      <c r="D1088" s="86" t="s">
        <v>2403</v>
      </c>
      <c r="E1088" s="86" t="b">
        <v>0</v>
      </c>
      <c r="F1088" s="86" t="b">
        <v>0</v>
      </c>
      <c r="G1088" s="86" t="b">
        <v>0</v>
      </c>
    </row>
    <row r="1089" spans="1:7" x14ac:dyDescent="0.25">
      <c r="A1089" s="86" t="s">
        <v>2542</v>
      </c>
      <c r="B1089" s="86">
        <v>2</v>
      </c>
      <c r="C1089" s="119">
        <v>2.6881187529020243E-3</v>
      </c>
      <c r="D1089" s="86" t="s">
        <v>2403</v>
      </c>
      <c r="E1089" s="86" t="b">
        <v>0</v>
      </c>
      <c r="F1089" s="86" t="b">
        <v>0</v>
      </c>
      <c r="G1089" s="86" t="b">
        <v>0</v>
      </c>
    </row>
    <row r="1090" spans="1:7" x14ac:dyDescent="0.25">
      <c r="A1090" s="86" t="s">
        <v>2914</v>
      </c>
      <c r="B1090" s="86">
        <v>2</v>
      </c>
      <c r="C1090" s="119">
        <v>2.6881187529020243E-3</v>
      </c>
      <c r="D1090" s="86" t="s">
        <v>2403</v>
      </c>
      <c r="E1090" s="86" t="b">
        <v>0</v>
      </c>
      <c r="F1090" s="86" t="b">
        <v>0</v>
      </c>
      <c r="G1090" s="86" t="b">
        <v>0</v>
      </c>
    </row>
    <row r="1091" spans="1:7" x14ac:dyDescent="0.25">
      <c r="A1091" s="86" t="s">
        <v>2913</v>
      </c>
      <c r="B1091" s="86">
        <v>2</v>
      </c>
      <c r="C1091" s="119">
        <v>2.6881187529020243E-3</v>
      </c>
      <c r="D1091" s="86" t="s">
        <v>2403</v>
      </c>
      <c r="E1091" s="86" t="b">
        <v>0</v>
      </c>
      <c r="F1091" s="86" t="b">
        <v>0</v>
      </c>
      <c r="G1091" s="86" t="b">
        <v>0</v>
      </c>
    </row>
    <row r="1092" spans="1:7" x14ac:dyDescent="0.25">
      <c r="A1092" s="86" t="s">
        <v>2615</v>
      </c>
      <c r="B1092" s="86">
        <v>2</v>
      </c>
      <c r="C1092" s="119">
        <v>2.6881187529020243E-3</v>
      </c>
      <c r="D1092" s="86" t="s">
        <v>2403</v>
      </c>
      <c r="E1092" s="86" t="b">
        <v>0</v>
      </c>
      <c r="F1092" s="86" t="b">
        <v>0</v>
      </c>
      <c r="G1092" s="86" t="b">
        <v>0</v>
      </c>
    </row>
    <row r="1093" spans="1:7" x14ac:dyDescent="0.25">
      <c r="A1093" s="86" t="s">
        <v>2613</v>
      </c>
      <c r="B1093" s="86">
        <v>2</v>
      </c>
      <c r="C1093" s="119">
        <v>2.6881187529020243E-3</v>
      </c>
      <c r="D1093" s="86" t="s">
        <v>2403</v>
      </c>
      <c r="E1093" s="86" t="b">
        <v>0</v>
      </c>
      <c r="F1093" s="86" t="b">
        <v>0</v>
      </c>
      <c r="G1093" s="86" t="b">
        <v>0</v>
      </c>
    </row>
    <row r="1094" spans="1:7" x14ac:dyDescent="0.25">
      <c r="A1094" s="86" t="s">
        <v>2577</v>
      </c>
      <c r="B1094" s="86">
        <v>2</v>
      </c>
      <c r="C1094" s="119">
        <v>2.6881187529020243E-3</v>
      </c>
      <c r="D1094" s="86" t="s">
        <v>2403</v>
      </c>
      <c r="E1094" s="86" t="b">
        <v>0</v>
      </c>
      <c r="F1094" s="86" t="b">
        <v>0</v>
      </c>
      <c r="G1094" s="86" t="b">
        <v>0</v>
      </c>
    </row>
    <row r="1095" spans="1:7" x14ac:dyDescent="0.25">
      <c r="A1095" s="86" t="s">
        <v>2634</v>
      </c>
      <c r="B1095" s="86">
        <v>2</v>
      </c>
      <c r="C1095" s="119">
        <v>2.6881187529020243E-3</v>
      </c>
      <c r="D1095" s="86" t="s">
        <v>2403</v>
      </c>
      <c r="E1095" s="86" t="b">
        <v>0</v>
      </c>
      <c r="F1095" s="86" t="b">
        <v>0</v>
      </c>
      <c r="G1095" s="86" t="b">
        <v>0</v>
      </c>
    </row>
    <row r="1096" spans="1:7" x14ac:dyDescent="0.25">
      <c r="A1096" s="86" t="s">
        <v>2545</v>
      </c>
      <c r="B1096" s="86">
        <v>2</v>
      </c>
      <c r="C1096" s="119">
        <v>2.6881187529020243E-3</v>
      </c>
      <c r="D1096" s="86" t="s">
        <v>2403</v>
      </c>
      <c r="E1096" s="86" t="b">
        <v>0</v>
      </c>
      <c r="F1096" s="86" t="b">
        <v>0</v>
      </c>
      <c r="G1096" s="86" t="b">
        <v>0</v>
      </c>
    </row>
    <row r="1097" spans="1:7" x14ac:dyDescent="0.25">
      <c r="A1097" s="86" t="s">
        <v>2595</v>
      </c>
      <c r="B1097" s="86">
        <v>2</v>
      </c>
      <c r="C1097" s="119">
        <v>2.6881187529020243E-3</v>
      </c>
      <c r="D1097" s="86" t="s">
        <v>2403</v>
      </c>
      <c r="E1097" s="86" t="b">
        <v>0</v>
      </c>
      <c r="F1097" s="86" t="b">
        <v>0</v>
      </c>
      <c r="G1097" s="86" t="b">
        <v>0</v>
      </c>
    </row>
    <row r="1098" spans="1:7" x14ac:dyDescent="0.25">
      <c r="A1098" s="86" t="s">
        <v>2607</v>
      </c>
      <c r="B1098" s="86">
        <v>2</v>
      </c>
      <c r="C1098" s="119">
        <v>2.6881187529020243E-3</v>
      </c>
      <c r="D1098" s="86" t="s">
        <v>2403</v>
      </c>
      <c r="E1098" s="86" t="b">
        <v>0</v>
      </c>
      <c r="F1098" s="86" t="b">
        <v>0</v>
      </c>
      <c r="G1098" s="86" t="b">
        <v>0</v>
      </c>
    </row>
    <row r="1099" spans="1:7" x14ac:dyDescent="0.25">
      <c r="A1099" s="86" t="s">
        <v>2594</v>
      </c>
      <c r="B1099" s="86">
        <v>2</v>
      </c>
      <c r="C1099" s="119">
        <v>2.6881187529020243E-3</v>
      </c>
      <c r="D1099" s="86" t="s">
        <v>2403</v>
      </c>
      <c r="E1099" s="86" t="b">
        <v>0</v>
      </c>
      <c r="F1099" s="86" t="b">
        <v>0</v>
      </c>
      <c r="G1099" s="86" t="b">
        <v>0</v>
      </c>
    </row>
    <row r="1100" spans="1:7" x14ac:dyDescent="0.25">
      <c r="A1100" s="86" t="s">
        <v>2644</v>
      </c>
      <c r="B1100" s="86">
        <v>2</v>
      </c>
      <c r="C1100" s="119">
        <v>2.6881187529020243E-3</v>
      </c>
      <c r="D1100" s="86" t="s">
        <v>2403</v>
      </c>
      <c r="E1100" s="86" t="b">
        <v>0</v>
      </c>
      <c r="F1100" s="86" t="b">
        <v>0</v>
      </c>
      <c r="G1100" s="86" t="b">
        <v>0</v>
      </c>
    </row>
    <row r="1101" spans="1:7" x14ac:dyDescent="0.25">
      <c r="A1101" s="86" t="s">
        <v>2559</v>
      </c>
      <c r="B1101" s="86">
        <v>2</v>
      </c>
      <c r="C1101" s="119">
        <v>2.6881187529020243E-3</v>
      </c>
      <c r="D1101" s="86" t="s">
        <v>2403</v>
      </c>
      <c r="E1101" s="86" t="b">
        <v>0</v>
      </c>
      <c r="F1101" s="86" t="b">
        <v>0</v>
      </c>
      <c r="G1101" s="86" t="b">
        <v>0</v>
      </c>
    </row>
    <row r="1102" spans="1:7" x14ac:dyDescent="0.25">
      <c r="A1102" s="86" t="s">
        <v>2645</v>
      </c>
      <c r="B1102" s="86">
        <v>2</v>
      </c>
      <c r="C1102" s="119">
        <v>2.6881187529020243E-3</v>
      </c>
      <c r="D1102" s="86" t="s">
        <v>2403</v>
      </c>
      <c r="E1102" s="86" t="b">
        <v>0</v>
      </c>
      <c r="F1102" s="86" t="b">
        <v>0</v>
      </c>
      <c r="G1102" s="86" t="b">
        <v>0</v>
      </c>
    </row>
    <row r="1103" spans="1:7" x14ac:dyDescent="0.25">
      <c r="A1103" s="86" t="s">
        <v>2611</v>
      </c>
      <c r="B1103" s="86">
        <v>2</v>
      </c>
      <c r="C1103" s="119">
        <v>2.6881187529020243E-3</v>
      </c>
      <c r="D1103" s="86" t="s">
        <v>2403</v>
      </c>
      <c r="E1103" s="86" t="b">
        <v>0</v>
      </c>
      <c r="F1103" s="86" t="b">
        <v>0</v>
      </c>
      <c r="G1103" s="86" t="b">
        <v>0</v>
      </c>
    </row>
    <row r="1104" spans="1:7" x14ac:dyDescent="0.25">
      <c r="A1104" s="86" t="s">
        <v>2646</v>
      </c>
      <c r="B1104" s="86">
        <v>2</v>
      </c>
      <c r="C1104" s="119">
        <v>2.6881187529020243E-3</v>
      </c>
      <c r="D1104" s="86" t="s">
        <v>2403</v>
      </c>
      <c r="E1104" s="86" t="b">
        <v>0</v>
      </c>
      <c r="F1104" s="86" t="b">
        <v>0</v>
      </c>
      <c r="G1104" s="86" t="b">
        <v>0</v>
      </c>
    </row>
    <row r="1105" spans="1:7" x14ac:dyDescent="0.25">
      <c r="A1105" s="86" t="s">
        <v>2647</v>
      </c>
      <c r="B1105" s="86">
        <v>2</v>
      </c>
      <c r="C1105" s="119">
        <v>2.6881187529020243E-3</v>
      </c>
      <c r="D1105" s="86" t="s">
        <v>2403</v>
      </c>
      <c r="E1105" s="86" t="b">
        <v>0</v>
      </c>
      <c r="F1105" s="86" t="b">
        <v>0</v>
      </c>
      <c r="G1105" s="86" t="b">
        <v>0</v>
      </c>
    </row>
    <row r="1106" spans="1:7" x14ac:dyDescent="0.25">
      <c r="A1106" s="86" t="s">
        <v>2648</v>
      </c>
      <c r="B1106" s="86">
        <v>2</v>
      </c>
      <c r="C1106" s="119">
        <v>2.6881187529020243E-3</v>
      </c>
      <c r="D1106" s="86" t="s">
        <v>2403</v>
      </c>
      <c r="E1106" s="86" t="b">
        <v>0</v>
      </c>
      <c r="F1106" s="86" t="b">
        <v>0</v>
      </c>
      <c r="G1106" s="86" t="b">
        <v>0</v>
      </c>
    </row>
    <row r="1107" spans="1:7" x14ac:dyDescent="0.25">
      <c r="A1107" s="86" t="s">
        <v>272</v>
      </c>
      <c r="B1107" s="86">
        <v>2</v>
      </c>
      <c r="C1107" s="119">
        <v>2.6881187529020243E-3</v>
      </c>
      <c r="D1107" s="86" t="s">
        <v>2403</v>
      </c>
      <c r="E1107" s="86" t="b">
        <v>0</v>
      </c>
      <c r="F1107" s="86" t="b">
        <v>0</v>
      </c>
      <c r="G1107" s="86" t="b">
        <v>0</v>
      </c>
    </row>
    <row r="1108" spans="1:7" x14ac:dyDescent="0.25">
      <c r="A1108" s="86" t="s">
        <v>2649</v>
      </c>
      <c r="B1108" s="86">
        <v>2</v>
      </c>
      <c r="C1108" s="119">
        <v>2.6881187529020243E-3</v>
      </c>
      <c r="D1108" s="86" t="s">
        <v>2403</v>
      </c>
      <c r="E1108" s="86" t="b">
        <v>0</v>
      </c>
      <c r="F1108" s="86" t="b">
        <v>0</v>
      </c>
      <c r="G1108" s="86" t="b">
        <v>0</v>
      </c>
    </row>
    <row r="1109" spans="1:7" x14ac:dyDescent="0.25">
      <c r="A1109" s="86" t="s">
        <v>2650</v>
      </c>
      <c r="B1109" s="86">
        <v>2</v>
      </c>
      <c r="C1109" s="119">
        <v>2.6881187529020243E-3</v>
      </c>
      <c r="D1109" s="86" t="s">
        <v>2403</v>
      </c>
      <c r="E1109" s="86" t="b">
        <v>0</v>
      </c>
      <c r="F1109" s="86" t="b">
        <v>0</v>
      </c>
      <c r="G1109" s="86" t="b">
        <v>0</v>
      </c>
    </row>
    <row r="1110" spans="1:7" x14ac:dyDescent="0.25">
      <c r="A1110" s="86" t="s">
        <v>2651</v>
      </c>
      <c r="B1110" s="86">
        <v>2</v>
      </c>
      <c r="C1110" s="119">
        <v>2.6881187529020243E-3</v>
      </c>
      <c r="D1110" s="86" t="s">
        <v>2403</v>
      </c>
      <c r="E1110" s="86" t="b">
        <v>0</v>
      </c>
      <c r="F1110" s="86" t="b">
        <v>0</v>
      </c>
      <c r="G1110" s="86" t="b">
        <v>0</v>
      </c>
    </row>
    <row r="1111" spans="1:7" x14ac:dyDescent="0.25">
      <c r="A1111" s="86" t="s">
        <v>2612</v>
      </c>
      <c r="B1111" s="86">
        <v>2</v>
      </c>
      <c r="C1111" s="119">
        <v>2.6881187529020243E-3</v>
      </c>
      <c r="D1111" s="86" t="s">
        <v>2403</v>
      </c>
      <c r="E1111" s="86" t="b">
        <v>0</v>
      </c>
      <c r="F1111" s="86" t="b">
        <v>0</v>
      </c>
      <c r="G1111" s="86" t="b">
        <v>0</v>
      </c>
    </row>
    <row r="1112" spans="1:7" x14ac:dyDescent="0.25">
      <c r="A1112" s="86" t="s">
        <v>2652</v>
      </c>
      <c r="B1112" s="86">
        <v>2</v>
      </c>
      <c r="C1112" s="119">
        <v>2.6881187529020243E-3</v>
      </c>
      <c r="D1112" s="86" t="s">
        <v>2403</v>
      </c>
      <c r="E1112" s="86" t="b">
        <v>0</v>
      </c>
      <c r="F1112" s="86" t="b">
        <v>0</v>
      </c>
      <c r="G1112" s="86" t="b">
        <v>0</v>
      </c>
    </row>
    <row r="1113" spans="1:7" x14ac:dyDescent="0.25">
      <c r="A1113" s="86" t="s">
        <v>2576</v>
      </c>
      <c r="B1113" s="86">
        <v>2</v>
      </c>
      <c r="C1113" s="119">
        <v>2.6881187529020243E-3</v>
      </c>
      <c r="D1113" s="86" t="s">
        <v>2403</v>
      </c>
      <c r="E1113" s="86" t="b">
        <v>0</v>
      </c>
      <c r="F1113" s="86" t="b">
        <v>0</v>
      </c>
      <c r="G1113" s="86" t="b">
        <v>0</v>
      </c>
    </row>
    <row r="1114" spans="1:7" x14ac:dyDescent="0.25">
      <c r="A1114" s="86" t="s">
        <v>301</v>
      </c>
      <c r="B1114" s="86">
        <v>2</v>
      </c>
      <c r="C1114" s="119">
        <v>2.6881187529020243E-3</v>
      </c>
      <c r="D1114" s="86" t="s">
        <v>2403</v>
      </c>
      <c r="E1114" s="86" t="b">
        <v>0</v>
      </c>
      <c r="F1114" s="86" t="b">
        <v>0</v>
      </c>
      <c r="G1114" s="86" t="b">
        <v>0</v>
      </c>
    </row>
    <row r="1115" spans="1:7" x14ac:dyDescent="0.25">
      <c r="A1115" s="86" t="s">
        <v>2484</v>
      </c>
      <c r="B1115" s="86">
        <v>2</v>
      </c>
      <c r="C1115" s="119">
        <v>3.2359440407345656E-3</v>
      </c>
      <c r="D1115" s="86" t="s">
        <v>2403</v>
      </c>
      <c r="E1115" s="86" t="b">
        <v>0</v>
      </c>
      <c r="F1115" s="86" t="b">
        <v>0</v>
      </c>
      <c r="G1115" s="86" t="b">
        <v>0</v>
      </c>
    </row>
    <row r="1116" spans="1:7" x14ac:dyDescent="0.25">
      <c r="A1116" s="86" t="s">
        <v>281</v>
      </c>
      <c r="B1116" s="86">
        <v>2</v>
      </c>
      <c r="C1116" s="119">
        <v>2.6881187529020243E-3</v>
      </c>
      <c r="D1116" s="86" t="s">
        <v>2403</v>
      </c>
      <c r="E1116" s="86" t="b">
        <v>0</v>
      </c>
      <c r="F1116" s="86" t="b">
        <v>0</v>
      </c>
      <c r="G1116" s="86" t="b">
        <v>0</v>
      </c>
    </row>
    <row r="1117" spans="1:7" x14ac:dyDescent="0.25">
      <c r="A1117" s="86" t="s">
        <v>2608</v>
      </c>
      <c r="B1117" s="86">
        <v>2</v>
      </c>
      <c r="C1117" s="119">
        <v>2.6881187529020243E-3</v>
      </c>
      <c r="D1117" s="86" t="s">
        <v>2403</v>
      </c>
      <c r="E1117" s="86" t="b">
        <v>0</v>
      </c>
      <c r="F1117" s="86" t="b">
        <v>0</v>
      </c>
      <c r="G1117" s="86" t="b">
        <v>0</v>
      </c>
    </row>
    <row r="1118" spans="1:7" x14ac:dyDescent="0.25">
      <c r="A1118" s="86" t="s">
        <v>2737</v>
      </c>
      <c r="B1118" s="86">
        <v>2</v>
      </c>
      <c r="C1118" s="119">
        <v>2.6881187529020243E-3</v>
      </c>
      <c r="D1118" s="86" t="s">
        <v>2403</v>
      </c>
      <c r="E1118" s="86" t="b">
        <v>0</v>
      </c>
      <c r="F1118" s="86" t="b">
        <v>0</v>
      </c>
      <c r="G1118" s="86" t="b">
        <v>0</v>
      </c>
    </row>
    <row r="1119" spans="1:7" x14ac:dyDescent="0.25">
      <c r="A1119" s="86" t="s">
        <v>2486</v>
      </c>
      <c r="B1119" s="86">
        <v>2</v>
      </c>
      <c r="C1119" s="119">
        <v>2.6881187529020243E-3</v>
      </c>
      <c r="D1119" s="86" t="s">
        <v>2403</v>
      </c>
      <c r="E1119" s="86" t="b">
        <v>0</v>
      </c>
      <c r="F1119" s="86" t="b">
        <v>0</v>
      </c>
      <c r="G1119" s="86" t="b">
        <v>0</v>
      </c>
    </row>
    <row r="1120" spans="1:7" x14ac:dyDescent="0.25">
      <c r="A1120" s="86" t="s">
        <v>2495</v>
      </c>
      <c r="B1120" s="86">
        <v>2</v>
      </c>
      <c r="C1120" s="119">
        <v>2.6881187529020243E-3</v>
      </c>
      <c r="D1120" s="86" t="s">
        <v>2403</v>
      </c>
      <c r="E1120" s="86" t="b">
        <v>0</v>
      </c>
      <c r="F1120" s="86" t="b">
        <v>0</v>
      </c>
      <c r="G1120" s="86" t="b">
        <v>0</v>
      </c>
    </row>
    <row r="1121" spans="1:7" x14ac:dyDescent="0.25">
      <c r="A1121" s="86" t="s">
        <v>2557</v>
      </c>
      <c r="B1121" s="86">
        <v>2</v>
      </c>
      <c r="C1121" s="119">
        <v>2.6881187529020243E-3</v>
      </c>
      <c r="D1121" s="86" t="s">
        <v>2403</v>
      </c>
      <c r="E1121" s="86" t="b">
        <v>0</v>
      </c>
      <c r="F1121" s="86" t="b">
        <v>0</v>
      </c>
      <c r="G1121" s="86" t="b">
        <v>0</v>
      </c>
    </row>
    <row r="1122" spans="1:7" x14ac:dyDescent="0.25">
      <c r="A1122" s="86" t="s">
        <v>2606</v>
      </c>
      <c r="B1122" s="86">
        <v>2</v>
      </c>
      <c r="C1122" s="119">
        <v>2.6881187529020243E-3</v>
      </c>
      <c r="D1122" s="86" t="s">
        <v>2403</v>
      </c>
      <c r="E1122" s="86" t="b">
        <v>0</v>
      </c>
      <c r="F1122" s="86" t="b">
        <v>0</v>
      </c>
      <c r="G1122" s="86" t="b">
        <v>0</v>
      </c>
    </row>
    <row r="1123" spans="1:7" x14ac:dyDescent="0.25">
      <c r="A1123" s="86" t="s">
        <v>2589</v>
      </c>
      <c r="B1123" s="86">
        <v>2</v>
      </c>
      <c r="C1123" s="119">
        <v>2.6881187529020243E-3</v>
      </c>
      <c r="D1123" s="86" t="s">
        <v>2403</v>
      </c>
      <c r="E1123" s="86" t="b">
        <v>0</v>
      </c>
      <c r="F1123" s="86" t="b">
        <v>0</v>
      </c>
      <c r="G1123" s="86" t="b">
        <v>0</v>
      </c>
    </row>
    <row r="1124" spans="1:7" x14ac:dyDescent="0.25">
      <c r="A1124" s="86" t="s">
        <v>300</v>
      </c>
      <c r="B1124" s="86">
        <v>2</v>
      </c>
      <c r="C1124" s="119">
        <v>2.6881187529020243E-3</v>
      </c>
      <c r="D1124" s="86" t="s">
        <v>2403</v>
      </c>
      <c r="E1124" s="86" t="b">
        <v>0</v>
      </c>
      <c r="F1124" s="86" t="b">
        <v>0</v>
      </c>
      <c r="G1124" s="86" t="b">
        <v>0</v>
      </c>
    </row>
    <row r="1125" spans="1:7" x14ac:dyDescent="0.25">
      <c r="A1125" s="86" t="s">
        <v>2532</v>
      </c>
      <c r="B1125" s="86">
        <v>2</v>
      </c>
      <c r="C1125" s="119">
        <v>2.6881187529020243E-3</v>
      </c>
      <c r="D1125" s="86" t="s">
        <v>2403</v>
      </c>
      <c r="E1125" s="86" t="b">
        <v>0</v>
      </c>
      <c r="F1125" s="86" t="b">
        <v>0</v>
      </c>
      <c r="G1125" s="86" t="b">
        <v>0</v>
      </c>
    </row>
    <row r="1126" spans="1:7" x14ac:dyDescent="0.25">
      <c r="A1126" s="86" t="s">
        <v>2588</v>
      </c>
      <c r="B1126" s="86">
        <v>2</v>
      </c>
      <c r="C1126" s="119">
        <v>2.6881187529020243E-3</v>
      </c>
      <c r="D1126" s="86" t="s">
        <v>2403</v>
      </c>
      <c r="E1126" s="86" t="b">
        <v>0</v>
      </c>
      <c r="F1126" s="86" t="b">
        <v>0</v>
      </c>
      <c r="G1126" s="86" t="b">
        <v>0</v>
      </c>
    </row>
    <row r="1127" spans="1:7" x14ac:dyDescent="0.25">
      <c r="A1127" s="86" t="s">
        <v>2565</v>
      </c>
      <c r="B1127" s="86">
        <v>2</v>
      </c>
      <c r="C1127" s="119">
        <v>2.6881187529020243E-3</v>
      </c>
      <c r="D1127" s="86" t="s">
        <v>2403</v>
      </c>
      <c r="E1127" s="86" t="b">
        <v>0</v>
      </c>
      <c r="F1127" s="86" t="b">
        <v>0</v>
      </c>
      <c r="G1127" s="86" t="b">
        <v>0</v>
      </c>
    </row>
    <row r="1128" spans="1:7" x14ac:dyDescent="0.25">
      <c r="A1128" s="86" t="s">
        <v>292</v>
      </c>
      <c r="B1128" s="86">
        <v>2</v>
      </c>
      <c r="C1128" s="119">
        <v>2.6881187529020243E-3</v>
      </c>
      <c r="D1128" s="86" t="s">
        <v>2403</v>
      </c>
      <c r="E1128" s="86" t="b">
        <v>0</v>
      </c>
      <c r="F1128" s="86" t="b">
        <v>0</v>
      </c>
      <c r="G1128" s="86" t="b">
        <v>0</v>
      </c>
    </row>
    <row r="1129" spans="1:7" x14ac:dyDescent="0.25">
      <c r="A1129" s="86" t="s">
        <v>2474</v>
      </c>
      <c r="B1129" s="86">
        <v>2</v>
      </c>
      <c r="C1129" s="119">
        <v>3.2359440407345656E-3</v>
      </c>
      <c r="D1129" s="86" t="s">
        <v>2403</v>
      </c>
      <c r="E1129" s="86" t="b">
        <v>0</v>
      </c>
      <c r="F1129" s="86" t="b">
        <v>0</v>
      </c>
      <c r="G1129" s="86" t="b">
        <v>0</v>
      </c>
    </row>
    <row r="1130" spans="1:7" x14ac:dyDescent="0.25">
      <c r="A1130" s="86" t="s">
        <v>2475</v>
      </c>
      <c r="B1130" s="86">
        <v>2</v>
      </c>
      <c r="C1130" s="119">
        <v>3.2359440407345656E-3</v>
      </c>
      <c r="D1130" s="86" t="s">
        <v>2403</v>
      </c>
      <c r="E1130" s="86" t="b">
        <v>0</v>
      </c>
      <c r="F1130" s="86" t="b">
        <v>0</v>
      </c>
      <c r="G1130" s="86" t="b">
        <v>0</v>
      </c>
    </row>
    <row r="1131" spans="1:7" x14ac:dyDescent="0.25">
      <c r="A1131" s="86" t="s">
        <v>2467</v>
      </c>
      <c r="B1131" s="86">
        <v>2</v>
      </c>
      <c r="C1131" s="119">
        <v>2.6881187529020243E-3</v>
      </c>
      <c r="D1131" s="86" t="s">
        <v>2403</v>
      </c>
      <c r="E1131" s="86" t="b">
        <v>0</v>
      </c>
      <c r="F1131" s="86" t="b">
        <v>0</v>
      </c>
      <c r="G1131" s="86" t="b">
        <v>0</v>
      </c>
    </row>
    <row r="1132" spans="1:7" x14ac:dyDescent="0.25">
      <c r="A1132" s="86" t="s">
        <v>2878</v>
      </c>
      <c r="B1132" s="86">
        <v>2</v>
      </c>
      <c r="C1132" s="119">
        <v>2.6881187529020243E-3</v>
      </c>
      <c r="D1132" s="86" t="s">
        <v>2403</v>
      </c>
      <c r="E1132" s="86" t="b">
        <v>0</v>
      </c>
      <c r="F1132" s="86" t="b">
        <v>0</v>
      </c>
      <c r="G1132" s="86" t="b">
        <v>0</v>
      </c>
    </row>
    <row r="1133" spans="1:7" x14ac:dyDescent="0.25">
      <c r="A1133" s="86" t="s">
        <v>2879</v>
      </c>
      <c r="B1133" s="86">
        <v>2</v>
      </c>
      <c r="C1133" s="119">
        <v>2.6881187529020243E-3</v>
      </c>
      <c r="D1133" s="86" t="s">
        <v>2403</v>
      </c>
      <c r="E1133" s="86" t="b">
        <v>0</v>
      </c>
      <c r="F1133" s="86" t="b">
        <v>0</v>
      </c>
      <c r="G1133" s="86" t="b">
        <v>0</v>
      </c>
    </row>
    <row r="1134" spans="1:7" x14ac:dyDescent="0.25">
      <c r="A1134" s="86" t="s">
        <v>2506</v>
      </c>
      <c r="B1134" s="86">
        <v>2</v>
      </c>
      <c r="C1134" s="119">
        <v>2.6881187529020243E-3</v>
      </c>
      <c r="D1134" s="86" t="s">
        <v>2403</v>
      </c>
      <c r="E1134" s="86" t="b">
        <v>0</v>
      </c>
      <c r="F1134" s="86" t="b">
        <v>0</v>
      </c>
      <c r="G1134" s="86" t="b">
        <v>0</v>
      </c>
    </row>
    <row r="1135" spans="1:7" x14ac:dyDescent="0.25">
      <c r="A1135" s="86" t="s">
        <v>2880</v>
      </c>
      <c r="B1135" s="86">
        <v>2</v>
      </c>
      <c r="C1135" s="119">
        <v>2.6881187529020243E-3</v>
      </c>
      <c r="D1135" s="86" t="s">
        <v>2403</v>
      </c>
      <c r="E1135" s="86" t="b">
        <v>0</v>
      </c>
      <c r="F1135" s="86" t="b">
        <v>0</v>
      </c>
      <c r="G1135" s="86" t="b">
        <v>0</v>
      </c>
    </row>
    <row r="1136" spans="1:7" x14ac:dyDescent="0.25">
      <c r="A1136" s="86" t="s">
        <v>2881</v>
      </c>
      <c r="B1136" s="86">
        <v>2</v>
      </c>
      <c r="C1136" s="119">
        <v>2.6881187529020243E-3</v>
      </c>
      <c r="D1136" s="86" t="s">
        <v>2403</v>
      </c>
      <c r="E1136" s="86" t="b">
        <v>0</v>
      </c>
      <c r="F1136" s="86" t="b">
        <v>0</v>
      </c>
      <c r="G1136" s="86" t="b">
        <v>0</v>
      </c>
    </row>
    <row r="1137" spans="1:7" x14ac:dyDescent="0.25">
      <c r="A1137" s="86" t="s">
        <v>2882</v>
      </c>
      <c r="B1137" s="86">
        <v>2</v>
      </c>
      <c r="C1137" s="119">
        <v>2.6881187529020243E-3</v>
      </c>
      <c r="D1137" s="86" t="s">
        <v>2403</v>
      </c>
      <c r="E1137" s="86" t="b">
        <v>0</v>
      </c>
      <c r="F1137" s="86" t="b">
        <v>0</v>
      </c>
      <c r="G1137" s="86" t="b">
        <v>0</v>
      </c>
    </row>
    <row r="1138" spans="1:7" x14ac:dyDescent="0.25">
      <c r="A1138" s="86" t="s">
        <v>2883</v>
      </c>
      <c r="B1138" s="86">
        <v>2</v>
      </c>
      <c r="C1138" s="119">
        <v>2.6881187529020243E-3</v>
      </c>
      <c r="D1138" s="86" t="s">
        <v>2403</v>
      </c>
      <c r="E1138" s="86" t="b">
        <v>0</v>
      </c>
      <c r="F1138" s="86" t="b">
        <v>0</v>
      </c>
      <c r="G1138" s="86" t="b">
        <v>0</v>
      </c>
    </row>
    <row r="1139" spans="1:7" x14ac:dyDescent="0.25">
      <c r="A1139" s="86" t="s">
        <v>2631</v>
      </c>
      <c r="B1139" s="86">
        <v>2</v>
      </c>
      <c r="C1139" s="119">
        <v>2.6881187529020243E-3</v>
      </c>
      <c r="D1139" s="86" t="s">
        <v>2403</v>
      </c>
      <c r="E1139" s="86" t="b">
        <v>0</v>
      </c>
      <c r="F1139" s="86" t="b">
        <v>0</v>
      </c>
      <c r="G1139" s="86" t="b">
        <v>0</v>
      </c>
    </row>
    <row r="1140" spans="1:7" x14ac:dyDescent="0.25">
      <c r="A1140" s="86" t="s">
        <v>2884</v>
      </c>
      <c r="B1140" s="86">
        <v>2</v>
      </c>
      <c r="C1140" s="119">
        <v>2.6881187529020243E-3</v>
      </c>
      <c r="D1140" s="86" t="s">
        <v>2403</v>
      </c>
      <c r="E1140" s="86" t="b">
        <v>0</v>
      </c>
      <c r="F1140" s="86" t="b">
        <v>0</v>
      </c>
      <c r="G1140" s="86" t="b">
        <v>0</v>
      </c>
    </row>
    <row r="1141" spans="1:7" x14ac:dyDescent="0.25">
      <c r="A1141" s="86" t="s">
        <v>2885</v>
      </c>
      <c r="B1141" s="86">
        <v>2</v>
      </c>
      <c r="C1141" s="119">
        <v>2.6881187529020243E-3</v>
      </c>
      <c r="D1141" s="86" t="s">
        <v>2403</v>
      </c>
      <c r="E1141" s="86" t="b">
        <v>0</v>
      </c>
      <c r="F1141" s="86" t="b">
        <v>0</v>
      </c>
      <c r="G1141" s="86" t="b">
        <v>0</v>
      </c>
    </row>
    <row r="1142" spans="1:7" x14ac:dyDescent="0.25">
      <c r="A1142" s="86" t="s">
        <v>2886</v>
      </c>
      <c r="B1142" s="86">
        <v>2</v>
      </c>
      <c r="C1142" s="119">
        <v>2.6881187529020243E-3</v>
      </c>
      <c r="D1142" s="86" t="s">
        <v>2403</v>
      </c>
      <c r="E1142" s="86" t="b">
        <v>0</v>
      </c>
      <c r="F1142" s="86" t="b">
        <v>0</v>
      </c>
      <c r="G1142" s="86" t="b">
        <v>0</v>
      </c>
    </row>
    <row r="1143" spans="1:7" x14ac:dyDescent="0.25">
      <c r="A1143" s="86" t="s">
        <v>2942</v>
      </c>
      <c r="B1143" s="86">
        <v>2</v>
      </c>
      <c r="C1143" s="119">
        <v>2.6881187529020243E-3</v>
      </c>
      <c r="D1143" s="86" t="s">
        <v>2403</v>
      </c>
      <c r="E1143" s="86" t="b">
        <v>0</v>
      </c>
      <c r="F1143" s="86" t="b">
        <v>0</v>
      </c>
      <c r="G1143" s="86" t="b">
        <v>0</v>
      </c>
    </row>
    <row r="1144" spans="1:7" x14ac:dyDescent="0.25">
      <c r="A1144" s="86" t="s">
        <v>2941</v>
      </c>
      <c r="B1144" s="86">
        <v>2</v>
      </c>
      <c r="C1144" s="119">
        <v>2.6881187529020243E-3</v>
      </c>
      <c r="D1144" s="86" t="s">
        <v>2403</v>
      </c>
      <c r="E1144" s="86" t="b">
        <v>0</v>
      </c>
      <c r="F1144" s="86" t="b">
        <v>0</v>
      </c>
      <c r="G1144" s="86" t="b">
        <v>0</v>
      </c>
    </row>
    <row r="1145" spans="1:7" x14ac:dyDescent="0.25">
      <c r="A1145" s="86" t="s">
        <v>2445</v>
      </c>
      <c r="B1145" s="86">
        <v>36</v>
      </c>
      <c r="C1145" s="119">
        <v>0</v>
      </c>
      <c r="D1145" s="86" t="s">
        <v>2404</v>
      </c>
      <c r="E1145" s="86" t="b">
        <v>0</v>
      </c>
      <c r="F1145" s="86" t="b">
        <v>0</v>
      </c>
      <c r="G1145" s="86" t="b">
        <v>0</v>
      </c>
    </row>
    <row r="1146" spans="1:7" x14ac:dyDescent="0.25">
      <c r="A1146" s="86" t="s">
        <v>2458</v>
      </c>
      <c r="B1146" s="86">
        <v>22</v>
      </c>
      <c r="C1146" s="119">
        <v>9.5637317861621621E-3</v>
      </c>
      <c r="D1146" s="86" t="s">
        <v>2404</v>
      </c>
      <c r="E1146" s="86" t="b">
        <v>0</v>
      </c>
      <c r="F1146" s="86" t="b">
        <v>0</v>
      </c>
      <c r="G1146" s="86" t="b">
        <v>0</v>
      </c>
    </row>
    <row r="1147" spans="1:7" x14ac:dyDescent="0.25">
      <c r="A1147" s="86" t="s">
        <v>2468</v>
      </c>
      <c r="B1147" s="86">
        <v>19</v>
      </c>
      <c r="C1147" s="119">
        <v>1.0718351822103065E-2</v>
      </c>
      <c r="D1147" s="86" t="s">
        <v>2404</v>
      </c>
      <c r="E1147" s="86" t="b">
        <v>0</v>
      </c>
      <c r="F1147" s="86" t="b">
        <v>0</v>
      </c>
      <c r="G1147" s="86" t="b">
        <v>0</v>
      </c>
    </row>
    <row r="1148" spans="1:7" x14ac:dyDescent="0.25">
      <c r="A1148" s="86" t="s">
        <v>2447</v>
      </c>
      <c r="B1148" s="86">
        <v>17</v>
      </c>
      <c r="C1148" s="119">
        <v>1.1259168393522818E-2</v>
      </c>
      <c r="D1148" s="86" t="s">
        <v>2404</v>
      </c>
      <c r="E1148" s="86" t="b">
        <v>0</v>
      </c>
      <c r="F1148" s="86" t="b">
        <v>0</v>
      </c>
      <c r="G1148" s="86" t="b">
        <v>0</v>
      </c>
    </row>
    <row r="1149" spans="1:7" x14ac:dyDescent="0.25">
      <c r="A1149" s="86" t="s">
        <v>2446</v>
      </c>
      <c r="B1149" s="86">
        <v>17</v>
      </c>
      <c r="C1149" s="119">
        <v>1.1259168393522818E-2</v>
      </c>
      <c r="D1149" s="86" t="s">
        <v>2404</v>
      </c>
      <c r="E1149" s="86" t="b">
        <v>0</v>
      </c>
      <c r="F1149" s="86" t="b">
        <v>0</v>
      </c>
      <c r="G1149" s="86" t="b">
        <v>0</v>
      </c>
    </row>
    <row r="1150" spans="1:7" x14ac:dyDescent="0.25">
      <c r="A1150" s="86" t="s">
        <v>2485</v>
      </c>
      <c r="B1150" s="86">
        <v>14</v>
      </c>
      <c r="C1150" s="119">
        <v>1.1671631120420101E-2</v>
      </c>
      <c r="D1150" s="86" t="s">
        <v>2404</v>
      </c>
      <c r="E1150" s="86" t="b">
        <v>0</v>
      </c>
      <c r="F1150" s="86" t="b">
        <v>0</v>
      </c>
      <c r="G1150" s="86" t="b">
        <v>0</v>
      </c>
    </row>
    <row r="1151" spans="1:7" x14ac:dyDescent="0.25">
      <c r="A1151" s="86" t="s">
        <v>2497</v>
      </c>
      <c r="B1151" s="86">
        <v>14</v>
      </c>
      <c r="C1151" s="119">
        <v>1.1671631120420101E-2</v>
      </c>
      <c r="D1151" s="86" t="s">
        <v>2404</v>
      </c>
      <c r="E1151" s="86" t="b">
        <v>0</v>
      </c>
      <c r="F1151" s="86" t="b">
        <v>0</v>
      </c>
      <c r="G1151" s="86" t="b">
        <v>0</v>
      </c>
    </row>
    <row r="1152" spans="1:7" x14ac:dyDescent="0.25">
      <c r="A1152" s="86" t="s">
        <v>2498</v>
      </c>
      <c r="B1152" s="86">
        <v>14</v>
      </c>
      <c r="C1152" s="119">
        <v>1.1671631120420101E-2</v>
      </c>
      <c r="D1152" s="86" t="s">
        <v>2404</v>
      </c>
      <c r="E1152" s="86" t="b">
        <v>0</v>
      </c>
      <c r="F1152" s="86" t="b">
        <v>0</v>
      </c>
      <c r="G1152" s="86" t="b">
        <v>0</v>
      </c>
    </row>
    <row r="1153" spans="1:7" x14ac:dyDescent="0.25">
      <c r="A1153" s="86" t="s">
        <v>2499</v>
      </c>
      <c r="B1153" s="86">
        <v>14</v>
      </c>
      <c r="C1153" s="119">
        <v>1.1671631120420101E-2</v>
      </c>
      <c r="D1153" s="86" t="s">
        <v>2404</v>
      </c>
      <c r="E1153" s="86" t="b">
        <v>0</v>
      </c>
      <c r="F1153" s="86" t="b">
        <v>0</v>
      </c>
      <c r="G1153" s="86" t="b">
        <v>0</v>
      </c>
    </row>
    <row r="1154" spans="1:7" x14ac:dyDescent="0.25">
      <c r="A1154" s="86" t="s">
        <v>2500</v>
      </c>
      <c r="B1154" s="86">
        <v>14</v>
      </c>
      <c r="C1154" s="119">
        <v>1.1671631120420101E-2</v>
      </c>
      <c r="D1154" s="86" t="s">
        <v>2404</v>
      </c>
      <c r="E1154" s="86" t="b">
        <v>0</v>
      </c>
      <c r="F1154" s="86" t="b">
        <v>0</v>
      </c>
      <c r="G1154" s="86" t="b">
        <v>0</v>
      </c>
    </row>
    <row r="1155" spans="1:7" x14ac:dyDescent="0.25">
      <c r="A1155" s="86" t="s">
        <v>2501</v>
      </c>
      <c r="B1155" s="86">
        <v>14</v>
      </c>
      <c r="C1155" s="119">
        <v>1.1671631120420101E-2</v>
      </c>
      <c r="D1155" s="86" t="s">
        <v>2404</v>
      </c>
      <c r="E1155" s="86" t="b">
        <v>0</v>
      </c>
      <c r="F1155" s="86" t="b">
        <v>0</v>
      </c>
      <c r="G1155" s="86" t="b">
        <v>0</v>
      </c>
    </row>
    <row r="1156" spans="1:7" x14ac:dyDescent="0.25">
      <c r="A1156" s="86" t="s">
        <v>2502</v>
      </c>
      <c r="B1156" s="86">
        <v>14</v>
      </c>
      <c r="C1156" s="119">
        <v>1.1671631120420101E-2</v>
      </c>
      <c r="D1156" s="86" t="s">
        <v>2404</v>
      </c>
      <c r="E1156" s="86" t="b">
        <v>0</v>
      </c>
      <c r="F1156" s="86" t="b">
        <v>0</v>
      </c>
      <c r="G1156" s="86" t="b">
        <v>0</v>
      </c>
    </row>
    <row r="1157" spans="1:7" x14ac:dyDescent="0.25">
      <c r="A1157" s="86" t="s">
        <v>2471</v>
      </c>
      <c r="B1157" s="86">
        <v>14</v>
      </c>
      <c r="C1157" s="119">
        <v>1.1671631120420101E-2</v>
      </c>
      <c r="D1157" s="86" t="s">
        <v>2404</v>
      </c>
      <c r="E1157" s="86" t="b">
        <v>0</v>
      </c>
      <c r="F1157" s="86" t="b">
        <v>0</v>
      </c>
      <c r="G1157" s="86" t="b">
        <v>0</v>
      </c>
    </row>
    <row r="1158" spans="1:7" x14ac:dyDescent="0.25">
      <c r="A1158" s="86" t="s">
        <v>2503</v>
      </c>
      <c r="B1158" s="86">
        <v>14</v>
      </c>
      <c r="C1158" s="119">
        <v>1.1671631120420101E-2</v>
      </c>
      <c r="D1158" s="86" t="s">
        <v>2404</v>
      </c>
      <c r="E1158" s="86" t="b">
        <v>0</v>
      </c>
      <c r="F1158" s="86" t="b">
        <v>0</v>
      </c>
      <c r="G1158" s="86" t="b">
        <v>0</v>
      </c>
    </row>
    <row r="1159" spans="1:7" x14ac:dyDescent="0.25">
      <c r="A1159" s="86" t="s">
        <v>2504</v>
      </c>
      <c r="B1159" s="86">
        <v>14</v>
      </c>
      <c r="C1159" s="119">
        <v>1.1671631120420101E-2</v>
      </c>
      <c r="D1159" s="86" t="s">
        <v>2404</v>
      </c>
      <c r="E1159" s="86" t="b">
        <v>0</v>
      </c>
      <c r="F1159" s="86" t="b">
        <v>0</v>
      </c>
      <c r="G1159" s="86" t="b">
        <v>0</v>
      </c>
    </row>
    <row r="1160" spans="1:7" x14ac:dyDescent="0.25">
      <c r="A1160" s="86" t="s">
        <v>2505</v>
      </c>
      <c r="B1160" s="86">
        <v>14</v>
      </c>
      <c r="C1160" s="119">
        <v>1.1671631120420101E-2</v>
      </c>
      <c r="D1160" s="86" t="s">
        <v>2404</v>
      </c>
      <c r="E1160" s="86" t="b">
        <v>0</v>
      </c>
      <c r="F1160" s="86" t="b">
        <v>0</v>
      </c>
      <c r="G1160" s="86" t="b">
        <v>0</v>
      </c>
    </row>
    <row r="1161" spans="1:7" x14ac:dyDescent="0.25">
      <c r="A1161" s="86" t="s">
        <v>2460</v>
      </c>
      <c r="B1161" s="86">
        <v>13</v>
      </c>
      <c r="C1161" s="119">
        <v>1.1688351483711092E-2</v>
      </c>
      <c r="D1161" s="86" t="s">
        <v>2404</v>
      </c>
      <c r="E1161" s="86" t="b">
        <v>0</v>
      </c>
      <c r="F1161" s="86" t="b">
        <v>0</v>
      </c>
      <c r="G1161" s="86" t="b">
        <v>0</v>
      </c>
    </row>
    <row r="1162" spans="1:7" x14ac:dyDescent="0.25">
      <c r="A1162" s="86" t="s">
        <v>2455</v>
      </c>
      <c r="B1162" s="86">
        <v>12</v>
      </c>
      <c r="C1162" s="119">
        <v>1.1637103773650303E-2</v>
      </c>
      <c r="D1162" s="86" t="s">
        <v>2404</v>
      </c>
      <c r="E1162" s="86" t="b">
        <v>0</v>
      </c>
      <c r="F1162" s="86" t="b">
        <v>0</v>
      </c>
      <c r="G1162" s="86" t="b">
        <v>0</v>
      </c>
    </row>
    <row r="1163" spans="1:7" x14ac:dyDescent="0.25">
      <c r="A1163" s="86" t="s">
        <v>2514</v>
      </c>
      <c r="B1163" s="86">
        <v>11</v>
      </c>
      <c r="C1163" s="119">
        <v>1.1512211324592856E-2</v>
      </c>
      <c r="D1163" s="86" t="s">
        <v>2404</v>
      </c>
      <c r="E1163" s="86" t="b">
        <v>0</v>
      </c>
      <c r="F1163" s="86" t="b">
        <v>0</v>
      </c>
      <c r="G1163" s="86" t="b">
        <v>0</v>
      </c>
    </row>
    <row r="1164" spans="1:7" x14ac:dyDescent="0.25">
      <c r="A1164" s="86" t="s">
        <v>2477</v>
      </c>
      <c r="B1164" s="86">
        <v>11</v>
      </c>
      <c r="C1164" s="119">
        <v>1.1512211324592856E-2</v>
      </c>
      <c r="D1164" s="86" t="s">
        <v>2404</v>
      </c>
      <c r="E1164" s="86" t="b">
        <v>0</v>
      </c>
      <c r="F1164" s="86" t="b">
        <v>0</v>
      </c>
      <c r="G1164" s="86" t="b">
        <v>0</v>
      </c>
    </row>
    <row r="1165" spans="1:7" x14ac:dyDescent="0.25">
      <c r="A1165" s="86" t="s">
        <v>2482</v>
      </c>
      <c r="B1165" s="86">
        <v>11</v>
      </c>
      <c r="C1165" s="119">
        <v>1.1512211324592856E-2</v>
      </c>
      <c r="D1165" s="86" t="s">
        <v>2404</v>
      </c>
      <c r="E1165" s="86" t="b">
        <v>0</v>
      </c>
      <c r="F1165" s="86" t="b">
        <v>0</v>
      </c>
      <c r="G1165" s="86" t="b">
        <v>0</v>
      </c>
    </row>
    <row r="1166" spans="1:7" x14ac:dyDescent="0.25">
      <c r="A1166" s="86" t="s">
        <v>2515</v>
      </c>
      <c r="B1166" s="86">
        <v>11</v>
      </c>
      <c r="C1166" s="119">
        <v>1.1512211324592856E-2</v>
      </c>
      <c r="D1166" s="86" t="s">
        <v>2404</v>
      </c>
      <c r="E1166" s="86" t="b">
        <v>0</v>
      </c>
      <c r="F1166" s="86" t="b">
        <v>0</v>
      </c>
      <c r="G1166" s="86" t="b">
        <v>0</v>
      </c>
    </row>
    <row r="1167" spans="1:7" x14ac:dyDescent="0.25">
      <c r="A1167" s="86" t="s">
        <v>2516</v>
      </c>
      <c r="B1167" s="86">
        <v>11</v>
      </c>
      <c r="C1167" s="119">
        <v>1.1512211324592856E-2</v>
      </c>
      <c r="D1167" s="86" t="s">
        <v>2404</v>
      </c>
      <c r="E1167" s="86" t="b">
        <v>0</v>
      </c>
      <c r="F1167" s="86" t="b">
        <v>0</v>
      </c>
      <c r="G1167" s="86" t="b">
        <v>0</v>
      </c>
    </row>
    <row r="1168" spans="1:7" x14ac:dyDescent="0.25">
      <c r="A1168" s="86" t="s">
        <v>2491</v>
      </c>
      <c r="B1168" s="86">
        <v>11</v>
      </c>
      <c r="C1168" s="119">
        <v>1.1512211324592856E-2</v>
      </c>
      <c r="D1168" s="86" t="s">
        <v>2404</v>
      </c>
      <c r="E1168" s="86" t="b">
        <v>0</v>
      </c>
      <c r="F1168" s="86" t="b">
        <v>0</v>
      </c>
      <c r="G1168" s="86" t="b">
        <v>0</v>
      </c>
    </row>
    <row r="1169" spans="1:7" x14ac:dyDescent="0.25">
      <c r="A1169" s="86" t="s">
        <v>2496</v>
      </c>
      <c r="B1169" s="86">
        <v>11</v>
      </c>
      <c r="C1169" s="119">
        <v>1.1512211324592856E-2</v>
      </c>
      <c r="D1169" s="86" t="s">
        <v>2404</v>
      </c>
      <c r="E1169" s="86" t="b">
        <v>0</v>
      </c>
      <c r="F1169" s="86" t="b">
        <v>0</v>
      </c>
      <c r="G1169" s="86" t="b">
        <v>0</v>
      </c>
    </row>
    <row r="1170" spans="1:7" x14ac:dyDescent="0.25">
      <c r="A1170" s="86" t="s">
        <v>2481</v>
      </c>
      <c r="B1170" s="86">
        <v>11</v>
      </c>
      <c r="C1170" s="119">
        <v>1.1512211324592856E-2</v>
      </c>
      <c r="D1170" s="86" t="s">
        <v>2404</v>
      </c>
      <c r="E1170" s="86" t="b">
        <v>0</v>
      </c>
      <c r="F1170" s="86" t="b">
        <v>0</v>
      </c>
      <c r="G1170" s="86" t="b">
        <v>0</v>
      </c>
    </row>
    <row r="1171" spans="1:7" x14ac:dyDescent="0.25">
      <c r="A1171" s="86" t="s">
        <v>2459</v>
      </c>
      <c r="B1171" s="86">
        <v>11</v>
      </c>
      <c r="C1171" s="119">
        <v>1.1512211324592856E-2</v>
      </c>
      <c r="D1171" s="86" t="s">
        <v>2404</v>
      </c>
      <c r="E1171" s="86" t="b">
        <v>0</v>
      </c>
      <c r="F1171" s="86" t="b">
        <v>0</v>
      </c>
      <c r="G1171" s="86" t="b">
        <v>0</v>
      </c>
    </row>
    <row r="1172" spans="1:7" x14ac:dyDescent="0.25">
      <c r="A1172" s="86" t="s">
        <v>2452</v>
      </c>
      <c r="B1172" s="86">
        <v>8</v>
      </c>
      <c r="C1172" s="119">
        <v>1.0621341687403965E-2</v>
      </c>
      <c r="D1172" s="86" t="s">
        <v>2404</v>
      </c>
      <c r="E1172" s="86" t="b">
        <v>0</v>
      </c>
      <c r="F1172" s="86" t="b">
        <v>0</v>
      </c>
      <c r="G1172" s="86" t="b">
        <v>0</v>
      </c>
    </row>
    <row r="1173" spans="1:7" x14ac:dyDescent="0.25">
      <c r="A1173" s="86" t="s">
        <v>2533</v>
      </c>
      <c r="B1173" s="86">
        <v>8</v>
      </c>
      <c r="C1173" s="119">
        <v>1.0621341687403965E-2</v>
      </c>
      <c r="D1173" s="86" t="s">
        <v>2404</v>
      </c>
      <c r="E1173" s="86" t="b">
        <v>0</v>
      </c>
      <c r="F1173" s="86" t="b">
        <v>0</v>
      </c>
      <c r="G1173" s="86" t="b">
        <v>0</v>
      </c>
    </row>
    <row r="1174" spans="1:7" x14ac:dyDescent="0.25">
      <c r="A1174" s="86" t="s">
        <v>2534</v>
      </c>
      <c r="B1174" s="86">
        <v>8</v>
      </c>
      <c r="C1174" s="119">
        <v>1.0621341687403965E-2</v>
      </c>
      <c r="D1174" s="86" t="s">
        <v>2404</v>
      </c>
      <c r="E1174" s="86" t="b">
        <v>0</v>
      </c>
      <c r="F1174" s="86" t="b">
        <v>0</v>
      </c>
      <c r="G1174" s="86" t="b">
        <v>0</v>
      </c>
    </row>
    <row r="1175" spans="1:7" x14ac:dyDescent="0.25">
      <c r="A1175" s="86" t="s">
        <v>2535</v>
      </c>
      <c r="B1175" s="86">
        <v>8</v>
      </c>
      <c r="C1175" s="119">
        <v>1.0621341687403965E-2</v>
      </c>
      <c r="D1175" s="86" t="s">
        <v>2404</v>
      </c>
      <c r="E1175" s="86" t="b">
        <v>0</v>
      </c>
      <c r="F1175" s="86" t="b">
        <v>0</v>
      </c>
      <c r="G1175" s="86" t="b">
        <v>0</v>
      </c>
    </row>
    <row r="1176" spans="1:7" x14ac:dyDescent="0.25">
      <c r="A1176" s="86" t="s">
        <v>2493</v>
      </c>
      <c r="B1176" s="86">
        <v>8</v>
      </c>
      <c r="C1176" s="119">
        <v>1.0621341687403965E-2</v>
      </c>
      <c r="D1176" s="86" t="s">
        <v>2404</v>
      </c>
      <c r="E1176" s="86" t="b">
        <v>0</v>
      </c>
      <c r="F1176" s="86" t="b">
        <v>0</v>
      </c>
      <c r="G1176" s="86" t="b">
        <v>0</v>
      </c>
    </row>
    <row r="1177" spans="1:7" x14ac:dyDescent="0.25">
      <c r="A1177" s="86" t="s">
        <v>2536</v>
      </c>
      <c r="B1177" s="86">
        <v>8</v>
      </c>
      <c r="C1177" s="119">
        <v>1.0621341687403965E-2</v>
      </c>
      <c r="D1177" s="86" t="s">
        <v>2404</v>
      </c>
      <c r="E1177" s="86" t="b">
        <v>0</v>
      </c>
      <c r="F1177" s="86" t="b">
        <v>0</v>
      </c>
      <c r="G1177" s="86" t="b">
        <v>0</v>
      </c>
    </row>
    <row r="1178" spans="1:7" x14ac:dyDescent="0.25">
      <c r="A1178" s="86" t="s">
        <v>2537</v>
      </c>
      <c r="B1178" s="86">
        <v>8</v>
      </c>
      <c r="C1178" s="119">
        <v>1.0621341687403965E-2</v>
      </c>
      <c r="D1178" s="86" t="s">
        <v>2404</v>
      </c>
      <c r="E1178" s="86" t="b">
        <v>0</v>
      </c>
      <c r="F1178" s="86" t="b">
        <v>0</v>
      </c>
      <c r="G1178" s="86" t="b">
        <v>0</v>
      </c>
    </row>
    <row r="1179" spans="1:7" x14ac:dyDescent="0.25">
      <c r="A1179" s="86" t="s">
        <v>2538</v>
      </c>
      <c r="B1179" s="86">
        <v>8</v>
      </c>
      <c r="C1179" s="119">
        <v>1.0621341687403965E-2</v>
      </c>
      <c r="D1179" s="86" t="s">
        <v>2404</v>
      </c>
      <c r="E1179" s="86" t="b">
        <v>0</v>
      </c>
      <c r="F1179" s="86" t="b">
        <v>0</v>
      </c>
      <c r="G1179" s="86" t="b">
        <v>0</v>
      </c>
    </row>
    <row r="1180" spans="1:7" x14ac:dyDescent="0.25">
      <c r="A1180" s="86" t="s">
        <v>2539</v>
      </c>
      <c r="B1180" s="86">
        <v>8</v>
      </c>
      <c r="C1180" s="119">
        <v>1.0621341687403965E-2</v>
      </c>
      <c r="D1180" s="86" t="s">
        <v>2404</v>
      </c>
      <c r="E1180" s="86" t="b">
        <v>0</v>
      </c>
      <c r="F1180" s="86" t="b">
        <v>0</v>
      </c>
      <c r="G1180" s="86" t="b">
        <v>0</v>
      </c>
    </row>
    <row r="1181" spans="1:7" x14ac:dyDescent="0.25">
      <c r="A1181" s="86" t="s">
        <v>2561</v>
      </c>
      <c r="B1181" s="86">
        <v>2</v>
      </c>
      <c r="C1181" s="119">
        <v>5.1027337605825457E-3</v>
      </c>
      <c r="D1181" s="86" t="s">
        <v>2404</v>
      </c>
      <c r="E1181" s="86" t="b">
        <v>0</v>
      </c>
      <c r="F1181" s="86" t="b">
        <v>0</v>
      </c>
      <c r="G1181" s="86" t="b">
        <v>0</v>
      </c>
    </row>
    <row r="1182" spans="1:7" x14ac:dyDescent="0.25">
      <c r="A1182" s="86" t="s">
        <v>2562</v>
      </c>
      <c r="B1182" s="86">
        <v>2</v>
      </c>
      <c r="C1182" s="119">
        <v>5.1027337605825457E-3</v>
      </c>
      <c r="D1182" s="86" t="s">
        <v>2404</v>
      </c>
      <c r="E1182" s="86" t="b">
        <v>0</v>
      </c>
      <c r="F1182" s="86" t="b">
        <v>0</v>
      </c>
      <c r="G1182" s="86" t="b">
        <v>0</v>
      </c>
    </row>
    <row r="1183" spans="1:7" x14ac:dyDescent="0.25">
      <c r="A1183" s="86" t="s">
        <v>2467</v>
      </c>
      <c r="B1183" s="86">
        <v>2</v>
      </c>
      <c r="C1183" s="119">
        <v>5.1027337605825457E-3</v>
      </c>
      <c r="D1183" s="86" t="s">
        <v>2404</v>
      </c>
      <c r="E1183" s="86" t="b">
        <v>0</v>
      </c>
      <c r="F1183" s="86" t="b">
        <v>0</v>
      </c>
      <c r="G1183" s="86" t="b">
        <v>0</v>
      </c>
    </row>
    <row r="1184" spans="1:7" x14ac:dyDescent="0.25">
      <c r="A1184" s="86" t="s">
        <v>277</v>
      </c>
      <c r="B1184" s="86">
        <v>2</v>
      </c>
      <c r="C1184" s="119">
        <v>5.1027337605825457E-3</v>
      </c>
      <c r="D1184" s="86" t="s">
        <v>2404</v>
      </c>
      <c r="E1184" s="86" t="b">
        <v>0</v>
      </c>
      <c r="F1184" s="86" t="b">
        <v>0</v>
      </c>
      <c r="G1184" s="86" t="b">
        <v>0</v>
      </c>
    </row>
    <row r="1185" spans="1:7" x14ac:dyDescent="0.25">
      <c r="A1185" s="86" t="s">
        <v>2529</v>
      </c>
      <c r="B1185" s="86">
        <v>2</v>
      </c>
      <c r="C1185" s="119">
        <v>5.1027337605825457E-3</v>
      </c>
      <c r="D1185" s="86" t="s">
        <v>2404</v>
      </c>
      <c r="E1185" s="86" t="b">
        <v>0</v>
      </c>
      <c r="F1185" s="86" t="b">
        <v>0</v>
      </c>
      <c r="G1185" s="86" t="b">
        <v>0</v>
      </c>
    </row>
    <row r="1186" spans="1:7" x14ac:dyDescent="0.25">
      <c r="A1186" s="86" t="s">
        <v>2470</v>
      </c>
      <c r="B1186" s="86">
        <v>32</v>
      </c>
      <c r="C1186" s="119">
        <v>1.3547477330095876E-3</v>
      </c>
      <c r="D1186" s="86" t="s">
        <v>2405</v>
      </c>
      <c r="E1186" s="86" t="b">
        <v>0</v>
      </c>
      <c r="F1186" s="86" t="b">
        <v>0</v>
      </c>
      <c r="G1186" s="86" t="b">
        <v>0</v>
      </c>
    </row>
    <row r="1187" spans="1:7" x14ac:dyDescent="0.25">
      <c r="A1187" s="86" t="s">
        <v>2474</v>
      </c>
      <c r="B1187" s="86">
        <v>32</v>
      </c>
      <c r="C1187" s="119">
        <v>1.3547477330095876E-3</v>
      </c>
      <c r="D1187" s="86" t="s">
        <v>2405</v>
      </c>
      <c r="E1187" s="86" t="b">
        <v>0</v>
      </c>
      <c r="F1187" s="86" t="b">
        <v>0</v>
      </c>
      <c r="G1187" s="86" t="b">
        <v>0</v>
      </c>
    </row>
    <row r="1188" spans="1:7" x14ac:dyDescent="0.25">
      <c r="A1188" s="86" t="s">
        <v>2475</v>
      </c>
      <c r="B1188" s="86">
        <v>32</v>
      </c>
      <c r="C1188" s="119">
        <v>1.3547477330095876E-3</v>
      </c>
      <c r="D1188" s="86" t="s">
        <v>2405</v>
      </c>
      <c r="E1188" s="86" t="b">
        <v>0</v>
      </c>
      <c r="F1188" s="86" t="b">
        <v>0</v>
      </c>
      <c r="G1188" s="86" t="b">
        <v>0</v>
      </c>
    </row>
    <row r="1189" spans="1:7" x14ac:dyDescent="0.25">
      <c r="A1189" s="86" t="s">
        <v>2445</v>
      </c>
      <c r="B1189" s="86">
        <v>23</v>
      </c>
      <c r="C1189" s="119">
        <v>0</v>
      </c>
      <c r="D1189" s="86" t="s">
        <v>2405</v>
      </c>
      <c r="E1189" s="86" t="b">
        <v>0</v>
      </c>
      <c r="F1189" s="86" t="b">
        <v>0</v>
      </c>
      <c r="G1189" s="86" t="b">
        <v>0</v>
      </c>
    </row>
    <row r="1190" spans="1:7" x14ac:dyDescent="0.25">
      <c r="A1190" s="86" t="s">
        <v>2446</v>
      </c>
      <c r="B1190" s="86">
        <v>23</v>
      </c>
      <c r="C1190" s="119">
        <v>0</v>
      </c>
      <c r="D1190" s="86" t="s">
        <v>2405</v>
      </c>
      <c r="E1190" s="86" t="b">
        <v>0</v>
      </c>
      <c r="F1190" s="86" t="b">
        <v>0</v>
      </c>
      <c r="G1190" s="86" t="b">
        <v>0</v>
      </c>
    </row>
    <row r="1191" spans="1:7" x14ac:dyDescent="0.25">
      <c r="A1191" s="86" t="s">
        <v>2451</v>
      </c>
      <c r="B1191" s="86">
        <v>23</v>
      </c>
      <c r="C1191" s="119">
        <v>0</v>
      </c>
      <c r="D1191" s="86" t="s">
        <v>2405</v>
      </c>
      <c r="E1191" s="86" t="b">
        <v>0</v>
      </c>
      <c r="F1191" s="86" t="b">
        <v>0</v>
      </c>
      <c r="G1191" s="86" t="b">
        <v>0</v>
      </c>
    </row>
    <row r="1192" spans="1:7" x14ac:dyDescent="0.25">
      <c r="A1192" s="86" t="s">
        <v>2447</v>
      </c>
      <c r="B1192" s="86">
        <v>22</v>
      </c>
      <c r="C1192" s="119">
        <v>9.3138906644409146E-4</v>
      </c>
      <c r="D1192" s="86" t="s">
        <v>2405</v>
      </c>
      <c r="E1192" s="86" t="b">
        <v>0</v>
      </c>
      <c r="F1192" s="86" t="b">
        <v>0</v>
      </c>
      <c r="G1192" s="86" t="b">
        <v>0</v>
      </c>
    </row>
    <row r="1193" spans="1:7" x14ac:dyDescent="0.25">
      <c r="A1193" s="86" t="s">
        <v>2458</v>
      </c>
      <c r="B1193" s="86">
        <v>22</v>
      </c>
      <c r="C1193" s="119">
        <v>9.3138906644409146E-4</v>
      </c>
      <c r="D1193" s="86" t="s">
        <v>2405</v>
      </c>
      <c r="E1193" s="86" t="b">
        <v>0</v>
      </c>
      <c r="F1193" s="86" t="b">
        <v>0</v>
      </c>
      <c r="G1193" s="86" t="b">
        <v>0</v>
      </c>
    </row>
    <row r="1194" spans="1:7" x14ac:dyDescent="0.25">
      <c r="A1194" s="86" t="s">
        <v>2480</v>
      </c>
      <c r="B1194" s="86">
        <v>22</v>
      </c>
      <c r="C1194" s="119">
        <v>9.3138906644409146E-4</v>
      </c>
      <c r="D1194" s="86" t="s">
        <v>2405</v>
      </c>
      <c r="E1194" s="86" t="b">
        <v>0</v>
      </c>
      <c r="F1194" s="86" t="b">
        <v>0</v>
      </c>
      <c r="G1194" s="86" t="b">
        <v>0</v>
      </c>
    </row>
    <row r="1195" spans="1:7" x14ac:dyDescent="0.25">
      <c r="A1195" s="86" t="s">
        <v>2455</v>
      </c>
      <c r="B1195" s="86">
        <v>22</v>
      </c>
      <c r="C1195" s="119">
        <v>9.3138906644409146E-4</v>
      </c>
      <c r="D1195" s="86" t="s">
        <v>2405</v>
      </c>
      <c r="E1195" s="86" t="b">
        <v>0</v>
      </c>
      <c r="F1195" s="86" t="b">
        <v>0</v>
      </c>
      <c r="G1195" s="86" t="b">
        <v>0</v>
      </c>
    </row>
    <row r="1196" spans="1:7" x14ac:dyDescent="0.25">
      <c r="A1196" s="86" t="s">
        <v>2459</v>
      </c>
      <c r="B1196" s="86">
        <v>22</v>
      </c>
      <c r="C1196" s="119">
        <v>9.3138906644409146E-4</v>
      </c>
      <c r="D1196" s="86" t="s">
        <v>2405</v>
      </c>
      <c r="E1196" s="86" t="b">
        <v>0</v>
      </c>
      <c r="F1196" s="86" t="b">
        <v>0</v>
      </c>
      <c r="G1196" s="86" t="b">
        <v>0</v>
      </c>
    </row>
    <row r="1197" spans="1:7" x14ac:dyDescent="0.25">
      <c r="A1197" s="86" t="s">
        <v>2487</v>
      </c>
      <c r="B1197" s="86">
        <v>22</v>
      </c>
      <c r="C1197" s="119">
        <v>9.3138906644409146E-4</v>
      </c>
      <c r="D1197" s="86" t="s">
        <v>2405</v>
      </c>
      <c r="E1197" s="86" t="b">
        <v>0</v>
      </c>
      <c r="F1197" s="86" t="b">
        <v>0</v>
      </c>
      <c r="G1197" s="86" t="b">
        <v>0</v>
      </c>
    </row>
    <row r="1198" spans="1:7" x14ac:dyDescent="0.25">
      <c r="A1198" s="86" t="s">
        <v>2488</v>
      </c>
      <c r="B1198" s="86">
        <v>22</v>
      </c>
      <c r="C1198" s="119">
        <v>9.3138906644409146E-4</v>
      </c>
      <c r="D1198" s="86" t="s">
        <v>2405</v>
      </c>
      <c r="E1198" s="86" t="b">
        <v>0</v>
      </c>
      <c r="F1198" s="86" t="b">
        <v>0</v>
      </c>
      <c r="G1198" s="86" t="b">
        <v>0</v>
      </c>
    </row>
    <row r="1199" spans="1:7" x14ac:dyDescent="0.25">
      <c r="A1199" s="86" t="s">
        <v>2489</v>
      </c>
      <c r="B1199" s="86">
        <v>22</v>
      </c>
      <c r="C1199" s="119">
        <v>9.3138906644409146E-4</v>
      </c>
      <c r="D1199" s="86" t="s">
        <v>2405</v>
      </c>
      <c r="E1199" s="86" t="b">
        <v>0</v>
      </c>
      <c r="F1199" s="86" t="b">
        <v>0</v>
      </c>
      <c r="G1199" s="86" t="b">
        <v>0</v>
      </c>
    </row>
    <row r="1200" spans="1:7" x14ac:dyDescent="0.25">
      <c r="A1200" s="86" t="s">
        <v>2490</v>
      </c>
      <c r="B1200" s="86">
        <v>22</v>
      </c>
      <c r="C1200" s="119">
        <v>9.3138906644409146E-4</v>
      </c>
      <c r="D1200" s="86" t="s">
        <v>2405</v>
      </c>
      <c r="E1200" s="86" t="b">
        <v>0</v>
      </c>
      <c r="F1200" s="86" t="b">
        <v>0</v>
      </c>
      <c r="G1200" s="86" t="b">
        <v>0</v>
      </c>
    </row>
    <row r="1201" spans="1:7" x14ac:dyDescent="0.25">
      <c r="A1201" s="86" t="s">
        <v>2449</v>
      </c>
      <c r="B1201" s="86">
        <v>22</v>
      </c>
      <c r="C1201" s="119">
        <v>9.3138906644409146E-4</v>
      </c>
      <c r="D1201" s="86" t="s">
        <v>2405</v>
      </c>
      <c r="E1201" s="86" t="b">
        <v>0</v>
      </c>
      <c r="F1201" s="86" t="b">
        <v>0</v>
      </c>
      <c r="G1201" s="86" t="b">
        <v>0</v>
      </c>
    </row>
    <row r="1202" spans="1:7" x14ac:dyDescent="0.25">
      <c r="A1202" s="86" t="s">
        <v>2450</v>
      </c>
      <c r="B1202" s="86">
        <v>22</v>
      </c>
      <c r="C1202" s="119">
        <v>9.3138906644409146E-4</v>
      </c>
      <c r="D1202" s="86" t="s">
        <v>2405</v>
      </c>
      <c r="E1202" s="86" t="b">
        <v>0</v>
      </c>
      <c r="F1202" s="86" t="b">
        <v>0</v>
      </c>
      <c r="G1202" s="86" t="b">
        <v>0</v>
      </c>
    </row>
    <row r="1203" spans="1:7" x14ac:dyDescent="0.25">
      <c r="A1203" s="86" t="s">
        <v>2452</v>
      </c>
      <c r="B1203" s="86">
        <v>11</v>
      </c>
      <c r="C1203" s="119">
        <v>7.7273830251163283E-3</v>
      </c>
      <c r="D1203" s="86" t="s">
        <v>2405</v>
      </c>
      <c r="E1203" s="86" t="b">
        <v>0</v>
      </c>
      <c r="F1203" s="86" t="b">
        <v>0</v>
      </c>
      <c r="G1203" s="86" t="b">
        <v>0</v>
      </c>
    </row>
    <row r="1204" spans="1:7" x14ac:dyDescent="0.25">
      <c r="A1204" s="86" t="s">
        <v>2467</v>
      </c>
      <c r="B1204" s="86">
        <v>11</v>
      </c>
      <c r="C1204" s="119">
        <v>7.7273830251163283E-3</v>
      </c>
      <c r="D1204" s="86" t="s">
        <v>2405</v>
      </c>
      <c r="E1204" s="86" t="b">
        <v>0</v>
      </c>
      <c r="F1204" s="86" t="b">
        <v>0</v>
      </c>
      <c r="G1204" s="86" t="b">
        <v>0</v>
      </c>
    </row>
    <row r="1205" spans="1:7" x14ac:dyDescent="0.25">
      <c r="A1205" s="86" t="s">
        <v>2495</v>
      </c>
      <c r="B1205" s="86">
        <v>10</v>
      </c>
      <c r="C1205" s="119">
        <v>7.9326279828419478E-3</v>
      </c>
      <c r="D1205" s="86" t="s">
        <v>2405</v>
      </c>
      <c r="E1205" s="86" t="b">
        <v>0</v>
      </c>
      <c r="F1205" s="86" t="b">
        <v>0</v>
      </c>
      <c r="G1205" s="86" t="b">
        <v>0</v>
      </c>
    </row>
    <row r="1206" spans="1:7" x14ac:dyDescent="0.25">
      <c r="A1206" s="86" t="s">
        <v>2445</v>
      </c>
      <c r="B1206" s="86">
        <v>11</v>
      </c>
      <c r="C1206" s="119">
        <v>0</v>
      </c>
      <c r="D1206" s="86" t="s">
        <v>2406</v>
      </c>
      <c r="E1206" s="86" t="b">
        <v>0</v>
      </c>
      <c r="F1206" s="86" t="b">
        <v>0</v>
      </c>
      <c r="G1206" s="86" t="b">
        <v>0</v>
      </c>
    </row>
    <row r="1207" spans="1:7" x14ac:dyDescent="0.25">
      <c r="A1207" s="86" t="s">
        <v>2481</v>
      </c>
      <c r="B1207" s="86">
        <v>10</v>
      </c>
      <c r="C1207" s="119">
        <v>1.792788904828305E-2</v>
      </c>
      <c r="D1207" s="86" t="s">
        <v>2406</v>
      </c>
      <c r="E1207" s="86" t="b">
        <v>0</v>
      </c>
      <c r="F1207" s="86" t="b">
        <v>0</v>
      </c>
      <c r="G1207" s="86" t="b">
        <v>0</v>
      </c>
    </row>
    <row r="1208" spans="1:7" x14ac:dyDescent="0.25">
      <c r="A1208" s="86" t="s">
        <v>2460</v>
      </c>
      <c r="B1208" s="86">
        <v>8</v>
      </c>
      <c r="C1208" s="119">
        <v>5.7927831692683339E-3</v>
      </c>
      <c r="D1208" s="86" t="s">
        <v>2406</v>
      </c>
      <c r="E1208" s="86" t="b">
        <v>0</v>
      </c>
      <c r="F1208" s="86" t="b">
        <v>0</v>
      </c>
      <c r="G1208" s="86" t="b">
        <v>0</v>
      </c>
    </row>
    <row r="1209" spans="1:7" x14ac:dyDescent="0.25">
      <c r="A1209" s="86" t="s">
        <v>2451</v>
      </c>
      <c r="B1209" s="86">
        <v>6</v>
      </c>
      <c r="C1209" s="119">
        <v>8.2693644431805664E-3</v>
      </c>
      <c r="D1209" s="86" t="s">
        <v>2406</v>
      </c>
      <c r="E1209" s="86" t="b">
        <v>0</v>
      </c>
      <c r="F1209" s="86" t="b">
        <v>0</v>
      </c>
      <c r="G1209" s="86" t="b">
        <v>0</v>
      </c>
    </row>
    <row r="1210" spans="1:7" x14ac:dyDescent="0.25">
      <c r="A1210" s="86" t="s">
        <v>2452</v>
      </c>
      <c r="B1210" s="86">
        <v>6</v>
      </c>
      <c r="C1210" s="119">
        <v>8.2693644431805664E-3</v>
      </c>
      <c r="D1210" s="86" t="s">
        <v>2406</v>
      </c>
      <c r="E1210" s="86" t="b">
        <v>0</v>
      </c>
      <c r="F1210" s="86" t="b">
        <v>0</v>
      </c>
      <c r="G1210" s="86" t="b">
        <v>0</v>
      </c>
    </row>
    <row r="1211" spans="1:7" x14ac:dyDescent="0.25">
      <c r="A1211" s="86" t="s">
        <v>2468</v>
      </c>
      <c r="B1211" s="86">
        <v>6</v>
      </c>
      <c r="C1211" s="119">
        <v>8.2693644431805664E-3</v>
      </c>
      <c r="D1211" s="86" t="s">
        <v>2406</v>
      </c>
      <c r="E1211" s="86" t="b">
        <v>0</v>
      </c>
      <c r="F1211" s="86" t="b">
        <v>0</v>
      </c>
      <c r="G1211" s="86" t="b">
        <v>0</v>
      </c>
    </row>
    <row r="1212" spans="1:7" x14ac:dyDescent="0.25">
      <c r="A1212" s="86" t="s">
        <v>2478</v>
      </c>
      <c r="B1212" s="86">
        <v>5</v>
      </c>
      <c r="C1212" s="119">
        <v>8.9639445241415251E-3</v>
      </c>
      <c r="D1212" s="86" t="s">
        <v>2406</v>
      </c>
      <c r="E1212" s="86" t="b">
        <v>0</v>
      </c>
      <c r="F1212" s="86" t="b">
        <v>0</v>
      </c>
      <c r="G1212" s="86" t="b">
        <v>0</v>
      </c>
    </row>
    <row r="1213" spans="1:7" x14ac:dyDescent="0.25">
      <c r="A1213" s="86" t="s">
        <v>2528</v>
      </c>
      <c r="B1213" s="86">
        <v>5</v>
      </c>
      <c r="C1213" s="119">
        <v>8.9639445241415251E-3</v>
      </c>
      <c r="D1213" s="86" t="s">
        <v>2406</v>
      </c>
      <c r="E1213" s="86" t="b">
        <v>0</v>
      </c>
      <c r="F1213" s="86" t="b">
        <v>0</v>
      </c>
      <c r="G1213" s="86" t="b">
        <v>0</v>
      </c>
    </row>
    <row r="1214" spans="1:7" x14ac:dyDescent="0.25">
      <c r="A1214" s="86" t="s">
        <v>2484</v>
      </c>
      <c r="B1214" s="86">
        <v>5</v>
      </c>
      <c r="C1214" s="119">
        <v>8.9639445241415251E-3</v>
      </c>
      <c r="D1214" s="86" t="s">
        <v>2406</v>
      </c>
      <c r="E1214" s="86" t="b">
        <v>0</v>
      </c>
      <c r="F1214" s="86" t="b">
        <v>0</v>
      </c>
      <c r="G1214" s="86" t="b">
        <v>0</v>
      </c>
    </row>
    <row r="1215" spans="1:7" x14ac:dyDescent="0.25">
      <c r="A1215" s="86" t="s">
        <v>2666</v>
      </c>
      <c r="B1215" s="86">
        <v>5</v>
      </c>
      <c r="C1215" s="119">
        <v>8.9639445241415251E-3</v>
      </c>
      <c r="D1215" s="86" t="s">
        <v>2406</v>
      </c>
      <c r="E1215" s="86" t="b">
        <v>0</v>
      </c>
      <c r="F1215" s="86" t="b">
        <v>0</v>
      </c>
      <c r="G1215" s="86" t="b">
        <v>0</v>
      </c>
    </row>
    <row r="1216" spans="1:7" x14ac:dyDescent="0.25">
      <c r="A1216" s="86" t="s">
        <v>2462</v>
      </c>
      <c r="B1216" s="86">
        <v>5</v>
      </c>
      <c r="C1216" s="119">
        <v>8.9639445241415251E-3</v>
      </c>
      <c r="D1216" s="86" t="s">
        <v>2406</v>
      </c>
      <c r="E1216" s="86" t="b">
        <v>0</v>
      </c>
      <c r="F1216" s="86" t="b">
        <v>0</v>
      </c>
      <c r="G1216" s="86" t="b">
        <v>0</v>
      </c>
    </row>
    <row r="1217" spans="1:7" x14ac:dyDescent="0.25">
      <c r="A1217" s="86" t="s">
        <v>2667</v>
      </c>
      <c r="B1217" s="86">
        <v>5</v>
      </c>
      <c r="C1217" s="119">
        <v>8.9639445241415251E-3</v>
      </c>
      <c r="D1217" s="86" t="s">
        <v>2406</v>
      </c>
      <c r="E1217" s="86" t="b">
        <v>0</v>
      </c>
      <c r="F1217" s="86" t="b">
        <v>0</v>
      </c>
      <c r="G1217" s="86" t="b">
        <v>0</v>
      </c>
    </row>
    <row r="1218" spans="1:7" x14ac:dyDescent="0.25">
      <c r="A1218" s="86" t="s">
        <v>2668</v>
      </c>
      <c r="B1218" s="86">
        <v>5</v>
      </c>
      <c r="C1218" s="119">
        <v>8.9639445241415251E-3</v>
      </c>
      <c r="D1218" s="86" t="s">
        <v>2406</v>
      </c>
      <c r="E1218" s="86" t="b">
        <v>1</v>
      </c>
      <c r="F1218" s="86" t="b">
        <v>0</v>
      </c>
      <c r="G1218" s="86" t="b">
        <v>0</v>
      </c>
    </row>
    <row r="1219" spans="1:7" x14ac:dyDescent="0.25">
      <c r="A1219" s="86" t="s">
        <v>2669</v>
      </c>
      <c r="B1219" s="86">
        <v>5</v>
      </c>
      <c r="C1219" s="119">
        <v>8.9639445241415251E-3</v>
      </c>
      <c r="D1219" s="86" t="s">
        <v>2406</v>
      </c>
      <c r="E1219" s="86" t="b">
        <v>0</v>
      </c>
      <c r="F1219" s="86" t="b">
        <v>0</v>
      </c>
      <c r="G1219" s="86" t="b">
        <v>0</v>
      </c>
    </row>
    <row r="1220" spans="1:7" x14ac:dyDescent="0.25">
      <c r="A1220" s="86" t="s">
        <v>2477</v>
      </c>
      <c r="B1220" s="86">
        <v>5</v>
      </c>
      <c r="C1220" s="119">
        <v>8.9639445241415251E-3</v>
      </c>
      <c r="D1220" s="86" t="s">
        <v>2406</v>
      </c>
      <c r="E1220" s="86" t="b">
        <v>0</v>
      </c>
      <c r="F1220" s="86" t="b">
        <v>0</v>
      </c>
      <c r="G1220" s="86" t="b">
        <v>0</v>
      </c>
    </row>
    <row r="1221" spans="1:7" x14ac:dyDescent="0.25">
      <c r="A1221" s="86" t="s">
        <v>2541</v>
      </c>
      <c r="B1221" s="86">
        <v>5</v>
      </c>
      <c r="C1221" s="119">
        <v>8.9639445241415251E-3</v>
      </c>
      <c r="D1221" s="86" t="s">
        <v>2406</v>
      </c>
      <c r="E1221" s="86" t="b">
        <v>0</v>
      </c>
      <c r="F1221" s="86" t="b">
        <v>0</v>
      </c>
      <c r="G1221" s="86" t="b">
        <v>0</v>
      </c>
    </row>
    <row r="1222" spans="1:7" x14ac:dyDescent="0.25">
      <c r="A1222" s="86" t="s">
        <v>2575</v>
      </c>
      <c r="B1222" s="86">
        <v>5</v>
      </c>
      <c r="C1222" s="119">
        <v>8.9639445241415251E-3</v>
      </c>
      <c r="D1222" s="86" t="s">
        <v>2406</v>
      </c>
      <c r="E1222" s="86" t="b">
        <v>0</v>
      </c>
      <c r="F1222" s="86" t="b">
        <v>0</v>
      </c>
      <c r="G1222" s="86" t="b">
        <v>0</v>
      </c>
    </row>
    <row r="1223" spans="1:7" x14ac:dyDescent="0.25">
      <c r="A1223" s="86" t="s">
        <v>2471</v>
      </c>
      <c r="B1223" s="86">
        <v>5</v>
      </c>
      <c r="C1223" s="119">
        <v>8.9639445241415251E-3</v>
      </c>
      <c r="D1223" s="86" t="s">
        <v>2406</v>
      </c>
      <c r="E1223" s="86" t="b">
        <v>0</v>
      </c>
      <c r="F1223" s="86" t="b">
        <v>0</v>
      </c>
      <c r="G1223" s="86" t="b">
        <v>0</v>
      </c>
    </row>
    <row r="1224" spans="1:7" x14ac:dyDescent="0.25">
      <c r="A1224" s="86" t="s">
        <v>2459</v>
      </c>
      <c r="B1224" s="86">
        <v>5</v>
      </c>
      <c r="C1224" s="119">
        <v>8.9639445241415251E-3</v>
      </c>
      <c r="D1224" s="86" t="s">
        <v>2406</v>
      </c>
      <c r="E1224" s="86" t="b">
        <v>0</v>
      </c>
      <c r="F1224" s="86" t="b">
        <v>0</v>
      </c>
      <c r="G1224" s="86" t="b">
        <v>0</v>
      </c>
    </row>
    <row r="1225" spans="1:7" x14ac:dyDescent="0.25">
      <c r="A1225" s="86" t="s">
        <v>2670</v>
      </c>
      <c r="B1225" s="86">
        <v>5</v>
      </c>
      <c r="C1225" s="119">
        <v>8.9639445241415251E-3</v>
      </c>
      <c r="D1225" s="86" t="s">
        <v>2406</v>
      </c>
      <c r="E1225" s="86" t="b">
        <v>0</v>
      </c>
      <c r="F1225" s="86" t="b">
        <v>0</v>
      </c>
      <c r="G1225" s="86" t="b">
        <v>0</v>
      </c>
    </row>
    <row r="1226" spans="1:7" x14ac:dyDescent="0.25">
      <c r="A1226" s="86" t="s">
        <v>2473</v>
      </c>
      <c r="B1226" s="86">
        <v>5</v>
      </c>
      <c r="C1226" s="119">
        <v>8.9639445241415251E-3</v>
      </c>
      <c r="D1226" s="86" t="s">
        <v>2406</v>
      </c>
      <c r="E1226" s="86" t="b">
        <v>0</v>
      </c>
      <c r="F1226" s="86" t="b">
        <v>0</v>
      </c>
      <c r="G1226" s="86" t="b">
        <v>0</v>
      </c>
    </row>
    <row r="1227" spans="1:7" x14ac:dyDescent="0.25">
      <c r="A1227" s="86" t="s">
        <v>2447</v>
      </c>
      <c r="B1227" s="86">
        <v>3</v>
      </c>
      <c r="C1227" s="119">
        <v>8.8629020487732326E-3</v>
      </c>
      <c r="D1227" s="86" t="s">
        <v>2406</v>
      </c>
      <c r="E1227" s="86" t="b">
        <v>0</v>
      </c>
      <c r="F1227" s="86" t="b">
        <v>0</v>
      </c>
      <c r="G1227" s="86" t="b">
        <v>0</v>
      </c>
    </row>
    <row r="1228" spans="1:7" x14ac:dyDescent="0.25">
      <c r="A1228" s="86" t="s">
        <v>2446</v>
      </c>
      <c r="B1228" s="86">
        <v>3</v>
      </c>
      <c r="C1228" s="119">
        <v>8.8629020487732326E-3</v>
      </c>
      <c r="D1228" s="86" t="s">
        <v>2406</v>
      </c>
      <c r="E1228" s="86" t="b">
        <v>0</v>
      </c>
      <c r="F1228" s="86" t="b">
        <v>0</v>
      </c>
      <c r="G1228" s="86" t="b">
        <v>0</v>
      </c>
    </row>
    <row r="1229" spans="1:7" x14ac:dyDescent="0.25">
      <c r="A1229" s="86" t="s">
        <v>2448</v>
      </c>
      <c r="B1229" s="86">
        <v>2</v>
      </c>
      <c r="C1229" s="119">
        <v>7.7524888952276855E-3</v>
      </c>
      <c r="D1229" s="86" t="s">
        <v>2406</v>
      </c>
      <c r="E1229" s="86" t="b">
        <v>0</v>
      </c>
      <c r="F1229" s="86" t="b">
        <v>0</v>
      </c>
      <c r="G1229" s="86" t="b">
        <v>0</v>
      </c>
    </row>
    <row r="1230" spans="1:7" x14ac:dyDescent="0.25">
      <c r="A1230" s="86" t="s">
        <v>2461</v>
      </c>
      <c r="B1230" s="86">
        <v>2</v>
      </c>
      <c r="C1230" s="119">
        <v>7.7524888952276855E-3</v>
      </c>
      <c r="D1230" s="86" t="s">
        <v>2406</v>
      </c>
      <c r="E1230" s="86" t="b">
        <v>0</v>
      </c>
      <c r="F1230" s="86" t="b">
        <v>0</v>
      </c>
      <c r="G1230" s="86" t="b">
        <v>0</v>
      </c>
    </row>
    <row r="1231" spans="1:7" x14ac:dyDescent="0.25">
      <c r="A1231" s="86" t="s">
        <v>2561</v>
      </c>
      <c r="B1231" s="86">
        <v>2</v>
      </c>
      <c r="C1231" s="119">
        <v>7.7524888952276855E-3</v>
      </c>
      <c r="D1231" s="86" t="s">
        <v>2406</v>
      </c>
      <c r="E1231" s="86" t="b">
        <v>0</v>
      </c>
      <c r="F1231" s="86" t="b">
        <v>0</v>
      </c>
      <c r="G1231" s="86" t="b">
        <v>0</v>
      </c>
    </row>
    <row r="1232" spans="1:7" x14ac:dyDescent="0.25">
      <c r="A1232" s="86" t="s">
        <v>2562</v>
      </c>
      <c r="B1232" s="86">
        <v>2</v>
      </c>
      <c r="C1232" s="119">
        <v>7.7524888952276855E-3</v>
      </c>
      <c r="D1232" s="86" t="s">
        <v>2406</v>
      </c>
      <c r="E1232" s="86" t="b">
        <v>0</v>
      </c>
      <c r="F1232" s="86" t="b">
        <v>0</v>
      </c>
      <c r="G1232" s="86" t="b">
        <v>0</v>
      </c>
    </row>
    <row r="1233" spans="1:7" x14ac:dyDescent="0.25">
      <c r="A1233" s="86" t="s">
        <v>2467</v>
      </c>
      <c r="B1233" s="86">
        <v>2</v>
      </c>
      <c r="C1233" s="119">
        <v>7.7524888952276855E-3</v>
      </c>
      <c r="D1233" s="86" t="s">
        <v>2406</v>
      </c>
      <c r="E1233" s="86" t="b">
        <v>0</v>
      </c>
      <c r="F1233" s="86" t="b">
        <v>0</v>
      </c>
      <c r="G1233" s="86" t="b">
        <v>0</v>
      </c>
    </row>
    <row r="1234" spans="1:7" x14ac:dyDescent="0.25">
      <c r="A1234" s="86" t="s">
        <v>277</v>
      </c>
      <c r="B1234" s="86">
        <v>2</v>
      </c>
      <c r="C1234" s="119">
        <v>7.7524888952276855E-3</v>
      </c>
      <c r="D1234" s="86" t="s">
        <v>2406</v>
      </c>
      <c r="E1234" s="86" t="b">
        <v>0</v>
      </c>
      <c r="F1234" s="86" t="b">
        <v>0</v>
      </c>
      <c r="G1234" s="86" t="b">
        <v>0</v>
      </c>
    </row>
    <row r="1235" spans="1:7" x14ac:dyDescent="0.25">
      <c r="A1235" s="86" t="s">
        <v>2529</v>
      </c>
      <c r="B1235" s="86">
        <v>2</v>
      </c>
      <c r="C1235" s="119">
        <v>7.7524888952276855E-3</v>
      </c>
      <c r="D1235" s="86" t="s">
        <v>2406</v>
      </c>
      <c r="E1235" s="86" t="b">
        <v>0</v>
      </c>
      <c r="F1235" s="86" t="b">
        <v>0</v>
      </c>
      <c r="G1235" s="86" t="b">
        <v>0</v>
      </c>
    </row>
    <row r="1236" spans="1:7" x14ac:dyDescent="0.25">
      <c r="A1236" s="86" t="s">
        <v>2450</v>
      </c>
      <c r="B1236" s="86">
        <v>9</v>
      </c>
      <c r="C1236" s="119">
        <v>2.7910562716533722E-3</v>
      </c>
      <c r="D1236" s="86" t="s">
        <v>2407</v>
      </c>
      <c r="E1236" s="86" t="b">
        <v>0</v>
      </c>
      <c r="F1236" s="86" t="b">
        <v>0</v>
      </c>
      <c r="G1236" s="86" t="b">
        <v>0</v>
      </c>
    </row>
    <row r="1237" spans="1:7" x14ac:dyDescent="0.25">
      <c r="A1237" s="86" t="s">
        <v>2445</v>
      </c>
      <c r="B1237" s="86">
        <v>8</v>
      </c>
      <c r="C1237" s="119">
        <v>0</v>
      </c>
      <c r="D1237" s="86" t="s">
        <v>2407</v>
      </c>
      <c r="E1237" s="86" t="b">
        <v>0</v>
      </c>
      <c r="F1237" s="86" t="b">
        <v>0</v>
      </c>
      <c r="G1237" s="86" t="b">
        <v>0</v>
      </c>
    </row>
    <row r="1238" spans="1:7" x14ac:dyDescent="0.25">
      <c r="A1238" s="86" t="s">
        <v>2447</v>
      </c>
      <c r="B1238" s="86">
        <v>7</v>
      </c>
      <c r="C1238" s="119">
        <v>2.1708215446192892E-3</v>
      </c>
      <c r="D1238" s="86" t="s">
        <v>2407</v>
      </c>
      <c r="E1238" s="86" t="b">
        <v>0</v>
      </c>
      <c r="F1238" s="86" t="b">
        <v>0</v>
      </c>
      <c r="G1238" s="86" t="b">
        <v>0</v>
      </c>
    </row>
    <row r="1239" spans="1:7" x14ac:dyDescent="0.25">
      <c r="A1239" s="86" t="s">
        <v>2446</v>
      </c>
      <c r="B1239" s="86">
        <v>7</v>
      </c>
      <c r="C1239" s="119">
        <v>2.1708215446192892E-3</v>
      </c>
      <c r="D1239" s="86" t="s">
        <v>2407</v>
      </c>
      <c r="E1239" s="86" t="b">
        <v>0</v>
      </c>
      <c r="F1239" s="86" t="b">
        <v>0</v>
      </c>
      <c r="G1239" s="86" t="b">
        <v>0</v>
      </c>
    </row>
    <row r="1240" spans="1:7" x14ac:dyDescent="0.25">
      <c r="A1240" s="86" t="s">
        <v>2552</v>
      </c>
      <c r="B1240" s="86">
        <v>7</v>
      </c>
      <c r="C1240" s="119">
        <v>2.1708215446192892E-3</v>
      </c>
      <c r="D1240" s="86" t="s">
        <v>2407</v>
      </c>
      <c r="E1240" s="86" t="b">
        <v>0</v>
      </c>
      <c r="F1240" s="86" t="b">
        <v>0</v>
      </c>
      <c r="G1240" s="86" t="b">
        <v>0</v>
      </c>
    </row>
    <row r="1241" spans="1:7" x14ac:dyDescent="0.25">
      <c r="A1241" s="86" t="s">
        <v>2449</v>
      </c>
      <c r="B1241" s="86">
        <v>7</v>
      </c>
      <c r="C1241" s="119">
        <v>2.1708215446192892E-3</v>
      </c>
      <c r="D1241" s="86" t="s">
        <v>2407</v>
      </c>
      <c r="E1241" s="86" t="b">
        <v>0</v>
      </c>
      <c r="F1241" s="86" t="b">
        <v>0</v>
      </c>
      <c r="G1241" s="86" t="b">
        <v>0</v>
      </c>
    </row>
    <row r="1242" spans="1:7" x14ac:dyDescent="0.25">
      <c r="A1242" s="86" t="s">
        <v>2448</v>
      </c>
      <c r="B1242" s="86">
        <v>6</v>
      </c>
      <c r="C1242" s="119">
        <v>4.0087295168438489E-3</v>
      </c>
      <c r="D1242" s="86" t="s">
        <v>2407</v>
      </c>
      <c r="E1242" s="86" t="b">
        <v>0</v>
      </c>
      <c r="F1242" s="86" t="b">
        <v>0</v>
      </c>
      <c r="G1242" s="86" t="b">
        <v>0</v>
      </c>
    </row>
    <row r="1243" spans="1:7" x14ac:dyDescent="0.25">
      <c r="A1243" s="86" t="s">
        <v>2455</v>
      </c>
      <c r="B1243" s="86">
        <v>5</v>
      </c>
      <c r="C1243" s="119">
        <v>5.4577535469498605E-3</v>
      </c>
      <c r="D1243" s="86" t="s">
        <v>2407</v>
      </c>
      <c r="E1243" s="86" t="b">
        <v>0</v>
      </c>
      <c r="F1243" s="86" t="b">
        <v>0</v>
      </c>
      <c r="G1243" s="86" t="b">
        <v>0</v>
      </c>
    </row>
    <row r="1244" spans="1:7" x14ac:dyDescent="0.25">
      <c r="A1244" s="86" t="s">
        <v>528</v>
      </c>
      <c r="B1244" s="86">
        <v>5</v>
      </c>
      <c r="C1244" s="119">
        <v>5.4577535469498605E-3</v>
      </c>
      <c r="D1244" s="86" t="s">
        <v>2407</v>
      </c>
      <c r="E1244" s="86" t="b">
        <v>0</v>
      </c>
      <c r="F1244" s="86" t="b">
        <v>0</v>
      </c>
      <c r="G1244" s="86" t="b">
        <v>0</v>
      </c>
    </row>
    <row r="1245" spans="1:7" x14ac:dyDescent="0.25">
      <c r="A1245" s="86" t="s">
        <v>2469</v>
      </c>
      <c r="B1245" s="86">
        <v>5</v>
      </c>
      <c r="C1245" s="119">
        <v>5.4577535469498605E-3</v>
      </c>
      <c r="D1245" s="86" t="s">
        <v>2407</v>
      </c>
      <c r="E1245" s="86" t="b">
        <v>0</v>
      </c>
      <c r="F1245" s="86" t="b">
        <v>0</v>
      </c>
      <c r="G1245" s="86" t="b">
        <v>0</v>
      </c>
    </row>
    <row r="1246" spans="1:7" x14ac:dyDescent="0.25">
      <c r="A1246" s="86" t="s">
        <v>2454</v>
      </c>
      <c r="B1246" s="86">
        <v>5</v>
      </c>
      <c r="C1246" s="119">
        <v>5.4577535469498605E-3</v>
      </c>
      <c r="D1246" s="86" t="s">
        <v>2407</v>
      </c>
      <c r="E1246" s="86" t="b">
        <v>0</v>
      </c>
      <c r="F1246" s="86" t="b">
        <v>0</v>
      </c>
      <c r="G1246" s="86" t="b">
        <v>0</v>
      </c>
    </row>
    <row r="1247" spans="1:7" x14ac:dyDescent="0.25">
      <c r="A1247" s="86" t="s">
        <v>2479</v>
      </c>
      <c r="B1247" s="86">
        <v>5</v>
      </c>
      <c r="C1247" s="119">
        <v>5.4577535469498605E-3</v>
      </c>
      <c r="D1247" s="86" t="s">
        <v>2407</v>
      </c>
      <c r="E1247" s="86" t="b">
        <v>0</v>
      </c>
      <c r="F1247" s="86" t="b">
        <v>0</v>
      </c>
      <c r="G1247" s="86" t="b">
        <v>0</v>
      </c>
    </row>
    <row r="1248" spans="1:7" x14ac:dyDescent="0.25">
      <c r="A1248" s="86" t="s">
        <v>2595</v>
      </c>
      <c r="B1248" s="86">
        <v>5</v>
      </c>
      <c r="C1248" s="119">
        <v>5.4577535469498605E-3</v>
      </c>
      <c r="D1248" s="86" t="s">
        <v>2407</v>
      </c>
      <c r="E1248" s="86" t="b">
        <v>0</v>
      </c>
      <c r="F1248" s="86" t="b">
        <v>0</v>
      </c>
      <c r="G1248" s="86" t="b">
        <v>0</v>
      </c>
    </row>
    <row r="1249" spans="1:7" x14ac:dyDescent="0.25">
      <c r="A1249" s="86" t="s">
        <v>2451</v>
      </c>
      <c r="B1249" s="86">
        <v>5</v>
      </c>
      <c r="C1249" s="119">
        <v>5.4577535469498605E-3</v>
      </c>
      <c r="D1249" s="86" t="s">
        <v>2407</v>
      </c>
      <c r="E1249" s="86" t="b">
        <v>0</v>
      </c>
      <c r="F1249" s="86" t="b">
        <v>0</v>
      </c>
      <c r="G1249" s="86" t="b">
        <v>0</v>
      </c>
    </row>
    <row r="1250" spans="1:7" x14ac:dyDescent="0.25">
      <c r="A1250" s="86" t="s">
        <v>2457</v>
      </c>
      <c r="B1250" s="86">
        <v>5</v>
      </c>
      <c r="C1250" s="119">
        <v>5.4577535469498605E-3</v>
      </c>
      <c r="D1250" s="86" t="s">
        <v>2407</v>
      </c>
      <c r="E1250" s="86" t="b">
        <v>0</v>
      </c>
      <c r="F1250" s="86" t="b">
        <v>0</v>
      </c>
      <c r="G1250" s="86" t="b">
        <v>0</v>
      </c>
    </row>
    <row r="1251" spans="1:7" x14ac:dyDescent="0.25">
      <c r="A1251" s="86" t="s">
        <v>2613</v>
      </c>
      <c r="B1251" s="86">
        <v>4</v>
      </c>
      <c r="C1251" s="119">
        <v>6.4391442922776725E-3</v>
      </c>
      <c r="D1251" s="86" t="s">
        <v>2407</v>
      </c>
      <c r="E1251" s="86" t="b">
        <v>0</v>
      </c>
      <c r="F1251" s="86" t="b">
        <v>0</v>
      </c>
      <c r="G1251" s="86" t="b">
        <v>0</v>
      </c>
    </row>
    <row r="1252" spans="1:7" x14ac:dyDescent="0.25">
      <c r="A1252" s="86" t="s">
        <v>2577</v>
      </c>
      <c r="B1252" s="86">
        <v>4</v>
      </c>
      <c r="C1252" s="119">
        <v>6.4391442922776725E-3</v>
      </c>
      <c r="D1252" s="86" t="s">
        <v>2407</v>
      </c>
      <c r="E1252" s="86" t="b">
        <v>0</v>
      </c>
      <c r="F1252" s="86" t="b">
        <v>0</v>
      </c>
      <c r="G1252" s="86" t="b">
        <v>0</v>
      </c>
    </row>
    <row r="1253" spans="1:7" x14ac:dyDescent="0.25">
      <c r="A1253" s="86" t="s">
        <v>2476</v>
      </c>
      <c r="B1253" s="86">
        <v>3</v>
      </c>
      <c r="C1253" s="119">
        <v>6.8337229776301786E-3</v>
      </c>
      <c r="D1253" s="86" t="s">
        <v>2407</v>
      </c>
      <c r="E1253" s="86" t="b">
        <v>0</v>
      </c>
      <c r="F1253" s="86" t="b">
        <v>0</v>
      </c>
      <c r="G1253" s="86" t="b">
        <v>0</v>
      </c>
    </row>
    <row r="1254" spans="1:7" x14ac:dyDescent="0.25">
      <c r="A1254" s="86" t="s">
        <v>2594</v>
      </c>
      <c r="B1254" s="86">
        <v>3</v>
      </c>
      <c r="C1254" s="119">
        <v>6.8337229776301786E-3</v>
      </c>
      <c r="D1254" s="86" t="s">
        <v>2407</v>
      </c>
      <c r="E1254" s="86" t="b">
        <v>0</v>
      </c>
      <c r="F1254" s="86" t="b">
        <v>0</v>
      </c>
      <c r="G1254" s="86" t="b">
        <v>0</v>
      </c>
    </row>
    <row r="1255" spans="1:7" x14ac:dyDescent="0.25">
      <c r="A1255" s="86" t="s">
        <v>2465</v>
      </c>
      <c r="B1255" s="86">
        <v>3</v>
      </c>
      <c r="C1255" s="119">
        <v>6.8337229776301786E-3</v>
      </c>
      <c r="D1255" s="86" t="s">
        <v>2407</v>
      </c>
      <c r="E1255" s="86" t="b">
        <v>0</v>
      </c>
      <c r="F1255" s="86" t="b">
        <v>0</v>
      </c>
      <c r="G1255" s="86" t="b">
        <v>0</v>
      </c>
    </row>
    <row r="1256" spans="1:7" x14ac:dyDescent="0.25">
      <c r="A1256" s="86" t="s">
        <v>2701</v>
      </c>
      <c r="B1256" s="86">
        <v>3</v>
      </c>
      <c r="C1256" s="119">
        <v>6.8337229776301786E-3</v>
      </c>
      <c r="D1256" s="86" t="s">
        <v>2407</v>
      </c>
      <c r="E1256" s="86" t="b">
        <v>0</v>
      </c>
      <c r="F1256" s="86" t="b">
        <v>0</v>
      </c>
      <c r="G1256" s="86" t="b">
        <v>0</v>
      </c>
    </row>
    <row r="1257" spans="1:7" x14ac:dyDescent="0.25">
      <c r="A1257" s="86" t="s">
        <v>2477</v>
      </c>
      <c r="B1257" s="86">
        <v>3</v>
      </c>
      <c r="C1257" s="119">
        <v>6.8337229776301786E-3</v>
      </c>
      <c r="D1257" s="86" t="s">
        <v>2407</v>
      </c>
      <c r="E1257" s="86" t="b">
        <v>0</v>
      </c>
      <c r="F1257" s="86" t="b">
        <v>0</v>
      </c>
      <c r="G1257" s="86" t="b">
        <v>0</v>
      </c>
    </row>
    <row r="1258" spans="1:7" x14ac:dyDescent="0.25">
      <c r="A1258" s="86" t="s">
        <v>2702</v>
      </c>
      <c r="B1258" s="86">
        <v>3</v>
      </c>
      <c r="C1258" s="119">
        <v>6.8337229776301786E-3</v>
      </c>
      <c r="D1258" s="86" t="s">
        <v>2407</v>
      </c>
      <c r="E1258" s="86" t="b">
        <v>0</v>
      </c>
      <c r="F1258" s="86" t="b">
        <v>0</v>
      </c>
      <c r="G1258" s="86" t="b">
        <v>0</v>
      </c>
    </row>
    <row r="1259" spans="1:7" x14ac:dyDescent="0.25">
      <c r="A1259" s="86" t="s">
        <v>2703</v>
      </c>
      <c r="B1259" s="86">
        <v>3</v>
      </c>
      <c r="C1259" s="119">
        <v>6.8337229776301786E-3</v>
      </c>
      <c r="D1259" s="86" t="s">
        <v>2407</v>
      </c>
      <c r="E1259" s="86" t="b">
        <v>0</v>
      </c>
      <c r="F1259" s="86" t="b">
        <v>0</v>
      </c>
      <c r="G1259" s="86" t="b">
        <v>0</v>
      </c>
    </row>
    <row r="1260" spans="1:7" x14ac:dyDescent="0.25">
      <c r="A1260" s="86" t="s">
        <v>2463</v>
      </c>
      <c r="B1260" s="86">
        <v>3</v>
      </c>
      <c r="C1260" s="119">
        <v>6.8337229776301786E-3</v>
      </c>
      <c r="D1260" s="86" t="s">
        <v>2407</v>
      </c>
      <c r="E1260" s="86" t="b">
        <v>0</v>
      </c>
      <c r="F1260" s="86" t="b">
        <v>0</v>
      </c>
      <c r="G1260" s="86" t="b">
        <v>0</v>
      </c>
    </row>
    <row r="1261" spans="1:7" x14ac:dyDescent="0.25">
      <c r="A1261" s="86" t="s">
        <v>2785</v>
      </c>
      <c r="B1261" s="86">
        <v>2</v>
      </c>
      <c r="C1261" s="119">
        <v>6.4391442922776725E-3</v>
      </c>
      <c r="D1261" s="86" t="s">
        <v>2407</v>
      </c>
      <c r="E1261" s="86" t="b">
        <v>0</v>
      </c>
      <c r="F1261" s="86" t="b">
        <v>0</v>
      </c>
      <c r="G1261" s="86" t="b">
        <v>0</v>
      </c>
    </row>
    <row r="1262" spans="1:7" x14ac:dyDescent="0.25">
      <c r="A1262" s="86" t="s">
        <v>2548</v>
      </c>
      <c r="B1262" s="86">
        <v>2</v>
      </c>
      <c r="C1262" s="119">
        <v>6.4391442922776725E-3</v>
      </c>
      <c r="D1262" s="86" t="s">
        <v>2407</v>
      </c>
      <c r="E1262" s="86" t="b">
        <v>0</v>
      </c>
      <c r="F1262" s="86" t="b">
        <v>0</v>
      </c>
      <c r="G1262" s="86" t="b">
        <v>0</v>
      </c>
    </row>
    <row r="1263" spans="1:7" x14ac:dyDescent="0.25">
      <c r="A1263" s="86" t="s">
        <v>2789</v>
      </c>
      <c r="B1263" s="86">
        <v>2</v>
      </c>
      <c r="C1263" s="119">
        <v>6.4391442922776725E-3</v>
      </c>
      <c r="D1263" s="86" t="s">
        <v>2407</v>
      </c>
      <c r="E1263" s="86" t="b">
        <v>0</v>
      </c>
      <c r="F1263" s="86" t="b">
        <v>0</v>
      </c>
      <c r="G1263" s="86" t="b">
        <v>0</v>
      </c>
    </row>
    <row r="1264" spans="1:7" x14ac:dyDescent="0.25">
      <c r="A1264" s="86" t="s">
        <v>2452</v>
      </c>
      <c r="B1264" s="86">
        <v>2</v>
      </c>
      <c r="C1264" s="119">
        <v>6.4391442922776725E-3</v>
      </c>
      <c r="D1264" s="86" t="s">
        <v>2407</v>
      </c>
      <c r="E1264" s="86" t="b">
        <v>0</v>
      </c>
      <c r="F1264" s="86" t="b">
        <v>0</v>
      </c>
      <c r="G1264" s="86" t="b">
        <v>0</v>
      </c>
    </row>
    <row r="1265" spans="1:7" x14ac:dyDescent="0.25">
      <c r="A1265" s="86" t="s">
        <v>2462</v>
      </c>
      <c r="B1265" s="86">
        <v>2</v>
      </c>
      <c r="C1265" s="119">
        <v>6.4391442922776725E-3</v>
      </c>
      <c r="D1265" s="86" t="s">
        <v>2407</v>
      </c>
      <c r="E1265" s="86" t="b">
        <v>0</v>
      </c>
      <c r="F1265" s="86" t="b">
        <v>0</v>
      </c>
      <c r="G1265" s="86" t="b">
        <v>0</v>
      </c>
    </row>
    <row r="1266" spans="1:7" x14ac:dyDescent="0.25">
      <c r="A1266" s="86" t="s">
        <v>2453</v>
      </c>
      <c r="B1266" s="86">
        <v>2</v>
      </c>
      <c r="C1266" s="119">
        <v>6.4391442922776725E-3</v>
      </c>
      <c r="D1266" s="86" t="s">
        <v>2407</v>
      </c>
      <c r="E1266" s="86" t="b">
        <v>0</v>
      </c>
      <c r="F1266" s="86" t="b">
        <v>0</v>
      </c>
      <c r="G1266" s="86" t="b">
        <v>0</v>
      </c>
    </row>
    <row r="1267" spans="1:7" x14ac:dyDescent="0.25">
      <c r="A1267" s="86" t="s">
        <v>2456</v>
      </c>
      <c r="B1267" s="86">
        <v>2</v>
      </c>
      <c r="C1267" s="119">
        <v>6.4391442922776725E-3</v>
      </c>
      <c r="D1267" s="86" t="s">
        <v>2407</v>
      </c>
      <c r="E1267" s="86" t="b">
        <v>0</v>
      </c>
      <c r="F1267" s="86" t="b">
        <v>0</v>
      </c>
      <c r="G1267" s="86" t="b">
        <v>0</v>
      </c>
    </row>
    <row r="1268" spans="1:7" x14ac:dyDescent="0.25">
      <c r="A1268" s="86" t="s">
        <v>2790</v>
      </c>
      <c r="B1268" s="86">
        <v>2</v>
      </c>
      <c r="C1268" s="119">
        <v>6.4391442922776725E-3</v>
      </c>
      <c r="D1268" s="86" t="s">
        <v>2407</v>
      </c>
      <c r="E1268" s="86" t="b">
        <v>0</v>
      </c>
      <c r="F1268" s="86" t="b">
        <v>0</v>
      </c>
      <c r="G1268" s="86" t="b">
        <v>0</v>
      </c>
    </row>
    <row r="1269" spans="1:7" x14ac:dyDescent="0.25">
      <c r="A1269" s="86" t="s">
        <v>2526</v>
      </c>
      <c r="B1269" s="86">
        <v>2</v>
      </c>
      <c r="C1269" s="119">
        <v>6.4391442922776725E-3</v>
      </c>
      <c r="D1269" s="86" t="s">
        <v>2407</v>
      </c>
      <c r="E1269" s="86" t="b">
        <v>0</v>
      </c>
      <c r="F1269" s="86" t="b">
        <v>0</v>
      </c>
      <c r="G1269" s="86" t="b">
        <v>0</v>
      </c>
    </row>
    <row r="1270" spans="1:7" x14ac:dyDescent="0.25">
      <c r="A1270" s="86" t="s">
        <v>2614</v>
      </c>
      <c r="B1270" s="86">
        <v>2</v>
      </c>
      <c r="C1270" s="119">
        <v>6.4391442922776725E-3</v>
      </c>
      <c r="D1270" s="86" t="s">
        <v>2407</v>
      </c>
      <c r="E1270" s="86" t="b">
        <v>0</v>
      </c>
      <c r="F1270" s="86" t="b">
        <v>0</v>
      </c>
      <c r="G1270" s="86" t="b">
        <v>0</v>
      </c>
    </row>
    <row r="1271" spans="1:7" x14ac:dyDescent="0.25">
      <c r="A1271" s="86" t="s">
        <v>2704</v>
      </c>
      <c r="B1271" s="86">
        <v>2</v>
      </c>
      <c r="C1271" s="119">
        <v>6.4391442922776725E-3</v>
      </c>
      <c r="D1271" s="86" t="s">
        <v>2407</v>
      </c>
      <c r="E1271" s="86" t="b">
        <v>0</v>
      </c>
      <c r="F1271" s="86" t="b">
        <v>0</v>
      </c>
      <c r="G1271" s="86" t="b">
        <v>0</v>
      </c>
    </row>
    <row r="1272" spans="1:7" x14ac:dyDescent="0.25">
      <c r="A1272" s="86" t="s">
        <v>2791</v>
      </c>
      <c r="B1272" s="86">
        <v>2</v>
      </c>
      <c r="C1272" s="119">
        <v>6.4391442922776725E-3</v>
      </c>
      <c r="D1272" s="86" t="s">
        <v>2407</v>
      </c>
      <c r="E1272" s="86" t="b">
        <v>0</v>
      </c>
      <c r="F1272" s="86" t="b">
        <v>0</v>
      </c>
      <c r="G1272" s="86" t="b">
        <v>0</v>
      </c>
    </row>
    <row r="1273" spans="1:7" x14ac:dyDescent="0.25">
      <c r="A1273" s="86" t="s">
        <v>2786</v>
      </c>
      <c r="B1273" s="86">
        <v>2</v>
      </c>
      <c r="C1273" s="119">
        <v>6.4391442922776725E-3</v>
      </c>
      <c r="D1273" s="86" t="s">
        <v>2407</v>
      </c>
      <c r="E1273" s="86" t="b">
        <v>0</v>
      </c>
      <c r="F1273" s="86" t="b">
        <v>0</v>
      </c>
      <c r="G1273" s="86" t="b">
        <v>0</v>
      </c>
    </row>
    <row r="1274" spans="1:7" x14ac:dyDescent="0.25">
      <c r="A1274" s="86" t="s">
        <v>2461</v>
      </c>
      <c r="B1274" s="86">
        <v>2</v>
      </c>
      <c r="C1274" s="119">
        <v>6.4391442922776725E-3</v>
      </c>
      <c r="D1274" s="86" t="s">
        <v>2407</v>
      </c>
      <c r="E1274" s="86" t="b">
        <v>0</v>
      </c>
      <c r="F1274" s="86" t="b">
        <v>0</v>
      </c>
      <c r="G1274" s="86" t="b">
        <v>0</v>
      </c>
    </row>
    <row r="1275" spans="1:7" x14ac:dyDescent="0.25">
      <c r="A1275" s="86" t="s">
        <v>2634</v>
      </c>
      <c r="B1275" s="86">
        <v>2</v>
      </c>
      <c r="C1275" s="119">
        <v>6.4391442922776725E-3</v>
      </c>
      <c r="D1275" s="86" t="s">
        <v>2407</v>
      </c>
      <c r="E1275" s="86" t="b">
        <v>0</v>
      </c>
      <c r="F1275" s="86" t="b">
        <v>0</v>
      </c>
      <c r="G1275" s="86" t="b">
        <v>0</v>
      </c>
    </row>
    <row r="1276" spans="1:7" x14ac:dyDescent="0.25">
      <c r="A1276" s="86" t="s">
        <v>2787</v>
      </c>
      <c r="B1276" s="86">
        <v>2</v>
      </c>
      <c r="C1276" s="119">
        <v>6.4391442922776725E-3</v>
      </c>
      <c r="D1276" s="86" t="s">
        <v>2407</v>
      </c>
      <c r="E1276" s="86" t="b">
        <v>0</v>
      </c>
      <c r="F1276" s="86" t="b">
        <v>0</v>
      </c>
      <c r="G1276" s="86" t="b">
        <v>0</v>
      </c>
    </row>
    <row r="1277" spans="1:7" x14ac:dyDescent="0.25">
      <c r="A1277" s="86" t="s">
        <v>2468</v>
      </c>
      <c r="B1277" s="86">
        <v>2</v>
      </c>
      <c r="C1277" s="119">
        <v>6.4391442922776725E-3</v>
      </c>
      <c r="D1277" s="86" t="s">
        <v>2407</v>
      </c>
      <c r="E1277" s="86" t="b">
        <v>0</v>
      </c>
      <c r="F1277" s="86" t="b">
        <v>0</v>
      </c>
      <c r="G1277" s="86" t="b">
        <v>0</v>
      </c>
    </row>
    <row r="1278" spans="1:7" x14ac:dyDescent="0.25">
      <c r="A1278" s="86" t="s">
        <v>2545</v>
      </c>
      <c r="B1278" s="86">
        <v>2</v>
      </c>
      <c r="C1278" s="119">
        <v>6.4391442922776725E-3</v>
      </c>
      <c r="D1278" s="86" t="s">
        <v>2407</v>
      </c>
      <c r="E1278" s="86" t="b">
        <v>0</v>
      </c>
      <c r="F1278" s="86" t="b">
        <v>0</v>
      </c>
      <c r="G1278" s="86" t="b">
        <v>0</v>
      </c>
    </row>
    <row r="1279" spans="1:7" x14ac:dyDescent="0.25">
      <c r="A1279" s="86" t="s">
        <v>2788</v>
      </c>
      <c r="B1279" s="86">
        <v>2</v>
      </c>
      <c r="C1279" s="119">
        <v>6.4391442922776725E-3</v>
      </c>
      <c r="D1279" s="86" t="s">
        <v>2407</v>
      </c>
      <c r="E1279" s="86" t="b">
        <v>0</v>
      </c>
      <c r="F1279" s="86" t="b">
        <v>0</v>
      </c>
      <c r="G1279" s="86" t="b">
        <v>0</v>
      </c>
    </row>
    <row r="1280" spans="1:7" x14ac:dyDescent="0.25">
      <c r="A1280" s="86" t="s">
        <v>2541</v>
      </c>
      <c r="B1280" s="86">
        <v>2</v>
      </c>
      <c r="C1280" s="119">
        <v>6.4391442922776725E-3</v>
      </c>
      <c r="D1280" s="86" t="s">
        <v>2407</v>
      </c>
      <c r="E1280" s="86" t="b">
        <v>0</v>
      </c>
      <c r="F1280" s="86" t="b">
        <v>0</v>
      </c>
      <c r="G1280" s="86" t="b">
        <v>0</v>
      </c>
    </row>
    <row r="1281" spans="1:7" x14ac:dyDescent="0.25">
      <c r="A1281" s="86" t="s">
        <v>2459</v>
      </c>
      <c r="B1281" s="86">
        <v>2</v>
      </c>
      <c r="C1281" s="119">
        <v>6.4391442922776725E-3</v>
      </c>
      <c r="D1281" s="86" t="s">
        <v>2407</v>
      </c>
      <c r="E1281" s="86" t="b">
        <v>0</v>
      </c>
      <c r="F1281" s="86" t="b">
        <v>0</v>
      </c>
      <c r="G1281" s="86" t="b">
        <v>0</v>
      </c>
    </row>
    <row r="1282" spans="1:7" x14ac:dyDescent="0.25">
      <c r="A1282" s="86" t="s">
        <v>2607</v>
      </c>
      <c r="B1282" s="86">
        <v>2</v>
      </c>
      <c r="C1282" s="119">
        <v>6.4391442922776725E-3</v>
      </c>
      <c r="D1282" s="86" t="s">
        <v>2407</v>
      </c>
      <c r="E1282" s="86" t="b">
        <v>0</v>
      </c>
      <c r="F1282" s="86" t="b">
        <v>0</v>
      </c>
      <c r="G1282" s="86" t="b">
        <v>0</v>
      </c>
    </row>
    <row r="1283" spans="1:7" x14ac:dyDescent="0.25">
      <c r="A1283" s="86" t="s">
        <v>2466</v>
      </c>
      <c r="B1283" s="86">
        <v>8</v>
      </c>
      <c r="C1283" s="119">
        <v>0</v>
      </c>
      <c r="D1283" s="86" t="s">
        <v>2408</v>
      </c>
      <c r="E1283" s="86" t="b">
        <v>0</v>
      </c>
      <c r="F1283" s="86" t="b">
        <v>0</v>
      </c>
      <c r="G1283" s="86" t="b">
        <v>0</v>
      </c>
    </row>
    <row r="1284" spans="1:7" x14ac:dyDescent="0.25">
      <c r="A1284" s="86" t="s">
        <v>2556</v>
      </c>
      <c r="B1284" s="86">
        <v>6</v>
      </c>
      <c r="C1284" s="119">
        <v>0</v>
      </c>
      <c r="D1284" s="86" t="s">
        <v>2408</v>
      </c>
      <c r="E1284" s="86" t="b">
        <v>0</v>
      </c>
      <c r="F1284" s="86" t="b">
        <v>0</v>
      </c>
      <c r="G1284" s="86" t="b">
        <v>0</v>
      </c>
    </row>
    <row r="1285" spans="1:7" x14ac:dyDescent="0.25">
      <c r="A1285" s="86" t="s">
        <v>509</v>
      </c>
      <c r="B1285" s="86">
        <v>4</v>
      </c>
      <c r="C1285" s="119">
        <v>0</v>
      </c>
      <c r="D1285" s="86" t="s">
        <v>2408</v>
      </c>
      <c r="E1285" s="86" t="b">
        <v>0</v>
      </c>
      <c r="F1285" s="86" t="b">
        <v>0</v>
      </c>
      <c r="G1285" s="86" t="b">
        <v>0</v>
      </c>
    </row>
    <row r="1286" spans="1:7" x14ac:dyDescent="0.25">
      <c r="A1286" s="86" t="s">
        <v>2724</v>
      </c>
      <c r="B1286" s="86">
        <v>4</v>
      </c>
      <c r="C1286" s="119">
        <v>0</v>
      </c>
      <c r="D1286" s="86" t="s">
        <v>2408</v>
      </c>
      <c r="E1286" s="86" t="b">
        <v>0</v>
      </c>
      <c r="F1286" s="86" t="b">
        <v>0</v>
      </c>
      <c r="G1286" s="86" t="b">
        <v>0</v>
      </c>
    </row>
    <row r="1287" spans="1:7" x14ac:dyDescent="0.25">
      <c r="A1287" s="86" t="s">
        <v>2938</v>
      </c>
      <c r="B1287" s="86">
        <v>2</v>
      </c>
      <c r="C1287" s="119">
        <v>0</v>
      </c>
      <c r="D1287" s="86" t="s">
        <v>2408</v>
      </c>
      <c r="E1287" s="86" t="b">
        <v>0</v>
      </c>
      <c r="F1287" s="86" t="b">
        <v>0</v>
      </c>
      <c r="G1287" s="86" t="b">
        <v>0</v>
      </c>
    </row>
    <row r="1288" spans="1:7" x14ac:dyDescent="0.25">
      <c r="A1288" s="86" t="s">
        <v>2452</v>
      </c>
      <c r="B1288" s="86">
        <v>2</v>
      </c>
      <c r="C1288" s="119">
        <v>0</v>
      </c>
      <c r="D1288" s="86" t="s">
        <v>2408</v>
      </c>
      <c r="E1288" s="86" t="b">
        <v>0</v>
      </c>
      <c r="F1288" s="86" t="b">
        <v>0</v>
      </c>
      <c r="G1288" s="86" t="b">
        <v>0</v>
      </c>
    </row>
    <row r="1289" spans="1:7" x14ac:dyDescent="0.25">
      <c r="A1289" s="86" t="s">
        <v>2462</v>
      </c>
      <c r="B1289" s="86">
        <v>2</v>
      </c>
      <c r="C1289" s="119">
        <v>0</v>
      </c>
      <c r="D1289" s="86" t="s">
        <v>2408</v>
      </c>
      <c r="E1289" s="86" t="b">
        <v>0</v>
      </c>
      <c r="F1289" s="86" t="b">
        <v>0</v>
      </c>
      <c r="G1289" s="86" t="b">
        <v>0</v>
      </c>
    </row>
    <row r="1290" spans="1:7" x14ac:dyDescent="0.25">
      <c r="A1290" s="86" t="s">
        <v>2453</v>
      </c>
      <c r="B1290" s="86">
        <v>2</v>
      </c>
      <c r="C1290" s="119">
        <v>0</v>
      </c>
      <c r="D1290" s="86" t="s">
        <v>2408</v>
      </c>
      <c r="E1290" s="86" t="b">
        <v>0</v>
      </c>
      <c r="F1290" s="86" t="b">
        <v>0</v>
      </c>
      <c r="G1290" s="86" t="b">
        <v>0</v>
      </c>
    </row>
    <row r="1291" spans="1:7" x14ac:dyDescent="0.25">
      <c r="A1291" s="86" t="s">
        <v>2456</v>
      </c>
      <c r="B1291" s="86">
        <v>2</v>
      </c>
      <c r="C1291" s="119">
        <v>0</v>
      </c>
      <c r="D1291" s="86" t="s">
        <v>2408</v>
      </c>
      <c r="E1291" s="86" t="b">
        <v>0</v>
      </c>
      <c r="F1291" s="86" t="b">
        <v>0</v>
      </c>
      <c r="G1291" s="86" t="b">
        <v>0</v>
      </c>
    </row>
    <row r="1292" spans="1:7" x14ac:dyDescent="0.25">
      <c r="A1292" s="86" t="s">
        <v>2479</v>
      </c>
      <c r="B1292" s="86">
        <v>2</v>
      </c>
      <c r="C1292" s="119">
        <v>0</v>
      </c>
      <c r="D1292" s="86" t="s">
        <v>2408</v>
      </c>
      <c r="E1292" s="86" t="b">
        <v>0</v>
      </c>
      <c r="F1292" s="86" t="b">
        <v>0</v>
      </c>
      <c r="G1292" s="86" t="b">
        <v>0</v>
      </c>
    </row>
    <row r="1293" spans="1:7" x14ac:dyDescent="0.25">
      <c r="A1293" s="86" t="s">
        <v>2939</v>
      </c>
      <c r="B1293" s="86">
        <v>2</v>
      </c>
      <c r="C1293" s="119">
        <v>0</v>
      </c>
      <c r="D1293" s="86" t="s">
        <v>2408</v>
      </c>
      <c r="E1293" s="86" t="b">
        <v>0</v>
      </c>
      <c r="F1293" s="86" t="b">
        <v>0</v>
      </c>
      <c r="G1293" s="86" t="b">
        <v>0</v>
      </c>
    </row>
    <row r="1294" spans="1:7" x14ac:dyDescent="0.25">
      <c r="A1294" s="86" t="s">
        <v>2940</v>
      </c>
      <c r="B1294" s="86">
        <v>2</v>
      </c>
      <c r="C1294" s="119">
        <v>0</v>
      </c>
      <c r="D1294" s="86" t="s">
        <v>2408</v>
      </c>
      <c r="E1294" s="86" t="b">
        <v>0</v>
      </c>
      <c r="F1294" s="86" t="b">
        <v>0</v>
      </c>
      <c r="G1294" s="86" t="b">
        <v>0</v>
      </c>
    </row>
    <row r="1295" spans="1:7" x14ac:dyDescent="0.25">
      <c r="A1295" s="86" t="s">
        <v>2601</v>
      </c>
      <c r="B1295" s="86">
        <v>2</v>
      </c>
      <c r="C1295" s="119">
        <v>0</v>
      </c>
      <c r="D1295" s="86" t="s">
        <v>2408</v>
      </c>
      <c r="E1295" s="86" t="b">
        <v>0</v>
      </c>
      <c r="F1295" s="86" t="b">
        <v>0</v>
      </c>
      <c r="G1295" s="86" t="b">
        <v>0</v>
      </c>
    </row>
    <row r="1296" spans="1:7" x14ac:dyDescent="0.25">
      <c r="A1296" s="86" t="s">
        <v>2506</v>
      </c>
      <c r="B1296" s="86">
        <v>2</v>
      </c>
      <c r="C1296" s="119">
        <v>0</v>
      </c>
      <c r="D1296" s="86" t="s">
        <v>2408</v>
      </c>
      <c r="E1296" s="86" t="b">
        <v>0</v>
      </c>
      <c r="F1296" s="86" t="b">
        <v>0</v>
      </c>
      <c r="G1296" s="86" t="b">
        <v>0</v>
      </c>
    </row>
    <row r="1297" spans="1:7" x14ac:dyDescent="0.25">
      <c r="A1297" s="86" t="s">
        <v>2473</v>
      </c>
      <c r="B1297" s="86">
        <v>2</v>
      </c>
      <c r="C1297" s="119">
        <v>0</v>
      </c>
      <c r="D1297" s="86" t="s">
        <v>2408</v>
      </c>
      <c r="E1297" s="86" t="b">
        <v>0</v>
      </c>
      <c r="F1297" s="86" t="b">
        <v>0</v>
      </c>
      <c r="G1297" s="86" t="b">
        <v>0</v>
      </c>
    </row>
    <row r="1298" spans="1:7" x14ac:dyDescent="0.25">
      <c r="A1298" s="86" t="s">
        <v>2445</v>
      </c>
      <c r="B1298" s="86">
        <v>2</v>
      </c>
      <c r="C1298" s="119">
        <v>0</v>
      </c>
      <c r="D1298" s="86" t="s">
        <v>2408</v>
      </c>
      <c r="E1298" s="86" t="b">
        <v>0</v>
      </c>
      <c r="F1298" s="86" t="b">
        <v>0</v>
      </c>
      <c r="G1298" s="86" t="b">
        <v>0</v>
      </c>
    </row>
    <row r="1299" spans="1:7" x14ac:dyDescent="0.25">
      <c r="A1299" s="86" t="s">
        <v>293</v>
      </c>
      <c r="B1299" s="86">
        <v>2</v>
      </c>
      <c r="C1299" s="119">
        <v>0</v>
      </c>
      <c r="D1299" s="86" t="s">
        <v>2408</v>
      </c>
      <c r="E1299" s="86" t="b">
        <v>0</v>
      </c>
      <c r="F1299" s="86" t="b">
        <v>0</v>
      </c>
      <c r="G1299" s="86" t="b">
        <v>0</v>
      </c>
    </row>
    <row r="1300" spans="1:7" x14ac:dyDescent="0.25">
      <c r="A1300" s="86" t="s">
        <v>2452</v>
      </c>
      <c r="B1300" s="86">
        <v>4</v>
      </c>
      <c r="C1300" s="119">
        <v>0</v>
      </c>
      <c r="D1300" s="86" t="s">
        <v>2409</v>
      </c>
      <c r="E1300" s="86" t="b">
        <v>0</v>
      </c>
      <c r="F1300" s="86" t="b">
        <v>0</v>
      </c>
      <c r="G1300" s="86" t="b">
        <v>0</v>
      </c>
    </row>
    <row r="1301" spans="1:7" x14ac:dyDescent="0.25">
      <c r="A1301" s="86" t="s">
        <v>2462</v>
      </c>
      <c r="B1301" s="86">
        <v>4</v>
      </c>
      <c r="C1301" s="119">
        <v>0</v>
      </c>
      <c r="D1301" s="86" t="s">
        <v>2409</v>
      </c>
      <c r="E1301" s="86" t="b">
        <v>0</v>
      </c>
      <c r="F1301" s="86" t="b">
        <v>0</v>
      </c>
      <c r="G1301" s="86" t="b">
        <v>0</v>
      </c>
    </row>
    <row r="1302" spans="1:7" x14ac:dyDescent="0.25">
      <c r="A1302" s="86" t="s">
        <v>2453</v>
      </c>
      <c r="B1302" s="86">
        <v>4</v>
      </c>
      <c r="C1302" s="119">
        <v>0</v>
      </c>
      <c r="D1302" s="86" t="s">
        <v>2409</v>
      </c>
      <c r="E1302" s="86" t="b">
        <v>0</v>
      </c>
      <c r="F1302" s="86" t="b">
        <v>0</v>
      </c>
      <c r="G1302" s="86" t="b">
        <v>0</v>
      </c>
    </row>
    <row r="1303" spans="1:7" x14ac:dyDescent="0.25">
      <c r="A1303" s="86" t="s">
        <v>2456</v>
      </c>
      <c r="B1303" s="86">
        <v>4</v>
      </c>
      <c r="C1303" s="119">
        <v>0</v>
      </c>
      <c r="D1303" s="86" t="s">
        <v>2409</v>
      </c>
      <c r="E1303" s="86" t="b">
        <v>0</v>
      </c>
      <c r="F1303" s="86" t="b">
        <v>0</v>
      </c>
      <c r="G1303" s="86" t="b">
        <v>0</v>
      </c>
    </row>
    <row r="1304" spans="1:7" x14ac:dyDescent="0.25">
      <c r="A1304" s="86" t="s">
        <v>2451</v>
      </c>
      <c r="B1304" s="86">
        <v>4</v>
      </c>
      <c r="C1304" s="119">
        <v>0</v>
      </c>
      <c r="D1304" s="86" t="s">
        <v>2409</v>
      </c>
      <c r="E1304" s="86" t="b">
        <v>0</v>
      </c>
      <c r="F1304" s="86" t="b">
        <v>0</v>
      </c>
      <c r="G1304" s="86" t="b">
        <v>0</v>
      </c>
    </row>
    <row r="1305" spans="1:7" x14ac:dyDescent="0.25">
      <c r="A1305" s="86" t="s">
        <v>2457</v>
      </c>
      <c r="B1305" s="86">
        <v>4</v>
      </c>
      <c r="C1305" s="119">
        <v>0</v>
      </c>
      <c r="D1305" s="86" t="s">
        <v>2409</v>
      </c>
      <c r="E1305" s="86" t="b">
        <v>0</v>
      </c>
      <c r="F1305" s="86" t="b">
        <v>0</v>
      </c>
      <c r="G1305" s="86" t="b">
        <v>0</v>
      </c>
    </row>
    <row r="1306" spans="1:7" x14ac:dyDescent="0.25">
      <c r="A1306" s="86" t="s">
        <v>2445</v>
      </c>
      <c r="B1306" s="86">
        <v>4</v>
      </c>
      <c r="C1306" s="119">
        <v>0</v>
      </c>
      <c r="D1306" s="86" t="s">
        <v>2409</v>
      </c>
      <c r="E1306" s="86" t="b">
        <v>0</v>
      </c>
      <c r="F1306" s="86" t="b">
        <v>0</v>
      </c>
      <c r="G1306" s="86" t="b">
        <v>0</v>
      </c>
    </row>
    <row r="1307" spans="1:7" x14ac:dyDescent="0.25">
      <c r="A1307" s="86" t="s">
        <v>2523</v>
      </c>
      <c r="B1307" s="86">
        <v>3</v>
      </c>
      <c r="C1307" s="119">
        <v>9.3704052456224946E-3</v>
      </c>
      <c r="D1307" s="86" t="s">
        <v>2409</v>
      </c>
      <c r="E1307" s="86" t="b">
        <v>0</v>
      </c>
      <c r="F1307" s="86" t="b">
        <v>0</v>
      </c>
      <c r="G1307" s="86" t="b">
        <v>0</v>
      </c>
    </row>
    <row r="1308" spans="1:7" x14ac:dyDescent="0.25">
      <c r="A1308" s="86" t="s">
        <v>2653</v>
      </c>
      <c r="B1308" s="86">
        <v>3</v>
      </c>
      <c r="C1308" s="119">
        <v>9.3704052456224946E-3</v>
      </c>
      <c r="D1308" s="86" t="s">
        <v>2409</v>
      </c>
      <c r="E1308" s="86" t="b">
        <v>0</v>
      </c>
      <c r="F1308" s="86" t="b">
        <v>0</v>
      </c>
      <c r="G1308" s="86" t="b">
        <v>0</v>
      </c>
    </row>
    <row r="1309" spans="1:7" x14ac:dyDescent="0.25">
      <c r="A1309" s="86" t="s">
        <v>2461</v>
      </c>
      <c r="B1309" s="86">
        <v>3</v>
      </c>
      <c r="C1309" s="119">
        <v>9.3704052456224946E-3</v>
      </c>
      <c r="D1309" s="86" t="s">
        <v>2409</v>
      </c>
      <c r="E1309" s="86" t="b">
        <v>0</v>
      </c>
      <c r="F1309" s="86" t="b">
        <v>0</v>
      </c>
      <c r="G1309" s="86" t="b">
        <v>0</v>
      </c>
    </row>
    <row r="1310" spans="1:7" x14ac:dyDescent="0.25">
      <c r="A1310" s="86" t="s">
        <v>2445</v>
      </c>
      <c r="B1310" s="86">
        <v>3</v>
      </c>
      <c r="C1310" s="119">
        <v>0</v>
      </c>
      <c r="D1310" s="86" t="s">
        <v>2410</v>
      </c>
      <c r="E1310" s="86" t="b">
        <v>0</v>
      </c>
      <c r="F1310" s="86" t="b">
        <v>0</v>
      </c>
      <c r="G1310" s="86" t="b">
        <v>0</v>
      </c>
    </row>
    <row r="1311" spans="1:7" x14ac:dyDescent="0.25">
      <c r="A1311" s="86" t="s">
        <v>2548</v>
      </c>
      <c r="B1311" s="86">
        <v>2</v>
      </c>
      <c r="C1311" s="119">
        <v>1.0672197518526137E-2</v>
      </c>
      <c r="D1311" s="86" t="s">
        <v>2410</v>
      </c>
      <c r="E1311" s="86" t="b">
        <v>0</v>
      </c>
      <c r="F1311" s="86" t="b">
        <v>0</v>
      </c>
      <c r="G1311" s="86" t="b">
        <v>0</v>
      </c>
    </row>
    <row r="1312" spans="1:7" x14ac:dyDescent="0.25">
      <c r="A1312" s="86" t="s">
        <v>2524</v>
      </c>
      <c r="B1312" s="86">
        <v>2</v>
      </c>
      <c r="C1312" s="119">
        <v>1.0672197518526137E-2</v>
      </c>
      <c r="D1312" s="86" t="s">
        <v>2410</v>
      </c>
      <c r="E1312" s="86" t="b">
        <v>0</v>
      </c>
      <c r="F1312" s="86" t="b">
        <v>0</v>
      </c>
      <c r="G1312" s="86" t="b">
        <v>0</v>
      </c>
    </row>
    <row r="1313" spans="1:7" x14ac:dyDescent="0.25">
      <c r="A1313" s="86" t="s">
        <v>2461</v>
      </c>
      <c r="B1313" s="86">
        <v>2</v>
      </c>
      <c r="C1313" s="119">
        <v>1.0672197518526137E-2</v>
      </c>
      <c r="D1313" s="86" t="s">
        <v>2410</v>
      </c>
      <c r="E1313" s="86" t="b">
        <v>0</v>
      </c>
      <c r="F1313" s="86" t="b">
        <v>0</v>
      </c>
      <c r="G1313" s="86" t="b">
        <v>0</v>
      </c>
    </row>
    <row r="1314" spans="1:7" x14ac:dyDescent="0.25">
      <c r="A1314" s="86" t="s">
        <v>2592</v>
      </c>
      <c r="B1314" s="86">
        <v>2</v>
      </c>
      <c r="C1314" s="119">
        <v>1.0672197518526137E-2</v>
      </c>
      <c r="D1314" s="86" t="s">
        <v>2410</v>
      </c>
      <c r="E1314" s="86" t="b">
        <v>0</v>
      </c>
      <c r="F1314" s="86" t="b">
        <v>0</v>
      </c>
      <c r="G1314" s="86" t="b">
        <v>0</v>
      </c>
    </row>
    <row r="1315" spans="1:7" x14ac:dyDescent="0.25">
      <c r="A1315" s="86" t="s">
        <v>2447</v>
      </c>
      <c r="B1315" s="86">
        <v>2</v>
      </c>
      <c r="C1315" s="119">
        <v>1.0672197518526137E-2</v>
      </c>
      <c r="D1315" s="86" t="s">
        <v>2410</v>
      </c>
      <c r="E1315" s="86" t="b">
        <v>0</v>
      </c>
      <c r="F1315" s="86" t="b">
        <v>0</v>
      </c>
      <c r="G1315" s="86" t="b">
        <v>0</v>
      </c>
    </row>
    <row r="1316" spans="1:7" x14ac:dyDescent="0.25">
      <c r="A1316" s="86" t="s">
        <v>2446</v>
      </c>
      <c r="B1316" s="86">
        <v>2</v>
      </c>
      <c r="C1316" s="119">
        <v>1.0672197518526137E-2</v>
      </c>
      <c r="D1316" s="86" t="s">
        <v>2410</v>
      </c>
      <c r="E1316" s="86" t="b">
        <v>0</v>
      </c>
      <c r="F1316" s="86" t="b">
        <v>0</v>
      </c>
      <c r="G1316" s="86" t="b">
        <v>0</v>
      </c>
    </row>
    <row r="1317" spans="1:7" x14ac:dyDescent="0.25">
      <c r="A1317" s="86" t="s">
        <v>2577</v>
      </c>
      <c r="B1317" s="86">
        <v>2</v>
      </c>
      <c r="C1317" s="119">
        <v>1.0672197518526137E-2</v>
      </c>
      <c r="D1317" s="86" t="s">
        <v>2410</v>
      </c>
      <c r="E1317" s="86" t="b">
        <v>0</v>
      </c>
      <c r="F1317" s="86" t="b">
        <v>0</v>
      </c>
      <c r="G1317" s="86" t="b">
        <v>0</v>
      </c>
    </row>
    <row r="1318" spans="1:7" x14ac:dyDescent="0.25">
      <c r="A1318" s="86" t="s">
        <v>2479</v>
      </c>
      <c r="B1318" s="86">
        <v>2</v>
      </c>
      <c r="C1318" s="119">
        <v>1.0672197518526137E-2</v>
      </c>
      <c r="D1318" s="86" t="s">
        <v>2410</v>
      </c>
      <c r="E1318" s="86" t="b">
        <v>0</v>
      </c>
      <c r="F1318" s="86" t="b">
        <v>0</v>
      </c>
      <c r="G1318" s="86" t="b">
        <v>0</v>
      </c>
    </row>
    <row r="1319" spans="1:7" x14ac:dyDescent="0.25">
      <c r="A1319" s="86" t="s">
        <v>2451</v>
      </c>
      <c r="B1319" s="86">
        <v>2</v>
      </c>
      <c r="C1319" s="119">
        <v>1.0672197518526137E-2</v>
      </c>
      <c r="D1319" s="86" t="s">
        <v>2410</v>
      </c>
      <c r="E1319" s="86" t="b">
        <v>0</v>
      </c>
      <c r="F1319" s="86" t="b">
        <v>0</v>
      </c>
      <c r="G1319" s="86" t="b">
        <v>0</v>
      </c>
    </row>
    <row r="1320" spans="1:7" x14ac:dyDescent="0.25">
      <c r="A1320" s="86" t="s">
        <v>2457</v>
      </c>
      <c r="B1320" s="86">
        <v>2</v>
      </c>
      <c r="C1320" s="119">
        <v>1.0672197518526137E-2</v>
      </c>
      <c r="D1320" s="86" t="s">
        <v>2410</v>
      </c>
      <c r="E1320" s="86" t="b">
        <v>0</v>
      </c>
      <c r="F1320" s="86" t="b">
        <v>0</v>
      </c>
      <c r="G1320" s="86" t="b">
        <v>0</v>
      </c>
    </row>
    <row r="1321" spans="1:7" x14ac:dyDescent="0.25">
      <c r="A1321" s="86" t="s">
        <v>2454</v>
      </c>
      <c r="B1321" s="86">
        <v>2</v>
      </c>
      <c r="C1321" s="119">
        <v>1.0672197518526137E-2</v>
      </c>
      <c r="D1321" s="86" t="s">
        <v>2410</v>
      </c>
      <c r="E1321" s="86" t="b">
        <v>0</v>
      </c>
      <c r="F1321" s="86" t="b">
        <v>0</v>
      </c>
      <c r="G1321" s="86" t="b">
        <v>0</v>
      </c>
    </row>
    <row r="1322" spans="1:7" x14ac:dyDescent="0.25">
      <c r="A1322" s="86" t="s">
        <v>2450</v>
      </c>
      <c r="B1322" s="86">
        <v>2</v>
      </c>
      <c r="C1322" s="119">
        <v>1.0672197518526137E-2</v>
      </c>
      <c r="D1322" s="86" t="s">
        <v>2410</v>
      </c>
      <c r="E1322" s="86" t="b">
        <v>0</v>
      </c>
      <c r="F1322" s="86" t="b">
        <v>0</v>
      </c>
      <c r="G1322" s="86" t="b">
        <v>0</v>
      </c>
    </row>
    <row r="1323" spans="1:7" x14ac:dyDescent="0.25">
      <c r="A1323" s="86" t="s">
        <v>2936</v>
      </c>
      <c r="B1323" s="86">
        <v>2</v>
      </c>
      <c r="C1323" s="119">
        <v>1.0672197518526137E-2</v>
      </c>
      <c r="D1323" s="86" t="s">
        <v>2410</v>
      </c>
      <c r="E1323" s="86" t="b">
        <v>0</v>
      </c>
      <c r="F1323" s="86" t="b">
        <v>0</v>
      </c>
      <c r="G1323" s="86" t="b">
        <v>0</v>
      </c>
    </row>
    <row r="1324" spans="1:7" x14ac:dyDescent="0.25">
      <c r="A1324" s="86" t="s">
        <v>2937</v>
      </c>
      <c r="B1324" s="86">
        <v>2</v>
      </c>
      <c r="C1324" s="119">
        <v>1.0672197518526137E-2</v>
      </c>
      <c r="D1324" s="86" t="s">
        <v>2410</v>
      </c>
      <c r="E1324" s="86" t="b">
        <v>0</v>
      </c>
      <c r="F1324" s="86" t="b">
        <v>0</v>
      </c>
      <c r="G1324" s="86" t="b">
        <v>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63"/>
  <sheetViews>
    <sheetView workbookViewId="0"/>
  </sheetViews>
  <sheetFormatPr defaultRowHeight="15" x14ac:dyDescent="0.25"/>
  <cols>
    <col min="1" max="1" width="9.42578125" customWidth="1"/>
    <col min="2" max="2" width="9.42578125" bestFit="1" customWidth="1"/>
    <col min="3" max="3" width="8.42578125" bestFit="1" customWidth="1"/>
    <col min="4" max="4" width="10.5703125" bestFit="1" customWidth="1"/>
    <col min="5" max="5" width="20.7109375" bestFit="1" customWidth="1"/>
    <col min="6" max="6" width="8.5703125" bestFit="1" customWidth="1"/>
    <col min="7" max="7" width="36.28515625" bestFit="1" customWidth="1"/>
    <col min="8" max="8" width="37.140625" bestFit="1" customWidth="1"/>
    <col min="9" max="9" width="41.85546875" bestFit="1" customWidth="1"/>
    <col min="10" max="10" width="36.28515625" bestFit="1" customWidth="1"/>
    <col min="11" max="11" width="37.140625" bestFit="1" customWidth="1"/>
    <col min="12" max="12" width="41.85546875" bestFit="1" customWidth="1"/>
  </cols>
  <sheetData>
    <row r="1" spans="1:12" ht="15" customHeight="1" x14ac:dyDescent="0.25">
      <c r="A1" s="13" t="s">
        <v>2958</v>
      </c>
      <c r="B1" s="13" t="s">
        <v>2959</v>
      </c>
      <c r="C1" s="13" t="s">
        <v>2952</v>
      </c>
      <c r="D1" s="13" t="s">
        <v>2953</v>
      </c>
      <c r="E1" s="13" t="s">
        <v>2960</v>
      </c>
      <c r="F1" s="13" t="s">
        <v>144</v>
      </c>
      <c r="G1" s="13" t="s">
        <v>2961</v>
      </c>
      <c r="H1" s="13" t="s">
        <v>2962</v>
      </c>
      <c r="I1" s="13" t="s">
        <v>2963</v>
      </c>
      <c r="J1" s="13" t="s">
        <v>2964</v>
      </c>
      <c r="K1" s="13" t="s">
        <v>2965</v>
      </c>
      <c r="L1" s="13" t="s">
        <v>2966</v>
      </c>
    </row>
    <row r="2" spans="1:12" x14ac:dyDescent="0.25">
      <c r="A2" s="86" t="s">
        <v>2447</v>
      </c>
      <c r="B2" s="86" t="s">
        <v>2446</v>
      </c>
      <c r="C2" s="86">
        <v>137</v>
      </c>
      <c r="D2" s="119">
        <v>8.8644950755528522E-3</v>
      </c>
      <c r="E2" s="119">
        <v>1.5286056620821795</v>
      </c>
      <c r="F2" s="86" t="s">
        <v>2954</v>
      </c>
      <c r="G2" s="86" t="b">
        <v>0</v>
      </c>
      <c r="H2" s="86" t="b">
        <v>0</v>
      </c>
      <c r="I2" s="86" t="b">
        <v>0</v>
      </c>
      <c r="J2" s="86" t="b">
        <v>0</v>
      </c>
      <c r="K2" s="86" t="b">
        <v>0</v>
      </c>
      <c r="L2" s="86" t="b">
        <v>0</v>
      </c>
    </row>
    <row r="3" spans="1:12" x14ac:dyDescent="0.25">
      <c r="A3" s="86" t="s">
        <v>2453</v>
      </c>
      <c r="B3" s="86" t="s">
        <v>2456</v>
      </c>
      <c r="C3" s="86">
        <v>76</v>
      </c>
      <c r="D3" s="119">
        <v>8.5692549944332928E-3</v>
      </c>
      <c r="E3" s="119">
        <v>1.7900482980173456</v>
      </c>
      <c r="F3" s="86" t="s">
        <v>2954</v>
      </c>
      <c r="G3" s="86" t="b">
        <v>0</v>
      </c>
      <c r="H3" s="86" t="b">
        <v>0</v>
      </c>
      <c r="I3" s="86" t="b">
        <v>0</v>
      </c>
      <c r="J3" s="86" t="b">
        <v>0</v>
      </c>
      <c r="K3" s="86" t="b">
        <v>0</v>
      </c>
      <c r="L3" s="86" t="b">
        <v>0</v>
      </c>
    </row>
    <row r="4" spans="1:12" x14ac:dyDescent="0.25">
      <c r="A4" s="86" t="s">
        <v>2449</v>
      </c>
      <c r="B4" s="86" t="s">
        <v>2450</v>
      </c>
      <c r="C4" s="86">
        <v>55</v>
      </c>
      <c r="D4" s="119">
        <v>7.474615182655543E-3</v>
      </c>
      <c r="E4" s="119">
        <v>1.4150560313564848</v>
      </c>
      <c r="F4" s="86" t="s">
        <v>2954</v>
      </c>
      <c r="G4" s="86" t="b">
        <v>0</v>
      </c>
      <c r="H4" s="86" t="b">
        <v>0</v>
      </c>
      <c r="I4" s="86" t="b">
        <v>0</v>
      </c>
      <c r="J4" s="86" t="b">
        <v>0</v>
      </c>
      <c r="K4" s="86" t="b">
        <v>0</v>
      </c>
      <c r="L4" s="86" t="b">
        <v>0</v>
      </c>
    </row>
    <row r="5" spans="1:12" x14ac:dyDescent="0.25">
      <c r="A5" s="86" t="s">
        <v>2452</v>
      </c>
      <c r="B5" s="86" t="s">
        <v>2462</v>
      </c>
      <c r="C5" s="86">
        <v>49</v>
      </c>
      <c r="D5" s="119">
        <v>7.1007624994054884E-3</v>
      </c>
      <c r="E5" s="119">
        <v>1.7759247286529398</v>
      </c>
      <c r="F5" s="86" t="s">
        <v>2954</v>
      </c>
      <c r="G5" s="86" t="b">
        <v>0</v>
      </c>
      <c r="H5" s="86" t="b">
        <v>0</v>
      </c>
      <c r="I5" s="86" t="b">
        <v>0</v>
      </c>
      <c r="J5" s="86" t="b">
        <v>0</v>
      </c>
      <c r="K5" s="86" t="b">
        <v>0</v>
      </c>
      <c r="L5" s="86" t="b">
        <v>0</v>
      </c>
    </row>
    <row r="6" spans="1:12" x14ac:dyDescent="0.25">
      <c r="A6" s="86" t="s">
        <v>2455</v>
      </c>
      <c r="B6" s="86" t="s">
        <v>2459</v>
      </c>
      <c r="C6" s="86">
        <v>49</v>
      </c>
      <c r="D6" s="119">
        <v>7.1007624994054884E-3</v>
      </c>
      <c r="E6" s="119">
        <v>1.7386904683900353</v>
      </c>
      <c r="F6" s="86" t="s">
        <v>2954</v>
      </c>
      <c r="G6" s="86" t="b">
        <v>0</v>
      </c>
      <c r="H6" s="86" t="b">
        <v>0</v>
      </c>
      <c r="I6" s="86" t="b">
        <v>0</v>
      </c>
      <c r="J6" s="86" t="b">
        <v>0</v>
      </c>
      <c r="K6" s="86" t="b">
        <v>0</v>
      </c>
      <c r="L6" s="86" t="b">
        <v>0</v>
      </c>
    </row>
    <row r="7" spans="1:12" x14ac:dyDescent="0.25">
      <c r="A7" s="86" t="s">
        <v>2445</v>
      </c>
      <c r="B7" s="86" t="s">
        <v>2447</v>
      </c>
      <c r="C7" s="86">
        <v>45</v>
      </c>
      <c r="D7" s="119">
        <v>6.8200594653142097E-3</v>
      </c>
      <c r="E7" s="119">
        <v>0.878797688634673</v>
      </c>
      <c r="F7" s="86" t="s">
        <v>2954</v>
      </c>
      <c r="G7" s="86" t="b">
        <v>0</v>
      </c>
      <c r="H7" s="86" t="b">
        <v>0</v>
      </c>
      <c r="I7" s="86" t="b">
        <v>0</v>
      </c>
      <c r="J7" s="86" t="b">
        <v>0</v>
      </c>
      <c r="K7" s="86" t="b">
        <v>0</v>
      </c>
      <c r="L7" s="86" t="b">
        <v>0</v>
      </c>
    </row>
    <row r="8" spans="1:12" x14ac:dyDescent="0.25">
      <c r="A8" s="86" t="s">
        <v>2469</v>
      </c>
      <c r="B8" s="86" t="s">
        <v>2448</v>
      </c>
      <c r="C8" s="86">
        <v>40</v>
      </c>
      <c r="D8" s="119">
        <v>6.4298161073846061E-3</v>
      </c>
      <c r="E8" s="119">
        <v>1.6031361051473443</v>
      </c>
      <c r="F8" s="86" t="s">
        <v>2954</v>
      </c>
      <c r="G8" s="86" t="b">
        <v>0</v>
      </c>
      <c r="H8" s="86" t="b">
        <v>0</v>
      </c>
      <c r="I8" s="86" t="b">
        <v>0</v>
      </c>
      <c r="J8" s="86" t="b">
        <v>0</v>
      </c>
      <c r="K8" s="86" t="b">
        <v>0</v>
      </c>
      <c r="L8" s="86" t="b">
        <v>0</v>
      </c>
    </row>
    <row r="9" spans="1:12" x14ac:dyDescent="0.25">
      <c r="A9" s="86" t="s">
        <v>2462</v>
      </c>
      <c r="B9" s="86" t="s">
        <v>2453</v>
      </c>
      <c r="C9" s="86">
        <v>40</v>
      </c>
      <c r="D9" s="119">
        <v>6.4298161073846061E-3</v>
      </c>
      <c r="E9" s="119">
        <v>1.7131932197264834</v>
      </c>
      <c r="F9" s="86" t="s">
        <v>2954</v>
      </c>
      <c r="G9" s="86" t="b">
        <v>0</v>
      </c>
      <c r="H9" s="86" t="b">
        <v>0</v>
      </c>
      <c r="I9" s="86" t="b">
        <v>0</v>
      </c>
      <c r="J9" s="86" t="b">
        <v>0</v>
      </c>
      <c r="K9" s="86" t="b">
        <v>0</v>
      </c>
      <c r="L9" s="86" t="b">
        <v>0</v>
      </c>
    </row>
    <row r="10" spans="1:12" x14ac:dyDescent="0.25">
      <c r="A10" s="86" t="s">
        <v>2445</v>
      </c>
      <c r="B10" s="86" t="s">
        <v>277</v>
      </c>
      <c r="C10" s="86">
        <v>37</v>
      </c>
      <c r="D10" s="119">
        <v>6.1726123923531778E-3</v>
      </c>
      <c r="E10" s="119">
        <v>1.1390205570823591</v>
      </c>
      <c r="F10" s="86" t="s">
        <v>2954</v>
      </c>
      <c r="G10" s="86" t="b">
        <v>0</v>
      </c>
      <c r="H10" s="86" t="b">
        <v>0</v>
      </c>
      <c r="I10" s="86" t="b">
        <v>0</v>
      </c>
      <c r="J10" s="86" t="b">
        <v>0</v>
      </c>
      <c r="K10" s="86" t="b">
        <v>0</v>
      </c>
      <c r="L10" s="86" t="b">
        <v>0</v>
      </c>
    </row>
    <row r="11" spans="1:12" x14ac:dyDescent="0.25">
      <c r="A11" s="86" t="s">
        <v>2474</v>
      </c>
      <c r="B11" s="86" t="s">
        <v>2475</v>
      </c>
      <c r="C11" s="86">
        <v>34</v>
      </c>
      <c r="D11" s="119">
        <v>6.9331527950226594E-3</v>
      </c>
      <c r="E11" s="119">
        <v>2.1889284837608534</v>
      </c>
      <c r="F11" s="86" t="s">
        <v>2954</v>
      </c>
      <c r="G11" s="86" t="b">
        <v>0</v>
      </c>
      <c r="H11" s="86" t="b">
        <v>0</v>
      </c>
      <c r="I11" s="86" t="b">
        <v>0</v>
      </c>
      <c r="J11" s="86" t="b">
        <v>0</v>
      </c>
      <c r="K11" s="86" t="b">
        <v>0</v>
      </c>
      <c r="L11" s="86" t="b">
        <v>0</v>
      </c>
    </row>
    <row r="12" spans="1:12" x14ac:dyDescent="0.25">
      <c r="A12" s="86" t="s">
        <v>2451</v>
      </c>
      <c r="B12" s="86" t="s">
        <v>2457</v>
      </c>
      <c r="C12" s="86">
        <v>33</v>
      </c>
      <c r="D12" s="119">
        <v>5.799841632916438E-3</v>
      </c>
      <c r="E12" s="119">
        <v>1.4252069487998513</v>
      </c>
      <c r="F12" s="86" t="s">
        <v>2954</v>
      </c>
      <c r="G12" s="86" t="b">
        <v>0</v>
      </c>
      <c r="H12" s="86" t="b">
        <v>0</v>
      </c>
      <c r="I12" s="86" t="b">
        <v>0</v>
      </c>
      <c r="J12" s="86" t="b">
        <v>0</v>
      </c>
      <c r="K12" s="86" t="b">
        <v>0</v>
      </c>
      <c r="L12" s="86" t="b">
        <v>0</v>
      </c>
    </row>
    <row r="13" spans="1:12" x14ac:dyDescent="0.25">
      <c r="A13" s="86" t="s">
        <v>2446</v>
      </c>
      <c r="B13" s="86" t="s">
        <v>2466</v>
      </c>
      <c r="C13" s="86">
        <v>31</v>
      </c>
      <c r="D13" s="119">
        <v>5.5995341443160068E-3</v>
      </c>
      <c r="E13" s="119">
        <v>1.3951301497389199</v>
      </c>
      <c r="F13" s="86" t="s">
        <v>2954</v>
      </c>
      <c r="G13" s="86" t="b">
        <v>0</v>
      </c>
      <c r="H13" s="86" t="b">
        <v>0</v>
      </c>
      <c r="I13" s="86" t="b">
        <v>0</v>
      </c>
      <c r="J13" s="86" t="b">
        <v>0</v>
      </c>
      <c r="K13" s="86" t="b">
        <v>0</v>
      </c>
      <c r="L13" s="86" t="b">
        <v>0</v>
      </c>
    </row>
    <row r="14" spans="1:12" x14ac:dyDescent="0.25">
      <c r="A14" s="86" t="s">
        <v>2450</v>
      </c>
      <c r="B14" s="86" t="s">
        <v>2448</v>
      </c>
      <c r="C14" s="86">
        <v>27</v>
      </c>
      <c r="D14" s="119">
        <v>5.1680041073619808E-3</v>
      </c>
      <c r="E14" s="119">
        <v>1.1424052666158511</v>
      </c>
      <c r="F14" s="86" t="s">
        <v>2954</v>
      </c>
      <c r="G14" s="86" t="b">
        <v>0</v>
      </c>
      <c r="H14" s="86" t="b">
        <v>0</v>
      </c>
      <c r="I14" s="86" t="b">
        <v>0</v>
      </c>
      <c r="J14" s="86" t="b">
        <v>0</v>
      </c>
      <c r="K14" s="86" t="b">
        <v>0</v>
      </c>
      <c r="L14" s="86" t="b">
        <v>0</v>
      </c>
    </row>
    <row r="15" spans="1:12" x14ac:dyDescent="0.25">
      <c r="A15" s="86" t="s">
        <v>2448</v>
      </c>
      <c r="B15" s="86" t="s">
        <v>2465</v>
      </c>
      <c r="C15" s="86">
        <v>26</v>
      </c>
      <c r="D15" s="119">
        <v>5.0531460037115715E-3</v>
      </c>
      <c r="E15" s="119">
        <v>1.470738773217801</v>
      </c>
      <c r="F15" s="86" t="s">
        <v>2954</v>
      </c>
      <c r="G15" s="86" t="b">
        <v>0</v>
      </c>
      <c r="H15" s="86" t="b">
        <v>0</v>
      </c>
      <c r="I15" s="86" t="b">
        <v>0</v>
      </c>
      <c r="J15" s="86" t="b">
        <v>0</v>
      </c>
      <c r="K15" s="86" t="b">
        <v>0</v>
      </c>
      <c r="L15" s="86" t="b">
        <v>0</v>
      </c>
    </row>
    <row r="16" spans="1:12" x14ac:dyDescent="0.25">
      <c r="A16" s="86" t="s">
        <v>2470</v>
      </c>
      <c r="B16" s="86" t="s">
        <v>2458</v>
      </c>
      <c r="C16" s="86">
        <v>26</v>
      </c>
      <c r="D16" s="119">
        <v>5.0531460037115715E-3</v>
      </c>
      <c r="E16" s="119">
        <v>1.7182413390466009</v>
      </c>
      <c r="F16" s="86" t="s">
        <v>2954</v>
      </c>
      <c r="G16" s="86" t="b">
        <v>0</v>
      </c>
      <c r="H16" s="86" t="b">
        <v>0</v>
      </c>
      <c r="I16" s="86" t="b">
        <v>0</v>
      </c>
      <c r="J16" s="86" t="b">
        <v>0</v>
      </c>
      <c r="K16" s="86" t="b">
        <v>0</v>
      </c>
      <c r="L16" s="86" t="b">
        <v>0</v>
      </c>
    </row>
    <row r="17" spans="1:12" x14ac:dyDescent="0.25">
      <c r="A17" s="86" t="s">
        <v>2451</v>
      </c>
      <c r="B17" s="86" t="s">
        <v>2480</v>
      </c>
      <c r="C17" s="86">
        <v>25</v>
      </c>
      <c r="D17" s="119">
        <v>4.935286686730633E-3</v>
      </c>
      <c r="E17" s="119">
        <v>1.77592472865294</v>
      </c>
      <c r="F17" s="86" t="s">
        <v>2954</v>
      </c>
      <c r="G17" s="86" t="b">
        <v>0</v>
      </c>
      <c r="H17" s="86" t="b">
        <v>0</v>
      </c>
      <c r="I17" s="86" t="b">
        <v>0</v>
      </c>
      <c r="J17" s="86" t="b">
        <v>0</v>
      </c>
      <c r="K17" s="86" t="b">
        <v>0</v>
      </c>
      <c r="L17" s="86" t="b">
        <v>0</v>
      </c>
    </row>
    <row r="18" spans="1:12" x14ac:dyDescent="0.25">
      <c r="A18" s="86" t="s">
        <v>2454</v>
      </c>
      <c r="B18" s="86" t="s">
        <v>2450</v>
      </c>
      <c r="C18" s="86">
        <v>25</v>
      </c>
      <c r="D18" s="119">
        <v>4.935286686730633E-3</v>
      </c>
      <c r="E18" s="119">
        <v>1.2002121833087869</v>
      </c>
      <c r="F18" s="86" t="s">
        <v>2954</v>
      </c>
      <c r="G18" s="86" t="b">
        <v>0</v>
      </c>
      <c r="H18" s="86" t="b">
        <v>0</v>
      </c>
      <c r="I18" s="86" t="b">
        <v>0</v>
      </c>
      <c r="J18" s="86" t="b">
        <v>0</v>
      </c>
      <c r="K18" s="86" t="b">
        <v>0</v>
      </c>
      <c r="L18" s="86" t="b">
        <v>0</v>
      </c>
    </row>
    <row r="19" spans="1:12" x14ac:dyDescent="0.25">
      <c r="A19" s="86" t="s">
        <v>528</v>
      </c>
      <c r="B19" s="86" t="s">
        <v>2447</v>
      </c>
      <c r="C19" s="86">
        <v>24</v>
      </c>
      <c r="D19" s="119">
        <v>4.8143060450293899E-3</v>
      </c>
      <c r="E19" s="119">
        <v>1.2748031975295111</v>
      </c>
      <c r="F19" s="86" t="s">
        <v>2954</v>
      </c>
      <c r="G19" s="86" t="b">
        <v>0</v>
      </c>
      <c r="H19" s="86" t="b">
        <v>0</v>
      </c>
      <c r="I19" s="86" t="b">
        <v>0</v>
      </c>
      <c r="J19" s="86" t="b">
        <v>0</v>
      </c>
      <c r="K19" s="86" t="b">
        <v>0</v>
      </c>
      <c r="L19" s="86" t="b">
        <v>0</v>
      </c>
    </row>
    <row r="20" spans="1:12" x14ac:dyDescent="0.25">
      <c r="A20" s="86" t="s">
        <v>2450</v>
      </c>
      <c r="B20" s="86" t="s">
        <v>2449</v>
      </c>
      <c r="C20" s="86">
        <v>23</v>
      </c>
      <c r="D20" s="119">
        <v>4.6900739495741523E-3</v>
      </c>
      <c r="E20" s="119">
        <v>1.1486479489719961</v>
      </c>
      <c r="F20" s="86" t="s">
        <v>2954</v>
      </c>
      <c r="G20" s="86" t="b">
        <v>0</v>
      </c>
      <c r="H20" s="86" t="b">
        <v>0</v>
      </c>
      <c r="I20" s="86" t="b">
        <v>0</v>
      </c>
      <c r="J20" s="86" t="b">
        <v>0</v>
      </c>
      <c r="K20" s="86" t="b">
        <v>0</v>
      </c>
      <c r="L20" s="86" t="b">
        <v>0</v>
      </c>
    </row>
    <row r="21" spans="1:12" x14ac:dyDescent="0.25">
      <c r="A21" s="86" t="s">
        <v>2446</v>
      </c>
      <c r="B21" s="86" t="s">
        <v>2470</v>
      </c>
      <c r="C21" s="86">
        <v>23</v>
      </c>
      <c r="D21" s="119">
        <v>4.6900739495741523E-3</v>
      </c>
      <c r="E21" s="119">
        <v>1.3178843613819282</v>
      </c>
      <c r="F21" s="86" t="s">
        <v>2954</v>
      </c>
      <c r="G21" s="86" t="b">
        <v>0</v>
      </c>
      <c r="H21" s="86" t="b">
        <v>0</v>
      </c>
      <c r="I21" s="86" t="b">
        <v>0</v>
      </c>
      <c r="J21" s="86" t="b">
        <v>0</v>
      </c>
      <c r="K21" s="86" t="b">
        <v>0</v>
      </c>
      <c r="L21" s="86" t="b">
        <v>0</v>
      </c>
    </row>
    <row r="22" spans="1:12" x14ac:dyDescent="0.25">
      <c r="A22" s="86" t="s">
        <v>2458</v>
      </c>
      <c r="B22" s="86" t="s">
        <v>2451</v>
      </c>
      <c r="C22" s="86">
        <v>23</v>
      </c>
      <c r="D22" s="119">
        <v>4.6900739495741523E-3</v>
      </c>
      <c r="E22" s="119">
        <v>1.2970190417987815</v>
      </c>
      <c r="F22" s="86" t="s">
        <v>2954</v>
      </c>
      <c r="G22" s="86" t="b">
        <v>0</v>
      </c>
      <c r="H22" s="86" t="b">
        <v>0</v>
      </c>
      <c r="I22" s="86" t="b">
        <v>0</v>
      </c>
      <c r="J22" s="86" t="b">
        <v>0</v>
      </c>
      <c r="K22" s="86" t="b">
        <v>0</v>
      </c>
      <c r="L22" s="86" t="b">
        <v>0</v>
      </c>
    </row>
    <row r="23" spans="1:12" x14ac:dyDescent="0.25">
      <c r="A23" s="86" t="s">
        <v>2480</v>
      </c>
      <c r="B23" s="86" t="s">
        <v>2455</v>
      </c>
      <c r="C23" s="86">
        <v>23</v>
      </c>
      <c r="D23" s="119">
        <v>4.6900739495741523E-3</v>
      </c>
      <c r="E23" s="119">
        <v>1.8268627317173955</v>
      </c>
      <c r="F23" s="86" t="s">
        <v>2954</v>
      </c>
      <c r="G23" s="86" t="b">
        <v>0</v>
      </c>
      <c r="H23" s="86" t="b">
        <v>0</v>
      </c>
      <c r="I23" s="86" t="b">
        <v>0</v>
      </c>
      <c r="J23" s="86" t="b">
        <v>0</v>
      </c>
      <c r="K23" s="86" t="b">
        <v>0</v>
      </c>
      <c r="L23" s="86" t="b">
        <v>0</v>
      </c>
    </row>
    <row r="24" spans="1:12" x14ac:dyDescent="0.25">
      <c r="A24" s="86" t="s">
        <v>2459</v>
      </c>
      <c r="B24" s="86" t="s">
        <v>2474</v>
      </c>
      <c r="C24" s="86">
        <v>23</v>
      </c>
      <c r="D24" s="119">
        <v>4.6900739495741523E-3</v>
      </c>
      <c r="E24" s="119">
        <v>2.0671948870277648</v>
      </c>
      <c r="F24" s="86" t="s">
        <v>2954</v>
      </c>
      <c r="G24" s="86" t="b">
        <v>0</v>
      </c>
      <c r="H24" s="86" t="b">
        <v>0</v>
      </c>
      <c r="I24" s="86" t="b">
        <v>0</v>
      </c>
      <c r="J24" s="86" t="b">
        <v>0</v>
      </c>
      <c r="K24" s="86" t="b">
        <v>0</v>
      </c>
      <c r="L24" s="86" t="b">
        <v>0</v>
      </c>
    </row>
    <row r="25" spans="1:12" x14ac:dyDescent="0.25">
      <c r="A25" s="86" t="s">
        <v>2475</v>
      </c>
      <c r="B25" s="86" t="s">
        <v>2487</v>
      </c>
      <c r="C25" s="86">
        <v>23</v>
      </c>
      <c r="D25" s="119">
        <v>4.6900739495741523E-3</v>
      </c>
      <c r="E25" s="119">
        <v>2.1889284837608534</v>
      </c>
      <c r="F25" s="86" t="s">
        <v>2954</v>
      </c>
      <c r="G25" s="86" t="b">
        <v>0</v>
      </c>
      <c r="H25" s="86" t="b">
        <v>0</v>
      </c>
      <c r="I25" s="86" t="b">
        <v>0</v>
      </c>
      <c r="J25" s="86" t="b">
        <v>0</v>
      </c>
      <c r="K25" s="86" t="b">
        <v>0</v>
      </c>
      <c r="L25" s="86" t="b">
        <v>0</v>
      </c>
    </row>
    <row r="26" spans="1:12" x14ac:dyDescent="0.25">
      <c r="A26" s="86" t="s">
        <v>2487</v>
      </c>
      <c r="B26" s="86" t="s">
        <v>2488</v>
      </c>
      <c r="C26" s="86">
        <v>23</v>
      </c>
      <c r="D26" s="119">
        <v>4.6900739495741523E-3</v>
      </c>
      <c r="E26" s="119">
        <v>2.3586795647855157</v>
      </c>
      <c r="F26" s="86" t="s">
        <v>2954</v>
      </c>
      <c r="G26" s="86" t="b">
        <v>0</v>
      </c>
      <c r="H26" s="86" t="b">
        <v>0</v>
      </c>
      <c r="I26" s="86" t="b">
        <v>0</v>
      </c>
      <c r="J26" s="86" t="b">
        <v>0</v>
      </c>
      <c r="K26" s="86" t="b">
        <v>0</v>
      </c>
      <c r="L26" s="86" t="b">
        <v>0</v>
      </c>
    </row>
    <row r="27" spans="1:12" x14ac:dyDescent="0.25">
      <c r="A27" s="86" t="s">
        <v>2488</v>
      </c>
      <c r="B27" s="86" t="s">
        <v>2489</v>
      </c>
      <c r="C27" s="86">
        <v>23</v>
      </c>
      <c r="D27" s="119">
        <v>4.6900739495741523E-3</v>
      </c>
      <c r="E27" s="119">
        <v>2.3586795647855157</v>
      </c>
      <c r="F27" s="86" t="s">
        <v>2954</v>
      </c>
      <c r="G27" s="86" t="b">
        <v>0</v>
      </c>
      <c r="H27" s="86" t="b">
        <v>0</v>
      </c>
      <c r="I27" s="86" t="b">
        <v>0</v>
      </c>
      <c r="J27" s="86" t="b">
        <v>0</v>
      </c>
      <c r="K27" s="86" t="b">
        <v>0</v>
      </c>
      <c r="L27" s="86" t="b">
        <v>0</v>
      </c>
    </row>
    <row r="28" spans="1:12" x14ac:dyDescent="0.25">
      <c r="A28" s="86" t="s">
        <v>2489</v>
      </c>
      <c r="B28" s="86" t="s">
        <v>2490</v>
      </c>
      <c r="C28" s="86">
        <v>23</v>
      </c>
      <c r="D28" s="119">
        <v>4.6900739495741523E-3</v>
      </c>
      <c r="E28" s="119">
        <v>2.3586795647855157</v>
      </c>
      <c r="F28" s="86" t="s">
        <v>2954</v>
      </c>
      <c r="G28" s="86" t="b">
        <v>0</v>
      </c>
      <c r="H28" s="86" t="b">
        <v>0</v>
      </c>
      <c r="I28" s="86" t="b">
        <v>0</v>
      </c>
      <c r="J28" s="86" t="b">
        <v>0</v>
      </c>
      <c r="K28" s="86" t="b">
        <v>0</v>
      </c>
      <c r="L28" s="86" t="b">
        <v>0</v>
      </c>
    </row>
    <row r="29" spans="1:12" x14ac:dyDescent="0.25">
      <c r="A29" s="86" t="s">
        <v>2490</v>
      </c>
      <c r="B29" s="86" t="s">
        <v>2449</v>
      </c>
      <c r="C29" s="86">
        <v>23</v>
      </c>
      <c r="D29" s="119">
        <v>4.6900739495741523E-3</v>
      </c>
      <c r="E29" s="119">
        <v>1.6790147156448836</v>
      </c>
      <c r="F29" s="86" t="s">
        <v>2954</v>
      </c>
      <c r="G29" s="86" t="b">
        <v>0</v>
      </c>
      <c r="H29" s="86" t="b">
        <v>0</v>
      </c>
      <c r="I29" s="86" t="b">
        <v>0</v>
      </c>
      <c r="J29" s="86" t="b">
        <v>0</v>
      </c>
      <c r="K29" s="86" t="b">
        <v>0</v>
      </c>
      <c r="L29" s="86" t="b">
        <v>0</v>
      </c>
    </row>
    <row r="30" spans="1:12" x14ac:dyDescent="0.25">
      <c r="A30" s="86" t="s">
        <v>2460</v>
      </c>
      <c r="B30" s="86" t="s">
        <v>2445</v>
      </c>
      <c r="C30" s="86">
        <v>23</v>
      </c>
      <c r="D30" s="119">
        <v>4.6900739495741523E-3</v>
      </c>
      <c r="E30" s="119">
        <v>0.86032991882415266</v>
      </c>
      <c r="F30" s="86" t="s">
        <v>2954</v>
      </c>
      <c r="G30" s="86" t="b">
        <v>0</v>
      </c>
      <c r="H30" s="86" t="b">
        <v>0</v>
      </c>
      <c r="I30" s="86" t="b">
        <v>0</v>
      </c>
      <c r="J30" s="86" t="b">
        <v>0</v>
      </c>
      <c r="K30" s="86" t="b">
        <v>0</v>
      </c>
      <c r="L30" s="86" t="b">
        <v>0</v>
      </c>
    </row>
    <row r="31" spans="1:12" x14ac:dyDescent="0.25">
      <c r="A31" s="86" t="s">
        <v>2492</v>
      </c>
      <c r="B31" s="86" t="s">
        <v>2448</v>
      </c>
      <c r="C31" s="86">
        <v>22</v>
      </c>
      <c r="D31" s="119">
        <v>4.5624489454862928E-3</v>
      </c>
      <c r="E31" s="119">
        <v>1.6031361051473443</v>
      </c>
      <c r="F31" s="86" t="s">
        <v>2954</v>
      </c>
      <c r="G31" s="86" t="b">
        <v>0</v>
      </c>
      <c r="H31" s="86" t="b">
        <v>0</v>
      </c>
      <c r="I31" s="86" t="b">
        <v>0</v>
      </c>
      <c r="J31" s="86" t="b">
        <v>0</v>
      </c>
      <c r="K31" s="86" t="b">
        <v>0</v>
      </c>
      <c r="L31" s="86" t="b">
        <v>0</v>
      </c>
    </row>
    <row r="32" spans="1:12" x14ac:dyDescent="0.25">
      <c r="A32" s="86" t="s">
        <v>2463</v>
      </c>
      <c r="B32" s="86" t="s">
        <v>2445</v>
      </c>
      <c r="C32" s="86">
        <v>21</v>
      </c>
      <c r="D32" s="119">
        <v>4.4312767056089832E-3</v>
      </c>
      <c r="E32" s="119">
        <v>0.98140047041791267</v>
      </c>
      <c r="F32" s="86" t="s">
        <v>2954</v>
      </c>
      <c r="G32" s="86" t="b">
        <v>0</v>
      </c>
      <c r="H32" s="86" t="b">
        <v>0</v>
      </c>
      <c r="I32" s="86" t="b">
        <v>0</v>
      </c>
      <c r="J32" s="86" t="b">
        <v>0</v>
      </c>
      <c r="K32" s="86" t="b">
        <v>0</v>
      </c>
      <c r="L32" s="86" t="b">
        <v>0</v>
      </c>
    </row>
    <row r="33" spans="1:12" x14ac:dyDescent="0.25">
      <c r="A33" s="86" t="s">
        <v>2467</v>
      </c>
      <c r="B33" s="86" t="s">
        <v>2445</v>
      </c>
      <c r="C33" s="86">
        <v>20</v>
      </c>
      <c r="D33" s="119">
        <v>4.2963881890038932E-3</v>
      </c>
      <c r="E33" s="119">
        <v>0.92721091124504929</v>
      </c>
      <c r="F33" s="86" t="s">
        <v>2954</v>
      </c>
      <c r="G33" s="86" t="b">
        <v>0</v>
      </c>
      <c r="H33" s="86" t="b">
        <v>0</v>
      </c>
      <c r="I33" s="86" t="b">
        <v>0</v>
      </c>
      <c r="J33" s="86" t="b">
        <v>0</v>
      </c>
      <c r="K33" s="86" t="b">
        <v>0</v>
      </c>
      <c r="L33" s="86" t="b">
        <v>0</v>
      </c>
    </row>
    <row r="34" spans="1:12" x14ac:dyDescent="0.25">
      <c r="A34" s="86" t="s">
        <v>2468</v>
      </c>
      <c r="B34" s="86" t="s">
        <v>2477</v>
      </c>
      <c r="C34" s="86">
        <v>20</v>
      </c>
      <c r="D34" s="119">
        <v>4.2963881890038932E-3</v>
      </c>
      <c r="E34" s="119">
        <v>1.9035035614274483</v>
      </c>
      <c r="F34" s="86" t="s">
        <v>2954</v>
      </c>
      <c r="G34" s="86" t="b">
        <v>0</v>
      </c>
      <c r="H34" s="86" t="b">
        <v>0</v>
      </c>
      <c r="I34" s="86" t="b">
        <v>0</v>
      </c>
      <c r="J34" s="86" t="b">
        <v>0</v>
      </c>
      <c r="K34" s="86" t="b">
        <v>0</v>
      </c>
      <c r="L34" s="86" t="b">
        <v>0</v>
      </c>
    </row>
    <row r="35" spans="1:12" x14ac:dyDescent="0.25">
      <c r="A35" s="86" t="s">
        <v>2465</v>
      </c>
      <c r="B35" s="86" t="s">
        <v>2494</v>
      </c>
      <c r="C35" s="86">
        <v>19</v>
      </c>
      <c r="D35" s="119">
        <v>4.1575974304450033E-3</v>
      </c>
      <c r="E35" s="119">
        <v>2.0769547243169213</v>
      </c>
      <c r="F35" s="86" t="s">
        <v>2954</v>
      </c>
      <c r="G35" s="86" t="b">
        <v>0</v>
      </c>
      <c r="H35" s="86" t="b">
        <v>0</v>
      </c>
      <c r="I35" s="86" t="b">
        <v>0</v>
      </c>
      <c r="J35" s="86" t="b">
        <v>0</v>
      </c>
      <c r="K35" s="86" t="b">
        <v>0</v>
      </c>
      <c r="L35" s="86" t="b">
        <v>0</v>
      </c>
    </row>
    <row r="36" spans="1:12" x14ac:dyDescent="0.25">
      <c r="A36" s="86" t="s">
        <v>2472</v>
      </c>
      <c r="B36" s="86" t="s">
        <v>2483</v>
      </c>
      <c r="C36" s="86">
        <v>19</v>
      </c>
      <c r="D36" s="119">
        <v>4.1575974304450033E-3</v>
      </c>
      <c r="E36" s="119">
        <v>2.074881715694056</v>
      </c>
      <c r="F36" s="86" t="s">
        <v>2954</v>
      </c>
      <c r="G36" s="86" t="b">
        <v>0</v>
      </c>
      <c r="H36" s="86" t="b">
        <v>0</v>
      </c>
      <c r="I36" s="86" t="b">
        <v>0</v>
      </c>
      <c r="J36" s="86" t="b">
        <v>0</v>
      </c>
      <c r="K36" s="86" t="b">
        <v>0</v>
      </c>
      <c r="L36" s="86" t="b">
        <v>0</v>
      </c>
    </row>
    <row r="37" spans="1:12" x14ac:dyDescent="0.25">
      <c r="A37" s="86" t="s">
        <v>2483</v>
      </c>
      <c r="B37" s="86" t="s">
        <v>2453</v>
      </c>
      <c r="C37" s="86">
        <v>19</v>
      </c>
      <c r="D37" s="119">
        <v>4.1575974304450033E-3</v>
      </c>
      <c r="E37" s="119">
        <v>1.6998716676682575</v>
      </c>
      <c r="F37" s="86" t="s">
        <v>2954</v>
      </c>
      <c r="G37" s="86" t="b">
        <v>0</v>
      </c>
      <c r="H37" s="86" t="b">
        <v>0</v>
      </c>
      <c r="I37" s="86" t="b">
        <v>0</v>
      </c>
      <c r="J37" s="86" t="b">
        <v>0</v>
      </c>
      <c r="K37" s="86" t="b">
        <v>0</v>
      </c>
      <c r="L37" s="86" t="b">
        <v>0</v>
      </c>
    </row>
    <row r="38" spans="1:12" x14ac:dyDescent="0.25">
      <c r="A38" s="86" t="s">
        <v>2456</v>
      </c>
      <c r="B38" s="86" t="s">
        <v>2457</v>
      </c>
      <c r="C38" s="86">
        <v>19</v>
      </c>
      <c r="D38" s="119">
        <v>4.1575974304450033E-3</v>
      </c>
      <c r="E38" s="119">
        <v>1.237834679334481</v>
      </c>
      <c r="F38" s="86" t="s">
        <v>2954</v>
      </c>
      <c r="G38" s="86" t="b">
        <v>0</v>
      </c>
      <c r="H38" s="86" t="b">
        <v>0</v>
      </c>
      <c r="I38" s="86" t="b">
        <v>0</v>
      </c>
      <c r="J38" s="86" t="b">
        <v>0</v>
      </c>
      <c r="K38" s="86" t="b">
        <v>0</v>
      </c>
      <c r="L38" s="86" t="b">
        <v>0</v>
      </c>
    </row>
    <row r="39" spans="1:12" x14ac:dyDescent="0.25">
      <c r="A39" s="86" t="s">
        <v>2485</v>
      </c>
      <c r="B39" s="86" t="s">
        <v>2445</v>
      </c>
      <c r="C39" s="86">
        <v>18</v>
      </c>
      <c r="D39" s="119">
        <v>4.0146988635635641E-3</v>
      </c>
      <c r="E39" s="119">
        <v>1.1325094413865167</v>
      </c>
      <c r="F39" s="86" t="s">
        <v>2954</v>
      </c>
      <c r="G39" s="86" t="b">
        <v>0</v>
      </c>
      <c r="H39" s="86" t="b">
        <v>0</v>
      </c>
      <c r="I39" s="86" t="b">
        <v>0</v>
      </c>
      <c r="J39" s="86" t="b">
        <v>0</v>
      </c>
      <c r="K39" s="86" t="b">
        <v>0</v>
      </c>
      <c r="L39" s="86" t="b">
        <v>0</v>
      </c>
    </row>
    <row r="40" spans="1:12" x14ac:dyDescent="0.25">
      <c r="A40" s="86" t="s">
        <v>2446</v>
      </c>
      <c r="B40" s="86" t="s">
        <v>2497</v>
      </c>
      <c r="C40" s="86">
        <v>18</v>
      </c>
      <c r="D40" s="119">
        <v>4.0146988635635641E-3</v>
      </c>
      <c r="E40" s="119">
        <v>1.5472211323908347</v>
      </c>
      <c r="F40" s="86" t="s">
        <v>2954</v>
      </c>
      <c r="G40" s="86" t="b">
        <v>0</v>
      </c>
      <c r="H40" s="86" t="b">
        <v>0</v>
      </c>
      <c r="I40" s="86" t="b">
        <v>0</v>
      </c>
      <c r="J40" s="86" t="b">
        <v>0</v>
      </c>
      <c r="K40" s="86" t="b">
        <v>0</v>
      </c>
      <c r="L40" s="86" t="b">
        <v>0</v>
      </c>
    </row>
    <row r="41" spans="1:12" x14ac:dyDescent="0.25">
      <c r="A41" s="86" t="s">
        <v>2497</v>
      </c>
      <c r="B41" s="86" t="s">
        <v>2498</v>
      </c>
      <c r="C41" s="86">
        <v>18</v>
      </c>
      <c r="D41" s="119">
        <v>4.0146988635635641E-3</v>
      </c>
      <c r="E41" s="119">
        <v>2.4651348956998023</v>
      </c>
      <c r="F41" s="86" t="s">
        <v>2954</v>
      </c>
      <c r="G41" s="86" t="b">
        <v>0</v>
      </c>
      <c r="H41" s="86" t="b">
        <v>0</v>
      </c>
      <c r="I41" s="86" t="b">
        <v>0</v>
      </c>
      <c r="J41" s="86" t="b">
        <v>0</v>
      </c>
      <c r="K41" s="86" t="b">
        <v>0</v>
      </c>
      <c r="L41" s="86" t="b">
        <v>0</v>
      </c>
    </row>
    <row r="42" spans="1:12" x14ac:dyDescent="0.25">
      <c r="A42" s="86" t="s">
        <v>2498</v>
      </c>
      <c r="B42" s="86" t="s">
        <v>2458</v>
      </c>
      <c r="C42" s="86">
        <v>18</v>
      </c>
      <c r="D42" s="119">
        <v>4.0146988635635641E-3</v>
      </c>
      <c r="E42" s="119">
        <v>1.8943325981022821</v>
      </c>
      <c r="F42" s="86" t="s">
        <v>2954</v>
      </c>
      <c r="G42" s="86" t="b">
        <v>0</v>
      </c>
      <c r="H42" s="86" t="b">
        <v>0</v>
      </c>
      <c r="I42" s="86" t="b">
        <v>0</v>
      </c>
      <c r="J42" s="86" t="b">
        <v>0</v>
      </c>
      <c r="K42" s="86" t="b">
        <v>0</v>
      </c>
      <c r="L42" s="86" t="b">
        <v>0</v>
      </c>
    </row>
    <row r="43" spans="1:12" x14ac:dyDescent="0.25">
      <c r="A43" s="86" t="s">
        <v>2458</v>
      </c>
      <c r="B43" s="86" t="s">
        <v>2499</v>
      </c>
      <c r="C43" s="86">
        <v>18</v>
      </c>
      <c r="D43" s="119">
        <v>4.0146988635635641E-3</v>
      </c>
      <c r="E43" s="119">
        <v>1.8943325981022821</v>
      </c>
      <c r="F43" s="86" t="s">
        <v>2954</v>
      </c>
      <c r="G43" s="86" t="b">
        <v>0</v>
      </c>
      <c r="H43" s="86" t="b">
        <v>0</v>
      </c>
      <c r="I43" s="86" t="b">
        <v>0</v>
      </c>
      <c r="J43" s="86" t="b">
        <v>0</v>
      </c>
      <c r="K43" s="86" t="b">
        <v>0</v>
      </c>
      <c r="L43" s="86" t="b">
        <v>0</v>
      </c>
    </row>
    <row r="44" spans="1:12" x14ac:dyDescent="0.25">
      <c r="A44" s="86" t="s">
        <v>2499</v>
      </c>
      <c r="B44" s="86" t="s">
        <v>2500</v>
      </c>
      <c r="C44" s="86">
        <v>18</v>
      </c>
      <c r="D44" s="119">
        <v>4.0146988635635641E-3</v>
      </c>
      <c r="E44" s="119">
        <v>2.4651348956998023</v>
      </c>
      <c r="F44" s="86" t="s">
        <v>2954</v>
      </c>
      <c r="G44" s="86" t="b">
        <v>0</v>
      </c>
      <c r="H44" s="86" t="b">
        <v>0</v>
      </c>
      <c r="I44" s="86" t="b">
        <v>0</v>
      </c>
      <c r="J44" s="86" t="b">
        <v>0</v>
      </c>
      <c r="K44" s="86" t="b">
        <v>0</v>
      </c>
      <c r="L44" s="86" t="b">
        <v>0</v>
      </c>
    </row>
    <row r="45" spans="1:12" x14ac:dyDescent="0.25">
      <c r="A45" s="86" t="s">
        <v>2500</v>
      </c>
      <c r="B45" s="86" t="s">
        <v>2501</v>
      </c>
      <c r="C45" s="86">
        <v>18</v>
      </c>
      <c r="D45" s="119">
        <v>4.0146988635635641E-3</v>
      </c>
      <c r="E45" s="119">
        <v>2.4651348956998023</v>
      </c>
      <c r="F45" s="86" t="s">
        <v>2954</v>
      </c>
      <c r="G45" s="86" t="b">
        <v>0</v>
      </c>
      <c r="H45" s="86" t="b">
        <v>0</v>
      </c>
      <c r="I45" s="86" t="b">
        <v>0</v>
      </c>
      <c r="J45" s="86" t="b">
        <v>0</v>
      </c>
      <c r="K45" s="86" t="b">
        <v>0</v>
      </c>
      <c r="L45" s="86" t="b">
        <v>0</v>
      </c>
    </row>
    <row r="46" spans="1:12" x14ac:dyDescent="0.25">
      <c r="A46" s="86" t="s">
        <v>2501</v>
      </c>
      <c r="B46" s="86" t="s">
        <v>2502</v>
      </c>
      <c r="C46" s="86">
        <v>18</v>
      </c>
      <c r="D46" s="119">
        <v>4.0146988635635641E-3</v>
      </c>
      <c r="E46" s="119">
        <v>2.4651348956998023</v>
      </c>
      <c r="F46" s="86" t="s">
        <v>2954</v>
      </c>
      <c r="G46" s="86" t="b">
        <v>0</v>
      </c>
      <c r="H46" s="86" t="b">
        <v>0</v>
      </c>
      <c r="I46" s="86" t="b">
        <v>0</v>
      </c>
      <c r="J46" s="86" t="b">
        <v>0</v>
      </c>
      <c r="K46" s="86" t="b">
        <v>0</v>
      </c>
      <c r="L46" s="86" t="b">
        <v>0</v>
      </c>
    </row>
    <row r="47" spans="1:12" x14ac:dyDescent="0.25">
      <c r="A47" s="86" t="s">
        <v>2502</v>
      </c>
      <c r="B47" s="86" t="s">
        <v>2471</v>
      </c>
      <c r="C47" s="86">
        <v>18</v>
      </c>
      <c r="D47" s="119">
        <v>4.0146988635635641E-3</v>
      </c>
      <c r="E47" s="119">
        <v>2.1641049000358215</v>
      </c>
      <c r="F47" s="86" t="s">
        <v>2954</v>
      </c>
      <c r="G47" s="86" t="b">
        <v>0</v>
      </c>
      <c r="H47" s="86" t="b">
        <v>0</v>
      </c>
      <c r="I47" s="86" t="b">
        <v>0</v>
      </c>
      <c r="J47" s="86" t="b">
        <v>0</v>
      </c>
      <c r="K47" s="86" t="b">
        <v>0</v>
      </c>
      <c r="L47" s="86" t="b">
        <v>0</v>
      </c>
    </row>
    <row r="48" spans="1:12" x14ac:dyDescent="0.25">
      <c r="A48" s="86" t="s">
        <v>2471</v>
      </c>
      <c r="B48" s="86" t="s">
        <v>2503</v>
      </c>
      <c r="C48" s="86">
        <v>18</v>
      </c>
      <c r="D48" s="119">
        <v>4.0146988635635641E-3</v>
      </c>
      <c r="E48" s="119">
        <v>2.1641049000358215</v>
      </c>
      <c r="F48" s="86" t="s">
        <v>2954</v>
      </c>
      <c r="G48" s="86" t="b">
        <v>0</v>
      </c>
      <c r="H48" s="86" t="b">
        <v>0</v>
      </c>
      <c r="I48" s="86" t="b">
        <v>0</v>
      </c>
      <c r="J48" s="86" t="b">
        <v>0</v>
      </c>
      <c r="K48" s="86" t="b">
        <v>0</v>
      </c>
      <c r="L48" s="86" t="b">
        <v>0</v>
      </c>
    </row>
    <row r="49" spans="1:12" x14ac:dyDescent="0.25">
      <c r="A49" s="86" t="s">
        <v>2503</v>
      </c>
      <c r="B49" s="86" t="s">
        <v>2504</v>
      </c>
      <c r="C49" s="86">
        <v>18</v>
      </c>
      <c r="D49" s="119">
        <v>4.0146988635635641E-3</v>
      </c>
      <c r="E49" s="119">
        <v>2.4651348956998023</v>
      </c>
      <c r="F49" s="86" t="s">
        <v>2954</v>
      </c>
      <c r="G49" s="86" t="b">
        <v>0</v>
      </c>
      <c r="H49" s="86" t="b">
        <v>0</v>
      </c>
      <c r="I49" s="86" t="b">
        <v>0</v>
      </c>
      <c r="J49" s="86" t="b">
        <v>0</v>
      </c>
      <c r="K49" s="86" t="b">
        <v>0</v>
      </c>
      <c r="L49" s="86" t="b">
        <v>0</v>
      </c>
    </row>
    <row r="50" spans="1:12" x14ac:dyDescent="0.25">
      <c r="A50" s="86" t="s">
        <v>2504</v>
      </c>
      <c r="B50" s="86" t="s">
        <v>2505</v>
      </c>
      <c r="C50" s="86">
        <v>18</v>
      </c>
      <c r="D50" s="119">
        <v>4.0146988635635641E-3</v>
      </c>
      <c r="E50" s="119">
        <v>2.4651348956998023</v>
      </c>
      <c r="F50" s="86" t="s">
        <v>2954</v>
      </c>
      <c r="G50" s="86" t="b">
        <v>0</v>
      </c>
      <c r="H50" s="86" t="b">
        <v>0</v>
      </c>
      <c r="I50" s="86" t="b">
        <v>0</v>
      </c>
      <c r="J50" s="86" t="b">
        <v>0</v>
      </c>
      <c r="K50" s="86" t="b">
        <v>0</v>
      </c>
      <c r="L50" s="86" t="b">
        <v>0</v>
      </c>
    </row>
    <row r="51" spans="1:12" x14ac:dyDescent="0.25">
      <c r="A51" s="86" t="s">
        <v>2448</v>
      </c>
      <c r="B51" s="86" t="s">
        <v>2454</v>
      </c>
      <c r="C51" s="86">
        <v>18</v>
      </c>
      <c r="D51" s="119">
        <v>4.0146988635635641E-3</v>
      </c>
      <c r="E51" s="119">
        <v>1.04067675445276</v>
      </c>
      <c r="F51" s="86" t="s">
        <v>2954</v>
      </c>
      <c r="G51" s="86" t="b">
        <v>0</v>
      </c>
      <c r="H51" s="86" t="b">
        <v>0</v>
      </c>
      <c r="I51" s="86" t="b">
        <v>0</v>
      </c>
      <c r="J51" s="86" t="b">
        <v>0</v>
      </c>
      <c r="K51" s="86" t="b">
        <v>0</v>
      </c>
      <c r="L51" s="86" t="b">
        <v>0</v>
      </c>
    </row>
    <row r="52" spans="1:12" x14ac:dyDescent="0.25">
      <c r="A52" s="86" t="s">
        <v>2449</v>
      </c>
      <c r="B52" s="86" t="s">
        <v>2454</v>
      </c>
      <c r="C52" s="86">
        <v>18</v>
      </c>
      <c r="D52" s="119">
        <v>4.0146988635635641E-3</v>
      </c>
      <c r="E52" s="119">
        <v>1.0204733683644729</v>
      </c>
      <c r="F52" s="86" t="s">
        <v>2954</v>
      </c>
      <c r="G52" s="86" t="b">
        <v>0</v>
      </c>
      <c r="H52" s="86" t="b">
        <v>0</v>
      </c>
      <c r="I52" s="86" t="b">
        <v>0</v>
      </c>
      <c r="J52" s="86" t="b">
        <v>0</v>
      </c>
      <c r="K52" s="86" t="b">
        <v>0</v>
      </c>
      <c r="L52" s="86" t="b">
        <v>0</v>
      </c>
    </row>
    <row r="53" spans="1:12" x14ac:dyDescent="0.25">
      <c r="A53" s="86" t="s">
        <v>2508</v>
      </c>
      <c r="B53" s="86" t="s">
        <v>301</v>
      </c>
      <c r="C53" s="86">
        <v>17</v>
      </c>
      <c r="D53" s="119">
        <v>3.867464047748158E-3</v>
      </c>
      <c r="E53" s="119">
        <v>2.2580094029041526</v>
      </c>
      <c r="F53" s="86" t="s">
        <v>2954</v>
      </c>
      <c r="G53" s="86" t="b">
        <v>0</v>
      </c>
      <c r="H53" s="86" t="b">
        <v>0</v>
      </c>
      <c r="I53" s="86" t="b">
        <v>0</v>
      </c>
      <c r="J53" s="86" t="b">
        <v>0</v>
      </c>
      <c r="K53" s="86" t="b">
        <v>0</v>
      </c>
      <c r="L53" s="86" t="b">
        <v>0</v>
      </c>
    </row>
    <row r="54" spans="1:12" x14ac:dyDescent="0.25">
      <c r="A54" s="86" t="s">
        <v>301</v>
      </c>
      <c r="B54" s="86" t="s">
        <v>2509</v>
      </c>
      <c r="C54" s="86">
        <v>17</v>
      </c>
      <c r="D54" s="119">
        <v>3.867464047748158E-3</v>
      </c>
      <c r="E54" s="119">
        <v>2.2580094029041526</v>
      </c>
      <c r="F54" s="86" t="s">
        <v>2954</v>
      </c>
      <c r="G54" s="86" t="b">
        <v>0</v>
      </c>
      <c r="H54" s="86" t="b">
        <v>0</v>
      </c>
      <c r="I54" s="86" t="b">
        <v>0</v>
      </c>
      <c r="J54" s="86" t="b">
        <v>0</v>
      </c>
      <c r="K54" s="86" t="b">
        <v>0</v>
      </c>
      <c r="L54" s="86" t="b">
        <v>0</v>
      </c>
    </row>
    <row r="55" spans="1:12" x14ac:dyDescent="0.25">
      <c r="A55" s="86" t="s">
        <v>2448</v>
      </c>
      <c r="B55" s="86" t="s">
        <v>2449</v>
      </c>
      <c r="C55" s="86">
        <v>16</v>
      </c>
      <c r="D55" s="119">
        <v>3.715637622898625E-3</v>
      </c>
      <c r="E55" s="119">
        <v>0.86194539923087032</v>
      </c>
      <c r="F55" s="86" t="s">
        <v>2954</v>
      </c>
      <c r="G55" s="86" t="b">
        <v>0</v>
      </c>
      <c r="H55" s="86" t="b">
        <v>0</v>
      </c>
      <c r="I55" s="86" t="b">
        <v>0</v>
      </c>
      <c r="J55" s="86" t="b">
        <v>0</v>
      </c>
      <c r="K55" s="86" t="b">
        <v>0</v>
      </c>
      <c r="L55" s="86" t="b">
        <v>0</v>
      </c>
    </row>
    <row r="56" spans="1:12" x14ac:dyDescent="0.25">
      <c r="A56" s="86" t="s">
        <v>2512</v>
      </c>
      <c r="B56" s="86" t="s">
        <v>2449</v>
      </c>
      <c r="C56" s="86">
        <v>15</v>
      </c>
      <c r="D56" s="119">
        <v>3.5589322499125211E-3</v>
      </c>
      <c r="E56" s="119">
        <v>1.6790147156448836</v>
      </c>
      <c r="F56" s="86" t="s">
        <v>2954</v>
      </c>
      <c r="G56" s="86" t="b">
        <v>0</v>
      </c>
      <c r="H56" s="86" t="b">
        <v>0</v>
      </c>
      <c r="I56" s="86" t="b">
        <v>0</v>
      </c>
      <c r="J56" s="86" t="b">
        <v>0</v>
      </c>
      <c r="K56" s="86" t="b">
        <v>0</v>
      </c>
      <c r="L56" s="86" t="b">
        <v>0</v>
      </c>
    </row>
    <row r="57" spans="1:12" x14ac:dyDescent="0.25">
      <c r="A57" s="86" t="s">
        <v>2454</v>
      </c>
      <c r="B57" s="86" t="s">
        <v>2513</v>
      </c>
      <c r="C57" s="86">
        <v>15</v>
      </c>
      <c r="D57" s="119">
        <v>3.5589322499125211E-3</v>
      </c>
      <c r="E57" s="119">
        <v>1.8065935484193918</v>
      </c>
      <c r="F57" s="86" t="s">
        <v>2954</v>
      </c>
      <c r="G57" s="86" t="b">
        <v>0</v>
      </c>
      <c r="H57" s="86" t="b">
        <v>0</v>
      </c>
      <c r="I57" s="86" t="b">
        <v>0</v>
      </c>
      <c r="J57" s="86" t="b">
        <v>0</v>
      </c>
      <c r="K57" s="86" t="b">
        <v>0</v>
      </c>
      <c r="L57" s="86" t="b">
        <v>0</v>
      </c>
    </row>
    <row r="58" spans="1:12" x14ac:dyDescent="0.25">
      <c r="A58" s="86" t="s">
        <v>2445</v>
      </c>
      <c r="B58" s="86" t="s">
        <v>2514</v>
      </c>
      <c r="C58" s="86">
        <v>15</v>
      </c>
      <c r="D58" s="119">
        <v>3.5589322499125211E-3</v>
      </c>
      <c r="E58" s="119">
        <v>1.3190068600215643</v>
      </c>
      <c r="F58" s="86" t="s">
        <v>2954</v>
      </c>
      <c r="G58" s="86" t="b">
        <v>0</v>
      </c>
      <c r="H58" s="86" t="b">
        <v>0</v>
      </c>
      <c r="I58" s="86" t="b">
        <v>0</v>
      </c>
      <c r="J58" s="86" t="b">
        <v>0</v>
      </c>
      <c r="K58" s="86" t="b">
        <v>0</v>
      </c>
      <c r="L58" s="86" t="b">
        <v>0</v>
      </c>
    </row>
    <row r="59" spans="1:12" x14ac:dyDescent="0.25">
      <c r="A59" s="86" t="s">
        <v>2514</v>
      </c>
      <c r="B59" s="86" t="s">
        <v>2468</v>
      </c>
      <c r="C59" s="86">
        <v>15</v>
      </c>
      <c r="D59" s="119">
        <v>3.5589322499125211E-3</v>
      </c>
      <c r="E59" s="119">
        <v>2.1406238041862986</v>
      </c>
      <c r="F59" s="86" t="s">
        <v>2954</v>
      </c>
      <c r="G59" s="86" t="b">
        <v>0</v>
      </c>
      <c r="H59" s="86" t="b">
        <v>0</v>
      </c>
      <c r="I59" s="86" t="b">
        <v>0</v>
      </c>
      <c r="J59" s="86" t="b">
        <v>0</v>
      </c>
      <c r="K59" s="86" t="b">
        <v>0</v>
      </c>
      <c r="L59" s="86" t="b">
        <v>0</v>
      </c>
    </row>
    <row r="60" spans="1:12" x14ac:dyDescent="0.25">
      <c r="A60" s="86" t="s">
        <v>2477</v>
      </c>
      <c r="B60" s="86" t="s">
        <v>2482</v>
      </c>
      <c r="C60" s="86">
        <v>15</v>
      </c>
      <c r="D60" s="119">
        <v>3.5589322499125211E-3</v>
      </c>
      <c r="E60" s="119">
        <v>2.0489260007166776</v>
      </c>
      <c r="F60" s="86" t="s">
        <v>2954</v>
      </c>
      <c r="G60" s="86" t="b">
        <v>0</v>
      </c>
      <c r="H60" s="86" t="b">
        <v>0</v>
      </c>
      <c r="I60" s="86" t="b">
        <v>0</v>
      </c>
      <c r="J60" s="86" t="b">
        <v>0</v>
      </c>
      <c r="K60" s="86" t="b">
        <v>0</v>
      </c>
      <c r="L60" s="86" t="b">
        <v>0</v>
      </c>
    </row>
    <row r="61" spans="1:12" x14ac:dyDescent="0.25">
      <c r="A61" s="86" t="s">
        <v>2482</v>
      </c>
      <c r="B61" s="86" t="s">
        <v>2515</v>
      </c>
      <c r="C61" s="86">
        <v>15</v>
      </c>
      <c r="D61" s="119">
        <v>3.5589322499125211E-3</v>
      </c>
      <c r="E61" s="119">
        <v>2.3401961590915024</v>
      </c>
      <c r="F61" s="86" t="s">
        <v>2954</v>
      </c>
      <c r="G61" s="86" t="b">
        <v>0</v>
      </c>
      <c r="H61" s="86" t="b">
        <v>0</v>
      </c>
      <c r="I61" s="86" t="b">
        <v>0</v>
      </c>
      <c r="J61" s="86" t="b">
        <v>0</v>
      </c>
      <c r="K61" s="86" t="b">
        <v>0</v>
      </c>
      <c r="L61" s="86" t="b">
        <v>0</v>
      </c>
    </row>
    <row r="62" spans="1:12" x14ac:dyDescent="0.25">
      <c r="A62" s="86" t="s">
        <v>2515</v>
      </c>
      <c r="B62" s="86" t="s">
        <v>2516</v>
      </c>
      <c r="C62" s="86">
        <v>15</v>
      </c>
      <c r="D62" s="119">
        <v>3.5589322499125211E-3</v>
      </c>
      <c r="E62" s="119">
        <v>2.5443161417474274</v>
      </c>
      <c r="F62" s="86" t="s">
        <v>2954</v>
      </c>
      <c r="G62" s="86" t="b">
        <v>0</v>
      </c>
      <c r="H62" s="86" t="b">
        <v>0</v>
      </c>
      <c r="I62" s="86" t="b">
        <v>0</v>
      </c>
      <c r="J62" s="86" t="b">
        <v>0</v>
      </c>
      <c r="K62" s="86" t="b">
        <v>0</v>
      </c>
      <c r="L62" s="86" t="b">
        <v>0</v>
      </c>
    </row>
    <row r="63" spans="1:12" x14ac:dyDescent="0.25">
      <c r="A63" s="86" t="s">
        <v>2516</v>
      </c>
      <c r="B63" s="86" t="s">
        <v>2491</v>
      </c>
      <c r="C63" s="86">
        <v>15</v>
      </c>
      <c r="D63" s="119">
        <v>3.5589322499125211E-3</v>
      </c>
      <c r="E63" s="119">
        <v>2.3779847199809026</v>
      </c>
      <c r="F63" s="86" t="s">
        <v>2954</v>
      </c>
      <c r="G63" s="86" t="b">
        <v>0</v>
      </c>
      <c r="H63" s="86" t="b">
        <v>0</v>
      </c>
      <c r="I63" s="86" t="b">
        <v>0</v>
      </c>
      <c r="J63" s="86" t="b">
        <v>0</v>
      </c>
      <c r="K63" s="86" t="b">
        <v>0</v>
      </c>
      <c r="L63" s="86" t="b">
        <v>0</v>
      </c>
    </row>
    <row r="64" spans="1:12" x14ac:dyDescent="0.25">
      <c r="A64" s="86" t="s">
        <v>2491</v>
      </c>
      <c r="B64" s="86" t="s">
        <v>2496</v>
      </c>
      <c r="C64" s="86">
        <v>15</v>
      </c>
      <c r="D64" s="119">
        <v>3.5589322499125211E-3</v>
      </c>
      <c r="E64" s="119">
        <v>2.2753223780837546</v>
      </c>
      <c r="F64" s="86" t="s">
        <v>2954</v>
      </c>
      <c r="G64" s="86" t="b">
        <v>0</v>
      </c>
      <c r="H64" s="86" t="b">
        <v>0</v>
      </c>
      <c r="I64" s="86" t="b">
        <v>0</v>
      </c>
      <c r="J64" s="86" t="b">
        <v>0</v>
      </c>
      <c r="K64" s="86" t="b">
        <v>0</v>
      </c>
      <c r="L64" s="86" t="b">
        <v>0</v>
      </c>
    </row>
    <row r="65" spans="1:12" x14ac:dyDescent="0.25">
      <c r="A65" s="86" t="s">
        <v>2496</v>
      </c>
      <c r="B65" s="86" t="s">
        <v>2481</v>
      </c>
      <c r="C65" s="86">
        <v>15</v>
      </c>
      <c r="D65" s="119">
        <v>3.5589322499125211E-3</v>
      </c>
      <c r="E65" s="119">
        <v>2.2198050502339233</v>
      </c>
      <c r="F65" s="86" t="s">
        <v>2954</v>
      </c>
      <c r="G65" s="86" t="b">
        <v>0</v>
      </c>
      <c r="H65" s="86" t="b">
        <v>0</v>
      </c>
      <c r="I65" s="86" t="b">
        <v>0</v>
      </c>
      <c r="J65" s="86" t="b">
        <v>0</v>
      </c>
      <c r="K65" s="86" t="b">
        <v>0</v>
      </c>
      <c r="L65" s="86" t="b">
        <v>0</v>
      </c>
    </row>
    <row r="66" spans="1:12" x14ac:dyDescent="0.25">
      <c r="A66" s="86" t="s">
        <v>2481</v>
      </c>
      <c r="B66" s="86" t="s">
        <v>2455</v>
      </c>
      <c r="C66" s="86">
        <v>15</v>
      </c>
      <c r="D66" s="119">
        <v>3.5589322499125211E-3</v>
      </c>
      <c r="E66" s="119">
        <v>1.6412261547554838</v>
      </c>
      <c r="F66" s="86" t="s">
        <v>2954</v>
      </c>
      <c r="G66" s="86" t="b">
        <v>0</v>
      </c>
      <c r="H66" s="86" t="b">
        <v>0</v>
      </c>
      <c r="I66" s="86" t="b">
        <v>0</v>
      </c>
      <c r="J66" s="86" t="b">
        <v>0</v>
      </c>
      <c r="K66" s="86" t="b">
        <v>0</v>
      </c>
      <c r="L66" s="86" t="b">
        <v>0</v>
      </c>
    </row>
    <row r="67" spans="1:12" x14ac:dyDescent="0.25">
      <c r="A67" s="86" t="s">
        <v>2519</v>
      </c>
      <c r="B67" s="86" t="s">
        <v>2472</v>
      </c>
      <c r="C67" s="86">
        <v>14</v>
      </c>
      <c r="D67" s="119">
        <v>3.3970221975084744E-3</v>
      </c>
      <c r="E67" s="119">
        <v>2.1763393564528331</v>
      </c>
      <c r="F67" s="86" t="s">
        <v>2954</v>
      </c>
      <c r="G67" s="86" t="b">
        <v>0</v>
      </c>
      <c r="H67" s="86" t="b">
        <v>0</v>
      </c>
      <c r="I67" s="86" t="b">
        <v>0</v>
      </c>
      <c r="J67" s="86" t="b">
        <v>0</v>
      </c>
      <c r="K67" s="86" t="b">
        <v>0</v>
      </c>
      <c r="L67" s="86" t="b">
        <v>0</v>
      </c>
    </row>
    <row r="68" spans="1:12" x14ac:dyDescent="0.25">
      <c r="A68" s="86" t="s">
        <v>2466</v>
      </c>
      <c r="B68" s="86" t="s">
        <v>2520</v>
      </c>
      <c r="C68" s="86">
        <v>14</v>
      </c>
      <c r="D68" s="119">
        <v>3.3970221975084744E-3</v>
      </c>
      <c r="E68" s="119">
        <v>2.0769547243169213</v>
      </c>
      <c r="F68" s="86" t="s">
        <v>2954</v>
      </c>
      <c r="G68" s="86" t="b">
        <v>0</v>
      </c>
      <c r="H68" s="86" t="b">
        <v>0</v>
      </c>
      <c r="I68" s="86" t="b">
        <v>0</v>
      </c>
      <c r="J68" s="86" t="b">
        <v>0</v>
      </c>
      <c r="K68" s="86" t="b">
        <v>0</v>
      </c>
      <c r="L68" s="86" t="b">
        <v>0</v>
      </c>
    </row>
    <row r="69" spans="1:12" x14ac:dyDescent="0.25">
      <c r="A69" s="86" t="s">
        <v>2520</v>
      </c>
      <c r="B69" s="86" t="s">
        <v>2461</v>
      </c>
      <c r="C69" s="86">
        <v>14</v>
      </c>
      <c r="D69" s="119">
        <v>3.3970221975084744E-3</v>
      </c>
      <c r="E69" s="119">
        <v>2.02143739646709</v>
      </c>
      <c r="F69" s="86" t="s">
        <v>2954</v>
      </c>
      <c r="G69" s="86" t="b">
        <v>0</v>
      </c>
      <c r="H69" s="86" t="b">
        <v>0</v>
      </c>
      <c r="I69" s="86" t="b">
        <v>0</v>
      </c>
      <c r="J69" s="86" t="b">
        <v>0</v>
      </c>
      <c r="K69" s="86" t="b">
        <v>0</v>
      </c>
      <c r="L69" s="86" t="b">
        <v>0</v>
      </c>
    </row>
    <row r="70" spans="1:12" x14ac:dyDescent="0.25">
      <c r="A70" s="86" t="s">
        <v>2461</v>
      </c>
      <c r="B70" s="86" t="s">
        <v>2451</v>
      </c>
      <c r="C70" s="86">
        <v>14</v>
      </c>
      <c r="D70" s="119">
        <v>3.3970221975084744E-3</v>
      </c>
      <c r="E70" s="119">
        <v>1.2085240398242341</v>
      </c>
      <c r="F70" s="86" t="s">
        <v>2954</v>
      </c>
      <c r="G70" s="86" t="b">
        <v>0</v>
      </c>
      <c r="H70" s="86" t="b">
        <v>0</v>
      </c>
      <c r="I70" s="86" t="b">
        <v>0</v>
      </c>
      <c r="J70" s="86" t="b">
        <v>0</v>
      </c>
      <c r="K70" s="86" t="b">
        <v>0</v>
      </c>
      <c r="L70" s="86" t="b">
        <v>0</v>
      </c>
    </row>
    <row r="71" spans="1:12" x14ac:dyDescent="0.25">
      <c r="A71" s="86" t="s">
        <v>2451</v>
      </c>
      <c r="B71" s="86" t="s">
        <v>2521</v>
      </c>
      <c r="C71" s="86">
        <v>14</v>
      </c>
      <c r="D71" s="119">
        <v>3.3970221975084744E-3</v>
      </c>
      <c r="E71" s="119">
        <v>1.77592472865294</v>
      </c>
      <c r="F71" s="86" t="s">
        <v>2954</v>
      </c>
      <c r="G71" s="86" t="b">
        <v>0</v>
      </c>
      <c r="H71" s="86" t="b">
        <v>0</v>
      </c>
      <c r="I71" s="86" t="b">
        <v>0</v>
      </c>
      <c r="J71" s="86" t="b">
        <v>0</v>
      </c>
      <c r="K71" s="86" t="b">
        <v>0</v>
      </c>
      <c r="L71" s="86" t="b">
        <v>0</v>
      </c>
    </row>
    <row r="72" spans="1:12" x14ac:dyDescent="0.25">
      <c r="A72" s="86" t="s">
        <v>2521</v>
      </c>
      <c r="B72" s="86" t="s">
        <v>2518</v>
      </c>
      <c r="C72" s="86">
        <v>14</v>
      </c>
      <c r="D72" s="119">
        <v>3.3970221975084744E-3</v>
      </c>
      <c r="E72" s="119">
        <v>2.5443161417474274</v>
      </c>
      <c r="F72" s="86" t="s">
        <v>2954</v>
      </c>
      <c r="G72" s="86" t="b">
        <v>0</v>
      </c>
      <c r="H72" s="86" t="b">
        <v>0</v>
      </c>
      <c r="I72" s="86" t="b">
        <v>0</v>
      </c>
      <c r="J72" s="86" t="b">
        <v>0</v>
      </c>
      <c r="K72" s="86" t="b">
        <v>0</v>
      </c>
      <c r="L72" s="86" t="b">
        <v>0</v>
      </c>
    </row>
    <row r="73" spans="1:12" x14ac:dyDescent="0.25">
      <c r="A73" s="86" t="s">
        <v>2518</v>
      </c>
      <c r="B73" s="86" t="s">
        <v>2463</v>
      </c>
      <c r="C73" s="86">
        <v>14</v>
      </c>
      <c r="D73" s="119">
        <v>3.3970221975084744E-3</v>
      </c>
      <c r="E73" s="119">
        <v>2.018346319489948</v>
      </c>
      <c r="F73" s="86" t="s">
        <v>2954</v>
      </c>
      <c r="G73" s="86" t="b">
        <v>0</v>
      </c>
      <c r="H73" s="86" t="b">
        <v>0</v>
      </c>
      <c r="I73" s="86" t="b">
        <v>0</v>
      </c>
      <c r="J73" s="86" t="b">
        <v>0</v>
      </c>
      <c r="K73" s="86" t="b">
        <v>0</v>
      </c>
      <c r="L73" s="86" t="b">
        <v>0</v>
      </c>
    </row>
    <row r="74" spans="1:12" x14ac:dyDescent="0.25">
      <c r="A74" s="86" t="s">
        <v>2506</v>
      </c>
      <c r="B74" s="86" t="s">
        <v>2448</v>
      </c>
      <c r="C74" s="86">
        <v>14</v>
      </c>
      <c r="D74" s="119">
        <v>3.3970221975084744E-3</v>
      </c>
      <c r="E74" s="119">
        <v>1.4939916357222762</v>
      </c>
      <c r="F74" s="86" t="s">
        <v>2954</v>
      </c>
      <c r="G74" s="86" t="b">
        <v>0</v>
      </c>
      <c r="H74" s="86" t="b">
        <v>0</v>
      </c>
      <c r="I74" s="86" t="b">
        <v>0</v>
      </c>
      <c r="J74" s="86" t="b">
        <v>0</v>
      </c>
      <c r="K74" s="86" t="b">
        <v>0</v>
      </c>
      <c r="L74" s="86" t="b">
        <v>0</v>
      </c>
    </row>
    <row r="75" spans="1:12" x14ac:dyDescent="0.25">
      <c r="A75" s="86" t="s">
        <v>2446</v>
      </c>
      <c r="B75" s="86" t="s">
        <v>528</v>
      </c>
      <c r="C75" s="86">
        <v>13</v>
      </c>
      <c r="D75" s="119">
        <v>3.2295350898083196E-3</v>
      </c>
      <c r="E75" s="119">
        <v>0.92877072487470291</v>
      </c>
      <c r="F75" s="86" t="s">
        <v>2954</v>
      </c>
      <c r="G75" s="86" t="b">
        <v>0</v>
      </c>
      <c r="H75" s="86" t="b">
        <v>0</v>
      </c>
      <c r="I75" s="86" t="b">
        <v>0</v>
      </c>
      <c r="J75" s="86" t="b">
        <v>0</v>
      </c>
      <c r="K75" s="86" t="b">
        <v>0</v>
      </c>
      <c r="L75" s="86" t="b">
        <v>0</v>
      </c>
    </row>
    <row r="76" spans="1:12" x14ac:dyDescent="0.25">
      <c r="A76" s="86" t="s">
        <v>2524</v>
      </c>
      <c r="B76" s="86" t="s">
        <v>2461</v>
      </c>
      <c r="C76" s="86">
        <v>13</v>
      </c>
      <c r="D76" s="119">
        <v>3.2295350898083196E-3</v>
      </c>
      <c r="E76" s="119">
        <v>2.02143739646709</v>
      </c>
      <c r="F76" s="86" t="s">
        <v>2954</v>
      </c>
      <c r="G76" s="86" t="b">
        <v>0</v>
      </c>
      <c r="H76" s="86" t="b">
        <v>0</v>
      </c>
      <c r="I76" s="86" t="b">
        <v>0</v>
      </c>
      <c r="J76" s="86" t="b">
        <v>0</v>
      </c>
      <c r="K76" s="86" t="b">
        <v>0</v>
      </c>
      <c r="L76" s="86" t="b">
        <v>0</v>
      </c>
    </row>
    <row r="77" spans="1:12" x14ac:dyDescent="0.25">
      <c r="A77" s="86" t="s">
        <v>2458</v>
      </c>
      <c r="B77" s="86" t="s">
        <v>2445</v>
      </c>
      <c r="C77" s="86">
        <v>12</v>
      </c>
      <c r="D77" s="119">
        <v>3.0560411037016491E-3</v>
      </c>
      <c r="E77" s="119">
        <v>0.49207121564760198</v>
      </c>
      <c r="F77" s="86" t="s">
        <v>2954</v>
      </c>
      <c r="G77" s="86" t="b">
        <v>0</v>
      </c>
      <c r="H77" s="86" t="b">
        <v>0</v>
      </c>
      <c r="I77" s="86" t="b">
        <v>0</v>
      </c>
      <c r="J77" s="86" t="b">
        <v>0</v>
      </c>
      <c r="K77" s="86" t="b">
        <v>0</v>
      </c>
      <c r="L77" s="86" t="b">
        <v>0</v>
      </c>
    </row>
    <row r="78" spans="1:12" x14ac:dyDescent="0.25">
      <c r="A78" s="86" t="s">
        <v>2454</v>
      </c>
      <c r="B78" s="86" t="s">
        <v>2486</v>
      </c>
      <c r="C78" s="86">
        <v>12</v>
      </c>
      <c r="D78" s="119">
        <v>3.0560411037016491E-3</v>
      </c>
      <c r="E78" s="119">
        <v>1.5240469584494238</v>
      </c>
      <c r="F78" s="86" t="s">
        <v>2954</v>
      </c>
      <c r="G78" s="86" t="b">
        <v>0</v>
      </c>
      <c r="H78" s="86" t="b">
        <v>0</v>
      </c>
      <c r="I78" s="86" t="b">
        <v>0</v>
      </c>
      <c r="J78" s="86" t="b">
        <v>0</v>
      </c>
      <c r="K78" s="86" t="b">
        <v>0</v>
      </c>
      <c r="L78" s="86" t="b">
        <v>0</v>
      </c>
    </row>
    <row r="79" spans="1:12" x14ac:dyDescent="0.25">
      <c r="A79" s="86" t="s">
        <v>2457</v>
      </c>
      <c r="B79" s="86" t="s">
        <v>2463</v>
      </c>
      <c r="C79" s="86">
        <v>12</v>
      </c>
      <c r="D79" s="119">
        <v>3.0560411037016491E-3</v>
      </c>
      <c r="E79" s="119">
        <v>1.2582590691840396</v>
      </c>
      <c r="F79" s="86" t="s">
        <v>2954</v>
      </c>
      <c r="G79" s="86" t="b">
        <v>0</v>
      </c>
      <c r="H79" s="86" t="b">
        <v>0</v>
      </c>
      <c r="I79" s="86" t="b">
        <v>0</v>
      </c>
      <c r="J79" s="86" t="b">
        <v>0</v>
      </c>
      <c r="K79" s="86" t="b">
        <v>0</v>
      </c>
      <c r="L79" s="86" t="b">
        <v>0</v>
      </c>
    </row>
    <row r="80" spans="1:12" x14ac:dyDescent="0.25">
      <c r="A80" s="86" t="s">
        <v>2472</v>
      </c>
      <c r="B80" s="86" t="s">
        <v>2464</v>
      </c>
      <c r="C80" s="86">
        <v>11</v>
      </c>
      <c r="D80" s="119">
        <v>2.8760385471645212E-3</v>
      </c>
      <c r="E80" s="119">
        <v>1.5742793651248705</v>
      </c>
      <c r="F80" s="86" t="s">
        <v>2954</v>
      </c>
      <c r="G80" s="86" t="b">
        <v>0</v>
      </c>
      <c r="H80" s="86" t="b">
        <v>0</v>
      </c>
      <c r="I80" s="86" t="b">
        <v>0</v>
      </c>
      <c r="J80" s="86" t="b">
        <v>0</v>
      </c>
      <c r="K80" s="86" t="b">
        <v>0</v>
      </c>
      <c r="L80" s="86" t="b">
        <v>0</v>
      </c>
    </row>
    <row r="81" spans="1:12" x14ac:dyDescent="0.25">
      <c r="A81" s="86" t="s">
        <v>2454</v>
      </c>
      <c r="B81" s="86" t="s">
        <v>2530</v>
      </c>
      <c r="C81" s="86">
        <v>11</v>
      </c>
      <c r="D81" s="119">
        <v>2.8760385471645212E-3</v>
      </c>
      <c r="E81" s="119">
        <v>1.8065935484193918</v>
      </c>
      <c r="F81" s="86" t="s">
        <v>2954</v>
      </c>
      <c r="G81" s="86" t="b">
        <v>0</v>
      </c>
      <c r="H81" s="86" t="b">
        <v>0</v>
      </c>
      <c r="I81" s="86" t="b">
        <v>0</v>
      </c>
      <c r="J81" s="86" t="b">
        <v>0</v>
      </c>
      <c r="K81" s="86" t="b">
        <v>0</v>
      </c>
      <c r="L81" s="86" t="b">
        <v>0</v>
      </c>
    </row>
    <row r="82" spans="1:12" x14ac:dyDescent="0.25">
      <c r="A82" s="86" t="s">
        <v>2452</v>
      </c>
      <c r="B82" s="86" t="s">
        <v>2533</v>
      </c>
      <c r="C82" s="86">
        <v>11</v>
      </c>
      <c r="D82" s="119">
        <v>2.8760385471645212E-3</v>
      </c>
      <c r="E82" s="119">
        <v>1.77592472865294</v>
      </c>
      <c r="F82" s="86" t="s">
        <v>2954</v>
      </c>
      <c r="G82" s="86" t="b">
        <v>0</v>
      </c>
      <c r="H82" s="86" t="b">
        <v>0</v>
      </c>
      <c r="I82" s="86" t="b">
        <v>0</v>
      </c>
      <c r="J82" s="86" t="b">
        <v>0</v>
      </c>
      <c r="K82" s="86" t="b">
        <v>0</v>
      </c>
      <c r="L82" s="86" t="b">
        <v>0</v>
      </c>
    </row>
    <row r="83" spans="1:12" x14ac:dyDescent="0.25">
      <c r="A83" s="86" t="s">
        <v>2533</v>
      </c>
      <c r="B83" s="86" t="s">
        <v>2534</v>
      </c>
      <c r="C83" s="86">
        <v>11</v>
      </c>
      <c r="D83" s="119">
        <v>2.8760385471645212E-3</v>
      </c>
      <c r="E83" s="119">
        <v>2.6790147156448834</v>
      </c>
      <c r="F83" s="86" t="s">
        <v>2954</v>
      </c>
      <c r="G83" s="86" t="b">
        <v>0</v>
      </c>
      <c r="H83" s="86" t="b">
        <v>0</v>
      </c>
      <c r="I83" s="86" t="b">
        <v>0</v>
      </c>
      <c r="J83" s="86" t="b">
        <v>0</v>
      </c>
      <c r="K83" s="86" t="b">
        <v>0</v>
      </c>
      <c r="L83" s="86" t="b">
        <v>0</v>
      </c>
    </row>
    <row r="84" spans="1:12" x14ac:dyDescent="0.25">
      <c r="A84" s="86" t="s">
        <v>2534</v>
      </c>
      <c r="B84" s="86" t="s">
        <v>2458</v>
      </c>
      <c r="C84" s="86">
        <v>11</v>
      </c>
      <c r="D84" s="119">
        <v>2.8760385471645212E-3</v>
      </c>
      <c r="E84" s="119">
        <v>1.8943325981022821</v>
      </c>
      <c r="F84" s="86" t="s">
        <v>2954</v>
      </c>
      <c r="G84" s="86" t="b">
        <v>0</v>
      </c>
      <c r="H84" s="86" t="b">
        <v>0</v>
      </c>
      <c r="I84" s="86" t="b">
        <v>0</v>
      </c>
      <c r="J84" s="86" t="b">
        <v>0</v>
      </c>
      <c r="K84" s="86" t="b">
        <v>0</v>
      </c>
      <c r="L84" s="86" t="b">
        <v>0</v>
      </c>
    </row>
    <row r="85" spans="1:12" x14ac:dyDescent="0.25">
      <c r="A85" s="86" t="s">
        <v>2445</v>
      </c>
      <c r="B85" s="86" t="s">
        <v>2535</v>
      </c>
      <c r="C85" s="86">
        <v>11</v>
      </c>
      <c r="D85" s="119">
        <v>2.8760385471645212E-3</v>
      </c>
      <c r="E85" s="119">
        <v>1.3190068600215645</v>
      </c>
      <c r="F85" s="86" t="s">
        <v>2954</v>
      </c>
      <c r="G85" s="86" t="b">
        <v>0</v>
      </c>
      <c r="H85" s="86" t="b">
        <v>0</v>
      </c>
      <c r="I85" s="86" t="b">
        <v>0</v>
      </c>
      <c r="J85" s="86" t="b">
        <v>0</v>
      </c>
      <c r="K85" s="86" t="b">
        <v>0</v>
      </c>
      <c r="L85" s="86" t="b">
        <v>0</v>
      </c>
    </row>
    <row r="86" spans="1:12" x14ac:dyDescent="0.25">
      <c r="A86" s="86" t="s">
        <v>2535</v>
      </c>
      <c r="B86" s="86" t="s">
        <v>2493</v>
      </c>
      <c r="C86" s="86">
        <v>11</v>
      </c>
      <c r="D86" s="119">
        <v>2.8760385471645212E-3</v>
      </c>
      <c r="E86" s="119">
        <v>2.4416537998502794</v>
      </c>
      <c r="F86" s="86" t="s">
        <v>2954</v>
      </c>
      <c r="G86" s="86" t="b">
        <v>0</v>
      </c>
      <c r="H86" s="86" t="b">
        <v>0</v>
      </c>
      <c r="I86" s="86" t="b">
        <v>0</v>
      </c>
      <c r="J86" s="86" t="b">
        <v>0</v>
      </c>
      <c r="K86" s="86" t="b">
        <v>0</v>
      </c>
      <c r="L86" s="86" t="b">
        <v>0</v>
      </c>
    </row>
    <row r="87" spans="1:12" x14ac:dyDescent="0.25">
      <c r="A87" s="86" t="s">
        <v>2493</v>
      </c>
      <c r="B87" s="86" t="s">
        <v>2468</v>
      </c>
      <c r="C87" s="86">
        <v>11</v>
      </c>
      <c r="D87" s="119">
        <v>2.8760385471645212E-3</v>
      </c>
      <c r="E87" s="119">
        <v>1.9032628883916944</v>
      </c>
      <c r="F87" s="86" t="s">
        <v>2954</v>
      </c>
      <c r="G87" s="86" t="b">
        <v>0</v>
      </c>
      <c r="H87" s="86" t="b">
        <v>0</v>
      </c>
      <c r="I87" s="86" t="b">
        <v>0</v>
      </c>
      <c r="J87" s="86" t="b">
        <v>0</v>
      </c>
      <c r="K87" s="86" t="b">
        <v>0</v>
      </c>
      <c r="L87" s="86" t="b">
        <v>0</v>
      </c>
    </row>
    <row r="88" spans="1:12" x14ac:dyDescent="0.25">
      <c r="A88" s="86" t="s">
        <v>2468</v>
      </c>
      <c r="B88" s="86" t="s">
        <v>2536</v>
      </c>
      <c r="C88" s="86">
        <v>11</v>
      </c>
      <c r="D88" s="119">
        <v>2.8760385471645212E-3</v>
      </c>
      <c r="E88" s="119">
        <v>2.1076235440833733</v>
      </c>
      <c r="F88" s="86" t="s">
        <v>2954</v>
      </c>
      <c r="G88" s="86" t="b">
        <v>0</v>
      </c>
      <c r="H88" s="86" t="b">
        <v>0</v>
      </c>
      <c r="I88" s="86" t="b">
        <v>0</v>
      </c>
      <c r="J88" s="86" t="b">
        <v>0</v>
      </c>
      <c r="K88" s="86" t="b">
        <v>0</v>
      </c>
      <c r="L88" s="86" t="b">
        <v>0</v>
      </c>
    </row>
    <row r="89" spans="1:12" x14ac:dyDescent="0.25">
      <c r="A89" s="86" t="s">
        <v>2536</v>
      </c>
      <c r="B89" s="86" t="s">
        <v>2537</v>
      </c>
      <c r="C89" s="86">
        <v>11</v>
      </c>
      <c r="D89" s="119">
        <v>2.8760385471645212E-3</v>
      </c>
      <c r="E89" s="119">
        <v>2.6790147156448834</v>
      </c>
      <c r="F89" s="86" t="s">
        <v>2954</v>
      </c>
      <c r="G89" s="86" t="b">
        <v>0</v>
      </c>
      <c r="H89" s="86" t="b">
        <v>0</v>
      </c>
      <c r="I89" s="86" t="b">
        <v>0</v>
      </c>
      <c r="J89" s="86" t="b">
        <v>0</v>
      </c>
      <c r="K89" s="86" t="b">
        <v>0</v>
      </c>
      <c r="L89" s="86" t="b">
        <v>0</v>
      </c>
    </row>
    <row r="90" spans="1:12" x14ac:dyDescent="0.25">
      <c r="A90" s="86" t="s">
        <v>2537</v>
      </c>
      <c r="B90" s="86" t="s">
        <v>2538</v>
      </c>
      <c r="C90" s="86">
        <v>11</v>
      </c>
      <c r="D90" s="119">
        <v>2.8760385471645212E-3</v>
      </c>
      <c r="E90" s="119">
        <v>2.6790147156448834</v>
      </c>
      <c r="F90" s="86" t="s">
        <v>2954</v>
      </c>
      <c r="G90" s="86" t="b">
        <v>0</v>
      </c>
      <c r="H90" s="86" t="b">
        <v>0</v>
      </c>
      <c r="I90" s="86" t="b">
        <v>0</v>
      </c>
      <c r="J90" s="86" t="b">
        <v>0</v>
      </c>
      <c r="K90" s="86" t="b">
        <v>0</v>
      </c>
      <c r="L90" s="86" t="b">
        <v>0</v>
      </c>
    </row>
    <row r="91" spans="1:12" x14ac:dyDescent="0.25">
      <c r="A91" s="86" t="s">
        <v>2538</v>
      </c>
      <c r="B91" s="86" t="s">
        <v>2539</v>
      </c>
      <c r="C91" s="86">
        <v>11</v>
      </c>
      <c r="D91" s="119">
        <v>2.8760385471645212E-3</v>
      </c>
      <c r="E91" s="119">
        <v>2.6790147156448834</v>
      </c>
      <c r="F91" s="86" t="s">
        <v>2954</v>
      </c>
      <c r="G91" s="86" t="b">
        <v>0</v>
      </c>
      <c r="H91" s="86" t="b">
        <v>0</v>
      </c>
      <c r="I91" s="86" t="b">
        <v>0</v>
      </c>
      <c r="J91" s="86" t="b">
        <v>0</v>
      </c>
      <c r="K91" s="86" t="b">
        <v>0</v>
      </c>
      <c r="L91" s="86" t="b">
        <v>0</v>
      </c>
    </row>
    <row r="92" spans="1:12" x14ac:dyDescent="0.25">
      <c r="A92" s="86" t="s">
        <v>2475</v>
      </c>
      <c r="B92" s="86" t="s">
        <v>2470</v>
      </c>
      <c r="C92" s="86">
        <v>11</v>
      </c>
      <c r="D92" s="119">
        <v>2.8760385471645212E-3</v>
      </c>
      <c r="E92" s="119">
        <v>1.6392565618925792</v>
      </c>
      <c r="F92" s="86" t="s">
        <v>2954</v>
      </c>
      <c r="G92" s="86" t="b">
        <v>0</v>
      </c>
      <c r="H92" s="86" t="b">
        <v>0</v>
      </c>
      <c r="I92" s="86" t="b">
        <v>0</v>
      </c>
      <c r="J92" s="86" t="b">
        <v>0</v>
      </c>
      <c r="K92" s="86" t="b">
        <v>0</v>
      </c>
      <c r="L92" s="86" t="b">
        <v>0</v>
      </c>
    </row>
    <row r="93" spans="1:12" x14ac:dyDescent="0.25">
      <c r="A93" s="86" t="s">
        <v>2470</v>
      </c>
      <c r="B93" s="86" t="s">
        <v>2452</v>
      </c>
      <c r="C93" s="86">
        <v>11</v>
      </c>
      <c r="D93" s="119">
        <v>2.8760385471645212E-3</v>
      </c>
      <c r="E93" s="119">
        <v>1.3015037592038581</v>
      </c>
      <c r="F93" s="86" t="s">
        <v>2954</v>
      </c>
      <c r="G93" s="86" t="b">
        <v>0</v>
      </c>
      <c r="H93" s="86" t="b">
        <v>0</v>
      </c>
      <c r="I93" s="86" t="b">
        <v>0</v>
      </c>
      <c r="J93" s="86" t="b">
        <v>0</v>
      </c>
      <c r="K93" s="86" t="b">
        <v>0</v>
      </c>
      <c r="L93" s="86" t="b">
        <v>0</v>
      </c>
    </row>
    <row r="94" spans="1:12" x14ac:dyDescent="0.25">
      <c r="A94" s="86" t="s">
        <v>2452</v>
      </c>
      <c r="B94" s="86" t="s">
        <v>2495</v>
      </c>
      <c r="C94" s="86">
        <v>11</v>
      </c>
      <c r="D94" s="119">
        <v>2.8760385471645212E-3</v>
      </c>
      <c r="E94" s="119">
        <v>1.5385638128583361</v>
      </c>
      <c r="F94" s="86" t="s">
        <v>2954</v>
      </c>
      <c r="G94" s="86" t="b">
        <v>0</v>
      </c>
      <c r="H94" s="86" t="b">
        <v>0</v>
      </c>
      <c r="I94" s="86" t="b">
        <v>0</v>
      </c>
      <c r="J94" s="86" t="b">
        <v>0</v>
      </c>
      <c r="K94" s="86" t="b">
        <v>0</v>
      </c>
      <c r="L94" s="86" t="b">
        <v>0</v>
      </c>
    </row>
    <row r="95" spans="1:12" x14ac:dyDescent="0.25">
      <c r="A95" s="86" t="s">
        <v>2495</v>
      </c>
      <c r="B95" s="86" t="s">
        <v>2467</v>
      </c>
      <c r="C95" s="86">
        <v>11</v>
      </c>
      <c r="D95" s="119">
        <v>2.8760385471645212E-3</v>
      </c>
      <c r="E95" s="119">
        <v>1.8495780294289181</v>
      </c>
      <c r="F95" s="86" t="s">
        <v>2954</v>
      </c>
      <c r="G95" s="86" t="b">
        <v>0</v>
      </c>
      <c r="H95" s="86" t="b">
        <v>0</v>
      </c>
      <c r="I95" s="86" t="b">
        <v>0</v>
      </c>
      <c r="J95" s="86" t="b">
        <v>0</v>
      </c>
      <c r="K95" s="86" t="b">
        <v>0</v>
      </c>
      <c r="L95" s="86" t="b">
        <v>0</v>
      </c>
    </row>
    <row r="96" spans="1:12" x14ac:dyDescent="0.25">
      <c r="A96" s="86" t="s">
        <v>2449</v>
      </c>
      <c r="B96" s="86" t="s">
        <v>2525</v>
      </c>
      <c r="C96" s="86">
        <v>11</v>
      </c>
      <c r="D96" s="119">
        <v>2.8760385471645212E-3</v>
      </c>
      <c r="E96" s="119">
        <v>1.6064640484962718</v>
      </c>
      <c r="F96" s="86" t="s">
        <v>2954</v>
      </c>
      <c r="G96" s="86" t="b">
        <v>0</v>
      </c>
      <c r="H96" s="86" t="b">
        <v>0</v>
      </c>
      <c r="I96" s="86" t="b">
        <v>0</v>
      </c>
      <c r="J96" s="86" t="b">
        <v>0</v>
      </c>
      <c r="K96" s="86" t="b">
        <v>0</v>
      </c>
      <c r="L96" s="86" t="b">
        <v>0</v>
      </c>
    </row>
    <row r="97" spans="1:12" x14ac:dyDescent="0.25">
      <c r="A97" s="86" t="s">
        <v>2478</v>
      </c>
      <c r="B97" s="86" t="s">
        <v>2473</v>
      </c>
      <c r="C97" s="86">
        <v>11</v>
      </c>
      <c r="D97" s="119">
        <v>2.8760385471645212E-3</v>
      </c>
      <c r="E97" s="119">
        <v>1.7553340437121019</v>
      </c>
      <c r="F97" s="86" t="s">
        <v>2954</v>
      </c>
      <c r="G97" s="86" t="b">
        <v>0</v>
      </c>
      <c r="H97" s="86" t="b">
        <v>0</v>
      </c>
      <c r="I97" s="86" t="b">
        <v>0</v>
      </c>
      <c r="J97" s="86" t="b">
        <v>0</v>
      </c>
      <c r="K97" s="86" t="b">
        <v>0</v>
      </c>
      <c r="L97" s="86" t="b">
        <v>0</v>
      </c>
    </row>
    <row r="98" spans="1:12" x14ac:dyDescent="0.25">
      <c r="A98" s="86" t="s">
        <v>2473</v>
      </c>
      <c r="B98" s="86" t="s">
        <v>2544</v>
      </c>
      <c r="C98" s="86">
        <v>11</v>
      </c>
      <c r="D98" s="119">
        <v>2.8760385471645212E-3</v>
      </c>
      <c r="E98" s="119">
        <v>2.2432861460834461</v>
      </c>
      <c r="F98" s="86" t="s">
        <v>2954</v>
      </c>
      <c r="G98" s="86" t="b">
        <v>0</v>
      </c>
      <c r="H98" s="86" t="b">
        <v>0</v>
      </c>
      <c r="I98" s="86" t="b">
        <v>0</v>
      </c>
      <c r="J98" s="86" t="b">
        <v>0</v>
      </c>
      <c r="K98" s="86" t="b">
        <v>0</v>
      </c>
      <c r="L98" s="86" t="b">
        <v>0</v>
      </c>
    </row>
    <row r="99" spans="1:12" x14ac:dyDescent="0.25">
      <c r="A99" s="86" t="s">
        <v>2457</v>
      </c>
      <c r="B99" s="86" t="s">
        <v>2454</v>
      </c>
      <c r="C99" s="86">
        <v>11</v>
      </c>
      <c r="D99" s="119">
        <v>2.8760385471645212E-3</v>
      </c>
      <c r="E99" s="119">
        <v>0.97875451384664069</v>
      </c>
      <c r="F99" s="86" t="s">
        <v>2954</v>
      </c>
      <c r="G99" s="86" t="b">
        <v>0</v>
      </c>
      <c r="H99" s="86" t="b">
        <v>0</v>
      </c>
      <c r="I99" s="86" t="b">
        <v>0</v>
      </c>
      <c r="J99" s="86" t="b">
        <v>0</v>
      </c>
      <c r="K99" s="86" t="b">
        <v>0</v>
      </c>
      <c r="L99" s="86" t="b">
        <v>0</v>
      </c>
    </row>
    <row r="100" spans="1:12" x14ac:dyDescent="0.25">
      <c r="A100" s="86" t="s">
        <v>2452</v>
      </c>
      <c r="B100" s="86" t="s">
        <v>2451</v>
      </c>
      <c r="C100" s="86">
        <v>10</v>
      </c>
      <c r="D100" s="119">
        <v>2.6889341621577417E-3</v>
      </c>
      <c r="E100" s="119">
        <v>0.81688333633184629</v>
      </c>
      <c r="F100" s="86" t="s">
        <v>2954</v>
      </c>
      <c r="G100" s="86" t="b">
        <v>0</v>
      </c>
      <c r="H100" s="86" t="b">
        <v>0</v>
      </c>
      <c r="I100" s="86" t="b">
        <v>0</v>
      </c>
      <c r="J100" s="86" t="b">
        <v>0</v>
      </c>
      <c r="K100" s="86" t="b">
        <v>0</v>
      </c>
      <c r="L100" s="86" t="b">
        <v>0</v>
      </c>
    </row>
    <row r="101" spans="1:12" x14ac:dyDescent="0.25">
      <c r="A101" s="86" t="s">
        <v>2507</v>
      </c>
      <c r="B101" s="86" t="s">
        <v>528</v>
      </c>
      <c r="C101" s="86">
        <v>10</v>
      </c>
      <c r="D101" s="119">
        <v>2.6889341621577417E-3</v>
      </c>
      <c r="E101" s="119">
        <v>1.7575647196018662</v>
      </c>
      <c r="F101" s="86" t="s">
        <v>2954</v>
      </c>
      <c r="G101" s="86" t="b">
        <v>0</v>
      </c>
      <c r="H101" s="86" t="b">
        <v>0</v>
      </c>
      <c r="I101" s="86" t="b">
        <v>0</v>
      </c>
      <c r="J101" s="86" t="b">
        <v>0</v>
      </c>
      <c r="K101" s="86" t="b">
        <v>0</v>
      </c>
      <c r="L101" s="86" t="b">
        <v>0</v>
      </c>
    </row>
    <row r="102" spans="1:12" x14ac:dyDescent="0.25">
      <c r="A102" s="86" t="s">
        <v>277</v>
      </c>
      <c r="B102" s="86" t="s">
        <v>2512</v>
      </c>
      <c r="C102" s="86">
        <v>10</v>
      </c>
      <c r="D102" s="119">
        <v>2.6889341621577417E-3</v>
      </c>
      <c r="E102" s="119">
        <v>1.8367459656494909</v>
      </c>
      <c r="F102" s="86" t="s">
        <v>2954</v>
      </c>
      <c r="G102" s="86" t="b">
        <v>0</v>
      </c>
      <c r="H102" s="86" t="b">
        <v>0</v>
      </c>
      <c r="I102" s="86" t="b">
        <v>0</v>
      </c>
      <c r="J102" s="86" t="b">
        <v>0</v>
      </c>
      <c r="K102" s="86" t="b">
        <v>0</v>
      </c>
      <c r="L102" s="86" t="b">
        <v>0</v>
      </c>
    </row>
    <row r="103" spans="1:12" x14ac:dyDescent="0.25">
      <c r="A103" s="86" t="s">
        <v>2551</v>
      </c>
      <c r="B103" s="86" t="s">
        <v>2461</v>
      </c>
      <c r="C103" s="86">
        <v>10</v>
      </c>
      <c r="D103" s="119">
        <v>2.6889341621577417E-3</v>
      </c>
      <c r="E103" s="119">
        <v>2.02143739646709</v>
      </c>
      <c r="F103" s="86" t="s">
        <v>2954</v>
      </c>
      <c r="G103" s="86" t="b">
        <v>0</v>
      </c>
      <c r="H103" s="86" t="b">
        <v>0</v>
      </c>
      <c r="I103" s="86" t="b">
        <v>0</v>
      </c>
      <c r="J103" s="86" t="b">
        <v>0</v>
      </c>
      <c r="K103" s="86" t="b">
        <v>0</v>
      </c>
      <c r="L103" s="86" t="b">
        <v>0</v>
      </c>
    </row>
    <row r="104" spans="1:12" x14ac:dyDescent="0.25">
      <c r="A104" s="86" t="s">
        <v>2461</v>
      </c>
      <c r="B104" s="86" t="s">
        <v>2457</v>
      </c>
      <c r="C104" s="86">
        <v>10</v>
      </c>
      <c r="D104" s="119">
        <v>2.6889341621577417E-3</v>
      </c>
      <c r="E104" s="119">
        <v>1.1522056767361135</v>
      </c>
      <c r="F104" s="86" t="s">
        <v>2954</v>
      </c>
      <c r="G104" s="86" t="b">
        <v>0</v>
      </c>
      <c r="H104" s="86" t="b">
        <v>0</v>
      </c>
      <c r="I104" s="86" t="b">
        <v>0</v>
      </c>
      <c r="J104" s="86" t="b">
        <v>0</v>
      </c>
      <c r="K104" s="86" t="b">
        <v>0</v>
      </c>
      <c r="L104" s="86" t="b">
        <v>0</v>
      </c>
    </row>
    <row r="105" spans="1:12" x14ac:dyDescent="0.25">
      <c r="A105" s="86" t="s">
        <v>2457</v>
      </c>
      <c r="B105" s="86" t="s">
        <v>2452</v>
      </c>
      <c r="C105" s="86">
        <v>10</v>
      </c>
      <c r="D105" s="119">
        <v>2.6889341621577417E-3</v>
      </c>
      <c r="E105" s="119">
        <v>0.98194396134115625</v>
      </c>
      <c r="F105" s="86" t="s">
        <v>2954</v>
      </c>
      <c r="G105" s="86" t="b">
        <v>0</v>
      </c>
      <c r="H105" s="86" t="b">
        <v>0</v>
      </c>
      <c r="I105" s="86" t="b">
        <v>0</v>
      </c>
      <c r="J105" s="86" t="b">
        <v>0</v>
      </c>
      <c r="K105" s="86" t="b">
        <v>0</v>
      </c>
      <c r="L105" s="86" t="b">
        <v>0</v>
      </c>
    </row>
    <row r="106" spans="1:12" x14ac:dyDescent="0.25">
      <c r="A106" s="86" t="s">
        <v>2466</v>
      </c>
      <c r="B106" s="86" t="s">
        <v>2508</v>
      </c>
      <c r="C106" s="86">
        <v>10</v>
      </c>
      <c r="D106" s="119">
        <v>2.6889341621577417E-3</v>
      </c>
      <c r="E106" s="119">
        <v>1.8465058029386472</v>
      </c>
      <c r="F106" s="86" t="s">
        <v>2954</v>
      </c>
      <c r="G106" s="86" t="b">
        <v>0</v>
      </c>
      <c r="H106" s="86" t="b">
        <v>0</v>
      </c>
      <c r="I106" s="86" t="b">
        <v>0</v>
      </c>
      <c r="J106" s="86" t="b">
        <v>0</v>
      </c>
      <c r="K106" s="86" t="b">
        <v>0</v>
      </c>
      <c r="L106" s="86" t="b">
        <v>0</v>
      </c>
    </row>
    <row r="107" spans="1:12" x14ac:dyDescent="0.25">
      <c r="A107" s="86" t="s">
        <v>2509</v>
      </c>
      <c r="B107" s="86" t="s">
        <v>528</v>
      </c>
      <c r="C107" s="86">
        <v>10</v>
      </c>
      <c r="D107" s="119">
        <v>2.6889341621577417E-3</v>
      </c>
      <c r="E107" s="119">
        <v>1.7575647196018662</v>
      </c>
      <c r="F107" s="86" t="s">
        <v>2954</v>
      </c>
      <c r="G107" s="86" t="b">
        <v>0</v>
      </c>
      <c r="H107" s="86" t="b">
        <v>0</v>
      </c>
      <c r="I107" s="86" t="b">
        <v>0</v>
      </c>
      <c r="J107" s="86" t="b">
        <v>0</v>
      </c>
      <c r="K107" s="86" t="b">
        <v>0</v>
      </c>
      <c r="L107" s="86" t="b">
        <v>0</v>
      </c>
    </row>
    <row r="108" spans="1:12" x14ac:dyDescent="0.25">
      <c r="A108" s="86" t="s">
        <v>2464</v>
      </c>
      <c r="B108" s="86" t="s">
        <v>2445</v>
      </c>
      <c r="C108" s="86">
        <v>10</v>
      </c>
      <c r="D108" s="119">
        <v>2.6889341621577417E-3</v>
      </c>
      <c r="E108" s="119">
        <v>0.59551209581461617</v>
      </c>
      <c r="F108" s="86" t="s">
        <v>2954</v>
      </c>
      <c r="G108" s="86" t="b">
        <v>0</v>
      </c>
      <c r="H108" s="86" t="b">
        <v>0</v>
      </c>
      <c r="I108" s="86" t="b">
        <v>0</v>
      </c>
      <c r="J108" s="86" t="b">
        <v>0</v>
      </c>
      <c r="K108" s="86" t="b">
        <v>0</v>
      </c>
      <c r="L108" s="86" t="b">
        <v>0</v>
      </c>
    </row>
    <row r="109" spans="1:12" x14ac:dyDescent="0.25">
      <c r="A109" s="86" t="s">
        <v>2457</v>
      </c>
      <c r="B109" s="86" t="s">
        <v>2517</v>
      </c>
      <c r="C109" s="86">
        <v>10</v>
      </c>
      <c r="D109" s="119">
        <v>2.6889341621577417E-3</v>
      </c>
      <c r="E109" s="119">
        <v>1.6750844220164511</v>
      </c>
      <c r="F109" s="86" t="s">
        <v>2954</v>
      </c>
      <c r="G109" s="86" t="b">
        <v>0</v>
      </c>
      <c r="H109" s="86" t="b">
        <v>0</v>
      </c>
      <c r="I109" s="86" t="b">
        <v>0</v>
      </c>
      <c r="J109" s="86" t="b">
        <v>0</v>
      </c>
      <c r="K109" s="86" t="b">
        <v>0</v>
      </c>
      <c r="L109" s="86" t="b">
        <v>0</v>
      </c>
    </row>
    <row r="110" spans="1:12" x14ac:dyDescent="0.25">
      <c r="A110" s="86" t="s">
        <v>2517</v>
      </c>
      <c r="B110" s="86" t="s">
        <v>2454</v>
      </c>
      <c r="C110" s="86">
        <v>10</v>
      </c>
      <c r="D110" s="119">
        <v>2.6889341621577417E-3</v>
      </c>
      <c r="E110" s="119">
        <v>1.6305022893637107</v>
      </c>
      <c r="F110" s="86" t="s">
        <v>2954</v>
      </c>
      <c r="G110" s="86" t="b">
        <v>0</v>
      </c>
      <c r="H110" s="86" t="b">
        <v>0</v>
      </c>
      <c r="I110" s="86" t="b">
        <v>0</v>
      </c>
      <c r="J110" s="86" t="b">
        <v>0</v>
      </c>
      <c r="K110" s="86" t="b">
        <v>0</v>
      </c>
      <c r="L110" s="86" t="b">
        <v>0</v>
      </c>
    </row>
    <row r="111" spans="1:12" x14ac:dyDescent="0.25">
      <c r="A111" s="86" t="s">
        <v>2449</v>
      </c>
      <c r="B111" s="86" t="s">
        <v>2447</v>
      </c>
      <c r="C111" s="86">
        <v>10</v>
      </c>
      <c r="D111" s="119">
        <v>2.6889341621577417E-3</v>
      </c>
      <c r="E111" s="119">
        <v>0.58559303048264844</v>
      </c>
      <c r="F111" s="86" t="s">
        <v>2954</v>
      </c>
      <c r="G111" s="86" t="b">
        <v>0</v>
      </c>
      <c r="H111" s="86" t="b">
        <v>0</v>
      </c>
      <c r="I111" s="86" t="b">
        <v>0</v>
      </c>
      <c r="J111" s="86" t="b">
        <v>0</v>
      </c>
      <c r="K111" s="86" t="b">
        <v>0</v>
      </c>
      <c r="L111" s="86" t="b">
        <v>0</v>
      </c>
    </row>
    <row r="112" spans="1:12" x14ac:dyDescent="0.25">
      <c r="A112" s="86" t="s">
        <v>2542</v>
      </c>
      <c r="B112" s="86" t="s">
        <v>2464</v>
      </c>
      <c r="C112" s="86">
        <v>10</v>
      </c>
      <c r="D112" s="119">
        <v>2.6889341621577417E-3</v>
      </c>
      <c r="E112" s="119">
        <v>2.0355620391586964</v>
      </c>
      <c r="F112" s="86" t="s">
        <v>2954</v>
      </c>
      <c r="G112" s="86" t="b">
        <v>0</v>
      </c>
      <c r="H112" s="86" t="b">
        <v>0</v>
      </c>
      <c r="I112" s="86" t="b">
        <v>0</v>
      </c>
      <c r="J112" s="86" t="b">
        <v>0</v>
      </c>
      <c r="K112" s="86" t="b">
        <v>0</v>
      </c>
      <c r="L112" s="86" t="b">
        <v>0</v>
      </c>
    </row>
    <row r="113" spans="1:12" x14ac:dyDescent="0.25">
      <c r="A113" s="86" t="s">
        <v>2448</v>
      </c>
      <c r="B113" s="86" t="s">
        <v>2478</v>
      </c>
      <c r="C113" s="86">
        <v>10</v>
      </c>
      <c r="D113" s="119">
        <v>2.6889341621577417E-3</v>
      </c>
      <c r="E113" s="119">
        <v>1.3769988069992511</v>
      </c>
      <c r="F113" s="86" t="s">
        <v>2954</v>
      </c>
      <c r="G113" s="86" t="b">
        <v>0</v>
      </c>
      <c r="H113" s="86" t="b">
        <v>0</v>
      </c>
      <c r="I113" s="86" t="b">
        <v>0</v>
      </c>
      <c r="J113" s="86" t="b">
        <v>0</v>
      </c>
      <c r="K113" s="86" t="b">
        <v>0</v>
      </c>
      <c r="L113" s="86" t="b">
        <v>0</v>
      </c>
    </row>
    <row r="114" spans="1:12" x14ac:dyDescent="0.25">
      <c r="A114" s="86" t="s">
        <v>2471</v>
      </c>
      <c r="B114" s="86" t="s">
        <v>2459</v>
      </c>
      <c r="C114" s="86">
        <v>9</v>
      </c>
      <c r="D114" s="119">
        <v>2.4940154926719979E-3</v>
      </c>
      <c r="E114" s="119">
        <v>1.3549194159122089</v>
      </c>
      <c r="F114" s="86" t="s">
        <v>2954</v>
      </c>
      <c r="G114" s="86" t="b">
        <v>0</v>
      </c>
      <c r="H114" s="86" t="b">
        <v>0</v>
      </c>
      <c r="I114" s="86" t="b">
        <v>0</v>
      </c>
      <c r="J114" s="86" t="b">
        <v>0</v>
      </c>
      <c r="K114" s="86" t="b">
        <v>0</v>
      </c>
      <c r="L114" s="86" t="b">
        <v>0</v>
      </c>
    </row>
    <row r="115" spans="1:12" x14ac:dyDescent="0.25">
      <c r="A115" s="86" t="s">
        <v>2462</v>
      </c>
      <c r="B115" s="86" t="s">
        <v>2451</v>
      </c>
      <c r="C115" s="86">
        <v>9</v>
      </c>
      <c r="D115" s="119">
        <v>2.4940154926719979E-3</v>
      </c>
      <c r="E115" s="119">
        <v>1.0254124378928262</v>
      </c>
      <c r="F115" s="86" t="s">
        <v>2954</v>
      </c>
      <c r="G115" s="86" t="b">
        <v>0</v>
      </c>
      <c r="H115" s="86" t="b">
        <v>0</v>
      </c>
      <c r="I115" s="86" t="b">
        <v>0</v>
      </c>
      <c r="J115" s="86" t="b">
        <v>0</v>
      </c>
      <c r="K115" s="86" t="b">
        <v>0</v>
      </c>
      <c r="L115" s="86" t="b">
        <v>0</v>
      </c>
    </row>
    <row r="116" spans="1:12" x14ac:dyDescent="0.25">
      <c r="A116" s="86" t="s">
        <v>2484</v>
      </c>
      <c r="B116" s="86" t="s">
        <v>2445</v>
      </c>
      <c r="C116" s="86">
        <v>9</v>
      </c>
      <c r="D116" s="119">
        <v>2.4940154926719979E-3</v>
      </c>
      <c r="E116" s="119">
        <v>0.83147944572253563</v>
      </c>
      <c r="F116" s="86" t="s">
        <v>2954</v>
      </c>
      <c r="G116" s="86" t="b">
        <v>0</v>
      </c>
      <c r="H116" s="86" t="b">
        <v>0</v>
      </c>
      <c r="I116" s="86" t="b">
        <v>0</v>
      </c>
      <c r="J116" s="86" t="b">
        <v>0</v>
      </c>
      <c r="K116" s="86" t="b">
        <v>0</v>
      </c>
      <c r="L116" s="86" t="b">
        <v>0</v>
      </c>
    </row>
    <row r="117" spans="1:12" x14ac:dyDescent="0.25">
      <c r="A117" s="86" t="s">
        <v>2560</v>
      </c>
      <c r="B117" s="86" t="s">
        <v>2448</v>
      </c>
      <c r="C117" s="86">
        <v>9</v>
      </c>
      <c r="D117" s="119">
        <v>2.4940154926719979E-3</v>
      </c>
      <c r="E117" s="119">
        <v>1.6031361051473443</v>
      </c>
      <c r="F117" s="86" t="s">
        <v>2954</v>
      </c>
      <c r="G117" s="86" t="b">
        <v>0</v>
      </c>
      <c r="H117" s="86" t="b">
        <v>0</v>
      </c>
      <c r="I117" s="86" t="b">
        <v>0</v>
      </c>
      <c r="J117" s="86" t="b">
        <v>0</v>
      </c>
      <c r="K117" s="86" t="b">
        <v>0</v>
      </c>
      <c r="L117" s="86" t="b">
        <v>0</v>
      </c>
    </row>
    <row r="118" spans="1:12" x14ac:dyDescent="0.25">
      <c r="A118" s="86" t="s">
        <v>2446</v>
      </c>
      <c r="B118" s="86" t="s">
        <v>2561</v>
      </c>
      <c r="C118" s="86">
        <v>9</v>
      </c>
      <c r="D118" s="119">
        <v>2.4940154926719979E-3</v>
      </c>
      <c r="E118" s="119">
        <v>1.5472211323908347</v>
      </c>
      <c r="F118" s="86" t="s">
        <v>2954</v>
      </c>
      <c r="G118" s="86" t="b">
        <v>0</v>
      </c>
      <c r="H118" s="86" t="b">
        <v>0</v>
      </c>
      <c r="I118" s="86" t="b">
        <v>0</v>
      </c>
      <c r="J118" s="86" t="b">
        <v>0</v>
      </c>
      <c r="K118" s="86" t="b">
        <v>0</v>
      </c>
      <c r="L118" s="86" t="b">
        <v>0</v>
      </c>
    </row>
    <row r="119" spans="1:12" x14ac:dyDescent="0.25">
      <c r="A119" s="86" t="s">
        <v>2561</v>
      </c>
      <c r="B119" s="86" t="s">
        <v>2460</v>
      </c>
      <c r="C119" s="86">
        <v>9</v>
      </c>
      <c r="D119" s="119">
        <v>2.4940154926719979E-3</v>
      </c>
      <c r="E119" s="119">
        <v>2.1406238041862986</v>
      </c>
      <c r="F119" s="86" t="s">
        <v>2954</v>
      </c>
      <c r="G119" s="86" t="b">
        <v>0</v>
      </c>
      <c r="H119" s="86" t="b">
        <v>0</v>
      </c>
      <c r="I119" s="86" t="b">
        <v>0</v>
      </c>
      <c r="J119" s="86" t="b">
        <v>0</v>
      </c>
      <c r="K119" s="86" t="b">
        <v>0</v>
      </c>
      <c r="L119" s="86" t="b">
        <v>0</v>
      </c>
    </row>
    <row r="120" spans="1:12" x14ac:dyDescent="0.25">
      <c r="A120" s="86" t="s">
        <v>2460</v>
      </c>
      <c r="B120" s="86" t="s">
        <v>2562</v>
      </c>
      <c r="C120" s="86">
        <v>9</v>
      </c>
      <c r="D120" s="119">
        <v>2.4940154926719979E-3</v>
      </c>
      <c r="E120" s="119">
        <v>1.9800447113088646</v>
      </c>
      <c r="F120" s="86" t="s">
        <v>2954</v>
      </c>
      <c r="G120" s="86" t="b">
        <v>0</v>
      </c>
      <c r="H120" s="86" t="b">
        <v>0</v>
      </c>
      <c r="I120" s="86" t="b">
        <v>0</v>
      </c>
      <c r="J120" s="86" t="b">
        <v>0</v>
      </c>
      <c r="K120" s="86" t="b">
        <v>0</v>
      </c>
      <c r="L120" s="86" t="b">
        <v>0</v>
      </c>
    </row>
    <row r="121" spans="1:12" x14ac:dyDescent="0.25">
      <c r="A121" s="86" t="s">
        <v>2562</v>
      </c>
      <c r="B121" s="86" t="s">
        <v>2467</v>
      </c>
      <c r="C121" s="86">
        <v>9</v>
      </c>
      <c r="D121" s="119">
        <v>2.4940154926719979E-3</v>
      </c>
      <c r="E121" s="119">
        <v>2.0869389452235221</v>
      </c>
      <c r="F121" s="86" t="s">
        <v>2954</v>
      </c>
      <c r="G121" s="86" t="b">
        <v>0</v>
      </c>
      <c r="H121" s="86" t="b">
        <v>0</v>
      </c>
      <c r="I121" s="86" t="b">
        <v>0</v>
      </c>
      <c r="J121" s="86" t="b">
        <v>0</v>
      </c>
      <c r="K121" s="86" t="b">
        <v>0</v>
      </c>
      <c r="L121" s="86" t="b">
        <v>0</v>
      </c>
    </row>
    <row r="122" spans="1:12" x14ac:dyDescent="0.25">
      <c r="A122" s="86" t="s">
        <v>277</v>
      </c>
      <c r="B122" s="86" t="s">
        <v>2529</v>
      </c>
      <c r="C122" s="86">
        <v>9</v>
      </c>
      <c r="D122" s="119">
        <v>2.4940154926719979E-3</v>
      </c>
      <c r="E122" s="119">
        <v>2.0128372247051725</v>
      </c>
      <c r="F122" s="86" t="s">
        <v>2954</v>
      </c>
      <c r="G122" s="86" t="b">
        <v>0</v>
      </c>
      <c r="H122" s="86" t="b">
        <v>0</v>
      </c>
      <c r="I122" s="86" t="b">
        <v>0</v>
      </c>
      <c r="J122" s="86" t="b">
        <v>0</v>
      </c>
      <c r="K122" s="86" t="b">
        <v>0</v>
      </c>
      <c r="L122" s="86" t="b">
        <v>0</v>
      </c>
    </row>
    <row r="123" spans="1:12" x14ac:dyDescent="0.25">
      <c r="A123" s="86" t="s">
        <v>2455</v>
      </c>
      <c r="B123" s="86" t="s">
        <v>2506</v>
      </c>
      <c r="C123" s="86">
        <v>9</v>
      </c>
      <c r="D123" s="119">
        <v>2.4940154926719979E-3</v>
      </c>
      <c r="E123" s="119">
        <v>1.5108923862604775</v>
      </c>
      <c r="F123" s="86" t="s">
        <v>2954</v>
      </c>
      <c r="G123" s="86" t="b">
        <v>0</v>
      </c>
      <c r="H123" s="86" t="b">
        <v>0</v>
      </c>
      <c r="I123" s="86" t="b">
        <v>0</v>
      </c>
      <c r="J123" s="86" t="b">
        <v>0</v>
      </c>
      <c r="K123" s="86" t="b">
        <v>0</v>
      </c>
      <c r="L123" s="86" t="b">
        <v>0</v>
      </c>
    </row>
    <row r="124" spans="1:12" x14ac:dyDescent="0.25">
      <c r="A124" s="86" t="s">
        <v>2459</v>
      </c>
      <c r="B124" s="86" t="s">
        <v>2469</v>
      </c>
      <c r="C124" s="86">
        <v>8</v>
      </c>
      <c r="D124" s="119">
        <v>2.2904108655739486E-3</v>
      </c>
      <c r="E124" s="119">
        <v>1.368224882691746</v>
      </c>
      <c r="F124" s="86" t="s">
        <v>2954</v>
      </c>
      <c r="G124" s="86" t="b">
        <v>0</v>
      </c>
      <c r="H124" s="86" t="b">
        <v>0</v>
      </c>
      <c r="I124" s="86" t="b">
        <v>0</v>
      </c>
      <c r="J124" s="86" t="b">
        <v>0</v>
      </c>
      <c r="K124" s="86" t="b">
        <v>0</v>
      </c>
      <c r="L124" s="86" t="b">
        <v>0</v>
      </c>
    </row>
    <row r="125" spans="1:12" x14ac:dyDescent="0.25">
      <c r="A125" s="86" t="s">
        <v>2456</v>
      </c>
      <c r="B125" s="86" t="s">
        <v>2451</v>
      </c>
      <c r="C125" s="86">
        <v>8</v>
      </c>
      <c r="D125" s="119">
        <v>2.2904108655739486E-3</v>
      </c>
      <c r="E125" s="119">
        <v>0.77236139278347815</v>
      </c>
      <c r="F125" s="86" t="s">
        <v>2954</v>
      </c>
      <c r="G125" s="86" t="b">
        <v>0</v>
      </c>
      <c r="H125" s="86" t="b">
        <v>0</v>
      </c>
      <c r="I125" s="86" t="b">
        <v>0</v>
      </c>
      <c r="J125" s="86" t="b">
        <v>0</v>
      </c>
      <c r="K125" s="86" t="b">
        <v>0</v>
      </c>
      <c r="L125" s="86" t="b">
        <v>0</v>
      </c>
    </row>
    <row r="126" spans="1:12" x14ac:dyDescent="0.25">
      <c r="A126" s="86" t="s">
        <v>2457</v>
      </c>
      <c r="B126" s="86" t="s">
        <v>2445</v>
      </c>
      <c r="C126" s="86">
        <v>8</v>
      </c>
      <c r="D126" s="119">
        <v>2.2904108655739486E-3</v>
      </c>
      <c r="E126" s="119">
        <v>0.27282303956177095</v>
      </c>
      <c r="F126" s="86" t="s">
        <v>2954</v>
      </c>
      <c r="G126" s="86" t="b">
        <v>0</v>
      </c>
      <c r="H126" s="86" t="b">
        <v>0</v>
      </c>
      <c r="I126" s="86" t="b">
        <v>0</v>
      </c>
      <c r="J126" s="86" t="b">
        <v>0</v>
      </c>
      <c r="K126" s="86" t="b">
        <v>0</v>
      </c>
      <c r="L126" s="86" t="b">
        <v>0</v>
      </c>
    </row>
    <row r="127" spans="1:12" x14ac:dyDescent="0.25">
      <c r="A127" s="86" t="s">
        <v>2476</v>
      </c>
      <c r="B127" s="86" t="s">
        <v>2570</v>
      </c>
      <c r="C127" s="86">
        <v>8</v>
      </c>
      <c r="D127" s="119">
        <v>2.2904108655739486E-3</v>
      </c>
      <c r="E127" s="119">
        <v>2.2018934609252212</v>
      </c>
      <c r="F127" s="86" t="s">
        <v>2954</v>
      </c>
      <c r="G127" s="86" t="b">
        <v>0</v>
      </c>
      <c r="H127" s="86" t="b">
        <v>0</v>
      </c>
      <c r="I127" s="86" t="b">
        <v>0</v>
      </c>
      <c r="J127" s="86" t="b">
        <v>0</v>
      </c>
      <c r="K127" s="86" t="b">
        <v>0</v>
      </c>
      <c r="L127" s="86" t="b">
        <v>0</v>
      </c>
    </row>
    <row r="128" spans="1:12" x14ac:dyDescent="0.25">
      <c r="A128" s="86" t="s">
        <v>2570</v>
      </c>
      <c r="B128" s="86" t="s">
        <v>2445</v>
      </c>
      <c r="C128" s="86">
        <v>8</v>
      </c>
      <c r="D128" s="119">
        <v>2.2904108655739486E-3</v>
      </c>
      <c r="E128" s="119">
        <v>1.2389647723008035</v>
      </c>
      <c r="F128" s="86" t="s">
        <v>2954</v>
      </c>
      <c r="G128" s="86" t="b">
        <v>0</v>
      </c>
      <c r="H128" s="86" t="b">
        <v>0</v>
      </c>
      <c r="I128" s="86" t="b">
        <v>0</v>
      </c>
      <c r="J128" s="86" t="b">
        <v>0</v>
      </c>
      <c r="K128" s="86" t="b">
        <v>0</v>
      </c>
      <c r="L128" s="86" t="b">
        <v>0</v>
      </c>
    </row>
    <row r="129" spans="1:12" x14ac:dyDescent="0.25">
      <c r="A129" s="86" t="s">
        <v>2445</v>
      </c>
      <c r="B129" s="86" t="s">
        <v>2571</v>
      </c>
      <c r="C129" s="86">
        <v>8</v>
      </c>
      <c r="D129" s="119">
        <v>2.2904108655739486E-3</v>
      </c>
      <c r="E129" s="119">
        <v>1.3190068600215645</v>
      </c>
      <c r="F129" s="86" t="s">
        <v>2954</v>
      </c>
      <c r="G129" s="86" t="b">
        <v>0</v>
      </c>
      <c r="H129" s="86" t="b">
        <v>0</v>
      </c>
      <c r="I129" s="86" t="b">
        <v>0</v>
      </c>
      <c r="J129" s="86" t="b">
        <v>0</v>
      </c>
      <c r="K129" s="86" t="b">
        <v>0</v>
      </c>
      <c r="L129" s="86" t="b">
        <v>0</v>
      </c>
    </row>
    <row r="130" spans="1:12" x14ac:dyDescent="0.25">
      <c r="A130" s="86" t="s">
        <v>2571</v>
      </c>
      <c r="B130" s="86" t="s">
        <v>2572</v>
      </c>
      <c r="C130" s="86">
        <v>8</v>
      </c>
      <c r="D130" s="119">
        <v>2.2904108655739486E-3</v>
      </c>
      <c r="E130" s="119">
        <v>2.817317413811165</v>
      </c>
      <c r="F130" s="86" t="s">
        <v>2954</v>
      </c>
      <c r="G130" s="86" t="b">
        <v>0</v>
      </c>
      <c r="H130" s="86" t="b">
        <v>0</v>
      </c>
      <c r="I130" s="86" t="b">
        <v>0</v>
      </c>
      <c r="J130" s="86" t="b">
        <v>0</v>
      </c>
      <c r="K130" s="86" t="b">
        <v>0</v>
      </c>
      <c r="L130" s="86" t="b">
        <v>0</v>
      </c>
    </row>
    <row r="131" spans="1:12" x14ac:dyDescent="0.25">
      <c r="A131" s="86" t="s">
        <v>2572</v>
      </c>
      <c r="B131" s="86" t="s">
        <v>2465</v>
      </c>
      <c r="C131" s="86">
        <v>8</v>
      </c>
      <c r="D131" s="119">
        <v>2.2904108655739486E-3</v>
      </c>
      <c r="E131" s="119">
        <v>2.0769547243169213</v>
      </c>
      <c r="F131" s="86" t="s">
        <v>2954</v>
      </c>
      <c r="G131" s="86" t="b">
        <v>0</v>
      </c>
      <c r="H131" s="86" t="b">
        <v>0</v>
      </c>
      <c r="I131" s="86" t="b">
        <v>0</v>
      </c>
      <c r="J131" s="86" t="b">
        <v>0</v>
      </c>
      <c r="K131" s="86" t="b">
        <v>0</v>
      </c>
      <c r="L131" s="86" t="b">
        <v>0</v>
      </c>
    </row>
    <row r="132" spans="1:12" x14ac:dyDescent="0.25">
      <c r="A132" s="86" t="s">
        <v>2486</v>
      </c>
      <c r="B132" s="86" t="s">
        <v>2479</v>
      </c>
      <c r="C132" s="86">
        <v>8</v>
      </c>
      <c r="D132" s="119">
        <v>2.2904108655739486E-3</v>
      </c>
      <c r="E132" s="119">
        <v>2.0781902713292282</v>
      </c>
      <c r="F132" s="86" t="s">
        <v>2954</v>
      </c>
      <c r="G132" s="86" t="b">
        <v>0</v>
      </c>
      <c r="H132" s="86" t="b">
        <v>0</v>
      </c>
      <c r="I132" s="86" t="b">
        <v>0</v>
      </c>
      <c r="J132" s="86" t="b">
        <v>0</v>
      </c>
      <c r="K132" s="86" t="b">
        <v>0</v>
      </c>
      <c r="L132" s="86" t="b">
        <v>0</v>
      </c>
    </row>
    <row r="133" spans="1:12" x14ac:dyDescent="0.25">
      <c r="A133" s="86" t="s">
        <v>2479</v>
      </c>
      <c r="B133" s="86" t="s">
        <v>2477</v>
      </c>
      <c r="C133" s="86">
        <v>8</v>
      </c>
      <c r="D133" s="119">
        <v>2.2904108655739486E-3</v>
      </c>
      <c r="E133" s="119">
        <v>1.6869836453161589</v>
      </c>
      <c r="F133" s="86" t="s">
        <v>2954</v>
      </c>
      <c r="G133" s="86" t="b">
        <v>0</v>
      </c>
      <c r="H133" s="86" t="b">
        <v>0</v>
      </c>
      <c r="I133" s="86" t="b">
        <v>0</v>
      </c>
      <c r="J133" s="86" t="b">
        <v>0</v>
      </c>
      <c r="K133" s="86" t="b">
        <v>0</v>
      </c>
      <c r="L133" s="86" t="b">
        <v>0</v>
      </c>
    </row>
    <row r="134" spans="1:12" x14ac:dyDescent="0.25">
      <c r="A134" s="86" t="s">
        <v>2477</v>
      </c>
      <c r="B134" s="86" t="s">
        <v>528</v>
      </c>
      <c r="C134" s="86">
        <v>8</v>
      </c>
      <c r="D134" s="119">
        <v>2.2904108655739486E-3</v>
      </c>
      <c r="E134" s="119">
        <v>1.3859536496521776</v>
      </c>
      <c r="F134" s="86" t="s">
        <v>2954</v>
      </c>
      <c r="G134" s="86" t="b">
        <v>0</v>
      </c>
      <c r="H134" s="86" t="b">
        <v>0</v>
      </c>
      <c r="I134" s="86" t="b">
        <v>0</v>
      </c>
      <c r="J134" s="86" t="b">
        <v>0</v>
      </c>
      <c r="K134" s="86" t="b">
        <v>0</v>
      </c>
      <c r="L134" s="86" t="b">
        <v>0</v>
      </c>
    </row>
    <row r="135" spans="1:12" x14ac:dyDescent="0.25">
      <c r="A135" s="86" t="s">
        <v>2446</v>
      </c>
      <c r="B135" s="86" t="s">
        <v>2472</v>
      </c>
      <c r="C135" s="86">
        <v>8</v>
      </c>
      <c r="D135" s="119">
        <v>2.2904108655739486E-3</v>
      </c>
      <c r="E135" s="119">
        <v>0.90624307503250245</v>
      </c>
      <c r="F135" s="86" t="s">
        <v>2954</v>
      </c>
      <c r="G135" s="86" t="b">
        <v>0</v>
      </c>
      <c r="H135" s="86" t="b">
        <v>0</v>
      </c>
      <c r="I135" s="86" t="b">
        <v>0</v>
      </c>
      <c r="J135" s="86" t="b">
        <v>0</v>
      </c>
      <c r="K135" s="86" t="b">
        <v>0</v>
      </c>
      <c r="L135" s="86" t="b">
        <v>0</v>
      </c>
    </row>
    <row r="136" spans="1:12" x14ac:dyDescent="0.25">
      <c r="A136" s="86" t="s">
        <v>2464</v>
      </c>
      <c r="B136" s="86" t="s">
        <v>2473</v>
      </c>
      <c r="C136" s="86">
        <v>8</v>
      </c>
      <c r="D136" s="119">
        <v>2.2904108655739486E-3</v>
      </c>
      <c r="E136" s="119">
        <v>1.4359766669585892</v>
      </c>
      <c r="F136" s="86" t="s">
        <v>2954</v>
      </c>
      <c r="G136" s="86" t="b">
        <v>0</v>
      </c>
      <c r="H136" s="86" t="b">
        <v>0</v>
      </c>
      <c r="I136" s="86" t="b">
        <v>0</v>
      </c>
      <c r="J136" s="86" t="b">
        <v>0</v>
      </c>
      <c r="K136" s="86" t="b">
        <v>0</v>
      </c>
      <c r="L136" s="86" t="b">
        <v>0</v>
      </c>
    </row>
    <row r="137" spans="1:12" x14ac:dyDescent="0.25">
      <c r="A137" s="86" t="s">
        <v>2473</v>
      </c>
      <c r="B137" s="86" t="s">
        <v>2495</v>
      </c>
      <c r="C137" s="86">
        <v>8</v>
      </c>
      <c r="D137" s="119">
        <v>2.2904108655739486E-3</v>
      </c>
      <c r="E137" s="119">
        <v>1.8676225321225608</v>
      </c>
      <c r="F137" s="86" t="s">
        <v>2954</v>
      </c>
      <c r="G137" s="86" t="b">
        <v>0</v>
      </c>
      <c r="H137" s="86" t="b">
        <v>0</v>
      </c>
      <c r="I137" s="86" t="b">
        <v>0</v>
      </c>
      <c r="J137" s="86" t="b">
        <v>0</v>
      </c>
      <c r="K137" s="86" t="b">
        <v>0</v>
      </c>
      <c r="L137" s="86" t="b">
        <v>0</v>
      </c>
    </row>
    <row r="138" spans="1:12" x14ac:dyDescent="0.25">
      <c r="A138" s="86" t="s">
        <v>2495</v>
      </c>
      <c r="B138" s="86" t="s">
        <v>2457</v>
      </c>
      <c r="C138" s="86">
        <v>8</v>
      </c>
      <c r="D138" s="119">
        <v>2.2904108655739486E-3</v>
      </c>
      <c r="E138" s="119">
        <v>1.4755120671112469</v>
      </c>
      <c r="F138" s="86" t="s">
        <v>2954</v>
      </c>
      <c r="G138" s="86" t="b">
        <v>0</v>
      </c>
      <c r="H138" s="86" t="b">
        <v>0</v>
      </c>
      <c r="I138" s="86" t="b">
        <v>0</v>
      </c>
      <c r="J138" s="86" t="b">
        <v>0</v>
      </c>
      <c r="K138" s="86" t="b">
        <v>0</v>
      </c>
      <c r="L138" s="86" t="b">
        <v>0</v>
      </c>
    </row>
    <row r="139" spans="1:12" x14ac:dyDescent="0.25">
      <c r="A139" s="86" t="s">
        <v>2463</v>
      </c>
      <c r="B139" s="86" t="s">
        <v>2573</v>
      </c>
      <c r="C139" s="86">
        <v>8</v>
      </c>
      <c r="D139" s="119">
        <v>2.2904108655739486E-3</v>
      </c>
      <c r="E139" s="119">
        <v>2.1406238041862986</v>
      </c>
      <c r="F139" s="86" t="s">
        <v>2954</v>
      </c>
      <c r="G139" s="86" t="b">
        <v>0</v>
      </c>
      <c r="H139" s="86" t="b">
        <v>0</v>
      </c>
      <c r="I139" s="86" t="b">
        <v>0</v>
      </c>
      <c r="J139" s="86" t="b">
        <v>0</v>
      </c>
      <c r="K139" s="86" t="b">
        <v>0</v>
      </c>
      <c r="L139" s="86" t="b">
        <v>0</v>
      </c>
    </row>
    <row r="140" spans="1:12" x14ac:dyDescent="0.25">
      <c r="A140" s="86" t="s">
        <v>2578</v>
      </c>
      <c r="B140" s="86" t="s">
        <v>2579</v>
      </c>
      <c r="C140" s="86">
        <v>8</v>
      </c>
      <c r="D140" s="119">
        <v>2.2904108655739486E-3</v>
      </c>
      <c r="E140" s="119">
        <v>2.817317413811165</v>
      </c>
      <c r="F140" s="86" t="s">
        <v>2954</v>
      </c>
      <c r="G140" s="86" t="b">
        <v>0</v>
      </c>
      <c r="H140" s="86" t="b">
        <v>0</v>
      </c>
      <c r="I140" s="86" t="b">
        <v>0</v>
      </c>
      <c r="J140" s="86" t="b">
        <v>0</v>
      </c>
      <c r="K140" s="86" t="b">
        <v>0</v>
      </c>
      <c r="L140" s="86" t="b">
        <v>0</v>
      </c>
    </row>
    <row r="141" spans="1:12" x14ac:dyDescent="0.25">
      <c r="A141" s="86" t="s">
        <v>2446</v>
      </c>
      <c r="B141" s="86" t="s">
        <v>2543</v>
      </c>
      <c r="C141" s="86">
        <v>8</v>
      </c>
      <c r="D141" s="119">
        <v>2.2904108655739486E-3</v>
      </c>
      <c r="E141" s="119">
        <v>1.4089184342245531</v>
      </c>
      <c r="F141" s="86" t="s">
        <v>2954</v>
      </c>
      <c r="G141" s="86" t="b">
        <v>0</v>
      </c>
      <c r="H141" s="86" t="b">
        <v>0</v>
      </c>
      <c r="I141" s="86" t="b">
        <v>0</v>
      </c>
      <c r="J141" s="86" t="b">
        <v>0</v>
      </c>
      <c r="K141" s="86" t="b">
        <v>0</v>
      </c>
      <c r="L141" s="86" t="b">
        <v>0</v>
      </c>
    </row>
    <row r="142" spans="1:12" x14ac:dyDescent="0.25">
      <c r="A142" s="86" t="s">
        <v>2580</v>
      </c>
      <c r="B142" s="86" t="s">
        <v>511</v>
      </c>
      <c r="C142" s="86">
        <v>8</v>
      </c>
      <c r="D142" s="119">
        <v>2.2904108655739486E-3</v>
      </c>
      <c r="E142" s="119">
        <v>2.817317413811165</v>
      </c>
      <c r="F142" s="86" t="s">
        <v>2954</v>
      </c>
      <c r="G142" s="86" t="b">
        <v>0</v>
      </c>
      <c r="H142" s="86" t="b">
        <v>0</v>
      </c>
      <c r="I142" s="86" t="b">
        <v>0</v>
      </c>
      <c r="J142" s="86" t="b">
        <v>0</v>
      </c>
      <c r="K142" s="86" t="b">
        <v>0</v>
      </c>
      <c r="L142" s="86" t="b">
        <v>0</v>
      </c>
    </row>
    <row r="143" spans="1:12" x14ac:dyDescent="0.25">
      <c r="A143" s="86" t="s">
        <v>511</v>
      </c>
      <c r="B143" s="86" t="s">
        <v>2445</v>
      </c>
      <c r="C143" s="86">
        <v>8</v>
      </c>
      <c r="D143" s="119">
        <v>2.2904108655739486E-3</v>
      </c>
      <c r="E143" s="119">
        <v>1.2389647723008035</v>
      </c>
      <c r="F143" s="86" t="s">
        <v>2954</v>
      </c>
      <c r="G143" s="86" t="b">
        <v>0</v>
      </c>
      <c r="H143" s="86" t="b">
        <v>0</v>
      </c>
      <c r="I143" s="86" t="b">
        <v>0</v>
      </c>
      <c r="J143" s="86" t="b">
        <v>0</v>
      </c>
      <c r="K143" s="86" t="b">
        <v>0</v>
      </c>
      <c r="L143" s="86" t="b">
        <v>0</v>
      </c>
    </row>
    <row r="144" spans="1:12" x14ac:dyDescent="0.25">
      <c r="A144" s="86" t="s">
        <v>2445</v>
      </c>
      <c r="B144" s="86" t="s">
        <v>2478</v>
      </c>
      <c r="C144" s="86">
        <v>8</v>
      </c>
      <c r="D144" s="119">
        <v>2.2904108655739486E-3</v>
      </c>
      <c r="E144" s="119">
        <v>0.89987755227958877</v>
      </c>
      <c r="F144" s="86" t="s">
        <v>2954</v>
      </c>
      <c r="G144" s="86" t="b">
        <v>0</v>
      </c>
      <c r="H144" s="86" t="b">
        <v>0</v>
      </c>
      <c r="I144" s="86" t="b">
        <v>0</v>
      </c>
      <c r="J144" s="86" t="b">
        <v>0</v>
      </c>
      <c r="K144" s="86" t="b">
        <v>0</v>
      </c>
      <c r="L144" s="86" t="b">
        <v>0</v>
      </c>
    </row>
    <row r="145" spans="1:12" x14ac:dyDescent="0.25">
      <c r="A145" s="86" t="s">
        <v>2544</v>
      </c>
      <c r="B145" s="86" t="s">
        <v>2455</v>
      </c>
      <c r="C145" s="86">
        <v>8</v>
      </c>
      <c r="D145" s="119">
        <v>2.2904108655739486E-3</v>
      </c>
      <c r="E145" s="119">
        <v>1.7247722062055586</v>
      </c>
      <c r="F145" s="86" t="s">
        <v>2954</v>
      </c>
      <c r="G145" s="86" t="b">
        <v>0</v>
      </c>
      <c r="H145" s="86" t="b">
        <v>0</v>
      </c>
      <c r="I145" s="86" t="b">
        <v>0</v>
      </c>
      <c r="J145" s="86" t="b">
        <v>0</v>
      </c>
      <c r="K145" s="86" t="b">
        <v>0</v>
      </c>
      <c r="L145" s="86" t="b">
        <v>0</v>
      </c>
    </row>
    <row r="146" spans="1:12" x14ac:dyDescent="0.25">
      <c r="A146" s="86" t="s">
        <v>2448</v>
      </c>
      <c r="B146" s="86" t="s">
        <v>2581</v>
      </c>
      <c r="C146" s="86">
        <v>8</v>
      </c>
      <c r="D146" s="119">
        <v>2.2904108655739486E-3</v>
      </c>
      <c r="E146" s="119">
        <v>1.6992181017331704</v>
      </c>
      <c r="F146" s="86" t="s">
        <v>2954</v>
      </c>
      <c r="G146" s="86" t="b">
        <v>0</v>
      </c>
      <c r="H146" s="86" t="b">
        <v>0</v>
      </c>
      <c r="I146" s="86" t="b">
        <v>0</v>
      </c>
      <c r="J146" s="86" t="b">
        <v>0</v>
      </c>
      <c r="K146" s="86" t="b">
        <v>0</v>
      </c>
      <c r="L146" s="86" t="b">
        <v>0</v>
      </c>
    </row>
    <row r="147" spans="1:12" x14ac:dyDescent="0.25">
      <c r="A147" s="86" t="s">
        <v>2581</v>
      </c>
      <c r="B147" s="86" t="s">
        <v>2542</v>
      </c>
      <c r="C147" s="86">
        <v>8</v>
      </c>
      <c r="D147" s="119">
        <v>2.2904108655739486E-3</v>
      </c>
      <c r="E147" s="119">
        <v>2.6790147156448834</v>
      </c>
      <c r="F147" s="86" t="s">
        <v>2954</v>
      </c>
      <c r="G147" s="86" t="b">
        <v>0</v>
      </c>
      <c r="H147" s="86" t="b">
        <v>0</v>
      </c>
      <c r="I147" s="86" t="b">
        <v>0</v>
      </c>
      <c r="J147" s="86" t="b">
        <v>0</v>
      </c>
      <c r="K147" s="86" t="b">
        <v>0</v>
      </c>
      <c r="L147" s="86" t="b">
        <v>0</v>
      </c>
    </row>
    <row r="148" spans="1:12" x14ac:dyDescent="0.25">
      <c r="A148" s="86" t="s">
        <v>2464</v>
      </c>
      <c r="B148" s="86" t="s">
        <v>2449</v>
      </c>
      <c r="C148" s="86">
        <v>8</v>
      </c>
      <c r="D148" s="119">
        <v>2.2904108655739486E-3</v>
      </c>
      <c r="E148" s="119">
        <v>0.9386520261506397</v>
      </c>
      <c r="F148" s="86" t="s">
        <v>2954</v>
      </c>
      <c r="G148" s="86" t="b">
        <v>0</v>
      </c>
      <c r="H148" s="86" t="b">
        <v>0</v>
      </c>
      <c r="I148" s="86" t="b">
        <v>0</v>
      </c>
      <c r="J148" s="86" t="b">
        <v>0</v>
      </c>
      <c r="K148" s="86" t="b">
        <v>0</v>
      </c>
      <c r="L148" s="86" t="b">
        <v>0</v>
      </c>
    </row>
    <row r="149" spans="1:12" x14ac:dyDescent="0.25">
      <c r="A149" s="86" t="s">
        <v>2525</v>
      </c>
      <c r="B149" s="86" t="s">
        <v>2554</v>
      </c>
      <c r="C149" s="86">
        <v>8</v>
      </c>
      <c r="D149" s="119">
        <v>2.2904108655739486E-3</v>
      </c>
      <c r="E149" s="119">
        <v>2.5095540354882155</v>
      </c>
      <c r="F149" s="86" t="s">
        <v>2954</v>
      </c>
      <c r="G149" s="86" t="b">
        <v>0</v>
      </c>
      <c r="H149" s="86" t="b">
        <v>0</v>
      </c>
      <c r="I149" s="86" t="b">
        <v>0</v>
      </c>
      <c r="J149" s="86" t="b">
        <v>0</v>
      </c>
      <c r="K149" s="86" t="b">
        <v>0</v>
      </c>
      <c r="L149" s="86" t="b">
        <v>0</v>
      </c>
    </row>
    <row r="150" spans="1:12" x14ac:dyDescent="0.25">
      <c r="A150" s="86" t="s">
        <v>2446</v>
      </c>
      <c r="B150" s="86" t="s">
        <v>2445</v>
      </c>
      <c r="C150" s="86">
        <v>8</v>
      </c>
      <c r="D150" s="119">
        <v>2.2904108655739486E-3</v>
      </c>
      <c r="E150" s="119">
        <v>-3.1131509119526838E-2</v>
      </c>
      <c r="F150" s="86" t="s">
        <v>2954</v>
      </c>
      <c r="G150" s="86" t="b">
        <v>0</v>
      </c>
      <c r="H150" s="86" t="b">
        <v>0</v>
      </c>
      <c r="I150" s="86" t="b">
        <v>0</v>
      </c>
      <c r="J150" s="86" t="b">
        <v>0</v>
      </c>
      <c r="K150" s="86" t="b">
        <v>0</v>
      </c>
      <c r="L150" s="86" t="b">
        <v>0</v>
      </c>
    </row>
    <row r="151" spans="1:12" x14ac:dyDescent="0.25">
      <c r="A151" s="86" t="s">
        <v>277</v>
      </c>
      <c r="B151" s="86" t="s">
        <v>2469</v>
      </c>
      <c r="C151" s="86">
        <v>8</v>
      </c>
      <c r="D151" s="119">
        <v>2.2904108655739486E-3</v>
      </c>
      <c r="E151" s="119">
        <v>1.3138672203691535</v>
      </c>
      <c r="F151" s="86" t="s">
        <v>2954</v>
      </c>
      <c r="G151" s="86" t="b">
        <v>0</v>
      </c>
      <c r="H151" s="86" t="b">
        <v>0</v>
      </c>
      <c r="I151" s="86" t="b">
        <v>0</v>
      </c>
      <c r="J151" s="86" t="b">
        <v>0</v>
      </c>
      <c r="K151" s="86" t="b">
        <v>0</v>
      </c>
      <c r="L151" s="86" t="b">
        <v>0</v>
      </c>
    </row>
    <row r="152" spans="1:12" x14ac:dyDescent="0.25">
      <c r="A152" s="86" t="s">
        <v>2478</v>
      </c>
      <c r="B152" s="86" t="s">
        <v>2582</v>
      </c>
      <c r="C152" s="86">
        <v>8</v>
      </c>
      <c r="D152" s="119">
        <v>2.2904108655739486E-3</v>
      </c>
      <c r="E152" s="119">
        <v>2.2580094029041526</v>
      </c>
      <c r="F152" s="86" t="s">
        <v>2954</v>
      </c>
      <c r="G152" s="86" t="b">
        <v>0</v>
      </c>
      <c r="H152" s="86" t="b">
        <v>0</v>
      </c>
      <c r="I152" s="86" t="b">
        <v>0</v>
      </c>
      <c r="J152" s="86" t="b">
        <v>0</v>
      </c>
      <c r="K152" s="86" t="b">
        <v>0</v>
      </c>
      <c r="L152" s="86" t="b">
        <v>0</v>
      </c>
    </row>
    <row r="153" spans="1:12" x14ac:dyDescent="0.25">
      <c r="A153" s="86" t="s">
        <v>2582</v>
      </c>
      <c r="B153" s="86" t="s">
        <v>2583</v>
      </c>
      <c r="C153" s="86">
        <v>8</v>
      </c>
      <c r="D153" s="119">
        <v>2.2904108655739486E-3</v>
      </c>
      <c r="E153" s="119">
        <v>2.817317413811165</v>
      </c>
      <c r="F153" s="86" t="s">
        <v>2954</v>
      </c>
      <c r="G153" s="86" t="b">
        <v>0</v>
      </c>
      <c r="H153" s="86" t="b">
        <v>0</v>
      </c>
      <c r="I153" s="86" t="b">
        <v>0</v>
      </c>
      <c r="J153" s="86" t="b">
        <v>0</v>
      </c>
      <c r="K153" s="86" t="b">
        <v>0</v>
      </c>
      <c r="L153" s="86" t="b">
        <v>0</v>
      </c>
    </row>
    <row r="154" spans="1:12" x14ac:dyDescent="0.25">
      <c r="A154" s="86" t="s">
        <v>2583</v>
      </c>
      <c r="B154" s="86" t="s">
        <v>2584</v>
      </c>
      <c r="C154" s="86">
        <v>8</v>
      </c>
      <c r="D154" s="119">
        <v>2.2904108655739486E-3</v>
      </c>
      <c r="E154" s="119">
        <v>2.817317413811165</v>
      </c>
      <c r="F154" s="86" t="s">
        <v>2954</v>
      </c>
      <c r="G154" s="86" t="b">
        <v>0</v>
      </c>
      <c r="H154" s="86" t="b">
        <v>0</v>
      </c>
      <c r="I154" s="86" t="b">
        <v>0</v>
      </c>
      <c r="J154" s="86" t="b">
        <v>0</v>
      </c>
      <c r="K154" s="86" t="b">
        <v>0</v>
      </c>
      <c r="L154" s="86" t="b">
        <v>0</v>
      </c>
    </row>
    <row r="155" spans="1:12" x14ac:dyDescent="0.25">
      <c r="A155" s="86" t="s">
        <v>2584</v>
      </c>
      <c r="B155" s="86" t="s">
        <v>2449</v>
      </c>
      <c r="C155" s="86">
        <v>8</v>
      </c>
      <c r="D155" s="119">
        <v>2.2904108655739486E-3</v>
      </c>
      <c r="E155" s="119">
        <v>1.6790147156448836</v>
      </c>
      <c r="F155" s="86" t="s">
        <v>2954</v>
      </c>
      <c r="G155" s="86" t="b">
        <v>0</v>
      </c>
      <c r="H155" s="86" t="b">
        <v>0</v>
      </c>
      <c r="I155" s="86" t="b">
        <v>0</v>
      </c>
      <c r="J155" s="86" t="b">
        <v>0</v>
      </c>
      <c r="K155" s="86" t="b">
        <v>0</v>
      </c>
      <c r="L155" s="86" t="b">
        <v>0</v>
      </c>
    </row>
    <row r="156" spans="1:12" x14ac:dyDescent="0.25">
      <c r="A156" s="86" t="s">
        <v>2446</v>
      </c>
      <c r="B156" s="86" t="s">
        <v>2452</v>
      </c>
      <c r="C156" s="86">
        <v>7</v>
      </c>
      <c r="D156" s="119">
        <v>2.077029146113294E-3</v>
      </c>
      <c r="E156" s="119">
        <v>0.52308745267411516</v>
      </c>
      <c r="F156" s="86" t="s">
        <v>2954</v>
      </c>
      <c r="G156" s="86" t="b">
        <v>0</v>
      </c>
      <c r="H156" s="86" t="b">
        <v>0</v>
      </c>
      <c r="I156" s="86" t="b">
        <v>0</v>
      </c>
      <c r="J156" s="86" t="b">
        <v>0</v>
      </c>
      <c r="K156" s="86" t="b">
        <v>0</v>
      </c>
      <c r="L156" s="86" t="b">
        <v>0</v>
      </c>
    </row>
    <row r="157" spans="1:12" x14ac:dyDescent="0.25">
      <c r="A157" s="86" t="s">
        <v>2527</v>
      </c>
      <c r="B157" s="86" t="s">
        <v>2546</v>
      </c>
      <c r="C157" s="86">
        <v>7</v>
      </c>
      <c r="D157" s="119">
        <v>2.077029146113294E-3</v>
      </c>
      <c r="E157" s="119">
        <v>2.4863241947697405</v>
      </c>
      <c r="F157" s="86" t="s">
        <v>2954</v>
      </c>
      <c r="G157" s="86" t="b">
        <v>0</v>
      </c>
      <c r="H157" s="86" t="b">
        <v>0</v>
      </c>
      <c r="I157" s="86" t="b">
        <v>0</v>
      </c>
      <c r="J157" s="86" t="b">
        <v>0</v>
      </c>
      <c r="K157" s="86" t="b">
        <v>0</v>
      </c>
      <c r="L157" s="86" t="b">
        <v>0</v>
      </c>
    </row>
    <row r="158" spans="1:12" x14ac:dyDescent="0.25">
      <c r="A158" s="86" t="s">
        <v>2590</v>
      </c>
      <c r="B158" s="86" t="s">
        <v>2445</v>
      </c>
      <c r="C158" s="86">
        <v>7</v>
      </c>
      <c r="D158" s="119">
        <v>2.077029146113294E-3</v>
      </c>
      <c r="E158" s="119">
        <v>1.2389647723008035</v>
      </c>
      <c r="F158" s="86" t="s">
        <v>2954</v>
      </c>
      <c r="G158" s="86" t="b">
        <v>0</v>
      </c>
      <c r="H158" s="86" t="b">
        <v>0</v>
      </c>
      <c r="I158" s="86" t="b">
        <v>0</v>
      </c>
      <c r="J158" s="86" t="b">
        <v>0</v>
      </c>
      <c r="K158" s="86" t="b">
        <v>0</v>
      </c>
      <c r="L158" s="86" t="b">
        <v>0</v>
      </c>
    </row>
    <row r="159" spans="1:12" x14ac:dyDescent="0.25">
      <c r="A159" s="86" t="s">
        <v>2592</v>
      </c>
      <c r="B159" s="86" t="s">
        <v>2447</v>
      </c>
      <c r="C159" s="86">
        <v>7</v>
      </c>
      <c r="D159" s="119">
        <v>2.077029146113294E-3</v>
      </c>
      <c r="E159" s="119">
        <v>1.6269857156408736</v>
      </c>
      <c r="F159" s="86" t="s">
        <v>2954</v>
      </c>
      <c r="G159" s="86" t="b">
        <v>0</v>
      </c>
      <c r="H159" s="86" t="b">
        <v>0</v>
      </c>
      <c r="I159" s="86" t="b">
        <v>0</v>
      </c>
      <c r="J159" s="86" t="b">
        <v>0</v>
      </c>
      <c r="K159" s="86" t="b">
        <v>0</v>
      </c>
      <c r="L159" s="86" t="b">
        <v>0</v>
      </c>
    </row>
    <row r="160" spans="1:12" x14ac:dyDescent="0.25">
      <c r="A160" s="86" t="s">
        <v>2456</v>
      </c>
      <c r="B160" s="86" t="s">
        <v>2447</v>
      </c>
      <c r="C160" s="86">
        <v>7</v>
      </c>
      <c r="D160" s="119">
        <v>2.077029146113294E-3</v>
      </c>
      <c r="E160" s="119">
        <v>0.57998915296464981</v>
      </c>
      <c r="F160" s="86" t="s">
        <v>2954</v>
      </c>
      <c r="G160" s="86" t="b">
        <v>0</v>
      </c>
      <c r="H160" s="86" t="b">
        <v>0</v>
      </c>
      <c r="I160" s="86" t="b">
        <v>0</v>
      </c>
      <c r="J160" s="86" t="b">
        <v>0</v>
      </c>
      <c r="K160" s="86" t="b">
        <v>0</v>
      </c>
      <c r="L160" s="86" t="b">
        <v>0</v>
      </c>
    </row>
    <row r="161" spans="1:12" x14ac:dyDescent="0.25">
      <c r="A161" s="86" t="s">
        <v>528</v>
      </c>
      <c r="B161" s="86" t="s">
        <v>2560</v>
      </c>
      <c r="C161" s="86">
        <v>7</v>
      </c>
      <c r="D161" s="119">
        <v>2.077029146113294E-3</v>
      </c>
      <c r="E161" s="119">
        <v>1.878869171555072</v>
      </c>
      <c r="F161" s="86" t="s">
        <v>2954</v>
      </c>
      <c r="G161" s="86" t="b">
        <v>0</v>
      </c>
      <c r="H161" s="86" t="b">
        <v>0</v>
      </c>
      <c r="I161" s="86" t="b">
        <v>0</v>
      </c>
      <c r="J161" s="86" t="b">
        <v>0</v>
      </c>
      <c r="K161" s="86" t="b">
        <v>0</v>
      </c>
      <c r="L161" s="86" t="b">
        <v>0</v>
      </c>
    </row>
    <row r="162" spans="1:12" x14ac:dyDescent="0.25">
      <c r="A162" s="86" t="s">
        <v>2448</v>
      </c>
      <c r="B162" s="86" t="s">
        <v>2593</v>
      </c>
      <c r="C162" s="86">
        <v>7</v>
      </c>
      <c r="D162" s="119">
        <v>2.077029146113294E-3</v>
      </c>
      <c r="E162" s="119">
        <v>1.6992181017331704</v>
      </c>
      <c r="F162" s="86" t="s">
        <v>2954</v>
      </c>
      <c r="G162" s="86" t="b">
        <v>0</v>
      </c>
      <c r="H162" s="86" t="b">
        <v>0</v>
      </c>
      <c r="I162" s="86" t="b">
        <v>0</v>
      </c>
      <c r="J162" s="86" t="b">
        <v>0</v>
      </c>
      <c r="K162" s="86" t="b">
        <v>0</v>
      </c>
      <c r="L162" s="86" t="b">
        <v>0</v>
      </c>
    </row>
    <row r="163" spans="1:12" x14ac:dyDescent="0.25">
      <c r="A163" s="86" t="s">
        <v>2593</v>
      </c>
      <c r="B163" s="86" t="s">
        <v>2464</v>
      </c>
      <c r="C163" s="86">
        <v>7</v>
      </c>
      <c r="D163" s="119">
        <v>2.077029146113294E-3</v>
      </c>
      <c r="E163" s="119">
        <v>2.0769547243169213</v>
      </c>
      <c r="F163" s="86" t="s">
        <v>2954</v>
      </c>
      <c r="G163" s="86" t="b">
        <v>0</v>
      </c>
      <c r="H163" s="86" t="b">
        <v>0</v>
      </c>
      <c r="I163" s="86" t="b">
        <v>0</v>
      </c>
      <c r="J163" s="86" t="b">
        <v>0</v>
      </c>
      <c r="K163" s="86" t="b">
        <v>0</v>
      </c>
      <c r="L163" s="86" t="b">
        <v>0</v>
      </c>
    </row>
    <row r="164" spans="1:12" x14ac:dyDescent="0.25">
      <c r="A164" s="86" t="s">
        <v>2596</v>
      </c>
      <c r="B164" s="86" t="s">
        <v>2597</v>
      </c>
      <c r="C164" s="86">
        <v>7</v>
      </c>
      <c r="D164" s="119">
        <v>2.077029146113294E-3</v>
      </c>
      <c r="E164" s="119">
        <v>2.8753093607888518</v>
      </c>
      <c r="F164" s="86" t="s">
        <v>2954</v>
      </c>
      <c r="G164" s="86" t="b">
        <v>0</v>
      </c>
      <c r="H164" s="86" t="b">
        <v>0</v>
      </c>
      <c r="I164" s="86" t="b">
        <v>0</v>
      </c>
      <c r="J164" s="86" t="b">
        <v>0</v>
      </c>
      <c r="K164" s="86" t="b">
        <v>0</v>
      </c>
      <c r="L164" s="86" t="b">
        <v>0</v>
      </c>
    </row>
    <row r="165" spans="1:12" x14ac:dyDescent="0.25">
      <c r="A165" s="86" t="s">
        <v>2597</v>
      </c>
      <c r="B165" s="86" t="s">
        <v>2484</v>
      </c>
      <c r="C165" s="86">
        <v>7</v>
      </c>
      <c r="D165" s="119">
        <v>2.077029146113294E-3</v>
      </c>
      <c r="E165" s="119">
        <v>2.4416537998502794</v>
      </c>
      <c r="F165" s="86" t="s">
        <v>2954</v>
      </c>
      <c r="G165" s="86" t="b">
        <v>0</v>
      </c>
      <c r="H165" s="86" t="b">
        <v>0</v>
      </c>
      <c r="I165" s="86" t="b">
        <v>0</v>
      </c>
      <c r="J165" s="86" t="b">
        <v>0</v>
      </c>
      <c r="K165" s="86" t="b">
        <v>0</v>
      </c>
      <c r="L165" s="86" t="b">
        <v>0</v>
      </c>
    </row>
    <row r="166" spans="1:12" x14ac:dyDescent="0.25">
      <c r="A166" s="86" t="s">
        <v>2484</v>
      </c>
      <c r="B166" s="86" t="s">
        <v>2524</v>
      </c>
      <c r="C166" s="86">
        <v>7</v>
      </c>
      <c r="D166" s="119">
        <v>2.077029146113294E-3</v>
      </c>
      <c r="E166" s="119">
        <v>2.2495350953604478</v>
      </c>
      <c r="F166" s="86" t="s">
        <v>2954</v>
      </c>
      <c r="G166" s="86" t="b">
        <v>0</v>
      </c>
      <c r="H166" s="86" t="b">
        <v>0</v>
      </c>
      <c r="I166" s="86" t="b">
        <v>0</v>
      </c>
      <c r="J166" s="86" t="b">
        <v>0</v>
      </c>
      <c r="K166" s="86" t="b">
        <v>0</v>
      </c>
      <c r="L166" s="86" t="b">
        <v>0</v>
      </c>
    </row>
    <row r="167" spans="1:12" x14ac:dyDescent="0.25">
      <c r="A167" s="86" t="s">
        <v>2461</v>
      </c>
      <c r="B167" s="86" t="s">
        <v>2598</v>
      </c>
      <c r="C167" s="86">
        <v>7</v>
      </c>
      <c r="D167" s="119">
        <v>2.077029146113294E-3</v>
      </c>
      <c r="E167" s="119">
        <v>2.02143739646709</v>
      </c>
      <c r="F167" s="86" t="s">
        <v>2954</v>
      </c>
      <c r="G167" s="86" t="b">
        <v>0</v>
      </c>
      <c r="H167" s="86" t="b">
        <v>0</v>
      </c>
      <c r="I167" s="86" t="b">
        <v>0</v>
      </c>
      <c r="J167" s="86" t="b">
        <v>0</v>
      </c>
      <c r="K167" s="86" t="b">
        <v>0</v>
      </c>
      <c r="L167" s="86" t="b">
        <v>0</v>
      </c>
    </row>
    <row r="168" spans="1:12" x14ac:dyDescent="0.25">
      <c r="A168" s="86" t="s">
        <v>2598</v>
      </c>
      <c r="B168" s="86" t="s">
        <v>2452</v>
      </c>
      <c r="C168" s="86">
        <v>7</v>
      </c>
      <c r="D168" s="119">
        <v>2.077029146113294E-3</v>
      </c>
      <c r="E168" s="119">
        <v>1.8511756810721323</v>
      </c>
      <c r="F168" s="86" t="s">
        <v>2954</v>
      </c>
      <c r="G168" s="86" t="b">
        <v>0</v>
      </c>
      <c r="H168" s="86" t="b">
        <v>0</v>
      </c>
      <c r="I168" s="86" t="b">
        <v>0</v>
      </c>
      <c r="J168" s="86" t="b">
        <v>0</v>
      </c>
      <c r="K168" s="86" t="b">
        <v>0</v>
      </c>
      <c r="L168" s="86" t="b">
        <v>0</v>
      </c>
    </row>
    <row r="169" spans="1:12" x14ac:dyDescent="0.25">
      <c r="A169" s="86" t="s">
        <v>2457</v>
      </c>
      <c r="B169" s="86" t="s">
        <v>2446</v>
      </c>
      <c r="C169" s="86">
        <v>7</v>
      </c>
      <c r="D169" s="119">
        <v>2.077029146113294E-3</v>
      </c>
      <c r="E169" s="119">
        <v>0.52308745267411516</v>
      </c>
      <c r="F169" s="86" t="s">
        <v>2954</v>
      </c>
      <c r="G169" s="86" t="b">
        <v>0</v>
      </c>
      <c r="H169" s="86" t="b">
        <v>0</v>
      </c>
      <c r="I169" s="86" t="b">
        <v>0</v>
      </c>
      <c r="J169" s="86" t="b">
        <v>0</v>
      </c>
      <c r="K169" s="86" t="b">
        <v>0</v>
      </c>
      <c r="L169" s="86" t="b">
        <v>0</v>
      </c>
    </row>
    <row r="170" spans="1:12" x14ac:dyDescent="0.25">
      <c r="A170" s="86" t="s">
        <v>2446</v>
      </c>
      <c r="B170" s="86" t="s">
        <v>2508</v>
      </c>
      <c r="C170" s="86">
        <v>7</v>
      </c>
      <c r="D170" s="119">
        <v>2.077029146113294E-3</v>
      </c>
      <c r="E170" s="119">
        <v>1.1618702510268175</v>
      </c>
      <c r="F170" s="86" t="s">
        <v>2954</v>
      </c>
      <c r="G170" s="86" t="b">
        <v>0</v>
      </c>
      <c r="H170" s="86" t="b">
        <v>0</v>
      </c>
      <c r="I170" s="86" t="b">
        <v>0</v>
      </c>
      <c r="J170" s="86" t="b">
        <v>0</v>
      </c>
      <c r="K170" s="86" t="b">
        <v>0</v>
      </c>
      <c r="L170" s="86" t="b">
        <v>0</v>
      </c>
    </row>
    <row r="171" spans="1:12" x14ac:dyDescent="0.25">
      <c r="A171" s="86" t="s">
        <v>2509</v>
      </c>
      <c r="B171" s="86" t="s">
        <v>2599</v>
      </c>
      <c r="C171" s="86">
        <v>7</v>
      </c>
      <c r="D171" s="119">
        <v>2.077029146113294E-3</v>
      </c>
      <c r="E171" s="119">
        <v>2.4899584794248346</v>
      </c>
      <c r="F171" s="86" t="s">
        <v>2954</v>
      </c>
      <c r="G171" s="86" t="b">
        <v>0</v>
      </c>
      <c r="H171" s="86" t="b">
        <v>0</v>
      </c>
      <c r="I171" s="86" t="b">
        <v>0</v>
      </c>
      <c r="J171" s="86" t="b">
        <v>0</v>
      </c>
      <c r="K171" s="86" t="b">
        <v>0</v>
      </c>
      <c r="L171" s="86" t="b">
        <v>0</v>
      </c>
    </row>
    <row r="172" spans="1:12" x14ac:dyDescent="0.25">
      <c r="A172" s="86" t="s">
        <v>2599</v>
      </c>
      <c r="B172" s="86" t="s">
        <v>2600</v>
      </c>
      <c r="C172" s="86">
        <v>7</v>
      </c>
      <c r="D172" s="119">
        <v>2.077029146113294E-3</v>
      </c>
      <c r="E172" s="119">
        <v>2.8753093607888518</v>
      </c>
      <c r="F172" s="86" t="s">
        <v>2954</v>
      </c>
      <c r="G172" s="86" t="b">
        <v>0</v>
      </c>
      <c r="H172" s="86" t="b">
        <v>0</v>
      </c>
      <c r="I172" s="86" t="b">
        <v>0</v>
      </c>
      <c r="J172" s="86" t="b">
        <v>0</v>
      </c>
      <c r="K172" s="86" t="b">
        <v>0</v>
      </c>
      <c r="L172" s="86" t="b">
        <v>0</v>
      </c>
    </row>
    <row r="173" spans="1:12" x14ac:dyDescent="0.25">
      <c r="A173" s="86" t="s">
        <v>2600</v>
      </c>
      <c r="B173" s="86" t="s">
        <v>2528</v>
      </c>
      <c r="C173" s="86">
        <v>7</v>
      </c>
      <c r="D173" s="119">
        <v>2.077029146113294E-3</v>
      </c>
      <c r="E173" s="119">
        <v>2.6412261547554836</v>
      </c>
      <c r="F173" s="86" t="s">
        <v>2954</v>
      </c>
      <c r="G173" s="86" t="b">
        <v>0</v>
      </c>
      <c r="H173" s="86" t="b">
        <v>0</v>
      </c>
      <c r="I173" s="86" t="b">
        <v>0</v>
      </c>
      <c r="J173" s="86" t="b">
        <v>0</v>
      </c>
      <c r="K173" s="86" t="b">
        <v>0</v>
      </c>
      <c r="L173" s="86" t="b">
        <v>0</v>
      </c>
    </row>
    <row r="174" spans="1:12" x14ac:dyDescent="0.25">
      <c r="A174" s="86" t="s">
        <v>2528</v>
      </c>
      <c r="B174" s="86" t="s">
        <v>2467</v>
      </c>
      <c r="C174" s="86">
        <v>7</v>
      </c>
      <c r="D174" s="119">
        <v>2.077029146113294E-3</v>
      </c>
      <c r="E174" s="119">
        <v>1.8528557391901541</v>
      </c>
      <c r="F174" s="86" t="s">
        <v>2954</v>
      </c>
      <c r="G174" s="86" t="b">
        <v>0</v>
      </c>
      <c r="H174" s="86" t="b">
        <v>0</v>
      </c>
      <c r="I174" s="86" t="b">
        <v>0</v>
      </c>
      <c r="J174" s="86" t="b">
        <v>0</v>
      </c>
      <c r="K174" s="86" t="b">
        <v>0</v>
      </c>
      <c r="L174" s="86" t="b">
        <v>0</v>
      </c>
    </row>
    <row r="175" spans="1:12" x14ac:dyDescent="0.25">
      <c r="A175" s="86" t="s">
        <v>2467</v>
      </c>
      <c r="B175" s="86" t="s">
        <v>277</v>
      </c>
      <c r="C175" s="86">
        <v>7</v>
      </c>
      <c r="D175" s="119">
        <v>2.077029146113294E-3</v>
      </c>
      <c r="E175" s="119">
        <v>1.2045335570914295</v>
      </c>
      <c r="F175" s="86" t="s">
        <v>2954</v>
      </c>
      <c r="G175" s="86" t="b">
        <v>0</v>
      </c>
      <c r="H175" s="86" t="b">
        <v>0</v>
      </c>
      <c r="I175" s="86" t="b">
        <v>0</v>
      </c>
      <c r="J175" s="86" t="b">
        <v>0</v>
      </c>
      <c r="K175" s="86" t="b">
        <v>0</v>
      </c>
      <c r="L175" s="86" t="b">
        <v>0</v>
      </c>
    </row>
    <row r="176" spans="1:12" x14ac:dyDescent="0.25">
      <c r="A176" s="86" t="s">
        <v>277</v>
      </c>
      <c r="B176" s="86" t="s">
        <v>2553</v>
      </c>
      <c r="C176" s="86">
        <v>7</v>
      </c>
      <c r="D176" s="119">
        <v>2.077029146113294E-3</v>
      </c>
      <c r="E176" s="119">
        <v>1.8579352647194289</v>
      </c>
      <c r="F176" s="86" t="s">
        <v>2954</v>
      </c>
      <c r="G176" s="86" t="b">
        <v>0</v>
      </c>
      <c r="H176" s="86" t="b">
        <v>0</v>
      </c>
      <c r="I176" s="86" t="b">
        <v>0</v>
      </c>
      <c r="J176" s="86" t="b">
        <v>0</v>
      </c>
      <c r="K176" s="86" t="b">
        <v>0</v>
      </c>
      <c r="L176" s="86" t="b">
        <v>0</v>
      </c>
    </row>
    <row r="177" spans="1:12" x14ac:dyDescent="0.25">
      <c r="A177" s="86" t="s">
        <v>2553</v>
      </c>
      <c r="B177" s="86" t="s">
        <v>2473</v>
      </c>
      <c r="C177" s="86">
        <v>7</v>
      </c>
      <c r="D177" s="119">
        <v>2.077029146113294E-3</v>
      </c>
      <c r="E177" s="119">
        <v>2.0214373964670895</v>
      </c>
      <c r="F177" s="86" t="s">
        <v>2954</v>
      </c>
      <c r="G177" s="86" t="b">
        <v>0</v>
      </c>
      <c r="H177" s="86" t="b">
        <v>0</v>
      </c>
      <c r="I177" s="86" t="b">
        <v>0</v>
      </c>
      <c r="J177" s="86" t="b">
        <v>0</v>
      </c>
      <c r="K177" s="86" t="b">
        <v>0</v>
      </c>
      <c r="L177" s="86" t="b">
        <v>0</v>
      </c>
    </row>
    <row r="178" spans="1:12" x14ac:dyDescent="0.25">
      <c r="A178" s="86" t="s">
        <v>2473</v>
      </c>
      <c r="B178" s="86" t="s">
        <v>2463</v>
      </c>
      <c r="C178" s="86">
        <v>7</v>
      </c>
      <c r="D178" s="119">
        <v>2.077029146113294E-3</v>
      </c>
      <c r="E178" s="119">
        <v>1.4162863281619855</v>
      </c>
      <c r="F178" s="86" t="s">
        <v>2954</v>
      </c>
      <c r="G178" s="86" t="b">
        <v>0</v>
      </c>
      <c r="H178" s="86" t="b">
        <v>0</v>
      </c>
      <c r="I178" s="86" t="b">
        <v>0</v>
      </c>
      <c r="J178" s="86" t="b">
        <v>0</v>
      </c>
      <c r="K178" s="86" t="b">
        <v>0</v>
      </c>
      <c r="L178" s="86" t="b">
        <v>0</v>
      </c>
    </row>
    <row r="179" spans="1:12" x14ac:dyDescent="0.25">
      <c r="A179" s="86" t="s">
        <v>2579</v>
      </c>
      <c r="B179" s="86" t="s">
        <v>2507</v>
      </c>
      <c r="C179" s="86">
        <v>7</v>
      </c>
      <c r="D179" s="119">
        <v>2.077029146113294E-3</v>
      </c>
      <c r="E179" s="119">
        <v>2.4319665324471478</v>
      </c>
      <c r="F179" s="86" t="s">
        <v>2954</v>
      </c>
      <c r="G179" s="86" t="b">
        <v>0</v>
      </c>
      <c r="H179" s="86" t="b">
        <v>0</v>
      </c>
      <c r="I179" s="86" t="b">
        <v>0</v>
      </c>
      <c r="J179" s="86" t="b">
        <v>0</v>
      </c>
      <c r="K179" s="86" t="b">
        <v>0</v>
      </c>
      <c r="L179" s="86" t="b">
        <v>0</v>
      </c>
    </row>
    <row r="180" spans="1:12" x14ac:dyDescent="0.25">
      <c r="A180" s="86" t="s">
        <v>2507</v>
      </c>
      <c r="B180" s="86" t="s">
        <v>2522</v>
      </c>
      <c r="C180" s="86">
        <v>7</v>
      </c>
      <c r="D180" s="119">
        <v>2.077029146113294E-3</v>
      </c>
      <c r="E180" s="119">
        <v>2.3350565194390915</v>
      </c>
      <c r="F180" s="86" t="s">
        <v>2954</v>
      </c>
      <c r="G180" s="86" t="b">
        <v>0</v>
      </c>
      <c r="H180" s="86" t="b">
        <v>0</v>
      </c>
      <c r="I180" s="86" t="b">
        <v>0</v>
      </c>
      <c r="J180" s="86" t="b">
        <v>0</v>
      </c>
      <c r="K180" s="86" t="b">
        <v>0</v>
      </c>
      <c r="L180" s="86" t="b">
        <v>0</v>
      </c>
    </row>
    <row r="181" spans="1:12" x14ac:dyDescent="0.25">
      <c r="A181" s="86" t="s">
        <v>2522</v>
      </c>
      <c r="B181" s="86" t="s">
        <v>528</v>
      </c>
      <c r="C181" s="86">
        <v>7</v>
      </c>
      <c r="D181" s="119">
        <v>2.077029146113294E-3</v>
      </c>
      <c r="E181" s="119">
        <v>1.7191683286875601</v>
      </c>
      <c r="F181" s="86" t="s">
        <v>2954</v>
      </c>
      <c r="G181" s="86" t="b">
        <v>0</v>
      </c>
      <c r="H181" s="86" t="b">
        <v>0</v>
      </c>
      <c r="I181" s="86" t="b">
        <v>0</v>
      </c>
      <c r="J181" s="86" t="b">
        <v>0</v>
      </c>
      <c r="K181" s="86" t="b">
        <v>0</v>
      </c>
      <c r="L181" s="86" t="b">
        <v>0</v>
      </c>
    </row>
    <row r="182" spans="1:12" x14ac:dyDescent="0.25">
      <c r="A182" s="86" t="s">
        <v>2543</v>
      </c>
      <c r="B182" s="86" t="s">
        <v>2453</v>
      </c>
      <c r="C182" s="86">
        <v>7</v>
      </c>
      <c r="D182" s="119">
        <v>2.077029146113294E-3</v>
      </c>
      <c r="E182" s="119">
        <v>1.6050346632830665</v>
      </c>
      <c r="F182" s="86" t="s">
        <v>2954</v>
      </c>
      <c r="G182" s="86" t="b">
        <v>0</v>
      </c>
      <c r="H182" s="86" t="b">
        <v>0</v>
      </c>
      <c r="I182" s="86" t="b">
        <v>0</v>
      </c>
      <c r="J182" s="86" t="b">
        <v>0</v>
      </c>
      <c r="K182" s="86" t="b">
        <v>0</v>
      </c>
      <c r="L182" s="86" t="b">
        <v>0</v>
      </c>
    </row>
    <row r="183" spans="1:12" x14ac:dyDescent="0.25">
      <c r="A183" s="86" t="s">
        <v>2456</v>
      </c>
      <c r="B183" s="86" t="s">
        <v>2580</v>
      </c>
      <c r="C183" s="86">
        <v>7</v>
      </c>
      <c r="D183" s="119">
        <v>2.077029146113294E-3</v>
      </c>
      <c r="E183" s="119">
        <v>1.7703208511349413</v>
      </c>
      <c r="F183" s="86" t="s">
        <v>2954</v>
      </c>
      <c r="G183" s="86" t="b">
        <v>0</v>
      </c>
      <c r="H183" s="86" t="b">
        <v>0</v>
      </c>
      <c r="I183" s="86" t="b">
        <v>0</v>
      </c>
      <c r="J183" s="86" t="b">
        <v>0</v>
      </c>
      <c r="K183" s="86" t="b">
        <v>0</v>
      </c>
      <c r="L183" s="86" t="b">
        <v>0</v>
      </c>
    </row>
    <row r="184" spans="1:12" x14ac:dyDescent="0.25">
      <c r="A184" s="86" t="s">
        <v>2464</v>
      </c>
      <c r="B184" s="86" t="s">
        <v>2469</v>
      </c>
      <c r="C184" s="86">
        <v>6</v>
      </c>
      <c r="D184" s="119">
        <v>1.8524645924443018E-3</v>
      </c>
      <c r="E184" s="119">
        <v>1.2530459833726024</v>
      </c>
      <c r="F184" s="86" t="s">
        <v>2954</v>
      </c>
      <c r="G184" s="86" t="b">
        <v>0</v>
      </c>
      <c r="H184" s="86" t="b">
        <v>0</v>
      </c>
      <c r="I184" s="86" t="b">
        <v>0</v>
      </c>
      <c r="J184" s="86" t="b">
        <v>0</v>
      </c>
      <c r="K184" s="86" t="b">
        <v>0</v>
      </c>
      <c r="L184" s="86" t="b">
        <v>0</v>
      </c>
    </row>
    <row r="185" spans="1:12" x14ac:dyDescent="0.25">
      <c r="A185" s="86" t="s">
        <v>290</v>
      </c>
      <c r="B185" s="86" t="s">
        <v>272</v>
      </c>
      <c r="C185" s="86">
        <v>6</v>
      </c>
      <c r="D185" s="119">
        <v>1.8524645924443018E-3</v>
      </c>
      <c r="E185" s="119">
        <v>2.1293427937766092</v>
      </c>
      <c r="F185" s="86" t="s">
        <v>2954</v>
      </c>
      <c r="G185" s="86" t="b">
        <v>0</v>
      </c>
      <c r="H185" s="86" t="b">
        <v>0</v>
      </c>
      <c r="I185" s="86" t="b">
        <v>0</v>
      </c>
      <c r="J185" s="86" t="b">
        <v>0</v>
      </c>
      <c r="K185" s="86" t="b">
        <v>0</v>
      </c>
      <c r="L185" s="86" t="b">
        <v>0</v>
      </c>
    </row>
    <row r="186" spans="1:12" x14ac:dyDescent="0.25">
      <c r="A186" s="86" t="s">
        <v>2456</v>
      </c>
      <c r="B186" s="86" t="s">
        <v>2445</v>
      </c>
      <c r="C186" s="86">
        <v>6</v>
      </c>
      <c r="D186" s="119">
        <v>1.8524645924443018E-3</v>
      </c>
      <c r="E186" s="119">
        <v>0.12502141999396679</v>
      </c>
      <c r="F186" s="86" t="s">
        <v>2954</v>
      </c>
      <c r="G186" s="86" t="b">
        <v>0</v>
      </c>
      <c r="H186" s="86" t="b">
        <v>0</v>
      </c>
      <c r="I186" s="86" t="b">
        <v>0</v>
      </c>
      <c r="J186" s="86" t="b">
        <v>0</v>
      </c>
      <c r="K186" s="86" t="b">
        <v>0</v>
      </c>
      <c r="L186" s="86" t="b">
        <v>0</v>
      </c>
    </row>
    <row r="187" spans="1:12" x14ac:dyDescent="0.25">
      <c r="A187" s="86" t="s">
        <v>2450</v>
      </c>
      <c r="B187" s="86" t="s">
        <v>2454</v>
      </c>
      <c r="C187" s="86">
        <v>6</v>
      </c>
      <c r="D187" s="119">
        <v>1.8524645924443018E-3</v>
      </c>
      <c r="E187" s="119">
        <v>0.69265019611255507</v>
      </c>
      <c r="F187" s="86" t="s">
        <v>2954</v>
      </c>
      <c r="G187" s="86" t="b">
        <v>0</v>
      </c>
      <c r="H187" s="86" t="b">
        <v>0</v>
      </c>
      <c r="I187" s="86" t="b">
        <v>0</v>
      </c>
      <c r="J187" s="86" t="b">
        <v>0</v>
      </c>
      <c r="K187" s="86" t="b">
        <v>0</v>
      </c>
      <c r="L187" s="86" t="b">
        <v>0</v>
      </c>
    </row>
    <row r="188" spans="1:12" x14ac:dyDescent="0.25">
      <c r="A188" s="86" t="s">
        <v>2608</v>
      </c>
      <c r="B188" s="86" t="s">
        <v>2448</v>
      </c>
      <c r="C188" s="86">
        <v>6</v>
      </c>
      <c r="D188" s="119">
        <v>1.8524645924443018E-3</v>
      </c>
      <c r="E188" s="119">
        <v>1.6031361051473443</v>
      </c>
      <c r="F188" s="86" t="s">
        <v>2954</v>
      </c>
      <c r="G188" s="86" t="b">
        <v>0</v>
      </c>
      <c r="H188" s="86" t="b">
        <v>0</v>
      </c>
      <c r="I188" s="86" t="b">
        <v>0</v>
      </c>
      <c r="J188" s="86" t="b">
        <v>0</v>
      </c>
      <c r="K188" s="86" t="b">
        <v>0</v>
      </c>
      <c r="L188" s="86" t="b">
        <v>0</v>
      </c>
    </row>
    <row r="189" spans="1:12" x14ac:dyDescent="0.25">
      <c r="A189" s="86" t="s">
        <v>2445</v>
      </c>
      <c r="B189" s="86" t="s">
        <v>2455</v>
      </c>
      <c r="C189" s="86">
        <v>6</v>
      </c>
      <c r="D189" s="119">
        <v>1.8524645924443018E-3</v>
      </c>
      <c r="E189" s="119">
        <v>0.23982561397393967</v>
      </c>
      <c r="F189" s="86" t="s">
        <v>2954</v>
      </c>
      <c r="G189" s="86" t="b">
        <v>0</v>
      </c>
      <c r="H189" s="86" t="b">
        <v>0</v>
      </c>
      <c r="I189" s="86" t="b">
        <v>0</v>
      </c>
      <c r="J189" s="86" t="b">
        <v>0</v>
      </c>
      <c r="K189" s="86" t="b">
        <v>0</v>
      </c>
      <c r="L189" s="86" t="b">
        <v>0</v>
      </c>
    </row>
    <row r="190" spans="1:12" x14ac:dyDescent="0.25">
      <c r="A190" s="86" t="s">
        <v>2454</v>
      </c>
      <c r="B190" s="86" t="s">
        <v>2552</v>
      </c>
      <c r="C190" s="86">
        <v>6</v>
      </c>
      <c r="D190" s="119">
        <v>1.8524645924443018E-3</v>
      </c>
      <c r="E190" s="119">
        <v>1.5847447988030354</v>
      </c>
      <c r="F190" s="86" t="s">
        <v>2954</v>
      </c>
      <c r="G190" s="86" t="b">
        <v>0</v>
      </c>
      <c r="H190" s="86" t="b">
        <v>0</v>
      </c>
      <c r="I190" s="86" t="b">
        <v>0</v>
      </c>
      <c r="J190" s="86" t="b">
        <v>0</v>
      </c>
      <c r="K190" s="86" t="b">
        <v>0</v>
      </c>
      <c r="L190" s="86" t="b">
        <v>0</v>
      </c>
    </row>
    <row r="191" spans="1:12" x14ac:dyDescent="0.25">
      <c r="A191" s="86" t="s">
        <v>2450</v>
      </c>
      <c r="B191" s="86" t="s">
        <v>2445</v>
      </c>
      <c r="C191" s="86">
        <v>6</v>
      </c>
      <c r="D191" s="119">
        <v>1.8524645924443018E-3</v>
      </c>
      <c r="E191" s="119">
        <v>0.12502141999396679</v>
      </c>
      <c r="F191" s="86" t="s">
        <v>2954</v>
      </c>
      <c r="G191" s="86" t="b">
        <v>0</v>
      </c>
      <c r="H191" s="86" t="b">
        <v>0</v>
      </c>
      <c r="I191" s="86" t="b">
        <v>0</v>
      </c>
      <c r="J191" s="86" t="b">
        <v>0</v>
      </c>
      <c r="K191" s="86" t="b">
        <v>0</v>
      </c>
      <c r="L191" s="86" t="b">
        <v>0</v>
      </c>
    </row>
    <row r="192" spans="1:12" x14ac:dyDescent="0.25">
      <c r="A192" s="86" t="s">
        <v>2616</v>
      </c>
      <c r="B192" s="86" t="s">
        <v>2585</v>
      </c>
      <c r="C192" s="86">
        <v>6</v>
      </c>
      <c r="D192" s="119">
        <v>1.8524645924443018E-3</v>
      </c>
      <c r="E192" s="119">
        <v>2.817317413811165</v>
      </c>
      <c r="F192" s="86" t="s">
        <v>2954</v>
      </c>
      <c r="G192" s="86" t="b">
        <v>0</v>
      </c>
      <c r="H192" s="86" t="b">
        <v>0</v>
      </c>
      <c r="I192" s="86" t="b">
        <v>0</v>
      </c>
      <c r="J192" s="86" t="b">
        <v>0</v>
      </c>
      <c r="K192" s="86" t="b">
        <v>0</v>
      </c>
      <c r="L192" s="86" t="b">
        <v>0</v>
      </c>
    </row>
    <row r="193" spans="1:12" x14ac:dyDescent="0.25">
      <c r="A193" s="86" t="s">
        <v>2585</v>
      </c>
      <c r="B193" s="86" t="s">
        <v>2617</v>
      </c>
      <c r="C193" s="86">
        <v>6</v>
      </c>
      <c r="D193" s="119">
        <v>1.8524645924443018E-3</v>
      </c>
      <c r="E193" s="119">
        <v>2.817317413811165</v>
      </c>
      <c r="F193" s="86" t="s">
        <v>2954</v>
      </c>
      <c r="G193" s="86" t="b">
        <v>0</v>
      </c>
      <c r="H193" s="86" t="b">
        <v>0</v>
      </c>
      <c r="I193" s="86" t="b">
        <v>0</v>
      </c>
      <c r="J193" s="86" t="b">
        <v>0</v>
      </c>
      <c r="K193" s="86" t="b">
        <v>0</v>
      </c>
      <c r="L193" s="86" t="b">
        <v>0</v>
      </c>
    </row>
    <row r="194" spans="1:12" x14ac:dyDescent="0.25">
      <c r="A194" s="86" t="s">
        <v>2617</v>
      </c>
      <c r="B194" s="86" t="s">
        <v>2445</v>
      </c>
      <c r="C194" s="86">
        <v>6</v>
      </c>
      <c r="D194" s="119">
        <v>1.8524645924443018E-3</v>
      </c>
      <c r="E194" s="119">
        <v>1.2389647723008037</v>
      </c>
      <c r="F194" s="86" t="s">
        <v>2954</v>
      </c>
      <c r="G194" s="86" t="b">
        <v>0</v>
      </c>
      <c r="H194" s="86" t="b">
        <v>0</v>
      </c>
      <c r="I194" s="86" t="b">
        <v>0</v>
      </c>
      <c r="J194" s="86" t="b">
        <v>0</v>
      </c>
      <c r="K194" s="86" t="b">
        <v>0</v>
      </c>
      <c r="L194" s="86" t="b">
        <v>0</v>
      </c>
    </row>
    <row r="195" spans="1:12" x14ac:dyDescent="0.25">
      <c r="A195" s="86" t="s">
        <v>2445</v>
      </c>
      <c r="B195" s="86" t="s">
        <v>2618</v>
      </c>
      <c r="C195" s="86">
        <v>6</v>
      </c>
      <c r="D195" s="119">
        <v>1.8524645924443018E-3</v>
      </c>
      <c r="E195" s="119">
        <v>1.3190068600215645</v>
      </c>
      <c r="F195" s="86" t="s">
        <v>2954</v>
      </c>
      <c r="G195" s="86" t="b">
        <v>0</v>
      </c>
      <c r="H195" s="86" t="b">
        <v>0</v>
      </c>
      <c r="I195" s="86" t="b">
        <v>0</v>
      </c>
      <c r="J195" s="86" t="b">
        <v>0</v>
      </c>
      <c r="K195" s="86" t="b">
        <v>0</v>
      </c>
      <c r="L195" s="86" t="b">
        <v>0</v>
      </c>
    </row>
    <row r="196" spans="1:12" x14ac:dyDescent="0.25">
      <c r="A196" s="86" t="s">
        <v>2618</v>
      </c>
      <c r="B196" s="86" t="s">
        <v>2619</v>
      </c>
      <c r="C196" s="86">
        <v>6</v>
      </c>
      <c r="D196" s="119">
        <v>1.8524645924443018E-3</v>
      </c>
      <c r="E196" s="119">
        <v>2.9422561504194649</v>
      </c>
      <c r="F196" s="86" t="s">
        <v>2954</v>
      </c>
      <c r="G196" s="86" t="b">
        <v>0</v>
      </c>
      <c r="H196" s="86" t="b">
        <v>0</v>
      </c>
      <c r="I196" s="86" t="b">
        <v>0</v>
      </c>
      <c r="J196" s="86" t="b">
        <v>0</v>
      </c>
      <c r="K196" s="86" t="b">
        <v>0</v>
      </c>
      <c r="L196" s="86" t="b">
        <v>0</v>
      </c>
    </row>
    <row r="197" spans="1:12" x14ac:dyDescent="0.25">
      <c r="A197" s="86" t="s">
        <v>2619</v>
      </c>
      <c r="B197" s="86" t="s">
        <v>2620</v>
      </c>
      <c r="C197" s="86">
        <v>6</v>
      </c>
      <c r="D197" s="119">
        <v>1.8524645924443018E-3</v>
      </c>
      <c r="E197" s="119">
        <v>2.9422561504194649</v>
      </c>
      <c r="F197" s="86" t="s">
        <v>2954</v>
      </c>
      <c r="G197" s="86" t="b">
        <v>0</v>
      </c>
      <c r="H197" s="86" t="b">
        <v>0</v>
      </c>
      <c r="I197" s="86" t="b">
        <v>0</v>
      </c>
      <c r="J197" s="86" t="b">
        <v>0</v>
      </c>
      <c r="K197" s="86" t="b">
        <v>0</v>
      </c>
      <c r="L197" s="86" t="b">
        <v>0</v>
      </c>
    </row>
    <row r="198" spans="1:12" x14ac:dyDescent="0.25">
      <c r="A198" s="86" t="s">
        <v>2620</v>
      </c>
      <c r="B198" s="86" t="s">
        <v>2550</v>
      </c>
      <c r="C198" s="86">
        <v>6</v>
      </c>
      <c r="D198" s="119">
        <v>1.8524645924443018E-3</v>
      </c>
      <c r="E198" s="119">
        <v>2.7204074008031087</v>
      </c>
      <c r="F198" s="86" t="s">
        <v>2954</v>
      </c>
      <c r="G198" s="86" t="b">
        <v>0</v>
      </c>
      <c r="H198" s="86" t="b">
        <v>0</v>
      </c>
      <c r="I198" s="86" t="b">
        <v>0</v>
      </c>
      <c r="J198" s="86" t="b">
        <v>0</v>
      </c>
      <c r="K198" s="86" t="b">
        <v>0</v>
      </c>
      <c r="L198" s="86" t="b">
        <v>0</v>
      </c>
    </row>
    <row r="199" spans="1:12" x14ac:dyDescent="0.25">
      <c r="A199" s="86" t="s">
        <v>2550</v>
      </c>
      <c r="B199" s="86" t="s">
        <v>2621</v>
      </c>
      <c r="C199" s="86">
        <v>6</v>
      </c>
      <c r="D199" s="119">
        <v>1.8524645924443018E-3</v>
      </c>
      <c r="E199" s="119">
        <v>2.7204074008031087</v>
      </c>
      <c r="F199" s="86" t="s">
        <v>2954</v>
      </c>
      <c r="G199" s="86" t="b">
        <v>0</v>
      </c>
      <c r="H199" s="86" t="b">
        <v>0</v>
      </c>
      <c r="I199" s="86" t="b">
        <v>0</v>
      </c>
      <c r="J199" s="86" t="b">
        <v>0</v>
      </c>
      <c r="K199" s="86" t="b">
        <v>0</v>
      </c>
      <c r="L199" s="86" t="b">
        <v>0</v>
      </c>
    </row>
    <row r="200" spans="1:12" x14ac:dyDescent="0.25">
      <c r="A200" s="86" t="s">
        <v>2461</v>
      </c>
      <c r="B200" s="86" t="s">
        <v>2452</v>
      </c>
      <c r="C200" s="86">
        <v>6</v>
      </c>
      <c r="D200" s="119">
        <v>1.8524645924443018E-3</v>
      </c>
      <c r="E200" s="119">
        <v>0.93035692711975726</v>
      </c>
      <c r="F200" s="86" t="s">
        <v>2954</v>
      </c>
      <c r="G200" s="86" t="b">
        <v>0</v>
      </c>
      <c r="H200" s="86" t="b">
        <v>0</v>
      </c>
      <c r="I200" s="86" t="b">
        <v>0</v>
      </c>
      <c r="J200" s="86" t="b">
        <v>0</v>
      </c>
      <c r="K200" s="86" t="b">
        <v>0</v>
      </c>
      <c r="L200" s="86" t="b">
        <v>0</v>
      </c>
    </row>
    <row r="201" spans="1:12" x14ac:dyDescent="0.25">
      <c r="A201" s="86" t="s">
        <v>290</v>
      </c>
      <c r="B201" s="86" t="s">
        <v>2507</v>
      </c>
      <c r="C201" s="86">
        <v>6</v>
      </c>
      <c r="D201" s="119">
        <v>1.8524645924443018E-3</v>
      </c>
      <c r="E201" s="119">
        <v>2.012837224705172</v>
      </c>
      <c r="F201" s="86" t="s">
        <v>2954</v>
      </c>
      <c r="G201" s="86" t="b">
        <v>0</v>
      </c>
      <c r="H201" s="86" t="b">
        <v>0</v>
      </c>
      <c r="I201" s="86" t="b">
        <v>0</v>
      </c>
      <c r="J201" s="86" t="b">
        <v>0</v>
      </c>
      <c r="K201" s="86" t="b">
        <v>0</v>
      </c>
      <c r="L201" s="86" t="b">
        <v>0</v>
      </c>
    </row>
    <row r="202" spans="1:12" x14ac:dyDescent="0.25">
      <c r="A202" s="86" t="s">
        <v>2447</v>
      </c>
      <c r="B202" s="86" t="s">
        <v>2445</v>
      </c>
      <c r="C202" s="86">
        <v>6</v>
      </c>
      <c r="D202" s="119">
        <v>1.8524645924443018E-3</v>
      </c>
      <c r="E202" s="119">
        <v>-0.13822001478061463</v>
      </c>
      <c r="F202" s="86" t="s">
        <v>2954</v>
      </c>
      <c r="G202" s="86" t="b">
        <v>0</v>
      </c>
      <c r="H202" s="86" t="b">
        <v>0</v>
      </c>
      <c r="I202" s="86" t="b">
        <v>0</v>
      </c>
      <c r="J202" s="86" t="b">
        <v>0</v>
      </c>
      <c r="K202" s="86" t="b">
        <v>0</v>
      </c>
      <c r="L202" s="86" t="b">
        <v>0</v>
      </c>
    </row>
    <row r="203" spans="1:12" x14ac:dyDescent="0.25">
      <c r="A203" s="86" t="s">
        <v>2556</v>
      </c>
      <c r="B203" s="86" t="s">
        <v>2466</v>
      </c>
      <c r="C203" s="86">
        <v>6</v>
      </c>
      <c r="D203" s="119">
        <v>2.3666962303674154E-3</v>
      </c>
      <c r="E203" s="119">
        <v>1.9008634652612399</v>
      </c>
      <c r="F203" s="86" t="s">
        <v>2954</v>
      </c>
      <c r="G203" s="86" t="b">
        <v>0</v>
      </c>
      <c r="H203" s="86" t="b">
        <v>0</v>
      </c>
      <c r="I203" s="86" t="b">
        <v>0</v>
      </c>
      <c r="J203" s="86" t="b">
        <v>0</v>
      </c>
      <c r="K203" s="86" t="b">
        <v>0</v>
      </c>
      <c r="L203" s="86" t="b">
        <v>0</v>
      </c>
    </row>
    <row r="204" spans="1:12" x14ac:dyDescent="0.25">
      <c r="A204" s="86" t="s">
        <v>2452</v>
      </c>
      <c r="B204" s="86" t="s">
        <v>2453</v>
      </c>
      <c r="C204" s="86">
        <v>5</v>
      </c>
      <c r="D204" s="119">
        <v>1.6148371149067684E-3</v>
      </c>
      <c r="E204" s="119">
        <v>0.55581664061288494</v>
      </c>
      <c r="F204" s="86" t="s">
        <v>2954</v>
      </c>
      <c r="G204" s="86" t="b">
        <v>0</v>
      </c>
      <c r="H204" s="86" t="b">
        <v>0</v>
      </c>
      <c r="I204" s="86" t="b">
        <v>0</v>
      </c>
      <c r="J204" s="86" t="b">
        <v>0</v>
      </c>
      <c r="K204" s="86" t="b">
        <v>0</v>
      </c>
      <c r="L204" s="86" t="b">
        <v>0</v>
      </c>
    </row>
    <row r="205" spans="1:12" x14ac:dyDescent="0.25">
      <c r="A205" s="86" t="s">
        <v>2448</v>
      </c>
      <c r="B205" s="86" t="s">
        <v>2450</v>
      </c>
      <c r="C205" s="86">
        <v>5</v>
      </c>
      <c r="D205" s="119">
        <v>1.6148371149067684E-3</v>
      </c>
      <c r="E205" s="119">
        <v>0.39386673228654678</v>
      </c>
      <c r="F205" s="86" t="s">
        <v>2954</v>
      </c>
      <c r="G205" s="86" t="b">
        <v>0</v>
      </c>
      <c r="H205" s="86" t="b">
        <v>0</v>
      </c>
      <c r="I205" s="86" t="b">
        <v>0</v>
      </c>
      <c r="J205" s="86" t="b">
        <v>0</v>
      </c>
      <c r="K205" s="86" t="b">
        <v>0</v>
      </c>
      <c r="L205" s="86" t="b">
        <v>0</v>
      </c>
    </row>
    <row r="206" spans="1:12" x14ac:dyDescent="0.25">
      <c r="A206" s="86" t="s">
        <v>2565</v>
      </c>
      <c r="B206" s="86" t="s">
        <v>2625</v>
      </c>
      <c r="C206" s="86">
        <v>5</v>
      </c>
      <c r="D206" s="119">
        <v>1.6148371149067684E-3</v>
      </c>
      <c r="E206" s="119">
        <v>2.817317413811165</v>
      </c>
      <c r="F206" s="86" t="s">
        <v>2954</v>
      </c>
      <c r="G206" s="86" t="b">
        <v>0</v>
      </c>
      <c r="H206" s="86" t="b">
        <v>0</v>
      </c>
      <c r="I206" s="86" t="b">
        <v>0</v>
      </c>
      <c r="J206" s="86" t="b">
        <v>0</v>
      </c>
      <c r="K206" s="86" t="b">
        <v>0</v>
      </c>
      <c r="L206" s="86" t="b">
        <v>0</v>
      </c>
    </row>
    <row r="207" spans="1:12" x14ac:dyDescent="0.25">
      <c r="A207" s="86" t="s">
        <v>2548</v>
      </c>
      <c r="B207" s="86" t="s">
        <v>2445</v>
      </c>
      <c r="C207" s="86">
        <v>5</v>
      </c>
      <c r="D207" s="119">
        <v>1.6148371149067684E-3</v>
      </c>
      <c r="E207" s="119">
        <v>0.93793477663682245</v>
      </c>
      <c r="F207" s="86" t="s">
        <v>2954</v>
      </c>
      <c r="G207" s="86" t="b">
        <v>0</v>
      </c>
      <c r="H207" s="86" t="b">
        <v>0</v>
      </c>
      <c r="I207" s="86" t="b">
        <v>0</v>
      </c>
      <c r="J207" s="86" t="b">
        <v>0</v>
      </c>
      <c r="K207" s="86" t="b">
        <v>0</v>
      </c>
      <c r="L207" s="86" t="b">
        <v>0</v>
      </c>
    </row>
    <row r="208" spans="1:12" x14ac:dyDescent="0.25">
      <c r="A208" s="86" t="s">
        <v>2627</v>
      </c>
      <c r="B208" s="86" t="s">
        <v>2628</v>
      </c>
      <c r="C208" s="86">
        <v>5</v>
      </c>
      <c r="D208" s="119">
        <v>1.6148371149067684E-3</v>
      </c>
      <c r="E208" s="119">
        <v>3.0214373964670895</v>
      </c>
      <c r="F208" s="86" t="s">
        <v>2954</v>
      </c>
      <c r="G208" s="86" t="b">
        <v>0</v>
      </c>
      <c r="H208" s="86" t="b">
        <v>0</v>
      </c>
      <c r="I208" s="86" t="b">
        <v>0</v>
      </c>
      <c r="J208" s="86" t="b">
        <v>0</v>
      </c>
      <c r="K208" s="86" t="b">
        <v>0</v>
      </c>
      <c r="L208" s="86" t="b">
        <v>0</v>
      </c>
    </row>
    <row r="209" spans="1:12" x14ac:dyDescent="0.25">
      <c r="A209" s="86" t="s">
        <v>2628</v>
      </c>
      <c r="B209" s="86" t="s">
        <v>2482</v>
      </c>
      <c r="C209" s="86">
        <v>5</v>
      </c>
      <c r="D209" s="119">
        <v>1.6148371149067684E-3</v>
      </c>
      <c r="E209" s="119">
        <v>2.3779847199809021</v>
      </c>
      <c r="F209" s="86" t="s">
        <v>2954</v>
      </c>
      <c r="G209" s="86" t="b">
        <v>0</v>
      </c>
      <c r="H209" s="86" t="b">
        <v>0</v>
      </c>
      <c r="I209" s="86" t="b">
        <v>0</v>
      </c>
      <c r="J209" s="86" t="b">
        <v>0</v>
      </c>
      <c r="K209" s="86" t="b">
        <v>0</v>
      </c>
      <c r="L209" s="86" t="b">
        <v>0</v>
      </c>
    </row>
    <row r="210" spans="1:12" x14ac:dyDescent="0.25">
      <c r="A210" s="86" t="s">
        <v>2482</v>
      </c>
      <c r="B210" s="86" t="s">
        <v>2453</v>
      </c>
      <c r="C210" s="86">
        <v>5</v>
      </c>
      <c r="D210" s="119">
        <v>1.6148371149067684E-3</v>
      </c>
      <c r="E210" s="119">
        <v>1.1200880710514474</v>
      </c>
      <c r="F210" s="86" t="s">
        <v>2954</v>
      </c>
      <c r="G210" s="86" t="b">
        <v>0</v>
      </c>
      <c r="H210" s="86" t="b">
        <v>0</v>
      </c>
      <c r="I210" s="86" t="b">
        <v>0</v>
      </c>
      <c r="J210" s="86" t="b">
        <v>0</v>
      </c>
      <c r="K210" s="86" t="b">
        <v>0</v>
      </c>
      <c r="L210" s="86" t="b">
        <v>0</v>
      </c>
    </row>
    <row r="211" spans="1:12" x14ac:dyDescent="0.25">
      <c r="A211" s="86" t="s">
        <v>2453</v>
      </c>
      <c r="B211" s="86" t="s">
        <v>2483</v>
      </c>
      <c r="C211" s="86">
        <v>5</v>
      </c>
      <c r="D211" s="119">
        <v>1.6148371149067684E-3</v>
      </c>
      <c r="E211" s="119">
        <v>1.1200880710514474</v>
      </c>
      <c r="F211" s="86" t="s">
        <v>2954</v>
      </c>
      <c r="G211" s="86" t="b">
        <v>0</v>
      </c>
      <c r="H211" s="86" t="b">
        <v>0</v>
      </c>
      <c r="I211" s="86" t="b">
        <v>0</v>
      </c>
      <c r="J211" s="86" t="b">
        <v>0</v>
      </c>
      <c r="K211" s="86" t="b">
        <v>0</v>
      </c>
      <c r="L211" s="86" t="b">
        <v>0</v>
      </c>
    </row>
    <row r="212" spans="1:12" x14ac:dyDescent="0.25">
      <c r="A212" s="86" t="s">
        <v>2483</v>
      </c>
      <c r="B212" s="86" t="s">
        <v>2629</v>
      </c>
      <c r="C212" s="86">
        <v>5</v>
      </c>
      <c r="D212" s="119">
        <v>1.6148371149067684E-3</v>
      </c>
      <c r="E212" s="119">
        <v>2.3401961590915024</v>
      </c>
      <c r="F212" s="86" t="s">
        <v>2954</v>
      </c>
      <c r="G212" s="86" t="b">
        <v>0</v>
      </c>
      <c r="H212" s="86" t="b">
        <v>0</v>
      </c>
      <c r="I212" s="86" t="b">
        <v>0</v>
      </c>
      <c r="J212" s="86" t="b">
        <v>0</v>
      </c>
      <c r="K212" s="86" t="b">
        <v>0</v>
      </c>
      <c r="L212" s="86" t="b">
        <v>0</v>
      </c>
    </row>
    <row r="213" spans="1:12" x14ac:dyDescent="0.25">
      <c r="A213" s="86" t="s">
        <v>2629</v>
      </c>
      <c r="B213" s="86" t="s">
        <v>2630</v>
      </c>
      <c r="C213" s="86">
        <v>5</v>
      </c>
      <c r="D213" s="119">
        <v>1.6148371149067684E-3</v>
      </c>
      <c r="E213" s="119">
        <v>3.0214373964670895</v>
      </c>
      <c r="F213" s="86" t="s">
        <v>2954</v>
      </c>
      <c r="G213" s="86" t="b">
        <v>0</v>
      </c>
      <c r="H213" s="86" t="b">
        <v>0</v>
      </c>
      <c r="I213" s="86" t="b">
        <v>0</v>
      </c>
      <c r="J213" s="86" t="b">
        <v>0</v>
      </c>
      <c r="K213" s="86" t="b">
        <v>0</v>
      </c>
      <c r="L213" s="86" t="b">
        <v>0</v>
      </c>
    </row>
    <row r="214" spans="1:12" x14ac:dyDescent="0.25">
      <c r="A214" s="86" t="s">
        <v>2632</v>
      </c>
      <c r="B214" s="86" t="s">
        <v>2633</v>
      </c>
      <c r="C214" s="86">
        <v>5</v>
      </c>
      <c r="D214" s="119">
        <v>1.6148371149067684E-3</v>
      </c>
      <c r="E214" s="119">
        <v>3.0214373964670895</v>
      </c>
      <c r="F214" s="86" t="s">
        <v>2954</v>
      </c>
      <c r="G214" s="86" t="b">
        <v>0</v>
      </c>
      <c r="H214" s="86" t="b">
        <v>0</v>
      </c>
      <c r="I214" s="86" t="b">
        <v>0</v>
      </c>
      <c r="J214" s="86" t="b">
        <v>0</v>
      </c>
      <c r="K214" s="86" t="b">
        <v>0</v>
      </c>
      <c r="L214" s="86" t="b">
        <v>0</v>
      </c>
    </row>
    <row r="215" spans="1:12" x14ac:dyDescent="0.25">
      <c r="A215" s="86" t="s">
        <v>2460</v>
      </c>
      <c r="B215" s="86" t="s">
        <v>2557</v>
      </c>
      <c r="C215" s="86">
        <v>5</v>
      </c>
      <c r="D215" s="119">
        <v>1.6148371149067684E-3</v>
      </c>
      <c r="E215" s="119">
        <v>1.7247722062055586</v>
      </c>
      <c r="F215" s="86" t="s">
        <v>2954</v>
      </c>
      <c r="G215" s="86" t="b">
        <v>0</v>
      </c>
      <c r="H215" s="86" t="b">
        <v>0</v>
      </c>
      <c r="I215" s="86" t="b">
        <v>0</v>
      </c>
      <c r="J215" s="86" t="b">
        <v>0</v>
      </c>
      <c r="K215" s="86" t="b">
        <v>0</v>
      </c>
      <c r="L215" s="86" t="b">
        <v>0</v>
      </c>
    </row>
    <row r="216" spans="1:12" x14ac:dyDescent="0.25">
      <c r="A216" s="86" t="s">
        <v>2465</v>
      </c>
      <c r="B216" s="86" t="s">
        <v>2637</v>
      </c>
      <c r="C216" s="86">
        <v>5</v>
      </c>
      <c r="D216" s="119">
        <v>1.6148371149067684E-3</v>
      </c>
      <c r="E216" s="119">
        <v>2.0769547243169213</v>
      </c>
      <c r="F216" s="86" t="s">
        <v>2954</v>
      </c>
      <c r="G216" s="86" t="b">
        <v>0</v>
      </c>
      <c r="H216" s="86" t="b">
        <v>0</v>
      </c>
      <c r="I216" s="86" t="b">
        <v>0</v>
      </c>
      <c r="J216" s="86" t="b">
        <v>0</v>
      </c>
      <c r="K216" s="86" t="b">
        <v>0</v>
      </c>
      <c r="L216" s="86" t="b">
        <v>0</v>
      </c>
    </row>
    <row r="217" spans="1:12" x14ac:dyDescent="0.25">
      <c r="A217" s="86" t="s">
        <v>2637</v>
      </c>
      <c r="B217" s="86" t="s">
        <v>2450</v>
      </c>
      <c r="C217" s="86">
        <v>5</v>
      </c>
      <c r="D217" s="119">
        <v>1.6148371149067684E-3</v>
      </c>
      <c r="E217" s="119">
        <v>1.7160860270204661</v>
      </c>
      <c r="F217" s="86" t="s">
        <v>2954</v>
      </c>
      <c r="G217" s="86" t="b">
        <v>0</v>
      </c>
      <c r="H217" s="86" t="b">
        <v>0</v>
      </c>
      <c r="I217" s="86" t="b">
        <v>0</v>
      </c>
      <c r="J217" s="86" t="b">
        <v>0</v>
      </c>
      <c r="K217" s="86" t="b">
        <v>0</v>
      </c>
      <c r="L217" s="86" t="b">
        <v>0</v>
      </c>
    </row>
    <row r="218" spans="1:12" x14ac:dyDescent="0.25">
      <c r="A218" s="86" t="s">
        <v>2454</v>
      </c>
      <c r="B218" s="86" t="s">
        <v>2638</v>
      </c>
      <c r="C218" s="86">
        <v>5</v>
      </c>
      <c r="D218" s="119">
        <v>1.6148371149067684E-3</v>
      </c>
      <c r="E218" s="119">
        <v>1.8065935484193918</v>
      </c>
      <c r="F218" s="86" t="s">
        <v>2954</v>
      </c>
      <c r="G218" s="86" t="b">
        <v>0</v>
      </c>
      <c r="H218" s="86" t="b">
        <v>0</v>
      </c>
      <c r="I218" s="86" t="b">
        <v>0</v>
      </c>
      <c r="J218" s="86" t="b">
        <v>0</v>
      </c>
      <c r="K218" s="86" t="b">
        <v>0</v>
      </c>
      <c r="L218" s="86" t="b">
        <v>0</v>
      </c>
    </row>
    <row r="219" spans="1:12" x14ac:dyDescent="0.25">
      <c r="A219" s="86" t="s">
        <v>2641</v>
      </c>
      <c r="B219" s="86" t="s">
        <v>2455</v>
      </c>
      <c r="C219" s="86">
        <v>5</v>
      </c>
      <c r="D219" s="119">
        <v>1.6148371149067684E-3</v>
      </c>
      <c r="E219" s="119">
        <v>1.8630749043718402</v>
      </c>
      <c r="F219" s="86" t="s">
        <v>2954</v>
      </c>
      <c r="G219" s="86" t="b">
        <v>0</v>
      </c>
      <c r="H219" s="86" t="b">
        <v>0</v>
      </c>
      <c r="I219" s="86" t="b">
        <v>0</v>
      </c>
      <c r="J219" s="86" t="b">
        <v>0</v>
      </c>
      <c r="K219" s="86" t="b">
        <v>0</v>
      </c>
      <c r="L219" s="86" t="b">
        <v>0</v>
      </c>
    </row>
    <row r="220" spans="1:12" x14ac:dyDescent="0.25">
      <c r="A220" s="86" t="s">
        <v>2644</v>
      </c>
      <c r="B220" s="86" t="s">
        <v>2559</v>
      </c>
      <c r="C220" s="86">
        <v>5</v>
      </c>
      <c r="D220" s="119">
        <v>1.6148371149067684E-3</v>
      </c>
      <c r="E220" s="119">
        <v>2.766164891363784</v>
      </c>
      <c r="F220" s="86" t="s">
        <v>2954</v>
      </c>
      <c r="G220" s="86" t="b">
        <v>0</v>
      </c>
      <c r="H220" s="86" t="b">
        <v>0</v>
      </c>
      <c r="I220" s="86" t="b">
        <v>0</v>
      </c>
      <c r="J220" s="86" t="b">
        <v>0</v>
      </c>
      <c r="K220" s="86" t="b">
        <v>0</v>
      </c>
      <c r="L220" s="86" t="b">
        <v>0</v>
      </c>
    </row>
    <row r="221" spans="1:12" x14ac:dyDescent="0.25">
      <c r="A221" s="86" t="s">
        <v>2559</v>
      </c>
      <c r="B221" s="86" t="s">
        <v>2645</v>
      </c>
      <c r="C221" s="86">
        <v>5</v>
      </c>
      <c r="D221" s="119">
        <v>1.6148371149067684E-3</v>
      </c>
      <c r="E221" s="119">
        <v>2.766164891363784</v>
      </c>
      <c r="F221" s="86" t="s">
        <v>2954</v>
      </c>
      <c r="G221" s="86" t="b">
        <v>0</v>
      </c>
      <c r="H221" s="86" t="b">
        <v>0</v>
      </c>
      <c r="I221" s="86" t="b">
        <v>0</v>
      </c>
      <c r="J221" s="86" t="b">
        <v>0</v>
      </c>
      <c r="K221" s="86" t="b">
        <v>0</v>
      </c>
      <c r="L221" s="86" t="b">
        <v>0</v>
      </c>
    </row>
    <row r="222" spans="1:12" x14ac:dyDescent="0.25">
      <c r="A222" s="86" t="s">
        <v>2645</v>
      </c>
      <c r="B222" s="86" t="s">
        <v>2476</v>
      </c>
      <c r="C222" s="86">
        <v>5</v>
      </c>
      <c r="D222" s="119">
        <v>1.6148371149067684E-3</v>
      </c>
      <c r="E222" s="119">
        <v>2.4416537998502799</v>
      </c>
      <c r="F222" s="86" t="s">
        <v>2954</v>
      </c>
      <c r="G222" s="86" t="b">
        <v>0</v>
      </c>
      <c r="H222" s="86" t="b">
        <v>0</v>
      </c>
      <c r="I222" s="86" t="b">
        <v>0</v>
      </c>
      <c r="J222" s="86" t="b">
        <v>0</v>
      </c>
      <c r="K222" s="86" t="b">
        <v>0</v>
      </c>
      <c r="L222" s="86" t="b">
        <v>0</v>
      </c>
    </row>
    <row r="223" spans="1:12" x14ac:dyDescent="0.25">
      <c r="A223" s="86" t="s">
        <v>2476</v>
      </c>
      <c r="B223" s="86" t="s">
        <v>2611</v>
      </c>
      <c r="C223" s="86">
        <v>5</v>
      </c>
      <c r="D223" s="119">
        <v>1.6148371149067684E-3</v>
      </c>
      <c r="E223" s="119">
        <v>2.1227122148775961</v>
      </c>
      <c r="F223" s="86" t="s">
        <v>2954</v>
      </c>
      <c r="G223" s="86" t="b">
        <v>0</v>
      </c>
      <c r="H223" s="86" t="b">
        <v>0</v>
      </c>
      <c r="I223" s="86" t="b">
        <v>0</v>
      </c>
      <c r="J223" s="86" t="b">
        <v>0</v>
      </c>
      <c r="K223" s="86" t="b">
        <v>0</v>
      </c>
      <c r="L223" s="86" t="b">
        <v>0</v>
      </c>
    </row>
    <row r="224" spans="1:12" x14ac:dyDescent="0.25">
      <c r="A224" s="86" t="s">
        <v>2611</v>
      </c>
      <c r="B224" s="86" t="s">
        <v>2646</v>
      </c>
      <c r="C224" s="86">
        <v>5</v>
      </c>
      <c r="D224" s="119">
        <v>1.6148371149067684E-3</v>
      </c>
      <c r="E224" s="119">
        <v>2.9422561504194649</v>
      </c>
      <c r="F224" s="86" t="s">
        <v>2954</v>
      </c>
      <c r="G224" s="86" t="b">
        <v>0</v>
      </c>
      <c r="H224" s="86" t="b">
        <v>0</v>
      </c>
      <c r="I224" s="86" t="b">
        <v>0</v>
      </c>
      <c r="J224" s="86" t="b">
        <v>0</v>
      </c>
      <c r="K224" s="86" t="b">
        <v>0</v>
      </c>
      <c r="L224" s="86" t="b">
        <v>0</v>
      </c>
    </row>
    <row r="225" spans="1:12" x14ac:dyDescent="0.25">
      <c r="A225" s="86" t="s">
        <v>2646</v>
      </c>
      <c r="B225" s="86" t="s">
        <v>2647</v>
      </c>
      <c r="C225" s="86">
        <v>5</v>
      </c>
      <c r="D225" s="119">
        <v>1.6148371149067684E-3</v>
      </c>
      <c r="E225" s="119">
        <v>3.0214373964670895</v>
      </c>
      <c r="F225" s="86" t="s">
        <v>2954</v>
      </c>
      <c r="G225" s="86" t="b">
        <v>0</v>
      </c>
      <c r="H225" s="86" t="b">
        <v>0</v>
      </c>
      <c r="I225" s="86" t="b">
        <v>0</v>
      </c>
      <c r="J225" s="86" t="b">
        <v>0</v>
      </c>
      <c r="K225" s="86" t="b">
        <v>0</v>
      </c>
      <c r="L225" s="86" t="b">
        <v>0</v>
      </c>
    </row>
    <row r="226" spans="1:12" x14ac:dyDescent="0.25">
      <c r="A226" s="86" t="s">
        <v>2647</v>
      </c>
      <c r="B226" s="86" t="s">
        <v>2648</v>
      </c>
      <c r="C226" s="86">
        <v>5</v>
      </c>
      <c r="D226" s="119">
        <v>1.6148371149067684E-3</v>
      </c>
      <c r="E226" s="119">
        <v>3.0214373964670895</v>
      </c>
      <c r="F226" s="86" t="s">
        <v>2954</v>
      </c>
      <c r="G226" s="86" t="b">
        <v>0</v>
      </c>
      <c r="H226" s="86" t="b">
        <v>0</v>
      </c>
      <c r="I226" s="86" t="b">
        <v>0</v>
      </c>
      <c r="J226" s="86" t="b">
        <v>0</v>
      </c>
      <c r="K226" s="86" t="b">
        <v>0</v>
      </c>
      <c r="L226" s="86" t="b">
        <v>0</v>
      </c>
    </row>
    <row r="227" spans="1:12" x14ac:dyDescent="0.25">
      <c r="A227" s="86" t="s">
        <v>2648</v>
      </c>
      <c r="B227" s="86" t="s">
        <v>2549</v>
      </c>
      <c r="C227" s="86">
        <v>5</v>
      </c>
      <c r="D227" s="119">
        <v>1.6148371149067684E-3</v>
      </c>
      <c r="E227" s="119">
        <v>2.7204074008031087</v>
      </c>
      <c r="F227" s="86" t="s">
        <v>2954</v>
      </c>
      <c r="G227" s="86" t="b">
        <v>0</v>
      </c>
      <c r="H227" s="86" t="b">
        <v>0</v>
      </c>
      <c r="I227" s="86" t="b">
        <v>0</v>
      </c>
      <c r="J227" s="86" t="b">
        <v>0</v>
      </c>
      <c r="K227" s="86" t="b">
        <v>0</v>
      </c>
      <c r="L227" s="86" t="b">
        <v>0</v>
      </c>
    </row>
    <row r="228" spans="1:12" x14ac:dyDescent="0.25">
      <c r="A228" s="86" t="s">
        <v>2549</v>
      </c>
      <c r="B228" s="86" t="s">
        <v>2493</v>
      </c>
      <c r="C228" s="86">
        <v>5</v>
      </c>
      <c r="D228" s="119">
        <v>1.6148371149067684E-3</v>
      </c>
      <c r="E228" s="119">
        <v>2.1406238041862986</v>
      </c>
      <c r="F228" s="86" t="s">
        <v>2954</v>
      </c>
      <c r="G228" s="86" t="b">
        <v>0</v>
      </c>
      <c r="H228" s="86" t="b">
        <v>0</v>
      </c>
      <c r="I228" s="86" t="b">
        <v>0</v>
      </c>
      <c r="J228" s="86" t="b">
        <v>0</v>
      </c>
      <c r="K228" s="86" t="b">
        <v>0</v>
      </c>
      <c r="L228" s="86" t="b">
        <v>0</v>
      </c>
    </row>
    <row r="229" spans="1:12" x14ac:dyDescent="0.25">
      <c r="A229" s="86" t="s">
        <v>2493</v>
      </c>
      <c r="B229" s="86" t="s">
        <v>272</v>
      </c>
      <c r="C229" s="86">
        <v>5</v>
      </c>
      <c r="D229" s="119">
        <v>1.6148371149067684E-3</v>
      </c>
      <c r="E229" s="119">
        <v>2.0266804518794617</v>
      </c>
      <c r="F229" s="86" t="s">
        <v>2954</v>
      </c>
      <c r="G229" s="86" t="b">
        <v>0</v>
      </c>
      <c r="H229" s="86" t="b">
        <v>0</v>
      </c>
      <c r="I229" s="86" t="b">
        <v>0</v>
      </c>
      <c r="J229" s="86" t="b">
        <v>0</v>
      </c>
      <c r="K229" s="86" t="b">
        <v>0</v>
      </c>
      <c r="L229" s="86" t="b">
        <v>0</v>
      </c>
    </row>
    <row r="230" spans="1:12" x14ac:dyDescent="0.25">
      <c r="A230" s="86" t="s">
        <v>272</v>
      </c>
      <c r="B230" s="86" t="s">
        <v>2649</v>
      </c>
      <c r="C230" s="86">
        <v>5</v>
      </c>
      <c r="D230" s="119">
        <v>1.6148371149067684E-3</v>
      </c>
      <c r="E230" s="119">
        <v>2.5162874181471837</v>
      </c>
      <c r="F230" s="86" t="s">
        <v>2954</v>
      </c>
      <c r="G230" s="86" t="b">
        <v>0</v>
      </c>
      <c r="H230" s="86" t="b">
        <v>0</v>
      </c>
      <c r="I230" s="86" t="b">
        <v>0</v>
      </c>
      <c r="J230" s="86" t="b">
        <v>0</v>
      </c>
      <c r="K230" s="86" t="b">
        <v>0</v>
      </c>
      <c r="L230" s="86" t="b">
        <v>0</v>
      </c>
    </row>
    <row r="231" spans="1:12" x14ac:dyDescent="0.25">
      <c r="A231" s="86" t="s">
        <v>2649</v>
      </c>
      <c r="B231" s="86" t="s">
        <v>2445</v>
      </c>
      <c r="C231" s="86">
        <v>5</v>
      </c>
      <c r="D231" s="119">
        <v>1.6148371149067684E-3</v>
      </c>
      <c r="E231" s="119">
        <v>1.2389647723008037</v>
      </c>
      <c r="F231" s="86" t="s">
        <v>2954</v>
      </c>
      <c r="G231" s="86" t="b">
        <v>0</v>
      </c>
      <c r="H231" s="86" t="b">
        <v>0</v>
      </c>
      <c r="I231" s="86" t="b">
        <v>0</v>
      </c>
      <c r="J231" s="86" t="b">
        <v>0</v>
      </c>
      <c r="K231" s="86" t="b">
        <v>0</v>
      </c>
      <c r="L231" s="86" t="b">
        <v>0</v>
      </c>
    </row>
    <row r="232" spans="1:12" x14ac:dyDescent="0.25">
      <c r="A232" s="86" t="s">
        <v>2445</v>
      </c>
      <c r="B232" s="86" t="s">
        <v>2517</v>
      </c>
      <c r="C232" s="86">
        <v>5</v>
      </c>
      <c r="D232" s="119">
        <v>1.6148371149067684E-3</v>
      </c>
      <c r="E232" s="119">
        <v>0.84188560530190204</v>
      </c>
      <c r="F232" s="86" t="s">
        <v>2954</v>
      </c>
      <c r="G232" s="86" t="b">
        <v>0</v>
      </c>
      <c r="H232" s="86" t="b">
        <v>0</v>
      </c>
      <c r="I232" s="86" t="b">
        <v>0</v>
      </c>
      <c r="J232" s="86" t="b">
        <v>0</v>
      </c>
      <c r="K232" s="86" t="b">
        <v>0</v>
      </c>
      <c r="L232" s="86" t="b">
        <v>0</v>
      </c>
    </row>
    <row r="233" spans="1:12" x14ac:dyDescent="0.25">
      <c r="A233" s="86" t="s">
        <v>2517</v>
      </c>
      <c r="B233" s="86" t="s">
        <v>2650</v>
      </c>
      <c r="C233" s="86">
        <v>5</v>
      </c>
      <c r="D233" s="119">
        <v>1.6148371149067684E-3</v>
      </c>
      <c r="E233" s="119">
        <v>2.5443161417474274</v>
      </c>
      <c r="F233" s="86" t="s">
        <v>2954</v>
      </c>
      <c r="G233" s="86" t="b">
        <v>0</v>
      </c>
      <c r="H233" s="86" t="b">
        <v>0</v>
      </c>
      <c r="I233" s="86" t="b">
        <v>0</v>
      </c>
      <c r="J233" s="86" t="b">
        <v>0</v>
      </c>
      <c r="K233" s="86" t="b">
        <v>0</v>
      </c>
      <c r="L233" s="86" t="b">
        <v>0</v>
      </c>
    </row>
    <row r="234" spans="1:12" x14ac:dyDescent="0.25">
      <c r="A234" s="86" t="s">
        <v>2650</v>
      </c>
      <c r="B234" s="86" t="s">
        <v>2651</v>
      </c>
      <c r="C234" s="86">
        <v>5</v>
      </c>
      <c r="D234" s="119">
        <v>1.6148371149067684E-3</v>
      </c>
      <c r="E234" s="119">
        <v>3.0214373964670895</v>
      </c>
      <c r="F234" s="86" t="s">
        <v>2954</v>
      </c>
      <c r="G234" s="86" t="b">
        <v>0</v>
      </c>
      <c r="H234" s="86" t="b">
        <v>0</v>
      </c>
      <c r="I234" s="86" t="b">
        <v>0</v>
      </c>
      <c r="J234" s="86" t="b">
        <v>0</v>
      </c>
      <c r="K234" s="86" t="b">
        <v>0</v>
      </c>
      <c r="L234" s="86" t="b">
        <v>0</v>
      </c>
    </row>
    <row r="235" spans="1:12" x14ac:dyDescent="0.25">
      <c r="A235" s="86" t="s">
        <v>2651</v>
      </c>
      <c r="B235" s="86" t="s">
        <v>2510</v>
      </c>
      <c r="C235" s="86">
        <v>5</v>
      </c>
      <c r="D235" s="119">
        <v>1.6148371149067684E-3</v>
      </c>
      <c r="E235" s="119">
        <v>2.5162874181471837</v>
      </c>
      <c r="F235" s="86" t="s">
        <v>2954</v>
      </c>
      <c r="G235" s="86" t="b">
        <v>0</v>
      </c>
      <c r="H235" s="86" t="b">
        <v>0</v>
      </c>
      <c r="I235" s="86" t="b">
        <v>0</v>
      </c>
      <c r="J235" s="86" t="b">
        <v>0</v>
      </c>
      <c r="K235" s="86" t="b">
        <v>0</v>
      </c>
      <c r="L235" s="86" t="b">
        <v>0</v>
      </c>
    </row>
    <row r="236" spans="1:12" x14ac:dyDescent="0.25">
      <c r="A236" s="86" t="s">
        <v>2510</v>
      </c>
      <c r="B236" s="86" t="s">
        <v>2612</v>
      </c>
      <c r="C236" s="86">
        <v>5</v>
      </c>
      <c r="D236" s="119">
        <v>1.6148371149067684E-3</v>
      </c>
      <c r="E236" s="119">
        <v>2.437106172099559</v>
      </c>
      <c r="F236" s="86" t="s">
        <v>2954</v>
      </c>
      <c r="G236" s="86" t="b">
        <v>0</v>
      </c>
      <c r="H236" s="86" t="b">
        <v>0</v>
      </c>
      <c r="I236" s="86" t="b">
        <v>0</v>
      </c>
      <c r="J236" s="86" t="b">
        <v>0</v>
      </c>
      <c r="K236" s="86" t="b">
        <v>0</v>
      </c>
      <c r="L236" s="86" t="b">
        <v>0</v>
      </c>
    </row>
    <row r="237" spans="1:12" x14ac:dyDescent="0.25">
      <c r="A237" s="86" t="s">
        <v>2612</v>
      </c>
      <c r="B237" s="86" t="s">
        <v>2652</v>
      </c>
      <c r="C237" s="86">
        <v>5</v>
      </c>
      <c r="D237" s="119">
        <v>1.6148371149067684E-3</v>
      </c>
      <c r="E237" s="119">
        <v>2.9422561504194649</v>
      </c>
      <c r="F237" s="86" t="s">
        <v>2954</v>
      </c>
      <c r="G237" s="86" t="b">
        <v>0</v>
      </c>
      <c r="H237" s="86" t="b">
        <v>0</v>
      </c>
      <c r="I237" s="86" t="b">
        <v>0</v>
      </c>
      <c r="J237" s="86" t="b">
        <v>0</v>
      </c>
      <c r="K237" s="86" t="b">
        <v>0</v>
      </c>
      <c r="L237" s="86" t="b">
        <v>0</v>
      </c>
    </row>
    <row r="238" spans="1:12" x14ac:dyDescent="0.25">
      <c r="A238" s="86" t="s">
        <v>2652</v>
      </c>
      <c r="B238" s="86" t="s">
        <v>277</v>
      </c>
      <c r="C238" s="86">
        <v>5</v>
      </c>
      <c r="D238" s="119">
        <v>1.6148371149067684E-3</v>
      </c>
      <c r="E238" s="119">
        <v>1.9722193737969083</v>
      </c>
      <c r="F238" s="86" t="s">
        <v>2954</v>
      </c>
      <c r="G238" s="86" t="b">
        <v>0</v>
      </c>
      <c r="H238" s="86" t="b">
        <v>0</v>
      </c>
      <c r="I238" s="86" t="b">
        <v>0</v>
      </c>
      <c r="J238" s="86" t="b">
        <v>0</v>
      </c>
      <c r="K238" s="86" t="b">
        <v>0</v>
      </c>
      <c r="L238" s="86" t="b">
        <v>0</v>
      </c>
    </row>
    <row r="239" spans="1:12" x14ac:dyDescent="0.25">
      <c r="A239" s="86" t="s">
        <v>277</v>
      </c>
      <c r="B239" s="86" t="s">
        <v>2576</v>
      </c>
      <c r="C239" s="86">
        <v>5</v>
      </c>
      <c r="D239" s="119">
        <v>1.6148371149067684E-3</v>
      </c>
      <c r="E239" s="119">
        <v>1.8087172420492474</v>
      </c>
      <c r="F239" s="86" t="s">
        <v>2954</v>
      </c>
      <c r="G239" s="86" t="b">
        <v>0</v>
      </c>
      <c r="H239" s="86" t="b">
        <v>0</v>
      </c>
      <c r="I239" s="86" t="b">
        <v>0</v>
      </c>
      <c r="J239" s="86" t="b">
        <v>0</v>
      </c>
      <c r="K239" s="86" t="b">
        <v>0</v>
      </c>
      <c r="L239" s="86" t="b">
        <v>0</v>
      </c>
    </row>
    <row r="240" spans="1:12" x14ac:dyDescent="0.25">
      <c r="A240" s="86" t="s">
        <v>2576</v>
      </c>
      <c r="B240" s="86" t="s">
        <v>2448</v>
      </c>
      <c r="C240" s="86">
        <v>5</v>
      </c>
      <c r="D240" s="119">
        <v>1.6148371149067684E-3</v>
      </c>
      <c r="E240" s="119">
        <v>1.3990161224914195</v>
      </c>
      <c r="F240" s="86" t="s">
        <v>2954</v>
      </c>
      <c r="G240" s="86" t="b">
        <v>0</v>
      </c>
      <c r="H240" s="86" t="b">
        <v>0</v>
      </c>
      <c r="I240" s="86" t="b">
        <v>0</v>
      </c>
      <c r="J240" s="86" t="b">
        <v>0</v>
      </c>
      <c r="K240" s="86" t="b">
        <v>0</v>
      </c>
      <c r="L240" s="86" t="b">
        <v>0</v>
      </c>
    </row>
    <row r="241" spans="1:12" x14ac:dyDescent="0.25">
      <c r="A241" s="86" t="s">
        <v>2614</v>
      </c>
      <c r="B241" s="86" t="s">
        <v>2454</v>
      </c>
      <c r="C241" s="86">
        <v>5</v>
      </c>
      <c r="D241" s="119">
        <v>1.6148371149067684E-3</v>
      </c>
      <c r="E241" s="119">
        <v>1.7274123023717671</v>
      </c>
      <c r="F241" s="86" t="s">
        <v>2954</v>
      </c>
      <c r="G241" s="86" t="b">
        <v>0</v>
      </c>
      <c r="H241" s="86" t="b">
        <v>0</v>
      </c>
      <c r="I241" s="86" t="b">
        <v>0</v>
      </c>
      <c r="J241" s="86" t="b">
        <v>0</v>
      </c>
      <c r="K241" s="86" t="b">
        <v>0</v>
      </c>
      <c r="L241" s="86" t="b">
        <v>0</v>
      </c>
    </row>
    <row r="242" spans="1:12" x14ac:dyDescent="0.25">
      <c r="A242" s="86" t="s">
        <v>2615</v>
      </c>
      <c r="B242" s="86" t="s">
        <v>2472</v>
      </c>
      <c r="C242" s="86">
        <v>5</v>
      </c>
      <c r="D242" s="119">
        <v>1.6148371149067684E-3</v>
      </c>
      <c r="E242" s="119">
        <v>2.0971581104052079</v>
      </c>
      <c r="F242" s="86" t="s">
        <v>2954</v>
      </c>
      <c r="G242" s="86" t="b">
        <v>0</v>
      </c>
      <c r="H242" s="86" t="b">
        <v>0</v>
      </c>
      <c r="I242" s="86" t="b">
        <v>0</v>
      </c>
      <c r="J242" s="86" t="b">
        <v>0</v>
      </c>
      <c r="K242" s="86" t="b">
        <v>0</v>
      </c>
      <c r="L242" s="86" t="b">
        <v>0</v>
      </c>
    </row>
    <row r="243" spans="1:12" x14ac:dyDescent="0.25">
      <c r="A243" s="86" t="s">
        <v>2476</v>
      </c>
      <c r="B243" s="86" t="s">
        <v>2558</v>
      </c>
      <c r="C243" s="86">
        <v>5</v>
      </c>
      <c r="D243" s="119">
        <v>1.6148371149067684E-3</v>
      </c>
      <c r="E243" s="119">
        <v>1.946620955821915</v>
      </c>
      <c r="F243" s="86" t="s">
        <v>2954</v>
      </c>
      <c r="G243" s="86" t="b">
        <v>0</v>
      </c>
      <c r="H243" s="86" t="b">
        <v>0</v>
      </c>
      <c r="I243" s="86" t="b">
        <v>0</v>
      </c>
      <c r="J243" s="86" t="b">
        <v>0</v>
      </c>
      <c r="K243" s="86" t="b">
        <v>0</v>
      </c>
      <c r="L243" s="86" t="b">
        <v>0</v>
      </c>
    </row>
    <row r="244" spans="1:12" x14ac:dyDescent="0.25">
      <c r="A244" s="86" t="s">
        <v>2547</v>
      </c>
      <c r="B244" s="86" t="s">
        <v>2654</v>
      </c>
      <c r="C244" s="86">
        <v>5</v>
      </c>
      <c r="D244" s="119">
        <v>1.6148371149067684E-3</v>
      </c>
      <c r="E244" s="119">
        <v>2.7204074008031087</v>
      </c>
      <c r="F244" s="86" t="s">
        <v>2954</v>
      </c>
      <c r="G244" s="86" t="b">
        <v>0</v>
      </c>
      <c r="H244" s="86" t="b">
        <v>0</v>
      </c>
      <c r="I244" s="86" t="b">
        <v>0</v>
      </c>
      <c r="J244" s="86" t="b">
        <v>0</v>
      </c>
      <c r="K244" s="86" t="b">
        <v>0</v>
      </c>
      <c r="L244" s="86" t="b">
        <v>0</v>
      </c>
    </row>
    <row r="245" spans="1:12" x14ac:dyDescent="0.25">
      <c r="A245" s="86" t="s">
        <v>2654</v>
      </c>
      <c r="B245" s="86" t="s">
        <v>2446</v>
      </c>
      <c r="C245" s="86">
        <v>5</v>
      </c>
      <c r="D245" s="119">
        <v>1.6148371149067684E-3</v>
      </c>
      <c r="E245" s="119">
        <v>1.5472211323908345</v>
      </c>
      <c r="F245" s="86" t="s">
        <v>2954</v>
      </c>
      <c r="G245" s="86" t="b">
        <v>0</v>
      </c>
      <c r="H245" s="86" t="b">
        <v>0</v>
      </c>
      <c r="I245" s="86" t="b">
        <v>0</v>
      </c>
      <c r="J245" s="86" t="b">
        <v>0</v>
      </c>
      <c r="K245" s="86" t="b">
        <v>0</v>
      </c>
      <c r="L245" s="86" t="b">
        <v>0</v>
      </c>
    </row>
    <row r="246" spans="1:12" x14ac:dyDescent="0.25">
      <c r="A246" s="86" t="s">
        <v>2446</v>
      </c>
      <c r="B246" s="86" t="s">
        <v>2458</v>
      </c>
      <c r="C246" s="86">
        <v>5</v>
      </c>
      <c r="D246" s="119">
        <v>1.6148371149067684E-3</v>
      </c>
      <c r="E246" s="119">
        <v>0.42011633402602699</v>
      </c>
      <c r="F246" s="86" t="s">
        <v>2954</v>
      </c>
      <c r="G246" s="86" t="b">
        <v>0</v>
      </c>
      <c r="H246" s="86" t="b">
        <v>0</v>
      </c>
      <c r="I246" s="86" t="b">
        <v>0</v>
      </c>
      <c r="J246" s="86" t="b">
        <v>0</v>
      </c>
      <c r="K246" s="86" t="b">
        <v>0</v>
      </c>
      <c r="L246" s="86" t="b">
        <v>0</v>
      </c>
    </row>
    <row r="247" spans="1:12" x14ac:dyDescent="0.25">
      <c r="A247" s="86" t="s">
        <v>2458</v>
      </c>
      <c r="B247" s="86" t="s">
        <v>2472</v>
      </c>
      <c r="C247" s="86">
        <v>5</v>
      </c>
      <c r="D247" s="119">
        <v>1.6148371149067684E-3</v>
      </c>
      <c r="E247" s="119">
        <v>1.0492345580880253</v>
      </c>
      <c r="F247" s="86" t="s">
        <v>2954</v>
      </c>
      <c r="G247" s="86" t="b">
        <v>0</v>
      </c>
      <c r="H247" s="86" t="b">
        <v>0</v>
      </c>
      <c r="I247" s="86" t="b">
        <v>0</v>
      </c>
      <c r="J247" s="86" t="b">
        <v>0</v>
      </c>
      <c r="K247" s="86" t="b">
        <v>0</v>
      </c>
      <c r="L247" s="86" t="b">
        <v>0</v>
      </c>
    </row>
    <row r="248" spans="1:12" x14ac:dyDescent="0.25">
      <c r="A248" s="86" t="s">
        <v>2449</v>
      </c>
      <c r="B248" s="86" t="s">
        <v>2486</v>
      </c>
      <c r="C248" s="86">
        <v>5</v>
      </c>
      <c r="D248" s="119">
        <v>1.6148371149067684E-3</v>
      </c>
      <c r="E248" s="119">
        <v>1.0162568839633095</v>
      </c>
      <c r="F248" s="86" t="s">
        <v>2954</v>
      </c>
      <c r="G248" s="86" t="b">
        <v>0</v>
      </c>
      <c r="H248" s="86" t="b">
        <v>0</v>
      </c>
      <c r="I248" s="86" t="b">
        <v>0</v>
      </c>
      <c r="J248" s="86" t="b">
        <v>0</v>
      </c>
      <c r="K248" s="86" t="b">
        <v>0</v>
      </c>
      <c r="L248" s="86" t="b">
        <v>0</v>
      </c>
    </row>
    <row r="249" spans="1:12" x14ac:dyDescent="0.25">
      <c r="A249" s="86" t="s">
        <v>2486</v>
      </c>
      <c r="B249" s="86" t="s">
        <v>2447</v>
      </c>
      <c r="C249" s="86">
        <v>5</v>
      </c>
      <c r="D249" s="119">
        <v>1.6148371149067684E-3</v>
      </c>
      <c r="E249" s="119">
        <v>1.2120123676700554</v>
      </c>
      <c r="F249" s="86" t="s">
        <v>2954</v>
      </c>
      <c r="G249" s="86" t="b">
        <v>0</v>
      </c>
      <c r="H249" s="86" t="b">
        <v>0</v>
      </c>
      <c r="I249" s="86" t="b">
        <v>0</v>
      </c>
      <c r="J249" s="86" t="b">
        <v>0</v>
      </c>
      <c r="K249" s="86" t="b">
        <v>0</v>
      </c>
      <c r="L249" s="86" t="b">
        <v>0</v>
      </c>
    </row>
    <row r="250" spans="1:12" x14ac:dyDescent="0.25">
      <c r="A250" s="86" t="s">
        <v>2466</v>
      </c>
      <c r="B250" s="86" t="s">
        <v>2465</v>
      </c>
      <c r="C250" s="86">
        <v>5</v>
      </c>
      <c r="D250" s="119">
        <v>1.6148371149067684E-3</v>
      </c>
      <c r="E250" s="119">
        <v>1.1324720521667526</v>
      </c>
      <c r="F250" s="86" t="s">
        <v>2954</v>
      </c>
      <c r="G250" s="86" t="b">
        <v>0</v>
      </c>
      <c r="H250" s="86" t="b">
        <v>0</v>
      </c>
      <c r="I250" s="86" t="b">
        <v>0</v>
      </c>
      <c r="J250" s="86" t="b">
        <v>0</v>
      </c>
      <c r="K250" s="86" t="b">
        <v>0</v>
      </c>
      <c r="L250" s="86" t="b">
        <v>0</v>
      </c>
    </row>
    <row r="251" spans="1:12" x14ac:dyDescent="0.25">
      <c r="A251" s="86" t="s">
        <v>2445</v>
      </c>
      <c r="B251" s="86" t="s">
        <v>2451</v>
      </c>
      <c r="C251" s="86">
        <v>5</v>
      </c>
      <c r="D251" s="119">
        <v>1.6148371149067684E-3</v>
      </c>
      <c r="E251" s="119">
        <v>5.893547203648962E-2</v>
      </c>
      <c r="F251" s="86" t="s">
        <v>2954</v>
      </c>
      <c r="G251" s="86" t="b">
        <v>0</v>
      </c>
      <c r="H251" s="86" t="b">
        <v>0</v>
      </c>
      <c r="I251" s="86" t="b">
        <v>0</v>
      </c>
      <c r="J251" s="86" t="b">
        <v>0</v>
      </c>
      <c r="K251" s="86" t="b">
        <v>0</v>
      </c>
      <c r="L251" s="86" t="b">
        <v>0</v>
      </c>
    </row>
    <row r="252" spans="1:12" x14ac:dyDescent="0.25">
      <c r="A252" s="86" t="s">
        <v>2451</v>
      </c>
      <c r="B252" s="86" t="s">
        <v>2463</v>
      </c>
      <c r="C252" s="86">
        <v>5</v>
      </c>
      <c r="D252" s="119">
        <v>1.6148371149067684E-3</v>
      </c>
      <c r="E252" s="119">
        <v>0.80279687505324127</v>
      </c>
      <c r="F252" s="86" t="s">
        <v>2954</v>
      </c>
      <c r="G252" s="86" t="b">
        <v>0</v>
      </c>
      <c r="H252" s="86" t="b">
        <v>0</v>
      </c>
      <c r="I252" s="86" t="b">
        <v>0</v>
      </c>
      <c r="J252" s="86" t="b">
        <v>0</v>
      </c>
      <c r="K252" s="86" t="b">
        <v>0</v>
      </c>
      <c r="L252" s="86" t="b">
        <v>0</v>
      </c>
    </row>
    <row r="253" spans="1:12" x14ac:dyDescent="0.25">
      <c r="A253" s="86" t="s">
        <v>2455</v>
      </c>
      <c r="B253" s="86" t="s">
        <v>2655</v>
      </c>
      <c r="C253" s="86">
        <v>5</v>
      </c>
      <c r="D253" s="119">
        <v>1.6148371149067684E-3</v>
      </c>
      <c r="E253" s="119">
        <v>1.8119223819244588</v>
      </c>
      <c r="F253" s="86" t="s">
        <v>2954</v>
      </c>
      <c r="G253" s="86" t="b">
        <v>0</v>
      </c>
      <c r="H253" s="86" t="b">
        <v>0</v>
      </c>
      <c r="I253" s="86" t="b">
        <v>0</v>
      </c>
      <c r="J253" s="86" t="b">
        <v>0</v>
      </c>
      <c r="K253" s="86" t="b">
        <v>0</v>
      </c>
      <c r="L253" s="86" t="b">
        <v>0</v>
      </c>
    </row>
    <row r="254" spans="1:12" x14ac:dyDescent="0.25">
      <c r="A254" s="86" t="s">
        <v>2655</v>
      </c>
      <c r="B254" s="86" t="s">
        <v>2467</v>
      </c>
      <c r="C254" s="86">
        <v>5</v>
      </c>
      <c r="D254" s="119">
        <v>1.6148371149067684E-3</v>
      </c>
      <c r="E254" s="119">
        <v>2.0869389452235221</v>
      </c>
      <c r="F254" s="86" t="s">
        <v>2954</v>
      </c>
      <c r="G254" s="86" t="b">
        <v>0</v>
      </c>
      <c r="H254" s="86" t="b">
        <v>0</v>
      </c>
      <c r="I254" s="86" t="b">
        <v>0</v>
      </c>
      <c r="J254" s="86" t="b">
        <v>0</v>
      </c>
      <c r="K254" s="86" t="b">
        <v>0</v>
      </c>
      <c r="L254" s="86" t="b">
        <v>0</v>
      </c>
    </row>
    <row r="255" spans="1:12" x14ac:dyDescent="0.25">
      <c r="A255" s="86" t="s">
        <v>2467</v>
      </c>
      <c r="B255" s="86" t="s">
        <v>2526</v>
      </c>
      <c r="C255" s="86">
        <v>5</v>
      </c>
      <c r="D255" s="119">
        <v>1.6148371149067684E-3</v>
      </c>
      <c r="E255" s="119">
        <v>1.6926501961125551</v>
      </c>
      <c r="F255" s="86" t="s">
        <v>2954</v>
      </c>
      <c r="G255" s="86" t="b">
        <v>0</v>
      </c>
      <c r="H255" s="86" t="b">
        <v>0</v>
      </c>
      <c r="I255" s="86" t="b">
        <v>0</v>
      </c>
      <c r="J255" s="86" t="b">
        <v>0</v>
      </c>
      <c r="K255" s="86" t="b">
        <v>0</v>
      </c>
      <c r="L255" s="86" t="b">
        <v>0</v>
      </c>
    </row>
    <row r="256" spans="1:12" x14ac:dyDescent="0.25">
      <c r="A256" s="86" t="s">
        <v>2526</v>
      </c>
      <c r="B256" s="86" t="s">
        <v>2445</v>
      </c>
      <c r="C256" s="86">
        <v>5</v>
      </c>
      <c r="D256" s="119">
        <v>1.6148371149067684E-3</v>
      </c>
      <c r="E256" s="119">
        <v>0.82399142432998551</v>
      </c>
      <c r="F256" s="86" t="s">
        <v>2954</v>
      </c>
      <c r="G256" s="86" t="b">
        <v>0</v>
      </c>
      <c r="H256" s="86" t="b">
        <v>0</v>
      </c>
      <c r="I256" s="86" t="b">
        <v>0</v>
      </c>
      <c r="J256" s="86" t="b">
        <v>0</v>
      </c>
      <c r="K256" s="86" t="b">
        <v>0</v>
      </c>
      <c r="L256" s="86" t="b">
        <v>0</v>
      </c>
    </row>
    <row r="257" spans="1:12" x14ac:dyDescent="0.25">
      <c r="A257" s="86" t="s">
        <v>2445</v>
      </c>
      <c r="B257" s="86" t="s">
        <v>2586</v>
      </c>
      <c r="C257" s="86">
        <v>5</v>
      </c>
      <c r="D257" s="119">
        <v>1.6148371149067684E-3</v>
      </c>
      <c r="E257" s="119">
        <v>1.1148868773656397</v>
      </c>
      <c r="F257" s="86" t="s">
        <v>2954</v>
      </c>
      <c r="G257" s="86" t="b">
        <v>0</v>
      </c>
      <c r="H257" s="86" t="b">
        <v>0</v>
      </c>
      <c r="I257" s="86" t="b">
        <v>0</v>
      </c>
      <c r="J257" s="86" t="b">
        <v>0</v>
      </c>
      <c r="K257" s="86" t="b">
        <v>0</v>
      </c>
      <c r="L257" s="86" t="b">
        <v>0</v>
      </c>
    </row>
    <row r="258" spans="1:12" x14ac:dyDescent="0.25">
      <c r="A258" s="86" t="s">
        <v>2586</v>
      </c>
      <c r="B258" s="86" t="s">
        <v>2455</v>
      </c>
      <c r="C258" s="86">
        <v>5</v>
      </c>
      <c r="D258" s="119">
        <v>1.6148371149067684E-3</v>
      </c>
      <c r="E258" s="119">
        <v>1.6589549217159154</v>
      </c>
      <c r="F258" s="86" t="s">
        <v>2954</v>
      </c>
      <c r="G258" s="86" t="b">
        <v>0</v>
      </c>
      <c r="H258" s="86" t="b">
        <v>0</v>
      </c>
      <c r="I258" s="86" t="b">
        <v>0</v>
      </c>
      <c r="J258" s="86" t="b">
        <v>0</v>
      </c>
      <c r="K258" s="86" t="b">
        <v>0</v>
      </c>
      <c r="L258" s="86" t="b">
        <v>0</v>
      </c>
    </row>
    <row r="259" spans="1:12" x14ac:dyDescent="0.25">
      <c r="A259" s="86" t="s">
        <v>2455</v>
      </c>
      <c r="B259" s="86" t="s">
        <v>2563</v>
      </c>
      <c r="C259" s="86">
        <v>5</v>
      </c>
      <c r="D259" s="119">
        <v>1.6148371149067684E-3</v>
      </c>
      <c r="E259" s="119">
        <v>1.5566498768211527</v>
      </c>
      <c r="F259" s="86" t="s">
        <v>2954</v>
      </c>
      <c r="G259" s="86" t="b">
        <v>0</v>
      </c>
      <c r="H259" s="86" t="b">
        <v>0</v>
      </c>
      <c r="I259" s="86" t="b">
        <v>0</v>
      </c>
      <c r="J259" s="86" t="b">
        <v>0</v>
      </c>
      <c r="K259" s="86" t="b">
        <v>0</v>
      </c>
      <c r="L259" s="86" t="b">
        <v>0</v>
      </c>
    </row>
    <row r="260" spans="1:12" x14ac:dyDescent="0.25">
      <c r="A260" s="86" t="s">
        <v>2563</v>
      </c>
      <c r="B260" s="86" t="s">
        <v>2656</v>
      </c>
      <c r="C260" s="86">
        <v>5</v>
      </c>
      <c r="D260" s="119">
        <v>1.6148371149067684E-3</v>
      </c>
      <c r="E260" s="119">
        <v>2.766164891363784</v>
      </c>
      <c r="F260" s="86" t="s">
        <v>2954</v>
      </c>
      <c r="G260" s="86" t="b">
        <v>0</v>
      </c>
      <c r="H260" s="86" t="b">
        <v>0</v>
      </c>
      <c r="I260" s="86" t="b">
        <v>0</v>
      </c>
      <c r="J260" s="86" t="b">
        <v>0</v>
      </c>
      <c r="K260" s="86" t="b">
        <v>0</v>
      </c>
      <c r="L260" s="86" t="b">
        <v>0</v>
      </c>
    </row>
    <row r="261" spans="1:12" x14ac:dyDescent="0.25">
      <c r="A261" s="86" t="s">
        <v>2656</v>
      </c>
      <c r="B261" s="86" t="s">
        <v>2464</v>
      </c>
      <c r="C261" s="86">
        <v>5</v>
      </c>
      <c r="D261" s="119">
        <v>1.6148371149067684E-3</v>
      </c>
      <c r="E261" s="119">
        <v>2.0769547243169213</v>
      </c>
      <c r="F261" s="86" t="s">
        <v>2954</v>
      </c>
      <c r="G261" s="86" t="b">
        <v>0</v>
      </c>
      <c r="H261" s="86" t="b">
        <v>0</v>
      </c>
      <c r="I261" s="86" t="b">
        <v>0</v>
      </c>
      <c r="J261" s="86" t="b">
        <v>0</v>
      </c>
      <c r="K261" s="86" t="b">
        <v>0</v>
      </c>
      <c r="L261" s="86" t="b">
        <v>0</v>
      </c>
    </row>
    <row r="262" spans="1:12" x14ac:dyDescent="0.25">
      <c r="A262" s="86" t="s">
        <v>2464</v>
      </c>
      <c r="B262" s="86" t="s">
        <v>2601</v>
      </c>
      <c r="C262" s="86">
        <v>5</v>
      </c>
      <c r="D262" s="119">
        <v>1.6148371149067684E-3</v>
      </c>
      <c r="E262" s="119">
        <v>1.9308266886386831</v>
      </c>
      <c r="F262" s="86" t="s">
        <v>2954</v>
      </c>
      <c r="G262" s="86" t="b">
        <v>0</v>
      </c>
      <c r="H262" s="86" t="b">
        <v>0</v>
      </c>
      <c r="I262" s="86" t="b">
        <v>0</v>
      </c>
      <c r="J262" s="86" t="b">
        <v>0</v>
      </c>
      <c r="K262" s="86" t="b">
        <v>0</v>
      </c>
      <c r="L262" s="86" t="b">
        <v>0</v>
      </c>
    </row>
    <row r="263" spans="1:12" x14ac:dyDescent="0.25">
      <c r="A263" s="86" t="s">
        <v>2601</v>
      </c>
      <c r="B263" s="86" t="s">
        <v>2657</v>
      </c>
      <c r="C263" s="86">
        <v>5</v>
      </c>
      <c r="D263" s="119">
        <v>1.6148371149067684E-3</v>
      </c>
      <c r="E263" s="119">
        <v>2.8753093607888518</v>
      </c>
      <c r="F263" s="86" t="s">
        <v>2954</v>
      </c>
      <c r="G263" s="86" t="b">
        <v>0</v>
      </c>
      <c r="H263" s="86" t="b">
        <v>0</v>
      </c>
      <c r="I263" s="86" t="b">
        <v>0</v>
      </c>
      <c r="J263" s="86" t="b">
        <v>0</v>
      </c>
      <c r="K263" s="86" t="b">
        <v>0</v>
      </c>
      <c r="L263" s="86" t="b">
        <v>0</v>
      </c>
    </row>
    <row r="264" spans="1:12" x14ac:dyDescent="0.25">
      <c r="A264" s="86" t="s">
        <v>2657</v>
      </c>
      <c r="B264" s="86" t="s">
        <v>2658</v>
      </c>
      <c r="C264" s="86">
        <v>5</v>
      </c>
      <c r="D264" s="119">
        <v>1.6148371149067684E-3</v>
      </c>
      <c r="E264" s="119">
        <v>3.0214373964670895</v>
      </c>
      <c r="F264" s="86" t="s">
        <v>2954</v>
      </c>
      <c r="G264" s="86" t="b">
        <v>0</v>
      </c>
      <c r="H264" s="86" t="b">
        <v>0</v>
      </c>
      <c r="I264" s="86" t="b">
        <v>0</v>
      </c>
      <c r="J264" s="86" t="b">
        <v>0</v>
      </c>
      <c r="K264" s="86" t="b">
        <v>0</v>
      </c>
      <c r="L264" s="86" t="b">
        <v>0</v>
      </c>
    </row>
    <row r="265" spans="1:12" x14ac:dyDescent="0.25">
      <c r="A265" s="86" t="s">
        <v>2658</v>
      </c>
      <c r="B265" s="86" t="s">
        <v>2492</v>
      </c>
      <c r="C265" s="86">
        <v>5</v>
      </c>
      <c r="D265" s="119">
        <v>1.6148371149067684E-3</v>
      </c>
      <c r="E265" s="119">
        <v>2.3779847199809021</v>
      </c>
      <c r="F265" s="86" t="s">
        <v>2954</v>
      </c>
      <c r="G265" s="86" t="b">
        <v>0</v>
      </c>
      <c r="H265" s="86" t="b">
        <v>0</v>
      </c>
      <c r="I265" s="86" t="b">
        <v>0</v>
      </c>
      <c r="J265" s="86" t="b">
        <v>0</v>
      </c>
      <c r="K265" s="86" t="b">
        <v>0</v>
      </c>
      <c r="L265" s="86" t="b">
        <v>0</v>
      </c>
    </row>
    <row r="266" spans="1:12" x14ac:dyDescent="0.25">
      <c r="A266" s="86" t="s">
        <v>2564</v>
      </c>
      <c r="B266" s="86" t="s">
        <v>2532</v>
      </c>
      <c r="C266" s="86">
        <v>5</v>
      </c>
      <c r="D266" s="119">
        <v>1.6148371149067684E-3</v>
      </c>
      <c r="E266" s="119">
        <v>2.4237422105415773</v>
      </c>
      <c r="F266" s="86" t="s">
        <v>2954</v>
      </c>
      <c r="G266" s="86" t="b">
        <v>0</v>
      </c>
      <c r="H266" s="86" t="b">
        <v>0</v>
      </c>
      <c r="I266" s="86" t="b">
        <v>0</v>
      </c>
      <c r="J266" s="86" t="b">
        <v>0</v>
      </c>
      <c r="K266" s="86" t="b">
        <v>0</v>
      </c>
      <c r="L266" s="86" t="b">
        <v>0</v>
      </c>
    </row>
    <row r="267" spans="1:12" x14ac:dyDescent="0.25">
      <c r="A267" s="86" t="s">
        <v>2532</v>
      </c>
      <c r="B267" s="86" t="s">
        <v>2660</v>
      </c>
      <c r="C267" s="86">
        <v>5</v>
      </c>
      <c r="D267" s="119">
        <v>1.6148371149067684E-3</v>
      </c>
      <c r="E267" s="119">
        <v>2.6790147156448834</v>
      </c>
      <c r="F267" s="86" t="s">
        <v>2954</v>
      </c>
      <c r="G267" s="86" t="b">
        <v>0</v>
      </c>
      <c r="H267" s="86" t="b">
        <v>0</v>
      </c>
      <c r="I267" s="86" t="b">
        <v>0</v>
      </c>
      <c r="J267" s="86" t="b">
        <v>0</v>
      </c>
      <c r="K267" s="86" t="b">
        <v>0</v>
      </c>
      <c r="L267" s="86" t="b">
        <v>0</v>
      </c>
    </row>
    <row r="268" spans="1:12" x14ac:dyDescent="0.25">
      <c r="A268" s="86" t="s">
        <v>2660</v>
      </c>
      <c r="B268" s="86" t="s">
        <v>2661</v>
      </c>
      <c r="C268" s="86">
        <v>5</v>
      </c>
      <c r="D268" s="119">
        <v>1.6148371149067684E-3</v>
      </c>
      <c r="E268" s="119">
        <v>3.0214373964670895</v>
      </c>
      <c r="F268" s="86" t="s">
        <v>2954</v>
      </c>
      <c r="G268" s="86" t="b">
        <v>0</v>
      </c>
      <c r="H268" s="86" t="b">
        <v>0</v>
      </c>
      <c r="I268" s="86" t="b">
        <v>0</v>
      </c>
      <c r="J268" s="86" t="b">
        <v>0</v>
      </c>
      <c r="K268" s="86" t="b">
        <v>0</v>
      </c>
      <c r="L268" s="86" t="b">
        <v>0</v>
      </c>
    </row>
    <row r="269" spans="1:12" x14ac:dyDescent="0.25">
      <c r="A269" s="86" t="s">
        <v>2661</v>
      </c>
      <c r="B269" s="86" t="s">
        <v>2662</v>
      </c>
      <c r="C269" s="86">
        <v>5</v>
      </c>
      <c r="D269" s="119">
        <v>1.6148371149067684E-3</v>
      </c>
      <c r="E269" s="119">
        <v>3.0214373964670895</v>
      </c>
      <c r="F269" s="86" t="s">
        <v>2954</v>
      </c>
      <c r="G269" s="86" t="b">
        <v>0</v>
      </c>
      <c r="H269" s="86" t="b">
        <v>0</v>
      </c>
      <c r="I269" s="86" t="b">
        <v>0</v>
      </c>
      <c r="J269" s="86" t="b">
        <v>0</v>
      </c>
      <c r="K269" s="86" t="b">
        <v>0</v>
      </c>
      <c r="L269" s="86" t="b">
        <v>0</v>
      </c>
    </row>
    <row r="270" spans="1:12" x14ac:dyDescent="0.25">
      <c r="A270" s="86" t="s">
        <v>2662</v>
      </c>
      <c r="B270" s="86" t="s">
        <v>2555</v>
      </c>
      <c r="C270" s="86">
        <v>5</v>
      </c>
      <c r="D270" s="119">
        <v>1.6148371149067684E-3</v>
      </c>
      <c r="E270" s="119">
        <v>2.7204074008031087</v>
      </c>
      <c r="F270" s="86" t="s">
        <v>2954</v>
      </c>
      <c r="G270" s="86" t="b">
        <v>0</v>
      </c>
      <c r="H270" s="86" t="b">
        <v>0</v>
      </c>
      <c r="I270" s="86" t="b">
        <v>0</v>
      </c>
      <c r="J270" s="86" t="b">
        <v>0</v>
      </c>
      <c r="K270" s="86" t="b">
        <v>0</v>
      </c>
      <c r="L270" s="86" t="b">
        <v>0</v>
      </c>
    </row>
    <row r="271" spans="1:12" x14ac:dyDescent="0.25">
      <c r="A271" s="86" t="s">
        <v>2555</v>
      </c>
      <c r="B271" s="86" t="s">
        <v>2663</v>
      </c>
      <c r="C271" s="86">
        <v>5</v>
      </c>
      <c r="D271" s="119">
        <v>1.6148371149067684E-3</v>
      </c>
      <c r="E271" s="119">
        <v>2.9422561504194649</v>
      </c>
      <c r="F271" s="86" t="s">
        <v>2954</v>
      </c>
      <c r="G271" s="86" t="b">
        <v>0</v>
      </c>
      <c r="H271" s="86" t="b">
        <v>0</v>
      </c>
      <c r="I271" s="86" t="b">
        <v>0</v>
      </c>
      <c r="J271" s="86" t="b">
        <v>0</v>
      </c>
      <c r="K271" s="86" t="b">
        <v>0</v>
      </c>
      <c r="L271" s="86" t="b">
        <v>0</v>
      </c>
    </row>
    <row r="272" spans="1:12" x14ac:dyDescent="0.25">
      <c r="A272" s="86" t="s">
        <v>2663</v>
      </c>
      <c r="B272" s="86" t="s">
        <v>2664</v>
      </c>
      <c r="C272" s="86">
        <v>5</v>
      </c>
      <c r="D272" s="119">
        <v>1.6148371149067684E-3</v>
      </c>
      <c r="E272" s="119">
        <v>3.0214373964670895</v>
      </c>
      <c r="F272" s="86" t="s">
        <v>2954</v>
      </c>
      <c r="G272" s="86" t="b">
        <v>0</v>
      </c>
      <c r="H272" s="86" t="b">
        <v>0</v>
      </c>
      <c r="I272" s="86" t="b">
        <v>0</v>
      </c>
      <c r="J272" s="86" t="b">
        <v>0</v>
      </c>
      <c r="K272" s="86" t="b">
        <v>0</v>
      </c>
      <c r="L272" s="86" t="b">
        <v>0</v>
      </c>
    </row>
    <row r="273" spans="1:12" x14ac:dyDescent="0.25">
      <c r="A273" s="86" t="s">
        <v>2664</v>
      </c>
      <c r="B273" s="86" t="s">
        <v>2445</v>
      </c>
      <c r="C273" s="86">
        <v>5</v>
      </c>
      <c r="D273" s="119">
        <v>1.6148371149067684E-3</v>
      </c>
      <c r="E273" s="119">
        <v>1.2389647723008037</v>
      </c>
      <c r="F273" s="86" t="s">
        <v>2954</v>
      </c>
      <c r="G273" s="86" t="b">
        <v>0</v>
      </c>
      <c r="H273" s="86" t="b">
        <v>0</v>
      </c>
      <c r="I273" s="86" t="b">
        <v>0</v>
      </c>
      <c r="J273" s="86" t="b">
        <v>0</v>
      </c>
      <c r="K273" s="86" t="b">
        <v>0</v>
      </c>
      <c r="L273" s="86" t="b">
        <v>0</v>
      </c>
    </row>
    <row r="274" spans="1:12" x14ac:dyDescent="0.25">
      <c r="A274" s="86" t="s">
        <v>2445</v>
      </c>
      <c r="B274" s="86" t="s">
        <v>2665</v>
      </c>
      <c r="C274" s="86">
        <v>5</v>
      </c>
      <c r="D274" s="119">
        <v>1.6148371149067684E-3</v>
      </c>
      <c r="E274" s="119">
        <v>1.3190068600215645</v>
      </c>
      <c r="F274" s="86" t="s">
        <v>2954</v>
      </c>
      <c r="G274" s="86" t="b">
        <v>0</v>
      </c>
      <c r="H274" s="86" t="b">
        <v>0</v>
      </c>
      <c r="I274" s="86" t="b">
        <v>0</v>
      </c>
      <c r="J274" s="86" t="b">
        <v>0</v>
      </c>
      <c r="K274" s="86" t="b">
        <v>0</v>
      </c>
      <c r="L274" s="86" t="b">
        <v>0</v>
      </c>
    </row>
    <row r="275" spans="1:12" x14ac:dyDescent="0.25">
      <c r="A275" s="86" t="s">
        <v>2665</v>
      </c>
      <c r="B275" s="86" t="s">
        <v>301</v>
      </c>
      <c r="C275" s="86">
        <v>5</v>
      </c>
      <c r="D275" s="119">
        <v>1.6148371149067684E-3</v>
      </c>
      <c r="E275" s="119">
        <v>2.2580094029041526</v>
      </c>
      <c r="F275" s="86" t="s">
        <v>2954</v>
      </c>
      <c r="G275" s="86" t="b">
        <v>0</v>
      </c>
      <c r="H275" s="86" t="b">
        <v>0</v>
      </c>
      <c r="I275" s="86" t="b">
        <v>0</v>
      </c>
      <c r="J275" s="86" t="b">
        <v>0</v>
      </c>
      <c r="K275" s="86" t="b">
        <v>0</v>
      </c>
      <c r="L275" s="86" t="b">
        <v>0</v>
      </c>
    </row>
    <row r="276" spans="1:12" x14ac:dyDescent="0.25">
      <c r="A276" s="86" t="s">
        <v>301</v>
      </c>
      <c r="B276" s="86" t="s">
        <v>300</v>
      </c>
      <c r="C276" s="86">
        <v>5</v>
      </c>
      <c r="D276" s="119">
        <v>1.6148371149067684E-3</v>
      </c>
      <c r="E276" s="119">
        <v>1.9155867220819462</v>
      </c>
      <c r="F276" s="86" t="s">
        <v>2954</v>
      </c>
      <c r="G276" s="86" t="b">
        <v>0</v>
      </c>
      <c r="H276" s="86" t="b">
        <v>0</v>
      </c>
      <c r="I276" s="86" t="b">
        <v>0</v>
      </c>
      <c r="J276" s="86" t="b">
        <v>0</v>
      </c>
      <c r="K276" s="86" t="b">
        <v>0</v>
      </c>
      <c r="L276" s="86" t="b">
        <v>0</v>
      </c>
    </row>
    <row r="277" spans="1:12" x14ac:dyDescent="0.25">
      <c r="A277" s="86" t="s">
        <v>300</v>
      </c>
      <c r="B277" s="86" t="s">
        <v>299</v>
      </c>
      <c r="C277" s="86">
        <v>5</v>
      </c>
      <c r="D277" s="119">
        <v>1.6148371149067684E-3</v>
      </c>
      <c r="E277" s="119">
        <v>2.5328866799666456</v>
      </c>
      <c r="F277" s="86" t="s">
        <v>2954</v>
      </c>
      <c r="G277" s="86" t="b">
        <v>0</v>
      </c>
      <c r="H277" s="86" t="b">
        <v>0</v>
      </c>
      <c r="I277" s="86" t="b">
        <v>0</v>
      </c>
      <c r="J277" s="86" t="b">
        <v>0</v>
      </c>
      <c r="K277" s="86" t="b">
        <v>0</v>
      </c>
      <c r="L277" s="86" t="b">
        <v>0</v>
      </c>
    </row>
    <row r="278" spans="1:12" x14ac:dyDescent="0.25">
      <c r="A278" s="86" t="s">
        <v>299</v>
      </c>
      <c r="B278" s="86" t="s">
        <v>289</v>
      </c>
      <c r="C278" s="86">
        <v>5</v>
      </c>
      <c r="D278" s="119">
        <v>1.6148371149067684E-3</v>
      </c>
      <c r="E278" s="119">
        <v>2.6200368556855458</v>
      </c>
      <c r="F278" s="86" t="s">
        <v>2954</v>
      </c>
      <c r="G278" s="86" t="b">
        <v>0</v>
      </c>
      <c r="H278" s="86" t="b">
        <v>0</v>
      </c>
      <c r="I278" s="86" t="b">
        <v>0</v>
      </c>
      <c r="J278" s="86" t="b">
        <v>0</v>
      </c>
      <c r="K278" s="86" t="b">
        <v>0</v>
      </c>
      <c r="L278" s="86" t="b">
        <v>0</v>
      </c>
    </row>
    <row r="279" spans="1:12" x14ac:dyDescent="0.25">
      <c r="A279" s="86" t="s">
        <v>289</v>
      </c>
      <c r="B279" s="86" t="s">
        <v>298</v>
      </c>
      <c r="C279" s="86">
        <v>5</v>
      </c>
      <c r="D279" s="119">
        <v>1.6148371149067684E-3</v>
      </c>
      <c r="E279" s="119">
        <v>2.766164891363784</v>
      </c>
      <c r="F279" s="86" t="s">
        <v>2954</v>
      </c>
      <c r="G279" s="86" t="b">
        <v>0</v>
      </c>
      <c r="H279" s="86" t="b">
        <v>0</v>
      </c>
      <c r="I279" s="86" t="b">
        <v>0</v>
      </c>
      <c r="J279" s="86" t="b">
        <v>0</v>
      </c>
      <c r="K279" s="86" t="b">
        <v>0</v>
      </c>
      <c r="L279" s="86" t="b">
        <v>0</v>
      </c>
    </row>
    <row r="280" spans="1:12" x14ac:dyDescent="0.25">
      <c r="A280" s="86" t="s">
        <v>2569</v>
      </c>
      <c r="B280" s="86" t="s">
        <v>2555</v>
      </c>
      <c r="C280" s="86">
        <v>5</v>
      </c>
      <c r="D280" s="119">
        <v>1.6148371149067684E-3</v>
      </c>
      <c r="E280" s="119">
        <v>2.5162874181471837</v>
      </c>
      <c r="F280" s="86" t="s">
        <v>2954</v>
      </c>
      <c r="G280" s="86" t="b">
        <v>0</v>
      </c>
      <c r="H280" s="86" t="b">
        <v>0</v>
      </c>
      <c r="I280" s="86" t="b">
        <v>0</v>
      </c>
      <c r="J280" s="86" t="b">
        <v>0</v>
      </c>
      <c r="K280" s="86" t="b">
        <v>0</v>
      </c>
      <c r="L280" s="86" t="b">
        <v>0</v>
      </c>
    </row>
    <row r="281" spans="1:12" x14ac:dyDescent="0.25">
      <c r="A281" s="86" t="s">
        <v>2478</v>
      </c>
      <c r="B281" s="86" t="s">
        <v>2528</v>
      </c>
      <c r="C281" s="86">
        <v>5</v>
      </c>
      <c r="D281" s="119">
        <v>1.6148371149067684E-3</v>
      </c>
      <c r="E281" s="119">
        <v>1.8777981611925465</v>
      </c>
      <c r="F281" s="86" t="s">
        <v>2954</v>
      </c>
      <c r="G281" s="86" t="b">
        <v>0</v>
      </c>
      <c r="H281" s="86" t="b">
        <v>0</v>
      </c>
      <c r="I281" s="86" t="b">
        <v>0</v>
      </c>
      <c r="J281" s="86" t="b">
        <v>0</v>
      </c>
      <c r="K281" s="86" t="b">
        <v>0</v>
      </c>
      <c r="L281" s="86" t="b">
        <v>0</v>
      </c>
    </row>
    <row r="282" spans="1:12" x14ac:dyDescent="0.25">
      <c r="A282" s="86" t="s">
        <v>2528</v>
      </c>
      <c r="B282" s="86" t="s">
        <v>2484</v>
      </c>
      <c r="C282" s="86">
        <v>5</v>
      </c>
      <c r="D282" s="119">
        <v>1.6148371149067684E-3</v>
      </c>
      <c r="E282" s="119">
        <v>2.0614425581386735</v>
      </c>
      <c r="F282" s="86" t="s">
        <v>2954</v>
      </c>
      <c r="G282" s="86" t="b">
        <v>0</v>
      </c>
      <c r="H282" s="86" t="b">
        <v>0</v>
      </c>
      <c r="I282" s="86" t="b">
        <v>0</v>
      </c>
      <c r="J282" s="86" t="b">
        <v>0</v>
      </c>
      <c r="K282" s="86" t="b">
        <v>0</v>
      </c>
      <c r="L282" s="86" t="b">
        <v>0</v>
      </c>
    </row>
    <row r="283" spans="1:12" x14ac:dyDescent="0.25">
      <c r="A283" s="86" t="s">
        <v>2445</v>
      </c>
      <c r="B283" s="86" t="s">
        <v>2666</v>
      </c>
      <c r="C283" s="86">
        <v>5</v>
      </c>
      <c r="D283" s="119">
        <v>1.6148371149067684E-3</v>
      </c>
      <c r="E283" s="119">
        <v>1.3190068600215645</v>
      </c>
      <c r="F283" s="86" t="s">
        <v>2954</v>
      </c>
      <c r="G283" s="86" t="b">
        <v>0</v>
      </c>
      <c r="H283" s="86" t="b">
        <v>0</v>
      </c>
      <c r="I283" s="86" t="b">
        <v>0</v>
      </c>
      <c r="J283" s="86" t="b">
        <v>0</v>
      </c>
      <c r="K283" s="86" t="b">
        <v>0</v>
      </c>
      <c r="L283" s="86" t="b">
        <v>0</v>
      </c>
    </row>
    <row r="284" spans="1:12" x14ac:dyDescent="0.25">
      <c r="A284" s="86" t="s">
        <v>2666</v>
      </c>
      <c r="B284" s="86" t="s">
        <v>2452</v>
      </c>
      <c r="C284" s="86">
        <v>5</v>
      </c>
      <c r="D284" s="119">
        <v>1.6148371149067684E-3</v>
      </c>
      <c r="E284" s="119">
        <v>1.8511756810721323</v>
      </c>
      <c r="F284" s="86" t="s">
        <v>2954</v>
      </c>
      <c r="G284" s="86" t="b">
        <v>0</v>
      </c>
      <c r="H284" s="86" t="b">
        <v>0</v>
      </c>
      <c r="I284" s="86" t="b">
        <v>0</v>
      </c>
      <c r="J284" s="86" t="b">
        <v>0</v>
      </c>
      <c r="K284" s="86" t="b">
        <v>0</v>
      </c>
      <c r="L284" s="86" t="b">
        <v>0</v>
      </c>
    </row>
    <row r="285" spans="1:12" x14ac:dyDescent="0.25">
      <c r="A285" s="86" t="s">
        <v>2451</v>
      </c>
      <c r="B285" s="86" t="s">
        <v>2460</v>
      </c>
      <c r="C285" s="86">
        <v>5</v>
      </c>
      <c r="D285" s="119">
        <v>1.6148371149067684E-3</v>
      </c>
      <c r="E285" s="119">
        <v>0.89511113637214856</v>
      </c>
      <c r="F285" s="86" t="s">
        <v>2954</v>
      </c>
      <c r="G285" s="86" t="b">
        <v>0</v>
      </c>
      <c r="H285" s="86" t="b">
        <v>0</v>
      </c>
      <c r="I285" s="86" t="b">
        <v>0</v>
      </c>
      <c r="J285" s="86" t="b">
        <v>0</v>
      </c>
      <c r="K285" s="86" t="b">
        <v>0</v>
      </c>
      <c r="L285" s="86" t="b">
        <v>0</v>
      </c>
    </row>
    <row r="286" spans="1:12" x14ac:dyDescent="0.25">
      <c r="A286" s="86" t="s">
        <v>2460</v>
      </c>
      <c r="B286" s="86" t="s">
        <v>2667</v>
      </c>
      <c r="C286" s="86">
        <v>5</v>
      </c>
      <c r="D286" s="119">
        <v>1.6148371149067684E-3</v>
      </c>
      <c r="E286" s="119">
        <v>1.9800447113088648</v>
      </c>
      <c r="F286" s="86" t="s">
        <v>2954</v>
      </c>
      <c r="G286" s="86" t="b">
        <v>0</v>
      </c>
      <c r="H286" s="86" t="b">
        <v>0</v>
      </c>
      <c r="I286" s="86" t="b">
        <v>0</v>
      </c>
      <c r="J286" s="86" t="b">
        <v>0</v>
      </c>
      <c r="K286" s="86" t="b">
        <v>0</v>
      </c>
      <c r="L286" s="86" t="b">
        <v>0</v>
      </c>
    </row>
    <row r="287" spans="1:12" x14ac:dyDescent="0.25">
      <c r="A287" s="86" t="s">
        <v>2667</v>
      </c>
      <c r="B287" s="86" t="s">
        <v>2668</v>
      </c>
      <c r="C287" s="86">
        <v>5</v>
      </c>
      <c r="D287" s="119">
        <v>1.6148371149067684E-3</v>
      </c>
      <c r="E287" s="119">
        <v>3.0214373964670895</v>
      </c>
      <c r="F287" s="86" t="s">
        <v>2954</v>
      </c>
      <c r="G287" s="86" t="b">
        <v>0</v>
      </c>
      <c r="H287" s="86" t="b">
        <v>0</v>
      </c>
      <c r="I287" s="86" t="b">
        <v>0</v>
      </c>
      <c r="J287" s="86" t="b">
        <v>1</v>
      </c>
      <c r="K287" s="86" t="b">
        <v>0</v>
      </c>
      <c r="L287" s="86" t="b">
        <v>0</v>
      </c>
    </row>
    <row r="288" spans="1:12" x14ac:dyDescent="0.25">
      <c r="A288" s="86" t="s">
        <v>2668</v>
      </c>
      <c r="B288" s="86" t="s">
        <v>2669</v>
      </c>
      <c r="C288" s="86">
        <v>5</v>
      </c>
      <c r="D288" s="119">
        <v>1.6148371149067684E-3</v>
      </c>
      <c r="E288" s="119">
        <v>3.0214373964670895</v>
      </c>
      <c r="F288" s="86" t="s">
        <v>2954</v>
      </c>
      <c r="G288" s="86" t="b">
        <v>1</v>
      </c>
      <c r="H288" s="86" t="b">
        <v>0</v>
      </c>
      <c r="I288" s="86" t="b">
        <v>0</v>
      </c>
      <c r="J288" s="86" t="b">
        <v>0</v>
      </c>
      <c r="K288" s="86" t="b">
        <v>0</v>
      </c>
      <c r="L288" s="86" t="b">
        <v>0</v>
      </c>
    </row>
    <row r="289" spans="1:12" x14ac:dyDescent="0.25">
      <c r="A289" s="86" t="s">
        <v>2669</v>
      </c>
      <c r="B289" s="86" t="s">
        <v>2468</v>
      </c>
      <c r="C289" s="86">
        <v>5</v>
      </c>
      <c r="D289" s="119">
        <v>1.6148371149067684E-3</v>
      </c>
      <c r="E289" s="119">
        <v>2.1406238041862986</v>
      </c>
      <c r="F289" s="86" t="s">
        <v>2954</v>
      </c>
      <c r="G289" s="86" t="b">
        <v>0</v>
      </c>
      <c r="H289" s="86" t="b">
        <v>0</v>
      </c>
      <c r="I289" s="86" t="b">
        <v>0</v>
      </c>
      <c r="J289" s="86" t="b">
        <v>0</v>
      </c>
      <c r="K289" s="86" t="b">
        <v>0</v>
      </c>
      <c r="L289" s="86" t="b">
        <v>0</v>
      </c>
    </row>
    <row r="290" spans="1:12" x14ac:dyDescent="0.25">
      <c r="A290" s="86" t="s">
        <v>2477</v>
      </c>
      <c r="B290" s="86" t="s">
        <v>2541</v>
      </c>
      <c r="C290" s="86">
        <v>5</v>
      </c>
      <c r="D290" s="119">
        <v>1.6148371149067684E-3</v>
      </c>
      <c r="E290" s="119">
        <v>1.8728347416609963</v>
      </c>
      <c r="F290" s="86" t="s">
        <v>2954</v>
      </c>
      <c r="G290" s="86" t="b">
        <v>0</v>
      </c>
      <c r="H290" s="86" t="b">
        <v>0</v>
      </c>
      <c r="I290" s="86" t="b">
        <v>0</v>
      </c>
      <c r="J290" s="86" t="b">
        <v>0</v>
      </c>
      <c r="K290" s="86" t="b">
        <v>0</v>
      </c>
      <c r="L290" s="86" t="b">
        <v>0</v>
      </c>
    </row>
    <row r="291" spans="1:12" x14ac:dyDescent="0.25">
      <c r="A291" s="86" t="s">
        <v>2541</v>
      </c>
      <c r="B291" s="86" t="s">
        <v>2575</v>
      </c>
      <c r="C291" s="86">
        <v>5</v>
      </c>
      <c r="D291" s="119">
        <v>1.6148371149067684E-3</v>
      </c>
      <c r="E291" s="119">
        <v>2.4748947329889588</v>
      </c>
      <c r="F291" s="86" t="s">
        <v>2954</v>
      </c>
      <c r="G291" s="86" t="b">
        <v>0</v>
      </c>
      <c r="H291" s="86" t="b">
        <v>0</v>
      </c>
      <c r="I291" s="86" t="b">
        <v>0</v>
      </c>
      <c r="J291" s="86" t="b">
        <v>0</v>
      </c>
      <c r="K291" s="86" t="b">
        <v>0</v>
      </c>
      <c r="L291" s="86" t="b">
        <v>0</v>
      </c>
    </row>
    <row r="292" spans="1:12" x14ac:dyDescent="0.25">
      <c r="A292" s="86" t="s">
        <v>2575</v>
      </c>
      <c r="B292" s="86" t="s">
        <v>2481</v>
      </c>
      <c r="C292" s="86">
        <v>5</v>
      </c>
      <c r="D292" s="119">
        <v>1.6148371149067684E-3</v>
      </c>
      <c r="E292" s="119">
        <v>2.1183474094751462</v>
      </c>
      <c r="F292" s="86" t="s">
        <v>2954</v>
      </c>
      <c r="G292" s="86" t="b">
        <v>0</v>
      </c>
      <c r="H292" s="86" t="b">
        <v>0</v>
      </c>
      <c r="I292" s="86" t="b">
        <v>0</v>
      </c>
      <c r="J292" s="86" t="b">
        <v>0</v>
      </c>
      <c r="K292" s="86" t="b">
        <v>0</v>
      </c>
      <c r="L292" s="86" t="b">
        <v>0</v>
      </c>
    </row>
    <row r="293" spans="1:12" x14ac:dyDescent="0.25">
      <c r="A293" s="86" t="s">
        <v>2481</v>
      </c>
      <c r="B293" s="86" t="s">
        <v>2481</v>
      </c>
      <c r="C293" s="86">
        <v>5</v>
      </c>
      <c r="D293" s="119">
        <v>1.6148371149067684E-3</v>
      </c>
      <c r="E293" s="119">
        <v>1.6234973877950523</v>
      </c>
      <c r="F293" s="86" t="s">
        <v>2954</v>
      </c>
      <c r="G293" s="86" t="b">
        <v>0</v>
      </c>
      <c r="H293" s="86" t="b">
        <v>0</v>
      </c>
      <c r="I293" s="86" t="b">
        <v>0</v>
      </c>
      <c r="J293" s="86" t="b">
        <v>0</v>
      </c>
      <c r="K293" s="86" t="b">
        <v>0</v>
      </c>
      <c r="L293" s="86" t="b">
        <v>0</v>
      </c>
    </row>
    <row r="294" spans="1:12" x14ac:dyDescent="0.25">
      <c r="A294" s="86" t="s">
        <v>2481</v>
      </c>
      <c r="B294" s="86" t="s">
        <v>2471</v>
      </c>
      <c r="C294" s="86">
        <v>5</v>
      </c>
      <c r="D294" s="119">
        <v>1.6148371149067684E-3</v>
      </c>
      <c r="E294" s="119">
        <v>1.4651348956998027</v>
      </c>
      <c r="F294" s="86" t="s">
        <v>2954</v>
      </c>
      <c r="G294" s="86" t="b">
        <v>0</v>
      </c>
      <c r="H294" s="86" t="b">
        <v>0</v>
      </c>
      <c r="I294" s="86" t="b">
        <v>0</v>
      </c>
      <c r="J294" s="86" t="b">
        <v>0</v>
      </c>
      <c r="K294" s="86" t="b">
        <v>0</v>
      </c>
      <c r="L294" s="86" t="b">
        <v>0</v>
      </c>
    </row>
    <row r="295" spans="1:12" x14ac:dyDescent="0.25">
      <c r="A295" s="86" t="s">
        <v>2459</v>
      </c>
      <c r="B295" s="86" t="s">
        <v>2670</v>
      </c>
      <c r="C295" s="86">
        <v>5</v>
      </c>
      <c r="D295" s="119">
        <v>1.6148371149067684E-3</v>
      </c>
      <c r="E295" s="119">
        <v>2.0671948870277648</v>
      </c>
      <c r="F295" s="86" t="s">
        <v>2954</v>
      </c>
      <c r="G295" s="86" t="b">
        <v>0</v>
      </c>
      <c r="H295" s="86" t="b">
        <v>0</v>
      </c>
      <c r="I295" s="86" t="b">
        <v>0</v>
      </c>
      <c r="J295" s="86" t="b">
        <v>0</v>
      </c>
      <c r="K295" s="86" t="b">
        <v>0</v>
      </c>
      <c r="L295" s="86" t="b">
        <v>0</v>
      </c>
    </row>
    <row r="296" spans="1:12" x14ac:dyDescent="0.25">
      <c r="A296" s="86" t="s">
        <v>2670</v>
      </c>
      <c r="B296" s="86" t="s">
        <v>2473</v>
      </c>
      <c r="C296" s="86">
        <v>5</v>
      </c>
      <c r="D296" s="119">
        <v>1.6148371149067684E-3</v>
      </c>
      <c r="E296" s="119">
        <v>2.1763393564528331</v>
      </c>
      <c r="F296" s="86" t="s">
        <v>2954</v>
      </c>
      <c r="G296" s="86" t="b">
        <v>0</v>
      </c>
      <c r="H296" s="86" t="b">
        <v>0</v>
      </c>
      <c r="I296" s="86" t="b">
        <v>0</v>
      </c>
      <c r="J296" s="86" t="b">
        <v>0</v>
      </c>
      <c r="K296" s="86" t="b">
        <v>0</v>
      </c>
      <c r="L296" s="86" t="b">
        <v>0</v>
      </c>
    </row>
    <row r="297" spans="1:12" x14ac:dyDescent="0.25">
      <c r="A297" s="86" t="s">
        <v>2449</v>
      </c>
      <c r="B297" s="86" t="s">
        <v>2672</v>
      </c>
      <c r="C297" s="86">
        <v>4</v>
      </c>
      <c r="D297" s="119">
        <v>1.3615014598492923E-3</v>
      </c>
      <c r="E297" s="119">
        <v>1.6790147156448836</v>
      </c>
      <c r="F297" s="86" t="s">
        <v>2954</v>
      </c>
      <c r="G297" s="86" t="b">
        <v>0</v>
      </c>
      <c r="H297" s="86" t="b">
        <v>0</v>
      </c>
      <c r="I297" s="86" t="b">
        <v>0</v>
      </c>
      <c r="J297" s="86" t="b">
        <v>0</v>
      </c>
      <c r="K297" s="86" t="b">
        <v>0</v>
      </c>
      <c r="L297" s="86" t="b">
        <v>0</v>
      </c>
    </row>
    <row r="298" spans="1:12" x14ac:dyDescent="0.25">
      <c r="A298" s="86" t="s">
        <v>2672</v>
      </c>
      <c r="B298" s="86" t="s">
        <v>2486</v>
      </c>
      <c r="C298" s="86">
        <v>4</v>
      </c>
      <c r="D298" s="119">
        <v>1.3615014598492923E-3</v>
      </c>
      <c r="E298" s="119">
        <v>2.3586795647855157</v>
      </c>
      <c r="F298" s="86" t="s">
        <v>2954</v>
      </c>
      <c r="G298" s="86" t="b">
        <v>0</v>
      </c>
      <c r="H298" s="86" t="b">
        <v>0</v>
      </c>
      <c r="I298" s="86" t="b">
        <v>0</v>
      </c>
      <c r="J298" s="86" t="b">
        <v>0</v>
      </c>
      <c r="K298" s="86" t="b">
        <v>0</v>
      </c>
      <c r="L298" s="86" t="b">
        <v>0</v>
      </c>
    </row>
    <row r="299" spans="1:12" x14ac:dyDescent="0.25">
      <c r="A299" s="86" t="s">
        <v>2566</v>
      </c>
      <c r="B299" s="86" t="s">
        <v>2532</v>
      </c>
      <c r="C299" s="86">
        <v>4</v>
      </c>
      <c r="D299" s="119">
        <v>1.3615014598492923E-3</v>
      </c>
      <c r="E299" s="119">
        <v>2.3779847199809026</v>
      </c>
      <c r="F299" s="86" t="s">
        <v>2954</v>
      </c>
      <c r="G299" s="86" t="b">
        <v>0</v>
      </c>
      <c r="H299" s="86" t="b">
        <v>0</v>
      </c>
      <c r="I299" s="86" t="b">
        <v>0</v>
      </c>
      <c r="J299" s="86" t="b">
        <v>0</v>
      </c>
      <c r="K299" s="86" t="b">
        <v>0</v>
      </c>
      <c r="L299" s="86" t="b">
        <v>0</v>
      </c>
    </row>
    <row r="300" spans="1:12" x14ac:dyDescent="0.25">
      <c r="A300" s="86" t="s">
        <v>2532</v>
      </c>
      <c r="B300" s="86" t="s">
        <v>2527</v>
      </c>
      <c r="C300" s="86">
        <v>4</v>
      </c>
      <c r="D300" s="119">
        <v>1.3615014598492923E-3</v>
      </c>
      <c r="E300" s="119">
        <v>2.2810747069728459</v>
      </c>
      <c r="F300" s="86" t="s">
        <v>2954</v>
      </c>
      <c r="G300" s="86" t="b">
        <v>0</v>
      </c>
      <c r="H300" s="86" t="b">
        <v>0</v>
      </c>
      <c r="I300" s="86" t="b">
        <v>0</v>
      </c>
      <c r="J300" s="86" t="b">
        <v>0</v>
      </c>
      <c r="K300" s="86" t="b">
        <v>0</v>
      </c>
      <c r="L300" s="86" t="b">
        <v>0</v>
      </c>
    </row>
    <row r="301" spans="1:12" x14ac:dyDescent="0.25">
      <c r="A301" s="86" t="s">
        <v>2546</v>
      </c>
      <c r="B301" s="86" t="s">
        <v>2589</v>
      </c>
      <c r="C301" s="86">
        <v>4</v>
      </c>
      <c r="D301" s="119">
        <v>1.3615014598492923E-3</v>
      </c>
      <c r="E301" s="119">
        <v>2.4773693521168143</v>
      </c>
      <c r="F301" s="86" t="s">
        <v>2954</v>
      </c>
      <c r="G301" s="86" t="b">
        <v>0</v>
      </c>
      <c r="H301" s="86" t="b">
        <v>0</v>
      </c>
      <c r="I301" s="86" t="b">
        <v>0</v>
      </c>
      <c r="J301" s="86" t="b">
        <v>0</v>
      </c>
      <c r="K301" s="86" t="b">
        <v>0</v>
      </c>
      <c r="L301" s="86" t="b">
        <v>0</v>
      </c>
    </row>
    <row r="302" spans="1:12" x14ac:dyDescent="0.25">
      <c r="A302" s="86" t="s">
        <v>2589</v>
      </c>
      <c r="B302" s="86" t="s">
        <v>282</v>
      </c>
      <c r="C302" s="86">
        <v>4</v>
      </c>
      <c r="D302" s="119">
        <v>1.3615014598492923E-3</v>
      </c>
      <c r="E302" s="119">
        <v>2.6992181017331704</v>
      </c>
      <c r="F302" s="86" t="s">
        <v>2954</v>
      </c>
      <c r="G302" s="86" t="b">
        <v>0</v>
      </c>
      <c r="H302" s="86" t="b">
        <v>0</v>
      </c>
      <c r="I302" s="86" t="b">
        <v>0</v>
      </c>
      <c r="J302" s="86" t="b">
        <v>0</v>
      </c>
      <c r="K302" s="86" t="b">
        <v>0</v>
      </c>
      <c r="L302" s="86" t="b">
        <v>0</v>
      </c>
    </row>
    <row r="303" spans="1:12" x14ac:dyDescent="0.25">
      <c r="A303" s="86" t="s">
        <v>282</v>
      </c>
      <c r="B303" s="86" t="s">
        <v>2673</v>
      </c>
      <c r="C303" s="86">
        <v>4</v>
      </c>
      <c r="D303" s="119">
        <v>1.3615014598492923E-3</v>
      </c>
      <c r="E303" s="119">
        <v>2.9422561504194649</v>
      </c>
      <c r="F303" s="86" t="s">
        <v>2954</v>
      </c>
      <c r="G303" s="86" t="b">
        <v>0</v>
      </c>
      <c r="H303" s="86" t="b">
        <v>0</v>
      </c>
      <c r="I303" s="86" t="b">
        <v>0</v>
      </c>
      <c r="J303" s="86" t="b">
        <v>0</v>
      </c>
      <c r="K303" s="86" t="b">
        <v>0</v>
      </c>
      <c r="L303" s="86" t="b">
        <v>0</v>
      </c>
    </row>
    <row r="304" spans="1:12" x14ac:dyDescent="0.25">
      <c r="A304" s="86" t="s">
        <v>2673</v>
      </c>
      <c r="B304" s="86" t="s">
        <v>2674</v>
      </c>
      <c r="C304" s="86">
        <v>4</v>
      </c>
      <c r="D304" s="119">
        <v>1.3615014598492923E-3</v>
      </c>
      <c r="E304" s="119">
        <v>3.1183474094751462</v>
      </c>
      <c r="F304" s="86" t="s">
        <v>2954</v>
      </c>
      <c r="G304" s="86" t="b">
        <v>0</v>
      </c>
      <c r="H304" s="86" t="b">
        <v>0</v>
      </c>
      <c r="I304" s="86" t="b">
        <v>0</v>
      </c>
      <c r="J304" s="86" t="b">
        <v>0</v>
      </c>
      <c r="K304" s="86" t="b">
        <v>0</v>
      </c>
      <c r="L304" s="86" t="b">
        <v>0</v>
      </c>
    </row>
    <row r="305" spans="1:12" x14ac:dyDescent="0.25">
      <c r="A305" s="86" t="s">
        <v>2674</v>
      </c>
      <c r="B305" s="86" t="s">
        <v>2675</v>
      </c>
      <c r="C305" s="86">
        <v>4</v>
      </c>
      <c r="D305" s="119">
        <v>1.3615014598492923E-3</v>
      </c>
      <c r="E305" s="119">
        <v>3.1183474094751462</v>
      </c>
      <c r="F305" s="86" t="s">
        <v>2954</v>
      </c>
      <c r="G305" s="86" t="b">
        <v>0</v>
      </c>
      <c r="H305" s="86" t="b">
        <v>0</v>
      </c>
      <c r="I305" s="86" t="b">
        <v>0</v>
      </c>
      <c r="J305" s="86" t="b">
        <v>0</v>
      </c>
      <c r="K305" s="86" t="b">
        <v>0</v>
      </c>
      <c r="L305" s="86" t="b">
        <v>0</v>
      </c>
    </row>
    <row r="306" spans="1:12" x14ac:dyDescent="0.25">
      <c r="A306" s="86" t="s">
        <v>2675</v>
      </c>
      <c r="B306" s="86" t="s">
        <v>2676</v>
      </c>
      <c r="C306" s="86">
        <v>4</v>
      </c>
      <c r="D306" s="119">
        <v>1.3615014598492923E-3</v>
      </c>
      <c r="E306" s="119">
        <v>3.1183474094751462</v>
      </c>
      <c r="F306" s="86" t="s">
        <v>2954</v>
      </c>
      <c r="G306" s="86" t="b">
        <v>0</v>
      </c>
      <c r="H306" s="86" t="b">
        <v>0</v>
      </c>
      <c r="I306" s="86" t="b">
        <v>0</v>
      </c>
      <c r="J306" s="86" t="b">
        <v>0</v>
      </c>
      <c r="K306" s="86" t="b">
        <v>0</v>
      </c>
      <c r="L306" s="86" t="b">
        <v>0</v>
      </c>
    </row>
    <row r="307" spans="1:12" x14ac:dyDescent="0.25">
      <c r="A307" s="86" t="s">
        <v>2676</v>
      </c>
      <c r="B307" s="86" t="s">
        <v>2677</v>
      </c>
      <c r="C307" s="86">
        <v>4</v>
      </c>
      <c r="D307" s="119">
        <v>1.3615014598492923E-3</v>
      </c>
      <c r="E307" s="119">
        <v>3.1183474094751462</v>
      </c>
      <c r="F307" s="86" t="s">
        <v>2954</v>
      </c>
      <c r="G307" s="86" t="b">
        <v>0</v>
      </c>
      <c r="H307" s="86" t="b">
        <v>0</v>
      </c>
      <c r="I307" s="86" t="b">
        <v>0</v>
      </c>
      <c r="J307" s="86" t="b">
        <v>0</v>
      </c>
      <c r="K307" s="86" t="b">
        <v>0</v>
      </c>
      <c r="L307" s="86" t="b">
        <v>0</v>
      </c>
    </row>
    <row r="308" spans="1:12" x14ac:dyDescent="0.25">
      <c r="A308" s="86" t="s">
        <v>2677</v>
      </c>
      <c r="B308" s="86" t="s">
        <v>2567</v>
      </c>
      <c r="C308" s="86">
        <v>4</v>
      </c>
      <c r="D308" s="119">
        <v>1.3615014598492923E-3</v>
      </c>
      <c r="E308" s="119">
        <v>2.817317413811165</v>
      </c>
      <c r="F308" s="86" t="s">
        <v>2954</v>
      </c>
      <c r="G308" s="86" t="b">
        <v>0</v>
      </c>
      <c r="H308" s="86" t="b">
        <v>0</v>
      </c>
      <c r="I308" s="86" t="b">
        <v>0</v>
      </c>
      <c r="J308" s="86" t="b">
        <v>0</v>
      </c>
      <c r="K308" s="86" t="b">
        <v>0</v>
      </c>
      <c r="L308" s="86" t="b">
        <v>0</v>
      </c>
    </row>
    <row r="309" spans="1:12" x14ac:dyDescent="0.25">
      <c r="A309" s="86" t="s">
        <v>2567</v>
      </c>
      <c r="B309" s="86" t="s">
        <v>2590</v>
      </c>
      <c r="C309" s="86">
        <v>4</v>
      </c>
      <c r="D309" s="119">
        <v>1.3615014598492923E-3</v>
      </c>
      <c r="E309" s="119">
        <v>2.5742793651248705</v>
      </c>
      <c r="F309" s="86" t="s">
        <v>2954</v>
      </c>
      <c r="G309" s="86" t="b">
        <v>0</v>
      </c>
      <c r="H309" s="86" t="b">
        <v>0</v>
      </c>
      <c r="I309" s="86" t="b">
        <v>0</v>
      </c>
      <c r="J309" s="86" t="b">
        <v>0</v>
      </c>
      <c r="K309" s="86" t="b">
        <v>0</v>
      </c>
      <c r="L309" s="86" t="b">
        <v>0</v>
      </c>
    </row>
    <row r="310" spans="1:12" x14ac:dyDescent="0.25">
      <c r="A310" s="86" t="s">
        <v>2678</v>
      </c>
      <c r="B310" s="86" t="s">
        <v>2452</v>
      </c>
      <c r="C310" s="86">
        <v>4</v>
      </c>
      <c r="D310" s="119">
        <v>1.3615014598492923E-3</v>
      </c>
      <c r="E310" s="119">
        <v>1.8511756810721323</v>
      </c>
      <c r="F310" s="86" t="s">
        <v>2954</v>
      </c>
      <c r="G310" s="86" t="b">
        <v>0</v>
      </c>
      <c r="H310" s="86" t="b">
        <v>0</v>
      </c>
      <c r="I310" s="86" t="b">
        <v>0</v>
      </c>
      <c r="J310" s="86" t="b">
        <v>0</v>
      </c>
      <c r="K310" s="86" t="b">
        <v>0</v>
      </c>
      <c r="L310" s="86" t="b">
        <v>0</v>
      </c>
    </row>
    <row r="311" spans="1:12" x14ac:dyDescent="0.25">
      <c r="A311" s="86" t="s">
        <v>2456</v>
      </c>
      <c r="B311" s="86" t="s">
        <v>2679</v>
      </c>
      <c r="C311" s="86">
        <v>4</v>
      </c>
      <c r="D311" s="119">
        <v>1.3615014598492923E-3</v>
      </c>
      <c r="E311" s="119">
        <v>1.8283127981126281</v>
      </c>
      <c r="F311" s="86" t="s">
        <v>2954</v>
      </c>
      <c r="G311" s="86" t="b">
        <v>0</v>
      </c>
      <c r="H311" s="86" t="b">
        <v>0</v>
      </c>
      <c r="I311" s="86" t="b">
        <v>0</v>
      </c>
      <c r="J311" s="86" t="b">
        <v>0</v>
      </c>
      <c r="K311" s="86" t="b">
        <v>0</v>
      </c>
      <c r="L311" s="86" t="b">
        <v>0</v>
      </c>
    </row>
    <row r="312" spans="1:12" x14ac:dyDescent="0.25">
      <c r="A312" s="86" t="s">
        <v>2679</v>
      </c>
      <c r="B312" s="86" t="s">
        <v>2447</v>
      </c>
      <c r="C312" s="86">
        <v>4</v>
      </c>
      <c r="D312" s="119">
        <v>1.3615014598492923E-3</v>
      </c>
      <c r="E312" s="119">
        <v>1.6269857156408736</v>
      </c>
      <c r="F312" s="86" t="s">
        <v>2954</v>
      </c>
      <c r="G312" s="86" t="b">
        <v>0</v>
      </c>
      <c r="H312" s="86" t="b">
        <v>0</v>
      </c>
      <c r="I312" s="86" t="b">
        <v>0</v>
      </c>
      <c r="J312" s="86" t="b">
        <v>0</v>
      </c>
      <c r="K312" s="86" t="b">
        <v>0</v>
      </c>
      <c r="L312" s="86" t="b">
        <v>0</v>
      </c>
    </row>
    <row r="313" spans="1:12" x14ac:dyDescent="0.25">
      <c r="A313" s="86" t="s">
        <v>528</v>
      </c>
      <c r="B313" s="86" t="s">
        <v>277</v>
      </c>
      <c r="C313" s="86">
        <v>4</v>
      </c>
      <c r="D313" s="119">
        <v>1.3615014598492923E-3</v>
      </c>
      <c r="E313" s="119">
        <v>0.84188560530190204</v>
      </c>
      <c r="F313" s="86" t="s">
        <v>2954</v>
      </c>
      <c r="G313" s="86" t="b">
        <v>0</v>
      </c>
      <c r="H313" s="86" t="b">
        <v>0</v>
      </c>
      <c r="I313" s="86" t="b">
        <v>0</v>
      </c>
      <c r="J313" s="86" t="b">
        <v>0</v>
      </c>
      <c r="K313" s="86" t="b">
        <v>0</v>
      </c>
      <c r="L313" s="86" t="b">
        <v>0</v>
      </c>
    </row>
    <row r="314" spans="1:12" x14ac:dyDescent="0.25">
      <c r="A314" s="86" t="s">
        <v>277</v>
      </c>
      <c r="B314" s="86" t="s">
        <v>2445</v>
      </c>
      <c r="C314" s="86">
        <v>4</v>
      </c>
      <c r="D314" s="119">
        <v>1.3615014598492923E-3</v>
      </c>
      <c r="E314" s="119">
        <v>0.13345458753082959</v>
      </c>
      <c r="F314" s="86" t="s">
        <v>2954</v>
      </c>
      <c r="G314" s="86" t="b">
        <v>0</v>
      </c>
      <c r="H314" s="86" t="b">
        <v>0</v>
      </c>
      <c r="I314" s="86" t="b">
        <v>0</v>
      </c>
      <c r="J314" s="86" t="b">
        <v>0</v>
      </c>
      <c r="K314" s="86" t="b">
        <v>0</v>
      </c>
      <c r="L314" s="86" t="b">
        <v>0</v>
      </c>
    </row>
    <row r="315" spans="1:12" x14ac:dyDescent="0.25">
      <c r="A315" s="86" t="s">
        <v>2445</v>
      </c>
      <c r="B315" s="86" t="s">
        <v>292</v>
      </c>
      <c r="C315" s="86">
        <v>4</v>
      </c>
      <c r="D315" s="119">
        <v>1.3615014598492923E-3</v>
      </c>
      <c r="E315" s="119">
        <v>0.77493881567128886</v>
      </c>
      <c r="F315" s="86" t="s">
        <v>2954</v>
      </c>
      <c r="G315" s="86" t="b">
        <v>0</v>
      </c>
      <c r="H315" s="86" t="b">
        <v>0</v>
      </c>
      <c r="I315" s="86" t="b">
        <v>0</v>
      </c>
      <c r="J315" s="86" t="b">
        <v>0</v>
      </c>
      <c r="K315" s="86" t="b">
        <v>0</v>
      </c>
      <c r="L315" s="86" t="b">
        <v>0</v>
      </c>
    </row>
    <row r="316" spans="1:12" x14ac:dyDescent="0.25">
      <c r="A316" s="86" t="s">
        <v>292</v>
      </c>
      <c r="B316" s="86" t="s">
        <v>294</v>
      </c>
      <c r="C316" s="86">
        <v>4</v>
      </c>
      <c r="D316" s="119">
        <v>1.3615014598492923E-3</v>
      </c>
      <c r="E316" s="119">
        <v>2.0302113207745949</v>
      </c>
      <c r="F316" s="86" t="s">
        <v>2954</v>
      </c>
      <c r="G316" s="86" t="b">
        <v>0</v>
      </c>
      <c r="H316" s="86" t="b">
        <v>0</v>
      </c>
      <c r="I316" s="86" t="b">
        <v>0</v>
      </c>
      <c r="J316" s="86" t="b">
        <v>0</v>
      </c>
      <c r="K316" s="86" t="b">
        <v>0</v>
      </c>
      <c r="L316" s="86" t="b">
        <v>0</v>
      </c>
    </row>
    <row r="317" spans="1:12" x14ac:dyDescent="0.25">
      <c r="A317" s="86" t="s">
        <v>294</v>
      </c>
      <c r="B317" s="86" t="s">
        <v>288</v>
      </c>
      <c r="C317" s="86">
        <v>4</v>
      </c>
      <c r="D317" s="119">
        <v>1.3615014598492923E-3</v>
      </c>
      <c r="E317" s="119">
        <v>2.3981881060691892</v>
      </c>
      <c r="F317" s="86" t="s">
        <v>2954</v>
      </c>
      <c r="G317" s="86" t="b">
        <v>0</v>
      </c>
      <c r="H317" s="86" t="b">
        <v>0</v>
      </c>
      <c r="I317" s="86" t="b">
        <v>0</v>
      </c>
      <c r="J317" s="86" t="b">
        <v>0</v>
      </c>
      <c r="K317" s="86" t="b">
        <v>0</v>
      </c>
      <c r="L317" s="86" t="b">
        <v>0</v>
      </c>
    </row>
    <row r="318" spans="1:12" x14ac:dyDescent="0.25">
      <c r="A318" s="86" t="s">
        <v>288</v>
      </c>
      <c r="B318" s="86" t="s">
        <v>290</v>
      </c>
      <c r="C318" s="86">
        <v>4</v>
      </c>
      <c r="D318" s="119">
        <v>1.3615014598492923E-3</v>
      </c>
      <c r="E318" s="119">
        <v>2.5029234565892025</v>
      </c>
      <c r="F318" s="86" t="s">
        <v>2954</v>
      </c>
      <c r="G318" s="86" t="b">
        <v>0</v>
      </c>
      <c r="H318" s="86" t="b">
        <v>0</v>
      </c>
      <c r="I318" s="86" t="b">
        <v>0</v>
      </c>
      <c r="J318" s="86" t="b">
        <v>0</v>
      </c>
      <c r="K318" s="86" t="b">
        <v>0</v>
      </c>
      <c r="L318" s="86" t="b">
        <v>0</v>
      </c>
    </row>
    <row r="319" spans="1:12" x14ac:dyDescent="0.25">
      <c r="A319" s="86" t="s">
        <v>272</v>
      </c>
      <c r="B319" s="86" t="s">
        <v>2451</v>
      </c>
      <c r="C319" s="86">
        <v>4</v>
      </c>
      <c r="D319" s="119">
        <v>1.3615014598492923E-3</v>
      </c>
      <c r="E319" s="119">
        <v>1.1593060171540526</v>
      </c>
      <c r="F319" s="86" t="s">
        <v>2954</v>
      </c>
      <c r="G319" s="86" t="b">
        <v>0</v>
      </c>
      <c r="H319" s="86" t="b">
        <v>0</v>
      </c>
      <c r="I319" s="86" t="b">
        <v>0</v>
      </c>
      <c r="J319" s="86" t="b">
        <v>0</v>
      </c>
      <c r="K319" s="86" t="b">
        <v>0</v>
      </c>
      <c r="L319" s="86" t="b">
        <v>0</v>
      </c>
    </row>
    <row r="320" spans="1:12" x14ac:dyDescent="0.25">
      <c r="A320" s="86" t="s">
        <v>2457</v>
      </c>
      <c r="B320" s="86" t="s">
        <v>2591</v>
      </c>
      <c r="C320" s="86">
        <v>4</v>
      </c>
      <c r="D320" s="119">
        <v>1.3615014598492923E-3</v>
      </c>
      <c r="E320" s="119">
        <v>1.6081376323858381</v>
      </c>
      <c r="F320" s="86" t="s">
        <v>2954</v>
      </c>
      <c r="G320" s="86" t="b">
        <v>0</v>
      </c>
      <c r="H320" s="86" t="b">
        <v>0</v>
      </c>
      <c r="I320" s="86" t="b">
        <v>0</v>
      </c>
      <c r="J320" s="86" t="b">
        <v>0</v>
      </c>
      <c r="K320" s="86" t="b">
        <v>0</v>
      </c>
      <c r="L320" s="86" t="b">
        <v>0</v>
      </c>
    </row>
    <row r="321" spans="1:12" x14ac:dyDescent="0.25">
      <c r="A321" s="86" t="s">
        <v>2456</v>
      </c>
      <c r="B321" s="86" t="s">
        <v>2466</v>
      </c>
      <c r="C321" s="86">
        <v>4</v>
      </c>
      <c r="D321" s="119">
        <v>1.3615014598492923E-3</v>
      </c>
      <c r="E321" s="119">
        <v>0.78692011295440312</v>
      </c>
      <c r="F321" s="86" t="s">
        <v>2954</v>
      </c>
      <c r="G321" s="86" t="b">
        <v>0</v>
      </c>
      <c r="H321" s="86" t="b">
        <v>0</v>
      </c>
      <c r="I321" s="86" t="b">
        <v>0</v>
      </c>
      <c r="J321" s="86" t="b">
        <v>0</v>
      </c>
      <c r="K321" s="86" t="b">
        <v>0</v>
      </c>
      <c r="L321" s="86" t="b">
        <v>0</v>
      </c>
    </row>
    <row r="322" spans="1:12" x14ac:dyDescent="0.25">
      <c r="A322" s="86" t="s">
        <v>2461</v>
      </c>
      <c r="B322" s="86" t="s">
        <v>2682</v>
      </c>
      <c r="C322" s="86">
        <v>4</v>
      </c>
      <c r="D322" s="119">
        <v>1.3615014598492923E-3</v>
      </c>
      <c r="E322" s="119">
        <v>2.02143739646709</v>
      </c>
      <c r="F322" s="86" t="s">
        <v>2954</v>
      </c>
      <c r="G322" s="86" t="b">
        <v>0</v>
      </c>
      <c r="H322" s="86" t="b">
        <v>0</v>
      </c>
      <c r="I322" s="86" t="b">
        <v>0</v>
      </c>
      <c r="J322" s="86" t="b">
        <v>0</v>
      </c>
      <c r="K322" s="86" t="b">
        <v>0</v>
      </c>
      <c r="L322" s="86" t="b">
        <v>0</v>
      </c>
    </row>
    <row r="323" spans="1:12" x14ac:dyDescent="0.25">
      <c r="A323" s="86" t="s">
        <v>2682</v>
      </c>
      <c r="B323" s="86" t="s">
        <v>301</v>
      </c>
      <c r="C323" s="86">
        <v>4</v>
      </c>
      <c r="D323" s="119">
        <v>1.3615014598492923E-3</v>
      </c>
      <c r="E323" s="119">
        <v>2.2580094029041526</v>
      </c>
      <c r="F323" s="86" t="s">
        <v>2954</v>
      </c>
      <c r="G323" s="86" t="b">
        <v>0</v>
      </c>
      <c r="H323" s="86" t="b">
        <v>0</v>
      </c>
      <c r="I323" s="86" t="b">
        <v>0</v>
      </c>
      <c r="J323" s="86" t="b">
        <v>0</v>
      </c>
      <c r="K323" s="86" t="b">
        <v>0</v>
      </c>
      <c r="L323" s="86" t="b">
        <v>0</v>
      </c>
    </row>
    <row r="324" spans="1:12" x14ac:dyDescent="0.25">
      <c r="A324" s="86" t="s">
        <v>301</v>
      </c>
      <c r="B324" s="86" t="s">
        <v>2602</v>
      </c>
      <c r="C324" s="86">
        <v>4</v>
      </c>
      <c r="D324" s="119">
        <v>1.3615014598492923E-3</v>
      </c>
      <c r="E324" s="119">
        <v>2.2580094029041526</v>
      </c>
      <c r="F324" s="86" t="s">
        <v>2954</v>
      </c>
      <c r="G324" s="86" t="b">
        <v>0</v>
      </c>
      <c r="H324" s="86" t="b">
        <v>0</v>
      </c>
      <c r="I324" s="86" t="b">
        <v>0</v>
      </c>
      <c r="J324" s="86" t="b">
        <v>0</v>
      </c>
      <c r="K324" s="86" t="b">
        <v>0</v>
      </c>
      <c r="L324" s="86" t="b">
        <v>0</v>
      </c>
    </row>
    <row r="325" spans="1:12" x14ac:dyDescent="0.25">
      <c r="A325" s="86" t="s">
        <v>2602</v>
      </c>
      <c r="B325" s="86" t="s">
        <v>2683</v>
      </c>
      <c r="C325" s="86">
        <v>4</v>
      </c>
      <c r="D325" s="119">
        <v>1.3615014598492923E-3</v>
      </c>
      <c r="E325" s="119">
        <v>2.9422561504194649</v>
      </c>
      <c r="F325" s="86" t="s">
        <v>2954</v>
      </c>
      <c r="G325" s="86" t="b">
        <v>0</v>
      </c>
      <c r="H325" s="86" t="b">
        <v>0</v>
      </c>
      <c r="I325" s="86" t="b">
        <v>0</v>
      </c>
      <c r="J325" s="86" t="b">
        <v>0</v>
      </c>
      <c r="K325" s="86" t="b">
        <v>0</v>
      </c>
      <c r="L325" s="86" t="b">
        <v>0</v>
      </c>
    </row>
    <row r="326" spans="1:12" x14ac:dyDescent="0.25">
      <c r="A326" s="86" t="s">
        <v>2683</v>
      </c>
      <c r="B326" s="86" t="s">
        <v>2684</v>
      </c>
      <c r="C326" s="86">
        <v>4</v>
      </c>
      <c r="D326" s="119">
        <v>1.3615014598492923E-3</v>
      </c>
      <c r="E326" s="119">
        <v>3.1183474094751462</v>
      </c>
      <c r="F326" s="86" t="s">
        <v>2954</v>
      </c>
      <c r="G326" s="86" t="b">
        <v>0</v>
      </c>
      <c r="H326" s="86" t="b">
        <v>0</v>
      </c>
      <c r="I326" s="86" t="b">
        <v>0</v>
      </c>
      <c r="J326" s="86" t="b">
        <v>0</v>
      </c>
      <c r="K326" s="86" t="b">
        <v>0</v>
      </c>
      <c r="L326" s="86" t="b">
        <v>0</v>
      </c>
    </row>
    <row r="327" spans="1:12" x14ac:dyDescent="0.25">
      <c r="A327" s="86" t="s">
        <v>2684</v>
      </c>
      <c r="B327" s="86" t="s">
        <v>2685</v>
      </c>
      <c r="C327" s="86">
        <v>4</v>
      </c>
      <c r="D327" s="119">
        <v>1.3615014598492923E-3</v>
      </c>
      <c r="E327" s="119">
        <v>3.1183474094751462</v>
      </c>
      <c r="F327" s="86" t="s">
        <v>2954</v>
      </c>
      <c r="G327" s="86" t="b">
        <v>0</v>
      </c>
      <c r="H327" s="86" t="b">
        <v>0</v>
      </c>
      <c r="I327" s="86" t="b">
        <v>0</v>
      </c>
      <c r="J327" s="86" t="b">
        <v>0</v>
      </c>
      <c r="K327" s="86" t="b">
        <v>0</v>
      </c>
      <c r="L327" s="86" t="b">
        <v>0</v>
      </c>
    </row>
    <row r="328" spans="1:12" x14ac:dyDescent="0.25">
      <c r="A328" s="86" t="s">
        <v>2685</v>
      </c>
      <c r="B328" s="86" t="s">
        <v>2635</v>
      </c>
      <c r="C328" s="86">
        <v>4</v>
      </c>
      <c r="D328" s="119">
        <v>1.3615014598492923E-3</v>
      </c>
      <c r="E328" s="119">
        <v>3.1183474094751462</v>
      </c>
      <c r="F328" s="86" t="s">
        <v>2954</v>
      </c>
      <c r="G328" s="86" t="b">
        <v>0</v>
      </c>
      <c r="H328" s="86" t="b">
        <v>0</v>
      </c>
      <c r="I328" s="86" t="b">
        <v>0</v>
      </c>
      <c r="J328" s="86" t="b">
        <v>0</v>
      </c>
      <c r="K328" s="86" t="b">
        <v>0</v>
      </c>
      <c r="L328" s="86" t="b">
        <v>0</v>
      </c>
    </row>
    <row r="329" spans="1:12" x14ac:dyDescent="0.25">
      <c r="A329" s="86" t="s">
        <v>2635</v>
      </c>
      <c r="B329" s="86" t="s">
        <v>2686</v>
      </c>
      <c r="C329" s="86">
        <v>4</v>
      </c>
      <c r="D329" s="119">
        <v>1.3615014598492923E-3</v>
      </c>
      <c r="E329" s="119">
        <v>3.0214373964670895</v>
      </c>
      <c r="F329" s="86" t="s">
        <v>2954</v>
      </c>
      <c r="G329" s="86" t="b">
        <v>0</v>
      </c>
      <c r="H329" s="86" t="b">
        <v>0</v>
      </c>
      <c r="I329" s="86" t="b">
        <v>0</v>
      </c>
      <c r="J329" s="86" t="b">
        <v>0</v>
      </c>
      <c r="K329" s="86" t="b">
        <v>0</v>
      </c>
      <c r="L329" s="86" t="b">
        <v>0</v>
      </c>
    </row>
    <row r="330" spans="1:12" x14ac:dyDescent="0.25">
      <c r="A330" s="86" t="s">
        <v>2686</v>
      </c>
      <c r="B330" s="86" t="s">
        <v>2687</v>
      </c>
      <c r="C330" s="86">
        <v>4</v>
      </c>
      <c r="D330" s="119">
        <v>1.3615014598492923E-3</v>
      </c>
      <c r="E330" s="119">
        <v>3.1183474094751462</v>
      </c>
      <c r="F330" s="86" t="s">
        <v>2954</v>
      </c>
      <c r="G330" s="86" t="b">
        <v>0</v>
      </c>
      <c r="H330" s="86" t="b">
        <v>0</v>
      </c>
      <c r="I330" s="86" t="b">
        <v>0</v>
      </c>
      <c r="J330" s="86" t="b">
        <v>0</v>
      </c>
      <c r="K330" s="86" t="b">
        <v>0</v>
      </c>
      <c r="L330" s="86" t="b">
        <v>0</v>
      </c>
    </row>
    <row r="331" spans="1:12" x14ac:dyDescent="0.25">
      <c r="A331" s="86" t="s">
        <v>2687</v>
      </c>
      <c r="B331" s="86" t="s">
        <v>2688</v>
      </c>
      <c r="C331" s="86">
        <v>4</v>
      </c>
      <c r="D331" s="119">
        <v>1.3615014598492923E-3</v>
      </c>
      <c r="E331" s="119">
        <v>3.1183474094751462</v>
      </c>
      <c r="F331" s="86" t="s">
        <v>2954</v>
      </c>
      <c r="G331" s="86" t="b">
        <v>0</v>
      </c>
      <c r="H331" s="86" t="b">
        <v>0</v>
      </c>
      <c r="I331" s="86" t="b">
        <v>0</v>
      </c>
      <c r="J331" s="86" t="b">
        <v>0</v>
      </c>
      <c r="K331" s="86" t="b">
        <v>0</v>
      </c>
      <c r="L331" s="86" t="b">
        <v>0</v>
      </c>
    </row>
    <row r="332" spans="1:12" x14ac:dyDescent="0.25">
      <c r="A332" s="86" t="s">
        <v>2688</v>
      </c>
      <c r="B332" s="86" t="s">
        <v>2689</v>
      </c>
      <c r="C332" s="86">
        <v>4</v>
      </c>
      <c r="D332" s="119">
        <v>1.3615014598492923E-3</v>
      </c>
      <c r="E332" s="119">
        <v>3.1183474094751462</v>
      </c>
      <c r="F332" s="86" t="s">
        <v>2954</v>
      </c>
      <c r="G332" s="86" t="b">
        <v>0</v>
      </c>
      <c r="H332" s="86" t="b">
        <v>0</v>
      </c>
      <c r="I332" s="86" t="b">
        <v>0</v>
      </c>
      <c r="J332" s="86" t="b">
        <v>0</v>
      </c>
      <c r="K332" s="86" t="b">
        <v>0</v>
      </c>
      <c r="L332" s="86" t="b">
        <v>0</v>
      </c>
    </row>
    <row r="333" spans="1:12" x14ac:dyDescent="0.25">
      <c r="A333" s="86" t="s">
        <v>2689</v>
      </c>
      <c r="B333" s="86" t="s">
        <v>2545</v>
      </c>
      <c r="C333" s="86">
        <v>4</v>
      </c>
      <c r="D333" s="119">
        <v>1.3615014598492923E-3</v>
      </c>
      <c r="E333" s="119">
        <v>2.7204074008031087</v>
      </c>
      <c r="F333" s="86" t="s">
        <v>2954</v>
      </c>
      <c r="G333" s="86" t="b">
        <v>0</v>
      </c>
      <c r="H333" s="86" t="b">
        <v>0</v>
      </c>
      <c r="I333" s="86" t="b">
        <v>0</v>
      </c>
      <c r="J333" s="86" t="b">
        <v>0</v>
      </c>
      <c r="K333" s="86" t="b">
        <v>0</v>
      </c>
      <c r="L333" s="86" t="b">
        <v>0</v>
      </c>
    </row>
    <row r="334" spans="1:12" x14ac:dyDescent="0.25">
      <c r="A334" s="86" t="s">
        <v>2545</v>
      </c>
      <c r="B334" s="86" t="s">
        <v>2690</v>
      </c>
      <c r="C334" s="86">
        <v>4</v>
      </c>
      <c r="D334" s="119">
        <v>1.3615014598492923E-3</v>
      </c>
      <c r="E334" s="119">
        <v>2.7204074008031087</v>
      </c>
      <c r="F334" s="86" t="s">
        <v>2954</v>
      </c>
      <c r="G334" s="86" t="b">
        <v>0</v>
      </c>
      <c r="H334" s="86" t="b">
        <v>0</v>
      </c>
      <c r="I334" s="86" t="b">
        <v>0</v>
      </c>
      <c r="J334" s="86" t="b">
        <v>0</v>
      </c>
      <c r="K334" s="86" t="b">
        <v>0</v>
      </c>
      <c r="L334" s="86" t="b">
        <v>0</v>
      </c>
    </row>
    <row r="335" spans="1:12" x14ac:dyDescent="0.25">
      <c r="A335" s="86" t="s">
        <v>2690</v>
      </c>
      <c r="B335" s="86" t="s">
        <v>2636</v>
      </c>
      <c r="C335" s="86">
        <v>4</v>
      </c>
      <c r="D335" s="119">
        <v>1.3615014598492923E-3</v>
      </c>
      <c r="E335" s="119">
        <v>3.0214373964670895</v>
      </c>
      <c r="F335" s="86" t="s">
        <v>2954</v>
      </c>
      <c r="G335" s="86" t="b">
        <v>0</v>
      </c>
      <c r="H335" s="86" t="b">
        <v>0</v>
      </c>
      <c r="I335" s="86" t="b">
        <v>0</v>
      </c>
      <c r="J335" s="86" t="b">
        <v>0</v>
      </c>
      <c r="K335" s="86" t="b">
        <v>0</v>
      </c>
      <c r="L335" s="86" t="b">
        <v>0</v>
      </c>
    </row>
    <row r="336" spans="1:12" x14ac:dyDescent="0.25">
      <c r="A336" s="86" t="s">
        <v>2636</v>
      </c>
      <c r="B336" s="86" t="s">
        <v>2691</v>
      </c>
      <c r="C336" s="86">
        <v>4</v>
      </c>
      <c r="D336" s="119">
        <v>1.3615014598492923E-3</v>
      </c>
      <c r="E336" s="119">
        <v>3.0214373964670895</v>
      </c>
      <c r="F336" s="86" t="s">
        <v>2954</v>
      </c>
      <c r="G336" s="86" t="b">
        <v>0</v>
      </c>
      <c r="H336" s="86" t="b">
        <v>0</v>
      </c>
      <c r="I336" s="86" t="b">
        <v>0</v>
      </c>
      <c r="J336" s="86" t="b">
        <v>0</v>
      </c>
      <c r="K336" s="86" t="b">
        <v>0</v>
      </c>
      <c r="L336" s="86" t="b">
        <v>0</v>
      </c>
    </row>
    <row r="337" spans="1:12" x14ac:dyDescent="0.25">
      <c r="A337" s="86" t="s">
        <v>2691</v>
      </c>
      <c r="B337" s="86" t="s">
        <v>2692</v>
      </c>
      <c r="C337" s="86">
        <v>4</v>
      </c>
      <c r="D337" s="119">
        <v>1.3615014598492923E-3</v>
      </c>
      <c r="E337" s="119">
        <v>3.1183474094751462</v>
      </c>
      <c r="F337" s="86" t="s">
        <v>2954</v>
      </c>
      <c r="G337" s="86" t="b">
        <v>0</v>
      </c>
      <c r="H337" s="86" t="b">
        <v>0</v>
      </c>
      <c r="I337" s="86" t="b">
        <v>0</v>
      </c>
      <c r="J337" s="86" t="b">
        <v>0</v>
      </c>
      <c r="K337" s="86" t="b">
        <v>0</v>
      </c>
      <c r="L337" s="86" t="b">
        <v>0</v>
      </c>
    </row>
    <row r="338" spans="1:12" x14ac:dyDescent="0.25">
      <c r="A338" s="86" t="s">
        <v>2692</v>
      </c>
      <c r="B338" s="86" t="s">
        <v>2531</v>
      </c>
      <c r="C338" s="86">
        <v>4</v>
      </c>
      <c r="D338" s="119">
        <v>1.3615014598492923E-3</v>
      </c>
      <c r="E338" s="119">
        <v>2.6790147156448834</v>
      </c>
      <c r="F338" s="86" t="s">
        <v>2954</v>
      </c>
      <c r="G338" s="86" t="b">
        <v>0</v>
      </c>
      <c r="H338" s="86" t="b">
        <v>0</v>
      </c>
      <c r="I338" s="86" t="b">
        <v>0</v>
      </c>
      <c r="J338" s="86" t="b">
        <v>0</v>
      </c>
      <c r="K338" s="86" t="b">
        <v>0</v>
      </c>
      <c r="L338" s="86" t="b">
        <v>0</v>
      </c>
    </row>
    <row r="339" spans="1:12" x14ac:dyDescent="0.25">
      <c r="A339" s="86" t="s">
        <v>2531</v>
      </c>
      <c r="B339" s="86" t="s">
        <v>2693</v>
      </c>
      <c r="C339" s="86">
        <v>4</v>
      </c>
      <c r="D339" s="119">
        <v>1.3615014598492923E-3</v>
      </c>
      <c r="E339" s="119">
        <v>2.6790147156448834</v>
      </c>
      <c r="F339" s="86" t="s">
        <v>2954</v>
      </c>
      <c r="G339" s="86" t="b">
        <v>0</v>
      </c>
      <c r="H339" s="86" t="b">
        <v>0</v>
      </c>
      <c r="I339" s="86" t="b">
        <v>0</v>
      </c>
      <c r="J339" s="86" t="b">
        <v>0</v>
      </c>
      <c r="K339" s="86" t="b">
        <v>0</v>
      </c>
      <c r="L339" s="86" t="b">
        <v>0</v>
      </c>
    </row>
    <row r="340" spans="1:12" x14ac:dyDescent="0.25">
      <c r="A340" s="86" t="s">
        <v>2693</v>
      </c>
      <c r="B340" s="86" t="s">
        <v>2445</v>
      </c>
      <c r="C340" s="86">
        <v>4</v>
      </c>
      <c r="D340" s="119">
        <v>1.3615014598492923E-3</v>
      </c>
      <c r="E340" s="119">
        <v>1.2389647723008035</v>
      </c>
      <c r="F340" s="86" t="s">
        <v>2954</v>
      </c>
      <c r="G340" s="86" t="b">
        <v>0</v>
      </c>
      <c r="H340" s="86" t="b">
        <v>0</v>
      </c>
      <c r="I340" s="86" t="b">
        <v>0</v>
      </c>
      <c r="J340" s="86" t="b">
        <v>0</v>
      </c>
      <c r="K340" s="86" t="b">
        <v>0</v>
      </c>
      <c r="L340" s="86" t="b">
        <v>0</v>
      </c>
    </row>
    <row r="341" spans="1:12" x14ac:dyDescent="0.25">
      <c r="A341" s="86" t="s">
        <v>2694</v>
      </c>
      <c r="B341" s="86" t="s">
        <v>2492</v>
      </c>
      <c r="C341" s="86">
        <v>4</v>
      </c>
      <c r="D341" s="119">
        <v>1.3615014598492923E-3</v>
      </c>
      <c r="E341" s="119">
        <v>2.3779847199809026</v>
      </c>
      <c r="F341" s="86" t="s">
        <v>2954</v>
      </c>
      <c r="G341" s="86" t="b">
        <v>0</v>
      </c>
      <c r="H341" s="86" t="b">
        <v>0</v>
      </c>
      <c r="I341" s="86" t="b">
        <v>0</v>
      </c>
      <c r="J341" s="86" t="b">
        <v>0</v>
      </c>
      <c r="K341" s="86" t="b">
        <v>0</v>
      </c>
      <c r="L341" s="86" t="b">
        <v>0</v>
      </c>
    </row>
    <row r="342" spans="1:12" x14ac:dyDescent="0.25">
      <c r="A342" s="86" t="s">
        <v>2445</v>
      </c>
      <c r="B342" s="86" t="s">
        <v>2484</v>
      </c>
      <c r="C342" s="86">
        <v>4</v>
      </c>
      <c r="D342" s="119">
        <v>1.3615014598492923E-3</v>
      </c>
      <c r="E342" s="119">
        <v>0.64231325039669795</v>
      </c>
      <c r="F342" s="86" t="s">
        <v>2954</v>
      </c>
      <c r="G342" s="86" t="b">
        <v>0</v>
      </c>
      <c r="H342" s="86" t="b">
        <v>0</v>
      </c>
      <c r="I342" s="86" t="b">
        <v>0</v>
      </c>
      <c r="J342" s="86" t="b">
        <v>0</v>
      </c>
      <c r="K342" s="86" t="b">
        <v>0</v>
      </c>
      <c r="L342" s="86" t="b">
        <v>0</v>
      </c>
    </row>
    <row r="343" spans="1:12" x14ac:dyDescent="0.25">
      <c r="A343" s="86" t="s">
        <v>2484</v>
      </c>
      <c r="B343" s="86" t="s">
        <v>2574</v>
      </c>
      <c r="C343" s="86">
        <v>4</v>
      </c>
      <c r="D343" s="119">
        <v>1.3615014598492923E-3</v>
      </c>
      <c r="E343" s="119">
        <v>2.0576495691215344</v>
      </c>
      <c r="F343" s="86" t="s">
        <v>2954</v>
      </c>
      <c r="G343" s="86" t="b">
        <v>0</v>
      </c>
      <c r="H343" s="86" t="b">
        <v>0</v>
      </c>
      <c r="I343" s="86" t="b">
        <v>0</v>
      </c>
      <c r="J343" s="86" t="b">
        <v>0</v>
      </c>
      <c r="K343" s="86" t="b">
        <v>0</v>
      </c>
      <c r="L343" s="86" t="b">
        <v>0</v>
      </c>
    </row>
    <row r="344" spans="1:12" x14ac:dyDescent="0.25">
      <c r="A344" s="86" t="s">
        <v>2574</v>
      </c>
      <c r="B344" s="86" t="s">
        <v>2558</v>
      </c>
      <c r="C344" s="86">
        <v>4</v>
      </c>
      <c r="D344" s="119">
        <v>1.3615014598492923E-3</v>
      </c>
      <c r="E344" s="119">
        <v>2.4651348956998027</v>
      </c>
      <c r="F344" s="86" t="s">
        <v>2954</v>
      </c>
      <c r="G344" s="86" t="b">
        <v>0</v>
      </c>
      <c r="H344" s="86" t="b">
        <v>0</v>
      </c>
      <c r="I344" s="86" t="b">
        <v>0</v>
      </c>
      <c r="J344" s="86" t="b">
        <v>0</v>
      </c>
      <c r="K344" s="86" t="b">
        <v>0</v>
      </c>
      <c r="L344" s="86" t="b">
        <v>0</v>
      </c>
    </row>
    <row r="345" spans="1:12" x14ac:dyDescent="0.25">
      <c r="A345" s="86" t="s">
        <v>2558</v>
      </c>
      <c r="B345" s="86" t="s">
        <v>308</v>
      </c>
      <c r="C345" s="86">
        <v>4</v>
      </c>
      <c r="D345" s="119">
        <v>1.3615014598492923E-3</v>
      </c>
      <c r="E345" s="119">
        <v>2.5900736323081026</v>
      </c>
      <c r="F345" s="86" t="s">
        <v>2954</v>
      </c>
      <c r="G345" s="86" t="b">
        <v>0</v>
      </c>
      <c r="H345" s="86" t="b">
        <v>0</v>
      </c>
      <c r="I345" s="86" t="b">
        <v>0</v>
      </c>
      <c r="J345" s="86" t="b">
        <v>0</v>
      </c>
      <c r="K345" s="86" t="b">
        <v>0</v>
      </c>
      <c r="L345" s="86" t="b">
        <v>0</v>
      </c>
    </row>
    <row r="346" spans="1:12" x14ac:dyDescent="0.25">
      <c r="A346" s="86" t="s">
        <v>308</v>
      </c>
      <c r="B346" s="86" t="s">
        <v>2696</v>
      </c>
      <c r="C346" s="86">
        <v>4</v>
      </c>
      <c r="D346" s="119">
        <v>1.3615014598492923E-3</v>
      </c>
      <c r="E346" s="119">
        <v>2.9422561504194649</v>
      </c>
      <c r="F346" s="86" t="s">
        <v>2954</v>
      </c>
      <c r="G346" s="86" t="b">
        <v>0</v>
      </c>
      <c r="H346" s="86" t="b">
        <v>0</v>
      </c>
      <c r="I346" s="86" t="b">
        <v>0</v>
      </c>
      <c r="J346" s="86" t="b">
        <v>0</v>
      </c>
      <c r="K346" s="86" t="b">
        <v>0</v>
      </c>
      <c r="L346" s="86" t="b">
        <v>0</v>
      </c>
    </row>
    <row r="347" spans="1:12" x14ac:dyDescent="0.25">
      <c r="A347" s="86" t="s">
        <v>2696</v>
      </c>
      <c r="B347" s="86" t="s">
        <v>2640</v>
      </c>
      <c r="C347" s="86">
        <v>4</v>
      </c>
      <c r="D347" s="119">
        <v>1.3615014598492923E-3</v>
      </c>
      <c r="E347" s="119">
        <v>3.0214373964670895</v>
      </c>
      <c r="F347" s="86" t="s">
        <v>2954</v>
      </c>
      <c r="G347" s="86" t="b">
        <v>0</v>
      </c>
      <c r="H347" s="86" t="b">
        <v>0</v>
      </c>
      <c r="I347" s="86" t="b">
        <v>0</v>
      </c>
      <c r="J347" s="86" t="b">
        <v>0</v>
      </c>
      <c r="K347" s="86" t="b">
        <v>0</v>
      </c>
      <c r="L347" s="86" t="b">
        <v>0</v>
      </c>
    </row>
    <row r="348" spans="1:12" x14ac:dyDescent="0.25">
      <c r="A348" s="86" t="s">
        <v>2640</v>
      </c>
      <c r="B348" s="86" t="s">
        <v>2697</v>
      </c>
      <c r="C348" s="86">
        <v>4</v>
      </c>
      <c r="D348" s="119">
        <v>1.3615014598492923E-3</v>
      </c>
      <c r="E348" s="119">
        <v>3.0214373964670895</v>
      </c>
      <c r="F348" s="86" t="s">
        <v>2954</v>
      </c>
      <c r="G348" s="86" t="b">
        <v>0</v>
      </c>
      <c r="H348" s="86" t="b">
        <v>0</v>
      </c>
      <c r="I348" s="86" t="b">
        <v>0</v>
      </c>
      <c r="J348" s="86" t="b">
        <v>0</v>
      </c>
      <c r="K348" s="86" t="b">
        <v>0</v>
      </c>
      <c r="L348" s="86" t="b">
        <v>0</v>
      </c>
    </row>
    <row r="349" spans="1:12" x14ac:dyDescent="0.25">
      <c r="A349" s="86" t="s">
        <v>2697</v>
      </c>
      <c r="B349" s="86" t="s">
        <v>2698</v>
      </c>
      <c r="C349" s="86">
        <v>4</v>
      </c>
      <c r="D349" s="119">
        <v>1.3615014598492923E-3</v>
      </c>
      <c r="E349" s="119">
        <v>3.1183474094751462</v>
      </c>
      <c r="F349" s="86" t="s">
        <v>2954</v>
      </c>
      <c r="G349" s="86" t="b">
        <v>0</v>
      </c>
      <c r="H349" s="86" t="b">
        <v>0</v>
      </c>
      <c r="I349" s="86" t="b">
        <v>0</v>
      </c>
      <c r="J349" s="86" t="b">
        <v>0</v>
      </c>
      <c r="K349" s="86" t="b">
        <v>0</v>
      </c>
      <c r="L349" s="86" t="b">
        <v>0</v>
      </c>
    </row>
    <row r="350" spans="1:12" x14ac:dyDescent="0.25">
      <c r="A350" s="86" t="s">
        <v>2698</v>
      </c>
      <c r="B350" s="86" t="s">
        <v>2699</v>
      </c>
      <c r="C350" s="86">
        <v>4</v>
      </c>
      <c r="D350" s="119">
        <v>1.3615014598492923E-3</v>
      </c>
      <c r="E350" s="119">
        <v>3.1183474094751462</v>
      </c>
      <c r="F350" s="86" t="s">
        <v>2954</v>
      </c>
      <c r="G350" s="86" t="b">
        <v>0</v>
      </c>
      <c r="H350" s="86" t="b">
        <v>0</v>
      </c>
      <c r="I350" s="86" t="b">
        <v>0</v>
      </c>
      <c r="J350" s="86" t="b">
        <v>0</v>
      </c>
      <c r="K350" s="86" t="b">
        <v>0</v>
      </c>
      <c r="L350" s="86" t="b">
        <v>0</v>
      </c>
    </row>
    <row r="351" spans="1:12" x14ac:dyDescent="0.25">
      <c r="A351" s="86" t="s">
        <v>2699</v>
      </c>
      <c r="B351" s="86" t="s">
        <v>2641</v>
      </c>
      <c r="C351" s="86">
        <v>4</v>
      </c>
      <c r="D351" s="119">
        <v>1.3615014598492923E-3</v>
      </c>
      <c r="E351" s="119">
        <v>3.0214373964670895</v>
      </c>
      <c r="F351" s="86" t="s">
        <v>2954</v>
      </c>
      <c r="G351" s="86" t="b">
        <v>0</v>
      </c>
      <c r="H351" s="86" t="b">
        <v>0</v>
      </c>
      <c r="I351" s="86" t="b">
        <v>0</v>
      </c>
      <c r="J351" s="86" t="b">
        <v>0</v>
      </c>
      <c r="K351" s="86" t="b">
        <v>0</v>
      </c>
      <c r="L351" s="86" t="b">
        <v>0</v>
      </c>
    </row>
    <row r="352" spans="1:12" x14ac:dyDescent="0.25">
      <c r="A352" s="86" t="s">
        <v>2455</v>
      </c>
      <c r="B352" s="86" t="s">
        <v>2700</v>
      </c>
      <c r="C352" s="86">
        <v>4</v>
      </c>
      <c r="D352" s="119">
        <v>1.3615014598492923E-3</v>
      </c>
      <c r="E352" s="119">
        <v>1.811922381924459</v>
      </c>
      <c r="F352" s="86" t="s">
        <v>2954</v>
      </c>
      <c r="G352" s="86" t="b">
        <v>0</v>
      </c>
      <c r="H352" s="86" t="b">
        <v>0</v>
      </c>
      <c r="I352" s="86" t="b">
        <v>0</v>
      </c>
      <c r="J352" s="86" t="b">
        <v>0</v>
      </c>
      <c r="K352" s="86" t="b">
        <v>0</v>
      </c>
      <c r="L352" s="86" t="b">
        <v>0</v>
      </c>
    </row>
    <row r="353" spans="1:12" x14ac:dyDescent="0.25">
      <c r="A353" s="86" t="s">
        <v>2700</v>
      </c>
      <c r="B353" s="86" t="s">
        <v>2492</v>
      </c>
      <c r="C353" s="86">
        <v>4</v>
      </c>
      <c r="D353" s="119">
        <v>1.3615014598492923E-3</v>
      </c>
      <c r="E353" s="119">
        <v>2.3779847199809026</v>
      </c>
      <c r="F353" s="86" t="s">
        <v>2954</v>
      </c>
      <c r="G353" s="86" t="b">
        <v>0</v>
      </c>
      <c r="H353" s="86" t="b">
        <v>0</v>
      </c>
      <c r="I353" s="86" t="b">
        <v>0</v>
      </c>
      <c r="J353" s="86" t="b">
        <v>0</v>
      </c>
      <c r="K353" s="86" t="b">
        <v>0</v>
      </c>
      <c r="L353" s="86" t="b">
        <v>0</v>
      </c>
    </row>
    <row r="354" spans="1:12" x14ac:dyDescent="0.25">
      <c r="A354" s="86" t="s">
        <v>2455</v>
      </c>
      <c r="B354" s="86" t="s">
        <v>2594</v>
      </c>
      <c r="C354" s="86">
        <v>4</v>
      </c>
      <c r="D354" s="119">
        <v>1.3615014598492923E-3</v>
      </c>
      <c r="E354" s="119">
        <v>1.5688843332381643</v>
      </c>
      <c r="F354" s="86" t="s">
        <v>2954</v>
      </c>
      <c r="G354" s="86" t="b">
        <v>0</v>
      </c>
      <c r="H354" s="86" t="b">
        <v>0</v>
      </c>
      <c r="I354" s="86" t="b">
        <v>0</v>
      </c>
      <c r="J354" s="86" t="b">
        <v>0</v>
      </c>
      <c r="K354" s="86" t="b">
        <v>0</v>
      </c>
      <c r="L354" s="86" t="b">
        <v>0</v>
      </c>
    </row>
    <row r="355" spans="1:12" x14ac:dyDescent="0.25">
      <c r="A355" s="86" t="s">
        <v>2594</v>
      </c>
      <c r="B355" s="86" t="s">
        <v>2445</v>
      </c>
      <c r="C355" s="86">
        <v>4</v>
      </c>
      <c r="D355" s="119">
        <v>1.3615014598492923E-3</v>
      </c>
      <c r="E355" s="119">
        <v>0.99592672361450907</v>
      </c>
      <c r="F355" s="86" t="s">
        <v>2954</v>
      </c>
      <c r="G355" s="86" t="b">
        <v>0</v>
      </c>
      <c r="H355" s="86" t="b">
        <v>0</v>
      </c>
      <c r="I355" s="86" t="b">
        <v>0</v>
      </c>
      <c r="J355" s="86" t="b">
        <v>0</v>
      </c>
      <c r="K355" s="86" t="b">
        <v>0</v>
      </c>
      <c r="L355" s="86" t="b">
        <v>0</v>
      </c>
    </row>
    <row r="356" spans="1:12" x14ac:dyDescent="0.25">
      <c r="A356" s="86" t="s">
        <v>528</v>
      </c>
      <c r="B356" s="86" t="s">
        <v>2469</v>
      </c>
      <c r="C356" s="86">
        <v>4</v>
      </c>
      <c r="D356" s="119">
        <v>1.3615014598492923E-3</v>
      </c>
      <c r="E356" s="119">
        <v>0.98801364098014011</v>
      </c>
      <c r="F356" s="86" t="s">
        <v>2954</v>
      </c>
      <c r="G356" s="86" t="b">
        <v>0</v>
      </c>
      <c r="H356" s="86" t="b">
        <v>0</v>
      </c>
      <c r="I356" s="86" t="b">
        <v>0</v>
      </c>
      <c r="J356" s="86" t="b">
        <v>0</v>
      </c>
      <c r="K356" s="86" t="b">
        <v>0</v>
      </c>
      <c r="L356" s="86" t="b">
        <v>0</v>
      </c>
    </row>
    <row r="357" spans="1:12" x14ac:dyDescent="0.25">
      <c r="A357" s="86" t="s">
        <v>2479</v>
      </c>
      <c r="B357" s="86" t="s">
        <v>2701</v>
      </c>
      <c r="C357" s="86">
        <v>4</v>
      </c>
      <c r="D357" s="119">
        <v>1.3615014598492923E-3</v>
      </c>
      <c r="E357" s="119">
        <v>2.2890436366441214</v>
      </c>
      <c r="F357" s="86" t="s">
        <v>2954</v>
      </c>
      <c r="G357" s="86" t="b">
        <v>0</v>
      </c>
      <c r="H357" s="86" t="b">
        <v>0</v>
      </c>
      <c r="I357" s="86" t="b">
        <v>0</v>
      </c>
      <c r="J357" s="86" t="b">
        <v>0</v>
      </c>
      <c r="K357" s="86" t="b">
        <v>0</v>
      </c>
      <c r="L357" s="86" t="b">
        <v>0</v>
      </c>
    </row>
    <row r="358" spans="1:12" x14ac:dyDescent="0.25">
      <c r="A358" s="86" t="s">
        <v>2701</v>
      </c>
      <c r="B358" s="86" t="s">
        <v>2595</v>
      </c>
      <c r="C358" s="86">
        <v>4</v>
      </c>
      <c r="D358" s="119">
        <v>1.3615014598492923E-3</v>
      </c>
      <c r="E358" s="119">
        <v>2.8753093607888518</v>
      </c>
      <c r="F358" s="86" t="s">
        <v>2954</v>
      </c>
      <c r="G358" s="86" t="b">
        <v>0</v>
      </c>
      <c r="H358" s="86" t="b">
        <v>0</v>
      </c>
      <c r="I358" s="86" t="b">
        <v>0</v>
      </c>
      <c r="J358" s="86" t="b">
        <v>0</v>
      </c>
      <c r="K358" s="86" t="b">
        <v>0</v>
      </c>
      <c r="L358" s="86" t="b">
        <v>0</v>
      </c>
    </row>
    <row r="359" spans="1:12" x14ac:dyDescent="0.25">
      <c r="A359" s="86" t="s">
        <v>2595</v>
      </c>
      <c r="B359" s="86" t="s">
        <v>2477</v>
      </c>
      <c r="C359" s="86">
        <v>4</v>
      </c>
      <c r="D359" s="119">
        <v>1.3615014598492923E-3</v>
      </c>
      <c r="E359" s="119">
        <v>1.9722193737969083</v>
      </c>
      <c r="F359" s="86" t="s">
        <v>2954</v>
      </c>
      <c r="G359" s="86" t="b">
        <v>0</v>
      </c>
      <c r="H359" s="86" t="b">
        <v>0</v>
      </c>
      <c r="I359" s="86" t="b">
        <v>0</v>
      </c>
      <c r="J359" s="86" t="b">
        <v>0</v>
      </c>
      <c r="K359" s="86" t="b">
        <v>0</v>
      </c>
      <c r="L359" s="86" t="b">
        <v>0</v>
      </c>
    </row>
    <row r="360" spans="1:12" x14ac:dyDescent="0.25">
      <c r="A360" s="86" t="s">
        <v>2477</v>
      </c>
      <c r="B360" s="86" t="s">
        <v>2702</v>
      </c>
      <c r="C360" s="86">
        <v>4</v>
      </c>
      <c r="D360" s="119">
        <v>1.3615014598492923E-3</v>
      </c>
      <c r="E360" s="119">
        <v>2.2152574224832025</v>
      </c>
      <c r="F360" s="86" t="s">
        <v>2954</v>
      </c>
      <c r="G360" s="86" t="b">
        <v>0</v>
      </c>
      <c r="H360" s="86" t="b">
        <v>0</v>
      </c>
      <c r="I360" s="86" t="b">
        <v>0</v>
      </c>
      <c r="J360" s="86" t="b">
        <v>0</v>
      </c>
      <c r="K360" s="86" t="b">
        <v>0</v>
      </c>
      <c r="L360" s="86" t="b">
        <v>0</v>
      </c>
    </row>
    <row r="361" spans="1:12" x14ac:dyDescent="0.25">
      <c r="A361" s="86" t="s">
        <v>2702</v>
      </c>
      <c r="B361" s="86" t="s">
        <v>2703</v>
      </c>
      <c r="C361" s="86">
        <v>4</v>
      </c>
      <c r="D361" s="119">
        <v>1.3615014598492923E-3</v>
      </c>
      <c r="E361" s="119">
        <v>3.1183474094751462</v>
      </c>
      <c r="F361" s="86" t="s">
        <v>2954</v>
      </c>
      <c r="G361" s="86" t="b">
        <v>0</v>
      </c>
      <c r="H361" s="86" t="b">
        <v>0</v>
      </c>
      <c r="I361" s="86" t="b">
        <v>0</v>
      </c>
      <c r="J361" s="86" t="b">
        <v>0</v>
      </c>
      <c r="K361" s="86" t="b">
        <v>0</v>
      </c>
      <c r="L361" s="86" t="b">
        <v>0</v>
      </c>
    </row>
    <row r="362" spans="1:12" x14ac:dyDescent="0.25">
      <c r="A362" s="86" t="s">
        <v>2703</v>
      </c>
      <c r="B362" s="86" t="s">
        <v>2451</v>
      </c>
      <c r="C362" s="86">
        <v>4</v>
      </c>
      <c r="D362" s="119">
        <v>1.3615014598492923E-3</v>
      </c>
      <c r="E362" s="119">
        <v>1.7613660084820151</v>
      </c>
      <c r="F362" s="86" t="s">
        <v>2954</v>
      </c>
      <c r="G362" s="86" t="b">
        <v>0</v>
      </c>
      <c r="H362" s="86" t="b">
        <v>0</v>
      </c>
      <c r="I362" s="86" t="b">
        <v>0</v>
      </c>
      <c r="J362" s="86" t="b">
        <v>0</v>
      </c>
      <c r="K362" s="86" t="b">
        <v>0</v>
      </c>
      <c r="L362" s="86" t="b">
        <v>0</v>
      </c>
    </row>
    <row r="363" spans="1:12" x14ac:dyDescent="0.25">
      <c r="A363" s="86" t="s">
        <v>2705</v>
      </c>
      <c r="B363" s="86" t="s">
        <v>2452</v>
      </c>
      <c r="C363" s="86">
        <v>4</v>
      </c>
      <c r="D363" s="119">
        <v>1.3615014598492923E-3</v>
      </c>
      <c r="E363" s="119">
        <v>1.8511756810721323</v>
      </c>
      <c r="F363" s="86" t="s">
        <v>2954</v>
      </c>
      <c r="G363" s="86" t="b">
        <v>0</v>
      </c>
      <c r="H363" s="86" t="b">
        <v>0</v>
      </c>
      <c r="I363" s="86" t="b">
        <v>0</v>
      </c>
      <c r="J363" s="86" t="b">
        <v>0</v>
      </c>
      <c r="K363" s="86" t="b">
        <v>0</v>
      </c>
      <c r="L363" s="86" t="b">
        <v>0</v>
      </c>
    </row>
    <row r="364" spans="1:12" x14ac:dyDescent="0.25">
      <c r="A364" s="86" t="s">
        <v>2450</v>
      </c>
      <c r="B364" s="86" t="s">
        <v>2447</v>
      </c>
      <c r="C364" s="86">
        <v>4</v>
      </c>
      <c r="D364" s="119">
        <v>1.3615014598492923E-3</v>
      </c>
      <c r="E364" s="119">
        <v>0.3369511042783554</v>
      </c>
      <c r="F364" s="86" t="s">
        <v>2954</v>
      </c>
      <c r="G364" s="86" t="b">
        <v>0</v>
      </c>
      <c r="H364" s="86" t="b">
        <v>0</v>
      </c>
      <c r="I364" s="86" t="b">
        <v>0</v>
      </c>
      <c r="J364" s="86" t="b">
        <v>0</v>
      </c>
      <c r="K364" s="86" t="b">
        <v>0</v>
      </c>
      <c r="L364" s="86" t="b">
        <v>0</v>
      </c>
    </row>
    <row r="365" spans="1:12" x14ac:dyDescent="0.25">
      <c r="A365" s="86" t="s">
        <v>2624</v>
      </c>
      <c r="B365" s="86" t="s">
        <v>2559</v>
      </c>
      <c r="C365" s="86">
        <v>4</v>
      </c>
      <c r="D365" s="119">
        <v>1.3615014598492923E-3</v>
      </c>
      <c r="E365" s="119">
        <v>2.5900736323081026</v>
      </c>
      <c r="F365" s="86" t="s">
        <v>2954</v>
      </c>
      <c r="G365" s="86" t="b">
        <v>0</v>
      </c>
      <c r="H365" s="86" t="b">
        <v>0</v>
      </c>
      <c r="I365" s="86" t="b">
        <v>0</v>
      </c>
      <c r="J365" s="86" t="b">
        <v>0</v>
      </c>
      <c r="K365" s="86" t="b">
        <v>0</v>
      </c>
      <c r="L365" s="86" t="b">
        <v>0</v>
      </c>
    </row>
    <row r="366" spans="1:12" x14ac:dyDescent="0.25">
      <c r="A366" s="86" t="s">
        <v>2559</v>
      </c>
      <c r="B366" s="86" t="s">
        <v>2709</v>
      </c>
      <c r="C366" s="86">
        <v>4</v>
      </c>
      <c r="D366" s="119">
        <v>1.3615014598492923E-3</v>
      </c>
      <c r="E366" s="119">
        <v>2.766164891363784</v>
      </c>
      <c r="F366" s="86" t="s">
        <v>2954</v>
      </c>
      <c r="G366" s="86" t="b">
        <v>0</v>
      </c>
      <c r="H366" s="86" t="b">
        <v>0</v>
      </c>
      <c r="I366" s="86" t="b">
        <v>0</v>
      </c>
      <c r="J366" s="86" t="b">
        <v>0</v>
      </c>
      <c r="K366" s="86" t="b">
        <v>0</v>
      </c>
      <c r="L366" s="86" t="b">
        <v>0</v>
      </c>
    </row>
    <row r="367" spans="1:12" x14ac:dyDescent="0.25">
      <c r="A367" s="86" t="s">
        <v>2709</v>
      </c>
      <c r="B367" s="86" t="s">
        <v>2460</v>
      </c>
      <c r="C367" s="86">
        <v>4</v>
      </c>
      <c r="D367" s="119">
        <v>1.3615014598492923E-3</v>
      </c>
      <c r="E367" s="119">
        <v>2.1406238041862986</v>
      </c>
      <c r="F367" s="86" t="s">
        <v>2954</v>
      </c>
      <c r="G367" s="86" t="b">
        <v>0</v>
      </c>
      <c r="H367" s="86" t="b">
        <v>0</v>
      </c>
      <c r="I367" s="86" t="b">
        <v>0</v>
      </c>
      <c r="J367" s="86" t="b">
        <v>0</v>
      </c>
      <c r="K367" s="86" t="b">
        <v>0</v>
      </c>
      <c r="L367" s="86" t="b">
        <v>0</v>
      </c>
    </row>
    <row r="368" spans="1:12" x14ac:dyDescent="0.25">
      <c r="A368" s="86" t="s">
        <v>2445</v>
      </c>
      <c r="B368" s="86" t="s">
        <v>294</v>
      </c>
      <c r="C368" s="86">
        <v>4</v>
      </c>
      <c r="D368" s="119">
        <v>1.3615014598492923E-3</v>
      </c>
      <c r="E368" s="119">
        <v>0.77493881567128886</v>
      </c>
      <c r="F368" s="86" t="s">
        <v>2954</v>
      </c>
      <c r="G368" s="86" t="b">
        <v>0</v>
      </c>
      <c r="H368" s="86" t="b">
        <v>0</v>
      </c>
      <c r="I368" s="86" t="b">
        <v>0</v>
      </c>
      <c r="J368" s="86" t="b">
        <v>0</v>
      </c>
      <c r="K368" s="86" t="b">
        <v>0</v>
      </c>
      <c r="L368" s="86" t="b">
        <v>0</v>
      </c>
    </row>
    <row r="369" spans="1:12" x14ac:dyDescent="0.25">
      <c r="A369" s="86" t="s">
        <v>294</v>
      </c>
      <c r="B369" s="86" t="s">
        <v>2710</v>
      </c>
      <c r="C369" s="86">
        <v>4</v>
      </c>
      <c r="D369" s="119">
        <v>1.3615014598492923E-3</v>
      </c>
      <c r="E369" s="119">
        <v>2.5742793651248705</v>
      </c>
      <c r="F369" s="86" t="s">
        <v>2954</v>
      </c>
      <c r="G369" s="86" t="b">
        <v>0</v>
      </c>
      <c r="H369" s="86" t="b">
        <v>0</v>
      </c>
      <c r="I369" s="86" t="b">
        <v>0</v>
      </c>
      <c r="J369" s="86" t="b">
        <v>0</v>
      </c>
      <c r="K369" s="86" t="b">
        <v>0</v>
      </c>
      <c r="L369" s="86" t="b">
        <v>0</v>
      </c>
    </row>
    <row r="370" spans="1:12" x14ac:dyDescent="0.25">
      <c r="A370" s="86" t="s">
        <v>2710</v>
      </c>
      <c r="B370" s="86" t="s">
        <v>2711</v>
      </c>
      <c r="C370" s="86">
        <v>4</v>
      </c>
      <c r="D370" s="119">
        <v>1.3615014598492923E-3</v>
      </c>
      <c r="E370" s="119">
        <v>3.1183474094751462</v>
      </c>
      <c r="F370" s="86" t="s">
        <v>2954</v>
      </c>
      <c r="G370" s="86" t="b">
        <v>0</v>
      </c>
      <c r="H370" s="86" t="b">
        <v>0</v>
      </c>
      <c r="I370" s="86" t="b">
        <v>0</v>
      </c>
      <c r="J370" s="86" t="b">
        <v>0</v>
      </c>
      <c r="K370" s="86" t="b">
        <v>0</v>
      </c>
      <c r="L370" s="86" t="b">
        <v>0</v>
      </c>
    </row>
    <row r="371" spans="1:12" x14ac:dyDescent="0.25">
      <c r="A371" s="86" t="s">
        <v>2711</v>
      </c>
      <c r="B371" s="86" t="s">
        <v>2712</v>
      </c>
      <c r="C371" s="86">
        <v>4</v>
      </c>
      <c r="D371" s="119">
        <v>1.3615014598492923E-3</v>
      </c>
      <c r="E371" s="119">
        <v>3.1183474094751462</v>
      </c>
      <c r="F371" s="86" t="s">
        <v>2954</v>
      </c>
      <c r="G371" s="86" t="b">
        <v>0</v>
      </c>
      <c r="H371" s="86" t="b">
        <v>0</v>
      </c>
      <c r="I371" s="86" t="b">
        <v>0</v>
      </c>
      <c r="J371" s="86" t="b">
        <v>0</v>
      </c>
      <c r="K371" s="86" t="b">
        <v>0</v>
      </c>
      <c r="L371" s="86" t="b">
        <v>0</v>
      </c>
    </row>
    <row r="372" spans="1:12" x14ac:dyDescent="0.25">
      <c r="A372" s="86" t="s">
        <v>2712</v>
      </c>
      <c r="B372" s="86" t="s">
        <v>2713</v>
      </c>
      <c r="C372" s="86">
        <v>4</v>
      </c>
      <c r="D372" s="119">
        <v>1.3615014598492923E-3</v>
      </c>
      <c r="E372" s="119">
        <v>3.1183474094751462</v>
      </c>
      <c r="F372" s="86" t="s">
        <v>2954</v>
      </c>
      <c r="G372" s="86" t="b">
        <v>0</v>
      </c>
      <c r="H372" s="86" t="b">
        <v>0</v>
      </c>
      <c r="I372" s="86" t="b">
        <v>0</v>
      </c>
      <c r="J372" s="86" t="b">
        <v>0</v>
      </c>
      <c r="K372" s="86" t="b">
        <v>0</v>
      </c>
      <c r="L372" s="86" t="b">
        <v>0</v>
      </c>
    </row>
    <row r="373" spans="1:12" x14ac:dyDescent="0.25">
      <c r="A373" s="86" t="s">
        <v>2713</v>
      </c>
      <c r="B373" s="86" t="s">
        <v>2461</v>
      </c>
      <c r="C373" s="86">
        <v>4</v>
      </c>
      <c r="D373" s="119">
        <v>1.3615014598492923E-3</v>
      </c>
      <c r="E373" s="119">
        <v>2.02143739646709</v>
      </c>
      <c r="F373" s="86" t="s">
        <v>2954</v>
      </c>
      <c r="G373" s="86" t="b">
        <v>0</v>
      </c>
      <c r="H373" s="86" t="b">
        <v>0</v>
      </c>
      <c r="I373" s="86" t="b">
        <v>0</v>
      </c>
      <c r="J373" s="86" t="b">
        <v>0</v>
      </c>
      <c r="K373" s="86" t="b">
        <v>0</v>
      </c>
      <c r="L373" s="86" t="b">
        <v>0</v>
      </c>
    </row>
    <row r="374" spans="1:12" x14ac:dyDescent="0.25">
      <c r="A374" s="86" t="s">
        <v>2461</v>
      </c>
      <c r="B374" s="86" t="s">
        <v>2659</v>
      </c>
      <c r="C374" s="86">
        <v>4</v>
      </c>
      <c r="D374" s="119">
        <v>1.3615014598492923E-3</v>
      </c>
      <c r="E374" s="119">
        <v>1.9245273834590333</v>
      </c>
      <c r="F374" s="86" t="s">
        <v>2954</v>
      </c>
      <c r="G374" s="86" t="b">
        <v>0</v>
      </c>
      <c r="H374" s="86" t="b">
        <v>0</v>
      </c>
      <c r="I374" s="86" t="b">
        <v>0</v>
      </c>
      <c r="J374" s="86" t="b">
        <v>0</v>
      </c>
      <c r="K374" s="86" t="b">
        <v>0</v>
      </c>
      <c r="L374" s="86" t="b">
        <v>0</v>
      </c>
    </row>
    <row r="375" spans="1:12" x14ac:dyDescent="0.25">
      <c r="A375" s="86" t="s">
        <v>2659</v>
      </c>
      <c r="B375" s="86" t="s">
        <v>2510</v>
      </c>
      <c r="C375" s="86">
        <v>4</v>
      </c>
      <c r="D375" s="119">
        <v>1.3615014598492923E-3</v>
      </c>
      <c r="E375" s="119">
        <v>2.4193774051391275</v>
      </c>
      <c r="F375" s="86" t="s">
        <v>2954</v>
      </c>
      <c r="G375" s="86" t="b">
        <v>0</v>
      </c>
      <c r="H375" s="86" t="b">
        <v>0</v>
      </c>
      <c r="I375" s="86" t="b">
        <v>0</v>
      </c>
      <c r="J375" s="86" t="b">
        <v>0</v>
      </c>
      <c r="K375" s="86" t="b">
        <v>0</v>
      </c>
      <c r="L375" s="86" t="b">
        <v>0</v>
      </c>
    </row>
    <row r="376" spans="1:12" x14ac:dyDescent="0.25">
      <c r="A376" s="86" t="s">
        <v>2510</v>
      </c>
      <c r="B376" s="86" t="s">
        <v>2496</v>
      </c>
      <c r="C376" s="86">
        <v>4</v>
      </c>
      <c r="D376" s="119">
        <v>1.3615014598492923E-3</v>
      </c>
      <c r="E376" s="119">
        <v>1.8395938085223174</v>
      </c>
      <c r="F376" s="86" t="s">
        <v>2954</v>
      </c>
      <c r="G376" s="86" t="b">
        <v>0</v>
      </c>
      <c r="H376" s="86" t="b">
        <v>0</v>
      </c>
      <c r="I376" s="86" t="b">
        <v>0</v>
      </c>
      <c r="J376" s="86" t="b">
        <v>0</v>
      </c>
      <c r="K376" s="86" t="b">
        <v>0</v>
      </c>
      <c r="L376" s="86" t="b">
        <v>0</v>
      </c>
    </row>
    <row r="377" spans="1:12" x14ac:dyDescent="0.25">
      <c r="A377" s="86" t="s">
        <v>2496</v>
      </c>
      <c r="B377" s="86" t="s">
        <v>2491</v>
      </c>
      <c r="C377" s="86">
        <v>4</v>
      </c>
      <c r="D377" s="119">
        <v>1.3615014598492923E-3</v>
      </c>
      <c r="E377" s="119">
        <v>1.7012911103560358</v>
      </c>
      <c r="F377" s="86" t="s">
        <v>2954</v>
      </c>
      <c r="G377" s="86" t="b">
        <v>0</v>
      </c>
      <c r="H377" s="86" t="b">
        <v>0</v>
      </c>
      <c r="I377" s="86" t="b">
        <v>0</v>
      </c>
      <c r="J377" s="86" t="b">
        <v>0</v>
      </c>
      <c r="K377" s="86" t="b">
        <v>0</v>
      </c>
      <c r="L377" s="86" t="b">
        <v>0</v>
      </c>
    </row>
    <row r="378" spans="1:12" x14ac:dyDescent="0.25">
      <c r="A378" s="86" t="s">
        <v>2491</v>
      </c>
      <c r="B378" s="86" t="s">
        <v>2523</v>
      </c>
      <c r="C378" s="86">
        <v>4</v>
      </c>
      <c r="D378" s="119">
        <v>1.3615014598492923E-3</v>
      </c>
      <c r="E378" s="119">
        <v>1.9800447113088646</v>
      </c>
      <c r="F378" s="86" t="s">
        <v>2954</v>
      </c>
      <c r="G378" s="86" t="b">
        <v>0</v>
      </c>
      <c r="H378" s="86" t="b">
        <v>0</v>
      </c>
      <c r="I378" s="86" t="b">
        <v>0</v>
      </c>
      <c r="J378" s="86" t="b">
        <v>0</v>
      </c>
      <c r="K378" s="86" t="b">
        <v>0</v>
      </c>
      <c r="L378" s="86" t="b">
        <v>0</v>
      </c>
    </row>
    <row r="379" spans="1:12" x14ac:dyDescent="0.25">
      <c r="A379" s="86" t="s">
        <v>2523</v>
      </c>
      <c r="B379" s="86" t="s">
        <v>2714</v>
      </c>
      <c r="C379" s="86">
        <v>4</v>
      </c>
      <c r="D379" s="119">
        <v>1.3615014598492923E-3</v>
      </c>
      <c r="E379" s="119">
        <v>2.6064640484962718</v>
      </c>
      <c r="F379" s="86" t="s">
        <v>2954</v>
      </c>
      <c r="G379" s="86" t="b">
        <v>0</v>
      </c>
      <c r="H379" s="86" t="b">
        <v>0</v>
      </c>
      <c r="I379" s="86" t="b">
        <v>0</v>
      </c>
      <c r="J379" s="86" t="b">
        <v>0</v>
      </c>
      <c r="K379" s="86" t="b">
        <v>0</v>
      </c>
      <c r="L379" s="86" t="b">
        <v>0</v>
      </c>
    </row>
    <row r="380" spans="1:12" x14ac:dyDescent="0.25">
      <c r="A380" s="86" t="s">
        <v>2714</v>
      </c>
      <c r="B380" s="86" t="s">
        <v>2492</v>
      </c>
      <c r="C380" s="86">
        <v>4</v>
      </c>
      <c r="D380" s="119">
        <v>1.3615014598492923E-3</v>
      </c>
      <c r="E380" s="119">
        <v>2.3779847199809026</v>
      </c>
      <c r="F380" s="86" t="s">
        <v>2954</v>
      </c>
      <c r="G380" s="86" t="b">
        <v>0</v>
      </c>
      <c r="H380" s="86" t="b">
        <v>0</v>
      </c>
      <c r="I380" s="86" t="b">
        <v>0</v>
      </c>
      <c r="J380" s="86" t="b">
        <v>0</v>
      </c>
      <c r="K380" s="86" t="b">
        <v>0</v>
      </c>
      <c r="L380" s="86" t="b">
        <v>0</v>
      </c>
    </row>
    <row r="381" spans="1:12" x14ac:dyDescent="0.25">
      <c r="A381" s="86" t="s">
        <v>2715</v>
      </c>
      <c r="B381" s="86" t="s">
        <v>2716</v>
      </c>
      <c r="C381" s="86">
        <v>4</v>
      </c>
      <c r="D381" s="119">
        <v>1.3615014598492923E-3</v>
      </c>
      <c r="E381" s="119">
        <v>3.1183474094751462</v>
      </c>
      <c r="F381" s="86" t="s">
        <v>2954</v>
      </c>
      <c r="G381" s="86" t="b">
        <v>0</v>
      </c>
      <c r="H381" s="86" t="b">
        <v>0</v>
      </c>
      <c r="I381" s="86" t="b">
        <v>0</v>
      </c>
      <c r="J381" s="86" t="b">
        <v>0</v>
      </c>
      <c r="K381" s="86" t="b">
        <v>0</v>
      </c>
      <c r="L381" s="86" t="b">
        <v>0</v>
      </c>
    </row>
    <row r="382" spans="1:12" x14ac:dyDescent="0.25">
      <c r="A382" s="86" t="s">
        <v>2566</v>
      </c>
      <c r="B382" s="86" t="s">
        <v>2587</v>
      </c>
      <c r="C382" s="86">
        <v>4</v>
      </c>
      <c r="D382" s="119">
        <v>1.3615014598492923E-3</v>
      </c>
      <c r="E382" s="119">
        <v>2.5162874181471837</v>
      </c>
      <c r="F382" s="86" t="s">
        <v>2954</v>
      </c>
      <c r="G382" s="86" t="b">
        <v>0</v>
      </c>
      <c r="H382" s="86" t="b">
        <v>0</v>
      </c>
      <c r="I382" s="86" t="b">
        <v>0</v>
      </c>
      <c r="J382" s="86" t="b">
        <v>0</v>
      </c>
      <c r="K382" s="86" t="b">
        <v>0</v>
      </c>
      <c r="L382" s="86" t="b">
        <v>0</v>
      </c>
    </row>
    <row r="383" spans="1:12" x14ac:dyDescent="0.25">
      <c r="A383" s="86" t="s">
        <v>2587</v>
      </c>
      <c r="B383" s="86" t="s">
        <v>2717</v>
      </c>
      <c r="C383" s="86">
        <v>4</v>
      </c>
      <c r="D383" s="119">
        <v>1.3615014598492923E-3</v>
      </c>
      <c r="E383" s="119">
        <v>2.817317413811165</v>
      </c>
      <c r="F383" s="86" t="s">
        <v>2954</v>
      </c>
      <c r="G383" s="86" t="b">
        <v>0</v>
      </c>
      <c r="H383" s="86" t="b">
        <v>0</v>
      </c>
      <c r="I383" s="86" t="b">
        <v>0</v>
      </c>
      <c r="J383" s="86" t="b">
        <v>0</v>
      </c>
      <c r="K383" s="86" t="b">
        <v>0</v>
      </c>
      <c r="L383" s="86" t="b">
        <v>0</v>
      </c>
    </row>
    <row r="384" spans="1:12" x14ac:dyDescent="0.25">
      <c r="A384" s="86" t="s">
        <v>2717</v>
      </c>
      <c r="B384" s="86" t="s">
        <v>2564</v>
      </c>
      <c r="C384" s="86">
        <v>4</v>
      </c>
      <c r="D384" s="119">
        <v>1.3615014598492923E-3</v>
      </c>
      <c r="E384" s="119">
        <v>3.1183474094751462</v>
      </c>
      <c r="F384" s="86" t="s">
        <v>2954</v>
      </c>
      <c r="G384" s="86" t="b">
        <v>0</v>
      </c>
      <c r="H384" s="86" t="b">
        <v>0</v>
      </c>
      <c r="I384" s="86" t="b">
        <v>0</v>
      </c>
      <c r="J384" s="86" t="b">
        <v>0</v>
      </c>
      <c r="K384" s="86" t="b">
        <v>0</v>
      </c>
      <c r="L384" s="86" t="b">
        <v>0</v>
      </c>
    </row>
    <row r="385" spans="1:12" x14ac:dyDescent="0.25">
      <c r="A385" s="86" t="s">
        <v>2564</v>
      </c>
      <c r="B385" s="86" t="s">
        <v>2718</v>
      </c>
      <c r="C385" s="86">
        <v>4</v>
      </c>
      <c r="D385" s="119">
        <v>1.3615014598492923E-3</v>
      </c>
      <c r="E385" s="119">
        <v>2.766164891363784</v>
      </c>
      <c r="F385" s="86" t="s">
        <v>2954</v>
      </c>
      <c r="G385" s="86" t="b">
        <v>0</v>
      </c>
      <c r="H385" s="86" t="b">
        <v>0</v>
      </c>
      <c r="I385" s="86" t="b">
        <v>0</v>
      </c>
      <c r="J385" s="86" t="b">
        <v>0</v>
      </c>
      <c r="K385" s="86" t="b">
        <v>0</v>
      </c>
      <c r="L385" s="86" t="b">
        <v>0</v>
      </c>
    </row>
    <row r="386" spans="1:12" x14ac:dyDescent="0.25">
      <c r="A386" s="86" t="s">
        <v>2718</v>
      </c>
      <c r="B386" s="86" t="s">
        <v>2567</v>
      </c>
      <c r="C386" s="86">
        <v>4</v>
      </c>
      <c r="D386" s="119">
        <v>1.3615014598492923E-3</v>
      </c>
      <c r="E386" s="119">
        <v>2.817317413811165</v>
      </c>
      <c r="F386" s="86" t="s">
        <v>2954</v>
      </c>
      <c r="G386" s="86" t="b">
        <v>0</v>
      </c>
      <c r="H386" s="86" t="b">
        <v>0</v>
      </c>
      <c r="I386" s="86" t="b">
        <v>0</v>
      </c>
      <c r="J386" s="86" t="b">
        <v>0</v>
      </c>
      <c r="K386" s="86" t="b">
        <v>0</v>
      </c>
      <c r="L386" s="86" t="b">
        <v>0</v>
      </c>
    </row>
    <row r="387" spans="1:12" x14ac:dyDescent="0.25">
      <c r="A387" s="86" t="s">
        <v>2567</v>
      </c>
      <c r="B387" s="86" t="s">
        <v>2445</v>
      </c>
      <c r="C387" s="86">
        <v>4</v>
      </c>
      <c r="D387" s="119">
        <v>1.3615014598492923E-3</v>
      </c>
      <c r="E387" s="119">
        <v>0.93793477663682234</v>
      </c>
      <c r="F387" s="86" t="s">
        <v>2954</v>
      </c>
      <c r="G387" s="86" t="b">
        <v>0</v>
      </c>
      <c r="H387" s="86" t="b">
        <v>0</v>
      </c>
      <c r="I387" s="86" t="b">
        <v>0</v>
      </c>
      <c r="J387" s="86" t="b">
        <v>0</v>
      </c>
      <c r="K387" s="86" t="b">
        <v>0</v>
      </c>
      <c r="L387" s="86" t="b">
        <v>0</v>
      </c>
    </row>
    <row r="388" spans="1:12" x14ac:dyDescent="0.25">
      <c r="A388" s="86" t="s">
        <v>2445</v>
      </c>
      <c r="B388" s="86" t="s">
        <v>2719</v>
      </c>
      <c r="C388" s="86">
        <v>4</v>
      </c>
      <c r="D388" s="119">
        <v>1.3615014598492923E-3</v>
      </c>
      <c r="E388" s="119">
        <v>1.3190068600215645</v>
      </c>
      <c r="F388" s="86" t="s">
        <v>2954</v>
      </c>
      <c r="G388" s="86" t="b">
        <v>0</v>
      </c>
      <c r="H388" s="86" t="b">
        <v>0</v>
      </c>
      <c r="I388" s="86" t="b">
        <v>0</v>
      </c>
      <c r="J388" s="86" t="b">
        <v>0</v>
      </c>
      <c r="K388" s="86" t="b">
        <v>0</v>
      </c>
      <c r="L388" s="86" t="b">
        <v>0</v>
      </c>
    </row>
    <row r="389" spans="1:12" x14ac:dyDescent="0.25">
      <c r="A389" s="86" t="s">
        <v>2719</v>
      </c>
      <c r="B389" s="86" t="s">
        <v>2720</v>
      </c>
      <c r="C389" s="86">
        <v>4</v>
      </c>
      <c r="D389" s="119">
        <v>1.3615014598492923E-3</v>
      </c>
      <c r="E389" s="119">
        <v>3.1183474094751462</v>
      </c>
      <c r="F389" s="86" t="s">
        <v>2954</v>
      </c>
      <c r="G389" s="86" t="b">
        <v>0</v>
      </c>
      <c r="H389" s="86" t="b">
        <v>0</v>
      </c>
      <c r="I389" s="86" t="b">
        <v>0</v>
      </c>
      <c r="J389" s="86" t="b">
        <v>0</v>
      </c>
      <c r="K389" s="86" t="b">
        <v>0</v>
      </c>
      <c r="L389" s="86" t="b">
        <v>0</v>
      </c>
    </row>
    <row r="390" spans="1:12" x14ac:dyDescent="0.25">
      <c r="A390" s="86" t="s">
        <v>2720</v>
      </c>
      <c r="B390" s="86" t="s">
        <v>2721</v>
      </c>
      <c r="C390" s="86">
        <v>4</v>
      </c>
      <c r="D390" s="119">
        <v>1.3615014598492923E-3</v>
      </c>
      <c r="E390" s="119">
        <v>3.1183474094751462</v>
      </c>
      <c r="F390" s="86" t="s">
        <v>2954</v>
      </c>
      <c r="G390" s="86" t="b">
        <v>0</v>
      </c>
      <c r="H390" s="86" t="b">
        <v>0</v>
      </c>
      <c r="I390" s="86" t="b">
        <v>0</v>
      </c>
      <c r="J390" s="86" t="b">
        <v>0</v>
      </c>
      <c r="K390" s="86" t="b">
        <v>0</v>
      </c>
      <c r="L390" s="86" t="b">
        <v>0</v>
      </c>
    </row>
    <row r="391" spans="1:12" x14ac:dyDescent="0.25">
      <c r="A391" s="86" t="s">
        <v>2721</v>
      </c>
      <c r="B391" s="86" t="s">
        <v>2587</v>
      </c>
      <c r="C391" s="86">
        <v>4</v>
      </c>
      <c r="D391" s="119">
        <v>1.3615014598492923E-3</v>
      </c>
      <c r="E391" s="119">
        <v>2.817317413811165</v>
      </c>
      <c r="F391" s="86" t="s">
        <v>2954</v>
      </c>
      <c r="G391" s="86" t="b">
        <v>0</v>
      </c>
      <c r="H391" s="86" t="b">
        <v>0</v>
      </c>
      <c r="I391" s="86" t="b">
        <v>0</v>
      </c>
      <c r="J391" s="86" t="b">
        <v>0</v>
      </c>
      <c r="K391" s="86" t="b">
        <v>0</v>
      </c>
      <c r="L391" s="86" t="b">
        <v>0</v>
      </c>
    </row>
    <row r="392" spans="1:12" x14ac:dyDescent="0.25">
      <c r="A392" s="86" t="s">
        <v>2587</v>
      </c>
      <c r="B392" s="86" t="s">
        <v>2722</v>
      </c>
      <c r="C392" s="86">
        <v>4</v>
      </c>
      <c r="D392" s="119">
        <v>1.3615014598492923E-3</v>
      </c>
      <c r="E392" s="119">
        <v>2.817317413811165</v>
      </c>
      <c r="F392" s="86" t="s">
        <v>2954</v>
      </c>
      <c r="G392" s="86" t="b">
        <v>0</v>
      </c>
      <c r="H392" s="86" t="b">
        <v>0</v>
      </c>
      <c r="I392" s="86" t="b">
        <v>0</v>
      </c>
      <c r="J392" s="86" t="b">
        <v>0</v>
      </c>
      <c r="K392" s="86" t="b">
        <v>0</v>
      </c>
      <c r="L392" s="86" t="b">
        <v>0</v>
      </c>
    </row>
    <row r="393" spans="1:12" x14ac:dyDescent="0.25">
      <c r="A393" s="86" t="s">
        <v>2722</v>
      </c>
      <c r="B393" s="86" t="s">
        <v>2557</v>
      </c>
      <c r="C393" s="86">
        <v>4</v>
      </c>
      <c r="D393" s="119">
        <v>1.3615014598492923E-3</v>
      </c>
      <c r="E393" s="119">
        <v>2.766164891363784</v>
      </c>
      <c r="F393" s="86" t="s">
        <v>2954</v>
      </c>
      <c r="G393" s="86" t="b">
        <v>0</v>
      </c>
      <c r="H393" s="86" t="b">
        <v>0</v>
      </c>
      <c r="I393" s="86" t="b">
        <v>0</v>
      </c>
      <c r="J393" s="86" t="b">
        <v>0</v>
      </c>
      <c r="K393" s="86" t="b">
        <v>0</v>
      </c>
      <c r="L393" s="86" t="b">
        <v>0</v>
      </c>
    </row>
    <row r="394" spans="1:12" x14ac:dyDescent="0.25">
      <c r="A394" s="86" t="s">
        <v>2557</v>
      </c>
      <c r="B394" s="86" t="s">
        <v>2569</v>
      </c>
      <c r="C394" s="86">
        <v>4</v>
      </c>
      <c r="D394" s="119">
        <v>1.3615014598492923E-3</v>
      </c>
      <c r="E394" s="119">
        <v>2.4651348956998027</v>
      </c>
      <c r="F394" s="86" t="s">
        <v>2954</v>
      </c>
      <c r="G394" s="86" t="b">
        <v>0</v>
      </c>
      <c r="H394" s="86" t="b">
        <v>0</v>
      </c>
      <c r="I394" s="86" t="b">
        <v>0</v>
      </c>
      <c r="J394" s="86" t="b">
        <v>0</v>
      </c>
      <c r="K394" s="86" t="b">
        <v>0</v>
      </c>
      <c r="L394" s="86" t="b">
        <v>0</v>
      </c>
    </row>
    <row r="395" spans="1:12" x14ac:dyDescent="0.25">
      <c r="A395" s="86" t="s">
        <v>2478</v>
      </c>
      <c r="B395" s="86" t="s">
        <v>2484</v>
      </c>
      <c r="C395" s="86">
        <v>3</v>
      </c>
      <c r="D395" s="119">
        <v>1.0884543165188894E-3</v>
      </c>
      <c r="E395" s="119">
        <v>1.4563770566709859</v>
      </c>
      <c r="F395" s="86" t="s">
        <v>2954</v>
      </c>
      <c r="G395" s="86" t="b">
        <v>0</v>
      </c>
      <c r="H395" s="86" t="b">
        <v>0</v>
      </c>
      <c r="I395" s="86" t="b">
        <v>0</v>
      </c>
      <c r="J395" s="86" t="b">
        <v>0</v>
      </c>
      <c r="K395" s="86" t="b">
        <v>0</v>
      </c>
      <c r="L395" s="86" t="b">
        <v>0</v>
      </c>
    </row>
    <row r="396" spans="1:12" x14ac:dyDescent="0.25">
      <c r="A396" s="86" t="s">
        <v>2484</v>
      </c>
      <c r="B396" s="86" t="s">
        <v>2545</v>
      </c>
      <c r="C396" s="86">
        <v>3</v>
      </c>
      <c r="D396" s="119">
        <v>1.0884543165188894E-3</v>
      </c>
      <c r="E396" s="119">
        <v>1.835800819505178</v>
      </c>
      <c r="F396" s="86" t="s">
        <v>2954</v>
      </c>
      <c r="G396" s="86" t="b">
        <v>0</v>
      </c>
      <c r="H396" s="86" t="b">
        <v>0</v>
      </c>
      <c r="I396" s="86" t="b">
        <v>0</v>
      </c>
      <c r="J396" s="86" t="b">
        <v>0</v>
      </c>
      <c r="K396" s="86" t="b">
        <v>0</v>
      </c>
      <c r="L396" s="86" t="b">
        <v>0</v>
      </c>
    </row>
    <row r="397" spans="1:12" x14ac:dyDescent="0.25">
      <c r="A397" s="86" t="s">
        <v>2545</v>
      </c>
      <c r="B397" s="86" t="s">
        <v>2452</v>
      </c>
      <c r="C397" s="86">
        <v>3</v>
      </c>
      <c r="D397" s="119">
        <v>1.0884543165188894E-3</v>
      </c>
      <c r="E397" s="119">
        <v>1.3282969357917949</v>
      </c>
      <c r="F397" s="86" t="s">
        <v>2954</v>
      </c>
      <c r="G397" s="86" t="b">
        <v>0</v>
      </c>
      <c r="H397" s="86" t="b">
        <v>0</v>
      </c>
      <c r="I397" s="86" t="b">
        <v>0</v>
      </c>
      <c r="J397" s="86" t="b">
        <v>0</v>
      </c>
      <c r="K397" s="86" t="b">
        <v>0</v>
      </c>
      <c r="L397" s="86" t="b">
        <v>0</v>
      </c>
    </row>
    <row r="398" spans="1:12" x14ac:dyDescent="0.25">
      <c r="A398" s="86" t="s">
        <v>2456</v>
      </c>
      <c r="B398" s="86" t="s">
        <v>2460</v>
      </c>
      <c r="C398" s="86">
        <v>3</v>
      </c>
      <c r="D398" s="119">
        <v>1.0884543165188894E-3</v>
      </c>
      <c r="E398" s="119">
        <v>0.72565045621548041</v>
      </c>
      <c r="F398" s="86" t="s">
        <v>2954</v>
      </c>
      <c r="G398" s="86" t="b">
        <v>0</v>
      </c>
      <c r="H398" s="86" t="b">
        <v>0</v>
      </c>
      <c r="I398" s="86" t="b">
        <v>0</v>
      </c>
      <c r="J398" s="86" t="b">
        <v>0</v>
      </c>
      <c r="K398" s="86" t="b">
        <v>0</v>
      </c>
      <c r="L398" s="86" t="b">
        <v>0</v>
      </c>
    </row>
    <row r="399" spans="1:12" x14ac:dyDescent="0.25">
      <c r="A399" s="86" t="s">
        <v>2460</v>
      </c>
      <c r="B399" s="86" t="s">
        <v>2725</v>
      </c>
      <c r="C399" s="86">
        <v>3</v>
      </c>
      <c r="D399" s="119">
        <v>1.0884543165188894E-3</v>
      </c>
      <c r="E399" s="119">
        <v>1.9800447113088648</v>
      </c>
      <c r="F399" s="86" t="s">
        <v>2954</v>
      </c>
      <c r="G399" s="86" t="b">
        <v>0</v>
      </c>
      <c r="H399" s="86" t="b">
        <v>0</v>
      </c>
      <c r="I399" s="86" t="b">
        <v>0</v>
      </c>
      <c r="J399" s="86" t="b">
        <v>0</v>
      </c>
      <c r="K399" s="86" t="b">
        <v>0</v>
      </c>
      <c r="L399" s="86" t="b">
        <v>0</v>
      </c>
    </row>
    <row r="400" spans="1:12" x14ac:dyDescent="0.25">
      <c r="A400" s="86" t="s">
        <v>2725</v>
      </c>
      <c r="B400" s="86" t="s">
        <v>2448</v>
      </c>
      <c r="C400" s="86">
        <v>3</v>
      </c>
      <c r="D400" s="119">
        <v>1.0884543165188894E-3</v>
      </c>
      <c r="E400" s="119">
        <v>1.6031361051473443</v>
      </c>
      <c r="F400" s="86" t="s">
        <v>2954</v>
      </c>
      <c r="G400" s="86" t="b">
        <v>0</v>
      </c>
      <c r="H400" s="86" t="b">
        <v>0</v>
      </c>
      <c r="I400" s="86" t="b">
        <v>0</v>
      </c>
      <c r="J400" s="86" t="b">
        <v>0</v>
      </c>
      <c r="K400" s="86" t="b">
        <v>0</v>
      </c>
      <c r="L400" s="86" t="b">
        <v>0</v>
      </c>
    </row>
    <row r="401" spans="1:12" x14ac:dyDescent="0.25">
      <c r="A401" s="86" t="s">
        <v>2449</v>
      </c>
      <c r="B401" s="86" t="s">
        <v>2472</v>
      </c>
      <c r="C401" s="86">
        <v>3</v>
      </c>
      <c r="D401" s="119">
        <v>1.0884543165188894E-3</v>
      </c>
      <c r="E401" s="119">
        <v>0.6120679260142704</v>
      </c>
      <c r="F401" s="86" t="s">
        <v>2954</v>
      </c>
      <c r="G401" s="86" t="b">
        <v>0</v>
      </c>
      <c r="H401" s="86" t="b">
        <v>0</v>
      </c>
      <c r="I401" s="86" t="b">
        <v>0</v>
      </c>
      <c r="J401" s="86" t="b">
        <v>0</v>
      </c>
      <c r="K401" s="86" t="b">
        <v>0</v>
      </c>
      <c r="L401" s="86" t="b">
        <v>0</v>
      </c>
    </row>
    <row r="402" spans="1:12" x14ac:dyDescent="0.25">
      <c r="A402" s="86" t="s">
        <v>2464</v>
      </c>
      <c r="B402" s="86" t="s">
        <v>2454</v>
      </c>
      <c r="C402" s="86">
        <v>3</v>
      </c>
      <c r="D402" s="119">
        <v>1.0884543165188894E-3</v>
      </c>
      <c r="E402" s="119">
        <v>0.64026212665286697</v>
      </c>
      <c r="F402" s="86" t="s">
        <v>2954</v>
      </c>
      <c r="G402" s="86" t="b">
        <v>0</v>
      </c>
      <c r="H402" s="86" t="b">
        <v>0</v>
      </c>
      <c r="I402" s="86" t="b">
        <v>0</v>
      </c>
      <c r="J402" s="86" t="b">
        <v>0</v>
      </c>
      <c r="K402" s="86" t="b">
        <v>0</v>
      </c>
      <c r="L402" s="86" t="b">
        <v>0</v>
      </c>
    </row>
    <row r="403" spans="1:12" x14ac:dyDescent="0.25">
      <c r="A403" s="86" t="s">
        <v>2530</v>
      </c>
      <c r="B403" s="86" t="s">
        <v>2445</v>
      </c>
      <c r="C403" s="86">
        <v>3</v>
      </c>
      <c r="D403" s="119">
        <v>1.0884543165188894E-3</v>
      </c>
      <c r="E403" s="119">
        <v>1.0171160226844473</v>
      </c>
      <c r="F403" s="86" t="s">
        <v>2954</v>
      </c>
      <c r="G403" s="86" t="b">
        <v>0</v>
      </c>
      <c r="H403" s="86" t="b">
        <v>0</v>
      </c>
      <c r="I403" s="86" t="b">
        <v>0</v>
      </c>
      <c r="J403" s="86" t="b">
        <v>0</v>
      </c>
      <c r="K403" s="86" t="b">
        <v>0</v>
      </c>
      <c r="L403" s="86" t="b">
        <v>0</v>
      </c>
    </row>
    <row r="404" spans="1:12" x14ac:dyDescent="0.25">
      <c r="A404" s="86" t="s">
        <v>2625</v>
      </c>
      <c r="B404" s="86" t="s">
        <v>2726</v>
      </c>
      <c r="C404" s="86">
        <v>3</v>
      </c>
      <c r="D404" s="119">
        <v>1.0884543165188894E-3</v>
      </c>
      <c r="E404" s="119">
        <v>3.0214373964670895</v>
      </c>
      <c r="F404" s="86" t="s">
        <v>2954</v>
      </c>
      <c r="G404" s="86" t="b">
        <v>0</v>
      </c>
      <c r="H404" s="86" t="b">
        <v>0</v>
      </c>
      <c r="I404" s="86" t="b">
        <v>0</v>
      </c>
      <c r="J404" s="86" t="b">
        <v>0</v>
      </c>
      <c r="K404" s="86" t="b">
        <v>0</v>
      </c>
      <c r="L404" s="86" t="b">
        <v>0</v>
      </c>
    </row>
    <row r="405" spans="1:12" x14ac:dyDescent="0.25">
      <c r="A405" s="86" t="s">
        <v>2726</v>
      </c>
      <c r="B405" s="86" t="s">
        <v>2445</v>
      </c>
      <c r="C405" s="86">
        <v>3</v>
      </c>
      <c r="D405" s="119">
        <v>1.0884543165188894E-3</v>
      </c>
      <c r="E405" s="119">
        <v>1.2389647723008037</v>
      </c>
      <c r="F405" s="86" t="s">
        <v>2954</v>
      </c>
      <c r="G405" s="86" t="b">
        <v>0</v>
      </c>
      <c r="H405" s="86" t="b">
        <v>0</v>
      </c>
      <c r="I405" s="86" t="b">
        <v>0</v>
      </c>
      <c r="J405" s="86" t="b">
        <v>0</v>
      </c>
      <c r="K405" s="86" t="b">
        <v>0</v>
      </c>
      <c r="L405" s="86" t="b">
        <v>0</v>
      </c>
    </row>
    <row r="406" spans="1:12" x14ac:dyDescent="0.25">
      <c r="A406" s="86" t="s">
        <v>2445</v>
      </c>
      <c r="B406" s="86" t="s">
        <v>2527</v>
      </c>
      <c r="C406" s="86">
        <v>3</v>
      </c>
      <c r="D406" s="119">
        <v>1.0884543165188894E-3</v>
      </c>
      <c r="E406" s="119">
        <v>0.79612811474122691</v>
      </c>
      <c r="F406" s="86" t="s">
        <v>2954</v>
      </c>
      <c r="G406" s="86" t="b">
        <v>0</v>
      </c>
      <c r="H406" s="86" t="b">
        <v>0</v>
      </c>
      <c r="I406" s="86" t="b">
        <v>0</v>
      </c>
      <c r="J406" s="86" t="b">
        <v>0</v>
      </c>
      <c r="K406" s="86" t="b">
        <v>0</v>
      </c>
      <c r="L406" s="86" t="b">
        <v>0</v>
      </c>
    </row>
    <row r="407" spans="1:12" x14ac:dyDescent="0.25">
      <c r="A407" s="86" t="s">
        <v>2527</v>
      </c>
      <c r="B407" s="86" t="s">
        <v>2727</v>
      </c>
      <c r="C407" s="86">
        <v>3</v>
      </c>
      <c r="D407" s="119">
        <v>1.0884543165188894E-3</v>
      </c>
      <c r="E407" s="119">
        <v>2.6412261547554836</v>
      </c>
      <c r="F407" s="86" t="s">
        <v>2954</v>
      </c>
      <c r="G407" s="86" t="b">
        <v>0</v>
      </c>
      <c r="H407" s="86" t="b">
        <v>0</v>
      </c>
      <c r="I407" s="86" t="b">
        <v>0</v>
      </c>
      <c r="J407" s="86" t="b">
        <v>0</v>
      </c>
      <c r="K407" s="86" t="b">
        <v>0</v>
      </c>
      <c r="L407" s="86" t="b">
        <v>0</v>
      </c>
    </row>
    <row r="408" spans="1:12" x14ac:dyDescent="0.25">
      <c r="A408" s="86" t="s">
        <v>2727</v>
      </c>
      <c r="B408" s="86" t="s">
        <v>2546</v>
      </c>
      <c r="C408" s="86">
        <v>3</v>
      </c>
      <c r="D408" s="119">
        <v>1.0884543165188894E-3</v>
      </c>
      <c r="E408" s="119">
        <v>2.7204074008031087</v>
      </c>
      <c r="F408" s="86" t="s">
        <v>2954</v>
      </c>
      <c r="G408" s="86" t="b">
        <v>0</v>
      </c>
      <c r="H408" s="86" t="b">
        <v>0</v>
      </c>
      <c r="I408" s="86" t="b">
        <v>0</v>
      </c>
      <c r="J408" s="86" t="b">
        <v>0</v>
      </c>
      <c r="K408" s="86" t="b">
        <v>0</v>
      </c>
      <c r="L408" s="86" t="b">
        <v>0</v>
      </c>
    </row>
    <row r="409" spans="1:12" x14ac:dyDescent="0.25">
      <c r="A409" s="86" t="s">
        <v>2546</v>
      </c>
      <c r="B409" s="86" t="s">
        <v>292</v>
      </c>
      <c r="C409" s="86">
        <v>3</v>
      </c>
      <c r="D409" s="119">
        <v>1.0884543165188894E-3</v>
      </c>
      <c r="E409" s="119">
        <v>2.0514006198445331</v>
      </c>
      <c r="F409" s="86" t="s">
        <v>2954</v>
      </c>
      <c r="G409" s="86" t="b">
        <v>0</v>
      </c>
      <c r="H409" s="86" t="b">
        <v>0</v>
      </c>
      <c r="I409" s="86" t="b">
        <v>0</v>
      </c>
      <c r="J409" s="86" t="b">
        <v>0</v>
      </c>
      <c r="K409" s="86" t="b">
        <v>0</v>
      </c>
      <c r="L409" s="86" t="b">
        <v>0</v>
      </c>
    </row>
    <row r="410" spans="1:12" x14ac:dyDescent="0.25">
      <c r="A410" s="86" t="s">
        <v>292</v>
      </c>
      <c r="B410" s="86" t="s">
        <v>2460</v>
      </c>
      <c r="C410" s="86">
        <v>3</v>
      </c>
      <c r="D410" s="119">
        <v>1.0884543165188894E-3</v>
      </c>
      <c r="E410" s="119">
        <v>1.4716170232277228</v>
      </c>
      <c r="F410" s="86" t="s">
        <v>2954</v>
      </c>
      <c r="G410" s="86" t="b">
        <v>0</v>
      </c>
      <c r="H410" s="86" t="b">
        <v>0</v>
      </c>
      <c r="I410" s="86" t="b">
        <v>0</v>
      </c>
      <c r="J410" s="86" t="b">
        <v>0</v>
      </c>
      <c r="K410" s="86" t="b">
        <v>0</v>
      </c>
      <c r="L410" s="86" t="b">
        <v>0</v>
      </c>
    </row>
    <row r="411" spans="1:12" x14ac:dyDescent="0.25">
      <c r="A411" s="86" t="s">
        <v>2460</v>
      </c>
      <c r="B411" s="86" t="s">
        <v>2728</v>
      </c>
      <c r="C411" s="86">
        <v>3</v>
      </c>
      <c r="D411" s="119">
        <v>1.0884543165188894E-3</v>
      </c>
      <c r="E411" s="119">
        <v>1.9800447113088648</v>
      </c>
      <c r="F411" s="86" t="s">
        <v>2954</v>
      </c>
      <c r="G411" s="86" t="b">
        <v>0</v>
      </c>
      <c r="H411" s="86" t="b">
        <v>0</v>
      </c>
      <c r="I411" s="86" t="b">
        <v>0</v>
      </c>
      <c r="J411" s="86" t="b">
        <v>0</v>
      </c>
      <c r="K411" s="86" t="b">
        <v>0</v>
      </c>
      <c r="L411" s="86" t="b">
        <v>0</v>
      </c>
    </row>
    <row r="412" spans="1:12" x14ac:dyDescent="0.25">
      <c r="A412" s="86" t="s">
        <v>2728</v>
      </c>
      <c r="B412" s="86" t="s">
        <v>2729</v>
      </c>
      <c r="C412" s="86">
        <v>3</v>
      </c>
      <c r="D412" s="119">
        <v>1.0884543165188894E-3</v>
      </c>
      <c r="E412" s="119">
        <v>3.2432861460834461</v>
      </c>
      <c r="F412" s="86" t="s">
        <v>2954</v>
      </c>
      <c r="G412" s="86" t="b">
        <v>0</v>
      </c>
      <c r="H412" s="86" t="b">
        <v>0</v>
      </c>
      <c r="I412" s="86" t="b">
        <v>0</v>
      </c>
      <c r="J412" s="86" t="b">
        <v>0</v>
      </c>
      <c r="K412" s="86" t="b">
        <v>0</v>
      </c>
      <c r="L412" s="86" t="b">
        <v>0</v>
      </c>
    </row>
    <row r="413" spans="1:12" x14ac:dyDescent="0.25">
      <c r="A413" s="86" t="s">
        <v>2729</v>
      </c>
      <c r="B413" s="86" t="s">
        <v>2730</v>
      </c>
      <c r="C413" s="86">
        <v>3</v>
      </c>
      <c r="D413" s="119">
        <v>1.0884543165188894E-3</v>
      </c>
      <c r="E413" s="119">
        <v>3.2432861460834461</v>
      </c>
      <c r="F413" s="86" t="s">
        <v>2954</v>
      </c>
      <c r="G413" s="86" t="b">
        <v>0</v>
      </c>
      <c r="H413" s="86" t="b">
        <v>0</v>
      </c>
      <c r="I413" s="86" t="b">
        <v>0</v>
      </c>
      <c r="J413" s="86" t="b">
        <v>0</v>
      </c>
      <c r="K413" s="86" t="b">
        <v>0</v>
      </c>
      <c r="L413" s="86" t="b">
        <v>0</v>
      </c>
    </row>
    <row r="414" spans="1:12" x14ac:dyDescent="0.25">
      <c r="A414" s="86" t="s">
        <v>2730</v>
      </c>
      <c r="B414" s="86" t="s">
        <v>2522</v>
      </c>
      <c r="C414" s="86">
        <v>3</v>
      </c>
      <c r="D414" s="119">
        <v>1.0884543165188894E-3</v>
      </c>
      <c r="E414" s="119">
        <v>2.7204074008031087</v>
      </c>
      <c r="F414" s="86" t="s">
        <v>2954</v>
      </c>
      <c r="G414" s="86" t="b">
        <v>0</v>
      </c>
      <c r="H414" s="86" t="b">
        <v>0</v>
      </c>
      <c r="I414" s="86" t="b">
        <v>0</v>
      </c>
      <c r="J414" s="86" t="b">
        <v>0</v>
      </c>
      <c r="K414" s="86" t="b">
        <v>0</v>
      </c>
      <c r="L414" s="86" t="b">
        <v>0</v>
      </c>
    </row>
    <row r="415" spans="1:12" x14ac:dyDescent="0.25">
      <c r="A415" s="86" t="s">
        <v>2522</v>
      </c>
      <c r="B415" s="86" t="s">
        <v>2731</v>
      </c>
      <c r="C415" s="86">
        <v>3</v>
      </c>
      <c r="D415" s="119">
        <v>1.0884543165188894E-3</v>
      </c>
      <c r="E415" s="119">
        <v>2.6064640484962718</v>
      </c>
      <c r="F415" s="86" t="s">
        <v>2954</v>
      </c>
      <c r="G415" s="86" t="b">
        <v>0</v>
      </c>
      <c r="H415" s="86" t="b">
        <v>0</v>
      </c>
      <c r="I415" s="86" t="b">
        <v>0</v>
      </c>
      <c r="J415" s="86" t="b">
        <v>0</v>
      </c>
      <c r="K415" s="86" t="b">
        <v>0</v>
      </c>
      <c r="L415" s="86" t="b">
        <v>0</v>
      </c>
    </row>
    <row r="416" spans="1:12" x14ac:dyDescent="0.25">
      <c r="A416" s="86" t="s">
        <v>2731</v>
      </c>
      <c r="B416" s="86" t="s">
        <v>2476</v>
      </c>
      <c r="C416" s="86">
        <v>3</v>
      </c>
      <c r="D416" s="119">
        <v>1.0884543165188894E-3</v>
      </c>
      <c r="E416" s="119">
        <v>2.4416537998502799</v>
      </c>
      <c r="F416" s="86" t="s">
        <v>2954</v>
      </c>
      <c r="G416" s="86" t="b">
        <v>0</v>
      </c>
      <c r="H416" s="86" t="b">
        <v>0</v>
      </c>
      <c r="I416" s="86" t="b">
        <v>0</v>
      </c>
      <c r="J416" s="86" t="b">
        <v>0</v>
      </c>
      <c r="K416" s="86" t="b">
        <v>0</v>
      </c>
      <c r="L416" s="86" t="b">
        <v>0</v>
      </c>
    </row>
    <row r="417" spans="1:12" x14ac:dyDescent="0.25">
      <c r="A417" s="86" t="s">
        <v>2476</v>
      </c>
      <c r="B417" s="86" t="s">
        <v>2493</v>
      </c>
      <c r="C417" s="86">
        <v>3</v>
      </c>
      <c r="D417" s="119">
        <v>1.0884543165188894E-3</v>
      </c>
      <c r="E417" s="119">
        <v>1.4002611146920547</v>
      </c>
      <c r="F417" s="86" t="s">
        <v>2954</v>
      </c>
      <c r="G417" s="86" t="b">
        <v>0</v>
      </c>
      <c r="H417" s="86" t="b">
        <v>0</v>
      </c>
      <c r="I417" s="86" t="b">
        <v>0</v>
      </c>
      <c r="J417" s="86" t="b">
        <v>0</v>
      </c>
      <c r="K417" s="86" t="b">
        <v>0</v>
      </c>
      <c r="L417" s="86" t="b">
        <v>0</v>
      </c>
    </row>
    <row r="418" spans="1:12" x14ac:dyDescent="0.25">
      <c r="A418" s="86" t="s">
        <v>2493</v>
      </c>
      <c r="B418" s="86" t="s">
        <v>2626</v>
      </c>
      <c r="C418" s="86">
        <v>3</v>
      </c>
      <c r="D418" s="119">
        <v>1.0884543165188894E-3</v>
      </c>
      <c r="E418" s="119">
        <v>2.2198050502339233</v>
      </c>
      <c r="F418" s="86" t="s">
        <v>2954</v>
      </c>
      <c r="G418" s="86" t="b">
        <v>0</v>
      </c>
      <c r="H418" s="86" t="b">
        <v>0</v>
      </c>
      <c r="I418" s="86" t="b">
        <v>0</v>
      </c>
      <c r="J418" s="86" t="b">
        <v>0</v>
      </c>
      <c r="K418" s="86" t="b">
        <v>0</v>
      </c>
      <c r="L418" s="86" t="b">
        <v>0</v>
      </c>
    </row>
    <row r="419" spans="1:12" x14ac:dyDescent="0.25">
      <c r="A419" s="86" t="s">
        <v>2626</v>
      </c>
      <c r="B419" s="86" t="s">
        <v>312</v>
      </c>
      <c r="C419" s="86">
        <v>3</v>
      </c>
      <c r="D419" s="119">
        <v>1.0884543165188894E-3</v>
      </c>
      <c r="E419" s="119">
        <v>3.0214373964670895</v>
      </c>
      <c r="F419" s="86" t="s">
        <v>2954</v>
      </c>
      <c r="G419" s="86" t="b">
        <v>0</v>
      </c>
      <c r="H419" s="86" t="b">
        <v>0</v>
      </c>
      <c r="I419" s="86" t="b">
        <v>0</v>
      </c>
      <c r="J419" s="86" t="b">
        <v>0</v>
      </c>
      <c r="K419" s="86" t="b">
        <v>0</v>
      </c>
      <c r="L419" s="86" t="b">
        <v>0</v>
      </c>
    </row>
    <row r="420" spans="1:12" x14ac:dyDescent="0.25">
      <c r="A420" s="86" t="s">
        <v>312</v>
      </c>
      <c r="B420" s="86" t="s">
        <v>2732</v>
      </c>
      <c r="C420" s="86">
        <v>3</v>
      </c>
      <c r="D420" s="119">
        <v>1.0884543165188894E-3</v>
      </c>
      <c r="E420" s="119">
        <v>3.2432861460834461</v>
      </c>
      <c r="F420" s="86" t="s">
        <v>2954</v>
      </c>
      <c r="G420" s="86" t="b">
        <v>0</v>
      </c>
      <c r="H420" s="86" t="b">
        <v>0</v>
      </c>
      <c r="I420" s="86" t="b">
        <v>0</v>
      </c>
      <c r="J420" s="86" t="b">
        <v>0</v>
      </c>
      <c r="K420" s="86" t="b">
        <v>0</v>
      </c>
      <c r="L420" s="86" t="b">
        <v>0</v>
      </c>
    </row>
    <row r="421" spans="1:12" x14ac:dyDescent="0.25">
      <c r="A421" s="86" t="s">
        <v>2732</v>
      </c>
      <c r="B421" s="86" t="s">
        <v>2464</v>
      </c>
      <c r="C421" s="86">
        <v>3</v>
      </c>
      <c r="D421" s="119">
        <v>1.0884543165188894E-3</v>
      </c>
      <c r="E421" s="119">
        <v>2.0769547243169213</v>
      </c>
      <c r="F421" s="86" t="s">
        <v>2954</v>
      </c>
      <c r="G421" s="86" t="b">
        <v>0</v>
      </c>
      <c r="H421" s="86" t="b">
        <v>0</v>
      </c>
      <c r="I421" s="86" t="b">
        <v>0</v>
      </c>
      <c r="J421" s="86" t="b">
        <v>0</v>
      </c>
      <c r="K421" s="86" t="b">
        <v>0</v>
      </c>
      <c r="L421" s="86" t="b">
        <v>0</v>
      </c>
    </row>
    <row r="422" spans="1:12" x14ac:dyDescent="0.25">
      <c r="A422" s="86" t="s">
        <v>2547</v>
      </c>
      <c r="B422" s="86" t="s">
        <v>2463</v>
      </c>
      <c r="C422" s="86">
        <v>3</v>
      </c>
      <c r="D422" s="119">
        <v>1.0884543165188894E-3</v>
      </c>
      <c r="E422" s="119">
        <v>1.5254307975870536</v>
      </c>
      <c r="F422" s="86" t="s">
        <v>2954</v>
      </c>
      <c r="G422" s="86" t="b">
        <v>0</v>
      </c>
      <c r="H422" s="86" t="b">
        <v>0</v>
      </c>
      <c r="I422" s="86" t="b">
        <v>0</v>
      </c>
      <c r="J422" s="86" t="b">
        <v>0</v>
      </c>
      <c r="K422" s="86" t="b">
        <v>0</v>
      </c>
      <c r="L422" s="86" t="b">
        <v>0</v>
      </c>
    </row>
    <row r="423" spans="1:12" x14ac:dyDescent="0.25">
      <c r="A423" s="86" t="s">
        <v>2463</v>
      </c>
      <c r="B423" s="86" t="s">
        <v>2548</v>
      </c>
      <c r="C423" s="86">
        <v>3</v>
      </c>
      <c r="D423" s="119">
        <v>1.0884543165188894E-3</v>
      </c>
      <c r="E423" s="119">
        <v>1.7146550719140172</v>
      </c>
      <c r="F423" s="86" t="s">
        <v>2954</v>
      </c>
      <c r="G423" s="86" t="b">
        <v>0</v>
      </c>
      <c r="H423" s="86" t="b">
        <v>0</v>
      </c>
      <c r="I423" s="86" t="b">
        <v>0</v>
      </c>
      <c r="J423" s="86" t="b">
        <v>0</v>
      </c>
      <c r="K423" s="86" t="b">
        <v>0</v>
      </c>
      <c r="L423" s="86" t="b">
        <v>0</v>
      </c>
    </row>
    <row r="424" spans="1:12" x14ac:dyDescent="0.25">
      <c r="A424" s="86" t="s">
        <v>2445</v>
      </c>
      <c r="B424" s="86" t="s">
        <v>2733</v>
      </c>
      <c r="C424" s="86">
        <v>3</v>
      </c>
      <c r="D424" s="119">
        <v>1.0884543165188894E-3</v>
      </c>
      <c r="E424" s="119">
        <v>1.3190068600215645</v>
      </c>
      <c r="F424" s="86" t="s">
        <v>2954</v>
      </c>
      <c r="G424" s="86" t="b">
        <v>0</v>
      </c>
      <c r="H424" s="86" t="b">
        <v>0</v>
      </c>
      <c r="I424" s="86" t="b">
        <v>0</v>
      </c>
      <c r="J424" s="86" t="b">
        <v>0</v>
      </c>
      <c r="K424" s="86" t="b">
        <v>0</v>
      </c>
      <c r="L424" s="86" t="b">
        <v>0</v>
      </c>
    </row>
    <row r="425" spans="1:12" x14ac:dyDescent="0.25">
      <c r="A425" s="86" t="s">
        <v>2733</v>
      </c>
      <c r="B425" s="86" t="s">
        <v>290</v>
      </c>
      <c r="C425" s="86">
        <v>3</v>
      </c>
      <c r="D425" s="119">
        <v>1.0884543165188894E-3</v>
      </c>
      <c r="E425" s="119">
        <v>2.6790147156448834</v>
      </c>
      <c r="F425" s="86" t="s">
        <v>2954</v>
      </c>
      <c r="G425" s="86" t="b">
        <v>0</v>
      </c>
      <c r="H425" s="86" t="b">
        <v>0</v>
      </c>
      <c r="I425" s="86" t="b">
        <v>0</v>
      </c>
      <c r="J425" s="86" t="b">
        <v>0</v>
      </c>
      <c r="K425" s="86" t="b">
        <v>0</v>
      </c>
      <c r="L425" s="86" t="b">
        <v>0</v>
      </c>
    </row>
    <row r="426" spans="1:12" x14ac:dyDescent="0.25">
      <c r="A426" s="86" t="s">
        <v>290</v>
      </c>
      <c r="B426" s="86" t="s">
        <v>2627</v>
      </c>
      <c r="C426" s="86">
        <v>3</v>
      </c>
      <c r="D426" s="119">
        <v>1.0884543165188894E-3</v>
      </c>
      <c r="E426" s="119">
        <v>2.2432861460834461</v>
      </c>
      <c r="F426" s="86" t="s">
        <v>2954</v>
      </c>
      <c r="G426" s="86" t="b">
        <v>0</v>
      </c>
      <c r="H426" s="86" t="b">
        <v>0</v>
      </c>
      <c r="I426" s="86" t="b">
        <v>0</v>
      </c>
      <c r="J426" s="86" t="b">
        <v>0</v>
      </c>
      <c r="K426" s="86" t="b">
        <v>0</v>
      </c>
      <c r="L426" s="86" t="b">
        <v>0</v>
      </c>
    </row>
    <row r="427" spans="1:12" x14ac:dyDescent="0.25">
      <c r="A427" s="86" t="s">
        <v>2630</v>
      </c>
      <c r="B427" s="86" t="s">
        <v>2734</v>
      </c>
      <c r="C427" s="86">
        <v>3</v>
      </c>
      <c r="D427" s="119">
        <v>1.0884543165188894E-3</v>
      </c>
      <c r="E427" s="119">
        <v>3.0214373964670895</v>
      </c>
      <c r="F427" s="86" t="s">
        <v>2954</v>
      </c>
      <c r="G427" s="86" t="b">
        <v>0</v>
      </c>
      <c r="H427" s="86" t="b">
        <v>0</v>
      </c>
      <c r="I427" s="86" t="b">
        <v>0</v>
      </c>
      <c r="J427" s="86" t="b">
        <v>0</v>
      </c>
      <c r="K427" s="86" t="b">
        <v>0</v>
      </c>
      <c r="L427" s="86" t="b">
        <v>0</v>
      </c>
    </row>
    <row r="428" spans="1:12" x14ac:dyDescent="0.25">
      <c r="A428" s="86" t="s">
        <v>2734</v>
      </c>
      <c r="B428" s="86" t="s">
        <v>2471</v>
      </c>
      <c r="C428" s="86">
        <v>3</v>
      </c>
      <c r="D428" s="119">
        <v>1.0884543165188894E-3</v>
      </c>
      <c r="E428" s="119">
        <v>2.1641049000358215</v>
      </c>
      <c r="F428" s="86" t="s">
        <v>2954</v>
      </c>
      <c r="G428" s="86" t="b">
        <v>0</v>
      </c>
      <c r="H428" s="86" t="b">
        <v>0</v>
      </c>
      <c r="I428" s="86" t="b">
        <v>0</v>
      </c>
      <c r="J428" s="86" t="b">
        <v>0</v>
      </c>
      <c r="K428" s="86" t="b">
        <v>0</v>
      </c>
      <c r="L428" s="86" t="b">
        <v>0</v>
      </c>
    </row>
    <row r="429" spans="1:12" x14ac:dyDescent="0.25">
      <c r="A429" s="86" t="s">
        <v>277</v>
      </c>
      <c r="B429" s="86" t="s">
        <v>2467</v>
      </c>
      <c r="C429" s="86">
        <v>3</v>
      </c>
      <c r="D429" s="119">
        <v>1.0884543165188894E-3</v>
      </c>
      <c r="E429" s="119">
        <v>0.85649002384524808</v>
      </c>
      <c r="F429" s="86" t="s">
        <v>2954</v>
      </c>
      <c r="G429" s="86" t="b">
        <v>0</v>
      </c>
      <c r="H429" s="86" t="b">
        <v>0</v>
      </c>
      <c r="I429" s="86" t="b">
        <v>0</v>
      </c>
      <c r="J429" s="86" t="b">
        <v>0</v>
      </c>
      <c r="K429" s="86" t="b">
        <v>0</v>
      </c>
      <c r="L429" s="86" t="b">
        <v>0</v>
      </c>
    </row>
    <row r="430" spans="1:12" x14ac:dyDescent="0.25">
      <c r="A430" s="86" t="s">
        <v>2467</v>
      </c>
      <c r="B430" s="86" t="s">
        <v>2736</v>
      </c>
      <c r="C430" s="86">
        <v>3</v>
      </c>
      <c r="D430" s="119">
        <v>1.0884543165188894E-3</v>
      </c>
      <c r="E430" s="119">
        <v>2.1076235440833733</v>
      </c>
      <c r="F430" s="86" t="s">
        <v>2954</v>
      </c>
      <c r="G430" s="86" t="b">
        <v>0</v>
      </c>
      <c r="H430" s="86" t="b">
        <v>0</v>
      </c>
      <c r="I430" s="86" t="b">
        <v>0</v>
      </c>
      <c r="J430" s="86" t="b">
        <v>0</v>
      </c>
      <c r="K430" s="86" t="b">
        <v>0</v>
      </c>
      <c r="L430" s="86" t="b">
        <v>0</v>
      </c>
    </row>
    <row r="431" spans="1:12" x14ac:dyDescent="0.25">
      <c r="A431" s="86" t="s">
        <v>2736</v>
      </c>
      <c r="B431" s="86" t="s">
        <v>2445</v>
      </c>
      <c r="C431" s="86">
        <v>3</v>
      </c>
      <c r="D431" s="119">
        <v>1.0884543165188894E-3</v>
      </c>
      <c r="E431" s="119">
        <v>1.2389647723008037</v>
      </c>
      <c r="F431" s="86" t="s">
        <v>2954</v>
      </c>
      <c r="G431" s="86" t="b">
        <v>0</v>
      </c>
      <c r="H431" s="86" t="b">
        <v>0</v>
      </c>
      <c r="I431" s="86" t="b">
        <v>0</v>
      </c>
      <c r="J431" s="86" t="b">
        <v>0</v>
      </c>
      <c r="K431" s="86" t="b">
        <v>0</v>
      </c>
      <c r="L431" s="86" t="b">
        <v>0</v>
      </c>
    </row>
    <row r="432" spans="1:12" x14ac:dyDescent="0.25">
      <c r="A432" s="86" t="s">
        <v>277</v>
      </c>
      <c r="B432" s="86" t="s">
        <v>2737</v>
      </c>
      <c r="C432" s="86">
        <v>3</v>
      </c>
      <c r="D432" s="119">
        <v>1.0884543165188894E-3</v>
      </c>
      <c r="E432" s="119">
        <v>2.012837224705172</v>
      </c>
      <c r="F432" s="86" t="s">
        <v>2954</v>
      </c>
      <c r="G432" s="86" t="b">
        <v>0</v>
      </c>
      <c r="H432" s="86" t="b">
        <v>0</v>
      </c>
      <c r="I432" s="86" t="b">
        <v>0</v>
      </c>
      <c r="J432" s="86" t="b">
        <v>0</v>
      </c>
      <c r="K432" s="86" t="b">
        <v>0</v>
      </c>
      <c r="L432" s="86" t="b">
        <v>0</v>
      </c>
    </row>
    <row r="433" spans="1:12" x14ac:dyDescent="0.25">
      <c r="A433" s="86" t="s">
        <v>2737</v>
      </c>
      <c r="B433" s="86" t="s">
        <v>2603</v>
      </c>
      <c r="C433" s="86">
        <v>3</v>
      </c>
      <c r="D433" s="119">
        <v>1.0884543165188894E-3</v>
      </c>
      <c r="E433" s="119">
        <v>2.9422561504194649</v>
      </c>
      <c r="F433" s="86" t="s">
        <v>2954</v>
      </c>
      <c r="G433" s="86" t="b">
        <v>0</v>
      </c>
      <c r="H433" s="86" t="b">
        <v>0</v>
      </c>
      <c r="I433" s="86" t="b">
        <v>0</v>
      </c>
      <c r="J433" s="86" t="b">
        <v>0</v>
      </c>
      <c r="K433" s="86" t="b">
        <v>0</v>
      </c>
      <c r="L433" s="86" t="b">
        <v>0</v>
      </c>
    </row>
    <row r="434" spans="1:12" x14ac:dyDescent="0.25">
      <c r="A434" s="86" t="s">
        <v>2603</v>
      </c>
      <c r="B434" s="86" t="s">
        <v>2604</v>
      </c>
      <c r="C434" s="86">
        <v>3</v>
      </c>
      <c r="D434" s="119">
        <v>1.0884543165188894E-3</v>
      </c>
      <c r="E434" s="119">
        <v>2.6412261547554836</v>
      </c>
      <c r="F434" s="86" t="s">
        <v>2954</v>
      </c>
      <c r="G434" s="86" t="b">
        <v>0</v>
      </c>
      <c r="H434" s="86" t="b">
        <v>0</v>
      </c>
      <c r="I434" s="86" t="b">
        <v>0</v>
      </c>
      <c r="J434" s="86" t="b">
        <v>0</v>
      </c>
      <c r="K434" s="86" t="b">
        <v>0</v>
      </c>
      <c r="L434" s="86" t="b">
        <v>0</v>
      </c>
    </row>
    <row r="435" spans="1:12" x14ac:dyDescent="0.25">
      <c r="A435" s="86" t="s">
        <v>2604</v>
      </c>
      <c r="B435" s="86" t="s">
        <v>2451</v>
      </c>
      <c r="C435" s="86">
        <v>3</v>
      </c>
      <c r="D435" s="119">
        <v>1.0884543165188894E-3</v>
      </c>
      <c r="E435" s="119">
        <v>1.4603360128180338</v>
      </c>
      <c r="F435" s="86" t="s">
        <v>2954</v>
      </c>
      <c r="G435" s="86" t="b">
        <v>0</v>
      </c>
      <c r="H435" s="86" t="b">
        <v>0</v>
      </c>
      <c r="I435" s="86" t="b">
        <v>0</v>
      </c>
      <c r="J435" s="86" t="b">
        <v>0</v>
      </c>
      <c r="K435" s="86" t="b">
        <v>0</v>
      </c>
      <c r="L435" s="86" t="b">
        <v>0</v>
      </c>
    </row>
    <row r="436" spans="1:12" x14ac:dyDescent="0.25">
      <c r="A436" s="86" t="s">
        <v>2451</v>
      </c>
      <c r="B436" s="86" t="s">
        <v>2592</v>
      </c>
      <c r="C436" s="86">
        <v>3</v>
      </c>
      <c r="D436" s="119">
        <v>1.0884543165188894E-3</v>
      </c>
      <c r="E436" s="119">
        <v>1.4079479433583457</v>
      </c>
      <c r="F436" s="86" t="s">
        <v>2954</v>
      </c>
      <c r="G436" s="86" t="b">
        <v>0</v>
      </c>
      <c r="H436" s="86" t="b">
        <v>0</v>
      </c>
      <c r="I436" s="86" t="b">
        <v>0</v>
      </c>
      <c r="J436" s="86" t="b">
        <v>0</v>
      </c>
      <c r="K436" s="86" t="b">
        <v>0</v>
      </c>
      <c r="L436" s="86" t="b">
        <v>0</v>
      </c>
    </row>
    <row r="437" spans="1:12" x14ac:dyDescent="0.25">
      <c r="A437" s="86" t="s">
        <v>2446</v>
      </c>
      <c r="B437" s="86" t="s">
        <v>2476</v>
      </c>
      <c r="C437" s="86">
        <v>3</v>
      </c>
      <c r="D437" s="119">
        <v>1.0884543165188894E-3</v>
      </c>
      <c r="E437" s="119">
        <v>0.74558878615766799</v>
      </c>
      <c r="F437" s="86" t="s">
        <v>2954</v>
      </c>
      <c r="G437" s="86" t="b">
        <v>0</v>
      </c>
      <c r="H437" s="86" t="b">
        <v>0</v>
      </c>
      <c r="I437" s="86" t="b">
        <v>0</v>
      </c>
      <c r="J437" s="86" t="b">
        <v>0</v>
      </c>
      <c r="K437" s="86" t="b">
        <v>0</v>
      </c>
      <c r="L437" s="86" t="b">
        <v>0</v>
      </c>
    </row>
    <row r="438" spans="1:12" x14ac:dyDescent="0.25">
      <c r="A438" s="86" t="s">
        <v>2476</v>
      </c>
      <c r="B438" s="86" t="s">
        <v>2605</v>
      </c>
      <c r="C438" s="86">
        <v>3</v>
      </c>
      <c r="D438" s="119">
        <v>1.0884543165188894E-3</v>
      </c>
      <c r="E438" s="119">
        <v>1.9008634652612399</v>
      </c>
      <c r="F438" s="86" t="s">
        <v>2954</v>
      </c>
      <c r="G438" s="86" t="b">
        <v>0</v>
      </c>
      <c r="H438" s="86" t="b">
        <v>0</v>
      </c>
      <c r="I438" s="86" t="b">
        <v>0</v>
      </c>
      <c r="J438" s="86" t="b">
        <v>0</v>
      </c>
      <c r="K438" s="86" t="b">
        <v>0</v>
      </c>
      <c r="L438" s="86" t="b">
        <v>0</v>
      </c>
    </row>
    <row r="439" spans="1:12" x14ac:dyDescent="0.25">
      <c r="A439" s="86" t="s">
        <v>2605</v>
      </c>
      <c r="B439" s="86" t="s">
        <v>2512</v>
      </c>
      <c r="C439" s="86">
        <v>3</v>
      </c>
      <c r="D439" s="119">
        <v>1.0884543165188894E-3</v>
      </c>
      <c r="E439" s="119">
        <v>2.2432861460834461</v>
      </c>
      <c r="F439" s="86" t="s">
        <v>2954</v>
      </c>
      <c r="G439" s="86" t="b">
        <v>0</v>
      </c>
      <c r="H439" s="86" t="b">
        <v>0</v>
      </c>
      <c r="I439" s="86" t="b">
        <v>0</v>
      </c>
      <c r="J439" s="86" t="b">
        <v>0</v>
      </c>
      <c r="K439" s="86" t="b">
        <v>0</v>
      </c>
      <c r="L439" s="86" t="b">
        <v>0</v>
      </c>
    </row>
    <row r="440" spans="1:12" x14ac:dyDescent="0.25">
      <c r="A440" s="86" t="s">
        <v>2633</v>
      </c>
      <c r="B440" s="86" t="s">
        <v>2738</v>
      </c>
      <c r="C440" s="86">
        <v>3</v>
      </c>
      <c r="D440" s="119">
        <v>1.0884543165188894E-3</v>
      </c>
      <c r="E440" s="119">
        <v>3.0214373964670895</v>
      </c>
      <c r="F440" s="86" t="s">
        <v>2954</v>
      </c>
      <c r="G440" s="86" t="b">
        <v>0</v>
      </c>
      <c r="H440" s="86" t="b">
        <v>0</v>
      </c>
      <c r="I440" s="86" t="b">
        <v>0</v>
      </c>
      <c r="J440" s="86" t="b">
        <v>0</v>
      </c>
      <c r="K440" s="86" t="b">
        <v>0</v>
      </c>
      <c r="L440" s="86" t="b">
        <v>0</v>
      </c>
    </row>
    <row r="441" spans="1:12" x14ac:dyDescent="0.25">
      <c r="A441" s="86" t="s">
        <v>2738</v>
      </c>
      <c r="B441" s="86" t="s">
        <v>2739</v>
      </c>
      <c r="C441" s="86">
        <v>3</v>
      </c>
      <c r="D441" s="119">
        <v>1.0884543165188894E-3</v>
      </c>
      <c r="E441" s="119">
        <v>3.2432861460834461</v>
      </c>
      <c r="F441" s="86" t="s">
        <v>2954</v>
      </c>
      <c r="G441" s="86" t="b">
        <v>0</v>
      </c>
      <c r="H441" s="86" t="b">
        <v>0</v>
      </c>
      <c r="I441" s="86" t="b">
        <v>0</v>
      </c>
      <c r="J441" s="86" t="b">
        <v>0</v>
      </c>
      <c r="K441" s="86" t="b">
        <v>0</v>
      </c>
      <c r="L441" s="86" t="b">
        <v>0</v>
      </c>
    </row>
    <row r="442" spans="1:12" x14ac:dyDescent="0.25">
      <c r="A442" s="86" t="s">
        <v>2739</v>
      </c>
      <c r="B442" s="86" t="s">
        <v>2740</v>
      </c>
      <c r="C442" s="86">
        <v>3</v>
      </c>
      <c r="D442" s="119">
        <v>1.0884543165188894E-3</v>
      </c>
      <c r="E442" s="119">
        <v>3.2432861460834461</v>
      </c>
      <c r="F442" s="86" t="s">
        <v>2954</v>
      </c>
      <c r="G442" s="86" t="b">
        <v>0</v>
      </c>
      <c r="H442" s="86" t="b">
        <v>0</v>
      </c>
      <c r="I442" s="86" t="b">
        <v>0</v>
      </c>
      <c r="J442" s="86" t="b">
        <v>0</v>
      </c>
      <c r="K442" s="86" t="b">
        <v>0</v>
      </c>
      <c r="L442" s="86" t="b">
        <v>0</v>
      </c>
    </row>
    <row r="443" spans="1:12" x14ac:dyDescent="0.25">
      <c r="A443" s="86" t="s">
        <v>2740</v>
      </c>
      <c r="B443" s="86" t="s">
        <v>2460</v>
      </c>
      <c r="C443" s="86">
        <v>3</v>
      </c>
      <c r="D443" s="119">
        <v>1.0884543165188894E-3</v>
      </c>
      <c r="E443" s="119">
        <v>2.1406238041862986</v>
      </c>
      <c r="F443" s="86" t="s">
        <v>2954</v>
      </c>
      <c r="G443" s="86" t="b">
        <v>0</v>
      </c>
      <c r="H443" s="86" t="b">
        <v>0</v>
      </c>
      <c r="I443" s="86" t="b">
        <v>0</v>
      </c>
      <c r="J443" s="86" t="b">
        <v>0</v>
      </c>
      <c r="K443" s="86" t="b">
        <v>0</v>
      </c>
      <c r="L443" s="86" t="b">
        <v>0</v>
      </c>
    </row>
    <row r="444" spans="1:12" x14ac:dyDescent="0.25">
      <c r="A444" s="86" t="s">
        <v>2460</v>
      </c>
      <c r="B444" s="86" t="s">
        <v>2741</v>
      </c>
      <c r="C444" s="86">
        <v>3</v>
      </c>
      <c r="D444" s="119">
        <v>1.0884543165188894E-3</v>
      </c>
      <c r="E444" s="119">
        <v>1.9800447113088648</v>
      </c>
      <c r="F444" s="86" t="s">
        <v>2954</v>
      </c>
      <c r="G444" s="86" t="b">
        <v>0</v>
      </c>
      <c r="H444" s="86" t="b">
        <v>0</v>
      </c>
      <c r="I444" s="86" t="b">
        <v>0</v>
      </c>
      <c r="J444" s="86" t="b">
        <v>0</v>
      </c>
      <c r="K444" s="86" t="b">
        <v>0</v>
      </c>
      <c r="L444" s="86" t="b">
        <v>0</v>
      </c>
    </row>
    <row r="445" spans="1:12" x14ac:dyDescent="0.25">
      <c r="A445" s="86" t="s">
        <v>2741</v>
      </c>
      <c r="B445" s="86" t="s">
        <v>2742</v>
      </c>
      <c r="C445" s="86">
        <v>3</v>
      </c>
      <c r="D445" s="119">
        <v>1.0884543165188894E-3</v>
      </c>
      <c r="E445" s="119">
        <v>3.2432861460834461</v>
      </c>
      <c r="F445" s="86" t="s">
        <v>2954</v>
      </c>
      <c r="G445" s="86" t="b">
        <v>0</v>
      </c>
      <c r="H445" s="86" t="b">
        <v>0</v>
      </c>
      <c r="I445" s="86" t="b">
        <v>0</v>
      </c>
      <c r="J445" s="86" t="b">
        <v>0</v>
      </c>
      <c r="K445" s="86" t="b">
        <v>0</v>
      </c>
      <c r="L445" s="86" t="b">
        <v>0</v>
      </c>
    </row>
    <row r="446" spans="1:12" x14ac:dyDescent="0.25">
      <c r="A446" s="86" t="s">
        <v>2742</v>
      </c>
      <c r="B446" s="86" t="s">
        <v>2556</v>
      </c>
      <c r="C446" s="86">
        <v>3</v>
      </c>
      <c r="D446" s="119">
        <v>1.0884543165188894E-3</v>
      </c>
      <c r="E446" s="119">
        <v>2.8753093607888518</v>
      </c>
      <c r="F446" s="86" t="s">
        <v>2954</v>
      </c>
      <c r="G446" s="86" t="b">
        <v>0</v>
      </c>
      <c r="H446" s="86" t="b">
        <v>0</v>
      </c>
      <c r="I446" s="86" t="b">
        <v>0</v>
      </c>
      <c r="J446" s="86" t="b">
        <v>0</v>
      </c>
      <c r="K446" s="86" t="b">
        <v>0</v>
      </c>
      <c r="L446" s="86" t="b">
        <v>0</v>
      </c>
    </row>
    <row r="447" spans="1:12" x14ac:dyDescent="0.25">
      <c r="A447" s="86" t="s">
        <v>2556</v>
      </c>
      <c r="B447" s="86" t="s">
        <v>2565</v>
      </c>
      <c r="C447" s="86">
        <v>3</v>
      </c>
      <c r="D447" s="119">
        <v>1.0884543165188894E-3</v>
      </c>
      <c r="E447" s="119">
        <v>2.5443161417474274</v>
      </c>
      <c r="F447" s="86" t="s">
        <v>2954</v>
      </c>
      <c r="G447" s="86" t="b">
        <v>0</v>
      </c>
      <c r="H447" s="86" t="b">
        <v>0</v>
      </c>
      <c r="I447" s="86" t="b">
        <v>0</v>
      </c>
      <c r="J447" s="86" t="b">
        <v>0</v>
      </c>
      <c r="K447" s="86" t="b">
        <v>0</v>
      </c>
      <c r="L447" s="86" t="b">
        <v>0</v>
      </c>
    </row>
    <row r="448" spans="1:12" x14ac:dyDescent="0.25">
      <c r="A448" s="86" t="s">
        <v>2565</v>
      </c>
      <c r="B448" s="86" t="s">
        <v>2743</v>
      </c>
      <c r="C448" s="86">
        <v>3</v>
      </c>
      <c r="D448" s="119">
        <v>1.0884543165188894E-3</v>
      </c>
      <c r="E448" s="119">
        <v>2.817317413811165</v>
      </c>
      <c r="F448" s="86" t="s">
        <v>2954</v>
      </c>
      <c r="G448" s="86" t="b">
        <v>0</v>
      </c>
      <c r="H448" s="86" t="b">
        <v>0</v>
      </c>
      <c r="I448" s="86" t="b">
        <v>0</v>
      </c>
      <c r="J448" s="86" t="b">
        <v>0</v>
      </c>
      <c r="K448" s="86" t="b">
        <v>0</v>
      </c>
      <c r="L448" s="86" t="b">
        <v>0</v>
      </c>
    </row>
    <row r="449" spans="1:12" x14ac:dyDescent="0.25">
      <c r="A449" s="86" t="s">
        <v>2743</v>
      </c>
      <c r="B449" s="86" t="s">
        <v>2744</v>
      </c>
      <c r="C449" s="86">
        <v>3</v>
      </c>
      <c r="D449" s="119">
        <v>1.0884543165188894E-3</v>
      </c>
      <c r="E449" s="119">
        <v>3.2432861460834461</v>
      </c>
      <c r="F449" s="86" t="s">
        <v>2954</v>
      </c>
      <c r="G449" s="86" t="b">
        <v>0</v>
      </c>
      <c r="H449" s="86" t="b">
        <v>0</v>
      </c>
      <c r="I449" s="86" t="b">
        <v>0</v>
      </c>
      <c r="J449" s="86" t="b">
        <v>0</v>
      </c>
      <c r="K449" s="86" t="b">
        <v>0</v>
      </c>
      <c r="L449" s="86" t="b">
        <v>0</v>
      </c>
    </row>
    <row r="450" spans="1:12" x14ac:dyDescent="0.25">
      <c r="A450" s="86" t="s">
        <v>2744</v>
      </c>
      <c r="B450" s="86" t="s">
        <v>2540</v>
      </c>
      <c r="C450" s="86">
        <v>3</v>
      </c>
      <c r="D450" s="119">
        <v>1.0884543165188894E-3</v>
      </c>
      <c r="E450" s="119">
        <v>2.6790147156448834</v>
      </c>
      <c r="F450" s="86" t="s">
        <v>2954</v>
      </c>
      <c r="G450" s="86" t="b">
        <v>0</v>
      </c>
      <c r="H450" s="86" t="b">
        <v>0</v>
      </c>
      <c r="I450" s="86" t="b">
        <v>0</v>
      </c>
      <c r="J450" s="86" t="b">
        <v>0</v>
      </c>
      <c r="K450" s="86" t="b">
        <v>0</v>
      </c>
      <c r="L450" s="86" t="b">
        <v>0</v>
      </c>
    </row>
    <row r="451" spans="1:12" x14ac:dyDescent="0.25">
      <c r="A451" s="86" t="s">
        <v>2540</v>
      </c>
      <c r="B451" s="86" t="s">
        <v>2745</v>
      </c>
      <c r="C451" s="86">
        <v>3</v>
      </c>
      <c r="D451" s="119">
        <v>1.0884543165188894E-3</v>
      </c>
      <c r="E451" s="119">
        <v>2.6790147156448834</v>
      </c>
      <c r="F451" s="86" t="s">
        <v>2954</v>
      </c>
      <c r="G451" s="86" t="b">
        <v>0</v>
      </c>
      <c r="H451" s="86" t="b">
        <v>0</v>
      </c>
      <c r="I451" s="86" t="b">
        <v>0</v>
      </c>
      <c r="J451" s="86" t="b">
        <v>0</v>
      </c>
      <c r="K451" s="86" t="b">
        <v>0</v>
      </c>
      <c r="L451" s="86" t="b">
        <v>0</v>
      </c>
    </row>
    <row r="452" spans="1:12" x14ac:dyDescent="0.25">
      <c r="A452" s="86" t="s">
        <v>2745</v>
      </c>
      <c r="B452" s="86" t="s">
        <v>2445</v>
      </c>
      <c r="C452" s="86">
        <v>3</v>
      </c>
      <c r="D452" s="119">
        <v>1.0884543165188894E-3</v>
      </c>
      <c r="E452" s="119">
        <v>1.2389647723008037</v>
      </c>
      <c r="F452" s="86" t="s">
        <v>2954</v>
      </c>
      <c r="G452" s="86" t="b">
        <v>0</v>
      </c>
      <c r="H452" s="86" t="b">
        <v>0</v>
      </c>
      <c r="I452" s="86" t="b">
        <v>0</v>
      </c>
      <c r="J452" s="86" t="b">
        <v>0</v>
      </c>
      <c r="K452" s="86" t="b">
        <v>0</v>
      </c>
      <c r="L452" s="86" t="b">
        <v>0</v>
      </c>
    </row>
    <row r="453" spans="1:12" x14ac:dyDescent="0.25">
      <c r="A453" s="86" t="s">
        <v>2445</v>
      </c>
      <c r="B453" s="86" t="s">
        <v>2746</v>
      </c>
      <c r="C453" s="86">
        <v>3</v>
      </c>
      <c r="D453" s="119">
        <v>1.0884543165188894E-3</v>
      </c>
      <c r="E453" s="119">
        <v>1.3190068600215645</v>
      </c>
      <c r="F453" s="86" t="s">
        <v>2954</v>
      </c>
      <c r="G453" s="86" t="b">
        <v>0</v>
      </c>
      <c r="H453" s="86" t="b">
        <v>0</v>
      </c>
      <c r="I453" s="86" t="b">
        <v>0</v>
      </c>
      <c r="J453" s="86" t="b">
        <v>0</v>
      </c>
      <c r="K453" s="86" t="b">
        <v>0</v>
      </c>
      <c r="L453" s="86" t="b">
        <v>0</v>
      </c>
    </row>
    <row r="454" spans="1:12" x14ac:dyDescent="0.25">
      <c r="A454" s="86" t="s">
        <v>2746</v>
      </c>
      <c r="B454" s="86" t="s">
        <v>2680</v>
      </c>
      <c r="C454" s="86">
        <v>3</v>
      </c>
      <c r="D454" s="119">
        <v>1.0884543165188894E-3</v>
      </c>
      <c r="E454" s="119">
        <v>3.1183474094751462</v>
      </c>
      <c r="F454" s="86" t="s">
        <v>2954</v>
      </c>
      <c r="G454" s="86" t="b">
        <v>0</v>
      </c>
      <c r="H454" s="86" t="b">
        <v>0</v>
      </c>
      <c r="I454" s="86" t="b">
        <v>0</v>
      </c>
      <c r="J454" s="86" t="b">
        <v>0</v>
      </c>
      <c r="K454" s="86" t="b">
        <v>0</v>
      </c>
      <c r="L454" s="86" t="b">
        <v>0</v>
      </c>
    </row>
    <row r="455" spans="1:12" x14ac:dyDescent="0.25">
      <c r="A455" s="86" t="s">
        <v>2680</v>
      </c>
      <c r="B455" s="86" t="s">
        <v>2747</v>
      </c>
      <c r="C455" s="86">
        <v>3</v>
      </c>
      <c r="D455" s="119">
        <v>1.0884543165188894E-3</v>
      </c>
      <c r="E455" s="119">
        <v>3.1183474094751462</v>
      </c>
      <c r="F455" s="86" t="s">
        <v>2954</v>
      </c>
      <c r="G455" s="86" t="b">
        <v>0</v>
      </c>
      <c r="H455" s="86" t="b">
        <v>0</v>
      </c>
      <c r="I455" s="86" t="b">
        <v>0</v>
      </c>
      <c r="J455" s="86" t="b">
        <v>0</v>
      </c>
      <c r="K455" s="86" t="b">
        <v>0</v>
      </c>
      <c r="L455" s="86" t="b">
        <v>0</v>
      </c>
    </row>
    <row r="456" spans="1:12" x14ac:dyDescent="0.25">
      <c r="A456" s="86" t="s">
        <v>2747</v>
      </c>
      <c r="B456" s="86" t="s">
        <v>2604</v>
      </c>
      <c r="C456" s="86">
        <v>3</v>
      </c>
      <c r="D456" s="119">
        <v>1.0884543165188894E-3</v>
      </c>
      <c r="E456" s="119">
        <v>2.9422561504194649</v>
      </c>
      <c r="F456" s="86" t="s">
        <v>2954</v>
      </c>
      <c r="G456" s="86" t="b">
        <v>0</v>
      </c>
      <c r="H456" s="86" t="b">
        <v>0</v>
      </c>
      <c r="I456" s="86" t="b">
        <v>0</v>
      </c>
      <c r="J456" s="86" t="b">
        <v>0</v>
      </c>
      <c r="K456" s="86" t="b">
        <v>0</v>
      </c>
      <c r="L456" s="86" t="b">
        <v>0</v>
      </c>
    </row>
    <row r="457" spans="1:12" x14ac:dyDescent="0.25">
      <c r="A457" s="86" t="s">
        <v>2604</v>
      </c>
      <c r="B457" s="86" t="s">
        <v>2603</v>
      </c>
      <c r="C457" s="86">
        <v>3</v>
      </c>
      <c r="D457" s="119">
        <v>1.0884543165188894E-3</v>
      </c>
      <c r="E457" s="119">
        <v>2.6412261547554836</v>
      </c>
      <c r="F457" s="86" t="s">
        <v>2954</v>
      </c>
      <c r="G457" s="86" t="b">
        <v>0</v>
      </c>
      <c r="H457" s="86" t="b">
        <v>0</v>
      </c>
      <c r="I457" s="86" t="b">
        <v>0</v>
      </c>
      <c r="J457" s="86" t="b">
        <v>0</v>
      </c>
      <c r="K457" s="86" t="b">
        <v>0</v>
      </c>
      <c r="L457" s="86" t="b">
        <v>0</v>
      </c>
    </row>
    <row r="458" spans="1:12" x14ac:dyDescent="0.25">
      <c r="A458" s="86" t="s">
        <v>2603</v>
      </c>
      <c r="B458" s="86" t="s">
        <v>2748</v>
      </c>
      <c r="C458" s="86">
        <v>3</v>
      </c>
      <c r="D458" s="119">
        <v>1.0884543165188894E-3</v>
      </c>
      <c r="E458" s="119">
        <v>2.9422561504194649</v>
      </c>
      <c r="F458" s="86" t="s">
        <v>2954</v>
      </c>
      <c r="G458" s="86" t="b">
        <v>0</v>
      </c>
      <c r="H458" s="86" t="b">
        <v>0</v>
      </c>
      <c r="I458" s="86" t="b">
        <v>0</v>
      </c>
      <c r="J458" s="86" t="b">
        <v>0</v>
      </c>
      <c r="K458" s="86" t="b">
        <v>0</v>
      </c>
      <c r="L458" s="86" t="b">
        <v>0</v>
      </c>
    </row>
    <row r="459" spans="1:12" x14ac:dyDescent="0.25">
      <c r="A459" s="86" t="s">
        <v>2749</v>
      </c>
      <c r="B459" s="86" t="s">
        <v>2605</v>
      </c>
      <c r="C459" s="86">
        <v>3</v>
      </c>
      <c r="D459" s="119">
        <v>1.0884543165188894E-3</v>
      </c>
      <c r="E459" s="119">
        <v>2.9422561504194649</v>
      </c>
      <c r="F459" s="86" t="s">
        <v>2954</v>
      </c>
      <c r="G459" s="86" t="b">
        <v>0</v>
      </c>
      <c r="H459" s="86" t="b">
        <v>0</v>
      </c>
      <c r="I459" s="86" t="b">
        <v>0</v>
      </c>
      <c r="J459" s="86" t="b">
        <v>0</v>
      </c>
      <c r="K459" s="86" t="b">
        <v>0</v>
      </c>
      <c r="L459" s="86" t="b">
        <v>0</v>
      </c>
    </row>
    <row r="460" spans="1:12" x14ac:dyDescent="0.25">
      <c r="A460" s="86" t="s">
        <v>2605</v>
      </c>
      <c r="B460" s="86" t="s">
        <v>2750</v>
      </c>
      <c r="C460" s="86">
        <v>3</v>
      </c>
      <c r="D460" s="119">
        <v>1.0884543165188894E-3</v>
      </c>
      <c r="E460" s="119">
        <v>2.9422561504194649</v>
      </c>
      <c r="F460" s="86" t="s">
        <v>2954</v>
      </c>
      <c r="G460" s="86" t="b">
        <v>0</v>
      </c>
      <c r="H460" s="86" t="b">
        <v>0</v>
      </c>
      <c r="I460" s="86" t="b">
        <v>0</v>
      </c>
      <c r="J460" s="86" t="b">
        <v>0</v>
      </c>
      <c r="K460" s="86" t="b">
        <v>0</v>
      </c>
      <c r="L460" s="86" t="b">
        <v>0</v>
      </c>
    </row>
    <row r="461" spans="1:12" x14ac:dyDescent="0.25">
      <c r="A461" s="86" t="s">
        <v>2750</v>
      </c>
      <c r="B461" s="86" t="s">
        <v>2569</v>
      </c>
      <c r="C461" s="86">
        <v>3</v>
      </c>
      <c r="D461" s="119">
        <v>1.0884543165188894E-3</v>
      </c>
      <c r="E461" s="119">
        <v>2.817317413811165</v>
      </c>
      <c r="F461" s="86" t="s">
        <v>2954</v>
      </c>
      <c r="G461" s="86" t="b">
        <v>0</v>
      </c>
      <c r="H461" s="86" t="b">
        <v>0</v>
      </c>
      <c r="I461" s="86" t="b">
        <v>0</v>
      </c>
      <c r="J461" s="86" t="b">
        <v>0</v>
      </c>
      <c r="K461" s="86" t="b">
        <v>0</v>
      </c>
      <c r="L461" s="86" t="b">
        <v>0</v>
      </c>
    </row>
    <row r="462" spans="1:12" x14ac:dyDescent="0.25">
      <c r="A462" s="86" t="s">
        <v>2569</v>
      </c>
      <c r="B462" s="86" t="s">
        <v>2751</v>
      </c>
      <c r="C462" s="86">
        <v>3</v>
      </c>
      <c r="D462" s="119">
        <v>1.0884543165188894E-3</v>
      </c>
      <c r="E462" s="119">
        <v>2.817317413811165</v>
      </c>
      <c r="F462" s="86" t="s">
        <v>2954</v>
      </c>
      <c r="G462" s="86" t="b">
        <v>0</v>
      </c>
      <c r="H462" s="86" t="b">
        <v>0</v>
      </c>
      <c r="I462" s="86" t="b">
        <v>0</v>
      </c>
      <c r="J462" s="86" t="b">
        <v>0</v>
      </c>
      <c r="K462" s="86" t="b">
        <v>0</v>
      </c>
      <c r="L462" s="86" t="b">
        <v>0</v>
      </c>
    </row>
    <row r="463" spans="1:12" x14ac:dyDescent="0.25">
      <c r="A463" s="86" t="s">
        <v>2751</v>
      </c>
      <c r="B463" s="86" t="s">
        <v>2752</v>
      </c>
      <c r="C463" s="86">
        <v>3</v>
      </c>
      <c r="D463" s="119">
        <v>1.0884543165188894E-3</v>
      </c>
      <c r="E463" s="119">
        <v>3.2432861460834461</v>
      </c>
      <c r="F463" s="86" t="s">
        <v>2954</v>
      </c>
      <c r="G463" s="86" t="b">
        <v>0</v>
      </c>
      <c r="H463" s="86" t="b">
        <v>0</v>
      </c>
      <c r="I463" s="86" t="b">
        <v>0</v>
      </c>
      <c r="J463" s="86" t="b">
        <v>0</v>
      </c>
      <c r="K463" s="86" t="b">
        <v>0</v>
      </c>
      <c r="L463" s="86" t="b">
        <v>0</v>
      </c>
    </row>
    <row r="464" spans="1:12" x14ac:dyDescent="0.25">
      <c r="A464" s="86" t="s">
        <v>2752</v>
      </c>
      <c r="B464" s="86" t="s">
        <v>2753</v>
      </c>
      <c r="C464" s="86">
        <v>3</v>
      </c>
      <c r="D464" s="119">
        <v>1.0884543165188894E-3</v>
      </c>
      <c r="E464" s="119">
        <v>3.2432861460834461</v>
      </c>
      <c r="F464" s="86" t="s">
        <v>2954</v>
      </c>
      <c r="G464" s="86" t="b">
        <v>0</v>
      </c>
      <c r="H464" s="86" t="b">
        <v>0</v>
      </c>
      <c r="I464" s="86" t="b">
        <v>0</v>
      </c>
      <c r="J464" s="86" t="b">
        <v>0</v>
      </c>
      <c r="K464" s="86" t="b">
        <v>0</v>
      </c>
      <c r="L464" s="86" t="b">
        <v>0</v>
      </c>
    </row>
    <row r="465" spans="1:12" x14ac:dyDescent="0.25">
      <c r="A465" s="86" t="s">
        <v>2753</v>
      </c>
      <c r="B465" s="86" t="s">
        <v>2754</v>
      </c>
      <c r="C465" s="86">
        <v>3</v>
      </c>
      <c r="D465" s="119">
        <v>1.0884543165188894E-3</v>
      </c>
      <c r="E465" s="119">
        <v>3.2432861460834461</v>
      </c>
      <c r="F465" s="86" t="s">
        <v>2954</v>
      </c>
      <c r="G465" s="86" t="b">
        <v>0</v>
      </c>
      <c r="H465" s="86" t="b">
        <v>0</v>
      </c>
      <c r="I465" s="86" t="b">
        <v>0</v>
      </c>
      <c r="J465" s="86" t="b">
        <v>0</v>
      </c>
      <c r="K465" s="86" t="b">
        <v>0</v>
      </c>
      <c r="L465" s="86" t="b">
        <v>0</v>
      </c>
    </row>
    <row r="466" spans="1:12" x14ac:dyDescent="0.25">
      <c r="A466" s="86" t="s">
        <v>2754</v>
      </c>
      <c r="B466" s="86" t="s">
        <v>2755</v>
      </c>
      <c r="C466" s="86">
        <v>3</v>
      </c>
      <c r="D466" s="119">
        <v>1.0884543165188894E-3</v>
      </c>
      <c r="E466" s="119">
        <v>3.2432861460834461</v>
      </c>
      <c r="F466" s="86" t="s">
        <v>2954</v>
      </c>
      <c r="G466" s="86" t="b">
        <v>0</v>
      </c>
      <c r="H466" s="86" t="b">
        <v>0</v>
      </c>
      <c r="I466" s="86" t="b">
        <v>0</v>
      </c>
      <c r="J466" s="86" t="b">
        <v>0</v>
      </c>
      <c r="K466" s="86" t="b">
        <v>0</v>
      </c>
      <c r="L466" s="86" t="b">
        <v>0</v>
      </c>
    </row>
    <row r="467" spans="1:12" x14ac:dyDescent="0.25">
      <c r="A467" s="86" t="s">
        <v>2755</v>
      </c>
      <c r="B467" s="86" t="s">
        <v>292</v>
      </c>
      <c r="C467" s="86">
        <v>3</v>
      </c>
      <c r="D467" s="119">
        <v>1.0884543165188894E-3</v>
      </c>
      <c r="E467" s="119">
        <v>2.5742793651248705</v>
      </c>
      <c r="F467" s="86" t="s">
        <v>2954</v>
      </c>
      <c r="G467" s="86" t="b">
        <v>0</v>
      </c>
      <c r="H467" s="86" t="b">
        <v>0</v>
      </c>
      <c r="I467" s="86" t="b">
        <v>0</v>
      </c>
      <c r="J467" s="86" t="b">
        <v>0</v>
      </c>
      <c r="K467" s="86" t="b">
        <v>0</v>
      </c>
      <c r="L467" s="86" t="b">
        <v>0</v>
      </c>
    </row>
    <row r="468" spans="1:12" x14ac:dyDescent="0.25">
      <c r="A468" s="86" t="s">
        <v>292</v>
      </c>
      <c r="B468" s="86" t="s">
        <v>2607</v>
      </c>
      <c r="C468" s="86">
        <v>3</v>
      </c>
      <c r="D468" s="119">
        <v>1.0884543165188894E-3</v>
      </c>
      <c r="E468" s="119">
        <v>2.2732493694608893</v>
      </c>
      <c r="F468" s="86" t="s">
        <v>2954</v>
      </c>
      <c r="G468" s="86" t="b">
        <v>0</v>
      </c>
      <c r="H468" s="86" t="b">
        <v>0</v>
      </c>
      <c r="I468" s="86" t="b">
        <v>0</v>
      </c>
      <c r="J468" s="86" t="b">
        <v>0</v>
      </c>
      <c r="K468" s="86" t="b">
        <v>0</v>
      </c>
      <c r="L468" s="86" t="b">
        <v>0</v>
      </c>
    </row>
    <row r="469" spans="1:12" x14ac:dyDescent="0.25">
      <c r="A469" s="86" t="s">
        <v>2607</v>
      </c>
      <c r="B469" s="86" t="s">
        <v>2445</v>
      </c>
      <c r="C469" s="86">
        <v>3</v>
      </c>
      <c r="D469" s="119">
        <v>1.0884543165188894E-3</v>
      </c>
      <c r="E469" s="119">
        <v>0.93793477663682245</v>
      </c>
      <c r="F469" s="86" t="s">
        <v>2954</v>
      </c>
      <c r="G469" s="86" t="b">
        <v>0</v>
      </c>
      <c r="H469" s="86" t="b">
        <v>0</v>
      </c>
      <c r="I469" s="86" t="b">
        <v>0</v>
      </c>
      <c r="J469" s="86" t="b">
        <v>0</v>
      </c>
      <c r="K469" s="86" t="b">
        <v>0</v>
      </c>
      <c r="L469" s="86" t="b">
        <v>0</v>
      </c>
    </row>
    <row r="470" spans="1:12" x14ac:dyDescent="0.25">
      <c r="A470" s="86" t="s">
        <v>2757</v>
      </c>
      <c r="B470" s="86" t="s">
        <v>2460</v>
      </c>
      <c r="C470" s="86">
        <v>3</v>
      </c>
      <c r="D470" s="119">
        <v>1.0884543165188894E-3</v>
      </c>
      <c r="E470" s="119">
        <v>2.1406238041862986</v>
      </c>
      <c r="F470" s="86" t="s">
        <v>2954</v>
      </c>
      <c r="G470" s="86" t="b">
        <v>0</v>
      </c>
      <c r="H470" s="86" t="b">
        <v>0</v>
      </c>
      <c r="I470" s="86" t="b">
        <v>0</v>
      </c>
      <c r="J470" s="86" t="b">
        <v>0</v>
      </c>
      <c r="K470" s="86" t="b">
        <v>0</v>
      </c>
      <c r="L470" s="86" t="b">
        <v>0</v>
      </c>
    </row>
    <row r="471" spans="1:12" x14ac:dyDescent="0.25">
      <c r="A471" s="86" t="s">
        <v>2557</v>
      </c>
      <c r="B471" s="86" t="s">
        <v>2758</v>
      </c>
      <c r="C471" s="86">
        <v>3</v>
      </c>
      <c r="D471" s="119">
        <v>1.0884543165188894E-3</v>
      </c>
      <c r="E471" s="119">
        <v>2.7661648913637835</v>
      </c>
      <c r="F471" s="86" t="s">
        <v>2954</v>
      </c>
      <c r="G471" s="86" t="b">
        <v>0</v>
      </c>
      <c r="H471" s="86" t="b">
        <v>0</v>
      </c>
      <c r="I471" s="86" t="b">
        <v>0</v>
      </c>
      <c r="J471" s="86" t="b">
        <v>0</v>
      </c>
      <c r="K471" s="86" t="b">
        <v>0</v>
      </c>
      <c r="L471" s="86" t="b">
        <v>0</v>
      </c>
    </row>
    <row r="472" spans="1:12" x14ac:dyDescent="0.25">
      <c r="A472" s="86" t="s">
        <v>2758</v>
      </c>
      <c r="B472" s="86" t="s">
        <v>2606</v>
      </c>
      <c r="C472" s="86">
        <v>3</v>
      </c>
      <c r="D472" s="119">
        <v>1.0884543165188894E-3</v>
      </c>
      <c r="E472" s="119">
        <v>2.9422561504194649</v>
      </c>
      <c r="F472" s="86" t="s">
        <v>2954</v>
      </c>
      <c r="G472" s="86" t="b">
        <v>0</v>
      </c>
      <c r="H472" s="86" t="b">
        <v>0</v>
      </c>
      <c r="I472" s="86" t="b">
        <v>0</v>
      </c>
      <c r="J472" s="86" t="b">
        <v>0</v>
      </c>
      <c r="K472" s="86" t="b">
        <v>0</v>
      </c>
      <c r="L472" s="86" t="b">
        <v>0</v>
      </c>
    </row>
    <row r="473" spans="1:12" x14ac:dyDescent="0.25">
      <c r="A473" s="86" t="s">
        <v>2606</v>
      </c>
      <c r="B473" s="86" t="s">
        <v>2589</v>
      </c>
      <c r="C473" s="86">
        <v>3</v>
      </c>
      <c r="D473" s="119">
        <v>1.0884543165188894E-3</v>
      </c>
      <c r="E473" s="119">
        <v>2.5742793651248705</v>
      </c>
      <c r="F473" s="86" t="s">
        <v>2954</v>
      </c>
      <c r="G473" s="86" t="b">
        <v>0</v>
      </c>
      <c r="H473" s="86" t="b">
        <v>0</v>
      </c>
      <c r="I473" s="86" t="b">
        <v>0</v>
      </c>
      <c r="J473" s="86" t="b">
        <v>0</v>
      </c>
      <c r="K473" s="86" t="b">
        <v>0</v>
      </c>
      <c r="L473" s="86" t="b">
        <v>0</v>
      </c>
    </row>
    <row r="474" spans="1:12" x14ac:dyDescent="0.25">
      <c r="A474" s="86" t="s">
        <v>2589</v>
      </c>
      <c r="B474" s="86" t="s">
        <v>2759</v>
      </c>
      <c r="C474" s="86">
        <v>3</v>
      </c>
      <c r="D474" s="119">
        <v>1.0884543165188894E-3</v>
      </c>
      <c r="E474" s="119">
        <v>2.8753093607888518</v>
      </c>
      <c r="F474" s="86" t="s">
        <v>2954</v>
      </c>
      <c r="G474" s="86" t="b">
        <v>0</v>
      </c>
      <c r="H474" s="86" t="b">
        <v>0</v>
      </c>
      <c r="I474" s="86" t="b">
        <v>0</v>
      </c>
      <c r="J474" s="86" t="b">
        <v>0</v>
      </c>
      <c r="K474" s="86" t="b">
        <v>0</v>
      </c>
      <c r="L474" s="86" t="b">
        <v>0</v>
      </c>
    </row>
    <row r="475" spans="1:12" x14ac:dyDescent="0.25">
      <c r="A475" s="86" t="s">
        <v>2759</v>
      </c>
      <c r="B475" s="86" t="s">
        <v>2445</v>
      </c>
      <c r="C475" s="86">
        <v>3</v>
      </c>
      <c r="D475" s="119">
        <v>1.0884543165188894E-3</v>
      </c>
      <c r="E475" s="119">
        <v>1.2389647723008037</v>
      </c>
      <c r="F475" s="86" t="s">
        <v>2954</v>
      </c>
      <c r="G475" s="86" t="b">
        <v>0</v>
      </c>
      <c r="H475" s="86" t="b">
        <v>0</v>
      </c>
      <c r="I475" s="86" t="b">
        <v>0</v>
      </c>
      <c r="J475" s="86" t="b">
        <v>0</v>
      </c>
      <c r="K475" s="86" t="b">
        <v>0</v>
      </c>
      <c r="L475" s="86" t="b">
        <v>0</v>
      </c>
    </row>
    <row r="476" spans="1:12" x14ac:dyDescent="0.25">
      <c r="A476" s="86" t="s">
        <v>2445</v>
      </c>
      <c r="B476" s="86" t="s">
        <v>300</v>
      </c>
      <c r="C476" s="86">
        <v>3</v>
      </c>
      <c r="D476" s="119">
        <v>1.0884543165188894E-3</v>
      </c>
      <c r="E476" s="119">
        <v>0.75473542958300188</v>
      </c>
      <c r="F476" s="86" t="s">
        <v>2954</v>
      </c>
      <c r="G476" s="86" t="b">
        <v>0</v>
      </c>
      <c r="H476" s="86" t="b">
        <v>0</v>
      </c>
      <c r="I476" s="86" t="b">
        <v>0</v>
      </c>
      <c r="J476" s="86" t="b">
        <v>0</v>
      </c>
      <c r="K476" s="86" t="b">
        <v>0</v>
      </c>
      <c r="L476" s="86" t="b">
        <v>0</v>
      </c>
    </row>
    <row r="477" spans="1:12" x14ac:dyDescent="0.25">
      <c r="A477" s="86" t="s">
        <v>300</v>
      </c>
      <c r="B477" s="86" t="s">
        <v>2760</v>
      </c>
      <c r="C477" s="86">
        <v>3</v>
      </c>
      <c r="D477" s="119">
        <v>1.0884543165188894E-3</v>
      </c>
      <c r="E477" s="119">
        <v>2.6790147156448834</v>
      </c>
      <c r="F477" s="86" t="s">
        <v>2954</v>
      </c>
      <c r="G477" s="86" t="b">
        <v>0</v>
      </c>
      <c r="H477" s="86" t="b">
        <v>0</v>
      </c>
      <c r="I477" s="86" t="b">
        <v>0</v>
      </c>
      <c r="J477" s="86" t="b">
        <v>0</v>
      </c>
      <c r="K477" s="86" t="b">
        <v>0</v>
      </c>
      <c r="L477" s="86" t="b">
        <v>0</v>
      </c>
    </row>
    <row r="478" spans="1:12" x14ac:dyDescent="0.25">
      <c r="A478" s="86" t="s">
        <v>2760</v>
      </c>
      <c r="B478" s="86" t="s">
        <v>2761</v>
      </c>
      <c r="C478" s="86">
        <v>3</v>
      </c>
      <c r="D478" s="119">
        <v>1.0884543165188894E-3</v>
      </c>
      <c r="E478" s="119">
        <v>3.2432861460834461</v>
      </c>
      <c r="F478" s="86" t="s">
        <v>2954</v>
      </c>
      <c r="G478" s="86" t="b">
        <v>0</v>
      </c>
      <c r="H478" s="86" t="b">
        <v>0</v>
      </c>
      <c r="I478" s="86" t="b">
        <v>0</v>
      </c>
      <c r="J478" s="86" t="b">
        <v>0</v>
      </c>
      <c r="K478" s="86" t="b">
        <v>0</v>
      </c>
      <c r="L478" s="86" t="b">
        <v>0</v>
      </c>
    </row>
    <row r="479" spans="1:12" x14ac:dyDescent="0.25">
      <c r="A479" s="86" t="s">
        <v>2761</v>
      </c>
      <c r="B479" s="86" t="s">
        <v>2762</v>
      </c>
      <c r="C479" s="86">
        <v>3</v>
      </c>
      <c r="D479" s="119">
        <v>1.0884543165188894E-3</v>
      </c>
      <c r="E479" s="119">
        <v>3.2432861460834461</v>
      </c>
      <c r="F479" s="86" t="s">
        <v>2954</v>
      </c>
      <c r="G479" s="86" t="b">
        <v>0</v>
      </c>
      <c r="H479" s="86" t="b">
        <v>0</v>
      </c>
      <c r="I479" s="86" t="b">
        <v>0</v>
      </c>
      <c r="J479" s="86" t="b">
        <v>0</v>
      </c>
      <c r="K479" s="86" t="b">
        <v>0</v>
      </c>
      <c r="L479" s="86" t="b">
        <v>0</v>
      </c>
    </row>
    <row r="480" spans="1:12" x14ac:dyDescent="0.25">
      <c r="A480" s="86" t="s">
        <v>2762</v>
      </c>
      <c r="B480" s="86" t="s">
        <v>2763</v>
      </c>
      <c r="C480" s="86">
        <v>3</v>
      </c>
      <c r="D480" s="119">
        <v>1.0884543165188894E-3</v>
      </c>
      <c r="E480" s="119">
        <v>3.2432861460834461</v>
      </c>
      <c r="F480" s="86" t="s">
        <v>2954</v>
      </c>
      <c r="G480" s="86" t="b">
        <v>0</v>
      </c>
      <c r="H480" s="86" t="b">
        <v>0</v>
      </c>
      <c r="I480" s="86" t="b">
        <v>0</v>
      </c>
      <c r="J480" s="86" t="b">
        <v>0</v>
      </c>
      <c r="K480" s="86" t="b">
        <v>0</v>
      </c>
      <c r="L480" s="86" t="b">
        <v>0</v>
      </c>
    </row>
    <row r="481" spans="1:12" x14ac:dyDescent="0.25">
      <c r="A481" s="86" t="s">
        <v>2763</v>
      </c>
      <c r="B481" s="86" t="s">
        <v>2764</v>
      </c>
      <c r="C481" s="86">
        <v>3</v>
      </c>
      <c r="D481" s="119">
        <v>1.0884543165188894E-3</v>
      </c>
      <c r="E481" s="119">
        <v>3.2432861460834461</v>
      </c>
      <c r="F481" s="86" t="s">
        <v>2954</v>
      </c>
      <c r="G481" s="86" t="b">
        <v>0</v>
      </c>
      <c r="H481" s="86" t="b">
        <v>0</v>
      </c>
      <c r="I481" s="86" t="b">
        <v>0</v>
      </c>
      <c r="J481" s="86" t="b">
        <v>0</v>
      </c>
      <c r="K481" s="86" t="b">
        <v>0</v>
      </c>
      <c r="L481" s="86" t="b">
        <v>0</v>
      </c>
    </row>
    <row r="482" spans="1:12" x14ac:dyDescent="0.25">
      <c r="A482" s="86" t="s">
        <v>2764</v>
      </c>
      <c r="B482" s="86" t="s">
        <v>2765</v>
      </c>
      <c r="C482" s="86">
        <v>3</v>
      </c>
      <c r="D482" s="119">
        <v>1.0884543165188894E-3</v>
      </c>
      <c r="E482" s="119">
        <v>3.2432861460834461</v>
      </c>
      <c r="F482" s="86" t="s">
        <v>2954</v>
      </c>
      <c r="G482" s="86" t="b">
        <v>0</v>
      </c>
      <c r="H482" s="86" t="b">
        <v>0</v>
      </c>
      <c r="I482" s="86" t="b">
        <v>0</v>
      </c>
      <c r="J482" s="86" t="b">
        <v>0</v>
      </c>
      <c r="K482" s="86" t="b">
        <v>0</v>
      </c>
      <c r="L482" s="86" t="b">
        <v>0</v>
      </c>
    </row>
    <row r="483" spans="1:12" x14ac:dyDescent="0.25">
      <c r="A483" s="86" t="s">
        <v>2765</v>
      </c>
      <c r="B483" s="86" t="s">
        <v>2766</v>
      </c>
      <c r="C483" s="86">
        <v>3</v>
      </c>
      <c r="D483" s="119">
        <v>1.0884543165188894E-3</v>
      </c>
      <c r="E483" s="119">
        <v>3.2432861460834461</v>
      </c>
      <c r="F483" s="86" t="s">
        <v>2954</v>
      </c>
      <c r="G483" s="86" t="b">
        <v>0</v>
      </c>
      <c r="H483" s="86" t="b">
        <v>0</v>
      </c>
      <c r="I483" s="86" t="b">
        <v>0</v>
      </c>
      <c r="J483" s="86" t="b">
        <v>0</v>
      </c>
      <c r="K483" s="86" t="b">
        <v>0</v>
      </c>
      <c r="L483" s="86" t="b">
        <v>0</v>
      </c>
    </row>
    <row r="484" spans="1:12" x14ac:dyDescent="0.25">
      <c r="A484" s="86" t="s">
        <v>2766</v>
      </c>
      <c r="B484" s="86" t="s">
        <v>2767</v>
      </c>
      <c r="C484" s="86">
        <v>3</v>
      </c>
      <c r="D484" s="119">
        <v>1.0884543165188894E-3</v>
      </c>
      <c r="E484" s="119">
        <v>3.2432861460834461</v>
      </c>
      <c r="F484" s="86" t="s">
        <v>2954</v>
      </c>
      <c r="G484" s="86" t="b">
        <v>0</v>
      </c>
      <c r="H484" s="86" t="b">
        <v>0</v>
      </c>
      <c r="I484" s="86" t="b">
        <v>0</v>
      </c>
      <c r="J484" s="86" t="b">
        <v>0</v>
      </c>
      <c r="K484" s="86" t="b">
        <v>0</v>
      </c>
      <c r="L484" s="86" t="b">
        <v>0</v>
      </c>
    </row>
    <row r="485" spans="1:12" x14ac:dyDescent="0.25">
      <c r="A485" s="86" t="s">
        <v>2767</v>
      </c>
      <c r="B485" s="86" t="s">
        <v>2768</v>
      </c>
      <c r="C485" s="86">
        <v>3</v>
      </c>
      <c r="D485" s="119">
        <v>1.0884543165188894E-3</v>
      </c>
      <c r="E485" s="119">
        <v>3.2432861460834461</v>
      </c>
      <c r="F485" s="86" t="s">
        <v>2954</v>
      </c>
      <c r="G485" s="86" t="b">
        <v>0</v>
      </c>
      <c r="H485" s="86" t="b">
        <v>0</v>
      </c>
      <c r="I485" s="86" t="b">
        <v>0</v>
      </c>
      <c r="J485" s="86" t="b">
        <v>0</v>
      </c>
      <c r="K485" s="86" t="b">
        <v>0</v>
      </c>
      <c r="L485" s="86" t="b">
        <v>0</v>
      </c>
    </row>
    <row r="486" spans="1:12" x14ac:dyDescent="0.25">
      <c r="A486" s="86" t="s">
        <v>2768</v>
      </c>
      <c r="B486" s="86" t="s">
        <v>2769</v>
      </c>
      <c r="C486" s="86">
        <v>3</v>
      </c>
      <c r="D486" s="119">
        <v>1.0884543165188894E-3</v>
      </c>
      <c r="E486" s="119">
        <v>3.2432861460834461</v>
      </c>
      <c r="F486" s="86" t="s">
        <v>2954</v>
      </c>
      <c r="G486" s="86" t="b">
        <v>0</v>
      </c>
      <c r="H486" s="86" t="b">
        <v>0</v>
      </c>
      <c r="I486" s="86" t="b">
        <v>0</v>
      </c>
      <c r="J486" s="86" t="b">
        <v>0</v>
      </c>
      <c r="K486" s="86" t="b">
        <v>0</v>
      </c>
      <c r="L486" s="86" t="b">
        <v>0</v>
      </c>
    </row>
    <row r="487" spans="1:12" x14ac:dyDescent="0.25">
      <c r="A487" s="86" t="s">
        <v>2769</v>
      </c>
      <c r="B487" s="86" t="s">
        <v>276</v>
      </c>
      <c r="C487" s="86">
        <v>3</v>
      </c>
      <c r="D487" s="119">
        <v>1.0884543165188894E-3</v>
      </c>
      <c r="E487" s="119">
        <v>3.2432861460834461</v>
      </c>
      <c r="F487" s="86" t="s">
        <v>2954</v>
      </c>
      <c r="G487" s="86" t="b">
        <v>0</v>
      </c>
      <c r="H487" s="86" t="b">
        <v>0</v>
      </c>
      <c r="I487" s="86" t="b">
        <v>0</v>
      </c>
      <c r="J487" s="86" t="b">
        <v>0</v>
      </c>
      <c r="K487" s="86" t="b">
        <v>0</v>
      </c>
      <c r="L487" s="86" t="b">
        <v>0</v>
      </c>
    </row>
    <row r="488" spans="1:12" x14ac:dyDescent="0.25">
      <c r="A488" s="86" t="s">
        <v>276</v>
      </c>
      <c r="B488" s="86" t="s">
        <v>2770</v>
      </c>
      <c r="C488" s="86">
        <v>3</v>
      </c>
      <c r="D488" s="119">
        <v>1.0884543165188894E-3</v>
      </c>
      <c r="E488" s="119">
        <v>3.2432861460834461</v>
      </c>
      <c r="F488" s="86" t="s">
        <v>2954</v>
      </c>
      <c r="G488" s="86" t="b">
        <v>0</v>
      </c>
      <c r="H488" s="86" t="b">
        <v>0</v>
      </c>
      <c r="I488" s="86" t="b">
        <v>0</v>
      </c>
      <c r="J488" s="86" t="b">
        <v>0</v>
      </c>
      <c r="K488" s="86" t="b">
        <v>0</v>
      </c>
      <c r="L488" s="86" t="b">
        <v>0</v>
      </c>
    </row>
    <row r="489" spans="1:12" x14ac:dyDescent="0.25">
      <c r="A489" s="86" t="s">
        <v>2770</v>
      </c>
      <c r="B489" s="86" t="s">
        <v>2771</v>
      </c>
      <c r="C489" s="86">
        <v>3</v>
      </c>
      <c r="D489" s="119">
        <v>1.0884543165188894E-3</v>
      </c>
      <c r="E489" s="119">
        <v>3.2432861460834461</v>
      </c>
      <c r="F489" s="86" t="s">
        <v>2954</v>
      </c>
      <c r="G489" s="86" t="b">
        <v>0</v>
      </c>
      <c r="H489" s="86" t="b">
        <v>0</v>
      </c>
      <c r="I489" s="86" t="b">
        <v>0</v>
      </c>
      <c r="J489" s="86" t="b">
        <v>0</v>
      </c>
      <c r="K489" s="86" t="b">
        <v>0</v>
      </c>
      <c r="L489" s="86" t="b">
        <v>0</v>
      </c>
    </row>
    <row r="490" spans="1:12" x14ac:dyDescent="0.25">
      <c r="A490" s="86" t="s">
        <v>2485</v>
      </c>
      <c r="B490" s="86" t="s">
        <v>2470</v>
      </c>
      <c r="C490" s="86">
        <v>3</v>
      </c>
      <c r="D490" s="119">
        <v>1.0884543165188894E-3</v>
      </c>
      <c r="E490" s="119">
        <v>1.2447362124786789</v>
      </c>
      <c r="F490" s="86" t="s">
        <v>2954</v>
      </c>
      <c r="G490" s="86" t="b">
        <v>0</v>
      </c>
      <c r="H490" s="86" t="b">
        <v>0</v>
      </c>
      <c r="I490" s="86" t="b">
        <v>0</v>
      </c>
      <c r="J490" s="86" t="b">
        <v>0</v>
      </c>
      <c r="K490" s="86" t="b">
        <v>0</v>
      </c>
      <c r="L490" s="86" t="b">
        <v>0</v>
      </c>
    </row>
    <row r="491" spans="1:12" x14ac:dyDescent="0.25">
      <c r="A491" s="86" t="s">
        <v>2458</v>
      </c>
      <c r="B491" s="86" t="s">
        <v>2453</v>
      </c>
      <c r="C491" s="86">
        <v>3</v>
      </c>
      <c r="D491" s="119">
        <v>1.0884543165188894E-3</v>
      </c>
      <c r="E491" s="119">
        <v>0.45237576044587074</v>
      </c>
      <c r="F491" s="86" t="s">
        <v>2954</v>
      </c>
      <c r="G491" s="86" t="b">
        <v>0</v>
      </c>
      <c r="H491" s="86" t="b">
        <v>0</v>
      </c>
      <c r="I491" s="86" t="b">
        <v>0</v>
      </c>
      <c r="J491" s="86" t="b">
        <v>0</v>
      </c>
      <c r="K491" s="86" t="b">
        <v>0</v>
      </c>
      <c r="L491" s="86" t="b">
        <v>0</v>
      </c>
    </row>
    <row r="492" spans="1:12" x14ac:dyDescent="0.25">
      <c r="A492" s="86" t="s">
        <v>2456</v>
      </c>
      <c r="B492" s="86" t="s">
        <v>2695</v>
      </c>
      <c r="C492" s="86">
        <v>3</v>
      </c>
      <c r="D492" s="119">
        <v>1.0884543165188894E-3</v>
      </c>
      <c r="E492" s="119">
        <v>1.7033740615043282</v>
      </c>
      <c r="F492" s="86" t="s">
        <v>2954</v>
      </c>
      <c r="G492" s="86" t="b">
        <v>0</v>
      </c>
      <c r="H492" s="86" t="b">
        <v>0</v>
      </c>
      <c r="I492" s="86" t="b">
        <v>0</v>
      </c>
      <c r="J492" s="86" t="b">
        <v>0</v>
      </c>
      <c r="K492" s="86" t="b">
        <v>0</v>
      </c>
      <c r="L492" s="86" t="b">
        <v>0</v>
      </c>
    </row>
    <row r="493" spans="1:12" x14ac:dyDescent="0.25">
      <c r="A493" s="86" t="s">
        <v>2695</v>
      </c>
      <c r="B493" s="86" t="s">
        <v>2445</v>
      </c>
      <c r="C493" s="86">
        <v>3</v>
      </c>
      <c r="D493" s="119">
        <v>1.0884543165188894E-3</v>
      </c>
      <c r="E493" s="119">
        <v>1.1140260356925036</v>
      </c>
      <c r="F493" s="86" t="s">
        <v>2954</v>
      </c>
      <c r="G493" s="86" t="b">
        <v>0</v>
      </c>
      <c r="H493" s="86" t="b">
        <v>0</v>
      </c>
      <c r="I493" s="86" t="b">
        <v>0</v>
      </c>
      <c r="J493" s="86" t="b">
        <v>0</v>
      </c>
      <c r="K493" s="86" t="b">
        <v>0</v>
      </c>
      <c r="L493" s="86" t="b">
        <v>0</v>
      </c>
    </row>
    <row r="494" spans="1:12" x14ac:dyDescent="0.25">
      <c r="A494" s="86" t="s">
        <v>2465</v>
      </c>
      <c r="B494" s="86" t="s">
        <v>2772</v>
      </c>
      <c r="C494" s="86">
        <v>3</v>
      </c>
      <c r="D494" s="119">
        <v>1.0884543165188894E-3</v>
      </c>
      <c r="E494" s="119">
        <v>2.0769547243169213</v>
      </c>
      <c r="F494" s="86" t="s">
        <v>2954</v>
      </c>
      <c r="G494" s="86" t="b">
        <v>0</v>
      </c>
      <c r="H494" s="86" t="b">
        <v>0</v>
      </c>
      <c r="I494" s="86" t="b">
        <v>0</v>
      </c>
      <c r="J494" s="86" t="b">
        <v>0</v>
      </c>
      <c r="K494" s="86" t="b">
        <v>0</v>
      </c>
      <c r="L494" s="86" t="b">
        <v>0</v>
      </c>
    </row>
    <row r="495" spans="1:12" x14ac:dyDescent="0.25">
      <c r="A495" s="86" t="s">
        <v>2772</v>
      </c>
      <c r="B495" s="86" t="s">
        <v>2449</v>
      </c>
      <c r="C495" s="86">
        <v>3</v>
      </c>
      <c r="D495" s="119">
        <v>1.0884543165188894E-3</v>
      </c>
      <c r="E495" s="119">
        <v>1.6790147156448836</v>
      </c>
      <c r="F495" s="86" t="s">
        <v>2954</v>
      </c>
      <c r="G495" s="86" t="b">
        <v>0</v>
      </c>
      <c r="H495" s="86" t="b">
        <v>0</v>
      </c>
      <c r="I495" s="86" t="b">
        <v>0</v>
      </c>
      <c r="J495" s="86" t="b">
        <v>0</v>
      </c>
      <c r="K495" s="86" t="b">
        <v>0</v>
      </c>
      <c r="L495" s="86" t="b">
        <v>0</v>
      </c>
    </row>
    <row r="496" spans="1:12" x14ac:dyDescent="0.25">
      <c r="A496" s="86" t="s">
        <v>2525</v>
      </c>
      <c r="B496" s="86" t="s">
        <v>2454</v>
      </c>
      <c r="C496" s="86">
        <v>3</v>
      </c>
      <c r="D496" s="119">
        <v>1.0884543165188894E-3</v>
      </c>
      <c r="E496" s="119">
        <v>1.1697714508322175</v>
      </c>
      <c r="F496" s="86" t="s">
        <v>2954</v>
      </c>
      <c r="G496" s="86" t="b">
        <v>0</v>
      </c>
      <c r="H496" s="86" t="b">
        <v>0</v>
      </c>
      <c r="I496" s="86" t="b">
        <v>0</v>
      </c>
      <c r="J496" s="86" t="b">
        <v>0</v>
      </c>
      <c r="K496" s="86" t="b">
        <v>0</v>
      </c>
      <c r="L496" s="86" t="b">
        <v>0</v>
      </c>
    </row>
    <row r="497" spans="1:12" x14ac:dyDescent="0.25">
      <c r="A497" s="86" t="s">
        <v>2522</v>
      </c>
      <c r="B497" s="86" t="s">
        <v>2460</v>
      </c>
      <c r="C497" s="86">
        <v>3</v>
      </c>
      <c r="D497" s="119">
        <v>1.0884543165188894E-3</v>
      </c>
      <c r="E497" s="119">
        <v>1.503801706599124</v>
      </c>
      <c r="F497" s="86" t="s">
        <v>2954</v>
      </c>
      <c r="G497" s="86" t="b">
        <v>0</v>
      </c>
      <c r="H497" s="86" t="b">
        <v>0</v>
      </c>
      <c r="I497" s="86" t="b">
        <v>0</v>
      </c>
      <c r="J497" s="86" t="b">
        <v>0</v>
      </c>
      <c r="K497" s="86" t="b">
        <v>0</v>
      </c>
      <c r="L497" s="86" t="b">
        <v>0</v>
      </c>
    </row>
    <row r="498" spans="1:12" x14ac:dyDescent="0.25">
      <c r="A498" s="86" t="s">
        <v>2445</v>
      </c>
      <c r="B498" s="86" t="s">
        <v>2773</v>
      </c>
      <c r="C498" s="86">
        <v>3</v>
      </c>
      <c r="D498" s="119">
        <v>1.0884543165188894E-3</v>
      </c>
      <c r="E498" s="119">
        <v>1.3190068600215645</v>
      </c>
      <c r="F498" s="86" t="s">
        <v>2954</v>
      </c>
      <c r="G498" s="86" t="b">
        <v>0</v>
      </c>
      <c r="H498" s="86" t="b">
        <v>0</v>
      </c>
      <c r="I498" s="86" t="b">
        <v>0</v>
      </c>
      <c r="J498" s="86" t="b">
        <v>0</v>
      </c>
      <c r="K498" s="86" t="b">
        <v>0</v>
      </c>
      <c r="L498" s="86" t="b">
        <v>0</v>
      </c>
    </row>
    <row r="499" spans="1:12" x14ac:dyDescent="0.25">
      <c r="A499" s="86" t="s">
        <v>2773</v>
      </c>
      <c r="B499" s="86" t="s">
        <v>2540</v>
      </c>
      <c r="C499" s="86">
        <v>3</v>
      </c>
      <c r="D499" s="119">
        <v>1.0884543165188894E-3</v>
      </c>
      <c r="E499" s="119">
        <v>2.6790147156448834</v>
      </c>
      <c r="F499" s="86" t="s">
        <v>2954</v>
      </c>
      <c r="G499" s="86" t="b">
        <v>0</v>
      </c>
      <c r="H499" s="86" t="b">
        <v>0</v>
      </c>
      <c r="I499" s="86" t="b">
        <v>0</v>
      </c>
      <c r="J499" s="86" t="b">
        <v>0</v>
      </c>
      <c r="K499" s="86" t="b">
        <v>0</v>
      </c>
      <c r="L499" s="86" t="b">
        <v>0</v>
      </c>
    </row>
    <row r="500" spans="1:12" x14ac:dyDescent="0.25">
      <c r="A500" s="86" t="s">
        <v>2540</v>
      </c>
      <c r="B500" s="86" t="s">
        <v>2774</v>
      </c>
      <c r="C500" s="86">
        <v>3</v>
      </c>
      <c r="D500" s="119">
        <v>1.0884543165188894E-3</v>
      </c>
      <c r="E500" s="119">
        <v>2.6790147156448834</v>
      </c>
      <c r="F500" s="86" t="s">
        <v>2954</v>
      </c>
      <c r="G500" s="86" t="b">
        <v>0</v>
      </c>
      <c r="H500" s="86" t="b">
        <v>0</v>
      </c>
      <c r="I500" s="86" t="b">
        <v>0</v>
      </c>
      <c r="J500" s="86" t="b">
        <v>0</v>
      </c>
      <c r="K500" s="86" t="b">
        <v>0</v>
      </c>
      <c r="L500" s="86" t="b">
        <v>0</v>
      </c>
    </row>
    <row r="501" spans="1:12" x14ac:dyDescent="0.25">
      <c r="A501" s="86" t="s">
        <v>2774</v>
      </c>
      <c r="B501" s="86" t="s">
        <v>304</v>
      </c>
      <c r="C501" s="86">
        <v>3</v>
      </c>
      <c r="D501" s="119">
        <v>1.0884543165188894E-3</v>
      </c>
      <c r="E501" s="119">
        <v>2.7661648913637835</v>
      </c>
      <c r="F501" s="86" t="s">
        <v>2954</v>
      </c>
      <c r="G501" s="86" t="b">
        <v>0</v>
      </c>
      <c r="H501" s="86" t="b">
        <v>0</v>
      </c>
      <c r="I501" s="86" t="b">
        <v>0</v>
      </c>
      <c r="J501" s="86" t="b">
        <v>0</v>
      </c>
      <c r="K501" s="86" t="b">
        <v>0</v>
      </c>
      <c r="L501" s="86" t="b">
        <v>0</v>
      </c>
    </row>
    <row r="502" spans="1:12" x14ac:dyDescent="0.25">
      <c r="A502" s="86" t="s">
        <v>304</v>
      </c>
      <c r="B502" s="86" t="s">
        <v>281</v>
      </c>
      <c r="C502" s="86">
        <v>3</v>
      </c>
      <c r="D502" s="119">
        <v>1.0884543165188894E-3</v>
      </c>
      <c r="E502" s="119">
        <v>2.5443161417474274</v>
      </c>
      <c r="F502" s="86" t="s">
        <v>2954</v>
      </c>
      <c r="G502" s="86" t="b">
        <v>0</v>
      </c>
      <c r="H502" s="86" t="b">
        <v>0</v>
      </c>
      <c r="I502" s="86" t="b">
        <v>0</v>
      </c>
      <c r="J502" s="86" t="b">
        <v>0</v>
      </c>
      <c r="K502" s="86" t="b">
        <v>0</v>
      </c>
      <c r="L502" s="86" t="b">
        <v>0</v>
      </c>
    </row>
    <row r="503" spans="1:12" x14ac:dyDescent="0.25">
      <c r="A503" s="86" t="s">
        <v>281</v>
      </c>
      <c r="B503" s="86" t="s">
        <v>2775</v>
      </c>
      <c r="C503" s="86">
        <v>3</v>
      </c>
      <c r="D503" s="119">
        <v>1.0884543165188894E-3</v>
      </c>
      <c r="E503" s="119">
        <v>2.817317413811165</v>
      </c>
      <c r="F503" s="86" t="s">
        <v>2954</v>
      </c>
      <c r="G503" s="86" t="b">
        <v>0</v>
      </c>
      <c r="H503" s="86" t="b">
        <v>0</v>
      </c>
      <c r="I503" s="86" t="b">
        <v>0</v>
      </c>
      <c r="J503" s="86" t="b">
        <v>0</v>
      </c>
      <c r="K503" s="86" t="b">
        <v>0</v>
      </c>
      <c r="L503" s="86" t="b">
        <v>0</v>
      </c>
    </row>
    <row r="504" spans="1:12" x14ac:dyDescent="0.25">
      <c r="A504" s="86" t="s">
        <v>2775</v>
      </c>
      <c r="B504" s="86" t="s">
        <v>2776</v>
      </c>
      <c r="C504" s="86">
        <v>3</v>
      </c>
      <c r="D504" s="119">
        <v>1.0884543165188894E-3</v>
      </c>
      <c r="E504" s="119">
        <v>3.2432861460834461</v>
      </c>
      <c r="F504" s="86" t="s">
        <v>2954</v>
      </c>
      <c r="G504" s="86" t="b">
        <v>0</v>
      </c>
      <c r="H504" s="86" t="b">
        <v>0</v>
      </c>
      <c r="I504" s="86" t="b">
        <v>0</v>
      </c>
      <c r="J504" s="86" t="b">
        <v>0</v>
      </c>
      <c r="K504" s="86" t="b">
        <v>0</v>
      </c>
      <c r="L504" s="86" t="b">
        <v>0</v>
      </c>
    </row>
    <row r="505" spans="1:12" x14ac:dyDescent="0.25">
      <c r="A505" s="86" t="s">
        <v>2776</v>
      </c>
      <c r="B505" s="86" t="s">
        <v>2777</v>
      </c>
      <c r="C505" s="86">
        <v>3</v>
      </c>
      <c r="D505" s="119">
        <v>1.0884543165188894E-3</v>
      </c>
      <c r="E505" s="119">
        <v>3.2432861460834461</v>
      </c>
      <c r="F505" s="86" t="s">
        <v>2954</v>
      </c>
      <c r="G505" s="86" t="b">
        <v>0</v>
      </c>
      <c r="H505" s="86" t="b">
        <v>0</v>
      </c>
      <c r="I505" s="86" t="b">
        <v>0</v>
      </c>
      <c r="J505" s="86" t="b">
        <v>0</v>
      </c>
      <c r="K505" s="86" t="b">
        <v>0</v>
      </c>
      <c r="L505" s="86" t="b">
        <v>0</v>
      </c>
    </row>
    <row r="506" spans="1:12" x14ac:dyDescent="0.25">
      <c r="A506" s="86" t="s">
        <v>2777</v>
      </c>
      <c r="B506" s="86" t="s">
        <v>2510</v>
      </c>
      <c r="C506" s="86">
        <v>3</v>
      </c>
      <c r="D506" s="119">
        <v>1.0884543165188894E-3</v>
      </c>
      <c r="E506" s="119">
        <v>2.5162874181471837</v>
      </c>
      <c r="F506" s="86" t="s">
        <v>2954</v>
      </c>
      <c r="G506" s="86" t="b">
        <v>0</v>
      </c>
      <c r="H506" s="86" t="b">
        <v>0</v>
      </c>
      <c r="I506" s="86" t="b">
        <v>0</v>
      </c>
      <c r="J506" s="86" t="b">
        <v>0</v>
      </c>
      <c r="K506" s="86" t="b">
        <v>0</v>
      </c>
      <c r="L506" s="86" t="b">
        <v>0</v>
      </c>
    </row>
    <row r="507" spans="1:12" x14ac:dyDescent="0.25">
      <c r="A507" s="86" t="s">
        <v>2510</v>
      </c>
      <c r="B507" s="86" t="s">
        <v>2778</v>
      </c>
      <c r="C507" s="86">
        <v>3</v>
      </c>
      <c r="D507" s="119">
        <v>1.0884543165188894E-3</v>
      </c>
      <c r="E507" s="119">
        <v>2.5162874181471837</v>
      </c>
      <c r="F507" s="86" t="s">
        <v>2954</v>
      </c>
      <c r="G507" s="86" t="b">
        <v>0</v>
      </c>
      <c r="H507" s="86" t="b">
        <v>0</v>
      </c>
      <c r="I507" s="86" t="b">
        <v>0</v>
      </c>
      <c r="J507" s="86" t="b">
        <v>0</v>
      </c>
      <c r="K507" s="86" t="b">
        <v>0</v>
      </c>
      <c r="L507" s="86" t="b">
        <v>0</v>
      </c>
    </row>
    <row r="508" spans="1:12" x14ac:dyDescent="0.25">
      <c r="A508" s="86" t="s">
        <v>2778</v>
      </c>
      <c r="B508" s="86" t="s">
        <v>2779</v>
      </c>
      <c r="C508" s="86">
        <v>3</v>
      </c>
      <c r="D508" s="119">
        <v>1.0884543165188894E-3</v>
      </c>
      <c r="E508" s="119">
        <v>3.2432861460834461</v>
      </c>
      <c r="F508" s="86" t="s">
        <v>2954</v>
      </c>
      <c r="G508" s="86" t="b">
        <v>0</v>
      </c>
      <c r="H508" s="86" t="b">
        <v>0</v>
      </c>
      <c r="I508" s="86" t="b">
        <v>0</v>
      </c>
      <c r="J508" s="86" t="b">
        <v>0</v>
      </c>
      <c r="K508" s="86" t="b">
        <v>0</v>
      </c>
      <c r="L508" s="86" t="b">
        <v>0</v>
      </c>
    </row>
    <row r="509" spans="1:12" x14ac:dyDescent="0.25">
      <c r="A509" s="86" t="s">
        <v>2779</v>
      </c>
      <c r="B509" s="86" t="s">
        <v>2568</v>
      </c>
      <c r="C509" s="86">
        <v>3</v>
      </c>
      <c r="D509" s="119">
        <v>1.0884543165188894E-3</v>
      </c>
      <c r="E509" s="119">
        <v>2.817317413811165</v>
      </c>
      <c r="F509" s="86" t="s">
        <v>2954</v>
      </c>
      <c r="G509" s="86" t="b">
        <v>0</v>
      </c>
      <c r="H509" s="86" t="b">
        <v>0</v>
      </c>
      <c r="I509" s="86" t="b">
        <v>0</v>
      </c>
      <c r="J509" s="86" t="b">
        <v>0</v>
      </c>
      <c r="K509" s="86" t="b">
        <v>0</v>
      </c>
      <c r="L509" s="86" t="b">
        <v>0</v>
      </c>
    </row>
    <row r="510" spans="1:12" x14ac:dyDescent="0.25">
      <c r="A510" s="86" t="s">
        <v>2568</v>
      </c>
      <c r="B510" s="86" t="s">
        <v>2639</v>
      </c>
      <c r="C510" s="86">
        <v>3</v>
      </c>
      <c r="D510" s="119">
        <v>1.0884543165188894E-3</v>
      </c>
      <c r="E510" s="119">
        <v>2.5954686641948084</v>
      </c>
      <c r="F510" s="86" t="s">
        <v>2954</v>
      </c>
      <c r="G510" s="86" t="b">
        <v>0</v>
      </c>
      <c r="H510" s="86" t="b">
        <v>0</v>
      </c>
      <c r="I510" s="86" t="b">
        <v>0</v>
      </c>
      <c r="J510" s="86" t="b">
        <v>0</v>
      </c>
      <c r="K510" s="86" t="b">
        <v>0</v>
      </c>
      <c r="L510" s="86" t="b">
        <v>0</v>
      </c>
    </row>
    <row r="511" spans="1:12" x14ac:dyDescent="0.25">
      <c r="A511" s="86" t="s">
        <v>2639</v>
      </c>
      <c r="B511" s="86" t="s">
        <v>2458</v>
      </c>
      <c r="C511" s="86">
        <v>3</v>
      </c>
      <c r="D511" s="119">
        <v>1.0884543165188894E-3</v>
      </c>
      <c r="E511" s="119">
        <v>1.6724838484859257</v>
      </c>
      <c r="F511" s="86" t="s">
        <v>2954</v>
      </c>
      <c r="G511" s="86" t="b">
        <v>0</v>
      </c>
      <c r="H511" s="86" t="b">
        <v>0</v>
      </c>
      <c r="I511" s="86" t="b">
        <v>0</v>
      </c>
      <c r="J511" s="86" t="b">
        <v>0</v>
      </c>
      <c r="K511" s="86" t="b">
        <v>0</v>
      </c>
      <c r="L511" s="86" t="b">
        <v>0</v>
      </c>
    </row>
    <row r="512" spans="1:12" x14ac:dyDescent="0.25">
      <c r="A512" s="86" t="s">
        <v>2458</v>
      </c>
      <c r="B512" s="86" t="s">
        <v>2780</v>
      </c>
      <c r="C512" s="86">
        <v>3</v>
      </c>
      <c r="D512" s="119">
        <v>1.0884543165188894E-3</v>
      </c>
      <c r="E512" s="119">
        <v>1.8943325981022821</v>
      </c>
      <c r="F512" s="86" t="s">
        <v>2954</v>
      </c>
      <c r="G512" s="86" t="b">
        <v>0</v>
      </c>
      <c r="H512" s="86" t="b">
        <v>0</v>
      </c>
      <c r="I512" s="86" t="b">
        <v>0</v>
      </c>
      <c r="J512" s="86" t="b">
        <v>0</v>
      </c>
      <c r="K512" s="86" t="b">
        <v>0</v>
      </c>
      <c r="L512" s="86" t="b">
        <v>0</v>
      </c>
    </row>
    <row r="513" spans="1:12" x14ac:dyDescent="0.25">
      <c r="A513" s="86" t="s">
        <v>2780</v>
      </c>
      <c r="B513" s="86" t="s">
        <v>2608</v>
      </c>
      <c r="C513" s="86">
        <v>3</v>
      </c>
      <c r="D513" s="119">
        <v>1.0884543165188894E-3</v>
      </c>
      <c r="E513" s="119">
        <v>2.9422561504194649</v>
      </c>
      <c r="F513" s="86" t="s">
        <v>2954</v>
      </c>
      <c r="G513" s="86" t="b">
        <v>0</v>
      </c>
      <c r="H513" s="86" t="b">
        <v>0</v>
      </c>
      <c r="I513" s="86" t="b">
        <v>0</v>
      </c>
      <c r="J513" s="86" t="b">
        <v>0</v>
      </c>
      <c r="K513" s="86" t="b">
        <v>0</v>
      </c>
      <c r="L513" s="86" t="b">
        <v>0</v>
      </c>
    </row>
    <row r="514" spans="1:12" x14ac:dyDescent="0.25">
      <c r="A514" s="86" t="s">
        <v>2642</v>
      </c>
      <c r="B514" s="86" t="s">
        <v>2781</v>
      </c>
      <c r="C514" s="86">
        <v>3</v>
      </c>
      <c r="D514" s="119">
        <v>1.0884543165188894E-3</v>
      </c>
      <c r="E514" s="119">
        <v>3.0214373964670895</v>
      </c>
      <c r="F514" s="86" t="s">
        <v>2954</v>
      </c>
      <c r="G514" s="86" t="b">
        <v>0</v>
      </c>
      <c r="H514" s="86" t="b">
        <v>0</v>
      </c>
      <c r="I514" s="86" t="b">
        <v>0</v>
      </c>
      <c r="J514" s="86" t="b">
        <v>0</v>
      </c>
      <c r="K514" s="86" t="b">
        <v>0</v>
      </c>
      <c r="L514" s="86" t="b">
        <v>0</v>
      </c>
    </row>
    <row r="515" spans="1:12" x14ac:dyDescent="0.25">
      <c r="A515" s="86" t="s">
        <v>2781</v>
      </c>
      <c r="B515" s="86" t="s">
        <v>2575</v>
      </c>
      <c r="C515" s="86">
        <v>3</v>
      </c>
      <c r="D515" s="119">
        <v>1.0884543165188894E-3</v>
      </c>
      <c r="E515" s="119">
        <v>2.817317413811165</v>
      </c>
      <c r="F515" s="86" t="s">
        <v>2954</v>
      </c>
      <c r="G515" s="86" t="b">
        <v>0</v>
      </c>
      <c r="H515" s="86" t="b">
        <v>0</v>
      </c>
      <c r="I515" s="86" t="b">
        <v>0</v>
      </c>
      <c r="J515" s="86" t="b">
        <v>0</v>
      </c>
      <c r="K515" s="86" t="b">
        <v>0</v>
      </c>
      <c r="L515" s="86" t="b">
        <v>0</v>
      </c>
    </row>
    <row r="516" spans="1:12" x14ac:dyDescent="0.25">
      <c r="A516" s="86" t="s">
        <v>2575</v>
      </c>
      <c r="B516" s="86" t="s">
        <v>2445</v>
      </c>
      <c r="C516" s="86">
        <v>3</v>
      </c>
      <c r="D516" s="119">
        <v>1.0884543165188894E-3</v>
      </c>
      <c r="E516" s="119">
        <v>0.81299604002852244</v>
      </c>
      <c r="F516" s="86" t="s">
        <v>2954</v>
      </c>
      <c r="G516" s="86" t="b">
        <v>0</v>
      </c>
      <c r="H516" s="86" t="b">
        <v>0</v>
      </c>
      <c r="I516" s="86" t="b">
        <v>0</v>
      </c>
      <c r="J516" s="86" t="b">
        <v>0</v>
      </c>
      <c r="K516" s="86" t="b">
        <v>0</v>
      </c>
      <c r="L516" s="86" t="b">
        <v>0</v>
      </c>
    </row>
    <row r="517" spans="1:12" x14ac:dyDescent="0.25">
      <c r="A517" s="86" t="s">
        <v>2459</v>
      </c>
      <c r="B517" s="86" t="s">
        <v>2782</v>
      </c>
      <c r="C517" s="86">
        <v>3</v>
      </c>
      <c r="D517" s="119">
        <v>1.0884543165188894E-3</v>
      </c>
      <c r="E517" s="119">
        <v>2.0671948870277648</v>
      </c>
      <c r="F517" s="86" t="s">
        <v>2954</v>
      </c>
      <c r="G517" s="86" t="b">
        <v>0</v>
      </c>
      <c r="H517" s="86" t="b">
        <v>0</v>
      </c>
      <c r="I517" s="86" t="b">
        <v>0</v>
      </c>
      <c r="J517" s="86" t="b">
        <v>0</v>
      </c>
      <c r="K517" s="86" t="b">
        <v>0</v>
      </c>
      <c r="L517" s="86" t="b">
        <v>0</v>
      </c>
    </row>
    <row r="518" spans="1:12" x14ac:dyDescent="0.25">
      <c r="A518" s="86" t="s">
        <v>2782</v>
      </c>
      <c r="B518" s="86" t="s">
        <v>2609</v>
      </c>
      <c r="C518" s="86">
        <v>3</v>
      </c>
      <c r="D518" s="119">
        <v>1.0884543165188894E-3</v>
      </c>
      <c r="E518" s="119">
        <v>2.9422561504194649</v>
      </c>
      <c r="F518" s="86" t="s">
        <v>2954</v>
      </c>
      <c r="G518" s="86" t="b">
        <v>0</v>
      </c>
      <c r="H518" s="86" t="b">
        <v>0</v>
      </c>
      <c r="I518" s="86" t="b">
        <v>0</v>
      </c>
      <c r="J518" s="86" t="b">
        <v>0</v>
      </c>
      <c r="K518" s="86" t="b">
        <v>0</v>
      </c>
      <c r="L518" s="86" t="b">
        <v>0</v>
      </c>
    </row>
    <row r="519" spans="1:12" x14ac:dyDescent="0.25">
      <c r="A519" s="86" t="s">
        <v>2609</v>
      </c>
      <c r="B519" s="86" t="s">
        <v>2610</v>
      </c>
      <c r="C519" s="86">
        <v>3</v>
      </c>
      <c r="D519" s="119">
        <v>1.0884543165188894E-3</v>
      </c>
      <c r="E519" s="119">
        <v>2.6412261547554836</v>
      </c>
      <c r="F519" s="86" t="s">
        <v>2954</v>
      </c>
      <c r="G519" s="86" t="b">
        <v>0</v>
      </c>
      <c r="H519" s="86" t="b">
        <v>0</v>
      </c>
      <c r="I519" s="86" t="b">
        <v>0</v>
      </c>
      <c r="J519" s="86" t="b">
        <v>0</v>
      </c>
      <c r="K519" s="86" t="b">
        <v>0</v>
      </c>
      <c r="L519" s="86" t="b">
        <v>0</v>
      </c>
    </row>
    <row r="520" spans="1:12" x14ac:dyDescent="0.25">
      <c r="A520" s="86" t="s">
        <v>2610</v>
      </c>
      <c r="B520" s="86" t="s">
        <v>2458</v>
      </c>
      <c r="C520" s="86">
        <v>3</v>
      </c>
      <c r="D520" s="119">
        <v>1.0884543165188894E-3</v>
      </c>
      <c r="E520" s="119">
        <v>1.593302602438301</v>
      </c>
      <c r="F520" s="86" t="s">
        <v>2954</v>
      </c>
      <c r="G520" s="86" t="b">
        <v>0</v>
      </c>
      <c r="H520" s="86" t="b">
        <v>0</v>
      </c>
      <c r="I520" s="86" t="b">
        <v>0</v>
      </c>
      <c r="J520" s="86" t="b">
        <v>0</v>
      </c>
      <c r="K520" s="86" t="b">
        <v>0</v>
      </c>
      <c r="L520" s="86" t="b">
        <v>0</v>
      </c>
    </row>
    <row r="521" spans="1:12" x14ac:dyDescent="0.25">
      <c r="A521" s="86" t="s">
        <v>2458</v>
      </c>
      <c r="B521" s="86" t="s">
        <v>2643</v>
      </c>
      <c r="C521" s="86">
        <v>3</v>
      </c>
      <c r="D521" s="119">
        <v>1.0884543165188894E-3</v>
      </c>
      <c r="E521" s="119">
        <v>1.8943325981022821</v>
      </c>
      <c r="F521" s="86" t="s">
        <v>2954</v>
      </c>
      <c r="G521" s="86" t="b">
        <v>0</v>
      </c>
      <c r="H521" s="86" t="b">
        <v>0</v>
      </c>
      <c r="I521" s="86" t="b">
        <v>0</v>
      </c>
      <c r="J521" s="86" t="b">
        <v>0</v>
      </c>
      <c r="K521" s="86" t="b">
        <v>0</v>
      </c>
      <c r="L521" s="86" t="b">
        <v>0</v>
      </c>
    </row>
    <row r="522" spans="1:12" x14ac:dyDescent="0.25">
      <c r="A522" s="86" t="s">
        <v>2643</v>
      </c>
      <c r="B522" s="86" t="s">
        <v>2549</v>
      </c>
      <c r="C522" s="86">
        <v>3</v>
      </c>
      <c r="D522" s="119">
        <v>1.0884543165188894E-3</v>
      </c>
      <c r="E522" s="119">
        <v>2.4985586511867521</v>
      </c>
      <c r="F522" s="86" t="s">
        <v>2954</v>
      </c>
      <c r="G522" s="86" t="b">
        <v>0</v>
      </c>
      <c r="H522" s="86" t="b">
        <v>0</v>
      </c>
      <c r="I522" s="86" t="b">
        <v>0</v>
      </c>
      <c r="J522" s="86" t="b">
        <v>0</v>
      </c>
      <c r="K522" s="86" t="b">
        <v>0</v>
      </c>
      <c r="L522" s="86" t="b">
        <v>0</v>
      </c>
    </row>
    <row r="523" spans="1:12" x14ac:dyDescent="0.25">
      <c r="A523" s="86" t="s">
        <v>2549</v>
      </c>
      <c r="B523" s="86" t="s">
        <v>2448</v>
      </c>
      <c r="C523" s="86">
        <v>3</v>
      </c>
      <c r="D523" s="119">
        <v>1.0884543165188894E-3</v>
      </c>
      <c r="E523" s="119">
        <v>1.0802573598670067</v>
      </c>
      <c r="F523" s="86" t="s">
        <v>2954</v>
      </c>
      <c r="G523" s="86" t="b">
        <v>0</v>
      </c>
      <c r="H523" s="86" t="b">
        <v>0</v>
      </c>
      <c r="I523" s="86" t="b">
        <v>0</v>
      </c>
      <c r="J523" s="86" t="b">
        <v>0</v>
      </c>
      <c r="K523" s="86" t="b">
        <v>0</v>
      </c>
      <c r="L523" s="86" t="b">
        <v>0</v>
      </c>
    </row>
    <row r="524" spans="1:12" x14ac:dyDescent="0.25">
      <c r="A524" s="86" t="s">
        <v>2448</v>
      </c>
      <c r="B524" s="86" t="s">
        <v>2783</v>
      </c>
      <c r="C524" s="86">
        <v>3</v>
      </c>
      <c r="D524" s="119">
        <v>1.0884543165188894E-3</v>
      </c>
      <c r="E524" s="119">
        <v>1.6992181017331704</v>
      </c>
      <c r="F524" s="86" t="s">
        <v>2954</v>
      </c>
      <c r="G524" s="86" t="b">
        <v>0</v>
      </c>
      <c r="H524" s="86" t="b">
        <v>0</v>
      </c>
      <c r="I524" s="86" t="b">
        <v>0</v>
      </c>
      <c r="J524" s="86" t="b">
        <v>0</v>
      </c>
      <c r="K524" s="86" t="b">
        <v>0</v>
      </c>
      <c r="L524" s="86" t="b">
        <v>0</v>
      </c>
    </row>
    <row r="525" spans="1:12" x14ac:dyDescent="0.25">
      <c r="A525" s="86" t="s">
        <v>2783</v>
      </c>
      <c r="B525" s="86" t="s">
        <v>2784</v>
      </c>
      <c r="C525" s="86">
        <v>3</v>
      </c>
      <c r="D525" s="119">
        <v>1.0884543165188894E-3</v>
      </c>
      <c r="E525" s="119">
        <v>3.2432861460834461</v>
      </c>
      <c r="F525" s="86" t="s">
        <v>2954</v>
      </c>
      <c r="G525" s="86" t="b">
        <v>0</v>
      </c>
      <c r="H525" s="86" t="b">
        <v>0</v>
      </c>
      <c r="I525" s="86" t="b">
        <v>0</v>
      </c>
      <c r="J525" s="86" t="b">
        <v>0</v>
      </c>
      <c r="K525" s="86" t="b">
        <v>0</v>
      </c>
      <c r="L525" s="86" t="b">
        <v>0</v>
      </c>
    </row>
    <row r="526" spans="1:12" x14ac:dyDescent="0.25">
      <c r="A526" s="86" t="s">
        <v>2465</v>
      </c>
      <c r="B526" s="86" t="s">
        <v>2785</v>
      </c>
      <c r="C526" s="86">
        <v>3</v>
      </c>
      <c r="D526" s="119">
        <v>1.0884543165188894E-3</v>
      </c>
      <c r="E526" s="119">
        <v>2.0769547243169213</v>
      </c>
      <c r="F526" s="86" t="s">
        <v>2954</v>
      </c>
      <c r="G526" s="86" t="b">
        <v>0</v>
      </c>
      <c r="H526" s="86" t="b">
        <v>0</v>
      </c>
      <c r="I526" s="86" t="b">
        <v>0</v>
      </c>
      <c r="J526" s="86" t="b">
        <v>0</v>
      </c>
      <c r="K526" s="86" t="b">
        <v>0</v>
      </c>
      <c r="L526" s="86" t="b">
        <v>0</v>
      </c>
    </row>
    <row r="527" spans="1:12" x14ac:dyDescent="0.25">
      <c r="A527" s="86" t="s">
        <v>2785</v>
      </c>
      <c r="B527" s="86" t="s">
        <v>2450</v>
      </c>
      <c r="C527" s="86">
        <v>3</v>
      </c>
      <c r="D527" s="119">
        <v>1.0884543165188894E-3</v>
      </c>
      <c r="E527" s="119">
        <v>1.7160860270204661</v>
      </c>
      <c r="F527" s="86" t="s">
        <v>2954</v>
      </c>
      <c r="G527" s="86" t="b">
        <v>0</v>
      </c>
      <c r="H527" s="86" t="b">
        <v>0</v>
      </c>
      <c r="I527" s="86" t="b">
        <v>0</v>
      </c>
      <c r="J527" s="86" t="b">
        <v>0</v>
      </c>
      <c r="K527" s="86" t="b">
        <v>0</v>
      </c>
      <c r="L527" s="86" t="b">
        <v>0</v>
      </c>
    </row>
    <row r="528" spans="1:12" x14ac:dyDescent="0.25">
      <c r="A528" s="86" t="s">
        <v>2450</v>
      </c>
      <c r="B528" s="86" t="s">
        <v>2552</v>
      </c>
      <c r="C528" s="86">
        <v>3</v>
      </c>
      <c r="D528" s="119">
        <v>1.0884543165188894E-3</v>
      </c>
      <c r="E528" s="119">
        <v>1.3054340528322905</v>
      </c>
      <c r="F528" s="86" t="s">
        <v>2954</v>
      </c>
      <c r="G528" s="86" t="b">
        <v>0</v>
      </c>
      <c r="H528" s="86" t="b">
        <v>0</v>
      </c>
      <c r="I528" s="86" t="b">
        <v>0</v>
      </c>
      <c r="J528" s="86" t="b">
        <v>0</v>
      </c>
      <c r="K528" s="86" t="b">
        <v>0</v>
      </c>
      <c r="L528" s="86" t="b">
        <v>0</v>
      </c>
    </row>
    <row r="529" spans="1:12" x14ac:dyDescent="0.25">
      <c r="A529" s="86" t="s">
        <v>2552</v>
      </c>
      <c r="B529" s="86" t="s">
        <v>2479</v>
      </c>
      <c r="C529" s="86">
        <v>3</v>
      </c>
      <c r="D529" s="119">
        <v>1.0884543165188894E-3</v>
      </c>
      <c r="E529" s="119">
        <v>1.7661648913637837</v>
      </c>
      <c r="F529" s="86" t="s">
        <v>2954</v>
      </c>
      <c r="G529" s="86" t="b">
        <v>0</v>
      </c>
      <c r="H529" s="86" t="b">
        <v>0</v>
      </c>
      <c r="I529" s="86" t="b">
        <v>0</v>
      </c>
      <c r="J529" s="86" t="b">
        <v>0</v>
      </c>
      <c r="K529" s="86" t="b">
        <v>0</v>
      </c>
      <c r="L529" s="86" t="b">
        <v>0</v>
      </c>
    </row>
    <row r="530" spans="1:12" x14ac:dyDescent="0.25">
      <c r="A530" s="86" t="s">
        <v>2786</v>
      </c>
      <c r="B530" s="86" t="s">
        <v>2461</v>
      </c>
      <c r="C530" s="86">
        <v>3</v>
      </c>
      <c r="D530" s="119">
        <v>1.0884543165188894E-3</v>
      </c>
      <c r="E530" s="119">
        <v>2.02143739646709</v>
      </c>
      <c r="F530" s="86" t="s">
        <v>2954</v>
      </c>
      <c r="G530" s="86" t="b">
        <v>0</v>
      </c>
      <c r="H530" s="86" t="b">
        <v>0</v>
      </c>
      <c r="I530" s="86" t="b">
        <v>0</v>
      </c>
      <c r="J530" s="86" t="b">
        <v>0</v>
      </c>
      <c r="K530" s="86" t="b">
        <v>0</v>
      </c>
      <c r="L530" s="86" t="b">
        <v>0</v>
      </c>
    </row>
    <row r="531" spans="1:12" x14ac:dyDescent="0.25">
      <c r="A531" s="86" t="s">
        <v>2461</v>
      </c>
      <c r="B531" s="86" t="s">
        <v>2613</v>
      </c>
      <c r="C531" s="86">
        <v>3</v>
      </c>
      <c r="D531" s="119">
        <v>1.0884543165188894E-3</v>
      </c>
      <c r="E531" s="119">
        <v>1.7204074008031087</v>
      </c>
      <c r="F531" s="86" t="s">
        <v>2954</v>
      </c>
      <c r="G531" s="86" t="b">
        <v>0</v>
      </c>
      <c r="H531" s="86" t="b">
        <v>0</v>
      </c>
      <c r="I531" s="86" t="b">
        <v>0</v>
      </c>
      <c r="J531" s="86" t="b">
        <v>0</v>
      </c>
      <c r="K531" s="86" t="b">
        <v>0</v>
      </c>
      <c r="L531" s="86" t="b">
        <v>0</v>
      </c>
    </row>
    <row r="532" spans="1:12" x14ac:dyDescent="0.25">
      <c r="A532" s="86" t="s">
        <v>2613</v>
      </c>
      <c r="B532" s="86" t="s">
        <v>2634</v>
      </c>
      <c r="C532" s="86">
        <v>3</v>
      </c>
      <c r="D532" s="119">
        <v>1.0884543165188894E-3</v>
      </c>
      <c r="E532" s="119">
        <v>2.7204074008031087</v>
      </c>
      <c r="F532" s="86" t="s">
        <v>2954</v>
      </c>
      <c r="G532" s="86" t="b">
        <v>0</v>
      </c>
      <c r="H532" s="86" t="b">
        <v>0</v>
      </c>
      <c r="I532" s="86" t="b">
        <v>0</v>
      </c>
      <c r="J532" s="86" t="b">
        <v>0</v>
      </c>
      <c r="K532" s="86" t="b">
        <v>0</v>
      </c>
      <c r="L532" s="86" t="b">
        <v>0</v>
      </c>
    </row>
    <row r="533" spans="1:12" x14ac:dyDescent="0.25">
      <c r="A533" s="86" t="s">
        <v>2634</v>
      </c>
      <c r="B533" s="86" t="s">
        <v>2787</v>
      </c>
      <c r="C533" s="86">
        <v>3</v>
      </c>
      <c r="D533" s="119">
        <v>1.0884543165188894E-3</v>
      </c>
      <c r="E533" s="119">
        <v>3.0214373964670895</v>
      </c>
      <c r="F533" s="86" t="s">
        <v>2954</v>
      </c>
      <c r="G533" s="86" t="b">
        <v>0</v>
      </c>
      <c r="H533" s="86" t="b">
        <v>0</v>
      </c>
      <c r="I533" s="86" t="b">
        <v>0</v>
      </c>
      <c r="J533" s="86" t="b">
        <v>0</v>
      </c>
      <c r="K533" s="86" t="b">
        <v>0</v>
      </c>
      <c r="L533" s="86" t="b">
        <v>0</v>
      </c>
    </row>
    <row r="534" spans="1:12" x14ac:dyDescent="0.25">
      <c r="A534" s="86" t="s">
        <v>2787</v>
      </c>
      <c r="B534" s="86" t="s">
        <v>2577</v>
      </c>
      <c r="C534" s="86">
        <v>3</v>
      </c>
      <c r="D534" s="119">
        <v>1.0884543165188894E-3</v>
      </c>
      <c r="E534" s="119">
        <v>2.817317413811165</v>
      </c>
      <c r="F534" s="86" t="s">
        <v>2954</v>
      </c>
      <c r="G534" s="86" t="b">
        <v>0</v>
      </c>
      <c r="H534" s="86" t="b">
        <v>0</v>
      </c>
      <c r="I534" s="86" t="b">
        <v>0</v>
      </c>
      <c r="J534" s="86" t="b">
        <v>0</v>
      </c>
      <c r="K534" s="86" t="b">
        <v>0</v>
      </c>
      <c r="L534" s="86" t="b">
        <v>0</v>
      </c>
    </row>
    <row r="535" spans="1:12" x14ac:dyDescent="0.25">
      <c r="A535" s="86" t="s">
        <v>2577</v>
      </c>
      <c r="B535" s="86" t="s">
        <v>2468</v>
      </c>
      <c r="C535" s="86">
        <v>3</v>
      </c>
      <c r="D535" s="119">
        <v>1.0884543165188894E-3</v>
      </c>
      <c r="E535" s="119">
        <v>1.7146550719140172</v>
      </c>
      <c r="F535" s="86" t="s">
        <v>2954</v>
      </c>
      <c r="G535" s="86" t="b">
        <v>0</v>
      </c>
      <c r="H535" s="86" t="b">
        <v>0</v>
      </c>
      <c r="I535" s="86" t="b">
        <v>0</v>
      </c>
      <c r="J535" s="86" t="b">
        <v>0</v>
      </c>
      <c r="K535" s="86" t="b">
        <v>0</v>
      </c>
      <c r="L535" s="86" t="b">
        <v>0</v>
      </c>
    </row>
    <row r="536" spans="1:12" x14ac:dyDescent="0.25">
      <c r="A536" s="86" t="s">
        <v>2468</v>
      </c>
      <c r="B536" s="86" t="s">
        <v>2545</v>
      </c>
      <c r="C536" s="86">
        <v>3</v>
      </c>
      <c r="D536" s="119">
        <v>1.0884543165188894E-3</v>
      </c>
      <c r="E536" s="119">
        <v>1.5847447988030354</v>
      </c>
      <c r="F536" s="86" t="s">
        <v>2954</v>
      </c>
      <c r="G536" s="86" t="b">
        <v>0</v>
      </c>
      <c r="H536" s="86" t="b">
        <v>0</v>
      </c>
      <c r="I536" s="86" t="b">
        <v>0</v>
      </c>
      <c r="J536" s="86" t="b">
        <v>0</v>
      </c>
      <c r="K536" s="86" t="b">
        <v>0</v>
      </c>
      <c r="L536" s="86" t="b">
        <v>0</v>
      </c>
    </row>
    <row r="537" spans="1:12" x14ac:dyDescent="0.25">
      <c r="A537" s="86" t="s">
        <v>2545</v>
      </c>
      <c r="B537" s="86" t="s">
        <v>2595</v>
      </c>
      <c r="C537" s="86">
        <v>3</v>
      </c>
      <c r="D537" s="119">
        <v>1.0884543165188894E-3</v>
      </c>
      <c r="E537" s="119">
        <v>2.3524306155085144</v>
      </c>
      <c r="F537" s="86" t="s">
        <v>2954</v>
      </c>
      <c r="G537" s="86" t="b">
        <v>0</v>
      </c>
      <c r="H537" s="86" t="b">
        <v>0</v>
      </c>
      <c r="I537" s="86" t="b">
        <v>0</v>
      </c>
      <c r="J537" s="86" t="b">
        <v>0</v>
      </c>
      <c r="K537" s="86" t="b">
        <v>0</v>
      </c>
      <c r="L537" s="86" t="b">
        <v>0</v>
      </c>
    </row>
    <row r="538" spans="1:12" x14ac:dyDescent="0.25">
      <c r="A538" s="86" t="s">
        <v>2595</v>
      </c>
      <c r="B538" s="86" t="s">
        <v>2788</v>
      </c>
      <c r="C538" s="86">
        <v>3</v>
      </c>
      <c r="D538" s="119">
        <v>1.0884543165188894E-3</v>
      </c>
      <c r="E538" s="119">
        <v>2.8753093607888518</v>
      </c>
      <c r="F538" s="86" t="s">
        <v>2954</v>
      </c>
      <c r="G538" s="86" t="b">
        <v>0</v>
      </c>
      <c r="H538" s="86" t="b">
        <v>0</v>
      </c>
      <c r="I538" s="86" t="b">
        <v>0</v>
      </c>
      <c r="J538" s="86" t="b">
        <v>0</v>
      </c>
      <c r="K538" s="86" t="b">
        <v>0</v>
      </c>
      <c r="L538" s="86" t="b">
        <v>0</v>
      </c>
    </row>
    <row r="539" spans="1:12" x14ac:dyDescent="0.25">
      <c r="A539" s="86" t="s">
        <v>2788</v>
      </c>
      <c r="B539" s="86" t="s">
        <v>2541</v>
      </c>
      <c r="C539" s="86">
        <v>3</v>
      </c>
      <c r="D539" s="119">
        <v>1.0884543165188894E-3</v>
      </c>
      <c r="E539" s="119">
        <v>2.6790147156448834</v>
      </c>
      <c r="F539" s="86" t="s">
        <v>2954</v>
      </c>
      <c r="G539" s="86" t="b">
        <v>0</v>
      </c>
      <c r="H539" s="86" t="b">
        <v>0</v>
      </c>
      <c r="I539" s="86" t="b">
        <v>0</v>
      </c>
      <c r="J539" s="86" t="b">
        <v>0</v>
      </c>
      <c r="K539" s="86" t="b">
        <v>0</v>
      </c>
      <c r="L539" s="86" t="b">
        <v>0</v>
      </c>
    </row>
    <row r="540" spans="1:12" x14ac:dyDescent="0.25">
      <c r="A540" s="86" t="s">
        <v>2541</v>
      </c>
      <c r="B540" s="86" t="s">
        <v>2447</v>
      </c>
      <c r="C540" s="86">
        <v>3</v>
      </c>
      <c r="D540" s="119">
        <v>1.0884543165188894E-3</v>
      </c>
      <c r="E540" s="119">
        <v>1.0627142852023108</v>
      </c>
      <c r="F540" s="86" t="s">
        <v>2954</v>
      </c>
      <c r="G540" s="86" t="b">
        <v>0</v>
      </c>
      <c r="H540" s="86" t="b">
        <v>0</v>
      </c>
      <c r="I540" s="86" t="b">
        <v>0</v>
      </c>
      <c r="J540" s="86" t="b">
        <v>0</v>
      </c>
      <c r="K540" s="86" t="b">
        <v>0</v>
      </c>
      <c r="L540" s="86" t="b">
        <v>0</v>
      </c>
    </row>
    <row r="541" spans="1:12" x14ac:dyDescent="0.25">
      <c r="A541" s="86" t="s">
        <v>528</v>
      </c>
      <c r="B541" s="86" t="s">
        <v>2455</v>
      </c>
      <c r="C541" s="86">
        <v>3</v>
      </c>
      <c r="D541" s="119">
        <v>1.0884543165188894E-3</v>
      </c>
      <c r="E541" s="119">
        <v>0.60780239926853397</v>
      </c>
      <c r="F541" s="86" t="s">
        <v>2954</v>
      </c>
      <c r="G541" s="86" t="b">
        <v>0</v>
      </c>
      <c r="H541" s="86" t="b">
        <v>0</v>
      </c>
      <c r="I541" s="86" t="b">
        <v>0</v>
      </c>
      <c r="J541" s="86" t="b">
        <v>0</v>
      </c>
      <c r="K541" s="86" t="b">
        <v>0</v>
      </c>
      <c r="L541" s="86" t="b">
        <v>0</v>
      </c>
    </row>
    <row r="542" spans="1:12" x14ac:dyDescent="0.25">
      <c r="A542" s="86" t="s">
        <v>2459</v>
      </c>
      <c r="B542" s="86" t="s">
        <v>2454</v>
      </c>
      <c r="C542" s="86">
        <v>3</v>
      </c>
      <c r="D542" s="119">
        <v>1.0884543165188894E-3</v>
      </c>
      <c r="E542" s="119">
        <v>0.63050228936371067</v>
      </c>
      <c r="F542" s="86" t="s">
        <v>2954</v>
      </c>
      <c r="G542" s="86" t="b">
        <v>0</v>
      </c>
      <c r="H542" s="86" t="b">
        <v>0</v>
      </c>
      <c r="I542" s="86" t="b">
        <v>0</v>
      </c>
      <c r="J542" s="86" t="b">
        <v>0</v>
      </c>
      <c r="K542" s="86" t="b">
        <v>0</v>
      </c>
      <c r="L542" s="86" t="b">
        <v>0</v>
      </c>
    </row>
    <row r="543" spans="1:12" x14ac:dyDescent="0.25">
      <c r="A543" s="86" t="s">
        <v>2552</v>
      </c>
      <c r="B543" s="86" t="s">
        <v>2607</v>
      </c>
      <c r="C543" s="86">
        <v>3</v>
      </c>
      <c r="D543" s="119">
        <v>1.0884543165188894E-3</v>
      </c>
      <c r="E543" s="119">
        <v>2.4193774051391275</v>
      </c>
      <c r="F543" s="86" t="s">
        <v>2954</v>
      </c>
      <c r="G543" s="86" t="b">
        <v>0</v>
      </c>
      <c r="H543" s="86" t="b">
        <v>0</v>
      </c>
      <c r="I543" s="86" t="b">
        <v>0</v>
      </c>
      <c r="J543" s="86" t="b">
        <v>0</v>
      </c>
      <c r="K543" s="86" t="b">
        <v>0</v>
      </c>
      <c r="L543" s="86" t="b">
        <v>0</v>
      </c>
    </row>
    <row r="544" spans="1:12" x14ac:dyDescent="0.25">
      <c r="A544" s="86" t="s">
        <v>2607</v>
      </c>
      <c r="B544" s="86" t="s">
        <v>2449</v>
      </c>
      <c r="C544" s="86">
        <v>3</v>
      </c>
      <c r="D544" s="119">
        <v>1.0884543165188894E-3</v>
      </c>
      <c r="E544" s="119">
        <v>1.3779847199809023</v>
      </c>
      <c r="F544" s="86" t="s">
        <v>2954</v>
      </c>
      <c r="G544" s="86" t="b">
        <v>0</v>
      </c>
      <c r="H544" s="86" t="b">
        <v>0</v>
      </c>
      <c r="I544" s="86" t="b">
        <v>0</v>
      </c>
      <c r="J544" s="86" t="b">
        <v>0</v>
      </c>
      <c r="K544" s="86" t="b">
        <v>0</v>
      </c>
      <c r="L544" s="86" t="b">
        <v>0</v>
      </c>
    </row>
    <row r="545" spans="1:12" x14ac:dyDescent="0.25">
      <c r="A545" s="86" t="s">
        <v>2445</v>
      </c>
      <c r="B545" s="86" t="s">
        <v>2457</v>
      </c>
      <c r="C545" s="86">
        <v>3</v>
      </c>
      <c r="D545" s="119">
        <v>1.0884543165188894E-3</v>
      </c>
      <c r="E545" s="119">
        <v>-7.3103604989749341E-2</v>
      </c>
      <c r="F545" s="86" t="s">
        <v>2954</v>
      </c>
      <c r="G545" s="86" t="b">
        <v>0</v>
      </c>
      <c r="H545" s="86" t="b">
        <v>0</v>
      </c>
      <c r="I545" s="86" t="b">
        <v>0</v>
      </c>
      <c r="J545" s="86" t="b">
        <v>0</v>
      </c>
      <c r="K545" s="86" t="b">
        <v>0</v>
      </c>
      <c r="L545" s="86" t="b">
        <v>0</v>
      </c>
    </row>
    <row r="546" spans="1:12" x14ac:dyDescent="0.25">
      <c r="A546" s="86" t="s">
        <v>2457</v>
      </c>
      <c r="B546" s="86" t="s">
        <v>2451</v>
      </c>
      <c r="C546" s="86">
        <v>3</v>
      </c>
      <c r="D546" s="119">
        <v>1.0884543165188894E-3</v>
      </c>
      <c r="E546" s="119">
        <v>0.36925554347070122</v>
      </c>
      <c r="F546" s="86" t="s">
        <v>2954</v>
      </c>
      <c r="G546" s="86" t="b">
        <v>0</v>
      </c>
      <c r="H546" s="86" t="b">
        <v>0</v>
      </c>
      <c r="I546" s="86" t="b">
        <v>0</v>
      </c>
      <c r="J546" s="86" t="b">
        <v>0</v>
      </c>
      <c r="K546" s="86" t="b">
        <v>0</v>
      </c>
      <c r="L546" s="86" t="b">
        <v>0</v>
      </c>
    </row>
    <row r="547" spans="1:12" x14ac:dyDescent="0.25">
      <c r="A547" s="86" t="s">
        <v>2446</v>
      </c>
      <c r="B547" s="86" t="s">
        <v>2548</v>
      </c>
      <c r="C547" s="86">
        <v>3</v>
      </c>
      <c r="D547" s="119">
        <v>1.0884543165188894E-3</v>
      </c>
      <c r="E547" s="119">
        <v>1.1212524001185535</v>
      </c>
      <c r="F547" s="86" t="s">
        <v>2954</v>
      </c>
      <c r="G547" s="86" t="b">
        <v>0</v>
      </c>
      <c r="H547" s="86" t="b">
        <v>0</v>
      </c>
      <c r="I547" s="86" t="b">
        <v>0</v>
      </c>
      <c r="J547" s="86" t="b">
        <v>0</v>
      </c>
      <c r="K547" s="86" t="b">
        <v>0</v>
      </c>
      <c r="L547" s="86" t="b">
        <v>0</v>
      </c>
    </row>
    <row r="548" spans="1:12" x14ac:dyDescent="0.25">
      <c r="A548" s="86" t="s">
        <v>2548</v>
      </c>
      <c r="B548" s="86" t="s">
        <v>2789</v>
      </c>
      <c r="C548" s="86">
        <v>3</v>
      </c>
      <c r="D548" s="119">
        <v>1.0884543165188894E-3</v>
      </c>
      <c r="E548" s="119">
        <v>2.7204074008031087</v>
      </c>
      <c r="F548" s="86" t="s">
        <v>2954</v>
      </c>
      <c r="G548" s="86" t="b">
        <v>0</v>
      </c>
      <c r="H548" s="86" t="b">
        <v>0</v>
      </c>
      <c r="I548" s="86" t="b">
        <v>0</v>
      </c>
      <c r="J548" s="86" t="b">
        <v>0</v>
      </c>
      <c r="K548" s="86" t="b">
        <v>0</v>
      </c>
      <c r="L548" s="86" t="b">
        <v>0</v>
      </c>
    </row>
    <row r="549" spans="1:12" x14ac:dyDescent="0.25">
      <c r="A549" s="86" t="s">
        <v>2789</v>
      </c>
      <c r="B549" s="86" t="s">
        <v>2452</v>
      </c>
      <c r="C549" s="86">
        <v>3</v>
      </c>
      <c r="D549" s="119">
        <v>1.0884543165188894E-3</v>
      </c>
      <c r="E549" s="119">
        <v>1.8511756810721323</v>
      </c>
      <c r="F549" s="86" t="s">
        <v>2954</v>
      </c>
      <c r="G549" s="86" t="b">
        <v>0</v>
      </c>
      <c r="H549" s="86" t="b">
        <v>0</v>
      </c>
      <c r="I549" s="86" t="b">
        <v>0</v>
      </c>
      <c r="J549" s="86" t="b">
        <v>0</v>
      </c>
      <c r="K549" s="86" t="b">
        <v>0</v>
      </c>
      <c r="L549" s="86" t="b">
        <v>0</v>
      </c>
    </row>
    <row r="550" spans="1:12" x14ac:dyDescent="0.25">
      <c r="A550" s="86" t="s">
        <v>2456</v>
      </c>
      <c r="B550" s="86" t="s">
        <v>2613</v>
      </c>
      <c r="C550" s="86">
        <v>3</v>
      </c>
      <c r="D550" s="119">
        <v>1.0884543165188894E-3</v>
      </c>
      <c r="E550" s="119">
        <v>1.5272828024486469</v>
      </c>
      <c r="F550" s="86" t="s">
        <v>2954</v>
      </c>
      <c r="G550" s="86" t="b">
        <v>0</v>
      </c>
      <c r="H550" s="86" t="b">
        <v>0</v>
      </c>
      <c r="I550" s="86" t="b">
        <v>0</v>
      </c>
      <c r="J550" s="86" t="b">
        <v>0</v>
      </c>
      <c r="K550" s="86" t="b">
        <v>0</v>
      </c>
      <c r="L550" s="86" t="b">
        <v>0</v>
      </c>
    </row>
    <row r="551" spans="1:12" x14ac:dyDescent="0.25">
      <c r="A551" s="86" t="s">
        <v>2613</v>
      </c>
      <c r="B551" s="86" t="s">
        <v>2577</v>
      </c>
      <c r="C551" s="86">
        <v>3</v>
      </c>
      <c r="D551" s="119">
        <v>1.0884543165188894E-3</v>
      </c>
      <c r="E551" s="119">
        <v>2.5162874181471837</v>
      </c>
      <c r="F551" s="86" t="s">
        <v>2954</v>
      </c>
      <c r="G551" s="86" t="b">
        <v>0</v>
      </c>
      <c r="H551" s="86" t="b">
        <v>0</v>
      </c>
      <c r="I551" s="86" t="b">
        <v>0</v>
      </c>
      <c r="J551" s="86" t="b">
        <v>0</v>
      </c>
      <c r="K551" s="86" t="b">
        <v>0</v>
      </c>
      <c r="L551" s="86" t="b">
        <v>0</v>
      </c>
    </row>
    <row r="552" spans="1:12" x14ac:dyDescent="0.25">
      <c r="A552" s="86" t="s">
        <v>2577</v>
      </c>
      <c r="B552" s="86" t="s">
        <v>2790</v>
      </c>
      <c r="C552" s="86">
        <v>3</v>
      </c>
      <c r="D552" s="119">
        <v>1.0884543165188894E-3</v>
      </c>
      <c r="E552" s="119">
        <v>2.817317413811165</v>
      </c>
      <c r="F552" s="86" t="s">
        <v>2954</v>
      </c>
      <c r="G552" s="86" t="b">
        <v>0</v>
      </c>
      <c r="H552" s="86" t="b">
        <v>0</v>
      </c>
      <c r="I552" s="86" t="b">
        <v>0</v>
      </c>
      <c r="J552" s="86" t="b">
        <v>0</v>
      </c>
      <c r="K552" s="86" t="b">
        <v>0</v>
      </c>
      <c r="L552" s="86" t="b">
        <v>0</v>
      </c>
    </row>
    <row r="553" spans="1:12" x14ac:dyDescent="0.25">
      <c r="A553" s="86" t="s">
        <v>2790</v>
      </c>
      <c r="B553" s="86" t="s">
        <v>2479</v>
      </c>
      <c r="C553" s="86">
        <v>3</v>
      </c>
      <c r="D553" s="119">
        <v>1.0884543165188894E-3</v>
      </c>
      <c r="E553" s="119">
        <v>2.2890436366441214</v>
      </c>
      <c r="F553" s="86" t="s">
        <v>2954</v>
      </c>
      <c r="G553" s="86" t="b">
        <v>0</v>
      </c>
      <c r="H553" s="86" t="b">
        <v>0</v>
      </c>
      <c r="I553" s="86" t="b">
        <v>0</v>
      </c>
      <c r="J553" s="86" t="b">
        <v>0</v>
      </c>
      <c r="K553" s="86" t="b">
        <v>0</v>
      </c>
      <c r="L553" s="86" t="b">
        <v>0</v>
      </c>
    </row>
    <row r="554" spans="1:12" x14ac:dyDescent="0.25">
      <c r="A554" s="86" t="s">
        <v>2479</v>
      </c>
      <c r="B554" s="86" t="s">
        <v>2476</v>
      </c>
      <c r="C554" s="86">
        <v>3</v>
      </c>
      <c r="D554" s="119">
        <v>1.0884543165188894E-3</v>
      </c>
      <c r="E554" s="119">
        <v>1.4874112904109547</v>
      </c>
      <c r="F554" s="86" t="s">
        <v>2954</v>
      </c>
      <c r="G554" s="86" t="b">
        <v>0</v>
      </c>
      <c r="H554" s="86" t="b">
        <v>0</v>
      </c>
      <c r="I554" s="86" t="b">
        <v>0</v>
      </c>
      <c r="J554" s="86" t="b">
        <v>0</v>
      </c>
      <c r="K554" s="86" t="b">
        <v>0</v>
      </c>
      <c r="L554" s="86" t="b">
        <v>0</v>
      </c>
    </row>
    <row r="555" spans="1:12" x14ac:dyDescent="0.25">
      <c r="A555" s="86" t="s">
        <v>2476</v>
      </c>
      <c r="B555" s="86" t="s">
        <v>2526</v>
      </c>
      <c r="C555" s="86">
        <v>3</v>
      </c>
      <c r="D555" s="119">
        <v>1.0884543165188894E-3</v>
      </c>
      <c r="E555" s="119">
        <v>1.5650713633380466</v>
      </c>
      <c r="F555" s="86" t="s">
        <v>2954</v>
      </c>
      <c r="G555" s="86" t="b">
        <v>0</v>
      </c>
      <c r="H555" s="86" t="b">
        <v>0</v>
      </c>
      <c r="I555" s="86" t="b">
        <v>0</v>
      </c>
      <c r="J555" s="86" t="b">
        <v>0</v>
      </c>
      <c r="K555" s="86" t="b">
        <v>0</v>
      </c>
      <c r="L555" s="86" t="b">
        <v>0</v>
      </c>
    </row>
    <row r="556" spans="1:12" x14ac:dyDescent="0.25">
      <c r="A556" s="86" t="s">
        <v>2526</v>
      </c>
      <c r="B556" s="86" t="s">
        <v>2469</v>
      </c>
      <c r="C556" s="86">
        <v>3</v>
      </c>
      <c r="D556" s="119">
        <v>1.0884543165188894E-3</v>
      </c>
      <c r="E556" s="119">
        <v>1.4815253118879719</v>
      </c>
      <c r="F556" s="86" t="s">
        <v>2954</v>
      </c>
      <c r="G556" s="86" t="b">
        <v>0</v>
      </c>
      <c r="H556" s="86" t="b">
        <v>0</v>
      </c>
      <c r="I556" s="86" t="b">
        <v>0</v>
      </c>
      <c r="J556" s="86" t="b">
        <v>0</v>
      </c>
      <c r="K556" s="86" t="b">
        <v>0</v>
      </c>
      <c r="L556" s="86" t="b">
        <v>0</v>
      </c>
    </row>
    <row r="557" spans="1:12" x14ac:dyDescent="0.25">
      <c r="A557" s="86" t="s">
        <v>2448</v>
      </c>
      <c r="B557" s="86" t="s">
        <v>2614</v>
      </c>
      <c r="C557" s="86">
        <v>3</v>
      </c>
      <c r="D557" s="119">
        <v>1.0884543165188894E-3</v>
      </c>
      <c r="E557" s="119">
        <v>1.3981881060691894</v>
      </c>
      <c r="F557" s="86" t="s">
        <v>2954</v>
      </c>
      <c r="G557" s="86" t="b">
        <v>0</v>
      </c>
      <c r="H557" s="86" t="b">
        <v>0</v>
      </c>
      <c r="I557" s="86" t="b">
        <v>0</v>
      </c>
      <c r="J557" s="86" t="b">
        <v>0</v>
      </c>
      <c r="K557" s="86" t="b">
        <v>0</v>
      </c>
      <c r="L557" s="86" t="b">
        <v>0</v>
      </c>
    </row>
    <row r="558" spans="1:12" x14ac:dyDescent="0.25">
      <c r="A558" s="86" t="s">
        <v>2552</v>
      </c>
      <c r="B558" s="86" t="s">
        <v>2704</v>
      </c>
      <c r="C558" s="86">
        <v>3</v>
      </c>
      <c r="D558" s="119">
        <v>1.0884543165188894E-3</v>
      </c>
      <c r="E558" s="119">
        <v>2.5954686641948084</v>
      </c>
      <c r="F558" s="86" t="s">
        <v>2954</v>
      </c>
      <c r="G558" s="86" t="b">
        <v>0</v>
      </c>
      <c r="H558" s="86" t="b">
        <v>0</v>
      </c>
      <c r="I558" s="86" t="b">
        <v>0</v>
      </c>
      <c r="J558" s="86" t="b">
        <v>0</v>
      </c>
      <c r="K558" s="86" t="b">
        <v>0</v>
      </c>
      <c r="L558" s="86" t="b">
        <v>0</v>
      </c>
    </row>
    <row r="559" spans="1:12" x14ac:dyDescent="0.25">
      <c r="A559" s="86" t="s">
        <v>2704</v>
      </c>
      <c r="B559" s="86" t="s">
        <v>2449</v>
      </c>
      <c r="C559" s="86">
        <v>3</v>
      </c>
      <c r="D559" s="119">
        <v>1.0884543165188894E-3</v>
      </c>
      <c r="E559" s="119">
        <v>1.5540759790365835</v>
      </c>
      <c r="F559" s="86" t="s">
        <v>2954</v>
      </c>
      <c r="G559" s="86" t="b">
        <v>0</v>
      </c>
      <c r="H559" s="86" t="b">
        <v>0</v>
      </c>
      <c r="I559" s="86" t="b">
        <v>0</v>
      </c>
      <c r="J559" s="86" t="b">
        <v>0</v>
      </c>
      <c r="K559" s="86" t="b">
        <v>0</v>
      </c>
      <c r="L559" s="86" t="b">
        <v>0</v>
      </c>
    </row>
    <row r="560" spans="1:12" x14ac:dyDescent="0.25">
      <c r="A560" s="86" t="s">
        <v>2445</v>
      </c>
      <c r="B560" s="86" t="s">
        <v>2791</v>
      </c>
      <c r="C560" s="86">
        <v>3</v>
      </c>
      <c r="D560" s="119">
        <v>1.0884543165188894E-3</v>
      </c>
      <c r="E560" s="119">
        <v>1.3190068600215645</v>
      </c>
      <c r="F560" s="86" t="s">
        <v>2954</v>
      </c>
      <c r="G560" s="86" t="b">
        <v>0</v>
      </c>
      <c r="H560" s="86" t="b">
        <v>0</v>
      </c>
      <c r="I560" s="86" t="b">
        <v>0</v>
      </c>
      <c r="J560" s="86" t="b">
        <v>0</v>
      </c>
      <c r="K560" s="86" t="b">
        <v>0</v>
      </c>
      <c r="L560" s="86" t="b">
        <v>0</v>
      </c>
    </row>
    <row r="561" spans="1:12" x14ac:dyDescent="0.25">
      <c r="A561" s="86" t="s">
        <v>2445</v>
      </c>
      <c r="B561" s="86" t="s">
        <v>2476</v>
      </c>
      <c r="C561" s="86">
        <v>3</v>
      </c>
      <c r="D561" s="119">
        <v>1.0884543165188894E-3</v>
      </c>
      <c r="E561" s="119">
        <v>0.51737451378839794</v>
      </c>
      <c r="F561" s="86" t="s">
        <v>2954</v>
      </c>
      <c r="G561" s="86" t="b">
        <v>0</v>
      </c>
      <c r="H561" s="86" t="b">
        <v>0</v>
      </c>
      <c r="I561" s="86" t="b">
        <v>0</v>
      </c>
      <c r="J561" s="86" t="b">
        <v>0</v>
      </c>
      <c r="K561" s="86" t="b">
        <v>0</v>
      </c>
      <c r="L561" s="86" t="b">
        <v>0</v>
      </c>
    </row>
    <row r="562" spans="1:12" x14ac:dyDescent="0.25">
      <c r="A562" s="86" t="s">
        <v>2476</v>
      </c>
      <c r="B562" s="86" t="s">
        <v>2792</v>
      </c>
      <c r="C562" s="86">
        <v>3</v>
      </c>
      <c r="D562" s="119">
        <v>1.0884543165188894E-3</v>
      </c>
      <c r="E562" s="119">
        <v>2.2018934609252212</v>
      </c>
      <c r="F562" s="86" t="s">
        <v>2954</v>
      </c>
      <c r="G562" s="86" t="b">
        <v>0</v>
      </c>
      <c r="H562" s="86" t="b">
        <v>0</v>
      </c>
      <c r="I562" s="86" t="b">
        <v>0</v>
      </c>
      <c r="J562" s="86" t="b">
        <v>0</v>
      </c>
      <c r="K562" s="86" t="b">
        <v>0</v>
      </c>
      <c r="L562" s="86" t="b">
        <v>0</v>
      </c>
    </row>
    <row r="563" spans="1:12" x14ac:dyDescent="0.25">
      <c r="A563" s="86" t="s">
        <v>2792</v>
      </c>
      <c r="B563" s="86" t="s">
        <v>2793</v>
      </c>
      <c r="C563" s="86">
        <v>3</v>
      </c>
      <c r="D563" s="119">
        <v>1.0884543165188894E-3</v>
      </c>
      <c r="E563" s="119">
        <v>3.2432861460834461</v>
      </c>
      <c r="F563" s="86" t="s">
        <v>2954</v>
      </c>
      <c r="G563" s="86" t="b">
        <v>0</v>
      </c>
      <c r="H563" s="86" t="b">
        <v>0</v>
      </c>
      <c r="I563" s="86" t="b">
        <v>0</v>
      </c>
      <c r="J563" s="86" t="b">
        <v>0</v>
      </c>
      <c r="K563" s="86" t="b">
        <v>0</v>
      </c>
      <c r="L563" s="86" t="b">
        <v>0</v>
      </c>
    </row>
    <row r="564" spans="1:12" x14ac:dyDescent="0.25">
      <c r="A564" s="86" t="s">
        <v>2793</v>
      </c>
      <c r="B564" s="86" t="s">
        <v>2794</v>
      </c>
      <c r="C564" s="86">
        <v>3</v>
      </c>
      <c r="D564" s="119">
        <v>1.0884543165188894E-3</v>
      </c>
      <c r="E564" s="119">
        <v>3.2432861460834461</v>
      </c>
      <c r="F564" s="86" t="s">
        <v>2954</v>
      </c>
      <c r="G564" s="86" t="b">
        <v>0</v>
      </c>
      <c r="H564" s="86" t="b">
        <v>0</v>
      </c>
      <c r="I564" s="86" t="b">
        <v>0</v>
      </c>
      <c r="J564" s="86" t="b">
        <v>0</v>
      </c>
      <c r="K564" s="86" t="b">
        <v>0</v>
      </c>
      <c r="L564" s="86" t="b">
        <v>0</v>
      </c>
    </row>
    <row r="565" spans="1:12" x14ac:dyDescent="0.25">
      <c r="A565" s="86" t="s">
        <v>2794</v>
      </c>
      <c r="B565" s="86" t="s">
        <v>2795</v>
      </c>
      <c r="C565" s="86">
        <v>3</v>
      </c>
      <c r="D565" s="119">
        <v>1.0884543165188894E-3</v>
      </c>
      <c r="E565" s="119">
        <v>3.2432861460834461</v>
      </c>
      <c r="F565" s="86" t="s">
        <v>2954</v>
      </c>
      <c r="G565" s="86" t="b">
        <v>0</v>
      </c>
      <c r="H565" s="86" t="b">
        <v>0</v>
      </c>
      <c r="I565" s="86" t="b">
        <v>0</v>
      </c>
      <c r="J565" s="86" t="b">
        <v>0</v>
      </c>
      <c r="K565" s="86" t="b">
        <v>0</v>
      </c>
      <c r="L565" s="86" t="b">
        <v>0</v>
      </c>
    </row>
    <row r="566" spans="1:12" x14ac:dyDescent="0.25">
      <c r="A566" s="86" t="s">
        <v>2795</v>
      </c>
      <c r="B566" s="86" t="s">
        <v>2796</v>
      </c>
      <c r="C566" s="86">
        <v>3</v>
      </c>
      <c r="D566" s="119">
        <v>1.0884543165188894E-3</v>
      </c>
      <c r="E566" s="119">
        <v>3.2432861460834461</v>
      </c>
      <c r="F566" s="86" t="s">
        <v>2954</v>
      </c>
      <c r="G566" s="86" t="b">
        <v>0</v>
      </c>
      <c r="H566" s="86" t="b">
        <v>0</v>
      </c>
      <c r="I566" s="86" t="b">
        <v>0</v>
      </c>
      <c r="J566" s="86" t="b">
        <v>0</v>
      </c>
      <c r="K566" s="86" t="b">
        <v>0</v>
      </c>
      <c r="L566" s="86" t="b">
        <v>0</v>
      </c>
    </row>
    <row r="567" spans="1:12" x14ac:dyDescent="0.25">
      <c r="A567" s="86" t="s">
        <v>2796</v>
      </c>
      <c r="B567" s="86" t="s">
        <v>2594</v>
      </c>
      <c r="C567" s="86">
        <v>3</v>
      </c>
      <c r="D567" s="119">
        <v>1.0884543165188894E-3</v>
      </c>
      <c r="E567" s="119">
        <v>2.8753093607888518</v>
      </c>
      <c r="F567" s="86" t="s">
        <v>2954</v>
      </c>
      <c r="G567" s="86" t="b">
        <v>0</v>
      </c>
      <c r="H567" s="86" t="b">
        <v>0</v>
      </c>
      <c r="I567" s="86" t="b">
        <v>0</v>
      </c>
      <c r="J567" s="86" t="b">
        <v>0</v>
      </c>
      <c r="K567" s="86" t="b">
        <v>0</v>
      </c>
      <c r="L567" s="86" t="b">
        <v>0</v>
      </c>
    </row>
    <row r="568" spans="1:12" x14ac:dyDescent="0.25">
      <c r="A568" s="86" t="s">
        <v>2594</v>
      </c>
      <c r="B568" s="86" t="s">
        <v>2797</v>
      </c>
      <c r="C568" s="86">
        <v>3</v>
      </c>
      <c r="D568" s="119">
        <v>1.0884543165188894E-3</v>
      </c>
      <c r="E568" s="119">
        <v>2.8753093607888518</v>
      </c>
      <c r="F568" s="86" t="s">
        <v>2954</v>
      </c>
      <c r="G568" s="86" t="b">
        <v>0</v>
      </c>
      <c r="H568" s="86" t="b">
        <v>0</v>
      </c>
      <c r="I568" s="86" t="b">
        <v>0</v>
      </c>
      <c r="J568" s="86" t="b">
        <v>0</v>
      </c>
      <c r="K568" s="86" t="b">
        <v>0</v>
      </c>
      <c r="L568" s="86" t="b">
        <v>0</v>
      </c>
    </row>
    <row r="569" spans="1:12" x14ac:dyDescent="0.25">
      <c r="A569" s="86" t="s">
        <v>2797</v>
      </c>
      <c r="B569" s="86" t="s">
        <v>295</v>
      </c>
      <c r="C569" s="86">
        <v>3</v>
      </c>
      <c r="D569" s="119">
        <v>1.0884543165188894E-3</v>
      </c>
      <c r="E569" s="119">
        <v>2.8753093607888518</v>
      </c>
      <c r="F569" s="86" t="s">
        <v>2954</v>
      </c>
      <c r="G569" s="86" t="b">
        <v>0</v>
      </c>
      <c r="H569" s="86" t="b">
        <v>0</v>
      </c>
      <c r="I569" s="86" t="b">
        <v>0</v>
      </c>
      <c r="J569" s="86" t="b">
        <v>0</v>
      </c>
      <c r="K569" s="86" t="b">
        <v>0</v>
      </c>
      <c r="L569" s="86" t="b">
        <v>0</v>
      </c>
    </row>
    <row r="570" spans="1:12" x14ac:dyDescent="0.25">
      <c r="A570" s="86" t="s">
        <v>295</v>
      </c>
      <c r="B570" s="86" t="s">
        <v>2445</v>
      </c>
      <c r="C570" s="86">
        <v>3</v>
      </c>
      <c r="D570" s="119">
        <v>1.0884543165188894E-3</v>
      </c>
      <c r="E570" s="119">
        <v>0.81299604002852244</v>
      </c>
      <c r="F570" s="86" t="s">
        <v>2954</v>
      </c>
      <c r="G570" s="86" t="b">
        <v>0</v>
      </c>
      <c r="H570" s="86" t="b">
        <v>0</v>
      </c>
      <c r="I570" s="86" t="b">
        <v>0</v>
      </c>
      <c r="J570" s="86" t="b">
        <v>0</v>
      </c>
      <c r="K570" s="86" t="b">
        <v>0</v>
      </c>
      <c r="L570" s="86" t="b">
        <v>0</v>
      </c>
    </row>
    <row r="571" spans="1:12" x14ac:dyDescent="0.25">
      <c r="A571" s="86" t="s">
        <v>2445</v>
      </c>
      <c r="B571" s="86" t="s">
        <v>2798</v>
      </c>
      <c r="C571" s="86">
        <v>3</v>
      </c>
      <c r="D571" s="119">
        <v>1.0884543165188894E-3</v>
      </c>
      <c r="E571" s="119">
        <v>1.3190068600215645</v>
      </c>
      <c r="F571" s="86" t="s">
        <v>2954</v>
      </c>
      <c r="G571" s="86" t="b">
        <v>0</v>
      </c>
      <c r="H571" s="86" t="b">
        <v>0</v>
      </c>
      <c r="I571" s="86" t="b">
        <v>0</v>
      </c>
      <c r="J571" s="86" t="b">
        <v>0</v>
      </c>
      <c r="K571" s="86" t="b">
        <v>0</v>
      </c>
      <c r="L571" s="86" t="b">
        <v>0</v>
      </c>
    </row>
    <row r="572" spans="1:12" x14ac:dyDescent="0.25">
      <c r="A572" s="86" t="s">
        <v>2798</v>
      </c>
      <c r="B572" s="86" t="s">
        <v>2799</v>
      </c>
      <c r="C572" s="86">
        <v>3</v>
      </c>
      <c r="D572" s="119">
        <v>1.0884543165188894E-3</v>
      </c>
      <c r="E572" s="119">
        <v>3.2432861460834461</v>
      </c>
      <c r="F572" s="86" t="s">
        <v>2954</v>
      </c>
      <c r="G572" s="86" t="b">
        <v>0</v>
      </c>
      <c r="H572" s="86" t="b">
        <v>0</v>
      </c>
      <c r="I572" s="86" t="b">
        <v>0</v>
      </c>
      <c r="J572" s="86" t="b">
        <v>0</v>
      </c>
      <c r="K572" s="86" t="b">
        <v>0</v>
      </c>
      <c r="L572" s="86" t="b">
        <v>0</v>
      </c>
    </row>
    <row r="573" spans="1:12" x14ac:dyDescent="0.25">
      <c r="A573" s="86" t="s">
        <v>2799</v>
      </c>
      <c r="B573" s="86" t="s">
        <v>2463</v>
      </c>
      <c r="C573" s="86">
        <v>3</v>
      </c>
      <c r="D573" s="119">
        <v>1.0884543165188894E-3</v>
      </c>
      <c r="E573" s="119">
        <v>2.0483095428673912</v>
      </c>
      <c r="F573" s="86" t="s">
        <v>2954</v>
      </c>
      <c r="G573" s="86" t="b">
        <v>0</v>
      </c>
      <c r="H573" s="86" t="b">
        <v>0</v>
      </c>
      <c r="I573" s="86" t="b">
        <v>0</v>
      </c>
      <c r="J573" s="86" t="b">
        <v>0</v>
      </c>
      <c r="K573" s="86" t="b">
        <v>0</v>
      </c>
      <c r="L573" s="86" t="b">
        <v>0</v>
      </c>
    </row>
    <row r="574" spans="1:12" x14ac:dyDescent="0.25">
      <c r="A574" s="86" t="s">
        <v>2463</v>
      </c>
      <c r="B574" s="86" t="s">
        <v>2800</v>
      </c>
      <c r="C574" s="86">
        <v>3</v>
      </c>
      <c r="D574" s="119">
        <v>1.0884543165188894E-3</v>
      </c>
      <c r="E574" s="119">
        <v>2.1406238041862986</v>
      </c>
      <c r="F574" s="86" t="s">
        <v>2954</v>
      </c>
      <c r="G574" s="86" t="b">
        <v>0</v>
      </c>
      <c r="H574" s="86" t="b">
        <v>0</v>
      </c>
      <c r="I574" s="86" t="b">
        <v>0</v>
      </c>
      <c r="J574" s="86" t="b">
        <v>0</v>
      </c>
      <c r="K574" s="86" t="b">
        <v>0</v>
      </c>
      <c r="L574" s="86" t="b">
        <v>0</v>
      </c>
    </row>
    <row r="575" spans="1:12" x14ac:dyDescent="0.25">
      <c r="A575" s="86" t="s">
        <v>2800</v>
      </c>
      <c r="B575" s="86" t="s">
        <v>2801</v>
      </c>
      <c r="C575" s="86">
        <v>3</v>
      </c>
      <c r="D575" s="119">
        <v>1.0884543165188894E-3</v>
      </c>
      <c r="E575" s="119">
        <v>3.2432861460834461</v>
      </c>
      <c r="F575" s="86" t="s">
        <v>2954</v>
      </c>
      <c r="G575" s="86" t="b">
        <v>0</v>
      </c>
      <c r="H575" s="86" t="b">
        <v>0</v>
      </c>
      <c r="I575" s="86" t="b">
        <v>0</v>
      </c>
      <c r="J575" s="86" t="b">
        <v>0</v>
      </c>
      <c r="K575" s="86" t="b">
        <v>0</v>
      </c>
      <c r="L575" s="86" t="b">
        <v>0</v>
      </c>
    </row>
    <row r="576" spans="1:12" x14ac:dyDescent="0.25">
      <c r="A576" s="86" t="s">
        <v>2801</v>
      </c>
      <c r="B576" s="86" t="s">
        <v>304</v>
      </c>
      <c r="C576" s="86">
        <v>3</v>
      </c>
      <c r="D576" s="119">
        <v>1.0884543165188894E-3</v>
      </c>
      <c r="E576" s="119">
        <v>2.7661648913637835</v>
      </c>
      <c r="F576" s="86" t="s">
        <v>2954</v>
      </c>
      <c r="G576" s="86" t="b">
        <v>0</v>
      </c>
      <c r="H576" s="86" t="b">
        <v>0</v>
      </c>
      <c r="I576" s="86" t="b">
        <v>0</v>
      </c>
      <c r="J576" s="86" t="b">
        <v>0</v>
      </c>
      <c r="K576" s="86" t="b">
        <v>0</v>
      </c>
      <c r="L576" s="86" t="b">
        <v>0</v>
      </c>
    </row>
    <row r="577" spans="1:12" x14ac:dyDescent="0.25">
      <c r="A577" s="86" t="s">
        <v>304</v>
      </c>
      <c r="B577" s="86" t="s">
        <v>2469</v>
      </c>
      <c r="C577" s="86">
        <v>3</v>
      </c>
      <c r="D577" s="119">
        <v>1.0884543165188894E-3</v>
      </c>
      <c r="E577" s="119">
        <v>1.6412261547554838</v>
      </c>
      <c r="F577" s="86" t="s">
        <v>2954</v>
      </c>
      <c r="G577" s="86" t="b">
        <v>0</v>
      </c>
      <c r="H577" s="86" t="b">
        <v>0</v>
      </c>
      <c r="I577" s="86" t="b">
        <v>0</v>
      </c>
      <c r="J577" s="86" t="b">
        <v>0</v>
      </c>
      <c r="K577" s="86" t="b">
        <v>0</v>
      </c>
      <c r="L577" s="86" t="b">
        <v>0</v>
      </c>
    </row>
    <row r="578" spans="1:12" x14ac:dyDescent="0.25">
      <c r="A578" s="86" t="s">
        <v>2476</v>
      </c>
      <c r="B578" s="86" t="s">
        <v>2802</v>
      </c>
      <c r="C578" s="86">
        <v>3</v>
      </c>
      <c r="D578" s="119">
        <v>1.0884543165188894E-3</v>
      </c>
      <c r="E578" s="119">
        <v>2.2018934609252212</v>
      </c>
      <c r="F578" s="86" t="s">
        <v>2954</v>
      </c>
      <c r="G578" s="86" t="b">
        <v>0</v>
      </c>
      <c r="H578" s="86" t="b">
        <v>0</v>
      </c>
      <c r="I578" s="86" t="b">
        <v>0</v>
      </c>
      <c r="J578" s="86" t="b">
        <v>0</v>
      </c>
      <c r="K578" s="86" t="b">
        <v>0</v>
      </c>
      <c r="L578" s="86" t="b">
        <v>0</v>
      </c>
    </row>
    <row r="579" spans="1:12" x14ac:dyDescent="0.25">
      <c r="A579" s="86" t="s">
        <v>2468</v>
      </c>
      <c r="B579" s="86" t="s">
        <v>2804</v>
      </c>
      <c r="C579" s="86">
        <v>3</v>
      </c>
      <c r="D579" s="119">
        <v>1.0884543165188894E-3</v>
      </c>
      <c r="E579" s="119">
        <v>2.1076235440833733</v>
      </c>
      <c r="F579" s="86" t="s">
        <v>2954</v>
      </c>
      <c r="G579" s="86" t="b">
        <v>0</v>
      </c>
      <c r="H579" s="86" t="b">
        <v>0</v>
      </c>
      <c r="I579" s="86" t="b">
        <v>0</v>
      </c>
      <c r="J579" s="86" t="b">
        <v>0</v>
      </c>
      <c r="K579" s="86" t="b">
        <v>0</v>
      </c>
      <c r="L579" s="86" t="b">
        <v>0</v>
      </c>
    </row>
    <row r="580" spans="1:12" x14ac:dyDescent="0.25">
      <c r="A580" s="86" t="s">
        <v>2804</v>
      </c>
      <c r="B580" s="86" t="s">
        <v>2541</v>
      </c>
      <c r="C580" s="86">
        <v>3</v>
      </c>
      <c r="D580" s="119">
        <v>1.0884543165188894E-3</v>
      </c>
      <c r="E580" s="119">
        <v>2.6790147156448834</v>
      </c>
      <c r="F580" s="86" t="s">
        <v>2954</v>
      </c>
      <c r="G580" s="86" t="b">
        <v>0</v>
      </c>
      <c r="H580" s="86" t="b">
        <v>0</v>
      </c>
      <c r="I580" s="86" t="b">
        <v>0</v>
      </c>
      <c r="J580" s="86" t="b">
        <v>0</v>
      </c>
      <c r="K580" s="86" t="b">
        <v>0</v>
      </c>
      <c r="L580" s="86" t="b">
        <v>0</v>
      </c>
    </row>
    <row r="581" spans="1:12" x14ac:dyDescent="0.25">
      <c r="A581" s="86" t="s">
        <v>2541</v>
      </c>
      <c r="B581" s="86" t="s">
        <v>2610</v>
      </c>
      <c r="C581" s="86">
        <v>3</v>
      </c>
      <c r="D581" s="119">
        <v>1.0884543165188894E-3</v>
      </c>
      <c r="E581" s="119">
        <v>2.3779847199809026</v>
      </c>
      <c r="F581" s="86" t="s">
        <v>2954</v>
      </c>
      <c r="G581" s="86" t="b">
        <v>0</v>
      </c>
      <c r="H581" s="86" t="b">
        <v>0</v>
      </c>
      <c r="I581" s="86" t="b">
        <v>0</v>
      </c>
      <c r="J581" s="86" t="b">
        <v>0</v>
      </c>
      <c r="K581" s="86" t="b">
        <v>0</v>
      </c>
      <c r="L581" s="86" t="b">
        <v>0</v>
      </c>
    </row>
    <row r="582" spans="1:12" x14ac:dyDescent="0.25">
      <c r="A582" s="86" t="s">
        <v>2610</v>
      </c>
      <c r="B582" s="86" t="s">
        <v>2805</v>
      </c>
      <c r="C582" s="86">
        <v>3</v>
      </c>
      <c r="D582" s="119">
        <v>1.0884543165188894E-3</v>
      </c>
      <c r="E582" s="119">
        <v>2.9422561504194649</v>
      </c>
      <c r="F582" s="86" t="s">
        <v>2954</v>
      </c>
      <c r="G582" s="86" t="b">
        <v>0</v>
      </c>
      <c r="H582" s="86" t="b">
        <v>0</v>
      </c>
      <c r="I582" s="86" t="b">
        <v>0</v>
      </c>
      <c r="J582" s="86" t="b">
        <v>0</v>
      </c>
      <c r="K582" s="86" t="b">
        <v>0</v>
      </c>
      <c r="L582" s="86" t="b">
        <v>0</v>
      </c>
    </row>
    <row r="583" spans="1:12" x14ac:dyDescent="0.25">
      <c r="A583" s="86" t="s">
        <v>2805</v>
      </c>
      <c r="B583" s="86" t="s">
        <v>2806</v>
      </c>
      <c r="C583" s="86">
        <v>3</v>
      </c>
      <c r="D583" s="119">
        <v>1.0884543165188894E-3</v>
      </c>
      <c r="E583" s="119">
        <v>3.2432861460834461</v>
      </c>
      <c r="F583" s="86" t="s">
        <v>2954</v>
      </c>
      <c r="G583" s="86" t="b">
        <v>0</v>
      </c>
      <c r="H583" s="86" t="b">
        <v>0</v>
      </c>
      <c r="I583" s="86" t="b">
        <v>0</v>
      </c>
      <c r="J583" s="86" t="b">
        <v>0</v>
      </c>
      <c r="K583" s="86" t="b">
        <v>0</v>
      </c>
      <c r="L583" s="86" t="b">
        <v>0</v>
      </c>
    </row>
    <row r="584" spans="1:12" x14ac:dyDescent="0.25">
      <c r="A584" s="86" t="s">
        <v>2806</v>
      </c>
      <c r="B584" s="86" t="s">
        <v>2609</v>
      </c>
      <c r="C584" s="86">
        <v>3</v>
      </c>
      <c r="D584" s="119">
        <v>1.0884543165188894E-3</v>
      </c>
      <c r="E584" s="119">
        <v>2.9422561504194649</v>
      </c>
      <c r="F584" s="86" t="s">
        <v>2954</v>
      </c>
      <c r="G584" s="86" t="b">
        <v>0</v>
      </c>
      <c r="H584" s="86" t="b">
        <v>0</v>
      </c>
      <c r="I584" s="86" t="b">
        <v>0</v>
      </c>
      <c r="J584" s="86" t="b">
        <v>0</v>
      </c>
      <c r="K584" s="86" t="b">
        <v>0</v>
      </c>
      <c r="L584" s="86" t="b">
        <v>0</v>
      </c>
    </row>
    <row r="585" spans="1:12" x14ac:dyDescent="0.25">
      <c r="A585" s="86" t="s">
        <v>2609</v>
      </c>
      <c r="B585" s="86" t="s">
        <v>2807</v>
      </c>
      <c r="C585" s="86">
        <v>3</v>
      </c>
      <c r="D585" s="119">
        <v>1.0884543165188894E-3</v>
      </c>
      <c r="E585" s="119">
        <v>2.9422561504194649</v>
      </c>
      <c r="F585" s="86" t="s">
        <v>2954</v>
      </c>
      <c r="G585" s="86" t="b">
        <v>0</v>
      </c>
      <c r="H585" s="86" t="b">
        <v>0</v>
      </c>
      <c r="I585" s="86" t="b">
        <v>0</v>
      </c>
      <c r="J585" s="86" t="b">
        <v>0</v>
      </c>
      <c r="K585" s="86" t="b">
        <v>0</v>
      </c>
      <c r="L585" s="86" t="b">
        <v>0</v>
      </c>
    </row>
    <row r="586" spans="1:12" x14ac:dyDescent="0.25">
      <c r="A586" s="86" t="s">
        <v>2807</v>
      </c>
      <c r="B586" s="86" t="s">
        <v>2451</v>
      </c>
      <c r="C586" s="86">
        <v>3</v>
      </c>
      <c r="D586" s="119">
        <v>1.0884543165188894E-3</v>
      </c>
      <c r="E586" s="119">
        <v>1.7613660084820149</v>
      </c>
      <c r="F586" s="86" t="s">
        <v>2954</v>
      </c>
      <c r="G586" s="86" t="b">
        <v>0</v>
      </c>
      <c r="H586" s="86" t="b">
        <v>0</v>
      </c>
      <c r="I586" s="86" t="b">
        <v>0</v>
      </c>
      <c r="J586" s="86" t="b">
        <v>0</v>
      </c>
      <c r="K586" s="86" t="b">
        <v>0</v>
      </c>
      <c r="L586" s="86" t="b">
        <v>0</v>
      </c>
    </row>
    <row r="587" spans="1:12" x14ac:dyDescent="0.25">
      <c r="A587" s="86" t="s">
        <v>2457</v>
      </c>
      <c r="B587" s="86" t="s">
        <v>2808</v>
      </c>
      <c r="C587" s="86">
        <v>3</v>
      </c>
      <c r="D587" s="119">
        <v>1.0884543165188894E-3</v>
      </c>
      <c r="E587" s="119">
        <v>1.8511756810721323</v>
      </c>
      <c r="F587" s="86" t="s">
        <v>2954</v>
      </c>
      <c r="G587" s="86" t="b">
        <v>0</v>
      </c>
      <c r="H587" s="86" t="b">
        <v>0</v>
      </c>
      <c r="I587" s="86" t="b">
        <v>0</v>
      </c>
      <c r="J587" s="86" t="b">
        <v>0</v>
      </c>
      <c r="K587" s="86" t="b">
        <v>0</v>
      </c>
      <c r="L587" s="86" t="b">
        <v>0</v>
      </c>
    </row>
    <row r="588" spans="1:12" x14ac:dyDescent="0.25">
      <c r="A588" s="86" t="s">
        <v>2808</v>
      </c>
      <c r="B588" s="86" t="s">
        <v>2445</v>
      </c>
      <c r="C588" s="86">
        <v>3</v>
      </c>
      <c r="D588" s="119">
        <v>1.0884543165188894E-3</v>
      </c>
      <c r="E588" s="119">
        <v>1.2389647723008037</v>
      </c>
      <c r="F588" s="86" t="s">
        <v>2954</v>
      </c>
      <c r="G588" s="86" t="b">
        <v>0</v>
      </c>
      <c r="H588" s="86" t="b">
        <v>0</v>
      </c>
      <c r="I588" s="86" t="b">
        <v>0</v>
      </c>
      <c r="J588" s="86" t="b">
        <v>0</v>
      </c>
      <c r="K588" s="86" t="b">
        <v>0</v>
      </c>
      <c r="L588" s="86" t="b">
        <v>0</v>
      </c>
    </row>
    <row r="589" spans="1:12" x14ac:dyDescent="0.25">
      <c r="A589" s="86" t="s">
        <v>2445</v>
      </c>
      <c r="B589" s="86" t="s">
        <v>2809</v>
      </c>
      <c r="C589" s="86">
        <v>3</v>
      </c>
      <c r="D589" s="119">
        <v>1.0884543165188894E-3</v>
      </c>
      <c r="E589" s="119">
        <v>1.3190068600215645</v>
      </c>
      <c r="F589" s="86" t="s">
        <v>2954</v>
      </c>
      <c r="G589" s="86" t="b">
        <v>0</v>
      </c>
      <c r="H589" s="86" t="b">
        <v>0</v>
      </c>
      <c r="I589" s="86" t="b">
        <v>0</v>
      </c>
      <c r="J589" s="86" t="b">
        <v>0</v>
      </c>
      <c r="K589" s="86" t="b">
        <v>0</v>
      </c>
      <c r="L589" s="86" t="b">
        <v>0</v>
      </c>
    </row>
    <row r="590" spans="1:12" x14ac:dyDescent="0.25">
      <c r="A590" s="86" t="s">
        <v>2809</v>
      </c>
      <c r="B590" s="86" t="s">
        <v>2465</v>
      </c>
      <c r="C590" s="86">
        <v>3</v>
      </c>
      <c r="D590" s="119">
        <v>1.0884543165188894E-3</v>
      </c>
      <c r="E590" s="119">
        <v>2.0769547243169213</v>
      </c>
      <c r="F590" s="86" t="s">
        <v>2954</v>
      </c>
      <c r="G590" s="86" t="b">
        <v>0</v>
      </c>
      <c r="H590" s="86" t="b">
        <v>0</v>
      </c>
      <c r="I590" s="86" t="b">
        <v>0</v>
      </c>
      <c r="J590" s="86" t="b">
        <v>0</v>
      </c>
      <c r="K590" s="86" t="b">
        <v>0</v>
      </c>
      <c r="L590" s="86" t="b">
        <v>0</v>
      </c>
    </row>
    <row r="591" spans="1:12" x14ac:dyDescent="0.25">
      <c r="A591" s="86" t="s">
        <v>2810</v>
      </c>
      <c r="B591" s="86" t="s">
        <v>2811</v>
      </c>
      <c r="C591" s="86">
        <v>3</v>
      </c>
      <c r="D591" s="119">
        <v>1.0884543165188894E-3</v>
      </c>
      <c r="E591" s="119">
        <v>3.2432861460834461</v>
      </c>
      <c r="F591" s="86" t="s">
        <v>2954</v>
      </c>
      <c r="G591" s="86" t="b">
        <v>0</v>
      </c>
      <c r="H591" s="86" t="b">
        <v>0</v>
      </c>
      <c r="I591" s="86" t="b">
        <v>0</v>
      </c>
      <c r="J591" s="86" t="b">
        <v>0</v>
      </c>
      <c r="K591" s="86" t="b">
        <v>0</v>
      </c>
      <c r="L591" s="86" t="b">
        <v>0</v>
      </c>
    </row>
    <row r="592" spans="1:12" x14ac:dyDescent="0.25">
      <c r="A592" s="86" t="s">
        <v>2811</v>
      </c>
      <c r="B592" s="86" t="s">
        <v>2812</v>
      </c>
      <c r="C592" s="86">
        <v>3</v>
      </c>
      <c r="D592" s="119">
        <v>1.0884543165188894E-3</v>
      </c>
      <c r="E592" s="119">
        <v>3.2432861460834461</v>
      </c>
      <c r="F592" s="86" t="s">
        <v>2954</v>
      </c>
      <c r="G592" s="86" t="b">
        <v>0</v>
      </c>
      <c r="H592" s="86" t="b">
        <v>0</v>
      </c>
      <c r="I592" s="86" t="b">
        <v>0</v>
      </c>
      <c r="J592" s="86" t="b">
        <v>0</v>
      </c>
      <c r="K592" s="86" t="b">
        <v>0</v>
      </c>
      <c r="L592" s="86" t="b">
        <v>0</v>
      </c>
    </row>
    <row r="593" spans="1:12" x14ac:dyDescent="0.25">
      <c r="A593" s="86" t="s">
        <v>2812</v>
      </c>
      <c r="B593" s="86" t="s">
        <v>2461</v>
      </c>
      <c r="C593" s="86">
        <v>3</v>
      </c>
      <c r="D593" s="119">
        <v>1.0884543165188894E-3</v>
      </c>
      <c r="E593" s="119">
        <v>2.02143739646709</v>
      </c>
      <c r="F593" s="86" t="s">
        <v>2954</v>
      </c>
      <c r="G593" s="86" t="b">
        <v>0</v>
      </c>
      <c r="H593" s="86" t="b">
        <v>0</v>
      </c>
      <c r="I593" s="86" t="b">
        <v>0</v>
      </c>
      <c r="J593" s="86" t="b">
        <v>0</v>
      </c>
      <c r="K593" s="86" t="b">
        <v>0</v>
      </c>
      <c r="L593" s="86" t="b">
        <v>0</v>
      </c>
    </row>
    <row r="594" spans="1:12" x14ac:dyDescent="0.25">
      <c r="A594" s="86" t="s">
        <v>2456</v>
      </c>
      <c r="B594" s="86" t="s">
        <v>2531</v>
      </c>
      <c r="C594" s="86">
        <v>3</v>
      </c>
      <c r="D594" s="119">
        <v>1.0884543165188894E-3</v>
      </c>
      <c r="E594" s="119">
        <v>1.2640413676740656</v>
      </c>
      <c r="F594" s="86" t="s">
        <v>2954</v>
      </c>
      <c r="G594" s="86" t="b">
        <v>0</v>
      </c>
      <c r="H594" s="86" t="b">
        <v>0</v>
      </c>
      <c r="I594" s="86" t="b">
        <v>0</v>
      </c>
      <c r="J594" s="86" t="b">
        <v>0</v>
      </c>
      <c r="K594" s="86" t="b">
        <v>0</v>
      </c>
      <c r="L594" s="86" t="b">
        <v>0</v>
      </c>
    </row>
    <row r="595" spans="1:12" x14ac:dyDescent="0.25">
      <c r="A595" s="86" t="s">
        <v>2531</v>
      </c>
      <c r="B595" s="86" t="s">
        <v>2671</v>
      </c>
      <c r="C595" s="86">
        <v>3</v>
      </c>
      <c r="D595" s="119">
        <v>1.0884543165188894E-3</v>
      </c>
      <c r="E595" s="119">
        <v>2.5540759790365835</v>
      </c>
      <c r="F595" s="86" t="s">
        <v>2954</v>
      </c>
      <c r="G595" s="86" t="b">
        <v>0</v>
      </c>
      <c r="H595" s="86" t="b">
        <v>0</v>
      </c>
      <c r="I595" s="86" t="b">
        <v>0</v>
      </c>
      <c r="J595" s="86" t="b">
        <v>0</v>
      </c>
      <c r="K595" s="86" t="b">
        <v>0</v>
      </c>
      <c r="L595" s="86" t="b">
        <v>0</v>
      </c>
    </row>
    <row r="596" spans="1:12" x14ac:dyDescent="0.25">
      <c r="A596" s="86" t="s">
        <v>2671</v>
      </c>
      <c r="B596" s="86" t="s">
        <v>2467</v>
      </c>
      <c r="C596" s="86">
        <v>3</v>
      </c>
      <c r="D596" s="119">
        <v>1.0884543165188894E-3</v>
      </c>
      <c r="E596" s="119">
        <v>1.9620002086152222</v>
      </c>
      <c r="F596" s="86" t="s">
        <v>2954</v>
      </c>
      <c r="G596" s="86" t="b">
        <v>0</v>
      </c>
      <c r="H596" s="86" t="b">
        <v>0</v>
      </c>
      <c r="I596" s="86" t="b">
        <v>0</v>
      </c>
      <c r="J596" s="86" t="b">
        <v>0</v>
      </c>
      <c r="K596" s="86" t="b">
        <v>0</v>
      </c>
      <c r="L596" s="86" t="b">
        <v>0</v>
      </c>
    </row>
    <row r="597" spans="1:12" x14ac:dyDescent="0.25">
      <c r="A597" s="86" t="s">
        <v>2467</v>
      </c>
      <c r="B597" s="86" t="s">
        <v>306</v>
      </c>
      <c r="C597" s="86">
        <v>3</v>
      </c>
      <c r="D597" s="119">
        <v>1.0884543165188894E-3</v>
      </c>
      <c r="E597" s="119">
        <v>2.1076235440833733</v>
      </c>
      <c r="F597" s="86" t="s">
        <v>2954</v>
      </c>
      <c r="G597" s="86" t="b">
        <v>0</v>
      </c>
      <c r="H597" s="86" t="b">
        <v>0</v>
      </c>
      <c r="I597" s="86" t="b">
        <v>0</v>
      </c>
      <c r="J597" s="86" t="b">
        <v>0</v>
      </c>
      <c r="K597" s="86" t="b">
        <v>0</v>
      </c>
      <c r="L597" s="86" t="b">
        <v>0</v>
      </c>
    </row>
    <row r="598" spans="1:12" x14ac:dyDescent="0.25">
      <c r="A598" s="86" t="s">
        <v>306</v>
      </c>
      <c r="B598" s="86" t="s">
        <v>2813</v>
      </c>
      <c r="C598" s="86">
        <v>3</v>
      </c>
      <c r="D598" s="119">
        <v>1.0884543165188894E-3</v>
      </c>
      <c r="E598" s="119">
        <v>3.2432861460834461</v>
      </c>
      <c r="F598" s="86" t="s">
        <v>2954</v>
      </c>
      <c r="G598" s="86" t="b">
        <v>0</v>
      </c>
      <c r="H598" s="86" t="b">
        <v>0</v>
      </c>
      <c r="I598" s="86" t="b">
        <v>0</v>
      </c>
      <c r="J598" s="86" t="b">
        <v>0</v>
      </c>
      <c r="K598" s="86" t="b">
        <v>0</v>
      </c>
      <c r="L598" s="86" t="b">
        <v>0</v>
      </c>
    </row>
    <row r="599" spans="1:12" x14ac:dyDescent="0.25">
      <c r="A599" s="86" t="s">
        <v>2813</v>
      </c>
      <c r="B599" s="86" t="s">
        <v>2814</v>
      </c>
      <c r="C599" s="86">
        <v>3</v>
      </c>
      <c r="D599" s="119">
        <v>1.0884543165188894E-3</v>
      </c>
      <c r="E599" s="119">
        <v>3.2432861460834461</v>
      </c>
      <c r="F599" s="86" t="s">
        <v>2954</v>
      </c>
      <c r="G599" s="86" t="b">
        <v>0</v>
      </c>
      <c r="H599" s="86" t="b">
        <v>0</v>
      </c>
      <c r="I599" s="86" t="b">
        <v>0</v>
      </c>
      <c r="J599" s="86" t="b">
        <v>0</v>
      </c>
      <c r="K599" s="86" t="b">
        <v>0</v>
      </c>
      <c r="L599" s="86" t="b">
        <v>0</v>
      </c>
    </row>
    <row r="600" spans="1:12" x14ac:dyDescent="0.25">
      <c r="A600" s="86" t="s">
        <v>2814</v>
      </c>
      <c r="B600" s="86" t="s">
        <v>301</v>
      </c>
      <c r="C600" s="86">
        <v>3</v>
      </c>
      <c r="D600" s="119">
        <v>1.0884543165188894E-3</v>
      </c>
      <c r="E600" s="119">
        <v>2.2580094029041526</v>
      </c>
      <c r="F600" s="86" t="s">
        <v>2954</v>
      </c>
      <c r="G600" s="86" t="b">
        <v>0</v>
      </c>
      <c r="H600" s="86" t="b">
        <v>0</v>
      </c>
      <c r="I600" s="86" t="b">
        <v>0</v>
      </c>
      <c r="J600" s="86" t="b">
        <v>0</v>
      </c>
      <c r="K600" s="86" t="b">
        <v>0</v>
      </c>
      <c r="L600" s="86" t="b">
        <v>0</v>
      </c>
    </row>
    <row r="601" spans="1:12" x14ac:dyDescent="0.25">
      <c r="A601" s="86" t="s">
        <v>301</v>
      </c>
      <c r="B601" s="86" t="s">
        <v>2622</v>
      </c>
      <c r="C601" s="86">
        <v>3</v>
      </c>
      <c r="D601" s="119">
        <v>1.0884543165188894E-3</v>
      </c>
      <c r="E601" s="119">
        <v>1.9569794072401714</v>
      </c>
      <c r="F601" s="86" t="s">
        <v>2954</v>
      </c>
      <c r="G601" s="86" t="b">
        <v>0</v>
      </c>
      <c r="H601" s="86" t="b">
        <v>0</v>
      </c>
      <c r="I601" s="86" t="b">
        <v>0</v>
      </c>
      <c r="J601" s="86" t="b">
        <v>0</v>
      </c>
      <c r="K601" s="86" t="b">
        <v>0</v>
      </c>
      <c r="L601" s="86" t="b">
        <v>0</v>
      </c>
    </row>
    <row r="602" spans="1:12" x14ac:dyDescent="0.25">
      <c r="A602" s="86" t="s">
        <v>2622</v>
      </c>
      <c r="B602" s="86" t="s">
        <v>2815</v>
      </c>
      <c r="C602" s="86">
        <v>3</v>
      </c>
      <c r="D602" s="119">
        <v>1.0884543165188894E-3</v>
      </c>
      <c r="E602" s="119">
        <v>2.9422561504194649</v>
      </c>
      <c r="F602" s="86" t="s">
        <v>2954</v>
      </c>
      <c r="G602" s="86" t="b">
        <v>0</v>
      </c>
      <c r="H602" s="86" t="b">
        <v>0</v>
      </c>
      <c r="I602" s="86" t="b">
        <v>0</v>
      </c>
      <c r="J602" s="86" t="b">
        <v>0</v>
      </c>
      <c r="K602" s="86" t="b">
        <v>0</v>
      </c>
      <c r="L602" s="86" t="b">
        <v>0</v>
      </c>
    </row>
    <row r="603" spans="1:12" x14ac:dyDescent="0.25">
      <c r="A603" s="86" t="s">
        <v>2815</v>
      </c>
      <c r="B603" s="86" t="s">
        <v>2540</v>
      </c>
      <c r="C603" s="86">
        <v>3</v>
      </c>
      <c r="D603" s="119">
        <v>1.0884543165188894E-3</v>
      </c>
      <c r="E603" s="119">
        <v>2.6790147156448834</v>
      </c>
      <c r="F603" s="86" t="s">
        <v>2954</v>
      </c>
      <c r="G603" s="86" t="b">
        <v>0</v>
      </c>
      <c r="H603" s="86" t="b">
        <v>0</v>
      </c>
      <c r="I603" s="86" t="b">
        <v>0</v>
      </c>
      <c r="J603" s="86" t="b">
        <v>0</v>
      </c>
      <c r="K603" s="86" t="b">
        <v>0</v>
      </c>
      <c r="L603" s="86" t="b">
        <v>0</v>
      </c>
    </row>
    <row r="604" spans="1:12" x14ac:dyDescent="0.25">
      <c r="A604" s="86" t="s">
        <v>2540</v>
      </c>
      <c r="B604" s="86" t="s">
        <v>2445</v>
      </c>
      <c r="C604" s="86">
        <v>3</v>
      </c>
      <c r="D604" s="119">
        <v>1.0884543165188894E-3</v>
      </c>
      <c r="E604" s="119">
        <v>0.67469334186224106</v>
      </c>
      <c r="F604" s="86" t="s">
        <v>2954</v>
      </c>
      <c r="G604" s="86" t="b">
        <v>0</v>
      </c>
      <c r="H604" s="86" t="b">
        <v>0</v>
      </c>
      <c r="I604" s="86" t="b">
        <v>0</v>
      </c>
      <c r="J604" s="86" t="b">
        <v>0</v>
      </c>
      <c r="K604" s="86" t="b">
        <v>0</v>
      </c>
      <c r="L604" s="86" t="b">
        <v>0</v>
      </c>
    </row>
    <row r="605" spans="1:12" x14ac:dyDescent="0.25">
      <c r="A605" s="86" t="s">
        <v>2529</v>
      </c>
      <c r="B605" s="86" t="s">
        <v>2816</v>
      </c>
      <c r="C605" s="86">
        <v>3</v>
      </c>
      <c r="D605" s="119">
        <v>1.0884543165188894E-3</v>
      </c>
      <c r="E605" s="119">
        <v>3.2432861460834461</v>
      </c>
      <c r="F605" s="86" t="s">
        <v>2954</v>
      </c>
      <c r="G605" s="86" t="b">
        <v>0</v>
      </c>
      <c r="H605" s="86" t="b">
        <v>0</v>
      </c>
      <c r="I605" s="86" t="b">
        <v>0</v>
      </c>
      <c r="J605" s="86" t="b">
        <v>0</v>
      </c>
      <c r="K605" s="86" t="b">
        <v>0</v>
      </c>
      <c r="L605" s="86" t="b">
        <v>0</v>
      </c>
    </row>
    <row r="606" spans="1:12" x14ac:dyDescent="0.25">
      <c r="A606" s="86" t="s">
        <v>2816</v>
      </c>
      <c r="B606" s="86" t="s">
        <v>2467</v>
      </c>
      <c r="C606" s="86">
        <v>3</v>
      </c>
      <c r="D606" s="119">
        <v>1.0884543165188894E-3</v>
      </c>
      <c r="E606" s="119">
        <v>2.0869389452235221</v>
      </c>
      <c r="F606" s="86" t="s">
        <v>2954</v>
      </c>
      <c r="G606" s="86" t="b">
        <v>0</v>
      </c>
      <c r="H606" s="86" t="b">
        <v>0</v>
      </c>
      <c r="I606" s="86" t="b">
        <v>0</v>
      </c>
      <c r="J606" s="86" t="b">
        <v>0</v>
      </c>
      <c r="K606" s="86" t="b">
        <v>0</v>
      </c>
      <c r="L606" s="86" t="b">
        <v>0</v>
      </c>
    </row>
    <row r="607" spans="1:12" x14ac:dyDescent="0.25">
      <c r="A607" s="86" t="s">
        <v>2467</v>
      </c>
      <c r="B607" s="86" t="s">
        <v>2623</v>
      </c>
      <c r="C607" s="86">
        <v>3</v>
      </c>
      <c r="D607" s="119">
        <v>1.0884543165188894E-3</v>
      </c>
      <c r="E607" s="119">
        <v>1.8065935484193918</v>
      </c>
      <c r="F607" s="86" t="s">
        <v>2954</v>
      </c>
      <c r="G607" s="86" t="b">
        <v>0</v>
      </c>
      <c r="H607" s="86" t="b">
        <v>0</v>
      </c>
      <c r="I607" s="86" t="b">
        <v>0</v>
      </c>
      <c r="J607" s="86" t="b">
        <v>0</v>
      </c>
      <c r="K607" s="86" t="b">
        <v>0</v>
      </c>
      <c r="L607" s="86" t="b">
        <v>0</v>
      </c>
    </row>
    <row r="608" spans="1:12" x14ac:dyDescent="0.25">
      <c r="A608" s="86" t="s">
        <v>2623</v>
      </c>
      <c r="B608" s="86" t="s">
        <v>305</v>
      </c>
      <c r="C608" s="86">
        <v>3</v>
      </c>
      <c r="D608" s="119">
        <v>1.0884543165188894E-3</v>
      </c>
      <c r="E608" s="119">
        <v>2.9422561504194649</v>
      </c>
      <c r="F608" s="86" t="s">
        <v>2954</v>
      </c>
      <c r="G608" s="86" t="b">
        <v>0</v>
      </c>
      <c r="H608" s="86" t="b">
        <v>0</v>
      </c>
      <c r="I608" s="86" t="b">
        <v>0</v>
      </c>
      <c r="J608" s="86" t="b">
        <v>0</v>
      </c>
      <c r="K608" s="86" t="b">
        <v>0</v>
      </c>
      <c r="L608" s="86" t="b">
        <v>0</v>
      </c>
    </row>
    <row r="609" spans="1:12" x14ac:dyDescent="0.25">
      <c r="A609" s="86" t="s">
        <v>305</v>
      </c>
      <c r="B609" s="86" t="s">
        <v>528</v>
      </c>
      <c r="C609" s="86">
        <v>3</v>
      </c>
      <c r="D609" s="119">
        <v>1.0884543165188894E-3</v>
      </c>
      <c r="E609" s="119">
        <v>1.9880136409801401</v>
      </c>
      <c r="F609" s="86" t="s">
        <v>2954</v>
      </c>
      <c r="G609" s="86" t="b">
        <v>0</v>
      </c>
      <c r="H609" s="86" t="b">
        <v>0</v>
      </c>
      <c r="I609" s="86" t="b">
        <v>0</v>
      </c>
      <c r="J609" s="86" t="b">
        <v>0</v>
      </c>
      <c r="K609" s="86" t="b">
        <v>0</v>
      </c>
      <c r="L609" s="86" t="b">
        <v>0</v>
      </c>
    </row>
    <row r="610" spans="1:12" x14ac:dyDescent="0.25">
      <c r="A610" s="86" t="s">
        <v>528</v>
      </c>
      <c r="B610" s="86" t="s">
        <v>2817</v>
      </c>
      <c r="C610" s="86">
        <v>3</v>
      </c>
      <c r="D610" s="119">
        <v>1.0884543165188894E-3</v>
      </c>
      <c r="E610" s="119">
        <v>1.9880136409801401</v>
      </c>
      <c r="F610" s="86" t="s">
        <v>2954</v>
      </c>
      <c r="G610" s="86" t="b">
        <v>0</v>
      </c>
      <c r="H610" s="86" t="b">
        <v>0</v>
      </c>
      <c r="I610" s="86" t="b">
        <v>0</v>
      </c>
      <c r="J610" s="86" t="b">
        <v>0</v>
      </c>
      <c r="K610" s="86" t="b">
        <v>0</v>
      </c>
      <c r="L610" s="86" t="b">
        <v>0</v>
      </c>
    </row>
    <row r="611" spans="1:12" x14ac:dyDescent="0.25">
      <c r="A611" s="86" t="s">
        <v>2817</v>
      </c>
      <c r="B611" s="86" t="s">
        <v>2818</v>
      </c>
      <c r="C611" s="86">
        <v>3</v>
      </c>
      <c r="D611" s="119">
        <v>1.0884543165188894E-3</v>
      </c>
      <c r="E611" s="119">
        <v>3.2432861460834461</v>
      </c>
      <c r="F611" s="86" t="s">
        <v>2954</v>
      </c>
      <c r="G611" s="86" t="b">
        <v>0</v>
      </c>
      <c r="H611" s="86" t="b">
        <v>0</v>
      </c>
      <c r="I611" s="86" t="b">
        <v>0</v>
      </c>
      <c r="J611" s="86" t="b">
        <v>0</v>
      </c>
      <c r="K611" s="86" t="b">
        <v>0</v>
      </c>
      <c r="L611" s="86" t="b">
        <v>0</v>
      </c>
    </row>
    <row r="612" spans="1:12" x14ac:dyDescent="0.25">
      <c r="A612" s="86" t="s">
        <v>2818</v>
      </c>
      <c r="B612" s="86" t="s">
        <v>2819</v>
      </c>
      <c r="C612" s="86">
        <v>3</v>
      </c>
      <c r="D612" s="119">
        <v>1.0884543165188894E-3</v>
      </c>
      <c r="E612" s="119">
        <v>3.2432861460834461</v>
      </c>
      <c r="F612" s="86" t="s">
        <v>2954</v>
      </c>
      <c r="G612" s="86" t="b">
        <v>0</v>
      </c>
      <c r="H612" s="86" t="b">
        <v>0</v>
      </c>
      <c r="I612" s="86" t="b">
        <v>0</v>
      </c>
      <c r="J612" s="86" t="b">
        <v>0</v>
      </c>
      <c r="K612" s="86" t="b">
        <v>0</v>
      </c>
      <c r="L612" s="86" t="b">
        <v>0</v>
      </c>
    </row>
    <row r="613" spans="1:12" x14ac:dyDescent="0.25">
      <c r="A613" s="86" t="s">
        <v>2819</v>
      </c>
      <c r="B613" s="86" t="s">
        <v>2820</v>
      </c>
      <c r="C613" s="86">
        <v>3</v>
      </c>
      <c r="D613" s="119">
        <v>1.0884543165188894E-3</v>
      </c>
      <c r="E613" s="119">
        <v>3.2432861460834461</v>
      </c>
      <c r="F613" s="86" t="s">
        <v>2954</v>
      </c>
      <c r="G613" s="86" t="b">
        <v>0</v>
      </c>
      <c r="H613" s="86" t="b">
        <v>0</v>
      </c>
      <c r="I613" s="86" t="b">
        <v>0</v>
      </c>
      <c r="J613" s="86" t="b">
        <v>0</v>
      </c>
      <c r="K613" s="86" t="b">
        <v>0</v>
      </c>
      <c r="L613" s="86" t="b">
        <v>0</v>
      </c>
    </row>
    <row r="614" spans="1:12" x14ac:dyDescent="0.25">
      <c r="A614" s="86" t="s">
        <v>2820</v>
      </c>
      <c r="B614" s="86" t="s">
        <v>2821</v>
      </c>
      <c r="C614" s="86">
        <v>3</v>
      </c>
      <c r="D614" s="119">
        <v>1.0884543165188894E-3</v>
      </c>
      <c r="E614" s="119">
        <v>3.2432861460834461</v>
      </c>
      <c r="F614" s="86" t="s">
        <v>2954</v>
      </c>
      <c r="G614" s="86" t="b">
        <v>0</v>
      </c>
      <c r="H614" s="86" t="b">
        <v>0</v>
      </c>
      <c r="I614" s="86" t="b">
        <v>0</v>
      </c>
      <c r="J614" s="86" t="b">
        <v>0</v>
      </c>
      <c r="K614" s="86" t="b">
        <v>0</v>
      </c>
      <c r="L614" s="86" t="b">
        <v>0</v>
      </c>
    </row>
    <row r="615" spans="1:12" x14ac:dyDescent="0.25">
      <c r="A615" s="86" t="s">
        <v>2821</v>
      </c>
      <c r="B615" s="86" t="s">
        <v>2822</v>
      </c>
      <c r="C615" s="86">
        <v>3</v>
      </c>
      <c r="D615" s="119">
        <v>1.0884543165188894E-3</v>
      </c>
      <c r="E615" s="119">
        <v>3.2432861460834461</v>
      </c>
      <c r="F615" s="86" t="s">
        <v>2954</v>
      </c>
      <c r="G615" s="86" t="b">
        <v>0</v>
      </c>
      <c r="H615" s="86" t="b">
        <v>0</v>
      </c>
      <c r="I615" s="86" t="b">
        <v>0</v>
      </c>
      <c r="J615" s="86" t="b">
        <v>0</v>
      </c>
      <c r="K615" s="86" t="b">
        <v>0</v>
      </c>
      <c r="L615" s="86" t="b">
        <v>0</v>
      </c>
    </row>
    <row r="616" spans="1:12" x14ac:dyDescent="0.25">
      <c r="A616" s="86" t="s">
        <v>2822</v>
      </c>
      <c r="B616" s="86" t="s">
        <v>2623</v>
      </c>
      <c r="C616" s="86">
        <v>3</v>
      </c>
      <c r="D616" s="119">
        <v>1.0884543165188894E-3</v>
      </c>
      <c r="E616" s="119">
        <v>2.9422561504194649</v>
      </c>
      <c r="F616" s="86" t="s">
        <v>2954</v>
      </c>
      <c r="G616" s="86" t="b">
        <v>0</v>
      </c>
      <c r="H616" s="86" t="b">
        <v>0</v>
      </c>
      <c r="I616" s="86" t="b">
        <v>0</v>
      </c>
      <c r="J616" s="86" t="b">
        <v>0</v>
      </c>
      <c r="K616" s="86" t="b">
        <v>0</v>
      </c>
      <c r="L616" s="86" t="b">
        <v>0</v>
      </c>
    </row>
    <row r="617" spans="1:12" x14ac:dyDescent="0.25">
      <c r="A617" s="86" t="s">
        <v>2623</v>
      </c>
      <c r="B617" s="86" t="s">
        <v>2471</v>
      </c>
      <c r="C617" s="86">
        <v>3</v>
      </c>
      <c r="D617" s="119">
        <v>1.0884543165188894E-3</v>
      </c>
      <c r="E617" s="119">
        <v>1.86307490437184</v>
      </c>
      <c r="F617" s="86" t="s">
        <v>2954</v>
      </c>
      <c r="G617" s="86" t="b">
        <v>0</v>
      </c>
      <c r="H617" s="86" t="b">
        <v>0</v>
      </c>
      <c r="I617" s="86" t="b">
        <v>0</v>
      </c>
      <c r="J617" s="86" t="b">
        <v>0</v>
      </c>
      <c r="K617" s="86" t="b">
        <v>0</v>
      </c>
      <c r="L617" s="86" t="b">
        <v>0</v>
      </c>
    </row>
    <row r="618" spans="1:12" x14ac:dyDescent="0.25">
      <c r="A618" s="86" t="s">
        <v>2471</v>
      </c>
      <c r="B618" s="86" t="s">
        <v>2445</v>
      </c>
      <c r="C618" s="86">
        <v>3</v>
      </c>
      <c r="D618" s="119">
        <v>1.0884543165188894E-3</v>
      </c>
      <c r="E618" s="119">
        <v>0.15978352625317879</v>
      </c>
      <c r="F618" s="86" t="s">
        <v>2954</v>
      </c>
      <c r="G618" s="86" t="b">
        <v>0</v>
      </c>
      <c r="H618" s="86" t="b">
        <v>0</v>
      </c>
      <c r="I618" s="86" t="b">
        <v>0</v>
      </c>
      <c r="J618" s="86" t="b">
        <v>0</v>
      </c>
      <c r="K618" s="86" t="b">
        <v>0</v>
      </c>
      <c r="L618" s="86" t="b">
        <v>0</v>
      </c>
    </row>
    <row r="619" spans="1:12" x14ac:dyDescent="0.25">
      <c r="A619" s="86" t="s">
        <v>2445</v>
      </c>
      <c r="B619" s="86" t="s">
        <v>2823</v>
      </c>
      <c r="C619" s="86">
        <v>3</v>
      </c>
      <c r="D619" s="119">
        <v>1.0884543165188894E-3</v>
      </c>
      <c r="E619" s="119">
        <v>1.3190068600215645</v>
      </c>
      <c r="F619" s="86" t="s">
        <v>2954</v>
      </c>
      <c r="G619" s="86" t="b">
        <v>0</v>
      </c>
      <c r="H619" s="86" t="b">
        <v>0</v>
      </c>
      <c r="I619" s="86" t="b">
        <v>0</v>
      </c>
      <c r="J619" s="86" t="b">
        <v>0</v>
      </c>
      <c r="K619" s="86" t="b">
        <v>0</v>
      </c>
      <c r="L619" s="86" t="b">
        <v>0</v>
      </c>
    </row>
    <row r="620" spans="1:12" x14ac:dyDescent="0.25">
      <c r="A620" s="86" t="s">
        <v>2823</v>
      </c>
      <c r="B620" s="86" t="s">
        <v>2450</v>
      </c>
      <c r="C620" s="86">
        <v>3</v>
      </c>
      <c r="D620" s="119">
        <v>1.0884543165188894E-3</v>
      </c>
      <c r="E620" s="119">
        <v>1.7160860270204661</v>
      </c>
      <c r="F620" s="86" t="s">
        <v>2954</v>
      </c>
      <c r="G620" s="86" t="b">
        <v>0</v>
      </c>
      <c r="H620" s="86" t="b">
        <v>0</v>
      </c>
      <c r="I620" s="86" t="b">
        <v>0</v>
      </c>
      <c r="J620" s="86" t="b">
        <v>0</v>
      </c>
      <c r="K620" s="86" t="b">
        <v>0</v>
      </c>
      <c r="L620" s="86" t="b">
        <v>0</v>
      </c>
    </row>
    <row r="621" spans="1:12" x14ac:dyDescent="0.25">
      <c r="A621" s="86" t="s">
        <v>2450</v>
      </c>
      <c r="B621" s="86" t="s">
        <v>2824</v>
      </c>
      <c r="C621" s="86">
        <v>3</v>
      </c>
      <c r="D621" s="119">
        <v>1.0884543165188894E-3</v>
      </c>
      <c r="E621" s="119">
        <v>1.8283127981126281</v>
      </c>
      <c r="F621" s="86" t="s">
        <v>2954</v>
      </c>
      <c r="G621" s="86" t="b">
        <v>0</v>
      </c>
      <c r="H621" s="86" t="b">
        <v>0</v>
      </c>
      <c r="I621" s="86" t="b">
        <v>0</v>
      </c>
      <c r="J621" s="86" t="b">
        <v>0</v>
      </c>
      <c r="K621" s="86" t="b">
        <v>0</v>
      </c>
      <c r="L621" s="86" t="b">
        <v>0</v>
      </c>
    </row>
    <row r="622" spans="1:12" x14ac:dyDescent="0.25">
      <c r="A622" s="86" t="s">
        <v>2824</v>
      </c>
      <c r="B622" s="86" t="s">
        <v>2553</v>
      </c>
      <c r="C622" s="86">
        <v>3</v>
      </c>
      <c r="D622" s="119">
        <v>1.0884543165188894E-3</v>
      </c>
      <c r="E622" s="119">
        <v>2.7204074008031087</v>
      </c>
      <c r="F622" s="86" t="s">
        <v>2954</v>
      </c>
      <c r="G622" s="86" t="b">
        <v>0</v>
      </c>
      <c r="H622" s="86" t="b">
        <v>0</v>
      </c>
      <c r="I622" s="86" t="b">
        <v>0</v>
      </c>
      <c r="J622" s="86" t="b">
        <v>0</v>
      </c>
      <c r="K622" s="86" t="b">
        <v>0</v>
      </c>
      <c r="L622" s="86" t="b">
        <v>0</v>
      </c>
    </row>
    <row r="623" spans="1:12" x14ac:dyDescent="0.25">
      <c r="A623" s="86" t="s">
        <v>2553</v>
      </c>
      <c r="B623" s="86" t="s">
        <v>2825</v>
      </c>
      <c r="C623" s="86">
        <v>3</v>
      </c>
      <c r="D623" s="119">
        <v>1.0884543165188894E-3</v>
      </c>
      <c r="E623" s="119">
        <v>2.7204074008031087</v>
      </c>
      <c r="F623" s="86" t="s">
        <v>2954</v>
      </c>
      <c r="G623" s="86" t="b">
        <v>0</v>
      </c>
      <c r="H623" s="86" t="b">
        <v>0</v>
      </c>
      <c r="I623" s="86" t="b">
        <v>0</v>
      </c>
      <c r="J623" s="86" t="b">
        <v>0</v>
      </c>
      <c r="K623" s="86" t="b">
        <v>0</v>
      </c>
      <c r="L623" s="86" t="b">
        <v>0</v>
      </c>
    </row>
    <row r="624" spans="1:12" x14ac:dyDescent="0.25">
      <c r="A624" s="86" t="s">
        <v>2825</v>
      </c>
      <c r="B624" s="86" t="s">
        <v>2445</v>
      </c>
      <c r="C624" s="86">
        <v>3</v>
      </c>
      <c r="D624" s="119">
        <v>1.0884543165188894E-3</v>
      </c>
      <c r="E624" s="119">
        <v>1.2389647723008037</v>
      </c>
      <c r="F624" s="86" t="s">
        <v>2954</v>
      </c>
      <c r="G624" s="86" t="b">
        <v>0</v>
      </c>
      <c r="H624" s="86" t="b">
        <v>0</v>
      </c>
      <c r="I624" s="86" t="b">
        <v>0</v>
      </c>
      <c r="J624" s="86" t="b">
        <v>0</v>
      </c>
      <c r="K624" s="86" t="b">
        <v>0</v>
      </c>
      <c r="L624" s="86" t="b">
        <v>0</v>
      </c>
    </row>
    <row r="625" spans="1:12" x14ac:dyDescent="0.25">
      <c r="A625" s="86" t="s">
        <v>281</v>
      </c>
      <c r="B625" s="86" t="s">
        <v>2826</v>
      </c>
      <c r="C625" s="86">
        <v>3</v>
      </c>
      <c r="D625" s="119">
        <v>1.0884543165188894E-3</v>
      </c>
      <c r="E625" s="119">
        <v>2.817317413811165</v>
      </c>
      <c r="F625" s="86" t="s">
        <v>2954</v>
      </c>
      <c r="G625" s="86" t="b">
        <v>0</v>
      </c>
      <c r="H625" s="86" t="b">
        <v>0</v>
      </c>
      <c r="I625" s="86" t="b">
        <v>0</v>
      </c>
      <c r="J625" s="86" t="b">
        <v>0</v>
      </c>
      <c r="K625" s="86" t="b">
        <v>0</v>
      </c>
      <c r="L625" s="86" t="b">
        <v>0</v>
      </c>
    </row>
    <row r="626" spans="1:12" x14ac:dyDescent="0.25">
      <c r="A626" s="86" t="s">
        <v>2826</v>
      </c>
      <c r="B626" s="86" t="s">
        <v>304</v>
      </c>
      <c r="C626" s="86">
        <v>3</v>
      </c>
      <c r="D626" s="119">
        <v>1.0884543165188894E-3</v>
      </c>
      <c r="E626" s="119">
        <v>2.7661648913637835</v>
      </c>
      <c r="F626" s="86" t="s">
        <v>2954</v>
      </c>
      <c r="G626" s="86" t="b">
        <v>0</v>
      </c>
      <c r="H626" s="86" t="b">
        <v>0</v>
      </c>
      <c r="I626" s="86" t="b">
        <v>0</v>
      </c>
      <c r="J626" s="86" t="b">
        <v>0</v>
      </c>
      <c r="K626" s="86" t="b">
        <v>0</v>
      </c>
      <c r="L626" s="86" t="b">
        <v>0</v>
      </c>
    </row>
    <row r="627" spans="1:12" x14ac:dyDescent="0.25">
      <c r="A627" s="86" t="s">
        <v>304</v>
      </c>
      <c r="B627" s="86" t="s">
        <v>2827</v>
      </c>
      <c r="C627" s="86">
        <v>3</v>
      </c>
      <c r="D627" s="119">
        <v>1.0884543165188894E-3</v>
      </c>
      <c r="E627" s="119">
        <v>2.7661648913637835</v>
      </c>
      <c r="F627" s="86" t="s">
        <v>2954</v>
      </c>
      <c r="G627" s="86" t="b">
        <v>0</v>
      </c>
      <c r="H627" s="86" t="b">
        <v>0</v>
      </c>
      <c r="I627" s="86" t="b">
        <v>0</v>
      </c>
      <c r="J627" s="86" t="b">
        <v>0</v>
      </c>
      <c r="K627" s="86" t="b">
        <v>0</v>
      </c>
      <c r="L627" s="86" t="b">
        <v>0</v>
      </c>
    </row>
    <row r="628" spans="1:12" x14ac:dyDescent="0.25">
      <c r="A628" s="86" t="s">
        <v>2827</v>
      </c>
      <c r="B628" s="86" t="s">
        <v>2510</v>
      </c>
      <c r="C628" s="86">
        <v>3</v>
      </c>
      <c r="D628" s="119">
        <v>1.0884543165188894E-3</v>
      </c>
      <c r="E628" s="119">
        <v>2.5162874181471837</v>
      </c>
      <c r="F628" s="86" t="s">
        <v>2954</v>
      </c>
      <c r="G628" s="86" t="b">
        <v>0</v>
      </c>
      <c r="H628" s="86" t="b">
        <v>0</v>
      </c>
      <c r="I628" s="86" t="b">
        <v>0</v>
      </c>
      <c r="J628" s="86" t="b">
        <v>0</v>
      </c>
      <c r="K628" s="86" t="b">
        <v>0</v>
      </c>
      <c r="L628" s="86" t="b">
        <v>0</v>
      </c>
    </row>
    <row r="629" spans="1:12" x14ac:dyDescent="0.25">
      <c r="A629" s="86" t="s">
        <v>2510</v>
      </c>
      <c r="B629" s="86" t="s">
        <v>2445</v>
      </c>
      <c r="C629" s="86">
        <v>3</v>
      </c>
      <c r="D629" s="119">
        <v>1.0884543165188894E-3</v>
      </c>
      <c r="E629" s="119">
        <v>0.51196604436454118</v>
      </c>
      <c r="F629" s="86" t="s">
        <v>2954</v>
      </c>
      <c r="G629" s="86" t="b">
        <v>0</v>
      </c>
      <c r="H629" s="86" t="b">
        <v>0</v>
      </c>
      <c r="I629" s="86" t="b">
        <v>0</v>
      </c>
      <c r="J629" s="86" t="b">
        <v>0</v>
      </c>
      <c r="K629" s="86" t="b">
        <v>0</v>
      </c>
      <c r="L629" s="86" t="b">
        <v>0</v>
      </c>
    </row>
    <row r="630" spans="1:12" x14ac:dyDescent="0.25">
      <c r="A630" s="86" t="s">
        <v>2445</v>
      </c>
      <c r="B630" s="86" t="s">
        <v>2568</v>
      </c>
      <c r="C630" s="86">
        <v>3</v>
      </c>
      <c r="D630" s="119">
        <v>1.0884543165188894E-3</v>
      </c>
      <c r="E630" s="119">
        <v>0.89303812774928337</v>
      </c>
      <c r="F630" s="86" t="s">
        <v>2954</v>
      </c>
      <c r="G630" s="86" t="b">
        <v>0</v>
      </c>
      <c r="H630" s="86" t="b">
        <v>0</v>
      </c>
      <c r="I630" s="86" t="b">
        <v>0</v>
      </c>
      <c r="J630" s="86" t="b">
        <v>0</v>
      </c>
      <c r="K630" s="86" t="b">
        <v>0</v>
      </c>
      <c r="L630" s="86" t="b">
        <v>0</v>
      </c>
    </row>
    <row r="631" spans="1:12" x14ac:dyDescent="0.25">
      <c r="A631" s="86" t="s">
        <v>2568</v>
      </c>
      <c r="B631" s="86" t="s">
        <v>2828</v>
      </c>
      <c r="C631" s="86">
        <v>3</v>
      </c>
      <c r="D631" s="119">
        <v>1.0884543165188894E-3</v>
      </c>
      <c r="E631" s="119">
        <v>2.817317413811165</v>
      </c>
      <c r="F631" s="86" t="s">
        <v>2954</v>
      </c>
      <c r="G631" s="86" t="b">
        <v>0</v>
      </c>
      <c r="H631" s="86" t="b">
        <v>0</v>
      </c>
      <c r="I631" s="86" t="b">
        <v>0</v>
      </c>
      <c r="J631" s="86" t="b">
        <v>0</v>
      </c>
      <c r="K631" s="86" t="b">
        <v>0</v>
      </c>
      <c r="L631" s="86" t="b">
        <v>0</v>
      </c>
    </row>
    <row r="632" spans="1:12" x14ac:dyDescent="0.25">
      <c r="A632" s="86" t="s">
        <v>2828</v>
      </c>
      <c r="B632" s="86" t="s">
        <v>2829</v>
      </c>
      <c r="C632" s="86">
        <v>3</v>
      </c>
      <c r="D632" s="119">
        <v>1.0884543165188894E-3</v>
      </c>
      <c r="E632" s="119">
        <v>3.2432861460834461</v>
      </c>
      <c r="F632" s="86" t="s">
        <v>2954</v>
      </c>
      <c r="G632" s="86" t="b">
        <v>0</v>
      </c>
      <c r="H632" s="86" t="b">
        <v>0</v>
      </c>
      <c r="I632" s="86" t="b">
        <v>0</v>
      </c>
      <c r="J632" s="86" t="b">
        <v>0</v>
      </c>
      <c r="K632" s="86" t="b">
        <v>0</v>
      </c>
      <c r="L632" s="86" t="b">
        <v>0</v>
      </c>
    </row>
    <row r="633" spans="1:12" x14ac:dyDescent="0.25">
      <c r="A633" s="86" t="s">
        <v>2829</v>
      </c>
      <c r="B633" s="86" t="s">
        <v>2830</v>
      </c>
      <c r="C633" s="86">
        <v>3</v>
      </c>
      <c r="D633" s="119">
        <v>1.0884543165188894E-3</v>
      </c>
      <c r="E633" s="119">
        <v>3.2432861460834461</v>
      </c>
      <c r="F633" s="86" t="s">
        <v>2954</v>
      </c>
      <c r="G633" s="86" t="b">
        <v>0</v>
      </c>
      <c r="H633" s="86" t="b">
        <v>0</v>
      </c>
      <c r="I633" s="86" t="b">
        <v>0</v>
      </c>
      <c r="J633" s="86" t="b">
        <v>0</v>
      </c>
      <c r="K633" s="86" t="b">
        <v>0</v>
      </c>
      <c r="L633" s="86" t="b">
        <v>0</v>
      </c>
    </row>
    <row r="634" spans="1:12" x14ac:dyDescent="0.25">
      <c r="A634" s="86" t="s">
        <v>2830</v>
      </c>
      <c r="B634" s="86" t="s">
        <v>2831</v>
      </c>
      <c r="C634" s="86">
        <v>3</v>
      </c>
      <c r="D634" s="119">
        <v>1.0884543165188894E-3</v>
      </c>
      <c r="E634" s="119">
        <v>3.2432861460834461</v>
      </c>
      <c r="F634" s="86" t="s">
        <v>2954</v>
      </c>
      <c r="G634" s="86" t="b">
        <v>0</v>
      </c>
      <c r="H634" s="86" t="b">
        <v>0</v>
      </c>
      <c r="I634" s="86" t="b">
        <v>0</v>
      </c>
      <c r="J634" s="86" t="b">
        <v>0</v>
      </c>
      <c r="K634" s="86" t="b">
        <v>0</v>
      </c>
      <c r="L634" s="86" t="b">
        <v>0</v>
      </c>
    </row>
    <row r="635" spans="1:12" x14ac:dyDescent="0.25">
      <c r="A635" s="86" t="s">
        <v>2831</v>
      </c>
      <c r="B635" s="86" t="s">
        <v>2832</v>
      </c>
      <c r="C635" s="86">
        <v>3</v>
      </c>
      <c r="D635" s="119">
        <v>1.0884543165188894E-3</v>
      </c>
      <c r="E635" s="119">
        <v>3.2432861460834461</v>
      </c>
      <c r="F635" s="86" t="s">
        <v>2954</v>
      </c>
      <c r="G635" s="86" t="b">
        <v>0</v>
      </c>
      <c r="H635" s="86" t="b">
        <v>0</v>
      </c>
      <c r="I635" s="86" t="b">
        <v>0</v>
      </c>
      <c r="J635" s="86" t="b">
        <v>0</v>
      </c>
      <c r="K635" s="86" t="b">
        <v>0</v>
      </c>
      <c r="L635" s="86" t="b">
        <v>0</v>
      </c>
    </row>
    <row r="636" spans="1:12" x14ac:dyDescent="0.25">
      <c r="A636" s="86" t="s">
        <v>2832</v>
      </c>
      <c r="B636" s="86" t="s">
        <v>2833</v>
      </c>
      <c r="C636" s="86">
        <v>3</v>
      </c>
      <c r="D636" s="119">
        <v>1.0884543165188894E-3</v>
      </c>
      <c r="E636" s="119">
        <v>3.2432861460834461</v>
      </c>
      <c r="F636" s="86" t="s">
        <v>2954</v>
      </c>
      <c r="G636" s="86" t="b">
        <v>0</v>
      </c>
      <c r="H636" s="86" t="b">
        <v>0</v>
      </c>
      <c r="I636" s="86" t="b">
        <v>0</v>
      </c>
      <c r="J636" s="86" t="b">
        <v>0</v>
      </c>
      <c r="K636" s="86" t="b">
        <v>0</v>
      </c>
      <c r="L636" s="86" t="b">
        <v>0</v>
      </c>
    </row>
    <row r="637" spans="1:12" x14ac:dyDescent="0.25">
      <c r="A637" s="86" t="s">
        <v>2833</v>
      </c>
      <c r="B637" s="86" t="s">
        <v>2834</v>
      </c>
      <c r="C637" s="86">
        <v>3</v>
      </c>
      <c r="D637" s="119">
        <v>1.0884543165188894E-3</v>
      </c>
      <c r="E637" s="119">
        <v>3.2432861460834461</v>
      </c>
      <c r="F637" s="86" t="s">
        <v>2954</v>
      </c>
      <c r="G637" s="86" t="b">
        <v>0</v>
      </c>
      <c r="H637" s="86" t="b">
        <v>0</v>
      </c>
      <c r="I637" s="86" t="b">
        <v>0</v>
      </c>
      <c r="J637" s="86" t="b">
        <v>0</v>
      </c>
      <c r="K637" s="86" t="b">
        <v>0</v>
      </c>
      <c r="L637" s="86" t="b">
        <v>0</v>
      </c>
    </row>
    <row r="638" spans="1:12" x14ac:dyDescent="0.25">
      <c r="A638" s="86" t="s">
        <v>2834</v>
      </c>
      <c r="B638" s="86" t="s">
        <v>2591</v>
      </c>
      <c r="C638" s="86">
        <v>3</v>
      </c>
      <c r="D638" s="119">
        <v>1.0884543165188894E-3</v>
      </c>
      <c r="E638" s="119">
        <v>2.8753093607888518</v>
      </c>
      <c r="F638" s="86" t="s">
        <v>2954</v>
      </c>
      <c r="G638" s="86" t="b">
        <v>0</v>
      </c>
      <c r="H638" s="86" t="b">
        <v>0</v>
      </c>
      <c r="I638" s="86" t="b">
        <v>0</v>
      </c>
      <c r="J638" s="86" t="b">
        <v>0</v>
      </c>
      <c r="K638" s="86" t="b">
        <v>0</v>
      </c>
      <c r="L638" s="86" t="b">
        <v>0</v>
      </c>
    </row>
    <row r="639" spans="1:12" x14ac:dyDescent="0.25">
      <c r="A639" s="86" t="s">
        <v>2591</v>
      </c>
      <c r="B639" s="86" t="s">
        <v>2707</v>
      </c>
      <c r="C639" s="86">
        <v>3</v>
      </c>
      <c r="D639" s="119">
        <v>1.0884543165188894E-3</v>
      </c>
      <c r="E639" s="119">
        <v>3.2432861460834461</v>
      </c>
      <c r="F639" s="86" t="s">
        <v>2954</v>
      </c>
      <c r="G639" s="86" t="b">
        <v>0</v>
      </c>
      <c r="H639" s="86" t="b">
        <v>0</v>
      </c>
      <c r="I639" s="86" t="b">
        <v>0</v>
      </c>
      <c r="J639" s="86" t="b">
        <v>0</v>
      </c>
      <c r="K639" s="86" t="b">
        <v>0</v>
      </c>
      <c r="L639" s="86" t="b">
        <v>0</v>
      </c>
    </row>
    <row r="640" spans="1:12" x14ac:dyDescent="0.25">
      <c r="A640" s="86" t="s">
        <v>2707</v>
      </c>
      <c r="B640" s="86" t="s">
        <v>2588</v>
      </c>
      <c r="C640" s="86">
        <v>3</v>
      </c>
      <c r="D640" s="119">
        <v>1.0884543165188894E-3</v>
      </c>
      <c r="E640" s="119">
        <v>2.7503706241805519</v>
      </c>
      <c r="F640" s="86" t="s">
        <v>2954</v>
      </c>
      <c r="G640" s="86" t="b">
        <v>0</v>
      </c>
      <c r="H640" s="86" t="b">
        <v>0</v>
      </c>
      <c r="I640" s="86" t="b">
        <v>0</v>
      </c>
      <c r="J640" s="86" t="b">
        <v>0</v>
      </c>
      <c r="K640" s="86" t="b">
        <v>0</v>
      </c>
      <c r="L640" s="86" t="b">
        <v>0</v>
      </c>
    </row>
    <row r="641" spans="1:12" x14ac:dyDescent="0.25">
      <c r="A641" s="86" t="s">
        <v>2588</v>
      </c>
      <c r="B641" s="86" t="s">
        <v>2492</v>
      </c>
      <c r="C641" s="86">
        <v>3</v>
      </c>
      <c r="D641" s="119">
        <v>1.0884543165188894E-3</v>
      </c>
      <c r="E641" s="119">
        <v>2.0100079346863082</v>
      </c>
      <c r="F641" s="86" t="s">
        <v>2954</v>
      </c>
      <c r="G641" s="86" t="b">
        <v>0</v>
      </c>
      <c r="H641" s="86" t="b">
        <v>0</v>
      </c>
      <c r="I641" s="86" t="b">
        <v>0</v>
      </c>
      <c r="J641" s="86" t="b">
        <v>0</v>
      </c>
      <c r="K641" s="86" t="b">
        <v>0</v>
      </c>
      <c r="L641" s="86" t="b">
        <v>0</v>
      </c>
    </row>
    <row r="642" spans="1:12" x14ac:dyDescent="0.25">
      <c r="A642" s="86" t="s">
        <v>272</v>
      </c>
      <c r="B642" s="86" t="s">
        <v>2835</v>
      </c>
      <c r="C642" s="86">
        <v>3</v>
      </c>
      <c r="D642" s="119">
        <v>1.0884543165188894E-3</v>
      </c>
      <c r="E642" s="119">
        <v>2.5162874181471837</v>
      </c>
      <c r="F642" s="86" t="s">
        <v>2954</v>
      </c>
      <c r="G642" s="86" t="b">
        <v>0</v>
      </c>
      <c r="H642" s="86" t="b">
        <v>0</v>
      </c>
      <c r="I642" s="86" t="b">
        <v>0</v>
      </c>
      <c r="J642" s="86" t="b">
        <v>0</v>
      </c>
      <c r="K642" s="86" t="b">
        <v>0</v>
      </c>
      <c r="L642" s="86" t="b">
        <v>0</v>
      </c>
    </row>
    <row r="643" spans="1:12" x14ac:dyDescent="0.25">
      <c r="A643" s="86" t="s">
        <v>2836</v>
      </c>
      <c r="B643" s="86" t="s">
        <v>2837</v>
      </c>
      <c r="C643" s="86">
        <v>3</v>
      </c>
      <c r="D643" s="119">
        <v>1.0884543165188894E-3</v>
      </c>
      <c r="E643" s="119">
        <v>3.2432861460834461</v>
      </c>
      <c r="F643" s="86" t="s">
        <v>2954</v>
      </c>
      <c r="G643" s="86" t="b">
        <v>0</v>
      </c>
      <c r="H643" s="86" t="b">
        <v>0</v>
      </c>
      <c r="I643" s="86" t="b">
        <v>0</v>
      </c>
      <c r="J643" s="86" t="b">
        <v>0</v>
      </c>
      <c r="K643" s="86" t="b">
        <v>0</v>
      </c>
      <c r="L643" s="86" t="b">
        <v>0</v>
      </c>
    </row>
    <row r="644" spans="1:12" x14ac:dyDescent="0.25">
      <c r="A644" s="86" t="s">
        <v>2837</v>
      </c>
      <c r="B644" s="86" t="s">
        <v>2838</v>
      </c>
      <c r="C644" s="86">
        <v>3</v>
      </c>
      <c r="D644" s="119">
        <v>1.0884543165188894E-3</v>
      </c>
      <c r="E644" s="119">
        <v>3.2432861460834461</v>
      </c>
      <c r="F644" s="86" t="s">
        <v>2954</v>
      </c>
      <c r="G644" s="86" t="b">
        <v>0</v>
      </c>
      <c r="H644" s="86" t="b">
        <v>0</v>
      </c>
      <c r="I644" s="86" t="b">
        <v>0</v>
      </c>
      <c r="J644" s="86" t="b">
        <v>0</v>
      </c>
      <c r="K644" s="86" t="b">
        <v>0</v>
      </c>
      <c r="L644" s="86" t="b">
        <v>0</v>
      </c>
    </row>
    <row r="645" spans="1:12" x14ac:dyDescent="0.25">
      <c r="A645" s="86" t="s">
        <v>2838</v>
      </c>
      <c r="B645" s="86" t="s">
        <v>2839</v>
      </c>
      <c r="C645" s="86">
        <v>3</v>
      </c>
      <c r="D645" s="119">
        <v>1.0884543165188894E-3</v>
      </c>
      <c r="E645" s="119">
        <v>3.2432861460834461</v>
      </c>
      <c r="F645" s="86" t="s">
        <v>2954</v>
      </c>
      <c r="G645" s="86" t="b">
        <v>0</v>
      </c>
      <c r="H645" s="86" t="b">
        <v>0</v>
      </c>
      <c r="I645" s="86" t="b">
        <v>0</v>
      </c>
      <c r="J645" s="86" t="b">
        <v>0</v>
      </c>
      <c r="K645" s="86" t="b">
        <v>0</v>
      </c>
      <c r="L645" s="86" t="b">
        <v>0</v>
      </c>
    </row>
    <row r="646" spans="1:12" x14ac:dyDescent="0.25">
      <c r="A646" s="86" t="s">
        <v>2839</v>
      </c>
      <c r="B646" s="86" t="s">
        <v>2840</v>
      </c>
      <c r="C646" s="86">
        <v>3</v>
      </c>
      <c r="D646" s="119">
        <v>1.0884543165188894E-3</v>
      </c>
      <c r="E646" s="119">
        <v>3.2432861460834461</v>
      </c>
      <c r="F646" s="86" t="s">
        <v>2954</v>
      </c>
      <c r="G646" s="86" t="b">
        <v>0</v>
      </c>
      <c r="H646" s="86" t="b">
        <v>0</v>
      </c>
      <c r="I646" s="86" t="b">
        <v>0</v>
      </c>
      <c r="J646" s="86" t="b">
        <v>0</v>
      </c>
      <c r="K646" s="86" t="b">
        <v>0</v>
      </c>
      <c r="L646" s="86" t="b">
        <v>0</v>
      </c>
    </row>
    <row r="647" spans="1:12" x14ac:dyDescent="0.25">
      <c r="A647" s="86" t="s">
        <v>2840</v>
      </c>
      <c r="B647" s="86" t="s">
        <v>2708</v>
      </c>
      <c r="C647" s="86">
        <v>3</v>
      </c>
      <c r="D647" s="119">
        <v>1.0884543165188894E-3</v>
      </c>
      <c r="E647" s="119">
        <v>3.1183474094751462</v>
      </c>
      <c r="F647" s="86" t="s">
        <v>2954</v>
      </c>
      <c r="G647" s="86" t="b">
        <v>0</v>
      </c>
      <c r="H647" s="86" t="b">
        <v>0</v>
      </c>
      <c r="I647" s="86" t="b">
        <v>0</v>
      </c>
      <c r="J647" s="86" t="b">
        <v>0</v>
      </c>
      <c r="K647" s="86" t="b">
        <v>0</v>
      </c>
      <c r="L647" s="86" t="b">
        <v>0</v>
      </c>
    </row>
    <row r="648" spans="1:12" x14ac:dyDescent="0.25">
      <c r="A648" s="86" t="s">
        <v>2708</v>
      </c>
      <c r="B648" s="86" t="s">
        <v>2841</v>
      </c>
      <c r="C648" s="86">
        <v>3</v>
      </c>
      <c r="D648" s="119">
        <v>1.0884543165188894E-3</v>
      </c>
      <c r="E648" s="119">
        <v>3.1183474094751462</v>
      </c>
      <c r="F648" s="86" t="s">
        <v>2954</v>
      </c>
      <c r="G648" s="86" t="b">
        <v>0</v>
      </c>
      <c r="H648" s="86" t="b">
        <v>0</v>
      </c>
      <c r="I648" s="86" t="b">
        <v>0</v>
      </c>
      <c r="J648" s="86" t="b">
        <v>0</v>
      </c>
      <c r="K648" s="86" t="b">
        <v>0</v>
      </c>
      <c r="L648" s="86" t="b">
        <v>0</v>
      </c>
    </row>
    <row r="649" spans="1:12" x14ac:dyDescent="0.25">
      <c r="A649" s="86" t="s">
        <v>2841</v>
      </c>
      <c r="B649" s="86" t="s">
        <v>2842</v>
      </c>
      <c r="C649" s="86">
        <v>3</v>
      </c>
      <c r="D649" s="119">
        <v>1.0884543165188894E-3</v>
      </c>
      <c r="E649" s="119">
        <v>3.2432861460834461</v>
      </c>
      <c r="F649" s="86" t="s">
        <v>2954</v>
      </c>
      <c r="G649" s="86" t="b">
        <v>0</v>
      </c>
      <c r="H649" s="86" t="b">
        <v>0</v>
      </c>
      <c r="I649" s="86" t="b">
        <v>0</v>
      </c>
      <c r="J649" s="86" t="b">
        <v>0</v>
      </c>
      <c r="K649" s="86" t="b">
        <v>0</v>
      </c>
      <c r="L649" s="86" t="b">
        <v>0</v>
      </c>
    </row>
    <row r="650" spans="1:12" x14ac:dyDescent="0.25">
      <c r="A650" s="86" t="s">
        <v>2842</v>
      </c>
      <c r="B650" s="86" t="s">
        <v>2447</v>
      </c>
      <c r="C650" s="86">
        <v>3</v>
      </c>
      <c r="D650" s="119">
        <v>1.0884543165188894E-3</v>
      </c>
      <c r="E650" s="119">
        <v>1.6269857156408736</v>
      </c>
      <c r="F650" s="86" t="s">
        <v>2954</v>
      </c>
      <c r="G650" s="86" t="b">
        <v>0</v>
      </c>
      <c r="H650" s="86" t="b">
        <v>0</v>
      </c>
      <c r="I650" s="86" t="b">
        <v>0</v>
      </c>
      <c r="J650" s="86" t="b">
        <v>0</v>
      </c>
      <c r="K650" s="86" t="b">
        <v>0</v>
      </c>
      <c r="L650" s="86" t="b">
        <v>0</v>
      </c>
    </row>
    <row r="651" spans="1:12" x14ac:dyDescent="0.25">
      <c r="A651" s="86" t="s">
        <v>2511</v>
      </c>
      <c r="B651" s="86" t="s">
        <v>2844</v>
      </c>
      <c r="C651" s="86">
        <v>3</v>
      </c>
      <c r="D651" s="119">
        <v>1.0884543165188894E-3</v>
      </c>
      <c r="E651" s="119">
        <v>2.5443161417474274</v>
      </c>
      <c r="F651" s="86" t="s">
        <v>2954</v>
      </c>
      <c r="G651" s="86" t="b">
        <v>0</v>
      </c>
      <c r="H651" s="86" t="b">
        <v>0</v>
      </c>
      <c r="I651" s="86" t="b">
        <v>0</v>
      </c>
      <c r="J651" s="86" t="b">
        <v>0</v>
      </c>
      <c r="K651" s="86" t="b">
        <v>0</v>
      </c>
      <c r="L651" s="86" t="b">
        <v>0</v>
      </c>
    </row>
    <row r="652" spans="1:12" x14ac:dyDescent="0.25">
      <c r="A652" s="86" t="s">
        <v>2844</v>
      </c>
      <c r="B652" s="86" t="s">
        <v>2478</v>
      </c>
      <c r="C652" s="86">
        <v>3</v>
      </c>
      <c r="D652" s="119">
        <v>1.0884543165188894E-3</v>
      </c>
      <c r="E652" s="119">
        <v>2.3981881060691892</v>
      </c>
      <c r="F652" s="86" t="s">
        <v>2954</v>
      </c>
      <c r="G652" s="86" t="b">
        <v>0</v>
      </c>
      <c r="H652" s="86" t="b">
        <v>0</v>
      </c>
      <c r="I652" s="86" t="b">
        <v>0</v>
      </c>
      <c r="J652" s="86" t="b">
        <v>0</v>
      </c>
      <c r="K652" s="86" t="b">
        <v>0</v>
      </c>
      <c r="L652" s="86" t="b">
        <v>0</v>
      </c>
    </row>
    <row r="653" spans="1:12" x14ac:dyDescent="0.25">
      <c r="A653" s="86" t="s">
        <v>2544</v>
      </c>
      <c r="B653" s="86" t="s">
        <v>2445</v>
      </c>
      <c r="C653" s="86">
        <v>3</v>
      </c>
      <c r="D653" s="119">
        <v>1.0884543165188894E-3</v>
      </c>
      <c r="E653" s="119">
        <v>0.67469334186224106</v>
      </c>
      <c r="F653" s="86" t="s">
        <v>2954</v>
      </c>
      <c r="G653" s="86" t="b">
        <v>0</v>
      </c>
      <c r="H653" s="86" t="b">
        <v>0</v>
      </c>
      <c r="I653" s="86" t="b">
        <v>0</v>
      </c>
      <c r="J653" s="86" t="b">
        <v>0</v>
      </c>
      <c r="K653" s="86" t="b">
        <v>0</v>
      </c>
      <c r="L653" s="86" t="b">
        <v>0</v>
      </c>
    </row>
    <row r="654" spans="1:12" x14ac:dyDescent="0.25">
      <c r="A654" s="86" t="s">
        <v>2445</v>
      </c>
      <c r="B654" s="86" t="s">
        <v>2511</v>
      </c>
      <c r="C654" s="86">
        <v>3</v>
      </c>
      <c r="D654" s="119">
        <v>1.0884543165188894E-3</v>
      </c>
      <c r="E654" s="119">
        <v>0.71694686869360202</v>
      </c>
      <c r="F654" s="86" t="s">
        <v>2954</v>
      </c>
      <c r="G654" s="86" t="b">
        <v>0</v>
      </c>
      <c r="H654" s="86" t="b">
        <v>0</v>
      </c>
      <c r="I654" s="86" t="b">
        <v>0</v>
      </c>
      <c r="J654" s="86" t="b">
        <v>0</v>
      </c>
      <c r="K654" s="86" t="b">
        <v>0</v>
      </c>
      <c r="L654" s="86" t="b">
        <v>0</v>
      </c>
    </row>
    <row r="655" spans="1:12" x14ac:dyDescent="0.25">
      <c r="A655" s="86" t="s">
        <v>2511</v>
      </c>
      <c r="B655" s="86" t="s">
        <v>2845</v>
      </c>
      <c r="C655" s="86">
        <v>3</v>
      </c>
      <c r="D655" s="119">
        <v>1.0884543165188894E-3</v>
      </c>
      <c r="E655" s="119">
        <v>2.5443161417474274</v>
      </c>
      <c r="F655" s="86" t="s">
        <v>2954</v>
      </c>
      <c r="G655" s="86" t="b">
        <v>0</v>
      </c>
      <c r="H655" s="86" t="b">
        <v>0</v>
      </c>
      <c r="I655" s="86" t="b">
        <v>0</v>
      </c>
      <c r="J655" s="86" t="b">
        <v>0</v>
      </c>
      <c r="K655" s="86" t="b">
        <v>0</v>
      </c>
      <c r="L655" s="86" t="b">
        <v>0</v>
      </c>
    </row>
    <row r="656" spans="1:12" x14ac:dyDescent="0.25">
      <c r="A656" s="86" t="s">
        <v>2845</v>
      </c>
      <c r="B656" s="86" t="s">
        <v>2846</v>
      </c>
      <c r="C656" s="86">
        <v>3</v>
      </c>
      <c r="D656" s="119">
        <v>1.0884543165188894E-3</v>
      </c>
      <c r="E656" s="119">
        <v>3.2432861460834461</v>
      </c>
      <c r="F656" s="86" t="s">
        <v>2954</v>
      </c>
      <c r="G656" s="86" t="b">
        <v>0</v>
      </c>
      <c r="H656" s="86" t="b">
        <v>0</v>
      </c>
      <c r="I656" s="86" t="b">
        <v>0</v>
      </c>
      <c r="J656" s="86" t="b">
        <v>0</v>
      </c>
      <c r="K656" s="86" t="b">
        <v>0</v>
      </c>
      <c r="L656" s="86" t="b">
        <v>0</v>
      </c>
    </row>
    <row r="657" spans="1:12" x14ac:dyDescent="0.25">
      <c r="A657" s="86" t="s">
        <v>2846</v>
      </c>
      <c r="B657" s="86" t="s">
        <v>2526</v>
      </c>
      <c r="C657" s="86">
        <v>3</v>
      </c>
      <c r="D657" s="119">
        <v>1.0884543165188894E-3</v>
      </c>
      <c r="E657" s="119">
        <v>2.6064640484962718</v>
      </c>
      <c r="F657" s="86" t="s">
        <v>2954</v>
      </c>
      <c r="G657" s="86" t="b">
        <v>0</v>
      </c>
      <c r="H657" s="86" t="b">
        <v>0</v>
      </c>
      <c r="I657" s="86" t="b">
        <v>0</v>
      </c>
      <c r="J657" s="86" t="b">
        <v>0</v>
      </c>
      <c r="K657" s="86" t="b">
        <v>0</v>
      </c>
      <c r="L657" s="86" t="b">
        <v>0</v>
      </c>
    </row>
    <row r="658" spans="1:12" x14ac:dyDescent="0.25">
      <c r="A658" s="86" t="s">
        <v>2526</v>
      </c>
      <c r="B658" s="86" t="s">
        <v>2586</v>
      </c>
      <c r="C658" s="86">
        <v>3</v>
      </c>
      <c r="D658" s="119">
        <v>1.0884543165188894E-3</v>
      </c>
      <c r="E658" s="119">
        <v>2.1804953162239906</v>
      </c>
      <c r="F658" s="86" t="s">
        <v>2954</v>
      </c>
      <c r="G658" s="86" t="b">
        <v>0</v>
      </c>
      <c r="H658" s="86" t="b">
        <v>0</v>
      </c>
      <c r="I658" s="86" t="b">
        <v>0</v>
      </c>
      <c r="J658" s="86" t="b">
        <v>0</v>
      </c>
      <c r="K658" s="86" t="b">
        <v>0</v>
      </c>
      <c r="L658" s="86" t="b">
        <v>0</v>
      </c>
    </row>
    <row r="659" spans="1:12" x14ac:dyDescent="0.25">
      <c r="A659" s="86" t="s">
        <v>2586</v>
      </c>
      <c r="B659" s="86" t="s">
        <v>2615</v>
      </c>
      <c r="C659" s="86">
        <v>3</v>
      </c>
      <c r="D659" s="119">
        <v>1.0884543165188894E-3</v>
      </c>
      <c r="E659" s="119">
        <v>2.5162874181471837</v>
      </c>
      <c r="F659" s="86" t="s">
        <v>2954</v>
      </c>
      <c r="G659" s="86" t="b">
        <v>0</v>
      </c>
      <c r="H659" s="86" t="b">
        <v>0</v>
      </c>
      <c r="I659" s="86" t="b">
        <v>0</v>
      </c>
      <c r="J659" s="86" t="b">
        <v>0</v>
      </c>
      <c r="K659" s="86" t="b">
        <v>0</v>
      </c>
      <c r="L659" s="86" t="b">
        <v>0</v>
      </c>
    </row>
    <row r="660" spans="1:12" x14ac:dyDescent="0.25">
      <c r="A660" s="86" t="s">
        <v>2472</v>
      </c>
      <c r="B660" s="86" t="s">
        <v>2847</v>
      </c>
      <c r="C660" s="86">
        <v>3</v>
      </c>
      <c r="D660" s="119">
        <v>1.0884543165188894E-3</v>
      </c>
      <c r="E660" s="119">
        <v>2.1763393564528331</v>
      </c>
      <c r="F660" s="86" t="s">
        <v>2954</v>
      </c>
      <c r="G660" s="86" t="b">
        <v>0</v>
      </c>
      <c r="H660" s="86" t="b">
        <v>0</v>
      </c>
      <c r="I660" s="86" t="b">
        <v>0</v>
      </c>
      <c r="J660" s="86" t="b">
        <v>0</v>
      </c>
      <c r="K660" s="86" t="b">
        <v>0</v>
      </c>
      <c r="L660" s="86" t="b">
        <v>0</v>
      </c>
    </row>
    <row r="661" spans="1:12" x14ac:dyDescent="0.25">
      <c r="A661" s="86" t="s">
        <v>2847</v>
      </c>
      <c r="B661" s="86" t="s">
        <v>2464</v>
      </c>
      <c r="C661" s="86">
        <v>3</v>
      </c>
      <c r="D661" s="119">
        <v>1.0884543165188894E-3</v>
      </c>
      <c r="E661" s="119">
        <v>2.0769547243169213</v>
      </c>
      <c r="F661" s="86" t="s">
        <v>2954</v>
      </c>
      <c r="G661" s="86" t="b">
        <v>0</v>
      </c>
      <c r="H661" s="86" t="b">
        <v>0</v>
      </c>
      <c r="I661" s="86" t="b">
        <v>0</v>
      </c>
      <c r="J661" s="86" t="b">
        <v>0</v>
      </c>
      <c r="K661" s="86" t="b">
        <v>0</v>
      </c>
      <c r="L661" s="86" t="b">
        <v>0</v>
      </c>
    </row>
    <row r="662" spans="1:12" x14ac:dyDescent="0.25">
      <c r="A662" s="86" t="s">
        <v>2848</v>
      </c>
      <c r="B662" s="86" t="s">
        <v>2849</v>
      </c>
      <c r="C662" s="86">
        <v>3</v>
      </c>
      <c r="D662" s="119">
        <v>1.0884543165188894E-3</v>
      </c>
      <c r="E662" s="119">
        <v>3.2432861460834461</v>
      </c>
      <c r="F662" s="86" t="s">
        <v>2954</v>
      </c>
      <c r="G662" s="86" t="b">
        <v>0</v>
      </c>
      <c r="H662" s="86" t="b">
        <v>0</v>
      </c>
      <c r="I662" s="86" t="b">
        <v>0</v>
      </c>
      <c r="J662" s="86" t="b">
        <v>0</v>
      </c>
      <c r="K662" s="86" t="b">
        <v>0</v>
      </c>
      <c r="L662" s="86" t="b">
        <v>0</v>
      </c>
    </row>
    <row r="663" spans="1:12" x14ac:dyDescent="0.25">
      <c r="A663" s="86" t="s">
        <v>2849</v>
      </c>
      <c r="B663" s="86" t="s">
        <v>297</v>
      </c>
      <c r="C663" s="86">
        <v>3</v>
      </c>
      <c r="D663" s="119">
        <v>1.0884543165188894E-3</v>
      </c>
      <c r="E663" s="119">
        <v>3.2432861460834461</v>
      </c>
      <c r="F663" s="86" t="s">
        <v>2954</v>
      </c>
      <c r="G663" s="86" t="b">
        <v>0</v>
      </c>
      <c r="H663" s="86" t="b">
        <v>0</v>
      </c>
      <c r="I663" s="86" t="b">
        <v>0</v>
      </c>
      <c r="J663" s="86" t="b">
        <v>0</v>
      </c>
      <c r="K663" s="86" t="b">
        <v>0</v>
      </c>
      <c r="L663" s="86" t="b">
        <v>0</v>
      </c>
    </row>
    <row r="664" spans="1:12" x14ac:dyDescent="0.25">
      <c r="A664" s="86" t="s">
        <v>297</v>
      </c>
      <c r="B664" s="86" t="s">
        <v>2445</v>
      </c>
      <c r="C664" s="86">
        <v>3</v>
      </c>
      <c r="D664" s="119">
        <v>1.0884543165188894E-3</v>
      </c>
      <c r="E664" s="119">
        <v>1.2389647723008037</v>
      </c>
      <c r="F664" s="86" t="s">
        <v>2954</v>
      </c>
      <c r="G664" s="86" t="b">
        <v>0</v>
      </c>
      <c r="H664" s="86" t="b">
        <v>0</v>
      </c>
      <c r="I664" s="86" t="b">
        <v>0</v>
      </c>
      <c r="J664" s="86" t="b">
        <v>0</v>
      </c>
      <c r="K664" s="86" t="b">
        <v>0</v>
      </c>
      <c r="L664" s="86" t="b">
        <v>0</v>
      </c>
    </row>
    <row r="665" spans="1:12" x14ac:dyDescent="0.25">
      <c r="A665" s="86" t="s">
        <v>2445</v>
      </c>
      <c r="B665" s="86" t="s">
        <v>2850</v>
      </c>
      <c r="C665" s="86">
        <v>3</v>
      </c>
      <c r="D665" s="119">
        <v>1.0884543165188894E-3</v>
      </c>
      <c r="E665" s="119">
        <v>1.3190068600215645</v>
      </c>
      <c r="F665" s="86" t="s">
        <v>2954</v>
      </c>
      <c r="G665" s="86" t="b">
        <v>0</v>
      </c>
      <c r="H665" s="86" t="b">
        <v>0</v>
      </c>
      <c r="I665" s="86" t="b">
        <v>0</v>
      </c>
      <c r="J665" s="86" t="b">
        <v>0</v>
      </c>
      <c r="K665" s="86" t="b">
        <v>0</v>
      </c>
      <c r="L665" s="86" t="b">
        <v>0</v>
      </c>
    </row>
    <row r="666" spans="1:12" x14ac:dyDescent="0.25">
      <c r="A666" s="86" t="s">
        <v>2850</v>
      </c>
      <c r="B666" s="86" t="s">
        <v>2531</v>
      </c>
      <c r="C666" s="86">
        <v>3</v>
      </c>
      <c r="D666" s="119">
        <v>1.0884543165188894E-3</v>
      </c>
      <c r="E666" s="119">
        <v>2.6790147156448834</v>
      </c>
      <c r="F666" s="86" t="s">
        <v>2954</v>
      </c>
      <c r="G666" s="86" t="b">
        <v>0</v>
      </c>
      <c r="H666" s="86" t="b">
        <v>0</v>
      </c>
      <c r="I666" s="86" t="b">
        <v>0</v>
      </c>
      <c r="J666" s="86" t="b">
        <v>0</v>
      </c>
      <c r="K666" s="86" t="b">
        <v>0</v>
      </c>
      <c r="L666" s="86" t="b">
        <v>0</v>
      </c>
    </row>
    <row r="667" spans="1:12" x14ac:dyDescent="0.25">
      <c r="A667" s="86" t="s">
        <v>2531</v>
      </c>
      <c r="B667" s="86" t="s">
        <v>2851</v>
      </c>
      <c r="C667" s="86">
        <v>3</v>
      </c>
      <c r="D667" s="119">
        <v>1.0884543165188894E-3</v>
      </c>
      <c r="E667" s="119">
        <v>2.6790147156448834</v>
      </c>
      <c r="F667" s="86" t="s">
        <v>2954</v>
      </c>
      <c r="G667" s="86" t="b">
        <v>0</v>
      </c>
      <c r="H667" s="86" t="b">
        <v>0</v>
      </c>
      <c r="I667" s="86" t="b">
        <v>0</v>
      </c>
      <c r="J667" s="86" t="b">
        <v>0</v>
      </c>
      <c r="K667" s="86" t="b">
        <v>0</v>
      </c>
      <c r="L667" s="86" t="b">
        <v>0</v>
      </c>
    </row>
    <row r="668" spans="1:12" x14ac:dyDescent="0.25">
      <c r="A668" s="86" t="s">
        <v>2851</v>
      </c>
      <c r="B668" s="86" t="s">
        <v>2852</v>
      </c>
      <c r="C668" s="86">
        <v>3</v>
      </c>
      <c r="D668" s="119">
        <v>1.0884543165188894E-3</v>
      </c>
      <c r="E668" s="119">
        <v>3.2432861460834461</v>
      </c>
      <c r="F668" s="86" t="s">
        <v>2954</v>
      </c>
      <c r="G668" s="86" t="b">
        <v>0</v>
      </c>
      <c r="H668" s="86" t="b">
        <v>0</v>
      </c>
      <c r="I668" s="86" t="b">
        <v>0</v>
      </c>
      <c r="J668" s="86" t="b">
        <v>0</v>
      </c>
      <c r="K668" s="86" t="b">
        <v>0</v>
      </c>
      <c r="L668" s="86" t="b">
        <v>0</v>
      </c>
    </row>
    <row r="669" spans="1:12" x14ac:dyDescent="0.25">
      <c r="A669" s="86" t="s">
        <v>2852</v>
      </c>
      <c r="B669" s="86" t="s">
        <v>2622</v>
      </c>
      <c r="C669" s="86">
        <v>3</v>
      </c>
      <c r="D669" s="119">
        <v>1.0884543165188894E-3</v>
      </c>
      <c r="E669" s="119">
        <v>2.9422561504194649</v>
      </c>
      <c r="F669" s="86" t="s">
        <v>2954</v>
      </c>
      <c r="G669" s="86" t="b">
        <v>0</v>
      </c>
      <c r="H669" s="86" t="b">
        <v>0</v>
      </c>
      <c r="I669" s="86" t="b">
        <v>0</v>
      </c>
      <c r="J669" s="86" t="b">
        <v>0</v>
      </c>
      <c r="K669" s="86" t="b">
        <v>0</v>
      </c>
      <c r="L669" s="86" t="b">
        <v>0</v>
      </c>
    </row>
    <row r="670" spans="1:12" x14ac:dyDescent="0.25">
      <c r="A670" s="86" t="s">
        <v>2622</v>
      </c>
      <c r="B670" s="86" t="s">
        <v>2853</v>
      </c>
      <c r="C670" s="86">
        <v>3</v>
      </c>
      <c r="D670" s="119">
        <v>1.0884543165188894E-3</v>
      </c>
      <c r="E670" s="119">
        <v>2.9422561504194649</v>
      </c>
      <c r="F670" s="86" t="s">
        <v>2954</v>
      </c>
      <c r="G670" s="86" t="b">
        <v>0</v>
      </c>
      <c r="H670" s="86" t="b">
        <v>0</v>
      </c>
      <c r="I670" s="86" t="b">
        <v>0</v>
      </c>
      <c r="J670" s="86" t="b">
        <v>0</v>
      </c>
      <c r="K670" s="86" t="b">
        <v>0</v>
      </c>
      <c r="L670" s="86" t="b">
        <v>0</v>
      </c>
    </row>
    <row r="671" spans="1:12" x14ac:dyDescent="0.25">
      <c r="A671" s="86" t="s">
        <v>2853</v>
      </c>
      <c r="B671" s="86" t="s">
        <v>2854</v>
      </c>
      <c r="C671" s="86">
        <v>3</v>
      </c>
      <c r="D671" s="119">
        <v>1.0884543165188894E-3</v>
      </c>
      <c r="E671" s="119">
        <v>3.2432861460834461</v>
      </c>
      <c r="F671" s="86" t="s">
        <v>2954</v>
      </c>
      <c r="G671" s="86" t="b">
        <v>0</v>
      </c>
      <c r="H671" s="86" t="b">
        <v>0</v>
      </c>
      <c r="I671" s="86" t="b">
        <v>0</v>
      </c>
      <c r="J671" s="86" t="b">
        <v>0</v>
      </c>
      <c r="K671" s="86" t="b">
        <v>0</v>
      </c>
      <c r="L671" s="86" t="b">
        <v>0</v>
      </c>
    </row>
    <row r="672" spans="1:12" x14ac:dyDescent="0.25">
      <c r="A672" s="86" t="s">
        <v>2854</v>
      </c>
      <c r="B672" s="86" t="s">
        <v>2511</v>
      </c>
      <c r="C672" s="86">
        <v>3</v>
      </c>
      <c r="D672" s="119">
        <v>1.0884543165188894E-3</v>
      </c>
      <c r="E672" s="119">
        <v>2.6412261547554836</v>
      </c>
      <c r="F672" s="86" t="s">
        <v>2954</v>
      </c>
      <c r="G672" s="86" t="b">
        <v>0</v>
      </c>
      <c r="H672" s="86" t="b">
        <v>0</v>
      </c>
      <c r="I672" s="86" t="b">
        <v>0</v>
      </c>
      <c r="J672" s="86" t="b">
        <v>0</v>
      </c>
      <c r="K672" s="86" t="b">
        <v>0</v>
      </c>
      <c r="L672" s="86" t="b">
        <v>0</v>
      </c>
    </row>
    <row r="673" spans="1:12" x14ac:dyDescent="0.25">
      <c r="A673" s="86" t="s">
        <v>2511</v>
      </c>
      <c r="B673" s="86" t="s">
        <v>2855</v>
      </c>
      <c r="C673" s="86">
        <v>3</v>
      </c>
      <c r="D673" s="119">
        <v>1.0884543165188894E-3</v>
      </c>
      <c r="E673" s="119">
        <v>2.5443161417474274</v>
      </c>
      <c r="F673" s="86" t="s">
        <v>2954</v>
      </c>
      <c r="G673" s="86" t="b">
        <v>0</v>
      </c>
      <c r="H673" s="86" t="b">
        <v>0</v>
      </c>
      <c r="I673" s="86" t="b">
        <v>0</v>
      </c>
      <c r="J673" s="86" t="b">
        <v>0</v>
      </c>
      <c r="K673" s="86" t="b">
        <v>0</v>
      </c>
      <c r="L673" s="86" t="b">
        <v>0</v>
      </c>
    </row>
    <row r="674" spans="1:12" x14ac:dyDescent="0.25">
      <c r="A674" s="86" t="s">
        <v>2855</v>
      </c>
      <c r="B674" s="86" t="s">
        <v>2856</v>
      </c>
      <c r="C674" s="86">
        <v>3</v>
      </c>
      <c r="D674" s="119">
        <v>1.0884543165188894E-3</v>
      </c>
      <c r="E674" s="119">
        <v>3.2432861460834461</v>
      </c>
      <c r="F674" s="86" t="s">
        <v>2954</v>
      </c>
      <c r="G674" s="86" t="b">
        <v>0</v>
      </c>
      <c r="H674" s="86" t="b">
        <v>0</v>
      </c>
      <c r="I674" s="86" t="b">
        <v>0</v>
      </c>
      <c r="J674" s="86" t="b">
        <v>0</v>
      </c>
      <c r="K674" s="86" t="b">
        <v>0</v>
      </c>
      <c r="L674" s="86" t="b">
        <v>0</v>
      </c>
    </row>
    <row r="675" spans="1:12" x14ac:dyDescent="0.25">
      <c r="A675" s="86" t="s">
        <v>2456</v>
      </c>
      <c r="B675" s="86" t="s">
        <v>2857</v>
      </c>
      <c r="C675" s="86">
        <v>3</v>
      </c>
      <c r="D675" s="119">
        <v>1.0884543165188894E-3</v>
      </c>
      <c r="E675" s="119">
        <v>1.8283127981126281</v>
      </c>
      <c r="F675" s="86" t="s">
        <v>2954</v>
      </c>
      <c r="G675" s="86" t="b">
        <v>0</v>
      </c>
      <c r="H675" s="86" t="b">
        <v>0</v>
      </c>
      <c r="I675" s="86" t="b">
        <v>0</v>
      </c>
      <c r="J675" s="86" t="b">
        <v>0</v>
      </c>
      <c r="K675" s="86" t="b">
        <v>0</v>
      </c>
      <c r="L675" s="86" t="b">
        <v>0</v>
      </c>
    </row>
    <row r="676" spans="1:12" x14ac:dyDescent="0.25">
      <c r="A676" s="86" t="s">
        <v>2857</v>
      </c>
      <c r="B676" s="86" t="s">
        <v>2479</v>
      </c>
      <c r="C676" s="86">
        <v>3</v>
      </c>
      <c r="D676" s="119">
        <v>1.0884543165188894E-3</v>
      </c>
      <c r="E676" s="119">
        <v>2.2890436366441214</v>
      </c>
      <c r="F676" s="86" t="s">
        <v>2954</v>
      </c>
      <c r="G676" s="86" t="b">
        <v>0</v>
      </c>
      <c r="H676" s="86" t="b">
        <v>0</v>
      </c>
      <c r="I676" s="86" t="b">
        <v>0</v>
      </c>
      <c r="J676" s="86" t="b">
        <v>0</v>
      </c>
      <c r="K676" s="86" t="b">
        <v>0</v>
      </c>
      <c r="L676" s="86" t="b">
        <v>0</v>
      </c>
    </row>
    <row r="677" spans="1:12" x14ac:dyDescent="0.25">
      <c r="A677" s="86" t="s">
        <v>2479</v>
      </c>
      <c r="B677" s="86" t="s">
        <v>2466</v>
      </c>
      <c r="C677" s="86">
        <v>3</v>
      </c>
      <c r="D677" s="119">
        <v>1.0884543165188894E-3</v>
      </c>
      <c r="E677" s="119">
        <v>1.1227122148775963</v>
      </c>
      <c r="F677" s="86" t="s">
        <v>2954</v>
      </c>
      <c r="G677" s="86" t="b">
        <v>0</v>
      </c>
      <c r="H677" s="86" t="b">
        <v>0</v>
      </c>
      <c r="I677" s="86" t="b">
        <v>0</v>
      </c>
      <c r="J677" s="86" t="b">
        <v>0</v>
      </c>
      <c r="K677" s="86" t="b">
        <v>0</v>
      </c>
      <c r="L677" s="86" t="b">
        <v>0</v>
      </c>
    </row>
    <row r="678" spans="1:12" x14ac:dyDescent="0.25">
      <c r="A678" s="86" t="s">
        <v>2466</v>
      </c>
      <c r="B678" s="86" t="s">
        <v>2469</v>
      </c>
      <c r="C678" s="86">
        <v>3</v>
      </c>
      <c r="D678" s="119">
        <v>1.0884543165188894E-3</v>
      </c>
      <c r="E678" s="119">
        <v>0.95201598770862117</v>
      </c>
      <c r="F678" s="86" t="s">
        <v>2954</v>
      </c>
      <c r="G678" s="86" t="b">
        <v>0</v>
      </c>
      <c r="H678" s="86" t="b">
        <v>0</v>
      </c>
      <c r="I678" s="86" t="b">
        <v>0</v>
      </c>
      <c r="J678" s="86" t="b">
        <v>0</v>
      </c>
      <c r="K678" s="86" t="b">
        <v>0</v>
      </c>
      <c r="L678" s="86" t="b">
        <v>0</v>
      </c>
    </row>
    <row r="679" spans="1:12" x14ac:dyDescent="0.25">
      <c r="A679" s="86" t="s">
        <v>2448</v>
      </c>
      <c r="B679" s="86" t="s">
        <v>2447</v>
      </c>
      <c r="C679" s="86">
        <v>3</v>
      </c>
      <c r="D679" s="119">
        <v>1.0884543165188894E-3</v>
      </c>
      <c r="E679" s="119">
        <v>8.2917671290597905E-2</v>
      </c>
      <c r="F679" s="86" t="s">
        <v>2954</v>
      </c>
      <c r="G679" s="86" t="b">
        <v>0</v>
      </c>
      <c r="H679" s="86" t="b">
        <v>0</v>
      </c>
      <c r="I679" s="86" t="b">
        <v>0</v>
      </c>
      <c r="J679" s="86" t="b">
        <v>0</v>
      </c>
      <c r="K679" s="86" t="b">
        <v>0</v>
      </c>
      <c r="L679" s="86" t="b">
        <v>0</v>
      </c>
    </row>
    <row r="680" spans="1:12" x14ac:dyDescent="0.25">
      <c r="A680" s="86" t="s">
        <v>528</v>
      </c>
      <c r="B680" s="86" t="s">
        <v>2464</v>
      </c>
      <c r="C680" s="86">
        <v>3</v>
      </c>
      <c r="D680" s="119">
        <v>1.0884543165188894E-3</v>
      </c>
      <c r="E680" s="119">
        <v>0.82168221921361506</v>
      </c>
      <c r="F680" s="86" t="s">
        <v>2954</v>
      </c>
      <c r="G680" s="86" t="b">
        <v>0</v>
      </c>
      <c r="H680" s="86" t="b">
        <v>0</v>
      </c>
      <c r="I680" s="86" t="b">
        <v>0</v>
      </c>
      <c r="J680" s="86" t="b">
        <v>0</v>
      </c>
      <c r="K680" s="86" t="b">
        <v>0</v>
      </c>
      <c r="L680" s="86" t="b">
        <v>0</v>
      </c>
    </row>
    <row r="681" spans="1:12" x14ac:dyDescent="0.25">
      <c r="A681" s="86" t="s">
        <v>2859</v>
      </c>
      <c r="B681" s="86" t="s">
        <v>2860</v>
      </c>
      <c r="C681" s="86">
        <v>3</v>
      </c>
      <c r="D681" s="119">
        <v>1.0884543165188894E-3</v>
      </c>
      <c r="E681" s="119">
        <v>3.2432861460834461</v>
      </c>
      <c r="F681" s="86" t="s">
        <v>2954</v>
      </c>
      <c r="G681" s="86" t="b">
        <v>0</v>
      </c>
      <c r="H681" s="86" t="b">
        <v>0</v>
      </c>
      <c r="I681" s="86" t="b">
        <v>0</v>
      </c>
      <c r="J681" s="86" t="b">
        <v>0</v>
      </c>
      <c r="K681" s="86" t="b">
        <v>0</v>
      </c>
      <c r="L681" s="86" t="b">
        <v>0</v>
      </c>
    </row>
    <row r="682" spans="1:12" x14ac:dyDescent="0.25">
      <c r="A682" s="86" t="s">
        <v>2860</v>
      </c>
      <c r="B682" s="86" t="s">
        <v>2861</v>
      </c>
      <c r="C682" s="86">
        <v>3</v>
      </c>
      <c r="D682" s="119">
        <v>1.0884543165188894E-3</v>
      </c>
      <c r="E682" s="119">
        <v>3.2432861460834461</v>
      </c>
      <c r="F682" s="86" t="s">
        <v>2954</v>
      </c>
      <c r="G682" s="86" t="b">
        <v>0</v>
      </c>
      <c r="H682" s="86" t="b">
        <v>0</v>
      </c>
      <c r="I682" s="86" t="b">
        <v>0</v>
      </c>
      <c r="J682" s="86" t="b">
        <v>0</v>
      </c>
      <c r="K682" s="86" t="b">
        <v>0</v>
      </c>
      <c r="L682" s="86" t="b">
        <v>0</v>
      </c>
    </row>
    <row r="683" spans="1:12" x14ac:dyDescent="0.25">
      <c r="A683" s="86" t="s">
        <v>2861</v>
      </c>
      <c r="B683" s="86" t="s">
        <v>2862</v>
      </c>
      <c r="C683" s="86">
        <v>3</v>
      </c>
      <c r="D683" s="119">
        <v>1.0884543165188894E-3</v>
      </c>
      <c r="E683" s="119">
        <v>3.2432861460834461</v>
      </c>
      <c r="F683" s="86" t="s">
        <v>2954</v>
      </c>
      <c r="G683" s="86" t="b">
        <v>0</v>
      </c>
      <c r="H683" s="86" t="b">
        <v>0</v>
      </c>
      <c r="I683" s="86" t="b">
        <v>0</v>
      </c>
      <c r="J683" s="86" t="b">
        <v>0</v>
      </c>
      <c r="K683" s="86" t="b">
        <v>0</v>
      </c>
      <c r="L683" s="86" t="b">
        <v>0</v>
      </c>
    </row>
    <row r="684" spans="1:12" x14ac:dyDescent="0.25">
      <c r="A684" s="86" t="s">
        <v>2862</v>
      </c>
      <c r="B684" s="86" t="s">
        <v>2863</v>
      </c>
      <c r="C684" s="86">
        <v>3</v>
      </c>
      <c r="D684" s="119">
        <v>1.0884543165188894E-3</v>
      </c>
      <c r="E684" s="119">
        <v>3.2432861460834461</v>
      </c>
      <c r="F684" s="86" t="s">
        <v>2954</v>
      </c>
      <c r="G684" s="86" t="b">
        <v>0</v>
      </c>
      <c r="H684" s="86" t="b">
        <v>0</v>
      </c>
      <c r="I684" s="86" t="b">
        <v>0</v>
      </c>
      <c r="J684" s="86" t="b">
        <v>0</v>
      </c>
      <c r="K684" s="86" t="b">
        <v>0</v>
      </c>
      <c r="L684" s="86" t="b">
        <v>0</v>
      </c>
    </row>
    <row r="685" spans="1:12" x14ac:dyDescent="0.25">
      <c r="A685" s="86" t="s">
        <v>2863</v>
      </c>
      <c r="B685" s="86" t="s">
        <v>2864</v>
      </c>
      <c r="C685" s="86">
        <v>3</v>
      </c>
      <c r="D685" s="119">
        <v>1.0884543165188894E-3</v>
      </c>
      <c r="E685" s="119">
        <v>3.2432861460834461</v>
      </c>
      <c r="F685" s="86" t="s">
        <v>2954</v>
      </c>
      <c r="G685" s="86" t="b">
        <v>0</v>
      </c>
      <c r="H685" s="86" t="b">
        <v>0</v>
      </c>
      <c r="I685" s="86" t="b">
        <v>0</v>
      </c>
      <c r="J685" s="86" t="b">
        <v>0</v>
      </c>
      <c r="K685" s="86" t="b">
        <v>1</v>
      </c>
      <c r="L685" s="86" t="b">
        <v>0</v>
      </c>
    </row>
    <row r="686" spans="1:12" x14ac:dyDescent="0.25">
      <c r="A686" s="86" t="s">
        <v>2864</v>
      </c>
      <c r="B686" s="86" t="s">
        <v>2527</v>
      </c>
      <c r="C686" s="86">
        <v>3</v>
      </c>
      <c r="D686" s="119">
        <v>1.0884543165188894E-3</v>
      </c>
      <c r="E686" s="119">
        <v>2.7204074008031087</v>
      </c>
      <c r="F686" s="86" t="s">
        <v>2954</v>
      </c>
      <c r="G686" s="86" t="b">
        <v>0</v>
      </c>
      <c r="H686" s="86" t="b">
        <v>1</v>
      </c>
      <c r="I686" s="86" t="b">
        <v>0</v>
      </c>
      <c r="J686" s="86" t="b">
        <v>0</v>
      </c>
      <c r="K686" s="86" t="b">
        <v>0</v>
      </c>
      <c r="L686" s="86" t="b">
        <v>0</v>
      </c>
    </row>
    <row r="687" spans="1:12" x14ac:dyDescent="0.25">
      <c r="A687" s="86" t="s">
        <v>2546</v>
      </c>
      <c r="B687" s="86" t="s">
        <v>2865</v>
      </c>
      <c r="C687" s="86">
        <v>3</v>
      </c>
      <c r="D687" s="119">
        <v>1.0884543165188894E-3</v>
      </c>
      <c r="E687" s="119">
        <v>2.7204074008031087</v>
      </c>
      <c r="F687" s="86" t="s">
        <v>2954</v>
      </c>
      <c r="G687" s="86" t="b">
        <v>0</v>
      </c>
      <c r="H687" s="86" t="b">
        <v>0</v>
      </c>
      <c r="I687" s="86" t="b">
        <v>0</v>
      </c>
      <c r="J687" s="86" t="b">
        <v>0</v>
      </c>
      <c r="K687" s="86" t="b">
        <v>0</v>
      </c>
      <c r="L687" s="86" t="b">
        <v>0</v>
      </c>
    </row>
    <row r="688" spans="1:12" x14ac:dyDescent="0.25">
      <c r="A688" s="86" t="s">
        <v>2865</v>
      </c>
      <c r="B688" s="86" t="s">
        <v>289</v>
      </c>
      <c r="C688" s="86">
        <v>3</v>
      </c>
      <c r="D688" s="119">
        <v>1.0884543165188894E-3</v>
      </c>
      <c r="E688" s="119">
        <v>2.7661648913637835</v>
      </c>
      <c r="F688" s="86" t="s">
        <v>2954</v>
      </c>
      <c r="G688" s="86" t="b">
        <v>0</v>
      </c>
      <c r="H688" s="86" t="b">
        <v>0</v>
      </c>
      <c r="I688" s="86" t="b">
        <v>0</v>
      </c>
      <c r="J688" s="86" t="b">
        <v>0</v>
      </c>
      <c r="K688" s="86" t="b">
        <v>0</v>
      </c>
      <c r="L688" s="86" t="b">
        <v>0</v>
      </c>
    </row>
    <row r="689" spans="1:12" x14ac:dyDescent="0.25">
      <c r="A689" s="86" t="s">
        <v>289</v>
      </c>
      <c r="B689" s="86" t="s">
        <v>2576</v>
      </c>
      <c r="C689" s="86">
        <v>3</v>
      </c>
      <c r="D689" s="119">
        <v>1.0884543165188894E-3</v>
      </c>
      <c r="E689" s="119">
        <v>2.3401961590915024</v>
      </c>
      <c r="F689" s="86" t="s">
        <v>2954</v>
      </c>
      <c r="G689" s="86" t="b">
        <v>0</v>
      </c>
      <c r="H689" s="86" t="b">
        <v>0</v>
      </c>
      <c r="I689" s="86" t="b">
        <v>0</v>
      </c>
      <c r="J689" s="86" t="b">
        <v>0</v>
      </c>
      <c r="K689" s="86" t="b">
        <v>0</v>
      </c>
      <c r="L689" s="86" t="b">
        <v>0</v>
      </c>
    </row>
    <row r="690" spans="1:12" x14ac:dyDescent="0.25">
      <c r="A690" s="86" t="s">
        <v>2576</v>
      </c>
      <c r="B690" s="86" t="s">
        <v>2866</v>
      </c>
      <c r="C690" s="86">
        <v>3</v>
      </c>
      <c r="D690" s="119">
        <v>1.0884543165188894E-3</v>
      </c>
      <c r="E690" s="119">
        <v>2.817317413811165</v>
      </c>
      <c r="F690" s="86" t="s">
        <v>2954</v>
      </c>
      <c r="G690" s="86" t="b">
        <v>0</v>
      </c>
      <c r="H690" s="86" t="b">
        <v>0</v>
      </c>
      <c r="I690" s="86" t="b">
        <v>0</v>
      </c>
      <c r="J690" s="86" t="b">
        <v>0</v>
      </c>
      <c r="K690" s="86" t="b">
        <v>0</v>
      </c>
      <c r="L690" s="86" t="b">
        <v>0</v>
      </c>
    </row>
    <row r="691" spans="1:12" x14ac:dyDescent="0.25">
      <c r="A691" s="86" t="s">
        <v>2866</v>
      </c>
      <c r="B691" s="86" t="s">
        <v>2867</v>
      </c>
      <c r="C691" s="86">
        <v>3</v>
      </c>
      <c r="D691" s="119">
        <v>1.0884543165188894E-3</v>
      </c>
      <c r="E691" s="119">
        <v>3.2432861460834461</v>
      </c>
      <c r="F691" s="86" t="s">
        <v>2954</v>
      </c>
      <c r="G691" s="86" t="b">
        <v>0</v>
      </c>
      <c r="H691" s="86" t="b">
        <v>0</v>
      </c>
      <c r="I691" s="86" t="b">
        <v>0</v>
      </c>
      <c r="J691" s="86" t="b">
        <v>0</v>
      </c>
      <c r="K691" s="86" t="b">
        <v>0</v>
      </c>
      <c r="L691" s="86" t="b">
        <v>0</v>
      </c>
    </row>
    <row r="692" spans="1:12" x14ac:dyDescent="0.25">
      <c r="A692" s="86" t="s">
        <v>2867</v>
      </c>
      <c r="B692" s="86" t="s">
        <v>2868</v>
      </c>
      <c r="C692" s="86">
        <v>3</v>
      </c>
      <c r="D692" s="119">
        <v>1.0884543165188894E-3</v>
      </c>
      <c r="E692" s="119">
        <v>3.2432861460834461</v>
      </c>
      <c r="F692" s="86" t="s">
        <v>2954</v>
      </c>
      <c r="G692" s="86" t="b">
        <v>0</v>
      </c>
      <c r="H692" s="86" t="b">
        <v>0</v>
      </c>
      <c r="I692" s="86" t="b">
        <v>0</v>
      </c>
      <c r="J692" s="86" t="b">
        <v>0</v>
      </c>
      <c r="K692" s="86" t="b">
        <v>0</v>
      </c>
      <c r="L692" s="86" t="b">
        <v>0</v>
      </c>
    </row>
    <row r="693" spans="1:12" x14ac:dyDescent="0.25">
      <c r="A693" s="86" t="s">
        <v>2868</v>
      </c>
      <c r="B693" s="86" t="s">
        <v>2869</v>
      </c>
      <c r="C693" s="86">
        <v>3</v>
      </c>
      <c r="D693" s="119">
        <v>1.0884543165188894E-3</v>
      </c>
      <c r="E693" s="119">
        <v>3.2432861460834461</v>
      </c>
      <c r="F693" s="86" t="s">
        <v>2954</v>
      </c>
      <c r="G693" s="86" t="b">
        <v>0</v>
      </c>
      <c r="H693" s="86" t="b">
        <v>0</v>
      </c>
      <c r="I693" s="86" t="b">
        <v>0</v>
      </c>
      <c r="J693" s="86" t="b">
        <v>0</v>
      </c>
      <c r="K693" s="86" t="b">
        <v>0</v>
      </c>
      <c r="L693" s="86" t="b">
        <v>0</v>
      </c>
    </row>
    <row r="694" spans="1:12" x14ac:dyDescent="0.25">
      <c r="A694" s="86" t="s">
        <v>2869</v>
      </c>
      <c r="B694" s="86" t="s">
        <v>2870</v>
      </c>
      <c r="C694" s="86">
        <v>3</v>
      </c>
      <c r="D694" s="119">
        <v>1.0884543165188894E-3</v>
      </c>
      <c r="E694" s="119">
        <v>3.2432861460834461</v>
      </c>
      <c r="F694" s="86" t="s">
        <v>2954</v>
      </c>
      <c r="G694" s="86" t="b">
        <v>0</v>
      </c>
      <c r="H694" s="86" t="b">
        <v>0</v>
      </c>
      <c r="I694" s="86" t="b">
        <v>0</v>
      </c>
      <c r="J694" s="86" t="b">
        <v>0</v>
      </c>
      <c r="K694" s="86" t="b">
        <v>0</v>
      </c>
      <c r="L694" s="86" t="b">
        <v>0</v>
      </c>
    </row>
    <row r="695" spans="1:12" x14ac:dyDescent="0.25">
      <c r="A695" s="86" t="s">
        <v>2870</v>
      </c>
      <c r="B695" s="86" t="s">
        <v>2590</v>
      </c>
      <c r="C695" s="86">
        <v>3</v>
      </c>
      <c r="D695" s="119">
        <v>1.0884543165188894E-3</v>
      </c>
      <c r="E695" s="119">
        <v>2.8753093607888518</v>
      </c>
      <c r="F695" s="86" t="s">
        <v>2954</v>
      </c>
      <c r="G695" s="86" t="b">
        <v>0</v>
      </c>
      <c r="H695" s="86" t="b">
        <v>0</v>
      </c>
      <c r="I695" s="86" t="b">
        <v>0</v>
      </c>
      <c r="J695" s="86" t="b">
        <v>0</v>
      </c>
      <c r="K695" s="86" t="b">
        <v>0</v>
      </c>
      <c r="L695" s="86" t="b">
        <v>0</v>
      </c>
    </row>
    <row r="696" spans="1:12" x14ac:dyDescent="0.25">
      <c r="A696" s="86" t="s">
        <v>2445</v>
      </c>
      <c r="B696" s="86" t="s">
        <v>2723</v>
      </c>
      <c r="C696" s="86">
        <v>3</v>
      </c>
      <c r="D696" s="119">
        <v>1.0884543165188894E-3</v>
      </c>
      <c r="E696" s="119">
        <v>1.1940681234132646</v>
      </c>
      <c r="F696" s="86" t="s">
        <v>2954</v>
      </c>
      <c r="G696" s="86" t="b">
        <v>0</v>
      </c>
      <c r="H696" s="86" t="b">
        <v>0</v>
      </c>
      <c r="I696" s="86" t="b">
        <v>0</v>
      </c>
      <c r="J696" s="86" t="b">
        <v>0</v>
      </c>
      <c r="K696" s="86" t="b">
        <v>0</v>
      </c>
      <c r="L696" s="86" t="b">
        <v>0</v>
      </c>
    </row>
    <row r="697" spans="1:12" x14ac:dyDescent="0.25">
      <c r="A697" s="86" t="s">
        <v>2723</v>
      </c>
      <c r="B697" s="86" t="s">
        <v>2506</v>
      </c>
      <c r="C697" s="86">
        <v>3</v>
      </c>
      <c r="D697" s="119">
        <v>1.0884543165188894E-3</v>
      </c>
      <c r="E697" s="119">
        <v>2.3401961590915024</v>
      </c>
      <c r="F697" s="86" t="s">
        <v>2954</v>
      </c>
      <c r="G697" s="86" t="b">
        <v>0</v>
      </c>
      <c r="H697" s="86" t="b">
        <v>0</v>
      </c>
      <c r="I697" s="86" t="b">
        <v>0</v>
      </c>
      <c r="J697" s="86" t="b">
        <v>0</v>
      </c>
      <c r="K697" s="86" t="b">
        <v>0</v>
      </c>
      <c r="L697" s="86" t="b">
        <v>0</v>
      </c>
    </row>
    <row r="698" spans="1:12" x14ac:dyDescent="0.25">
      <c r="A698" s="86" t="s">
        <v>2523</v>
      </c>
      <c r="B698" s="86" t="s">
        <v>2653</v>
      </c>
      <c r="C698" s="86">
        <v>3</v>
      </c>
      <c r="D698" s="119">
        <v>1.0884543165188894E-3</v>
      </c>
      <c r="E698" s="119">
        <v>2.3846152988799152</v>
      </c>
      <c r="F698" s="86" t="s">
        <v>2954</v>
      </c>
      <c r="G698" s="86" t="b">
        <v>0</v>
      </c>
      <c r="H698" s="86" t="b">
        <v>0</v>
      </c>
      <c r="I698" s="86" t="b">
        <v>0</v>
      </c>
      <c r="J698" s="86" t="b">
        <v>0</v>
      </c>
      <c r="K698" s="86" t="b">
        <v>0</v>
      </c>
      <c r="L698" s="86" t="b">
        <v>0</v>
      </c>
    </row>
    <row r="699" spans="1:12" x14ac:dyDescent="0.25">
      <c r="A699" s="86" t="s">
        <v>2653</v>
      </c>
      <c r="B699" s="86" t="s">
        <v>2461</v>
      </c>
      <c r="C699" s="86">
        <v>3</v>
      </c>
      <c r="D699" s="119">
        <v>1.0884543165188894E-3</v>
      </c>
      <c r="E699" s="119">
        <v>1.7995886468507334</v>
      </c>
      <c r="F699" s="86" t="s">
        <v>2954</v>
      </c>
      <c r="G699" s="86" t="b">
        <v>0</v>
      </c>
      <c r="H699" s="86" t="b">
        <v>0</v>
      </c>
      <c r="I699" s="86" t="b">
        <v>0</v>
      </c>
      <c r="J699" s="86" t="b">
        <v>0</v>
      </c>
      <c r="K699" s="86" t="b">
        <v>0</v>
      </c>
      <c r="L699" s="86" t="b">
        <v>0</v>
      </c>
    </row>
    <row r="700" spans="1:12" x14ac:dyDescent="0.25">
      <c r="A700" s="86" t="s">
        <v>2735</v>
      </c>
      <c r="B700" s="86" t="s">
        <v>2871</v>
      </c>
      <c r="C700" s="86">
        <v>2</v>
      </c>
      <c r="D700" s="119">
        <v>7.8889874345580517E-4</v>
      </c>
      <c r="E700" s="119">
        <v>3.2432861460834461</v>
      </c>
      <c r="F700" s="86" t="s">
        <v>2954</v>
      </c>
      <c r="G700" s="86" t="b">
        <v>0</v>
      </c>
      <c r="H700" s="86" t="b">
        <v>0</v>
      </c>
      <c r="I700" s="86" t="b">
        <v>0</v>
      </c>
      <c r="J700" s="86" t="b">
        <v>0</v>
      </c>
      <c r="K700" s="86" t="b">
        <v>0</v>
      </c>
      <c r="L700" s="86" t="b">
        <v>0</v>
      </c>
    </row>
    <row r="701" spans="1:12" x14ac:dyDescent="0.25">
      <c r="A701" s="86" t="s">
        <v>2871</v>
      </c>
      <c r="B701" s="86" t="s">
        <v>2511</v>
      </c>
      <c r="C701" s="86">
        <v>2</v>
      </c>
      <c r="D701" s="119">
        <v>7.8889874345580517E-4</v>
      </c>
      <c r="E701" s="119">
        <v>2.6412261547554836</v>
      </c>
      <c r="F701" s="86" t="s">
        <v>2954</v>
      </c>
      <c r="G701" s="86" t="b">
        <v>0</v>
      </c>
      <c r="H701" s="86" t="b">
        <v>0</v>
      </c>
      <c r="I701" s="86" t="b">
        <v>0</v>
      </c>
      <c r="J701" s="86" t="b">
        <v>0</v>
      </c>
      <c r="K701" s="86" t="b">
        <v>0</v>
      </c>
      <c r="L701" s="86" t="b">
        <v>0</v>
      </c>
    </row>
    <row r="702" spans="1:12" x14ac:dyDescent="0.25">
      <c r="A702" s="86" t="s">
        <v>2511</v>
      </c>
      <c r="B702" s="86" t="s">
        <v>2872</v>
      </c>
      <c r="C702" s="86">
        <v>2</v>
      </c>
      <c r="D702" s="119">
        <v>7.8889874345580517E-4</v>
      </c>
      <c r="E702" s="119">
        <v>2.5443161417474274</v>
      </c>
      <c r="F702" s="86" t="s">
        <v>2954</v>
      </c>
      <c r="G702" s="86" t="b">
        <v>0</v>
      </c>
      <c r="H702" s="86" t="b">
        <v>0</v>
      </c>
      <c r="I702" s="86" t="b">
        <v>0</v>
      </c>
      <c r="J702" s="86" t="b">
        <v>0</v>
      </c>
      <c r="K702" s="86" t="b">
        <v>0</v>
      </c>
      <c r="L702" s="86" t="b">
        <v>0</v>
      </c>
    </row>
    <row r="703" spans="1:12" x14ac:dyDescent="0.25">
      <c r="A703" s="86" t="s">
        <v>2872</v>
      </c>
      <c r="B703" s="86" t="s">
        <v>2873</v>
      </c>
      <c r="C703" s="86">
        <v>2</v>
      </c>
      <c r="D703" s="119">
        <v>7.8889874345580517E-4</v>
      </c>
      <c r="E703" s="119">
        <v>3.4193774051391275</v>
      </c>
      <c r="F703" s="86" t="s">
        <v>2954</v>
      </c>
      <c r="G703" s="86" t="b">
        <v>0</v>
      </c>
      <c r="H703" s="86" t="b">
        <v>0</v>
      </c>
      <c r="I703" s="86" t="b">
        <v>0</v>
      </c>
      <c r="J703" s="86" t="b">
        <v>0</v>
      </c>
      <c r="K703" s="86" t="b">
        <v>0</v>
      </c>
      <c r="L703" s="86" t="b">
        <v>0</v>
      </c>
    </row>
    <row r="704" spans="1:12" x14ac:dyDescent="0.25">
      <c r="A704" s="86" t="s">
        <v>2873</v>
      </c>
      <c r="B704" s="86" t="s">
        <v>2588</v>
      </c>
      <c r="C704" s="86">
        <v>2</v>
      </c>
      <c r="D704" s="119">
        <v>7.8889874345580517E-4</v>
      </c>
      <c r="E704" s="119">
        <v>2.8753093607888518</v>
      </c>
      <c r="F704" s="86" t="s">
        <v>2954</v>
      </c>
      <c r="G704" s="86" t="b">
        <v>0</v>
      </c>
      <c r="H704" s="86" t="b">
        <v>0</v>
      </c>
      <c r="I704" s="86" t="b">
        <v>0</v>
      </c>
      <c r="J704" s="86" t="b">
        <v>0</v>
      </c>
      <c r="K704" s="86" t="b">
        <v>0</v>
      </c>
      <c r="L704" s="86" t="b">
        <v>0</v>
      </c>
    </row>
    <row r="705" spans="1:12" x14ac:dyDescent="0.25">
      <c r="A705" s="86" t="s">
        <v>2588</v>
      </c>
      <c r="B705" s="86" t="s">
        <v>2511</v>
      </c>
      <c r="C705" s="86">
        <v>2</v>
      </c>
      <c r="D705" s="119">
        <v>7.8889874345580517E-4</v>
      </c>
      <c r="E705" s="119">
        <v>2.0971581104052079</v>
      </c>
      <c r="F705" s="86" t="s">
        <v>2954</v>
      </c>
      <c r="G705" s="86" t="b">
        <v>0</v>
      </c>
      <c r="H705" s="86" t="b">
        <v>0</v>
      </c>
      <c r="I705" s="86" t="b">
        <v>0</v>
      </c>
      <c r="J705" s="86" t="b">
        <v>0</v>
      </c>
      <c r="K705" s="86" t="b">
        <v>0</v>
      </c>
      <c r="L705" s="86" t="b">
        <v>0</v>
      </c>
    </row>
    <row r="706" spans="1:12" x14ac:dyDescent="0.25">
      <c r="A706" s="86" t="s">
        <v>2511</v>
      </c>
      <c r="B706" s="86" t="s">
        <v>2874</v>
      </c>
      <c r="C706" s="86">
        <v>2</v>
      </c>
      <c r="D706" s="119">
        <v>7.8889874345580517E-4</v>
      </c>
      <c r="E706" s="119">
        <v>2.5443161417474274</v>
      </c>
      <c r="F706" s="86" t="s">
        <v>2954</v>
      </c>
      <c r="G706" s="86" t="b">
        <v>0</v>
      </c>
      <c r="H706" s="86" t="b">
        <v>0</v>
      </c>
      <c r="I706" s="86" t="b">
        <v>0</v>
      </c>
      <c r="J706" s="86" t="b">
        <v>0</v>
      </c>
      <c r="K706" s="86" t="b">
        <v>0</v>
      </c>
      <c r="L706" s="86" t="b">
        <v>0</v>
      </c>
    </row>
    <row r="707" spans="1:12" x14ac:dyDescent="0.25">
      <c r="A707" s="86" t="s">
        <v>2874</v>
      </c>
      <c r="B707" s="86" t="s">
        <v>2479</v>
      </c>
      <c r="C707" s="86">
        <v>2</v>
      </c>
      <c r="D707" s="119">
        <v>7.8889874345580517E-4</v>
      </c>
      <c r="E707" s="119">
        <v>2.2890436366441214</v>
      </c>
      <c r="F707" s="86" t="s">
        <v>2954</v>
      </c>
      <c r="G707" s="86" t="b">
        <v>0</v>
      </c>
      <c r="H707" s="86" t="b">
        <v>0</v>
      </c>
      <c r="I707" s="86" t="b">
        <v>0</v>
      </c>
      <c r="J707" s="86" t="b">
        <v>0</v>
      </c>
      <c r="K707" s="86" t="b">
        <v>0</v>
      </c>
      <c r="L707" s="86" t="b">
        <v>0</v>
      </c>
    </row>
    <row r="708" spans="1:12" x14ac:dyDescent="0.25">
      <c r="A708" s="86" t="s">
        <v>2479</v>
      </c>
      <c r="B708" s="86" t="s">
        <v>2452</v>
      </c>
      <c r="C708" s="86">
        <v>2</v>
      </c>
      <c r="D708" s="119">
        <v>7.8889874345580517E-4</v>
      </c>
      <c r="E708" s="119">
        <v>0.72084191257712626</v>
      </c>
      <c r="F708" s="86" t="s">
        <v>2954</v>
      </c>
      <c r="G708" s="86" t="b">
        <v>0</v>
      </c>
      <c r="H708" s="86" t="b">
        <v>0</v>
      </c>
      <c r="I708" s="86" t="b">
        <v>0</v>
      </c>
      <c r="J708" s="86" t="b">
        <v>0</v>
      </c>
      <c r="K708" s="86" t="b">
        <v>0</v>
      </c>
      <c r="L708" s="86" t="b">
        <v>0</v>
      </c>
    </row>
    <row r="709" spans="1:12" x14ac:dyDescent="0.25">
      <c r="A709" s="86" t="s">
        <v>2457</v>
      </c>
      <c r="B709" s="86" t="s">
        <v>2875</v>
      </c>
      <c r="C709" s="86">
        <v>2</v>
      </c>
      <c r="D709" s="119">
        <v>7.8889874345580517E-4</v>
      </c>
      <c r="E709" s="119">
        <v>1.8511756810721323</v>
      </c>
      <c r="F709" s="86" t="s">
        <v>2954</v>
      </c>
      <c r="G709" s="86" t="b">
        <v>0</v>
      </c>
      <c r="H709" s="86" t="b">
        <v>0</v>
      </c>
      <c r="I709" s="86" t="b">
        <v>0</v>
      </c>
      <c r="J709" s="86" t="b">
        <v>0</v>
      </c>
      <c r="K709" s="86" t="b">
        <v>0</v>
      </c>
      <c r="L709" s="86" t="b">
        <v>0</v>
      </c>
    </row>
    <row r="710" spans="1:12" x14ac:dyDescent="0.25">
      <c r="A710" s="86" t="s">
        <v>2875</v>
      </c>
      <c r="B710" s="86" t="s">
        <v>277</v>
      </c>
      <c r="C710" s="86">
        <v>2</v>
      </c>
      <c r="D710" s="119">
        <v>7.8889874345580517E-4</v>
      </c>
      <c r="E710" s="119">
        <v>1.9722193737969083</v>
      </c>
      <c r="F710" s="86" t="s">
        <v>2954</v>
      </c>
      <c r="G710" s="86" t="b">
        <v>0</v>
      </c>
      <c r="H710" s="86" t="b">
        <v>0</v>
      </c>
      <c r="I710" s="86" t="b">
        <v>0</v>
      </c>
      <c r="J710" s="86" t="b">
        <v>0</v>
      </c>
      <c r="K710" s="86" t="b">
        <v>0</v>
      </c>
      <c r="L710" s="86" t="b">
        <v>0</v>
      </c>
    </row>
    <row r="711" spans="1:12" x14ac:dyDescent="0.25">
      <c r="A711" s="86" t="s">
        <v>2602</v>
      </c>
      <c r="B711" s="86" t="s">
        <v>2452</v>
      </c>
      <c r="C711" s="86">
        <v>2</v>
      </c>
      <c r="D711" s="119">
        <v>7.8889874345580517E-4</v>
      </c>
      <c r="E711" s="119">
        <v>1.3740544263524699</v>
      </c>
      <c r="F711" s="86" t="s">
        <v>2954</v>
      </c>
      <c r="G711" s="86" t="b">
        <v>0</v>
      </c>
      <c r="H711" s="86" t="b">
        <v>0</v>
      </c>
      <c r="I711" s="86" t="b">
        <v>0</v>
      </c>
      <c r="J711" s="86" t="b">
        <v>0</v>
      </c>
      <c r="K711" s="86" t="b">
        <v>0</v>
      </c>
      <c r="L711" s="86" t="b">
        <v>0</v>
      </c>
    </row>
    <row r="712" spans="1:12" x14ac:dyDescent="0.25">
      <c r="A712" s="86" t="s">
        <v>2457</v>
      </c>
      <c r="B712" s="86" t="s">
        <v>2876</v>
      </c>
      <c r="C712" s="86">
        <v>2</v>
      </c>
      <c r="D712" s="119">
        <v>7.8889874345580517E-4</v>
      </c>
      <c r="E712" s="119">
        <v>1.8511756810721323</v>
      </c>
      <c r="F712" s="86" t="s">
        <v>2954</v>
      </c>
      <c r="G712" s="86" t="b">
        <v>0</v>
      </c>
      <c r="H712" s="86" t="b">
        <v>0</v>
      </c>
      <c r="I712" s="86" t="b">
        <v>0</v>
      </c>
      <c r="J712" s="86" t="b">
        <v>0</v>
      </c>
      <c r="K712" s="86" t="b">
        <v>0</v>
      </c>
      <c r="L712" s="86" t="b">
        <v>0</v>
      </c>
    </row>
    <row r="713" spans="1:12" x14ac:dyDescent="0.25">
      <c r="A713" s="86" t="s">
        <v>2876</v>
      </c>
      <c r="B713" s="86" t="s">
        <v>2877</v>
      </c>
      <c r="C713" s="86">
        <v>2</v>
      </c>
      <c r="D713" s="119">
        <v>7.8889874345580517E-4</v>
      </c>
      <c r="E713" s="119">
        <v>3.4193774051391275</v>
      </c>
      <c r="F713" s="86" t="s">
        <v>2954</v>
      </c>
      <c r="G713" s="86" t="b">
        <v>0</v>
      </c>
      <c r="H713" s="86" t="b">
        <v>0</v>
      </c>
      <c r="I713" s="86" t="b">
        <v>0</v>
      </c>
      <c r="J713" s="86" t="b">
        <v>0</v>
      </c>
      <c r="K713" s="86" t="b">
        <v>0</v>
      </c>
      <c r="L713" s="86" t="b">
        <v>0</v>
      </c>
    </row>
    <row r="714" spans="1:12" x14ac:dyDescent="0.25">
      <c r="A714" s="86" t="s">
        <v>2877</v>
      </c>
      <c r="B714" s="86" t="s">
        <v>278</v>
      </c>
      <c r="C714" s="86">
        <v>2</v>
      </c>
      <c r="D714" s="119">
        <v>7.8889874345580517E-4</v>
      </c>
      <c r="E714" s="119">
        <v>3.4193774051391275</v>
      </c>
      <c r="F714" s="86" t="s">
        <v>2954</v>
      </c>
      <c r="G714" s="86" t="b">
        <v>0</v>
      </c>
      <c r="H714" s="86" t="b">
        <v>0</v>
      </c>
      <c r="I714" s="86" t="b">
        <v>0</v>
      </c>
      <c r="J714" s="86" t="b">
        <v>0</v>
      </c>
      <c r="K714" s="86" t="b">
        <v>0</v>
      </c>
      <c r="L714" s="86" t="b">
        <v>0</v>
      </c>
    </row>
    <row r="715" spans="1:12" x14ac:dyDescent="0.25">
      <c r="A715" s="86" t="s">
        <v>278</v>
      </c>
      <c r="B715" s="86" t="s">
        <v>2445</v>
      </c>
      <c r="C715" s="86">
        <v>2</v>
      </c>
      <c r="D715" s="119">
        <v>7.8889874345580517E-4</v>
      </c>
      <c r="E715" s="119">
        <v>1.2389647723008035</v>
      </c>
      <c r="F715" s="86" t="s">
        <v>2954</v>
      </c>
      <c r="G715" s="86" t="b">
        <v>0</v>
      </c>
      <c r="H715" s="86" t="b">
        <v>0</v>
      </c>
      <c r="I715" s="86" t="b">
        <v>0</v>
      </c>
      <c r="J715" s="86" t="b">
        <v>0</v>
      </c>
      <c r="K715" s="86" t="b">
        <v>0</v>
      </c>
      <c r="L715" s="86" t="b">
        <v>0</v>
      </c>
    </row>
    <row r="716" spans="1:12" x14ac:dyDescent="0.25">
      <c r="A716" s="86" t="s">
        <v>2878</v>
      </c>
      <c r="B716" s="86" t="s">
        <v>2450</v>
      </c>
      <c r="C716" s="86">
        <v>2</v>
      </c>
      <c r="D716" s="119">
        <v>7.8889874345580517E-4</v>
      </c>
      <c r="E716" s="119">
        <v>1.7160860270204659</v>
      </c>
      <c r="F716" s="86" t="s">
        <v>2954</v>
      </c>
      <c r="G716" s="86" t="b">
        <v>0</v>
      </c>
      <c r="H716" s="86" t="b">
        <v>0</v>
      </c>
      <c r="I716" s="86" t="b">
        <v>0</v>
      </c>
      <c r="J716" s="86" t="b">
        <v>0</v>
      </c>
      <c r="K716" s="86" t="b">
        <v>0</v>
      </c>
      <c r="L716" s="86" t="b">
        <v>0</v>
      </c>
    </row>
    <row r="717" spans="1:12" x14ac:dyDescent="0.25">
      <c r="A717" s="86" t="s">
        <v>2449</v>
      </c>
      <c r="B717" s="86" t="s">
        <v>2473</v>
      </c>
      <c r="C717" s="86">
        <v>2</v>
      </c>
      <c r="D717" s="119">
        <v>7.8889874345580517E-4</v>
      </c>
      <c r="E717" s="119">
        <v>0.43597666695858911</v>
      </c>
      <c r="F717" s="86" t="s">
        <v>2954</v>
      </c>
      <c r="G717" s="86" t="b">
        <v>0</v>
      </c>
      <c r="H717" s="86" t="b">
        <v>0</v>
      </c>
      <c r="I717" s="86" t="b">
        <v>0</v>
      </c>
      <c r="J717" s="86" t="b">
        <v>0</v>
      </c>
      <c r="K717" s="86" t="b">
        <v>0</v>
      </c>
      <c r="L717" s="86" t="b">
        <v>0</v>
      </c>
    </row>
    <row r="718" spans="1:12" x14ac:dyDescent="0.25">
      <c r="A718" s="86" t="s">
        <v>2473</v>
      </c>
      <c r="B718" s="86" t="s">
        <v>2445</v>
      </c>
      <c r="C718" s="86">
        <v>2</v>
      </c>
      <c r="D718" s="119">
        <v>7.8889874345580517E-4</v>
      </c>
      <c r="E718" s="119">
        <v>6.2873513245122345E-2</v>
      </c>
      <c r="F718" s="86" t="s">
        <v>2954</v>
      </c>
      <c r="G718" s="86" t="b">
        <v>0</v>
      </c>
      <c r="H718" s="86" t="b">
        <v>0</v>
      </c>
      <c r="I718" s="86" t="b">
        <v>0</v>
      </c>
      <c r="J718" s="86" t="b">
        <v>0</v>
      </c>
      <c r="K718" s="86" t="b">
        <v>0</v>
      </c>
      <c r="L718" s="86" t="b">
        <v>0</v>
      </c>
    </row>
    <row r="719" spans="1:12" x14ac:dyDescent="0.25">
      <c r="A719" s="86" t="s">
        <v>2445</v>
      </c>
      <c r="B719" s="86" t="s">
        <v>2879</v>
      </c>
      <c r="C719" s="86">
        <v>2</v>
      </c>
      <c r="D719" s="119">
        <v>7.8889874345580517E-4</v>
      </c>
      <c r="E719" s="119">
        <v>1.3190068600215645</v>
      </c>
      <c r="F719" s="86" t="s">
        <v>2954</v>
      </c>
      <c r="G719" s="86" t="b">
        <v>0</v>
      </c>
      <c r="H719" s="86" t="b">
        <v>0</v>
      </c>
      <c r="I719" s="86" t="b">
        <v>0</v>
      </c>
      <c r="J719" s="86" t="b">
        <v>0</v>
      </c>
      <c r="K719" s="86" t="b">
        <v>0</v>
      </c>
      <c r="L719" s="86" t="b">
        <v>0</v>
      </c>
    </row>
    <row r="720" spans="1:12" x14ac:dyDescent="0.25">
      <c r="A720" s="86" t="s">
        <v>2879</v>
      </c>
      <c r="B720" s="86" t="s">
        <v>2506</v>
      </c>
      <c r="C720" s="86">
        <v>2</v>
      </c>
      <c r="D720" s="119">
        <v>7.8889874345580517E-4</v>
      </c>
      <c r="E720" s="119">
        <v>2.4651348956998027</v>
      </c>
      <c r="F720" s="86" t="s">
        <v>2954</v>
      </c>
      <c r="G720" s="86" t="b">
        <v>0</v>
      </c>
      <c r="H720" s="86" t="b">
        <v>0</v>
      </c>
      <c r="I720" s="86" t="b">
        <v>0</v>
      </c>
      <c r="J720" s="86" t="b">
        <v>0</v>
      </c>
      <c r="K720" s="86" t="b">
        <v>0</v>
      </c>
      <c r="L720" s="86" t="b">
        <v>0</v>
      </c>
    </row>
    <row r="721" spans="1:12" x14ac:dyDescent="0.25">
      <c r="A721" s="86" t="s">
        <v>2506</v>
      </c>
      <c r="B721" s="86" t="s">
        <v>2454</v>
      </c>
      <c r="C721" s="86">
        <v>2</v>
      </c>
      <c r="D721" s="119">
        <v>7.8889874345580517E-4</v>
      </c>
      <c r="E721" s="119">
        <v>0.85235103898006703</v>
      </c>
      <c r="F721" s="86" t="s">
        <v>2954</v>
      </c>
      <c r="G721" s="86" t="b">
        <v>0</v>
      </c>
      <c r="H721" s="86" t="b">
        <v>0</v>
      </c>
      <c r="I721" s="86" t="b">
        <v>0</v>
      </c>
      <c r="J721" s="86" t="b">
        <v>0</v>
      </c>
      <c r="K721" s="86" t="b">
        <v>0</v>
      </c>
      <c r="L721" s="86" t="b">
        <v>0</v>
      </c>
    </row>
    <row r="722" spans="1:12" x14ac:dyDescent="0.25">
      <c r="A722" s="86" t="s">
        <v>2454</v>
      </c>
      <c r="B722" s="86" t="s">
        <v>2880</v>
      </c>
      <c r="C722" s="86">
        <v>2</v>
      </c>
      <c r="D722" s="119">
        <v>7.8889874345580517E-4</v>
      </c>
      <c r="E722" s="119">
        <v>1.8065935484193918</v>
      </c>
      <c r="F722" s="86" t="s">
        <v>2954</v>
      </c>
      <c r="G722" s="86" t="b">
        <v>0</v>
      </c>
      <c r="H722" s="86" t="b">
        <v>0</v>
      </c>
      <c r="I722" s="86" t="b">
        <v>0</v>
      </c>
      <c r="J722" s="86" t="b">
        <v>0</v>
      </c>
      <c r="K722" s="86" t="b">
        <v>0</v>
      </c>
      <c r="L722" s="86" t="b">
        <v>0</v>
      </c>
    </row>
    <row r="723" spans="1:12" x14ac:dyDescent="0.25">
      <c r="A723" s="86" t="s">
        <v>2880</v>
      </c>
      <c r="B723" s="86" t="s">
        <v>2523</v>
      </c>
      <c r="C723" s="86">
        <v>2</v>
      </c>
      <c r="D723" s="119">
        <v>7.8889874345580517E-4</v>
      </c>
      <c r="E723" s="119">
        <v>2.7204074008031087</v>
      </c>
      <c r="F723" s="86" t="s">
        <v>2954</v>
      </c>
      <c r="G723" s="86" t="b">
        <v>0</v>
      </c>
      <c r="H723" s="86" t="b">
        <v>0</v>
      </c>
      <c r="I723" s="86" t="b">
        <v>0</v>
      </c>
      <c r="J723" s="86" t="b">
        <v>0</v>
      </c>
      <c r="K723" s="86" t="b">
        <v>0</v>
      </c>
      <c r="L723" s="86" t="b">
        <v>0</v>
      </c>
    </row>
    <row r="724" spans="1:12" x14ac:dyDescent="0.25">
      <c r="A724" s="86" t="s">
        <v>2523</v>
      </c>
      <c r="B724" s="86" t="s">
        <v>2549</v>
      </c>
      <c r="C724" s="86">
        <v>2</v>
      </c>
      <c r="D724" s="119">
        <v>7.8889874345580517E-4</v>
      </c>
      <c r="E724" s="119">
        <v>1.907494044160253</v>
      </c>
      <c r="F724" s="86" t="s">
        <v>2954</v>
      </c>
      <c r="G724" s="86" t="b">
        <v>0</v>
      </c>
      <c r="H724" s="86" t="b">
        <v>0</v>
      </c>
      <c r="I724" s="86" t="b">
        <v>0</v>
      </c>
      <c r="J724" s="86" t="b">
        <v>0</v>
      </c>
      <c r="K724" s="86" t="b">
        <v>0</v>
      </c>
      <c r="L724" s="86" t="b">
        <v>0</v>
      </c>
    </row>
    <row r="725" spans="1:12" x14ac:dyDescent="0.25">
      <c r="A725" s="86" t="s">
        <v>2549</v>
      </c>
      <c r="B725" s="86" t="s">
        <v>2881</v>
      </c>
      <c r="C725" s="86">
        <v>2</v>
      </c>
      <c r="D725" s="119">
        <v>7.8889874345580517E-4</v>
      </c>
      <c r="E725" s="119">
        <v>2.7204074008031087</v>
      </c>
      <c r="F725" s="86" t="s">
        <v>2954</v>
      </c>
      <c r="G725" s="86" t="b">
        <v>0</v>
      </c>
      <c r="H725" s="86" t="b">
        <v>0</v>
      </c>
      <c r="I725" s="86" t="b">
        <v>0</v>
      </c>
      <c r="J725" s="86" t="b">
        <v>0</v>
      </c>
      <c r="K725" s="86" t="b">
        <v>0</v>
      </c>
      <c r="L725" s="86" t="b">
        <v>0</v>
      </c>
    </row>
    <row r="726" spans="1:12" x14ac:dyDescent="0.25">
      <c r="A726" s="86" t="s">
        <v>2881</v>
      </c>
      <c r="B726" s="86" t="s">
        <v>2882</v>
      </c>
      <c r="C726" s="86">
        <v>2</v>
      </c>
      <c r="D726" s="119">
        <v>7.8889874345580517E-4</v>
      </c>
      <c r="E726" s="119">
        <v>3.4193774051391275</v>
      </c>
      <c r="F726" s="86" t="s">
        <v>2954</v>
      </c>
      <c r="G726" s="86" t="b">
        <v>0</v>
      </c>
      <c r="H726" s="86" t="b">
        <v>0</v>
      </c>
      <c r="I726" s="86" t="b">
        <v>0</v>
      </c>
      <c r="J726" s="86" t="b">
        <v>0</v>
      </c>
      <c r="K726" s="86" t="b">
        <v>0</v>
      </c>
      <c r="L726" s="86" t="b">
        <v>0</v>
      </c>
    </row>
    <row r="727" spans="1:12" x14ac:dyDescent="0.25">
      <c r="A727" s="86" t="s">
        <v>2882</v>
      </c>
      <c r="B727" s="86" t="s">
        <v>2883</v>
      </c>
      <c r="C727" s="86">
        <v>2</v>
      </c>
      <c r="D727" s="119">
        <v>7.8889874345580517E-4</v>
      </c>
      <c r="E727" s="119">
        <v>3.4193774051391275</v>
      </c>
      <c r="F727" s="86" t="s">
        <v>2954</v>
      </c>
      <c r="G727" s="86" t="b">
        <v>0</v>
      </c>
      <c r="H727" s="86" t="b">
        <v>0</v>
      </c>
      <c r="I727" s="86" t="b">
        <v>0</v>
      </c>
      <c r="J727" s="86" t="b">
        <v>0</v>
      </c>
      <c r="K727" s="86" t="b">
        <v>0</v>
      </c>
      <c r="L727" s="86" t="b">
        <v>0</v>
      </c>
    </row>
    <row r="728" spans="1:12" x14ac:dyDescent="0.25">
      <c r="A728" s="86" t="s">
        <v>2883</v>
      </c>
      <c r="B728" s="86" t="s">
        <v>2631</v>
      </c>
      <c r="C728" s="86">
        <v>2</v>
      </c>
      <c r="D728" s="119">
        <v>7.8889874345580517E-4</v>
      </c>
      <c r="E728" s="119">
        <v>3.0214373964670895</v>
      </c>
      <c r="F728" s="86" t="s">
        <v>2954</v>
      </c>
      <c r="G728" s="86" t="b">
        <v>0</v>
      </c>
      <c r="H728" s="86" t="b">
        <v>0</v>
      </c>
      <c r="I728" s="86" t="b">
        <v>0</v>
      </c>
      <c r="J728" s="86" t="b">
        <v>0</v>
      </c>
      <c r="K728" s="86" t="b">
        <v>0</v>
      </c>
      <c r="L728" s="86" t="b">
        <v>0</v>
      </c>
    </row>
    <row r="729" spans="1:12" x14ac:dyDescent="0.25">
      <c r="A729" s="86" t="s">
        <v>2631</v>
      </c>
      <c r="B729" s="86" t="s">
        <v>2884</v>
      </c>
      <c r="C729" s="86">
        <v>2</v>
      </c>
      <c r="D729" s="119">
        <v>7.8889874345580517E-4</v>
      </c>
      <c r="E729" s="119">
        <v>3.0214373964670895</v>
      </c>
      <c r="F729" s="86" t="s">
        <v>2954</v>
      </c>
      <c r="G729" s="86" t="b">
        <v>0</v>
      </c>
      <c r="H729" s="86" t="b">
        <v>0</v>
      </c>
      <c r="I729" s="86" t="b">
        <v>0</v>
      </c>
      <c r="J729" s="86" t="b">
        <v>0</v>
      </c>
      <c r="K729" s="86" t="b">
        <v>0</v>
      </c>
      <c r="L729" s="86" t="b">
        <v>0</v>
      </c>
    </row>
    <row r="730" spans="1:12" x14ac:dyDescent="0.25">
      <c r="A730" s="86" t="s">
        <v>2884</v>
      </c>
      <c r="B730" s="86" t="s">
        <v>2468</v>
      </c>
      <c r="C730" s="86">
        <v>2</v>
      </c>
      <c r="D730" s="119">
        <v>7.8889874345580517E-4</v>
      </c>
      <c r="E730" s="119">
        <v>2.1406238041862986</v>
      </c>
      <c r="F730" s="86" t="s">
        <v>2954</v>
      </c>
      <c r="G730" s="86" t="b">
        <v>0</v>
      </c>
      <c r="H730" s="86" t="b">
        <v>0</v>
      </c>
      <c r="I730" s="86" t="b">
        <v>0</v>
      </c>
      <c r="J730" s="86" t="b">
        <v>0</v>
      </c>
      <c r="K730" s="86" t="b">
        <v>0</v>
      </c>
      <c r="L730" s="86" t="b">
        <v>0</v>
      </c>
    </row>
    <row r="731" spans="1:12" x14ac:dyDescent="0.25">
      <c r="A731" s="86" t="s">
        <v>2468</v>
      </c>
      <c r="B731" s="86" t="s">
        <v>2465</v>
      </c>
      <c r="C731" s="86">
        <v>2</v>
      </c>
      <c r="D731" s="119">
        <v>7.8889874345580517E-4</v>
      </c>
      <c r="E731" s="119">
        <v>0.76520086326116687</v>
      </c>
      <c r="F731" s="86" t="s">
        <v>2954</v>
      </c>
      <c r="G731" s="86" t="b">
        <v>0</v>
      </c>
      <c r="H731" s="86" t="b">
        <v>0</v>
      </c>
      <c r="I731" s="86" t="b">
        <v>0</v>
      </c>
      <c r="J731" s="86" t="b">
        <v>0</v>
      </c>
      <c r="K731" s="86" t="b">
        <v>0</v>
      </c>
      <c r="L731" s="86" t="b">
        <v>0</v>
      </c>
    </row>
    <row r="732" spans="1:12" x14ac:dyDescent="0.25">
      <c r="A732" s="86" t="s">
        <v>2465</v>
      </c>
      <c r="B732" s="86" t="s">
        <v>2885</v>
      </c>
      <c r="C732" s="86">
        <v>2</v>
      </c>
      <c r="D732" s="119">
        <v>7.8889874345580517E-4</v>
      </c>
      <c r="E732" s="119">
        <v>2.0769547243169213</v>
      </c>
      <c r="F732" s="86" t="s">
        <v>2954</v>
      </c>
      <c r="G732" s="86" t="b">
        <v>0</v>
      </c>
      <c r="H732" s="86" t="b">
        <v>0</v>
      </c>
      <c r="I732" s="86" t="b">
        <v>0</v>
      </c>
      <c r="J732" s="86" t="b">
        <v>0</v>
      </c>
      <c r="K732" s="86" t="b">
        <v>0</v>
      </c>
      <c r="L732" s="86" t="b">
        <v>0</v>
      </c>
    </row>
    <row r="733" spans="1:12" x14ac:dyDescent="0.25">
      <c r="A733" s="86" t="s">
        <v>2885</v>
      </c>
      <c r="B733" s="86" t="s">
        <v>2451</v>
      </c>
      <c r="C733" s="86">
        <v>2</v>
      </c>
      <c r="D733" s="119">
        <v>7.8889874345580517E-4</v>
      </c>
      <c r="E733" s="119">
        <v>1.7613660084820151</v>
      </c>
      <c r="F733" s="86" t="s">
        <v>2954</v>
      </c>
      <c r="G733" s="86" t="b">
        <v>0</v>
      </c>
      <c r="H733" s="86" t="b">
        <v>0</v>
      </c>
      <c r="I733" s="86" t="b">
        <v>0</v>
      </c>
      <c r="J733" s="86" t="b">
        <v>0</v>
      </c>
      <c r="K733" s="86" t="b">
        <v>0</v>
      </c>
      <c r="L733" s="86" t="b">
        <v>0</v>
      </c>
    </row>
    <row r="734" spans="1:12" x14ac:dyDescent="0.25">
      <c r="A734" s="86" t="s">
        <v>2480</v>
      </c>
      <c r="B734" s="86" t="s">
        <v>2886</v>
      </c>
      <c r="C734" s="86">
        <v>2</v>
      </c>
      <c r="D734" s="119">
        <v>7.8889874345580517E-4</v>
      </c>
      <c r="E734" s="119">
        <v>2.3224673921310708</v>
      </c>
      <c r="F734" s="86" t="s">
        <v>2954</v>
      </c>
      <c r="G734" s="86" t="b">
        <v>0</v>
      </c>
      <c r="H734" s="86" t="b">
        <v>0</v>
      </c>
      <c r="I734" s="86" t="b">
        <v>0</v>
      </c>
      <c r="J734" s="86" t="b">
        <v>0</v>
      </c>
      <c r="K734" s="86" t="b">
        <v>0</v>
      </c>
      <c r="L734" s="86" t="b">
        <v>0</v>
      </c>
    </row>
    <row r="735" spans="1:12" x14ac:dyDescent="0.25">
      <c r="A735" s="86" t="s">
        <v>2466</v>
      </c>
      <c r="B735" s="86" t="s">
        <v>2445</v>
      </c>
      <c r="C735" s="86">
        <v>2</v>
      </c>
      <c r="D735" s="119">
        <v>7.8889874345580517E-4</v>
      </c>
      <c r="E735" s="119">
        <v>-0.10345790852140264</v>
      </c>
      <c r="F735" s="86" t="s">
        <v>2954</v>
      </c>
      <c r="G735" s="86" t="b">
        <v>0</v>
      </c>
      <c r="H735" s="86" t="b">
        <v>0</v>
      </c>
      <c r="I735" s="86" t="b">
        <v>0</v>
      </c>
      <c r="J735" s="86" t="b">
        <v>0</v>
      </c>
      <c r="K735" s="86" t="b">
        <v>0</v>
      </c>
      <c r="L735" s="86" t="b">
        <v>0</v>
      </c>
    </row>
    <row r="736" spans="1:12" x14ac:dyDescent="0.25">
      <c r="A736" s="86" t="s">
        <v>2887</v>
      </c>
      <c r="B736" s="86" t="s">
        <v>2606</v>
      </c>
      <c r="C736" s="86">
        <v>2</v>
      </c>
      <c r="D736" s="119">
        <v>7.8889874345580517E-4</v>
      </c>
      <c r="E736" s="119">
        <v>2.9422561504194649</v>
      </c>
      <c r="F736" s="86" t="s">
        <v>2954</v>
      </c>
      <c r="G736" s="86" t="b">
        <v>0</v>
      </c>
      <c r="H736" s="86" t="b">
        <v>0</v>
      </c>
      <c r="I736" s="86" t="b">
        <v>0</v>
      </c>
      <c r="J736" s="86" t="b">
        <v>0</v>
      </c>
      <c r="K736" s="86" t="b">
        <v>0</v>
      </c>
      <c r="L736" s="86" t="b">
        <v>0</v>
      </c>
    </row>
    <row r="737" spans="1:12" x14ac:dyDescent="0.25">
      <c r="A737" s="86" t="s">
        <v>2606</v>
      </c>
      <c r="B737" s="86" t="s">
        <v>292</v>
      </c>
      <c r="C737" s="86">
        <v>2</v>
      </c>
      <c r="D737" s="119">
        <v>7.8889874345580517E-4</v>
      </c>
      <c r="E737" s="119">
        <v>2.0971581104052079</v>
      </c>
      <c r="F737" s="86" t="s">
        <v>2954</v>
      </c>
      <c r="G737" s="86" t="b">
        <v>0</v>
      </c>
      <c r="H737" s="86" t="b">
        <v>0</v>
      </c>
      <c r="I737" s="86" t="b">
        <v>0</v>
      </c>
      <c r="J737" s="86" t="b">
        <v>0</v>
      </c>
      <c r="K737" s="86" t="b">
        <v>0</v>
      </c>
      <c r="L737" s="86" t="b">
        <v>0</v>
      </c>
    </row>
    <row r="738" spans="1:12" x14ac:dyDescent="0.25">
      <c r="A738" s="86" t="s">
        <v>292</v>
      </c>
      <c r="B738" s="86" t="s">
        <v>2445</v>
      </c>
      <c r="C738" s="86">
        <v>2</v>
      </c>
      <c r="D738" s="119">
        <v>7.8889874345580517E-4</v>
      </c>
      <c r="E738" s="119">
        <v>0.39386673228654673</v>
      </c>
      <c r="F738" s="86" t="s">
        <v>2954</v>
      </c>
      <c r="G738" s="86" t="b">
        <v>0</v>
      </c>
      <c r="H738" s="86" t="b">
        <v>0</v>
      </c>
      <c r="I738" s="86" t="b">
        <v>0</v>
      </c>
      <c r="J738" s="86" t="b">
        <v>0</v>
      </c>
      <c r="K738" s="86" t="b">
        <v>0</v>
      </c>
      <c r="L738" s="86" t="b">
        <v>0</v>
      </c>
    </row>
    <row r="739" spans="1:12" x14ac:dyDescent="0.25">
      <c r="A739" s="86" t="s">
        <v>2445</v>
      </c>
      <c r="B739" s="86" t="s">
        <v>2626</v>
      </c>
      <c r="C739" s="86">
        <v>2</v>
      </c>
      <c r="D739" s="119">
        <v>7.8889874345580517E-4</v>
      </c>
      <c r="E739" s="119">
        <v>0.92106685134952682</v>
      </c>
      <c r="F739" s="86" t="s">
        <v>2954</v>
      </c>
      <c r="G739" s="86" t="b">
        <v>0</v>
      </c>
      <c r="H739" s="86" t="b">
        <v>0</v>
      </c>
      <c r="I739" s="86" t="b">
        <v>0</v>
      </c>
      <c r="J739" s="86" t="b">
        <v>0</v>
      </c>
      <c r="K739" s="86" t="b">
        <v>0</v>
      </c>
      <c r="L739" s="86" t="b">
        <v>0</v>
      </c>
    </row>
    <row r="740" spans="1:12" x14ac:dyDescent="0.25">
      <c r="A740" s="86" t="s">
        <v>2626</v>
      </c>
      <c r="B740" s="86" t="s">
        <v>2470</v>
      </c>
      <c r="C740" s="86">
        <v>2</v>
      </c>
      <c r="D740" s="119">
        <v>7.8889874345580517E-4</v>
      </c>
      <c r="E740" s="119">
        <v>1.7314027851045717</v>
      </c>
      <c r="F740" s="86" t="s">
        <v>2954</v>
      </c>
      <c r="G740" s="86" t="b">
        <v>0</v>
      </c>
      <c r="H740" s="86" t="b">
        <v>0</v>
      </c>
      <c r="I740" s="86" t="b">
        <v>0</v>
      </c>
      <c r="J740" s="86" t="b">
        <v>0</v>
      </c>
      <c r="K740" s="86" t="b">
        <v>0</v>
      </c>
      <c r="L740" s="86" t="b">
        <v>0</v>
      </c>
    </row>
    <row r="741" spans="1:12" x14ac:dyDescent="0.25">
      <c r="A741" s="86" t="s">
        <v>2470</v>
      </c>
      <c r="B741" s="86" t="s">
        <v>2888</v>
      </c>
      <c r="C741" s="86">
        <v>2</v>
      </c>
      <c r="D741" s="119">
        <v>7.8889874345580517E-4</v>
      </c>
      <c r="E741" s="119">
        <v>2.1293427937766092</v>
      </c>
      <c r="F741" s="86" t="s">
        <v>2954</v>
      </c>
      <c r="G741" s="86" t="b">
        <v>0</v>
      </c>
      <c r="H741" s="86" t="b">
        <v>0</v>
      </c>
      <c r="I741" s="86" t="b">
        <v>0</v>
      </c>
      <c r="J741" s="86" t="b">
        <v>0</v>
      </c>
      <c r="K741" s="86" t="b">
        <v>0</v>
      </c>
      <c r="L741" s="86" t="b">
        <v>0</v>
      </c>
    </row>
    <row r="742" spans="1:12" x14ac:dyDescent="0.25">
      <c r="A742" s="86" t="s">
        <v>2888</v>
      </c>
      <c r="B742" s="86" t="s">
        <v>2889</v>
      </c>
      <c r="C742" s="86">
        <v>2</v>
      </c>
      <c r="D742" s="119">
        <v>7.8889874345580517E-4</v>
      </c>
      <c r="E742" s="119">
        <v>3.4193774051391275</v>
      </c>
      <c r="F742" s="86" t="s">
        <v>2954</v>
      </c>
      <c r="G742" s="86" t="b">
        <v>0</v>
      </c>
      <c r="H742" s="86" t="b">
        <v>0</v>
      </c>
      <c r="I742" s="86" t="b">
        <v>0</v>
      </c>
      <c r="J742" s="86" t="b">
        <v>1</v>
      </c>
      <c r="K742" s="86" t="b">
        <v>0</v>
      </c>
      <c r="L742" s="86" t="b">
        <v>0</v>
      </c>
    </row>
    <row r="743" spans="1:12" x14ac:dyDescent="0.25">
      <c r="A743" s="86" t="s">
        <v>2889</v>
      </c>
      <c r="B743" s="86" t="s">
        <v>2491</v>
      </c>
      <c r="C743" s="86">
        <v>2</v>
      </c>
      <c r="D743" s="119">
        <v>7.8889874345580517E-4</v>
      </c>
      <c r="E743" s="119">
        <v>2.3779847199809026</v>
      </c>
      <c r="F743" s="86" t="s">
        <v>2954</v>
      </c>
      <c r="G743" s="86" t="b">
        <v>1</v>
      </c>
      <c r="H743" s="86" t="b">
        <v>0</v>
      </c>
      <c r="I743" s="86" t="b">
        <v>0</v>
      </c>
      <c r="J743" s="86" t="b">
        <v>0</v>
      </c>
      <c r="K743" s="86" t="b">
        <v>0</v>
      </c>
      <c r="L743" s="86" t="b">
        <v>0</v>
      </c>
    </row>
    <row r="744" spans="1:12" x14ac:dyDescent="0.25">
      <c r="A744" s="86" t="s">
        <v>2491</v>
      </c>
      <c r="B744" s="86" t="s">
        <v>2890</v>
      </c>
      <c r="C744" s="86">
        <v>2</v>
      </c>
      <c r="D744" s="119">
        <v>7.8889874345580517E-4</v>
      </c>
      <c r="E744" s="119">
        <v>2.3779847199809026</v>
      </c>
      <c r="F744" s="86" t="s">
        <v>2954</v>
      </c>
      <c r="G744" s="86" t="b">
        <v>0</v>
      </c>
      <c r="H744" s="86" t="b">
        <v>0</v>
      </c>
      <c r="I744" s="86" t="b">
        <v>0</v>
      </c>
      <c r="J744" s="86" t="b">
        <v>0</v>
      </c>
      <c r="K744" s="86" t="b">
        <v>0</v>
      </c>
      <c r="L744" s="86" t="b">
        <v>0</v>
      </c>
    </row>
    <row r="745" spans="1:12" x14ac:dyDescent="0.25">
      <c r="A745" s="86" t="s">
        <v>2890</v>
      </c>
      <c r="B745" s="86" t="s">
        <v>2891</v>
      </c>
      <c r="C745" s="86">
        <v>2</v>
      </c>
      <c r="D745" s="119">
        <v>7.8889874345580517E-4</v>
      </c>
      <c r="E745" s="119">
        <v>3.4193774051391275</v>
      </c>
      <c r="F745" s="86" t="s">
        <v>2954</v>
      </c>
      <c r="G745" s="86" t="b">
        <v>0</v>
      </c>
      <c r="H745" s="86" t="b">
        <v>0</v>
      </c>
      <c r="I745" s="86" t="b">
        <v>0</v>
      </c>
      <c r="J745" s="86" t="b">
        <v>0</v>
      </c>
      <c r="K745" s="86" t="b">
        <v>0</v>
      </c>
      <c r="L745" s="86" t="b">
        <v>0</v>
      </c>
    </row>
    <row r="746" spans="1:12" x14ac:dyDescent="0.25">
      <c r="A746" s="86" t="s">
        <v>2891</v>
      </c>
      <c r="B746" s="86" t="s">
        <v>2892</v>
      </c>
      <c r="C746" s="86">
        <v>2</v>
      </c>
      <c r="D746" s="119">
        <v>7.8889874345580517E-4</v>
      </c>
      <c r="E746" s="119">
        <v>3.4193774051391275</v>
      </c>
      <c r="F746" s="86" t="s">
        <v>2954</v>
      </c>
      <c r="G746" s="86" t="b">
        <v>0</v>
      </c>
      <c r="H746" s="86" t="b">
        <v>0</v>
      </c>
      <c r="I746" s="86" t="b">
        <v>0</v>
      </c>
      <c r="J746" s="86" t="b">
        <v>0</v>
      </c>
      <c r="K746" s="86" t="b">
        <v>0</v>
      </c>
      <c r="L746" s="86" t="b">
        <v>0</v>
      </c>
    </row>
    <row r="747" spans="1:12" x14ac:dyDescent="0.25">
      <c r="A747" s="86" t="s">
        <v>2892</v>
      </c>
      <c r="B747" s="86" t="s">
        <v>2893</v>
      </c>
      <c r="C747" s="86">
        <v>2</v>
      </c>
      <c r="D747" s="119">
        <v>7.8889874345580517E-4</v>
      </c>
      <c r="E747" s="119">
        <v>3.4193774051391275</v>
      </c>
      <c r="F747" s="86" t="s">
        <v>2954</v>
      </c>
      <c r="G747" s="86" t="b">
        <v>0</v>
      </c>
      <c r="H747" s="86" t="b">
        <v>0</v>
      </c>
      <c r="I747" s="86" t="b">
        <v>0</v>
      </c>
      <c r="J747" s="86" t="b">
        <v>0</v>
      </c>
      <c r="K747" s="86" t="b">
        <v>0</v>
      </c>
      <c r="L747" s="86" t="b">
        <v>0</v>
      </c>
    </row>
    <row r="748" spans="1:12" x14ac:dyDescent="0.25">
      <c r="A748" s="86" t="s">
        <v>2893</v>
      </c>
      <c r="B748" s="86" t="s">
        <v>2547</v>
      </c>
      <c r="C748" s="86">
        <v>2</v>
      </c>
      <c r="D748" s="119">
        <v>7.8889874345580517E-4</v>
      </c>
      <c r="E748" s="119">
        <v>3.4193774051391275</v>
      </c>
      <c r="F748" s="86" t="s">
        <v>2954</v>
      </c>
      <c r="G748" s="86" t="b">
        <v>0</v>
      </c>
      <c r="H748" s="86" t="b">
        <v>0</v>
      </c>
      <c r="I748" s="86" t="b">
        <v>0</v>
      </c>
      <c r="J748" s="86" t="b">
        <v>0</v>
      </c>
      <c r="K748" s="86" t="b">
        <v>0</v>
      </c>
      <c r="L748" s="86" t="b">
        <v>0</v>
      </c>
    </row>
    <row r="749" spans="1:12" x14ac:dyDescent="0.25">
      <c r="A749" s="86" t="s">
        <v>2547</v>
      </c>
      <c r="B749" s="86" t="s">
        <v>2456</v>
      </c>
      <c r="C749" s="86">
        <v>2</v>
      </c>
      <c r="D749" s="119">
        <v>7.8889874345580517E-4</v>
      </c>
      <c r="E749" s="119">
        <v>1.1293427937766094</v>
      </c>
      <c r="F749" s="86" t="s">
        <v>2954</v>
      </c>
      <c r="G749" s="86" t="b">
        <v>0</v>
      </c>
      <c r="H749" s="86" t="b">
        <v>0</v>
      </c>
      <c r="I749" s="86" t="b">
        <v>0</v>
      </c>
      <c r="J749" s="86" t="b">
        <v>0</v>
      </c>
      <c r="K749" s="86" t="b">
        <v>0</v>
      </c>
      <c r="L749" s="86" t="b">
        <v>0</v>
      </c>
    </row>
    <row r="750" spans="1:12" x14ac:dyDescent="0.25">
      <c r="A750" s="86" t="s">
        <v>2456</v>
      </c>
      <c r="B750" s="86" t="s">
        <v>2894</v>
      </c>
      <c r="C750" s="86">
        <v>2</v>
      </c>
      <c r="D750" s="119">
        <v>7.8889874345580517E-4</v>
      </c>
      <c r="E750" s="119">
        <v>1.8283127981126281</v>
      </c>
      <c r="F750" s="86" t="s">
        <v>2954</v>
      </c>
      <c r="G750" s="86" t="b">
        <v>0</v>
      </c>
      <c r="H750" s="86" t="b">
        <v>0</v>
      </c>
      <c r="I750" s="86" t="b">
        <v>0</v>
      </c>
      <c r="J750" s="86" t="b">
        <v>0</v>
      </c>
      <c r="K750" s="86" t="b">
        <v>0</v>
      </c>
      <c r="L750" s="86" t="b">
        <v>0</v>
      </c>
    </row>
    <row r="751" spans="1:12" x14ac:dyDescent="0.25">
      <c r="A751" s="86" t="s">
        <v>2894</v>
      </c>
      <c r="B751" s="86" t="s">
        <v>2895</v>
      </c>
      <c r="C751" s="86">
        <v>2</v>
      </c>
      <c r="D751" s="119">
        <v>7.8889874345580517E-4</v>
      </c>
      <c r="E751" s="119">
        <v>3.4193774051391275</v>
      </c>
      <c r="F751" s="86" t="s">
        <v>2954</v>
      </c>
      <c r="G751" s="86" t="b">
        <v>0</v>
      </c>
      <c r="H751" s="86" t="b">
        <v>0</v>
      </c>
      <c r="I751" s="86" t="b">
        <v>0</v>
      </c>
      <c r="J751" s="86" t="b">
        <v>0</v>
      </c>
      <c r="K751" s="86" t="b">
        <v>0</v>
      </c>
      <c r="L751" s="86" t="b">
        <v>0</v>
      </c>
    </row>
    <row r="752" spans="1:12" x14ac:dyDescent="0.25">
      <c r="A752" s="86" t="s">
        <v>2895</v>
      </c>
      <c r="B752" s="86" t="s">
        <v>2469</v>
      </c>
      <c r="C752" s="86">
        <v>2</v>
      </c>
      <c r="D752" s="119">
        <v>7.8889874345580517E-4</v>
      </c>
      <c r="E752" s="119">
        <v>2.1183474094751462</v>
      </c>
      <c r="F752" s="86" t="s">
        <v>2954</v>
      </c>
      <c r="G752" s="86" t="b">
        <v>0</v>
      </c>
      <c r="H752" s="86" t="b">
        <v>0</v>
      </c>
      <c r="I752" s="86" t="b">
        <v>0</v>
      </c>
      <c r="J752" s="86" t="b">
        <v>0</v>
      </c>
      <c r="K752" s="86" t="b">
        <v>0</v>
      </c>
      <c r="L752" s="86" t="b">
        <v>0</v>
      </c>
    </row>
    <row r="753" spans="1:12" x14ac:dyDescent="0.25">
      <c r="A753" s="86" t="s">
        <v>2896</v>
      </c>
      <c r="B753" s="86" t="s">
        <v>2897</v>
      </c>
      <c r="C753" s="86">
        <v>2</v>
      </c>
      <c r="D753" s="119">
        <v>7.8889874345580517E-4</v>
      </c>
      <c r="E753" s="119">
        <v>3.4193774051391275</v>
      </c>
      <c r="F753" s="86" t="s">
        <v>2954</v>
      </c>
      <c r="G753" s="86" t="b">
        <v>0</v>
      </c>
      <c r="H753" s="86" t="b">
        <v>0</v>
      </c>
      <c r="I753" s="86" t="b">
        <v>0</v>
      </c>
      <c r="J753" s="86" t="b">
        <v>0</v>
      </c>
      <c r="K753" s="86" t="b">
        <v>0</v>
      </c>
      <c r="L753" s="86" t="b">
        <v>0</v>
      </c>
    </row>
    <row r="754" spans="1:12" x14ac:dyDescent="0.25">
      <c r="A754" s="86" t="s">
        <v>2897</v>
      </c>
      <c r="B754" s="86" t="s">
        <v>2898</v>
      </c>
      <c r="C754" s="86">
        <v>2</v>
      </c>
      <c r="D754" s="119">
        <v>7.8889874345580517E-4</v>
      </c>
      <c r="E754" s="119">
        <v>3.4193774051391275</v>
      </c>
      <c r="F754" s="86" t="s">
        <v>2954</v>
      </c>
      <c r="G754" s="86" t="b">
        <v>0</v>
      </c>
      <c r="H754" s="86" t="b">
        <v>0</v>
      </c>
      <c r="I754" s="86" t="b">
        <v>0</v>
      </c>
      <c r="J754" s="86" t="b">
        <v>0</v>
      </c>
      <c r="K754" s="86" t="b">
        <v>0</v>
      </c>
      <c r="L754" s="86" t="b">
        <v>0</v>
      </c>
    </row>
    <row r="755" spans="1:12" x14ac:dyDescent="0.25">
      <c r="A755" s="86" t="s">
        <v>2898</v>
      </c>
      <c r="B755" s="86" t="s">
        <v>2507</v>
      </c>
      <c r="C755" s="86">
        <v>2</v>
      </c>
      <c r="D755" s="119">
        <v>7.8889874345580517E-4</v>
      </c>
      <c r="E755" s="119">
        <v>2.4899584794248346</v>
      </c>
      <c r="F755" s="86" t="s">
        <v>2954</v>
      </c>
      <c r="G755" s="86" t="b">
        <v>0</v>
      </c>
      <c r="H755" s="86" t="b">
        <v>0</v>
      </c>
      <c r="I755" s="86" t="b">
        <v>0</v>
      </c>
      <c r="J755" s="86" t="b">
        <v>0</v>
      </c>
      <c r="K755" s="86" t="b">
        <v>0</v>
      </c>
      <c r="L755" s="86" t="b">
        <v>0</v>
      </c>
    </row>
    <row r="756" spans="1:12" x14ac:dyDescent="0.25">
      <c r="A756" s="86" t="s">
        <v>528</v>
      </c>
      <c r="B756" s="86" t="s">
        <v>2592</v>
      </c>
      <c r="C756" s="86">
        <v>2</v>
      </c>
      <c r="D756" s="119">
        <v>7.8889874345580517E-4</v>
      </c>
      <c r="E756" s="119">
        <v>1.4439455966298644</v>
      </c>
      <c r="F756" s="86" t="s">
        <v>2954</v>
      </c>
      <c r="G756" s="86" t="b">
        <v>0</v>
      </c>
      <c r="H756" s="86" t="b">
        <v>0</v>
      </c>
      <c r="I756" s="86" t="b">
        <v>0</v>
      </c>
      <c r="J756" s="86" t="b">
        <v>0</v>
      </c>
      <c r="K756" s="86" t="b">
        <v>0</v>
      </c>
      <c r="L756" s="86" t="b">
        <v>0</v>
      </c>
    </row>
    <row r="757" spans="1:12" x14ac:dyDescent="0.25">
      <c r="A757" s="86" t="s">
        <v>2446</v>
      </c>
      <c r="B757" s="86" t="s">
        <v>2899</v>
      </c>
      <c r="C757" s="86">
        <v>2</v>
      </c>
      <c r="D757" s="119">
        <v>7.8889874345580517E-4</v>
      </c>
      <c r="E757" s="119">
        <v>1.5472211323908347</v>
      </c>
      <c r="F757" s="86" t="s">
        <v>2954</v>
      </c>
      <c r="G757" s="86" t="b">
        <v>0</v>
      </c>
      <c r="H757" s="86" t="b">
        <v>0</v>
      </c>
      <c r="I757" s="86" t="b">
        <v>0</v>
      </c>
      <c r="J757" s="86" t="b">
        <v>0</v>
      </c>
      <c r="K757" s="86" t="b">
        <v>0</v>
      </c>
      <c r="L757" s="86" t="b">
        <v>0</v>
      </c>
    </row>
    <row r="758" spans="1:12" x14ac:dyDescent="0.25">
      <c r="A758" s="86" t="s">
        <v>2899</v>
      </c>
      <c r="B758" s="86" t="s">
        <v>2900</v>
      </c>
      <c r="C758" s="86">
        <v>2</v>
      </c>
      <c r="D758" s="119">
        <v>7.8889874345580517E-4</v>
      </c>
      <c r="E758" s="119">
        <v>3.4193774051391275</v>
      </c>
      <c r="F758" s="86" t="s">
        <v>2954</v>
      </c>
      <c r="G758" s="86" t="b">
        <v>0</v>
      </c>
      <c r="H758" s="86" t="b">
        <v>0</v>
      </c>
      <c r="I758" s="86" t="b">
        <v>0</v>
      </c>
      <c r="J758" s="86" t="b">
        <v>0</v>
      </c>
      <c r="K758" s="86" t="b">
        <v>0</v>
      </c>
      <c r="L758" s="86" t="b">
        <v>0</v>
      </c>
    </row>
    <row r="759" spans="1:12" x14ac:dyDescent="0.25">
      <c r="A759" s="86" t="s">
        <v>2900</v>
      </c>
      <c r="B759" s="86" t="s">
        <v>2568</v>
      </c>
      <c r="C759" s="86">
        <v>2</v>
      </c>
      <c r="D759" s="119">
        <v>7.8889874345580517E-4</v>
      </c>
      <c r="E759" s="119">
        <v>2.817317413811165</v>
      </c>
      <c r="F759" s="86" t="s">
        <v>2954</v>
      </c>
      <c r="G759" s="86" t="b">
        <v>0</v>
      </c>
      <c r="H759" s="86" t="b">
        <v>0</v>
      </c>
      <c r="I759" s="86" t="b">
        <v>0</v>
      </c>
      <c r="J759" s="86" t="b">
        <v>0</v>
      </c>
      <c r="K759" s="86" t="b">
        <v>0</v>
      </c>
      <c r="L759" s="86" t="b">
        <v>0</v>
      </c>
    </row>
    <row r="760" spans="1:12" x14ac:dyDescent="0.25">
      <c r="A760" s="86" t="s">
        <v>2568</v>
      </c>
      <c r="B760" s="86" t="s">
        <v>2901</v>
      </c>
      <c r="C760" s="86">
        <v>2</v>
      </c>
      <c r="D760" s="119">
        <v>7.8889874345580517E-4</v>
      </c>
      <c r="E760" s="119">
        <v>2.817317413811165</v>
      </c>
      <c r="F760" s="86" t="s">
        <v>2954</v>
      </c>
      <c r="G760" s="86" t="b">
        <v>0</v>
      </c>
      <c r="H760" s="86" t="b">
        <v>0</v>
      </c>
      <c r="I760" s="86" t="b">
        <v>0</v>
      </c>
      <c r="J760" s="86" t="b">
        <v>0</v>
      </c>
      <c r="K760" s="86" t="b">
        <v>0</v>
      </c>
      <c r="L760" s="86" t="b">
        <v>0</v>
      </c>
    </row>
    <row r="761" spans="1:12" x14ac:dyDescent="0.25">
      <c r="A761" s="86" t="s">
        <v>2901</v>
      </c>
      <c r="B761" s="86" t="s">
        <v>2523</v>
      </c>
      <c r="C761" s="86">
        <v>2</v>
      </c>
      <c r="D761" s="119">
        <v>7.8889874345580517E-4</v>
      </c>
      <c r="E761" s="119">
        <v>2.7204074008031087</v>
      </c>
      <c r="F761" s="86" t="s">
        <v>2954</v>
      </c>
      <c r="G761" s="86" t="b">
        <v>0</v>
      </c>
      <c r="H761" s="86" t="b">
        <v>0</v>
      </c>
      <c r="I761" s="86" t="b">
        <v>0</v>
      </c>
      <c r="J761" s="86" t="b">
        <v>0</v>
      </c>
      <c r="K761" s="86" t="b">
        <v>0</v>
      </c>
      <c r="L761" s="86" t="b">
        <v>0</v>
      </c>
    </row>
    <row r="762" spans="1:12" x14ac:dyDescent="0.25">
      <c r="A762" s="86" t="s">
        <v>2523</v>
      </c>
      <c r="B762" s="86" t="s">
        <v>2469</v>
      </c>
      <c r="C762" s="86">
        <v>2</v>
      </c>
      <c r="D762" s="119">
        <v>7.8889874345580517E-4</v>
      </c>
      <c r="E762" s="119">
        <v>1.3054340528322905</v>
      </c>
      <c r="F762" s="86" t="s">
        <v>2954</v>
      </c>
      <c r="G762" s="86" t="b">
        <v>0</v>
      </c>
      <c r="H762" s="86" t="b">
        <v>0</v>
      </c>
      <c r="I762" s="86" t="b">
        <v>0</v>
      </c>
      <c r="J762" s="86" t="b">
        <v>0</v>
      </c>
      <c r="K762" s="86" t="b">
        <v>0</v>
      </c>
      <c r="L762" s="86" t="b">
        <v>0</v>
      </c>
    </row>
    <row r="763" spans="1:12" x14ac:dyDescent="0.25">
      <c r="A763" s="86" t="s">
        <v>2448</v>
      </c>
      <c r="B763" s="86" t="s">
        <v>2452</v>
      </c>
      <c r="C763" s="86">
        <v>2</v>
      </c>
      <c r="D763" s="119">
        <v>7.8889874345580517E-4</v>
      </c>
      <c r="E763" s="119">
        <v>0.13101637766617552</v>
      </c>
      <c r="F763" s="86" t="s">
        <v>2954</v>
      </c>
      <c r="G763" s="86" t="b">
        <v>0</v>
      </c>
      <c r="H763" s="86" t="b">
        <v>0</v>
      </c>
      <c r="I763" s="86" t="b">
        <v>0</v>
      </c>
      <c r="J763" s="86" t="b">
        <v>0</v>
      </c>
      <c r="K763" s="86" t="b">
        <v>0</v>
      </c>
      <c r="L763" s="86" t="b">
        <v>0</v>
      </c>
    </row>
    <row r="764" spans="1:12" x14ac:dyDescent="0.25">
      <c r="A764" s="86" t="s">
        <v>2445</v>
      </c>
      <c r="B764" s="86" t="s">
        <v>2449</v>
      </c>
      <c r="C764" s="86">
        <v>2</v>
      </c>
      <c r="D764" s="119">
        <v>7.8889874345580517E-4</v>
      </c>
      <c r="E764" s="119">
        <v>-0.42135582947267936</v>
      </c>
      <c r="F764" s="86" t="s">
        <v>2954</v>
      </c>
      <c r="G764" s="86" t="b">
        <v>0</v>
      </c>
      <c r="H764" s="86" t="b">
        <v>0</v>
      </c>
      <c r="I764" s="86" t="b">
        <v>0</v>
      </c>
      <c r="J764" s="86" t="b">
        <v>0</v>
      </c>
      <c r="K764" s="86" t="b">
        <v>0</v>
      </c>
      <c r="L764" s="86" t="b">
        <v>0</v>
      </c>
    </row>
    <row r="765" spans="1:12" x14ac:dyDescent="0.25">
      <c r="A765" s="86" t="s">
        <v>2530</v>
      </c>
      <c r="B765" s="86" t="s">
        <v>2902</v>
      </c>
      <c r="C765" s="86">
        <v>2</v>
      </c>
      <c r="D765" s="119">
        <v>7.8889874345580517E-4</v>
      </c>
      <c r="E765" s="119">
        <v>3.0214373964670895</v>
      </c>
      <c r="F765" s="86" t="s">
        <v>2954</v>
      </c>
      <c r="G765" s="86" t="b">
        <v>0</v>
      </c>
      <c r="H765" s="86" t="b">
        <v>0</v>
      </c>
      <c r="I765" s="86" t="b">
        <v>0</v>
      </c>
      <c r="J765" s="86" t="b">
        <v>0</v>
      </c>
      <c r="K765" s="86" t="b">
        <v>0</v>
      </c>
      <c r="L765" s="86" t="b">
        <v>0</v>
      </c>
    </row>
    <row r="766" spans="1:12" x14ac:dyDescent="0.25">
      <c r="A766" s="86" t="s">
        <v>2903</v>
      </c>
      <c r="B766" s="86" t="s">
        <v>2460</v>
      </c>
      <c r="C766" s="86">
        <v>2</v>
      </c>
      <c r="D766" s="119">
        <v>7.8889874345580517E-4</v>
      </c>
      <c r="E766" s="119">
        <v>2.1406238041862986</v>
      </c>
      <c r="F766" s="86" t="s">
        <v>2954</v>
      </c>
      <c r="G766" s="86" t="b">
        <v>0</v>
      </c>
      <c r="H766" s="86" t="b">
        <v>0</v>
      </c>
      <c r="I766" s="86" t="b">
        <v>0</v>
      </c>
      <c r="J766" s="86" t="b">
        <v>0</v>
      </c>
      <c r="K766" s="86" t="b">
        <v>0</v>
      </c>
      <c r="L766" s="86" t="b">
        <v>0</v>
      </c>
    </row>
    <row r="767" spans="1:12" x14ac:dyDescent="0.25">
      <c r="A767" s="86" t="s">
        <v>2557</v>
      </c>
      <c r="B767" s="86" t="s">
        <v>2681</v>
      </c>
      <c r="C767" s="86">
        <v>2</v>
      </c>
      <c r="D767" s="119">
        <v>7.8889874345580517E-4</v>
      </c>
      <c r="E767" s="119">
        <v>2.4651348956998027</v>
      </c>
      <c r="F767" s="86" t="s">
        <v>2954</v>
      </c>
      <c r="G767" s="86" t="b">
        <v>0</v>
      </c>
      <c r="H767" s="86" t="b">
        <v>0</v>
      </c>
      <c r="I767" s="86" t="b">
        <v>0</v>
      </c>
      <c r="J767" s="86" t="b">
        <v>1</v>
      </c>
      <c r="K767" s="86" t="b">
        <v>0</v>
      </c>
      <c r="L767" s="86" t="b">
        <v>0</v>
      </c>
    </row>
    <row r="768" spans="1:12" x14ac:dyDescent="0.25">
      <c r="A768" s="86" t="s">
        <v>2681</v>
      </c>
      <c r="B768" s="86" t="s">
        <v>2540</v>
      </c>
      <c r="C768" s="86">
        <v>2</v>
      </c>
      <c r="D768" s="119">
        <v>7.8889874345580517E-4</v>
      </c>
      <c r="E768" s="119">
        <v>2.3779847199809026</v>
      </c>
      <c r="F768" s="86" t="s">
        <v>2954</v>
      </c>
      <c r="G768" s="86" t="b">
        <v>1</v>
      </c>
      <c r="H768" s="86" t="b">
        <v>0</v>
      </c>
      <c r="I768" s="86" t="b">
        <v>0</v>
      </c>
      <c r="J768" s="86" t="b">
        <v>0</v>
      </c>
      <c r="K768" s="86" t="b">
        <v>0</v>
      </c>
      <c r="L768" s="86" t="b">
        <v>0</v>
      </c>
    </row>
    <row r="769" spans="1:12" x14ac:dyDescent="0.25">
      <c r="A769" s="86" t="s">
        <v>2540</v>
      </c>
      <c r="B769" s="86" t="s">
        <v>2588</v>
      </c>
      <c r="C769" s="86">
        <v>2</v>
      </c>
      <c r="D769" s="119">
        <v>7.8889874345580517E-4</v>
      </c>
      <c r="E769" s="119">
        <v>2.1349466712946081</v>
      </c>
      <c r="F769" s="86" t="s">
        <v>2954</v>
      </c>
      <c r="G769" s="86" t="b">
        <v>0</v>
      </c>
      <c r="H769" s="86" t="b">
        <v>0</v>
      </c>
      <c r="I769" s="86" t="b">
        <v>0</v>
      </c>
      <c r="J769" s="86" t="b">
        <v>0</v>
      </c>
      <c r="K769" s="86" t="b">
        <v>0</v>
      </c>
      <c r="L769" s="86" t="b">
        <v>0</v>
      </c>
    </row>
    <row r="770" spans="1:12" x14ac:dyDescent="0.25">
      <c r="A770" s="86" t="s">
        <v>2588</v>
      </c>
      <c r="B770" s="86" t="s">
        <v>300</v>
      </c>
      <c r="C770" s="86">
        <v>2</v>
      </c>
      <c r="D770" s="119">
        <v>7.8889874345580517E-4</v>
      </c>
      <c r="E770" s="119">
        <v>2.1349466712946081</v>
      </c>
      <c r="F770" s="86" t="s">
        <v>2954</v>
      </c>
      <c r="G770" s="86" t="b">
        <v>0</v>
      </c>
      <c r="H770" s="86" t="b">
        <v>0</v>
      </c>
      <c r="I770" s="86" t="b">
        <v>0</v>
      </c>
      <c r="J770" s="86" t="b">
        <v>0</v>
      </c>
      <c r="K770" s="86" t="b">
        <v>0</v>
      </c>
      <c r="L770" s="86" t="b">
        <v>0</v>
      </c>
    </row>
    <row r="771" spans="1:12" x14ac:dyDescent="0.25">
      <c r="A771" s="86" t="s">
        <v>300</v>
      </c>
      <c r="B771" s="86" t="s">
        <v>2634</v>
      </c>
      <c r="C771" s="86">
        <v>2</v>
      </c>
      <c r="D771" s="119">
        <v>7.8889874345580517E-4</v>
      </c>
      <c r="E771" s="119">
        <v>2.2810747069728459</v>
      </c>
      <c r="F771" s="86" t="s">
        <v>2954</v>
      </c>
      <c r="G771" s="86" t="b">
        <v>0</v>
      </c>
      <c r="H771" s="86" t="b">
        <v>0</v>
      </c>
      <c r="I771" s="86" t="b">
        <v>0</v>
      </c>
      <c r="J771" s="86" t="b">
        <v>0</v>
      </c>
      <c r="K771" s="86" t="b">
        <v>0</v>
      </c>
      <c r="L771" s="86" t="b">
        <v>0</v>
      </c>
    </row>
    <row r="772" spans="1:12" x14ac:dyDescent="0.25">
      <c r="A772" s="86" t="s">
        <v>2634</v>
      </c>
      <c r="B772" s="86" t="s">
        <v>2904</v>
      </c>
      <c r="C772" s="86">
        <v>2</v>
      </c>
      <c r="D772" s="119">
        <v>7.8889874345580517E-4</v>
      </c>
      <c r="E772" s="119">
        <v>3.0214373964670895</v>
      </c>
      <c r="F772" s="86" t="s">
        <v>2954</v>
      </c>
      <c r="G772" s="86" t="b">
        <v>0</v>
      </c>
      <c r="H772" s="86" t="b">
        <v>0</v>
      </c>
      <c r="I772" s="86" t="b">
        <v>0</v>
      </c>
      <c r="J772" s="86" t="b">
        <v>0</v>
      </c>
      <c r="K772" s="86" t="b">
        <v>0</v>
      </c>
      <c r="L772" s="86" t="b">
        <v>0</v>
      </c>
    </row>
    <row r="773" spans="1:12" x14ac:dyDescent="0.25">
      <c r="A773" s="86" t="s">
        <v>2904</v>
      </c>
      <c r="B773" s="86" t="s">
        <v>2905</v>
      </c>
      <c r="C773" s="86">
        <v>2</v>
      </c>
      <c r="D773" s="119">
        <v>7.8889874345580517E-4</v>
      </c>
      <c r="E773" s="119">
        <v>3.4193774051391275</v>
      </c>
      <c r="F773" s="86" t="s">
        <v>2954</v>
      </c>
      <c r="G773" s="86" t="b">
        <v>0</v>
      </c>
      <c r="H773" s="86" t="b">
        <v>0</v>
      </c>
      <c r="I773" s="86" t="b">
        <v>0</v>
      </c>
      <c r="J773" s="86" t="b">
        <v>0</v>
      </c>
      <c r="K773" s="86" t="b">
        <v>0</v>
      </c>
      <c r="L773" s="86" t="b">
        <v>0</v>
      </c>
    </row>
    <row r="774" spans="1:12" x14ac:dyDescent="0.25">
      <c r="A774" s="86" t="s">
        <v>2905</v>
      </c>
      <c r="B774" s="86" t="s">
        <v>299</v>
      </c>
      <c r="C774" s="86">
        <v>2</v>
      </c>
      <c r="D774" s="119">
        <v>7.8889874345580517E-4</v>
      </c>
      <c r="E774" s="119">
        <v>2.8753093607888518</v>
      </c>
      <c r="F774" s="86" t="s">
        <v>2954</v>
      </c>
      <c r="G774" s="86" t="b">
        <v>0</v>
      </c>
      <c r="H774" s="86" t="b">
        <v>0</v>
      </c>
      <c r="I774" s="86" t="b">
        <v>0</v>
      </c>
      <c r="J774" s="86" t="b">
        <v>0</v>
      </c>
      <c r="K774" s="86" t="b">
        <v>0</v>
      </c>
      <c r="L774" s="86" t="b">
        <v>0</v>
      </c>
    </row>
    <row r="775" spans="1:12" x14ac:dyDescent="0.25">
      <c r="A775" s="86" t="s">
        <v>299</v>
      </c>
      <c r="B775" s="86" t="s">
        <v>2565</v>
      </c>
      <c r="C775" s="86">
        <v>2</v>
      </c>
      <c r="D775" s="119">
        <v>7.8889874345580517E-4</v>
      </c>
      <c r="E775" s="119">
        <v>2.4773693521168143</v>
      </c>
      <c r="F775" s="86" t="s">
        <v>2954</v>
      </c>
      <c r="G775" s="86" t="b">
        <v>0</v>
      </c>
      <c r="H775" s="86" t="b">
        <v>0</v>
      </c>
      <c r="I775" s="86" t="b">
        <v>0</v>
      </c>
      <c r="J775" s="86" t="b">
        <v>0</v>
      </c>
      <c r="K775" s="86" t="b">
        <v>0</v>
      </c>
      <c r="L775" s="86" t="b">
        <v>0</v>
      </c>
    </row>
    <row r="776" spans="1:12" x14ac:dyDescent="0.25">
      <c r="A776" s="86" t="s">
        <v>2625</v>
      </c>
      <c r="B776" s="86" t="s">
        <v>2906</v>
      </c>
      <c r="C776" s="86">
        <v>2</v>
      </c>
      <c r="D776" s="119">
        <v>7.8889874345580517E-4</v>
      </c>
      <c r="E776" s="119">
        <v>3.0214373964670895</v>
      </c>
      <c r="F776" s="86" t="s">
        <v>2954</v>
      </c>
      <c r="G776" s="86" t="b">
        <v>0</v>
      </c>
      <c r="H776" s="86" t="b">
        <v>0</v>
      </c>
      <c r="I776" s="86" t="b">
        <v>0</v>
      </c>
      <c r="J776" s="86" t="b">
        <v>0</v>
      </c>
      <c r="K776" s="86" t="b">
        <v>0</v>
      </c>
      <c r="L776" s="86" t="b">
        <v>0</v>
      </c>
    </row>
    <row r="777" spans="1:12" x14ac:dyDescent="0.25">
      <c r="A777" s="86" t="s">
        <v>2906</v>
      </c>
      <c r="B777" s="86" t="s">
        <v>2550</v>
      </c>
      <c r="C777" s="86">
        <v>2</v>
      </c>
      <c r="D777" s="119">
        <v>7.8889874345580517E-4</v>
      </c>
      <c r="E777" s="119">
        <v>2.7204074008031087</v>
      </c>
      <c r="F777" s="86" t="s">
        <v>2954</v>
      </c>
      <c r="G777" s="86" t="b">
        <v>0</v>
      </c>
      <c r="H777" s="86" t="b">
        <v>0</v>
      </c>
      <c r="I777" s="86" t="b">
        <v>0</v>
      </c>
      <c r="J777" s="86" t="b">
        <v>0</v>
      </c>
      <c r="K777" s="86" t="b">
        <v>0</v>
      </c>
      <c r="L777" s="86" t="b">
        <v>0</v>
      </c>
    </row>
    <row r="778" spans="1:12" x14ac:dyDescent="0.25">
      <c r="A778" s="86" t="s">
        <v>2550</v>
      </c>
      <c r="B778" s="86" t="s">
        <v>2455</v>
      </c>
      <c r="C778" s="86">
        <v>2</v>
      </c>
      <c r="D778" s="119">
        <v>7.8889874345580517E-4</v>
      </c>
      <c r="E778" s="119">
        <v>1.1641049000358215</v>
      </c>
      <c r="F778" s="86" t="s">
        <v>2954</v>
      </c>
      <c r="G778" s="86" t="b">
        <v>0</v>
      </c>
      <c r="H778" s="86" t="b">
        <v>0</v>
      </c>
      <c r="I778" s="86" t="b">
        <v>0</v>
      </c>
      <c r="J778" s="86" t="b">
        <v>0</v>
      </c>
      <c r="K778" s="86" t="b">
        <v>0</v>
      </c>
      <c r="L778" s="86" t="b">
        <v>0</v>
      </c>
    </row>
    <row r="779" spans="1:12" x14ac:dyDescent="0.25">
      <c r="A779" s="86" t="s">
        <v>2455</v>
      </c>
      <c r="B779" s="86" t="s">
        <v>2608</v>
      </c>
      <c r="C779" s="86">
        <v>2</v>
      </c>
      <c r="D779" s="119">
        <v>7.8889874345580517E-4</v>
      </c>
      <c r="E779" s="119">
        <v>1.3348011272047964</v>
      </c>
      <c r="F779" s="86" t="s">
        <v>2954</v>
      </c>
      <c r="G779" s="86" t="b">
        <v>0</v>
      </c>
      <c r="H779" s="86" t="b">
        <v>0</v>
      </c>
      <c r="I779" s="86" t="b">
        <v>0</v>
      </c>
      <c r="J779" s="86" t="b">
        <v>0</v>
      </c>
      <c r="K779" s="86" t="b">
        <v>0</v>
      </c>
      <c r="L779" s="86" t="b">
        <v>0</v>
      </c>
    </row>
    <row r="780" spans="1:12" x14ac:dyDescent="0.25">
      <c r="A780" s="86" t="s">
        <v>2448</v>
      </c>
      <c r="B780" s="86" t="s">
        <v>2445</v>
      </c>
      <c r="C780" s="86">
        <v>2</v>
      </c>
      <c r="D780" s="119">
        <v>7.8889874345580517E-4</v>
      </c>
      <c r="E780" s="119">
        <v>-0.48119453110515331</v>
      </c>
      <c r="F780" s="86" t="s">
        <v>2954</v>
      </c>
      <c r="G780" s="86" t="b">
        <v>0</v>
      </c>
      <c r="H780" s="86" t="b">
        <v>0</v>
      </c>
      <c r="I780" s="86" t="b">
        <v>0</v>
      </c>
      <c r="J780" s="86" t="b">
        <v>0</v>
      </c>
      <c r="K780" s="86" t="b">
        <v>0</v>
      </c>
      <c r="L780" s="86" t="b">
        <v>0</v>
      </c>
    </row>
    <row r="781" spans="1:12" x14ac:dyDescent="0.25">
      <c r="A781" s="86" t="s">
        <v>2482</v>
      </c>
      <c r="B781" s="86" t="s">
        <v>2756</v>
      </c>
      <c r="C781" s="86">
        <v>2</v>
      </c>
      <c r="D781" s="119">
        <v>7.8889874345580517E-4</v>
      </c>
      <c r="E781" s="119">
        <v>2.1641049000358215</v>
      </c>
      <c r="F781" s="86" t="s">
        <v>2954</v>
      </c>
      <c r="G781" s="86" t="b">
        <v>0</v>
      </c>
      <c r="H781" s="86" t="b">
        <v>0</v>
      </c>
      <c r="I781" s="86" t="b">
        <v>0</v>
      </c>
      <c r="J781" s="86" t="b">
        <v>0</v>
      </c>
      <c r="K781" s="86" t="b">
        <v>0</v>
      </c>
      <c r="L781" s="86" t="b">
        <v>0</v>
      </c>
    </row>
    <row r="782" spans="1:12" x14ac:dyDescent="0.25">
      <c r="A782" s="86" t="s">
        <v>2756</v>
      </c>
      <c r="B782" s="86" t="s">
        <v>2907</v>
      </c>
      <c r="C782" s="86">
        <v>2</v>
      </c>
      <c r="D782" s="119">
        <v>7.8889874345580517E-4</v>
      </c>
      <c r="E782" s="119">
        <v>3.2432861460834461</v>
      </c>
      <c r="F782" s="86" t="s">
        <v>2954</v>
      </c>
      <c r="G782" s="86" t="b">
        <v>0</v>
      </c>
      <c r="H782" s="86" t="b">
        <v>0</v>
      </c>
      <c r="I782" s="86" t="b">
        <v>0</v>
      </c>
      <c r="J782" s="86" t="b">
        <v>0</v>
      </c>
      <c r="K782" s="86" t="b">
        <v>0</v>
      </c>
      <c r="L782" s="86" t="b">
        <v>0</v>
      </c>
    </row>
    <row r="783" spans="1:12" x14ac:dyDescent="0.25">
      <c r="A783" s="86" t="s">
        <v>2907</v>
      </c>
      <c r="B783" s="86" t="s">
        <v>2452</v>
      </c>
      <c r="C783" s="86">
        <v>2</v>
      </c>
      <c r="D783" s="119">
        <v>7.8889874345580517E-4</v>
      </c>
      <c r="E783" s="119">
        <v>1.8511756810721323</v>
      </c>
      <c r="F783" s="86" t="s">
        <v>2954</v>
      </c>
      <c r="G783" s="86" t="b">
        <v>0</v>
      </c>
      <c r="H783" s="86" t="b">
        <v>0</v>
      </c>
      <c r="I783" s="86" t="b">
        <v>0</v>
      </c>
      <c r="J783" s="86" t="b">
        <v>0</v>
      </c>
      <c r="K783" s="86" t="b">
        <v>0</v>
      </c>
      <c r="L783" s="86" t="b">
        <v>0</v>
      </c>
    </row>
    <row r="784" spans="1:12" x14ac:dyDescent="0.25">
      <c r="A784" s="86" t="s">
        <v>2452</v>
      </c>
      <c r="B784" s="86" t="s">
        <v>2532</v>
      </c>
      <c r="C784" s="86">
        <v>2</v>
      </c>
      <c r="D784" s="119">
        <v>7.8889874345580517E-4</v>
      </c>
      <c r="E784" s="119">
        <v>1.0355620391586962</v>
      </c>
      <c r="F784" s="86" t="s">
        <v>2954</v>
      </c>
      <c r="G784" s="86" t="b">
        <v>0</v>
      </c>
      <c r="H784" s="86" t="b">
        <v>0</v>
      </c>
      <c r="I784" s="86" t="b">
        <v>0</v>
      </c>
      <c r="J784" s="86" t="b">
        <v>0</v>
      </c>
      <c r="K784" s="86" t="b">
        <v>0</v>
      </c>
      <c r="L784" s="86" t="b">
        <v>0</v>
      </c>
    </row>
    <row r="785" spans="1:12" x14ac:dyDescent="0.25">
      <c r="A785" s="86" t="s">
        <v>2532</v>
      </c>
      <c r="B785" s="86" t="s">
        <v>2447</v>
      </c>
      <c r="C785" s="86">
        <v>2</v>
      </c>
      <c r="D785" s="119">
        <v>7.8889874345580517E-4</v>
      </c>
      <c r="E785" s="119">
        <v>0.88662302614662969</v>
      </c>
      <c r="F785" s="86" t="s">
        <v>2954</v>
      </c>
      <c r="G785" s="86" t="b">
        <v>0</v>
      </c>
      <c r="H785" s="86" t="b">
        <v>0</v>
      </c>
      <c r="I785" s="86" t="b">
        <v>0</v>
      </c>
      <c r="J785" s="86" t="b">
        <v>0</v>
      </c>
      <c r="K785" s="86" t="b">
        <v>0</v>
      </c>
      <c r="L785" s="86" t="b">
        <v>0</v>
      </c>
    </row>
    <row r="786" spans="1:12" x14ac:dyDescent="0.25">
      <c r="A786" s="86" t="s">
        <v>2908</v>
      </c>
      <c r="B786" s="86" t="s">
        <v>2909</v>
      </c>
      <c r="C786" s="86">
        <v>2</v>
      </c>
      <c r="D786" s="119">
        <v>7.8889874345580517E-4</v>
      </c>
      <c r="E786" s="119">
        <v>3.4193774051391275</v>
      </c>
      <c r="F786" s="86" t="s">
        <v>2954</v>
      </c>
      <c r="G786" s="86" t="b">
        <v>0</v>
      </c>
      <c r="H786" s="86" t="b">
        <v>0</v>
      </c>
      <c r="I786" s="86" t="b">
        <v>0</v>
      </c>
      <c r="J786" s="86" t="b">
        <v>0</v>
      </c>
      <c r="K786" s="86" t="b">
        <v>0</v>
      </c>
      <c r="L786" s="86" t="b">
        <v>0</v>
      </c>
    </row>
    <row r="787" spans="1:12" x14ac:dyDescent="0.25">
      <c r="A787" s="86" t="s">
        <v>2909</v>
      </c>
      <c r="B787" s="86" t="s">
        <v>2910</v>
      </c>
      <c r="C787" s="86">
        <v>2</v>
      </c>
      <c r="D787" s="119">
        <v>7.8889874345580517E-4</v>
      </c>
      <c r="E787" s="119">
        <v>3.4193774051391275</v>
      </c>
      <c r="F787" s="86" t="s">
        <v>2954</v>
      </c>
      <c r="G787" s="86" t="b">
        <v>0</v>
      </c>
      <c r="H787" s="86" t="b">
        <v>0</v>
      </c>
      <c r="I787" s="86" t="b">
        <v>0</v>
      </c>
      <c r="J787" s="86" t="b">
        <v>0</v>
      </c>
      <c r="K787" s="86" t="b">
        <v>0</v>
      </c>
      <c r="L787" s="86" t="b">
        <v>0</v>
      </c>
    </row>
    <row r="788" spans="1:12" x14ac:dyDescent="0.25">
      <c r="A788" s="86" t="s">
        <v>2910</v>
      </c>
      <c r="B788" s="86" t="s">
        <v>2445</v>
      </c>
      <c r="C788" s="86">
        <v>2</v>
      </c>
      <c r="D788" s="119">
        <v>7.8889874345580517E-4</v>
      </c>
      <c r="E788" s="119">
        <v>1.2389647723008035</v>
      </c>
      <c r="F788" s="86" t="s">
        <v>2954</v>
      </c>
      <c r="G788" s="86" t="b">
        <v>0</v>
      </c>
      <c r="H788" s="86" t="b">
        <v>0</v>
      </c>
      <c r="I788" s="86" t="b">
        <v>0</v>
      </c>
      <c r="J788" s="86" t="b">
        <v>0</v>
      </c>
      <c r="K788" s="86" t="b">
        <v>0</v>
      </c>
      <c r="L788" s="86" t="b">
        <v>0</v>
      </c>
    </row>
    <row r="789" spans="1:12" x14ac:dyDescent="0.25">
      <c r="A789" s="86" t="s">
        <v>2445</v>
      </c>
      <c r="B789" s="86" t="s">
        <v>2911</v>
      </c>
      <c r="C789" s="86">
        <v>2</v>
      </c>
      <c r="D789" s="119">
        <v>7.8889874345580517E-4</v>
      </c>
      <c r="E789" s="119">
        <v>1.3190068600215645</v>
      </c>
      <c r="F789" s="86" t="s">
        <v>2954</v>
      </c>
      <c r="G789" s="86" t="b">
        <v>0</v>
      </c>
      <c r="H789" s="86" t="b">
        <v>0</v>
      </c>
      <c r="I789" s="86" t="b">
        <v>0</v>
      </c>
      <c r="J789" s="86" t="b">
        <v>0</v>
      </c>
      <c r="K789" s="86" t="b">
        <v>0</v>
      </c>
      <c r="L789" s="86" t="b">
        <v>0</v>
      </c>
    </row>
    <row r="790" spans="1:12" x14ac:dyDescent="0.25">
      <c r="A790" s="86" t="s">
        <v>2911</v>
      </c>
      <c r="B790" s="86" t="s">
        <v>2912</v>
      </c>
      <c r="C790" s="86">
        <v>2</v>
      </c>
      <c r="D790" s="119">
        <v>7.8889874345580517E-4</v>
      </c>
      <c r="E790" s="119">
        <v>3.4193774051391275</v>
      </c>
      <c r="F790" s="86" t="s">
        <v>2954</v>
      </c>
      <c r="G790" s="86" t="b">
        <v>0</v>
      </c>
      <c r="H790" s="86" t="b">
        <v>0</v>
      </c>
      <c r="I790" s="86" t="b">
        <v>0</v>
      </c>
      <c r="J790" s="86" t="b">
        <v>0</v>
      </c>
      <c r="K790" s="86" t="b">
        <v>0</v>
      </c>
      <c r="L790" s="86" t="b">
        <v>0</v>
      </c>
    </row>
    <row r="791" spans="1:12" x14ac:dyDescent="0.25">
      <c r="A791" s="86" t="s">
        <v>2912</v>
      </c>
      <c r="B791" s="86" t="s">
        <v>2471</v>
      </c>
      <c r="C791" s="86">
        <v>2</v>
      </c>
      <c r="D791" s="119">
        <v>7.8889874345580517E-4</v>
      </c>
      <c r="E791" s="119">
        <v>2.1641049000358215</v>
      </c>
      <c r="F791" s="86" t="s">
        <v>2954</v>
      </c>
      <c r="G791" s="86" t="b">
        <v>0</v>
      </c>
      <c r="H791" s="86" t="b">
        <v>0</v>
      </c>
      <c r="I791" s="86" t="b">
        <v>0</v>
      </c>
      <c r="J791" s="86" t="b">
        <v>0</v>
      </c>
      <c r="K791" s="86" t="b">
        <v>0</v>
      </c>
      <c r="L791" s="86" t="b">
        <v>0</v>
      </c>
    </row>
    <row r="792" spans="1:12" x14ac:dyDescent="0.25">
      <c r="A792" s="86" t="s">
        <v>2471</v>
      </c>
      <c r="B792" s="86" t="s">
        <v>2694</v>
      </c>
      <c r="C792" s="86">
        <v>2</v>
      </c>
      <c r="D792" s="119">
        <v>7.8889874345580517E-4</v>
      </c>
      <c r="E792" s="119">
        <v>1.8630749043718402</v>
      </c>
      <c r="F792" s="86" t="s">
        <v>2954</v>
      </c>
      <c r="G792" s="86" t="b">
        <v>0</v>
      </c>
      <c r="H792" s="86" t="b">
        <v>0</v>
      </c>
      <c r="I792" s="86" t="b">
        <v>0</v>
      </c>
      <c r="J792" s="86" t="b">
        <v>0</v>
      </c>
      <c r="K792" s="86" t="b">
        <v>0</v>
      </c>
      <c r="L792" s="86" t="b">
        <v>0</v>
      </c>
    </row>
    <row r="793" spans="1:12" x14ac:dyDescent="0.25">
      <c r="A793" s="86" t="s">
        <v>2913</v>
      </c>
      <c r="B793" s="86" t="s">
        <v>2471</v>
      </c>
      <c r="C793" s="86">
        <v>2</v>
      </c>
      <c r="D793" s="119">
        <v>7.8889874345580517E-4</v>
      </c>
      <c r="E793" s="119">
        <v>2.1641049000358215</v>
      </c>
      <c r="F793" s="86" t="s">
        <v>2954</v>
      </c>
      <c r="G793" s="86" t="b">
        <v>0</v>
      </c>
      <c r="H793" s="86" t="b">
        <v>0</v>
      </c>
      <c r="I793" s="86" t="b">
        <v>0</v>
      </c>
      <c r="J793" s="86" t="b">
        <v>0</v>
      </c>
      <c r="K793" s="86" t="b">
        <v>0</v>
      </c>
      <c r="L793" s="86" t="b">
        <v>0</v>
      </c>
    </row>
    <row r="794" spans="1:12" x14ac:dyDescent="0.25">
      <c r="A794" s="86" t="s">
        <v>2471</v>
      </c>
      <c r="B794" s="86" t="s">
        <v>2574</v>
      </c>
      <c r="C794" s="86">
        <v>2</v>
      </c>
      <c r="D794" s="119">
        <v>7.8889874345580517E-4</v>
      </c>
      <c r="E794" s="119">
        <v>1.5620449087078589</v>
      </c>
      <c r="F794" s="86" t="s">
        <v>2954</v>
      </c>
      <c r="G794" s="86" t="b">
        <v>0</v>
      </c>
      <c r="H794" s="86" t="b">
        <v>0</v>
      </c>
      <c r="I794" s="86" t="b">
        <v>0</v>
      </c>
      <c r="J794" s="86" t="b">
        <v>0</v>
      </c>
      <c r="K794" s="86" t="b">
        <v>0</v>
      </c>
      <c r="L794" s="86" t="b">
        <v>0</v>
      </c>
    </row>
    <row r="795" spans="1:12" x14ac:dyDescent="0.25">
      <c r="A795" s="86" t="s">
        <v>2574</v>
      </c>
      <c r="B795" s="86" t="s">
        <v>2526</v>
      </c>
      <c r="C795" s="86">
        <v>2</v>
      </c>
      <c r="D795" s="119">
        <v>7.8889874345580517E-4</v>
      </c>
      <c r="E795" s="119">
        <v>2.0044040571683093</v>
      </c>
      <c r="F795" s="86" t="s">
        <v>2954</v>
      </c>
      <c r="G795" s="86" t="b">
        <v>0</v>
      </c>
      <c r="H795" s="86" t="b">
        <v>0</v>
      </c>
      <c r="I795" s="86" t="b">
        <v>0</v>
      </c>
      <c r="J795" s="86" t="b">
        <v>0</v>
      </c>
      <c r="K795" s="86" t="b">
        <v>0</v>
      </c>
      <c r="L795" s="86" t="b">
        <v>0</v>
      </c>
    </row>
    <row r="796" spans="1:12" x14ac:dyDescent="0.25">
      <c r="A796" s="86" t="s">
        <v>2526</v>
      </c>
      <c r="B796" s="86" t="s">
        <v>2615</v>
      </c>
      <c r="C796" s="86">
        <v>2</v>
      </c>
      <c r="D796" s="119">
        <v>7.8889874345580517E-4</v>
      </c>
      <c r="E796" s="119">
        <v>2.1293427937766092</v>
      </c>
      <c r="F796" s="86" t="s">
        <v>2954</v>
      </c>
      <c r="G796" s="86" t="b">
        <v>0</v>
      </c>
      <c r="H796" s="86" t="b">
        <v>0</v>
      </c>
      <c r="I796" s="86" t="b">
        <v>0</v>
      </c>
      <c r="J796" s="86" t="b">
        <v>0</v>
      </c>
      <c r="K796" s="86" t="b">
        <v>0</v>
      </c>
      <c r="L796" s="86" t="b">
        <v>0</v>
      </c>
    </row>
    <row r="797" spans="1:12" x14ac:dyDescent="0.25">
      <c r="A797" s="86" t="s">
        <v>2472</v>
      </c>
      <c r="B797" s="86" t="s">
        <v>2705</v>
      </c>
      <c r="C797" s="86">
        <v>2</v>
      </c>
      <c r="D797" s="119">
        <v>7.8889874345580517E-4</v>
      </c>
      <c r="E797" s="119">
        <v>1.8753093607888518</v>
      </c>
      <c r="F797" s="86" t="s">
        <v>2954</v>
      </c>
      <c r="G797" s="86" t="b">
        <v>0</v>
      </c>
      <c r="H797" s="86" t="b">
        <v>0</v>
      </c>
      <c r="I797" s="86" t="b">
        <v>0</v>
      </c>
      <c r="J797" s="86" t="b">
        <v>0</v>
      </c>
      <c r="K797" s="86" t="b">
        <v>0</v>
      </c>
      <c r="L797" s="86" t="b">
        <v>0</v>
      </c>
    </row>
    <row r="798" spans="1:12" x14ac:dyDescent="0.25">
      <c r="A798" s="86" t="s">
        <v>2456</v>
      </c>
      <c r="B798" s="86" t="s">
        <v>2614</v>
      </c>
      <c r="C798" s="86">
        <v>2</v>
      </c>
      <c r="D798" s="119">
        <v>7.8889874345580517E-4</v>
      </c>
      <c r="E798" s="119">
        <v>1.3511915433929658</v>
      </c>
      <c r="F798" s="86" t="s">
        <v>2954</v>
      </c>
      <c r="G798" s="86" t="b">
        <v>0</v>
      </c>
      <c r="H798" s="86" t="b">
        <v>0</v>
      </c>
      <c r="I798" s="86" t="b">
        <v>0</v>
      </c>
      <c r="J798" s="86" t="b">
        <v>0</v>
      </c>
      <c r="K798" s="86" t="b">
        <v>0</v>
      </c>
      <c r="L798" s="86" t="b">
        <v>0</v>
      </c>
    </row>
    <row r="799" spans="1:12" x14ac:dyDescent="0.25">
      <c r="A799" s="86" t="s">
        <v>2448</v>
      </c>
      <c r="B799" s="86" t="s">
        <v>2464</v>
      </c>
      <c r="C799" s="86">
        <v>2</v>
      </c>
      <c r="D799" s="119">
        <v>7.8889874345580517E-4</v>
      </c>
      <c r="E799" s="119">
        <v>0.35679542091096428</v>
      </c>
      <c r="F799" s="86" t="s">
        <v>2954</v>
      </c>
      <c r="G799" s="86" t="b">
        <v>0</v>
      </c>
      <c r="H799" s="86" t="b">
        <v>0</v>
      </c>
      <c r="I799" s="86" t="b">
        <v>0</v>
      </c>
      <c r="J799" s="86" t="b">
        <v>0</v>
      </c>
      <c r="K799" s="86" t="b">
        <v>0</v>
      </c>
      <c r="L799" s="86" t="b">
        <v>0</v>
      </c>
    </row>
    <row r="800" spans="1:12" x14ac:dyDescent="0.25">
      <c r="A800" s="86" t="s">
        <v>2464</v>
      </c>
      <c r="B800" s="86" t="s">
        <v>2706</v>
      </c>
      <c r="C800" s="86">
        <v>2</v>
      </c>
      <c r="D800" s="119">
        <v>7.8889874345580517E-4</v>
      </c>
      <c r="E800" s="119">
        <v>1.77592472865294</v>
      </c>
      <c r="F800" s="86" t="s">
        <v>2954</v>
      </c>
      <c r="G800" s="86" t="b">
        <v>0</v>
      </c>
      <c r="H800" s="86" t="b">
        <v>0</v>
      </c>
      <c r="I800" s="86" t="b">
        <v>0</v>
      </c>
      <c r="J800" s="86" t="b">
        <v>0</v>
      </c>
      <c r="K800" s="86" t="b">
        <v>0</v>
      </c>
      <c r="L800" s="86" t="b">
        <v>0</v>
      </c>
    </row>
    <row r="801" spans="1:12" x14ac:dyDescent="0.25">
      <c r="A801" s="86" t="s">
        <v>2706</v>
      </c>
      <c r="B801" s="86" t="s">
        <v>2445</v>
      </c>
      <c r="C801" s="86">
        <v>2</v>
      </c>
      <c r="D801" s="119">
        <v>7.8889874345580517E-4</v>
      </c>
      <c r="E801" s="119">
        <v>1.2389647723008035</v>
      </c>
      <c r="F801" s="86" t="s">
        <v>2954</v>
      </c>
      <c r="G801" s="86" t="b">
        <v>0</v>
      </c>
      <c r="H801" s="86" t="b">
        <v>0</v>
      </c>
      <c r="I801" s="86" t="b">
        <v>0</v>
      </c>
      <c r="J801" s="86" t="b">
        <v>0</v>
      </c>
      <c r="K801" s="86" t="b">
        <v>0</v>
      </c>
      <c r="L801" s="86" t="b">
        <v>0</v>
      </c>
    </row>
    <row r="802" spans="1:12" x14ac:dyDescent="0.25">
      <c r="A802" s="86" t="s">
        <v>2485</v>
      </c>
      <c r="B802" s="86" t="s">
        <v>2705</v>
      </c>
      <c r="C802" s="86">
        <v>2</v>
      </c>
      <c r="D802" s="119">
        <v>7.8889874345580517E-4</v>
      </c>
      <c r="E802" s="119">
        <v>2.0576495691215344</v>
      </c>
      <c r="F802" s="86" t="s">
        <v>2954</v>
      </c>
      <c r="G802" s="86" t="b">
        <v>0</v>
      </c>
      <c r="H802" s="86" t="b">
        <v>0</v>
      </c>
      <c r="I802" s="86" t="b">
        <v>0</v>
      </c>
      <c r="J802" s="86" t="b">
        <v>0</v>
      </c>
      <c r="K802" s="86" t="b">
        <v>0</v>
      </c>
      <c r="L802" s="86" t="b">
        <v>0</v>
      </c>
    </row>
    <row r="803" spans="1:12" x14ac:dyDescent="0.25">
      <c r="A803" s="86" t="s">
        <v>2558</v>
      </c>
      <c r="B803" s="86" t="s">
        <v>2453</v>
      </c>
      <c r="C803" s="86">
        <v>2</v>
      </c>
      <c r="D803" s="119">
        <v>7.8889874345580517E-4</v>
      </c>
      <c r="E803" s="119">
        <v>1.148116794651691</v>
      </c>
      <c r="F803" s="86" t="s">
        <v>2954</v>
      </c>
      <c r="G803" s="86" t="b">
        <v>0</v>
      </c>
      <c r="H803" s="86" t="b">
        <v>0</v>
      </c>
      <c r="I803" s="86" t="b">
        <v>0</v>
      </c>
      <c r="J803" s="86" t="b">
        <v>0</v>
      </c>
      <c r="K803" s="86" t="b">
        <v>0</v>
      </c>
      <c r="L803" s="86" t="b">
        <v>0</v>
      </c>
    </row>
    <row r="804" spans="1:12" x14ac:dyDescent="0.25">
      <c r="A804" s="86" t="s">
        <v>2456</v>
      </c>
      <c r="B804" s="86" t="s">
        <v>2455</v>
      </c>
      <c r="C804" s="86">
        <v>2</v>
      </c>
      <c r="D804" s="119">
        <v>7.8889874345580517E-4</v>
      </c>
      <c r="E804" s="119">
        <v>0.27201029734534088</v>
      </c>
      <c r="F804" s="86" t="s">
        <v>2954</v>
      </c>
      <c r="G804" s="86" t="b">
        <v>0</v>
      </c>
      <c r="H804" s="86" t="b">
        <v>0</v>
      </c>
      <c r="I804" s="86" t="b">
        <v>0</v>
      </c>
      <c r="J804" s="86" t="b">
        <v>0</v>
      </c>
      <c r="K804" s="86" t="b">
        <v>0</v>
      </c>
      <c r="L804" s="86" t="b">
        <v>0</v>
      </c>
    </row>
    <row r="805" spans="1:12" x14ac:dyDescent="0.25">
      <c r="A805" s="86" t="s">
        <v>2459</v>
      </c>
      <c r="B805" s="86" t="s">
        <v>2447</v>
      </c>
      <c r="C805" s="86">
        <v>2</v>
      </c>
      <c r="D805" s="119">
        <v>7.8889874345580517E-4</v>
      </c>
      <c r="E805" s="119">
        <v>0.27480319752951105</v>
      </c>
      <c r="F805" s="86" t="s">
        <v>2954</v>
      </c>
      <c r="G805" s="86" t="b">
        <v>0</v>
      </c>
      <c r="H805" s="86" t="b">
        <v>0</v>
      </c>
      <c r="I805" s="86" t="b">
        <v>0</v>
      </c>
      <c r="J805" s="86" t="b">
        <v>0</v>
      </c>
      <c r="K805" s="86" t="b">
        <v>0</v>
      </c>
      <c r="L805" s="86" t="b">
        <v>0</v>
      </c>
    </row>
    <row r="806" spans="1:12" x14ac:dyDescent="0.25">
      <c r="A806" s="86" t="s">
        <v>528</v>
      </c>
      <c r="B806" s="86" t="s">
        <v>2471</v>
      </c>
      <c r="C806" s="86">
        <v>2</v>
      </c>
      <c r="D806" s="119">
        <v>7.8889874345580517E-4</v>
      </c>
      <c r="E806" s="119">
        <v>0.73274113587683398</v>
      </c>
      <c r="F806" s="86" t="s">
        <v>2954</v>
      </c>
      <c r="G806" s="86" t="b">
        <v>0</v>
      </c>
      <c r="H806" s="86" t="b">
        <v>0</v>
      </c>
      <c r="I806" s="86" t="b">
        <v>0</v>
      </c>
      <c r="J806" s="86" t="b">
        <v>0</v>
      </c>
      <c r="K806" s="86" t="b">
        <v>0</v>
      </c>
      <c r="L806" s="86" t="b">
        <v>0</v>
      </c>
    </row>
    <row r="807" spans="1:12" x14ac:dyDescent="0.25">
      <c r="A807" s="86" t="s">
        <v>2471</v>
      </c>
      <c r="B807" s="86" t="s">
        <v>2542</v>
      </c>
      <c r="C807" s="86">
        <v>2</v>
      </c>
      <c r="D807" s="119">
        <v>7.8889874345580517E-4</v>
      </c>
      <c r="E807" s="119">
        <v>1.4237422105415776</v>
      </c>
      <c r="F807" s="86" t="s">
        <v>2954</v>
      </c>
      <c r="G807" s="86" t="b">
        <v>0</v>
      </c>
      <c r="H807" s="86" t="b">
        <v>0</v>
      </c>
      <c r="I807" s="86" t="b">
        <v>0</v>
      </c>
      <c r="J807" s="86" t="b">
        <v>0</v>
      </c>
      <c r="K807" s="86" t="b">
        <v>0</v>
      </c>
      <c r="L807" s="86" t="b">
        <v>0</v>
      </c>
    </row>
    <row r="808" spans="1:12" x14ac:dyDescent="0.25">
      <c r="A808" s="86" t="s">
        <v>2464</v>
      </c>
      <c r="B808" s="86" t="s">
        <v>2914</v>
      </c>
      <c r="C808" s="86">
        <v>2</v>
      </c>
      <c r="D808" s="119">
        <v>7.8889874345580517E-4</v>
      </c>
      <c r="E808" s="119">
        <v>2.0769547243169213</v>
      </c>
      <c r="F808" s="86" t="s">
        <v>2954</v>
      </c>
      <c r="G808" s="86" t="b">
        <v>0</v>
      </c>
      <c r="H808" s="86" t="b">
        <v>0</v>
      </c>
      <c r="I808" s="86" t="b">
        <v>0</v>
      </c>
      <c r="J808" s="86" t="b">
        <v>0</v>
      </c>
      <c r="K808" s="86" t="b">
        <v>0</v>
      </c>
      <c r="L808" s="86" t="b">
        <v>0</v>
      </c>
    </row>
    <row r="809" spans="1:12" x14ac:dyDescent="0.25">
      <c r="A809" s="86" t="s">
        <v>2914</v>
      </c>
      <c r="B809" s="86" t="s">
        <v>2525</v>
      </c>
      <c r="C809" s="86">
        <v>2</v>
      </c>
      <c r="D809" s="119">
        <v>7.8889874345580517E-4</v>
      </c>
      <c r="E809" s="119">
        <v>2.6064640484962718</v>
      </c>
      <c r="F809" s="86" t="s">
        <v>2954</v>
      </c>
      <c r="G809" s="86" t="b">
        <v>0</v>
      </c>
      <c r="H809" s="86" t="b">
        <v>0</v>
      </c>
      <c r="I809" s="86" t="b">
        <v>0</v>
      </c>
      <c r="J809" s="86" t="b">
        <v>0</v>
      </c>
      <c r="K809" s="86" t="b">
        <v>0</v>
      </c>
      <c r="L809" s="86" t="b">
        <v>0</v>
      </c>
    </row>
    <row r="810" spans="1:12" x14ac:dyDescent="0.25">
      <c r="A810" s="86" t="s">
        <v>2525</v>
      </c>
      <c r="B810" s="86" t="s">
        <v>2449</v>
      </c>
      <c r="C810" s="86">
        <v>2</v>
      </c>
      <c r="D810" s="119">
        <v>7.8889874345580517E-4</v>
      </c>
      <c r="E810" s="119">
        <v>0.86610135900202789</v>
      </c>
      <c r="F810" s="86" t="s">
        <v>2954</v>
      </c>
      <c r="G810" s="86" t="b">
        <v>0</v>
      </c>
      <c r="H810" s="86" t="b">
        <v>0</v>
      </c>
      <c r="I810" s="86" t="b">
        <v>0</v>
      </c>
      <c r="J810" s="86" t="b">
        <v>0</v>
      </c>
      <c r="K810" s="86" t="b">
        <v>0</v>
      </c>
      <c r="L810" s="86" t="b">
        <v>0</v>
      </c>
    </row>
    <row r="811" spans="1:12" x14ac:dyDescent="0.25">
      <c r="A811" s="86" t="s">
        <v>2449</v>
      </c>
      <c r="B811" s="86" t="s">
        <v>2448</v>
      </c>
      <c r="C811" s="86">
        <v>2</v>
      </c>
      <c r="D811" s="119">
        <v>7.8889874345580517E-4</v>
      </c>
      <c r="E811" s="119">
        <v>-0.13722658434689949</v>
      </c>
      <c r="F811" s="86" t="s">
        <v>2954</v>
      </c>
      <c r="G811" s="86" t="b">
        <v>0</v>
      </c>
      <c r="H811" s="86" t="b">
        <v>0</v>
      </c>
      <c r="I811" s="86" t="b">
        <v>0</v>
      </c>
      <c r="J811" s="86" t="b">
        <v>0</v>
      </c>
      <c r="K811" s="86" t="b">
        <v>0</v>
      </c>
      <c r="L811" s="86" t="b">
        <v>0</v>
      </c>
    </row>
    <row r="812" spans="1:12" x14ac:dyDescent="0.25">
      <c r="A812" s="86" t="s">
        <v>2454</v>
      </c>
      <c r="B812" s="86" t="s">
        <v>2706</v>
      </c>
      <c r="C812" s="86">
        <v>2</v>
      </c>
      <c r="D812" s="119">
        <v>7.8889874345580517E-4</v>
      </c>
      <c r="E812" s="119">
        <v>1.5055635527554108</v>
      </c>
      <c r="F812" s="86" t="s">
        <v>2954</v>
      </c>
      <c r="G812" s="86" t="b">
        <v>0</v>
      </c>
      <c r="H812" s="86" t="b">
        <v>0</v>
      </c>
      <c r="I812" s="86" t="b">
        <v>0</v>
      </c>
      <c r="J812" s="86" t="b">
        <v>0</v>
      </c>
      <c r="K812" s="86" t="b">
        <v>0</v>
      </c>
      <c r="L812" s="86" t="b">
        <v>0</v>
      </c>
    </row>
    <row r="813" spans="1:12" x14ac:dyDescent="0.25">
      <c r="A813" s="86" t="s">
        <v>2802</v>
      </c>
      <c r="B813" s="86" t="s">
        <v>2479</v>
      </c>
      <c r="C813" s="86">
        <v>2</v>
      </c>
      <c r="D813" s="119">
        <v>7.8889874345580517E-4</v>
      </c>
      <c r="E813" s="119">
        <v>2.11295237758844</v>
      </c>
      <c r="F813" s="86" t="s">
        <v>2954</v>
      </c>
      <c r="G813" s="86" t="b">
        <v>0</v>
      </c>
      <c r="H813" s="86" t="b">
        <v>0</v>
      </c>
      <c r="I813" s="86" t="b">
        <v>0</v>
      </c>
      <c r="J813" s="86" t="b">
        <v>0</v>
      </c>
      <c r="K813" s="86" t="b">
        <v>0</v>
      </c>
      <c r="L813" s="86" t="b">
        <v>0</v>
      </c>
    </row>
    <row r="814" spans="1:12" x14ac:dyDescent="0.25">
      <c r="A814" s="86" t="s">
        <v>2479</v>
      </c>
      <c r="B814" s="86" t="s">
        <v>2445</v>
      </c>
      <c r="C814" s="86">
        <v>2</v>
      </c>
      <c r="D814" s="119">
        <v>7.8889874345580517E-4</v>
      </c>
      <c r="E814" s="119">
        <v>0.10863100380579745</v>
      </c>
      <c r="F814" s="86" t="s">
        <v>2954</v>
      </c>
      <c r="G814" s="86" t="b">
        <v>0</v>
      </c>
      <c r="H814" s="86" t="b">
        <v>0</v>
      </c>
      <c r="I814" s="86" t="b">
        <v>0</v>
      </c>
      <c r="J814" s="86" t="b">
        <v>0</v>
      </c>
      <c r="K814" s="86" t="b">
        <v>0</v>
      </c>
      <c r="L814" s="86" t="b">
        <v>0</v>
      </c>
    </row>
    <row r="815" spans="1:12" x14ac:dyDescent="0.25">
      <c r="A815" s="86" t="s">
        <v>2445</v>
      </c>
      <c r="B815" s="86" t="s">
        <v>280</v>
      </c>
      <c r="C815" s="86">
        <v>2</v>
      </c>
      <c r="D815" s="119">
        <v>7.8889874345580517E-4</v>
      </c>
      <c r="E815" s="119">
        <v>0.92106685134952682</v>
      </c>
      <c r="F815" s="86" t="s">
        <v>2954</v>
      </c>
      <c r="G815" s="86" t="b">
        <v>0</v>
      </c>
      <c r="H815" s="86" t="b">
        <v>0</v>
      </c>
      <c r="I815" s="86" t="b">
        <v>0</v>
      </c>
      <c r="J815" s="86" t="b">
        <v>0</v>
      </c>
      <c r="K815" s="86" t="b">
        <v>0</v>
      </c>
      <c r="L815" s="86" t="b">
        <v>0</v>
      </c>
    </row>
    <row r="816" spans="1:12" x14ac:dyDescent="0.25">
      <c r="A816" s="86" t="s">
        <v>280</v>
      </c>
      <c r="B816" s="86" t="s">
        <v>310</v>
      </c>
      <c r="C816" s="86">
        <v>2</v>
      </c>
      <c r="D816" s="119">
        <v>7.8889874345580517E-4</v>
      </c>
      <c r="E816" s="119">
        <v>3.0214373964670895</v>
      </c>
      <c r="F816" s="86" t="s">
        <v>2954</v>
      </c>
      <c r="G816" s="86" t="b">
        <v>0</v>
      </c>
      <c r="H816" s="86" t="b">
        <v>0</v>
      </c>
      <c r="I816" s="86" t="b">
        <v>0</v>
      </c>
      <c r="J816" s="86" t="b">
        <v>0</v>
      </c>
      <c r="K816" s="86" t="b">
        <v>0</v>
      </c>
      <c r="L816" s="86" t="b">
        <v>0</v>
      </c>
    </row>
    <row r="817" spans="1:12" x14ac:dyDescent="0.25">
      <c r="A817" s="86" t="s">
        <v>310</v>
      </c>
      <c r="B817" s="86" t="s">
        <v>303</v>
      </c>
      <c r="C817" s="86">
        <v>2</v>
      </c>
      <c r="D817" s="119">
        <v>7.8889874345580517E-4</v>
      </c>
      <c r="E817" s="119">
        <v>3.2432861460834461</v>
      </c>
      <c r="F817" s="86" t="s">
        <v>2954</v>
      </c>
      <c r="G817" s="86" t="b">
        <v>0</v>
      </c>
      <c r="H817" s="86" t="b">
        <v>0</v>
      </c>
      <c r="I817" s="86" t="b">
        <v>0</v>
      </c>
      <c r="J817" s="86" t="b">
        <v>0</v>
      </c>
      <c r="K817" s="86" t="b">
        <v>0</v>
      </c>
      <c r="L817" s="86" t="b">
        <v>0</v>
      </c>
    </row>
    <row r="818" spans="1:12" x14ac:dyDescent="0.25">
      <c r="A818" s="86" t="s">
        <v>303</v>
      </c>
      <c r="B818" s="86" t="s">
        <v>309</v>
      </c>
      <c r="C818" s="86">
        <v>2</v>
      </c>
      <c r="D818" s="119">
        <v>7.8889874345580517E-4</v>
      </c>
      <c r="E818" s="119">
        <v>3.0671948870277648</v>
      </c>
      <c r="F818" s="86" t="s">
        <v>2954</v>
      </c>
      <c r="G818" s="86" t="b">
        <v>0</v>
      </c>
      <c r="H818" s="86" t="b">
        <v>0</v>
      </c>
      <c r="I818" s="86" t="b">
        <v>0</v>
      </c>
      <c r="J818" s="86" t="b">
        <v>0</v>
      </c>
      <c r="K818" s="86" t="b">
        <v>0</v>
      </c>
      <c r="L818" s="86" t="b">
        <v>0</v>
      </c>
    </row>
    <row r="819" spans="1:12" x14ac:dyDescent="0.25">
      <c r="A819" s="86" t="s">
        <v>309</v>
      </c>
      <c r="B819" s="86" t="s">
        <v>292</v>
      </c>
      <c r="C819" s="86">
        <v>2</v>
      </c>
      <c r="D819" s="119">
        <v>7.8889874345580517E-4</v>
      </c>
      <c r="E819" s="119">
        <v>2.3981881060691892</v>
      </c>
      <c r="F819" s="86" t="s">
        <v>2954</v>
      </c>
      <c r="G819" s="86" t="b">
        <v>0</v>
      </c>
      <c r="H819" s="86" t="b">
        <v>0</v>
      </c>
      <c r="I819" s="86" t="b">
        <v>0</v>
      </c>
      <c r="J819" s="86" t="b">
        <v>0</v>
      </c>
      <c r="K819" s="86" t="b">
        <v>0</v>
      </c>
      <c r="L819" s="86" t="b">
        <v>0</v>
      </c>
    </row>
    <row r="820" spans="1:12" x14ac:dyDescent="0.25">
      <c r="A820" s="86" t="s">
        <v>292</v>
      </c>
      <c r="B820" s="86" t="s">
        <v>290</v>
      </c>
      <c r="C820" s="86">
        <v>2</v>
      </c>
      <c r="D820" s="119">
        <v>7.8889874345580517E-4</v>
      </c>
      <c r="E820" s="119">
        <v>1.8339166756306269</v>
      </c>
      <c r="F820" s="86" t="s">
        <v>2954</v>
      </c>
      <c r="G820" s="86" t="b">
        <v>0</v>
      </c>
      <c r="H820" s="86" t="b">
        <v>0</v>
      </c>
      <c r="I820" s="86" t="b">
        <v>0</v>
      </c>
      <c r="J820" s="86" t="b">
        <v>0</v>
      </c>
      <c r="K820" s="86" t="b">
        <v>0</v>
      </c>
      <c r="L820" s="86" t="b">
        <v>0</v>
      </c>
    </row>
    <row r="821" spans="1:12" x14ac:dyDescent="0.25">
      <c r="A821" s="86" t="s">
        <v>272</v>
      </c>
      <c r="B821" s="86" t="s">
        <v>288</v>
      </c>
      <c r="C821" s="86">
        <v>2</v>
      </c>
      <c r="D821" s="119">
        <v>7.8889874345580517E-4</v>
      </c>
      <c r="E821" s="119">
        <v>2.0391661634275215</v>
      </c>
      <c r="F821" s="86" t="s">
        <v>2954</v>
      </c>
      <c r="G821" s="86" t="b">
        <v>0</v>
      </c>
      <c r="H821" s="86" t="b">
        <v>0</v>
      </c>
      <c r="I821" s="86" t="b">
        <v>0</v>
      </c>
      <c r="J821" s="86" t="b">
        <v>0</v>
      </c>
      <c r="K821" s="86" t="b">
        <v>0</v>
      </c>
      <c r="L821" s="86" t="b">
        <v>0</v>
      </c>
    </row>
    <row r="822" spans="1:12" x14ac:dyDescent="0.25">
      <c r="A822" s="86" t="s">
        <v>288</v>
      </c>
      <c r="B822" s="86" t="s">
        <v>287</v>
      </c>
      <c r="C822" s="86">
        <v>2</v>
      </c>
      <c r="D822" s="119">
        <v>7.8889874345580517E-4</v>
      </c>
      <c r="E822" s="119">
        <v>2.9422561504194649</v>
      </c>
      <c r="F822" s="86" t="s">
        <v>2954</v>
      </c>
      <c r="G822" s="86" t="b">
        <v>0</v>
      </c>
      <c r="H822" s="86" t="b">
        <v>0</v>
      </c>
      <c r="I822" s="86" t="b">
        <v>0</v>
      </c>
      <c r="J822" s="86" t="b">
        <v>0</v>
      </c>
      <c r="K822" s="86" t="b">
        <v>0</v>
      </c>
      <c r="L822" s="86" t="b">
        <v>0</v>
      </c>
    </row>
    <row r="823" spans="1:12" x14ac:dyDescent="0.25">
      <c r="A823" s="86" t="s">
        <v>287</v>
      </c>
      <c r="B823" s="86" t="s">
        <v>295</v>
      </c>
      <c r="C823" s="86">
        <v>2</v>
      </c>
      <c r="D823" s="119">
        <v>7.8889874345580517E-4</v>
      </c>
      <c r="E823" s="119">
        <v>2.5742793651248705</v>
      </c>
      <c r="F823" s="86" t="s">
        <v>2954</v>
      </c>
      <c r="G823" s="86" t="b">
        <v>0</v>
      </c>
      <c r="H823" s="86" t="b">
        <v>0</v>
      </c>
      <c r="I823" s="86" t="b">
        <v>0</v>
      </c>
      <c r="J823" s="86" t="b">
        <v>0</v>
      </c>
      <c r="K823" s="86" t="b">
        <v>0</v>
      </c>
      <c r="L823" s="86" t="b">
        <v>0</v>
      </c>
    </row>
    <row r="824" spans="1:12" x14ac:dyDescent="0.25">
      <c r="A824" s="86" t="s">
        <v>295</v>
      </c>
      <c r="B824" s="86" t="s">
        <v>282</v>
      </c>
      <c r="C824" s="86">
        <v>2</v>
      </c>
      <c r="D824" s="119">
        <v>7.8889874345580517E-4</v>
      </c>
      <c r="E824" s="119">
        <v>2.3401961590915024</v>
      </c>
      <c r="F824" s="86" t="s">
        <v>2954</v>
      </c>
      <c r="G824" s="86" t="b">
        <v>0</v>
      </c>
      <c r="H824" s="86" t="b">
        <v>0</v>
      </c>
      <c r="I824" s="86" t="b">
        <v>0</v>
      </c>
      <c r="J824" s="86" t="b">
        <v>0</v>
      </c>
      <c r="K824" s="86" t="b">
        <v>0</v>
      </c>
      <c r="L824" s="86" t="b">
        <v>0</v>
      </c>
    </row>
    <row r="825" spans="1:12" x14ac:dyDescent="0.25">
      <c r="A825" s="86" t="s">
        <v>282</v>
      </c>
      <c r="B825" s="86" t="s">
        <v>308</v>
      </c>
      <c r="C825" s="86">
        <v>2</v>
      </c>
      <c r="D825" s="119">
        <v>7.8889874345580517E-4</v>
      </c>
      <c r="E825" s="119">
        <v>2.4651348956998027</v>
      </c>
      <c r="F825" s="86" t="s">
        <v>2954</v>
      </c>
      <c r="G825" s="86" t="b">
        <v>0</v>
      </c>
      <c r="H825" s="86" t="b">
        <v>0</v>
      </c>
      <c r="I825" s="86" t="b">
        <v>0</v>
      </c>
      <c r="J825" s="86" t="b">
        <v>0</v>
      </c>
      <c r="K825" s="86" t="b">
        <v>0</v>
      </c>
      <c r="L825" s="86" t="b">
        <v>0</v>
      </c>
    </row>
    <row r="826" spans="1:12" x14ac:dyDescent="0.25">
      <c r="A826" s="86" t="s">
        <v>308</v>
      </c>
      <c r="B826" s="86" t="s">
        <v>281</v>
      </c>
      <c r="C826" s="86">
        <v>2</v>
      </c>
      <c r="D826" s="119">
        <v>7.8889874345580517E-4</v>
      </c>
      <c r="E826" s="119">
        <v>2.5443161417474274</v>
      </c>
      <c r="F826" s="86" t="s">
        <v>2954</v>
      </c>
      <c r="G826" s="86" t="b">
        <v>0</v>
      </c>
      <c r="H826" s="86" t="b">
        <v>0</v>
      </c>
      <c r="I826" s="86" t="b">
        <v>0</v>
      </c>
      <c r="J826" s="86" t="b">
        <v>0</v>
      </c>
      <c r="K826" s="86" t="b">
        <v>0</v>
      </c>
      <c r="L826" s="86" t="b">
        <v>0</v>
      </c>
    </row>
    <row r="827" spans="1:12" x14ac:dyDescent="0.25">
      <c r="A827" s="86" t="s">
        <v>281</v>
      </c>
      <c r="B827" s="86" t="s">
        <v>294</v>
      </c>
      <c r="C827" s="86">
        <v>2</v>
      </c>
      <c r="D827" s="119">
        <v>7.8889874345580517E-4</v>
      </c>
      <c r="E827" s="119">
        <v>1.9722193737969083</v>
      </c>
      <c r="F827" s="86" t="s">
        <v>2954</v>
      </c>
      <c r="G827" s="86" t="b">
        <v>0</v>
      </c>
      <c r="H827" s="86" t="b">
        <v>0</v>
      </c>
      <c r="I827" s="86" t="b">
        <v>0</v>
      </c>
      <c r="J827" s="86" t="b">
        <v>0</v>
      </c>
      <c r="K827" s="86" t="b">
        <v>0</v>
      </c>
      <c r="L827" s="86" t="b">
        <v>0</v>
      </c>
    </row>
    <row r="828" spans="1:12" x14ac:dyDescent="0.25">
      <c r="A828" s="86" t="s">
        <v>294</v>
      </c>
      <c r="B828" s="86" t="s">
        <v>307</v>
      </c>
      <c r="C828" s="86">
        <v>2</v>
      </c>
      <c r="D828" s="119">
        <v>7.8889874345580517E-4</v>
      </c>
      <c r="E828" s="119">
        <v>2.5742793651248705</v>
      </c>
      <c r="F828" s="86" t="s">
        <v>2954</v>
      </c>
      <c r="G828" s="86" t="b">
        <v>0</v>
      </c>
      <c r="H828" s="86" t="b">
        <v>0</v>
      </c>
      <c r="I828" s="86" t="b">
        <v>0</v>
      </c>
      <c r="J828" s="86" t="b">
        <v>0</v>
      </c>
      <c r="K828" s="86" t="b">
        <v>0</v>
      </c>
      <c r="L828" s="86" t="b">
        <v>0</v>
      </c>
    </row>
    <row r="829" spans="1:12" x14ac:dyDescent="0.25">
      <c r="A829" s="86" t="s">
        <v>307</v>
      </c>
      <c r="B829" s="86" t="s">
        <v>2449</v>
      </c>
      <c r="C829" s="86">
        <v>2</v>
      </c>
      <c r="D829" s="119">
        <v>7.8889874345580517E-4</v>
      </c>
      <c r="E829" s="119">
        <v>1.6790147156448836</v>
      </c>
      <c r="F829" s="86" t="s">
        <v>2954</v>
      </c>
      <c r="G829" s="86" t="b">
        <v>0</v>
      </c>
      <c r="H829" s="86" t="b">
        <v>0</v>
      </c>
      <c r="I829" s="86" t="b">
        <v>0</v>
      </c>
      <c r="J829" s="86" t="b">
        <v>0</v>
      </c>
      <c r="K829" s="86" t="b">
        <v>0</v>
      </c>
      <c r="L829" s="86" t="b">
        <v>0</v>
      </c>
    </row>
    <row r="830" spans="1:12" x14ac:dyDescent="0.25">
      <c r="A830" s="86" t="s">
        <v>287</v>
      </c>
      <c r="B830" s="86" t="s">
        <v>2507</v>
      </c>
      <c r="C830" s="86">
        <v>2</v>
      </c>
      <c r="D830" s="119">
        <v>7.8889874345580517E-4</v>
      </c>
      <c r="E830" s="119">
        <v>2.1889284837608534</v>
      </c>
      <c r="F830" s="86" t="s">
        <v>2954</v>
      </c>
      <c r="G830" s="86" t="b">
        <v>0</v>
      </c>
      <c r="H830" s="86" t="b">
        <v>0</v>
      </c>
      <c r="I830" s="86" t="b">
        <v>0</v>
      </c>
      <c r="J830" s="86" t="b">
        <v>0</v>
      </c>
      <c r="K830" s="86" t="b">
        <v>0</v>
      </c>
      <c r="L830" s="86" t="b">
        <v>0</v>
      </c>
    </row>
    <row r="831" spans="1:12" x14ac:dyDescent="0.25">
      <c r="A831" s="86" t="s">
        <v>2454</v>
      </c>
      <c r="B831" s="86" t="s">
        <v>2554</v>
      </c>
      <c r="C831" s="86">
        <v>2</v>
      </c>
      <c r="D831" s="119">
        <v>7.8889874345580517E-4</v>
      </c>
      <c r="E831" s="119">
        <v>1.107623544083373</v>
      </c>
      <c r="F831" s="86" t="s">
        <v>2954</v>
      </c>
      <c r="G831" s="86" t="b">
        <v>0</v>
      </c>
      <c r="H831" s="86" t="b">
        <v>0</v>
      </c>
      <c r="I831" s="86" t="b">
        <v>0</v>
      </c>
      <c r="J831" s="86" t="b">
        <v>0</v>
      </c>
      <c r="K831" s="86" t="b">
        <v>0</v>
      </c>
      <c r="L831" s="86" t="b">
        <v>0</v>
      </c>
    </row>
    <row r="832" spans="1:12" x14ac:dyDescent="0.25">
      <c r="A832" s="86" t="s">
        <v>2465</v>
      </c>
      <c r="B832" s="86" t="s">
        <v>2915</v>
      </c>
      <c r="C832" s="86">
        <v>2</v>
      </c>
      <c r="D832" s="119">
        <v>7.8889874345580517E-4</v>
      </c>
      <c r="E832" s="119">
        <v>2.0769547243169213</v>
      </c>
      <c r="F832" s="86" t="s">
        <v>2954</v>
      </c>
      <c r="G832" s="86" t="b">
        <v>0</v>
      </c>
      <c r="H832" s="86" t="b">
        <v>0</v>
      </c>
      <c r="I832" s="86" t="b">
        <v>0</v>
      </c>
      <c r="J832" s="86" t="b">
        <v>0</v>
      </c>
      <c r="K832" s="86" t="b">
        <v>0</v>
      </c>
      <c r="L832" s="86" t="b">
        <v>0</v>
      </c>
    </row>
    <row r="833" spans="1:12" x14ac:dyDescent="0.25">
      <c r="A833" s="86" t="s">
        <v>2915</v>
      </c>
      <c r="B833" s="86" t="s">
        <v>2445</v>
      </c>
      <c r="C833" s="86">
        <v>2</v>
      </c>
      <c r="D833" s="119">
        <v>7.8889874345580517E-4</v>
      </c>
      <c r="E833" s="119">
        <v>1.2389647723008035</v>
      </c>
      <c r="F833" s="86" t="s">
        <v>2954</v>
      </c>
      <c r="G833" s="86" t="b">
        <v>0</v>
      </c>
      <c r="H833" s="86" t="b">
        <v>0</v>
      </c>
      <c r="I833" s="86" t="b">
        <v>0</v>
      </c>
      <c r="J833" s="86" t="b">
        <v>0</v>
      </c>
      <c r="K833" s="86" t="b">
        <v>0</v>
      </c>
      <c r="L833" s="86" t="b">
        <v>0</v>
      </c>
    </row>
    <row r="834" spans="1:12" x14ac:dyDescent="0.25">
      <c r="A834" s="86" t="s">
        <v>2465</v>
      </c>
      <c r="B834" s="86" t="s">
        <v>2916</v>
      </c>
      <c r="C834" s="86">
        <v>2</v>
      </c>
      <c r="D834" s="119">
        <v>7.8889874345580517E-4</v>
      </c>
      <c r="E834" s="119">
        <v>2.0769547243169213</v>
      </c>
      <c r="F834" s="86" t="s">
        <v>2954</v>
      </c>
      <c r="G834" s="86" t="b">
        <v>0</v>
      </c>
      <c r="H834" s="86" t="b">
        <v>0</v>
      </c>
      <c r="I834" s="86" t="b">
        <v>0</v>
      </c>
      <c r="J834" s="86" t="b">
        <v>0</v>
      </c>
      <c r="K834" s="86" t="b">
        <v>0</v>
      </c>
      <c r="L834" s="86" t="b">
        <v>0</v>
      </c>
    </row>
    <row r="835" spans="1:12" x14ac:dyDescent="0.25">
      <c r="A835" s="86" t="s">
        <v>2916</v>
      </c>
      <c r="B835" s="86" t="s">
        <v>2445</v>
      </c>
      <c r="C835" s="86">
        <v>2</v>
      </c>
      <c r="D835" s="119">
        <v>7.8889874345580517E-4</v>
      </c>
      <c r="E835" s="119">
        <v>1.2389647723008035</v>
      </c>
      <c r="F835" s="86" t="s">
        <v>2954</v>
      </c>
      <c r="G835" s="86" t="b">
        <v>0</v>
      </c>
      <c r="H835" s="86" t="b">
        <v>0</v>
      </c>
      <c r="I835" s="86" t="b">
        <v>0</v>
      </c>
      <c r="J835" s="86" t="b">
        <v>0</v>
      </c>
      <c r="K835" s="86" t="b">
        <v>0</v>
      </c>
      <c r="L835" s="86" t="b">
        <v>0</v>
      </c>
    </row>
    <row r="836" spans="1:12" x14ac:dyDescent="0.25">
      <c r="A836" s="86" t="s">
        <v>2450</v>
      </c>
      <c r="B836" s="86" t="s">
        <v>2486</v>
      </c>
      <c r="C836" s="86">
        <v>2</v>
      </c>
      <c r="D836" s="119">
        <v>7.8889874345580517E-4</v>
      </c>
      <c r="E836" s="119">
        <v>0.76761495775901634</v>
      </c>
      <c r="F836" s="86" t="s">
        <v>2954</v>
      </c>
      <c r="G836" s="86" t="b">
        <v>0</v>
      </c>
      <c r="H836" s="86" t="b">
        <v>0</v>
      </c>
      <c r="I836" s="86" t="b">
        <v>0</v>
      </c>
      <c r="J836" s="86" t="b">
        <v>0</v>
      </c>
      <c r="K836" s="86" t="b">
        <v>0</v>
      </c>
      <c r="L836" s="86" t="b">
        <v>0</v>
      </c>
    </row>
    <row r="837" spans="1:12" x14ac:dyDescent="0.25">
      <c r="A837" s="86" t="s">
        <v>2460</v>
      </c>
      <c r="B837" s="86" t="s">
        <v>2918</v>
      </c>
      <c r="C837" s="86">
        <v>2</v>
      </c>
      <c r="D837" s="119">
        <v>7.8889874345580517E-4</v>
      </c>
      <c r="E837" s="119">
        <v>1.9800447113088646</v>
      </c>
      <c r="F837" s="86" t="s">
        <v>2954</v>
      </c>
      <c r="G837" s="86" t="b">
        <v>0</v>
      </c>
      <c r="H837" s="86" t="b">
        <v>0</v>
      </c>
      <c r="I837" s="86" t="b">
        <v>0</v>
      </c>
      <c r="J837" s="86" t="b">
        <v>0</v>
      </c>
      <c r="K837" s="86" t="b">
        <v>0</v>
      </c>
      <c r="L837" s="86" t="b">
        <v>0</v>
      </c>
    </row>
    <row r="838" spans="1:12" x14ac:dyDescent="0.25">
      <c r="A838" s="86" t="s">
        <v>2918</v>
      </c>
      <c r="B838" s="86" t="s">
        <v>2574</v>
      </c>
      <c r="C838" s="86">
        <v>2</v>
      </c>
      <c r="D838" s="119">
        <v>7.8889874345580517E-4</v>
      </c>
      <c r="E838" s="119">
        <v>2.817317413811165</v>
      </c>
      <c r="F838" s="86" t="s">
        <v>2954</v>
      </c>
      <c r="G838" s="86" t="b">
        <v>0</v>
      </c>
      <c r="H838" s="86" t="b">
        <v>0</v>
      </c>
      <c r="I838" s="86" t="b">
        <v>0</v>
      </c>
      <c r="J838" s="86" t="b">
        <v>0</v>
      </c>
      <c r="K838" s="86" t="b">
        <v>0</v>
      </c>
      <c r="L838" s="86" t="b">
        <v>0</v>
      </c>
    </row>
    <row r="839" spans="1:12" x14ac:dyDescent="0.25">
      <c r="A839" s="86" t="s">
        <v>2574</v>
      </c>
      <c r="B839" s="86" t="s">
        <v>2563</v>
      </c>
      <c r="C839" s="86">
        <v>2</v>
      </c>
      <c r="D839" s="119">
        <v>7.8889874345580517E-4</v>
      </c>
      <c r="E839" s="119">
        <v>2.1641049000358215</v>
      </c>
      <c r="F839" s="86" t="s">
        <v>2954</v>
      </c>
      <c r="G839" s="86" t="b">
        <v>0</v>
      </c>
      <c r="H839" s="86" t="b">
        <v>0</v>
      </c>
      <c r="I839" s="86" t="b">
        <v>0</v>
      </c>
      <c r="J839" s="86" t="b">
        <v>0</v>
      </c>
      <c r="K839" s="86" t="b">
        <v>0</v>
      </c>
      <c r="L839" s="86" t="b">
        <v>0</v>
      </c>
    </row>
    <row r="840" spans="1:12" x14ac:dyDescent="0.25">
      <c r="A840" s="86" t="s">
        <v>2563</v>
      </c>
      <c r="B840" s="86" t="s">
        <v>2445</v>
      </c>
      <c r="C840" s="86">
        <v>2</v>
      </c>
      <c r="D840" s="119">
        <v>7.8889874345580517E-4</v>
      </c>
      <c r="E840" s="119">
        <v>0.58575225852545998</v>
      </c>
      <c r="F840" s="86" t="s">
        <v>2954</v>
      </c>
      <c r="G840" s="86" t="b">
        <v>0</v>
      </c>
      <c r="H840" s="86" t="b">
        <v>0</v>
      </c>
      <c r="I840" s="86" t="b">
        <v>0</v>
      </c>
      <c r="J840" s="86" t="b">
        <v>0</v>
      </c>
      <c r="K840" s="86" t="b">
        <v>0</v>
      </c>
      <c r="L840" s="86" t="b">
        <v>0</v>
      </c>
    </row>
    <row r="841" spans="1:12" x14ac:dyDescent="0.25">
      <c r="A841" s="86" t="s">
        <v>2445</v>
      </c>
      <c r="B841" s="86" t="s">
        <v>2681</v>
      </c>
      <c r="C841" s="86">
        <v>2</v>
      </c>
      <c r="D841" s="119">
        <v>7.8889874345580517E-4</v>
      </c>
      <c r="E841" s="119">
        <v>1.0179768643575833</v>
      </c>
      <c r="F841" s="86" t="s">
        <v>2954</v>
      </c>
      <c r="G841" s="86" t="b">
        <v>0</v>
      </c>
      <c r="H841" s="86" t="b">
        <v>0</v>
      </c>
      <c r="I841" s="86" t="b">
        <v>0</v>
      </c>
      <c r="J841" s="86" t="b">
        <v>1</v>
      </c>
      <c r="K841" s="86" t="b">
        <v>0</v>
      </c>
      <c r="L841" s="86" t="b">
        <v>0</v>
      </c>
    </row>
    <row r="842" spans="1:12" x14ac:dyDescent="0.25">
      <c r="A842" s="86" t="s">
        <v>2681</v>
      </c>
      <c r="B842" s="86" t="s">
        <v>2919</v>
      </c>
      <c r="C842" s="86">
        <v>2</v>
      </c>
      <c r="D842" s="119">
        <v>7.8889874345580517E-4</v>
      </c>
      <c r="E842" s="119">
        <v>3.1183474094751462</v>
      </c>
      <c r="F842" s="86" t="s">
        <v>2954</v>
      </c>
      <c r="G842" s="86" t="b">
        <v>1</v>
      </c>
      <c r="H842" s="86" t="b">
        <v>0</v>
      </c>
      <c r="I842" s="86" t="b">
        <v>0</v>
      </c>
      <c r="J842" s="86" t="b">
        <v>0</v>
      </c>
      <c r="K842" s="86" t="b">
        <v>0</v>
      </c>
      <c r="L842" s="86" t="b">
        <v>0</v>
      </c>
    </row>
    <row r="843" spans="1:12" x14ac:dyDescent="0.25">
      <c r="A843" s="86" t="s">
        <v>2919</v>
      </c>
      <c r="B843" s="86" t="s">
        <v>2482</v>
      </c>
      <c r="C843" s="86">
        <v>2</v>
      </c>
      <c r="D843" s="119">
        <v>7.8889874345580517E-4</v>
      </c>
      <c r="E843" s="119">
        <v>2.3779847199809026</v>
      </c>
      <c r="F843" s="86" t="s">
        <v>2954</v>
      </c>
      <c r="G843" s="86" t="b">
        <v>0</v>
      </c>
      <c r="H843" s="86" t="b">
        <v>0</v>
      </c>
      <c r="I843" s="86" t="b">
        <v>0</v>
      </c>
      <c r="J843" s="86" t="b">
        <v>0</v>
      </c>
      <c r="K843" s="86" t="b">
        <v>0</v>
      </c>
      <c r="L843" s="86" t="b">
        <v>0</v>
      </c>
    </row>
    <row r="844" spans="1:12" x14ac:dyDescent="0.25">
      <c r="A844" s="86" t="s">
        <v>2482</v>
      </c>
      <c r="B844" s="86" t="s">
        <v>290</v>
      </c>
      <c r="C844" s="86">
        <v>2</v>
      </c>
      <c r="D844" s="119">
        <v>7.8889874345580517E-4</v>
      </c>
      <c r="E844" s="119">
        <v>1.5998334695972587</v>
      </c>
      <c r="F844" s="86" t="s">
        <v>2954</v>
      </c>
      <c r="G844" s="86" t="b">
        <v>0</v>
      </c>
      <c r="H844" s="86" t="b">
        <v>0</v>
      </c>
      <c r="I844" s="86" t="b">
        <v>0</v>
      </c>
      <c r="J844" s="86" t="b">
        <v>0</v>
      </c>
      <c r="K844" s="86" t="b">
        <v>0</v>
      </c>
      <c r="L844" s="86" t="b">
        <v>0</v>
      </c>
    </row>
    <row r="845" spans="1:12" x14ac:dyDescent="0.25">
      <c r="A845" s="86" t="s">
        <v>290</v>
      </c>
      <c r="B845" s="86" t="s">
        <v>2920</v>
      </c>
      <c r="C845" s="86">
        <v>2</v>
      </c>
      <c r="D845" s="119">
        <v>7.8889874345580517E-4</v>
      </c>
      <c r="E845" s="119">
        <v>2.4651348956998027</v>
      </c>
      <c r="F845" s="86" t="s">
        <v>2954</v>
      </c>
      <c r="G845" s="86" t="b">
        <v>0</v>
      </c>
      <c r="H845" s="86" t="b">
        <v>0</v>
      </c>
      <c r="I845" s="86" t="b">
        <v>0</v>
      </c>
      <c r="J845" s="86" t="b">
        <v>0</v>
      </c>
      <c r="K845" s="86" t="b">
        <v>0</v>
      </c>
      <c r="L845" s="86" t="b">
        <v>0</v>
      </c>
    </row>
    <row r="846" spans="1:12" x14ac:dyDescent="0.25">
      <c r="A846" s="86" t="s">
        <v>2920</v>
      </c>
      <c r="B846" s="86" t="s">
        <v>2627</v>
      </c>
      <c r="C846" s="86">
        <v>2</v>
      </c>
      <c r="D846" s="119">
        <v>7.8889874345580517E-4</v>
      </c>
      <c r="E846" s="119">
        <v>3.0214373964670895</v>
      </c>
      <c r="F846" s="86" t="s">
        <v>2954</v>
      </c>
      <c r="G846" s="86" t="b">
        <v>0</v>
      </c>
      <c r="H846" s="86" t="b">
        <v>0</v>
      </c>
      <c r="I846" s="86" t="b">
        <v>0</v>
      </c>
      <c r="J846" s="86" t="b">
        <v>0</v>
      </c>
      <c r="K846" s="86" t="b">
        <v>0</v>
      </c>
      <c r="L846" s="86" t="b">
        <v>0</v>
      </c>
    </row>
    <row r="847" spans="1:12" x14ac:dyDescent="0.25">
      <c r="A847" s="86" t="s">
        <v>2630</v>
      </c>
      <c r="B847" s="86" t="s">
        <v>2921</v>
      </c>
      <c r="C847" s="86">
        <v>2</v>
      </c>
      <c r="D847" s="119">
        <v>7.8889874345580517E-4</v>
      </c>
      <c r="E847" s="119">
        <v>3.0214373964670895</v>
      </c>
      <c r="F847" s="86" t="s">
        <v>2954</v>
      </c>
      <c r="G847" s="86" t="b">
        <v>0</v>
      </c>
      <c r="H847" s="86" t="b">
        <v>0</v>
      </c>
      <c r="I847" s="86" t="b">
        <v>0</v>
      </c>
      <c r="J847" s="86" t="b">
        <v>0</v>
      </c>
      <c r="K847" s="86" t="b">
        <v>0</v>
      </c>
      <c r="L847" s="86" t="b">
        <v>0</v>
      </c>
    </row>
    <row r="848" spans="1:12" x14ac:dyDescent="0.25">
      <c r="A848" s="86" t="s">
        <v>2921</v>
      </c>
      <c r="B848" s="86" t="s">
        <v>2476</v>
      </c>
      <c r="C848" s="86">
        <v>2</v>
      </c>
      <c r="D848" s="119">
        <v>7.8889874345580517E-4</v>
      </c>
      <c r="E848" s="119">
        <v>2.4416537998502799</v>
      </c>
      <c r="F848" s="86" t="s">
        <v>2954</v>
      </c>
      <c r="G848" s="86" t="b">
        <v>0</v>
      </c>
      <c r="H848" s="86" t="b">
        <v>0</v>
      </c>
      <c r="I848" s="86" t="b">
        <v>0</v>
      </c>
      <c r="J848" s="86" t="b">
        <v>0</v>
      </c>
      <c r="K848" s="86" t="b">
        <v>0</v>
      </c>
      <c r="L848" s="86" t="b">
        <v>0</v>
      </c>
    </row>
    <row r="849" spans="1:12" x14ac:dyDescent="0.25">
      <c r="A849" s="86" t="s">
        <v>2558</v>
      </c>
      <c r="B849" s="86" t="s">
        <v>2922</v>
      </c>
      <c r="C849" s="86">
        <v>2</v>
      </c>
      <c r="D849" s="119">
        <v>7.8889874345580517E-4</v>
      </c>
      <c r="E849" s="119">
        <v>2.766164891363784</v>
      </c>
      <c r="F849" s="86" t="s">
        <v>2954</v>
      </c>
      <c r="G849" s="86" t="b">
        <v>0</v>
      </c>
      <c r="H849" s="86" t="b">
        <v>0</v>
      </c>
      <c r="I849" s="86" t="b">
        <v>0</v>
      </c>
      <c r="J849" s="86" t="b">
        <v>0</v>
      </c>
      <c r="K849" s="86" t="b">
        <v>0</v>
      </c>
      <c r="L849" s="86" t="b">
        <v>0</v>
      </c>
    </row>
    <row r="850" spans="1:12" x14ac:dyDescent="0.25">
      <c r="A850" s="86" t="s">
        <v>2922</v>
      </c>
      <c r="B850" s="86" t="s">
        <v>2506</v>
      </c>
      <c r="C850" s="86">
        <v>2</v>
      </c>
      <c r="D850" s="119">
        <v>7.8889874345580517E-4</v>
      </c>
      <c r="E850" s="119">
        <v>2.4651348956998027</v>
      </c>
      <c r="F850" s="86" t="s">
        <v>2954</v>
      </c>
      <c r="G850" s="86" t="b">
        <v>0</v>
      </c>
      <c r="H850" s="86" t="b">
        <v>0</v>
      </c>
      <c r="I850" s="86" t="b">
        <v>0</v>
      </c>
      <c r="J850" s="86" t="b">
        <v>0</v>
      </c>
      <c r="K850" s="86" t="b">
        <v>0</v>
      </c>
      <c r="L850" s="86" t="b">
        <v>0</v>
      </c>
    </row>
    <row r="851" spans="1:12" x14ac:dyDescent="0.25">
      <c r="A851" s="86" t="s">
        <v>2835</v>
      </c>
      <c r="B851" s="86" t="s">
        <v>2843</v>
      </c>
      <c r="C851" s="86">
        <v>2</v>
      </c>
      <c r="D851" s="119">
        <v>7.8889874345580517E-4</v>
      </c>
      <c r="E851" s="119">
        <v>3.0671948870277648</v>
      </c>
      <c r="F851" s="86" t="s">
        <v>2954</v>
      </c>
      <c r="G851" s="86" t="b">
        <v>0</v>
      </c>
      <c r="H851" s="86" t="b">
        <v>0</v>
      </c>
      <c r="I851" s="86" t="b">
        <v>0</v>
      </c>
      <c r="J851" s="86" t="b">
        <v>0</v>
      </c>
      <c r="K851" s="86" t="b">
        <v>0</v>
      </c>
      <c r="L851" s="86" t="b">
        <v>0</v>
      </c>
    </row>
    <row r="852" spans="1:12" x14ac:dyDescent="0.25">
      <c r="A852" s="86" t="s">
        <v>2843</v>
      </c>
      <c r="B852" s="86" t="s">
        <v>2923</v>
      </c>
      <c r="C852" s="86">
        <v>2</v>
      </c>
      <c r="D852" s="119">
        <v>7.8889874345580517E-4</v>
      </c>
      <c r="E852" s="119">
        <v>3.2432861460834461</v>
      </c>
      <c r="F852" s="86" t="s">
        <v>2954</v>
      </c>
      <c r="G852" s="86" t="b">
        <v>0</v>
      </c>
      <c r="H852" s="86" t="b">
        <v>0</v>
      </c>
      <c r="I852" s="86" t="b">
        <v>0</v>
      </c>
      <c r="J852" s="86" t="b">
        <v>0</v>
      </c>
      <c r="K852" s="86" t="b">
        <v>0</v>
      </c>
      <c r="L852" s="86" t="b">
        <v>0</v>
      </c>
    </row>
    <row r="853" spans="1:12" x14ac:dyDescent="0.25">
      <c r="A853" s="86" t="s">
        <v>2923</v>
      </c>
      <c r="B853" s="86" t="s">
        <v>2836</v>
      </c>
      <c r="C853" s="86">
        <v>2</v>
      </c>
      <c r="D853" s="119">
        <v>7.8889874345580517E-4</v>
      </c>
      <c r="E853" s="119">
        <v>3.2432861460834461</v>
      </c>
      <c r="F853" s="86" t="s">
        <v>2954</v>
      </c>
      <c r="G853" s="86" t="b">
        <v>0</v>
      </c>
      <c r="H853" s="86" t="b">
        <v>0</v>
      </c>
      <c r="I853" s="86" t="b">
        <v>0</v>
      </c>
      <c r="J853" s="86" t="b">
        <v>0</v>
      </c>
      <c r="K853" s="86" t="b">
        <v>0</v>
      </c>
      <c r="L853" s="86" t="b">
        <v>0</v>
      </c>
    </row>
    <row r="854" spans="1:12" x14ac:dyDescent="0.25">
      <c r="A854" s="86" t="s">
        <v>2527</v>
      </c>
      <c r="B854" s="86" t="s">
        <v>2924</v>
      </c>
      <c r="C854" s="86">
        <v>2</v>
      </c>
      <c r="D854" s="119">
        <v>7.8889874345580517E-4</v>
      </c>
      <c r="E854" s="119">
        <v>2.6412261547554836</v>
      </c>
      <c r="F854" s="86" t="s">
        <v>2954</v>
      </c>
      <c r="G854" s="86" t="b">
        <v>0</v>
      </c>
      <c r="H854" s="86" t="b">
        <v>0</v>
      </c>
      <c r="I854" s="86" t="b">
        <v>0</v>
      </c>
      <c r="J854" s="86" t="b">
        <v>0</v>
      </c>
      <c r="K854" s="86" t="b">
        <v>0</v>
      </c>
      <c r="L854" s="86" t="b">
        <v>0</v>
      </c>
    </row>
    <row r="855" spans="1:12" x14ac:dyDescent="0.25">
      <c r="A855" s="86" t="s">
        <v>2924</v>
      </c>
      <c r="B855" s="86" t="s">
        <v>286</v>
      </c>
      <c r="C855" s="86">
        <v>2</v>
      </c>
      <c r="D855" s="119">
        <v>7.8889874345580517E-4</v>
      </c>
      <c r="E855" s="119">
        <v>3.4193774051391275</v>
      </c>
      <c r="F855" s="86" t="s">
        <v>2954</v>
      </c>
      <c r="G855" s="86" t="b">
        <v>0</v>
      </c>
      <c r="H855" s="86" t="b">
        <v>0</v>
      </c>
      <c r="I855" s="86" t="b">
        <v>0</v>
      </c>
      <c r="J855" s="86" t="b">
        <v>0</v>
      </c>
      <c r="K855" s="86" t="b">
        <v>0</v>
      </c>
      <c r="L855" s="86" t="b">
        <v>0</v>
      </c>
    </row>
    <row r="856" spans="1:12" x14ac:dyDescent="0.25">
      <c r="A856" s="86" t="s">
        <v>286</v>
      </c>
      <c r="B856" s="86" t="s">
        <v>2511</v>
      </c>
      <c r="C856" s="86">
        <v>2</v>
      </c>
      <c r="D856" s="119">
        <v>7.8889874345580517E-4</v>
      </c>
      <c r="E856" s="119">
        <v>2.6412261547554836</v>
      </c>
      <c r="F856" s="86" t="s">
        <v>2954</v>
      </c>
      <c r="G856" s="86" t="b">
        <v>0</v>
      </c>
      <c r="H856" s="86" t="b">
        <v>0</v>
      </c>
      <c r="I856" s="86" t="b">
        <v>0</v>
      </c>
      <c r="J856" s="86" t="b">
        <v>0</v>
      </c>
      <c r="K856" s="86" t="b">
        <v>0</v>
      </c>
      <c r="L856" s="86" t="b">
        <v>0</v>
      </c>
    </row>
    <row r="857" spans="1:12" x14ac:dyDescent="0.25">
      <c r="A857" s="86" t="s">
        <v>2511</v>
      </c>
      <c r="B857" s="86" t="s">
        <v>2925</v>
      </c>
      <c r="C857" s="86">
        <v>2</v>
      </c>
      <c r="D857" s="119">
        <v>7.8889874345580517E-4</v>
      </c>
      <c r="E857" s="119">
        <v>2.5443161417474274</v>
      </c>
      <c r="F857" s="86" t="s">
        <v>2954</v>
      </c>
      <c r="G857" s="86" t="b">
        <v>0</v>
      </c>
      <c r="H857" s="86" t="b">
        <v>0</v>
      </c>
      <c r="I857" s="86" t="b">
        <v>0</v>
      </c>
      <c r="J857" s="86" t="b">
        <v>0</v>
      </c>
      <c r="K857" s="86" t="b">
        <v>0</v>
      </c>
      <c r="L857" s="86" t="b">
        <v>0</v>
      </c>
    </row>
    <row r="858" spans="1:12" x14ac:dyDescent="0.25">
      <c r="A858" s="86" t="s">
        <v>2925</v>
      </c>
      <c r="B858" s="86" t="s">
        <v>2715</v>
      </c>
      <c r="C858" s="86">
        <v>2</v>
      </c>
      <c r="D858" s="119">
        <v>7.8889874345580517E-4</v>
      </c>
      <c r="E858" s="119">
        <v>3.1183474094751462</v>
      </c>
      <c r="F858" s="86" t="s">
        <v>2954</v>
      </c>
      <c r="G858" s="86" t="b">
        <v>0</v>
      </c>
      <c r="H858" s="86" t="b">
        <v>0</v>
      </c>
      <c r="I858" s="86" t="b">
        <v>0</v>
      </c>
      <c r="J858" s="86" t="b">
        <v>0</v>
      </c>
      <c r="K858" s="86" t="b">
        <v>0</v>
      </c>
      <c r="L858" s="86" t="b">
        <v>0</v>
      </c>
    </row>
    <row r="859" spans="1:12" x14ac:dyDescent="0.25">
      <c r="A859" s="86" t="s">
        <v>2716</v>
      </c>
      <c r="B859" s="86" t="s">
        <v>2631</v>
      </c>
      <c r="C859" s="86">
        <v>2</v>
      </c>
      <c r="D859" s="119">
        <v>7.8889874345580517E-4</v>
      </c>
      <c r="E859" s="119">
        <v>2.7204074008031087</v>
      </c>
      <c r="F859" s="86" t="s">
        <v>2954</v>
      </c>
      <c r="G859" s="86" t="b">
        <v>0</v>
      </c>
      <c r="H859" s="86" t="b">
        <v>0</v>
      </c>
      <c r="I859" s="86" t="b">
        <v>0</v>
      </c>
      <c r="J859" s="86" t="b">
        <v>0</v>
      </c>
      <c r="K859" s="86" t="b">
        <v>0</v>
      </c>
      <c r="L859" s="86" t="b">
        <v>0</v>
      </c>
    </row>
    <row r="860" spans="1:12" x14ac:dyDescent="0.25">
      <c r="A860" s="86" t="s">
        <v>2631</v>
      </c>
      <c r="B860" s="86" t="s">
        <v>2445</v>
      </c>
      <c r="C860" s="86">
        <v>2</v>
      </c>
      <c r="D860" s="119">
        <v>7.8889874345580517E-4</v>
      </c>
      <c r="E860" s="119">
        <v>0.84102476362876599</v>
      </c>
      <c r="F860" s="86" t="s">
        <v>2954</v>
      </c>
      <c r="G860" s="86" t="b">
        <v>0</v>
      </c>
      <c r="H860" s="86" t="b">
        <v>0</v>
      </c>
      <c r="I860" s="86" t="b">
        <v>0</v>
      </c>
      <c r="J860" s="86" t="b">
        <v>0</v>
      </c>
      <c r="K860" s="86" t="b">
        <v>0</v>
      </c>
      <c r="L860" s="86" t="b">
        <v>0</v>
      </c>
    </row>
    <row r="861" spans="1:12" x14ac:dyDescent="0.25">
      <c r="A861" s="86" t="s">
        <v>2445</v>
      </c>
      <c r="B861" s="86" t="s">
        <v>2926</v>
      </c>
      <c r="C861" s="86">
        <v>2</v>
      </c>
      <c r="D861" s="119">
        <v>7.8889874345580517E-4</v>
      </c>
      <c r="E861" s="119">
        <v>1.3190068600215645</v>
      </c>
      <c r="F861" s="86" t="s">
        <v>2954</v>
      </c>
      <c r="G861" s="86" t="b">
        <v>0</v>
      </c>
      <c r="H861" s="86" t="b">
        <v>0</v>
      </c>
      <c r="I861" s="86" t="b">
        <v>0</v>
      </c>
      <c r="J861" s="86" t="b">
        <v>0</v>
      </c>
      <c r="K861" s="86" t="b">
        <v>0</v>
      </c>
      <c r="L861" s="86" t="b">
        <v>0</v>
      </c>
    </row>
    <row r="862" spans="1:12" x14ac:dyDescent="0.25">
      <c r="A862" s="86" t="s">
        <v>2926</v>
      </c>
      <c r="B862" s="86" t="s">
        <v>2463</v>
      </c>
      <c r="C862" s="86">
        <v>2</v>
      </c>
      <c r="D862" s="119">
        <v>7.8889874345580517E-4</v>
      </c>
      <c r="E862" s="119">
        <v>2.0483095428673912</v>
      </c>
      <c r="F862" s="86" t="s">
        <v>2954</v>
      </c>
      <c r="G862" s="86" t="b">
        <v>0</v>
      </c>
      <c r="H862" s="86" t="b">
        <v>0</v>
      </c>
      <c r="I862" s="86" t="b">
        <v>0</v>
      </c>
      <c r="J862" s="86" t="b">
        <v>0</v>
      </c>
      <c r="K862" s="86" t="b">
        <v>0</v>
      </c>
      <c r="L862" s="86" t="b">
        <v>0</v>
      </c>
    </row>
    <row r="863" spans="1:12" x14ac:dyDescent="0.25">
      <c r="A863" s="86" t="s">
        <v>2463</v>
      </c>
      <c r="B863" s="86" t="s">
        <v>2455</v>
      </c>
      <c r="C863" s="86">
        <v>2</v>
      </c>
      <c r="D863" s="119">
        <v>7.8889874345580517E-4</v>
      </c>
      <c r="E863" s="119">
        <v>0.58432130341901123</v>
      </c>
      <c r="F863" s="86" t="s">
        <v>2954</v>
      </c>
      <c r="G863" s="86" t="b">
        <v>0</v>
      </c>
      <c r="H863" s="86" t="b">
        <v>0</v>
      </c>
      <c r="I863" s="86" t="b">
        <v>0</v>
      </c>
      <c r="J863" s="86" t="b">
        <v>0</v>
      </c>
      <c r="K863" s="86" t="b">
        <v>0</v>
      </c>
      <c r="L863" s="86" t="b">
        <v>0</v>
      </c>
    </row>
    <row r="864" spans="1:12" x14ac:dyDescent="0.25">
      <c r="A864" s="86" t="s">
        <v>2455</v>
      </c>
      <c r="B864" s="86" t="s">
        <v>2694</v>
      </c>
      <c r="C864" s="86">
        <v>2</v>
      </c>
      <c r="D864" s="119">
        <v>7.8889874345580517E-4</v>
      </c>
      <c r="E864" s="119">
        <v>1.5108923862604777</v>
      </c>
      <c r="F864" s="86" t="s">
        <v>2954</v>
      </c>
      <c r="G864" s="86" t="b">
        <v>0</v>
      </c>
      <c r="H864" s="86" t="b">
        <v>0</v>
      </c>
      <c r="I864" s="86" t="b">
        <v>0</v>
      </c>
      <c r="J864" s="86" t="b">
        <v>0</v>
      </c>
      <c r="K864" s="86" t="b">
        <v>0</v>
      </c>
      <c r="L864" s="86" t="b">
        <v>0</v>
      </c>
    </row>
    <row r="865" spans="1:12" x14ac:dyDescent="0.25">
      <c r="A865" s="86" t="s">
        <v>2927</v>
      </c>
      <c r="B865" s="86" t="s">
        <v>2928</v>
      </c>
      <c r="C865" s="86">
        <v>2</v>
      </c>
      <c r="D865" s="119">
        <v>7.8889874345580517E-4</v>
      </c>
      <c r="E865" s="119">
        <v>3.4193774051391275</v>
      </c>
      <c r="F865" s="86" t="s">
        <v>2954</v>
      </c>
      <c r="G865" s="86" t="b">
        <v>0</v>
      </c>
      <c r="H865" s="86" t="b">
        <v>0</v>
      </c>
      <c r="I865" s="86" t="b">
        <v>0</v>
      </c>
      <c r="J865" s="86" t="b">
        <v>0</v>
      </c>
      <c r="K865" s="86" t="b">
        <v>0</v>
      </c>
      <c r="L865" s="86" t="b">
        <v>0</v>
      </c>
    </row>
    <row r="866" spans="1:12" x14ac:dyDescent="0.25">
      <c r="A866" s="86" t="s">
        <v>2928</v>
      </c>
      <c r="B866" s="86" t="s">
        <v>2929</v>
      </c>
      <c r="C866" s="86">
        <v>2</v>
      </c>
      <c r="D866" s="119">
        <v>7.8889874345580517E-4</v>
      </c>
      <c r="E866" s="119">
        <v>3.4193774051391275</v>
      </c>
      <c r="F866" s="86" t="s">
        <v>2954</v>
      </c>
      <c r="G866" s="86" t="b">
        <v>0</v>
      </c>
      <c r="H866" s="86" t="b">
        <v>0</v>
      </c>
      <c r="I866" s="86" t="b">
        <v>0</v>
      </c>
      <c r="J866" s="86" t="b">
        <v>0</v>
      </c>
      <c r="K866" s="86" t="b">
        <v>0</v>
      </c>
      <c r="L866" s="86" t="b">
        <v>0</v>
      </c>
    </row>
    <row r="867" spans="1:12" x14ac:dyDescent="0.25">
      <c r="A867" s="86" t="s">
        <v>2929</v>
      </c>
      <c r="B867" s="86" t="s">
        <v>2452</v>
      </c>
      <c r="C867" s="86">
        <v>2</v>
      </c>
      <c r="D867" s="119">
        <v>7.8889874345580517E-4</v>
      </c>
      <c r="E867" s="119">
        <v>1.8511756810721323</v>
      </c>
      <c r="F867" s="86" t="s">
        <v>2954</v>
      </c>
      <c r="G867" s="86" t="b">
        <v>0</v>
      </c>
      <c r="H867" s="86" t="b">
        <v>0</v>
      </c>
      <c r="I867" s="86" t="b">
        <v>0</v>
      </c>
      <c r="J867" s="86" t="b">
        <v>0</v>
      </c>
      <c r="K867" s="86" t="b">
        <v>0</v>
      </c>
      <c r="L867" s="86" t="b">
        <v>0</v>
      </c>
    </row>
    <row r="868" spans="1:12" x14ac:dyDescent="0.25">
      <c r="A868" s="86" t="s">
        <v>2451</v>
      </c>
      <c r="B868" s="86" t="s">
        <v>2858</v>
      </c>
      <c r="C868" s="86">
        <v>2</v>
      </c>
      <c r="D868" s="119">
        <v>7.8889874345580517E-4</v>
      </c>
      <c r="E868" s="119">
        <v>1.5998334695972587</v>
      </c>
      <c r="F868" s="86" t="s">
        <v>2954</v>
      </c>
      <c r="G868" s="86" t="b">
        <v>0</v>
      </c>
      <c r="H868" s="86" t="b">
        <v>0</v>
      </c>
      <c r="I868" s="86" t="b">
        <v>0</v>
      </c>
      <c r="J868" s="86" t="b">
        <v>0</v>
      </c>
      <c r="K868" s="86" t="b">
        <v>0</v>
      </c>
      <c r="L868" s="86" t="b">
        <v>0</v>
      </c>
    </row>
    <row r="869" spans="1:12" x14ac:dyDescent="0.25">
      <c r="A869" s="86" t="s">
        <v>2858</v>
      </c>
      <c r="B869" s="86" t="s">
        <v>2445</v>
      </c>
      <c r="C869" s="86">
        <v>2</v>
      </c>
      <c r="D869" s="119">
        <v>7.8889874345580517E-4</v>
      </c>
      <c r="E869" s="119">
        <v>1.0628735132451224</v>
      </c>
      <c r="F869" s="86" t="s">
        <v>2954</v>
      </c>
      <c r="G869" s="86" t="b">
        <v>0</v>
      </c>
      <c r="H869" s="86" t="b">
        <v>0</v>
      </c>
      <c r="I869" s="86" t="b">
        <v>0</v>
      </c>
      <c r="J869" s="86" t="b">
        <v>0</v>
      </c>
      <c r="K869" s="86" t="b">
        <v>0</v>
      </c>
      <c r="L869" s="86" t="b">
        <v>0</v>
      </c>
    </row>
    <row r="870" spans="1:12" x14ac:dyDescent="0.25">
      <c r="A870" s="86" t="s">
        <v>2445</v>
      </c>
      <c r="B870" s="86" t="s">
        <v>2930</v>
      </c>
      <c r="C870" s="86">
        <v>2</v>
      </c>
      <c r="D870" s="119">
        <v>7.8889874345580517E-4</v>
      </c>
      <c r="E870" s="119">
        <v>1.3190068600215645</v>
      </c>
      <c r="F870" s="86" t="s">
        <v>2954</v>
      </c>
      <c r="G870" s="86" t="b">
        <v>0</v>
      </c>
      <c r="H870" s="86" t="b">
        <v>0</v>
      </c>
      <c r="I870" s="86" t="b">
        <v>0</v>
      </c>
      <c r="J870" s="86" t="b">
        <v>0</v>
      </c>
      <c r="K870" s="86" t="b">
        <v>0</v>
      </c>
      <c r="L870" s="86" t="b">
        <v>0</v>
      </c>
    </row>
    <row r="871" spans="1:12" x14ac:dyDescent="0.25">
      <c r="A871" s="86" t="s">
        <v>2930</v>
      </c>
      <c r="B871" s="86" t="s">
        <v>2563</v>
      </c>
      <c r="C871" s="86">
        <v>2</v>
      </c>
      <c r="D871" s="119">
        <v>7.8889874345580517E-4</v>
      </c>
      <c r="E871" s="119">
        <v>2.766164891363784</v>
      </c>
      <c r="F871" s="86" t="s">
        <v>2954</v>
      </c>
      <c r="G871" s="86" t="b">
        <v>0</v>
      </c>
      <c r="H871" s="86" t="b">
        <v>0</v>
      </c>
      <c r="I871" s="86" t="b">
        <v>0</v>
      </c>
      <c r="J871" s="86" t="b">
        <v>0</v>
      </c>
      <c r="K871" s="86" t="b">
        <v>0</v>
      </c>
      <c r="L871" s="86" t="b">
        <v>0</v>
      </c>
    </row>
    <row r="872" spans="1:12" x14ac:dyDescent="0.25">
      <c r="A872" s="86" t="s">
        <v>2563</v>
      </c>
      <c r="B872" s="86" t="s">
        <v>2468</v>
      </c>
      <c r="C872" s="86">
        <v>2</v>
      </c>
      <c r="D872" s="119">
        <v>7.8889874345580517E-4</v>
      </c>
      <c r="E872" s="119">
        <v>1.4874112904109549</v>
      </c>
      <c r="F872" s="86" t="s">
        <v>2954</v>
      </c>
      <c r="G872" s="86" t="b">
        <v>0</v>
      </c>
      <c r="H872" s="86" t="b">
        <v>0</v>
      </c>
      <c r="I872" s="86" t="b">
        <v>0</v>
      </c>
      <c r="J872" s="86" t="b">
        <v>0</v>
      </c>
      <c r="K872" s="86" t="b">
        <v>0</v>
      </c>
      <c r="L872" s="86" t="b">
        <v>0</v>
      </c>
    </row>
    <row r="873" spans="1:12" x14ac:dyDescent="0.25">
      <c r="A873" s="86" t="s">
        <v>2468</v>
      </c>
      <c r="B873" s="86" t="s">
        <v>272</v>
      </c>
      <c r="C873" s="86">
        <v>2</v>
      </c>
      <c r="D873" s="119">
        <v>7.8889874345580517E-4</v>
      </c>
      <c r="E873" s="119">
        <v>1.2947101874405176</v>
      </c>
      <c r="F873" s="86" t="s">
        <v>2954</v>
      </c>
      <c r="G873" s="86" t="b">
        <v>0</v>
      </c>
      <c r="H873" s="86" t="b">
        <v>0</v>
      </c>
      <c r="I873" s="86" t="b">
        <v>0</v>
      </c>
      <c r="J873" s="86" t="b">
        <v>0</v>
      </c>
      <c r="K873" s="86" t="b">
        <v>0</v>
      </c>
      <c r="L873" s="86" t="b">
        <v>0</v>
      </c>
    </row>
    <row r="874" spans="1:12" x14ac:dyDescent="0.25">
      <c r="A874" s="86" t="s">
        <v>272</v>
      </c>
      <c r="B874" s="86" t="s">
        <v>296</v>
      </c>
      <c r="C874" s="86">
        <v>2</v>
      </c>
      <c r="D874" s="119">
        <v>7.8889874345580517E-4</v>
      </c>
      <c r="E874" s="119">
        <v>2.5162874181471837</v>
      </c>
      <c r="F874" s="86" t="s">
        <v>2954</v>
      </c>
      <c r="G874" s="86" t="b">
        <v>0</v>
      </c>
      <c r="H874" s="86" t="b">
        <v>0</v>
      </c>
      <c r="I874" s="86" t="b">
        <v>0</v>
      </c>
      <c r="J874" s="86" t="b">
        <v>0</v>
      </c>
      <c r="K874" s="86" t="b">
        <v>0</v>
      </c>
      <c r="L874" s="86" t="b">
        <v>0</v>
      </c>
    </row>
    <row r="875" spans="1:12" x14ac:dyDescent="0.25">
      <c r="A875" s="86" t="s">
        <v>296</v>
      </c>
      <c r="B875" s="86" t="s">
        <v>295</v>
      </c>
      <c r="C875" s="86">
        <v>2</v>
      </c>
      <c r="D875" s="119">
        <v>7.8889874345580517E-4</v>
      </c>
      <c r="E875" s="119">
        <v>2.8753093607888518</v>
      </c>
      <c r="F875" s="86" t="s">
        <v>2954</v>
      </c>
      <c r="G875" s="86" t="b">
        <v>0</v>
      </c>
      <c r="H875" s="86" t="b">
        <v>0</v>
      </c>
      <c r="I875" s="86" t="b">
        <v>0</v>
      </c>
      <c r="J875" s="86" t="b">
        <v>0</v>
      </c>
      <c r="K875" s="86" t="b">
        <v>0</v>
      </c>
      <c r="L875" s="86" t="b">
        <v>0</v>
      </c>
    </row>
    <row r="876" spans="1:12" x14ac:dyDescent="0.25">
      <c r="A876" s="86" t="s">
        <v>295</v>
      </c>
      <c r="B876" s="86" t="s">
        <v>280</v>
      </c>
      <c r="C876" s="86">
        <v>2</v>
      </c>
      <c r="D876" s="119">
        <v>7.8889874345580517E-4</v>
      </c>
      <c r="E876" s="119">
        <v>2.4193774051391275</v>
      </c>
      <c r="F876" s="86" t="s">
        <v>2954</v>
      </c>
      <c r="G876" s="86" t="b">
        <v>0</v>
      </c>
      <c r="H876" s="86" t="b">
        <v>0</v>
      </c>
      <c r="I876" s="86" t="b">
        <v>0</v>
      </c>
      <c r="J876" s="86" t="b">
        <v>0</v>
      </c>
      <c r="K876" s="86" t="b">
        <v>0</v>
      </c>
      <c r="L876" s="86" t="b">
        <v>0</v>
      </c>
    </row>
    <row r="877" spans="1:12" x14ac:dyDescent="0.25">
      <c r="A877" s="86" t="s">
        <v>280</v>
      </c>
      <c r="B877" s="86" t="s">
        <v>294</v>
      </c>
      <c r="C877" s="86">
        <v>2</v>
      </c>
      <c r="D877" s="119">
        <v>7.8889874345580517E-4</v>
      </c>
      <c r="E877" s="119">
        <v>2.1763393564528331</v>
      </c>
      <c r="F877" s="86" t="s">
        <v>2954</v>
      </c>
      <c r="G877" s="86" t="b">
        <v>0</v>
      </c>
      <c r="H877" s="86" t="b">
        <v>0</v>
      </c>
      <c r="I877" s="86" t="b">
        <v>0</v>
      </c>
      <c r="J877" s="86" t="b">
        <v>0</v>
      </c>
      <c r="K877" s="86" t="b">
        <v>0</v>
      </c>
      <c r="L877" s="86" t="b">
        <v>0</v>
      </c>
    </row>
    <row r="878" spans="1:12" x14ac:dyDescent="0.25">
      <c r="A878" s="86" t="s">
        <v>294</v>
      </c>
      <c r="B878" s="86" t="s">
        <v>2931</v>
      </c>
      <c r="C878" s="86">
        <v>2</v>
      </c>
      <c r="D878" s="119">
        <v>7.8889874345580517E-4</v>
      </c>
      <c r="E878" s="119">
        <v>2.5742793651248705</v>
      </c>
      <c r="F878" s="86" t="s">
        <v>2954</v>
      </c>
      <c r="G878" s="86" t="b">
        <v>0</v>
      </c>
      <c r="H878" s="86" t="b">
        <v>0</v>
      </c>
      <c r="I878" s="86" t="b">
        <v>0</v>
      </c>
      <c r="J878" s="86" t="b">
        <v>0</v>
      </c>
      <c r="K878" s="86" t="b">
        <v>0</v>
      </c>
      <c r="L878" s="86" t="b">
        <v>0</v>
      </c>
    </row>
    <row r="879" spans="1:12" x14ac:dyDescent="0.25">
      <c r="A879" s="86" t="s">
        <v>2931</v>
      </c>
      <c r="B879" s="86" t="s">
        <v>2447</v>
      </c>
      <c r="C879" s="86">
        <v>2</v>
      </c>
      <c r="D879" s="119">
        <v>7.8889874345580517E-4</v>
      </c>
      <c r="E879" s="119">
        <v>1.6269857156408736</v>
      </c>
      <c r="F879" s="86" t="s">
        <v>2954</v>
      </c>
      <c r="G879" s="86" t="b">
        <v>0</v>
      </c>
      <c r="H879" s="86" t="b">
        <v>0</v>
      </c>
      <c r="I879" s="86" t="b">
        <v>0</v>
      </c>
      <c r="J879" s="86" t="b">
        <v>0</v>
      </c>
      <c r="K879" s="86" t="b">
        <v>0</v>
      </c>
      <c r="L879" s="86" t="b">
        <v>0</v>
      </c>
    </row>
    <row r="880" spans="1:12" x14ac:dyDescent="0.25">
      <c r="A880" s="86" t="s">
        <v>2446</v>
      </c>
      <c r="B880" s="86" t="s">
        <v>2467</v>
      </c>
      <c r="C880" s="86">
        <v>2</v>
      </c>
      <c r="D880" s="119">
        <v>7.8889874345580517E-4</v>
      </c>
      <c r="E880" s="119">
        <v>0.21478267247522922</v>
      </c>
      <c r="F880" s="86" t="s">
        <v>2954</v>
      </c>
      <c r="G880" s="86" t="b">
        <v>0</v>
      </c>
      <c r="H880" s="86" t="b">
        <v>0</v>
      </c>
      <c r="I880" s="86" t="b">
        <v>0</v>
      </c>
      <c r="J880" s="86" t="b">
        <v>0</v>
      </c>
      <c r="K880" s="86" t="b">
        <v>0</v>
      </c>
      <c r="L880" s="86" t="b">
        <v>0</v>
      </c>
    </row>
    <row r="881" spans="1:12" x14ac:dyDescent="0.25">
      <c r="A881" s="86" t="s">
        <v>2643</v>
      </c>
      <c r="B881" s="86" t="s">
        <v>2642</v>
      </c>
      <c r="C881" s="86">
        <v>2</v>
      </c>
      <c r="D881" s="119">
        <v>7.8889874345580517E-4</v>
      </c>
      <c r="E881" s="119">
        <v>3.0214373964670895</v>
      </c>
      <c r="F881" s="86" t="s">
        <v>2954</v>
      </c>
      <c r="G881" s="86" t="b">
        <v>0</v>
      </c>
      <c r="H881" s="86" t="b">
        <v>0</v>
      </c>
      <c r="I881" s="86" t="b">
        <v>0</v>
      </c>
      <c r="J881" s="86" t="b">
        <v>0</v>
      </c>
      <c r="K881" s="86" t="b">
        <v>0</v>
      </c>
      <c r="L881" s="86" t="b">
        <v>0</v>
      </c>
    </row>
    <row r="882" spans="1:12" x14ac:dyDescent="0.25">
      <c r="A882" s="86" t="s">
        <v>2642</v>
      </c>
      <c r="B882" s="86" t="s">
        <v>2932</v>
      </c>
      <c r="C882" s="86">
        <v>2</v>
      </c>
      <c r="D882" s="119">
        <v>7.8889874345580517E-4</v>
      </c>
      <c r="E882" s="119">
        <v>3.0214373964670895</v>
      </c>
      <c r="F882" s="86" t="s">
        <v>2954</v>
      </c>
      <c r="G882" s="86" t="b">
        <v>0</v>
      </c>
      <c r="H882" s="86" t="b">
        <v>0</v>
      </c>
      <c r="I882" s="86" t="b">
        <v>0</v>
      </c>
      <c r="J882" s="86" t="b">
        <v>0</v>
      </c>
      <c r="K882" s="86" t="b">
        <v>0</v>
      </c>
      <c r="L882" s="86" t="b">
        <v>0</v>
      </c>
    </row>
    <row r="883" spans="1:12" x14ac:dyDescent="0.25">
      <c r="A883" s="86" t="s">
        <v>2932</v>
      </c>
      <c r="B883" s="86" t="s">
        <v>2933</v>
      </c>
      <c r="C883" s="86">
        <v>2</v>
      </c>
      <c r="D883" s="119">
        <v>7.8889874345580517E-4</v>
      </c>
      <c r="E883" s="119">
        <v>3.4193774051391275</v>
      </c>
      <c r="F883" s="86" t="s">
        <v>2954</v>
      </c>
      <c r="G883" s="86" t="b">
        <v>0</v>
      </c>
      <c r="H883" s="86" t="b">
        <v>0</v>
      </c>
      <c r="I883" s="86" t="b">
        <v>0</v>
      </c>
      <c r="J883" s="86" t="b">
        <v>0</v>
      </c>
      <c r="K883" s="86" t="b">
        <v>0</v>
      </c>
      <c r="L883" s="86" t="b">
        <v>0</v>
      </c>
    </row>
    <row r="884" spans="1:12" x14ac:dyDescent="0.25">
      <c r="A884" s="86" t="s">
        <v>2933</v>
      </c>
      <c r="B884" s="86" t="s">
        <v>2445</v>
      </c>
      <c r="C884" s="86">
        <v>2</v>
      </c>
      <c r="D884" s="119">
        <v>7.8889874345580517E-4</v>
      </c>
      <c r="E884" s="119">
        <v>1.2389647723008035</v>
      </c>
      <c r="F884" s="86" t="s">
        <v>2954</v>
      </c>
      <c r="G884" s="86" t="b">
        <v>0</v>
      </c>
      <c r="H884" s="86" t="b">
        <v>0</v>
      </c>
      <c r="I884" s="86" t="b">
        <v>0</v>
      </c>
      <c r="J884" s="86" t="b">
        <v>0</v>
      </c>
      <c r="K884" s="86" t="b">
        <v>0</v>
      </c>
      <c r="L884" s="86" t="b">
        <v>0</v>
      </c>
    </row>
    <row r="885" spans="1:12" x14ac:dyDescent="0.25">
      <c r="A885" s="86" t="s">
        <v>2445</v>
      </c>
      <c r="B885" s="86" t="s">
        <v>2934</v>
      </c>
      <c r="C885" s="86">
        <v>2</v>
      </c>
      <c r="D885" s="119">
        <v>7.8889874345580517E-4</v>
      </c>
      <c r="E885" s="119">
        <v>1.3190068600215645</v>
      </c>
      <c r="F885" s="86" t="s">
        <v>2954</v>
      </c>
      <c r="G885" s="86" t="b">
        <v>0</v>
      </c>
      <c r="H885" s="86" t="b">
        <v>0</v>
      </c>
      <c r="I885" s="86" t="b">
        <v>0</v>
      </c>
      <c r="J885" s="86" t="b">
        <v>0</v>
      </c>
      <c r="K885" s="86" t="b">
        <v>0</v>
      </c>
      <c r="L885" s="86" t="b">
        <v>0</v>
      </c>
    </row>
    <row r="886" spans="1:12" x14ac:dyDescent="0.25">
      <c r="A886" s="86" t="s">
        <v>2934</v>
      </c>
      <c r="B886" s="86" t="s">
        <v>2935</v>
      </c>
      <c r="C886" s="86">
        <v>2</v>
      </c>
      <c r="D886" s="119">
        <v>7.8889874345580517E-4</v>
      </c>
      <c r="E886" s="119">
        <v>3.4193774051391275</v>
      </c>
      <c r="F886" s="86" t="s">
        <v>2954</v>
      </c>
      <c r="G886" s="86" t="b">
        <v>0</v>
      </c>
      <c r="H886" s="86" t="b">
        <v>0</v>
      </c>
      <c r="I886" s="86" t="b">
        <v>0</v>
      </c>
      <c r="J886" s="86" t="b">
        <v>0</v>
      </c>
      <c r="K886" s="86" t="b">
        <v>1</v>
      </c>
      <c r="L886" s="86" t="b">
        <v>0</v>
      </c>
    </row>
    <row r="887" spans="1:12" x14ac:dyDescent="0.25">
      <c r="A887" s="86" t="s">
        <v>2935</v>
      </c>
      <c r="B887" s="86" t="s">
        <v>2715</v>
      </c>
      <c r="C887" s="86">
        <v>2</v>
      </c>
      <c r="D887" s="119">
        <v>7.8889874345580517E-4</v>
      </c>
      <c r="E887" s="119">
        <v>3.1183474094751462</v>
      </c>
      <c r="F887" s="86" t="s">
        <v>2954</v>
      </c>
      <c r="G887" s="86" t="b">
        <v>0</v>
      </c>
      <c r="H887" s="86" t="b">
        <v>1</v>
      </c>
      <c r="I887" s="86" t="b">
        <v>0</v>
      </c>
      <c r="J887" s="86" t="b">
        <v>0</v>
      </c>
      <c r="K887" s="86" t="b">
        <v>0</v>
      </c>
      <c r="L887" s="86" t="b">
        <v>0</v>
      </c>
    </row>
    <row r="888" spans="1:12" x14ac:dyDescent="0.25">
      <c r="A888" s="86" t="s">
        <v>2716</v>
      </c>
      <c r="B888" s="86" t="s">
        <v>2803</v>
      </c>
      <c r="C888" s="86">
        <v>2</v>
      </c>
      <c r="D888" s="119">
        <v>7.8889874345580517E-4</v>
      </c>
      <c r="E888" s="119">
        <v>2.9422561504194649</v>
      </c>
      <c r="F888" s="86" t="s">
        <v>2954</v>
      </c>
      <c r="G888" s="86" t="b">
        <v>0</v>
      </c>
      <c r="H888" s="86" t="b">
        <v>0</v>
      </c>
      <c r="I888" s="86" t="b">
        <v>0</v>
      </c>
      <c r="J888" s="86" t="b">
        <v>0</v>
      </c>
      <c r="K888" s="86" t="b">
        <v>0</v>
      </c>
      <c r="L888" s="86" t="b">
        <v>0</v>
      </c>
    </row>
    <row r="889" spans="1:12" x14ac:dyDescent="0.25">
      <c r="A889" s="86" t="s">
        <v>2803</v>
      </c>
      <c r="B889" s="86" t="s">
        <v>2585</v>
      </c>
      <c r="C889" s="86">
        <v>2</v>
      </c>
      <c r="D889" s="119">
        <v>7.8889874345580517E-4</v>
      </c>
      <c r="E889" s="119">
        <v>2.6412261547554836</v>
      </c>
      <c r="F889" s="86" t="s">
        <v>2954</v>
      </c>
      <c r="G889" s="86" t="b">
        <v>0</v>
      </c>
      <c r="H889" s="86" t="b">
        <v>0</v>
      </c>
      <c r="I889" s="86" t="b">
        <v>0</v>
      </c>
      <c r="J889" s="86" t="b">
        <v>0</v>
      </c>
      <c r="K889" s="86" t="b">
        <v>0</v>
      </c>
      <c r="L889" s="86" t="b">
        <v>0</v>
      </c>
    </row>
    <row r="890" spans="1:12" x14ac:dyDescent="0.25">
      <c r="A890" s="86" t="s">
        <v>2585</v>
      </c>
      <c r="B890" s="86" t="s">
        <v>2452</v>
      </c>
      <c r="C890" s="86">
        <v>2</v>
      </c>
      <c r="D890" s="119">
        <v>7.8889874345580517E-4</v>
      </c>
      <c r="E890" s="119">
        <v>1.24911568974417</v>
      </c>
      <c r="F890" s="86" t="s">
        <v>2954</v>
      </c>
      <c r="G890" s="86" t="b">
        <v>0</v>
      </c>
      <c r="H890" s="86" t="b">
        <v>0</v>
      </c>
      <c r="I890" s="86" t="b">
        <v>0</v>
      </c>
      <c r="J890" s="86" t="b">
        <v>0</v>
      </c>
      <c r="K890" s="86" t="b">
        <v>0</v>
      </c>
      <c r="L890" s="86" t="b">
        <v>0</v>
      </c>
    </row>
    <row r="891" spans="1:12" x14ac:dyDescent="0.25">
      <c r="A891" s="86" t="s">
        <v>2456</v>
      </c>
      <c r="B891" s="86" t="s">
        <v>528</v>
      </c>
      <c r="C891" s="86">
        <v>2</v>
      </c>
      <c r="D891" s="119">
        <v>7.8889874345580517E-4</v>
      </c>
      <c r="E891" s="119">
        <v>0.39694903395364084</v>
      </c>
      <c r="F891" s="86" t="s">
        <v>2954</v>
      </c>
      <c r="G891" s="86" t="b">
        <v>0</v>
      </c>
      <c r="H891" s="86" t="b">
        <v>0</v>
      </c>
      <c r="I891" s="86" t="b">
        <v>0</v>
      </c>
      <c r="J891" s="86" t="b">
        <v>0</v>
      </c>
      <c r="K891" s="86" t="b">
        <v>0</v>
      </c>
      <c r="L891" s="86" t="b">
        <v>0</v>
      </c>
    </row>
    <row r="892" spans="1:12" x14ac:dyDescent="0.25">
      <c r="A892" s="86" t="s">
        <v>528</v>
      </c>
      <c r="B892" s="86" t="s">
        <v>232</v>
      </c>
      <c r="C892" s="86">
        <v>2</v>
      </c>
      <c r="D892" s="119">
        <v>7.8889874345580517E-4</v>
      </c>
      <c r="E892" s="119">
        <v>1.9880136409801401</v>
      </c>
      <c r="F892" s="86" t="s">
        <v>2954</v>
      </c>
      <c r="G892" s="86" t="b">
        <v>0</v>
      </c>
      <c r="H892" s="86" t="b">
        <v>0</v>
      </c>
      <c r="I892" s="86" t="b">
        <v>0</v>
      </c>
      <c r="J892" s="86" t="b">
        <v>0</v>
      </c>
      <c r="K892" s="86" t="b">
        <v>0</v>
      </c>
      <c r="L892" s="86" t="b">
        <v>0</v>
      </c>
    </row>
    <row r="893" spans="1:12" x14ac:dyDescent="0.25">
      <c r="A893" s="86" t="s">
        <v>2548</v>
      </c>
      <c r="B893" s="86" t="s">
        <v>2524</v>
      </c>
      <c r="C893" s="86">
        <v>2</v>
      </c>
      <c r="D893" s="119">
        <v>7.8889874345580517E-4</v>
      </c>
      <c r="E893" s="119">
        <v>2.0671948870277648</v>
      </c>
      <c r="F893" s="86" t="s">
        <v>2954</v>
      </c>
      <c r="G893" s="86" t="b">
        <v>0</v>
      </c>
      <c r="H893" s="86" t="b">
        <v>0</v>
      </c>
      <c r="I893" s="86" t="b">
        <v>0</v>
      </c>
      <c r="J893" s="86" t="b">
        <v>0</v>
      </c>
      <c r="K893" s="86" t="b">
        <v>0</v>
      </c>
      <c r="L893" s="86" t="b">
        <v>0</v>
      </c>
    </row>
    <row r="894" spans="1:12" x14ac:dyDescent="0.25">
      <c r="A894" s="86" t="s">
        <v>2461</v>
      </c>
      <c r="B894" s="86" t="s">
        <v>2445</v>
      </c>
      <c r="C894" s="86">
        <v>2</v>
      </c>
      <c r="D894" s="119">
        <v>7.8889874345580517E-4</v>
      </c>
      <c r="E894" s="119">
        <v>-0.15897523637123401</v>
      </c>
      <c r="F894" s="86" t="s">
        <v>2954</v>
      </c>
      <c r="G894" s="86" t="b">
        <v>0</v>
      </c>
      <c r="H894" s="86" t="b">
        <v>0</v>
      </c>
      <c r="I894" s="86" t="b">
        <v>0</v>
      </c>
      <c r="J894" s="86" t="b">
        <v>0</v>
      </c>
      <c r="K894" s="86" t="b">
        <v>0</v>
      </c>
      <c r="L894" s="86" t="b">
        <v>0</v>
      </c>
    </row>
    <row r="895" spans="1:12" x14ac:dyDescent="0.25">
      <c r="A895" s="86" t="s">
        <v>2445</v>
      </c>
      <c r="B895" s="86" t="s">
        <v>2592</v>
      </c>
      <c r="C895" s="86">
        <v>2</v>
      </c>
      <c r="D895" s="119">
        <v>7.8889874345580517E-4</v>
      </c>
      <c r="E895" s="119">
        <v>0.77493881567128886</v>
      </c>
      <c r="F895" s="86" t="s">
        <v>2954</v>
      </c>
      <c r="G895" s="86" t="b">
        <v>0</v>
      </c>
      <c r="H895" s="86" t="b">
        <v>0</v>
      </c>
      <c r="I895" s="86" t="b">
        <v>0</v>
      </c>
      <c r="J895" s="86" t="b">
        <v>0</v>
      </c>
      <c r="K895" s="86" t="b">
        <v>0</v>
      </c>
      <c r="L895" s="86" t="b">
        <v>0</v>
      </c>
    </row>
    <row r="896" spans="1:12" x14ac:dyDescent="0.25">
      <c r="A896" s="86" t="s">
        <v>2446</v>
      </c>
      <c r="B896" s="86" t="s">
        <v>2577</v>
      </c>
      <c r="C896" s="86">
        <v>2</v>
      </c>
      <c r="D896" s="119">
        <v>7.8889874345580517E-4</v>
      </c>
      <c r="E896" s="119">
        <v>0.94516114106287219</v>
      </c>
      <c r="F896" s="86" t="s">
        <v>2954</v>
      </c>
      <c r="G896" s="86" t="b">
        <v>0</v>
      </c>
      <c r="H896" s="86" t="b">
        <v>0</v>
      </c>
      <c r="I896" s="86" t="b">
        <v>0</v>
      </c>
      <c r="J896" s="86" t="b">
        <v>0</v>
      </c>
      <c r="K896" s="86" t="b">
        <v>0</v>
      </c>
      <c r="L896" s="86" t="b">
        <v>0</v>
      </c>
    </row>
    <row r="897" spans="1:12" x14ac:dyDescent="0.25">
      <c r="A897" s="86" t="s">
        <v>2577</v>
      </c>
      <c r="B897" s="86" t="s">
        <v>2479</v>
      </c>
      <c r="C897" s="86">
        <v>2</v>
      </c>
      <c r="D897" s="119">
        <v>7.8889874345580517E-4</v>
      </c>
      <c r="E897" s="119">
        <v>1.6869836453161589</v>
      </c>
      <c r="F897" s="86" t="s">
        <v>2954</v>
      </c>
      <c r="G897" s="86" t="b">
        <v>0</v>
      </c>
      <c r="H897" s="86" t="b">
        <v>0</v>
      </c>
      <c r="I897" s="86" t="b">
        <v>0</v>
      </c>
      <c r="J897" s="86" t="b">
        <v>0</v>
      </c>
      <c r="K897" s="86" t="b">
        <v>0</v>
      </c>
      <c r="L897" s="86" t="b">
        <v>0</v>
      </c>
    </row>
    <row r="898" spans="1:12" x14ac:dyDescent="0.25">
      <c r="A898" s="86" t="s">
        <v>2479</v>
      </c>
      <c r="B898" s="86" t="s">
        <v>2451</v>
      </c>
      <c r="C898" s="86">
        <v>2</v>
      </c>
      <c r="D898" s="119">
        <v>7.8889874345580517E-4</v>
      </c>
      <c r="E898" s="119">
        <v>0.63103223998700886</v>
      </c>
      <c r="F898" s="86" t="s">
        <v>2954</v>
      </c>
      <c r="G898" s="86" t="b">
        <v>0</v>
      </c>
      <c r="H898" s="86" t="b">
        <v>0</v>
      </c>
      <c r="I898" s="86" t="b">
        <v>0</v>
      </c>
      <c r="J898" s="86" t="b">
        <v>0</v>
      </c>
      <c r="K898" s="86" t="b">
        <v>0</v>
      </c>
      <c r="L898" s="86" t="b">
        <v>0</v>
      </c>
    </row>
    <row r="899" spans="1:12" x14ac:dyDescent="0.25">
      <c r="A899" s="86" t="s">
        <v>2450</v>
      </c>
      <c r="B899" s="86" t="s">
        <v>2936</v>
      </c>
      <c r="C899" s="86">
        <v>2</v>
      </c>
      <c r="D899" s="119">
        <v>7.8889874345580517E-4</v>
      </c>
      <c r="E899" s="119">
        <v>1.8283127981126281</v>
      </c>
      <c r="F899" s="86" t="s">
        <v>2954</v>
      </c>
      <c r="G899" s="86" t="b">
        <v>0</v>
      </c>
      <c r="H899" s="86" t="b">
        <v>0</v>
      </c>
      <c r="I899" s="86" t="b">
        <v>0</v>
      </c>
      <c r="J899" s="86" t="b">
        <v>0</v>
      </c>
      <c r="K899" s="86" t="b">
        <v>0</v>
      </c>
      <c r="L899" s="86" t="b">
        <v>0</v>
      </c>
    </row>
    <row r="900" spans="1:12" x14ac:dyDescent="0.25">
      <c r="A900" s="86" t="s">
        <v>2936</v>
      </c>
      <c r="B900" s="86" t="s">
        <v>2937</v>
      </c>
      <c r="C900" s="86">
        <v>2</v>
      </c>
      <c r="D900" s="119">
        <v>7.8889874345580517E-4</v>
      </c>
      <c r="E900" s="119">
        <v>3.4193774051391275</v>
      </c>
      <c r="F900" s="86" t="s">
        <v>2954</v>
      </c>
      <c r="G900" s="86" t="b">
        <v>0</v>
      </c>
      <c r="H900" s="86" t="b">
        <v>0</v>
      </c>
      <c r="I900" s="86" t="b">
        <v>0</v>
      </c>
      <c r="J900" s="86" t="b">
        <v>0</v>
      </c>
      <c r="K900" s="86" t="b">
        <v>0</v>
      </c>
      <c r="L900" s="86" t="b">
        <v>0</v>
      </c>
    </row>
    <row r="901" spans="1:12" x14ac:dyDescent="0.25">
      <c r="A901" s="86" t="s">
        <v>2466</v>
      </c>
      <c r="B901" s="86" t="s">
        <v>2938</v>
      </c>
      <c r="C901" s="86">
        <v>2</v>
      </c>
      <c r="D901" s="119">
        <v>7.8889874345580517E-4</v>
      </c>
      <c r="E901" s="119">
        <v>2.0769547243169213</v>
      </c>
      <c r="F901" s="86" t="s">
        <v>2954</v>
      </c>
      <c r="G901" s="86" t="b">
        <v>0</v>
      </c>
      <c r="H901" s="86" t="b">
        <v>0</v>
      </c>
      <c r="I901" s="86" t="b">
        <v>0</v>
      </c>
      <c r="J901" s="86" t="b">
        <v>0</v>
      </c>
      <c r="K901" s="86" t="b">
        <v>0</v>
      </c>
      <c r="L901" s="86" t="b">
        <v>0</v>
      </c>
    </row>
    <row r="902" spans="1:12" x14ac:dyDescent="0.25">
      <c r="A902" s="86" t="s">
        <v>2938</v>
      </c>
      <c r="B902" s="86" t="s">
        <v>2452</v>
      </c>
      <c r="C902" s="86">
        <v>2</v>
      </c>
      <c r="D902" s="119">
        <v>7.8889874345580517E-4</v>
      </c>
      <c r="E902" s="119">
        <v>1.8511756810721323</v>
      </c>
      <c r="F902" s="86" t="s">
        <v>2954</v>
      </c>
      <c r="G902" s="86" t="b">
        <v>0</v>
      </c>
      <c r="H902" s="86" t="b">
        <v>0</v>
      </c>
      <c r="I902" s="86" t="b">
        <v>0</v>
      </c>
      <c r="J902" s="86" t="b">
        <v>0</v>
      </c>
      <c r="K902" s="86" t="b">
        <v>0</v>
      </c>
      <c r="L902" s="86" t="b">
        <v>0</v>
      </c>
    </row>
    <row r="903" spans="1:12" x14ac:dyDescent="0.25">
      <c r="A903" s="86" t="s">
        <v>2466</v>
      </c>
      <c r="B903" s="86" t="s">
        <v>2479</v>
      </c>
      <c r="C903" s="86">
        <v>2</v>
      </c>
      <c r="D903" s="119">
        <v>7.8889874345580517E-4</v>
      </c>
      <c r="E903" s="119">
        <v>0.94662095582191508</v>
      </c>
      <c r="F903" s="86" t="s">
        <v>2954</v>
      </c>
      <c r="G903" s="86" t="b">
        <v>0</v>
      </c>
      <c r="H903" s="86" t="b">
        <v>0</v>
      </c>
      <c r="I903" s="86" t="b">
        <v>0</v>
      </c>
      <c r="J903" s="86" t="b">
        <v>0</v>
      </c>
      <c r="K903" s="86" t="b">
        <v>0</v>
      </c>
      <c r="L903" s="86" t="b">
        <v>0</v>
      </c>
    </row>
    <row r="904" spans="1:12" x14ac:dyDescent="0.25">
      <c r="A904" s="86" t="s">
        <v>2479</v>
      </c>
      <c r="B904" s="86" t="s">
        <v>2556</v>
      </c>
      <c r="C904" s="86">
        <v>2</v>
      </c>
      <c r="D904" s="119">
        <v>7.8889874345580517E-4</v>
      </c>
      <c r="E904" s="119">
        <v>1.7449755922938457</v>
      </c>
      <c r="F904" s="86" t="s">
        <v>2954</v>
      </c>
      <c r="G904" s="86" t="b">
        <v>0</v>
      </c>
      <c r="H904" s="86" t="b">
        <v>0</v>
      </c>
      <c r="I904" s="86" t="b">
        <v>0</v>
      </c>
      <c r="J904" s="86" t="b">
        <v>0</v>
      </c>
      <c r="K904" s="86" t="b">
        <v>0</v>
      </c>
      <c r="L904" s="86" t="b">
        <v>0</v>
      </c>
    </row>
    <row r="905" spans="1:12" x14ac:dyDescent="0.25">
      <c r="A905" s="86" t="s">
        <v>2466</v>
      </c>
      <c r="B905" s="86" t="s">
        <v>2939</v>
      </c>
      <c r="C905" s="86">
        <v>2</v>
      </c>
      <c r="D905" s="119">
        <v>7.8889874345580517E-4</v>
      </c>
      <c r="E905" s="119">
        <v>2.0769547243169213</v>
      </c>
      <c r="F905" s="86" t="s">
        <v>2954</v>
      </c>
      <c r="G905" s="86" t="b">
        <v>0</v>
      </c>
      <c r="H905" s="86" t="b">
        <v>0</v>
      </c>
      <c r="I905" s="86" t="b">
        <v>0</v>
      </c>
      <c r="J905" s="86" t="b">
        <v>0</v>
      </c>
      <c r="K905" s="86" t="b">
        <v>0</v>
      </c>
      <c r="L905" s="86" t="b">
        <v>0</v>
      </c>
    </row>
    <row r="906" spans="1:12" x14ac:dyDescent="0.25">
      <c r="A906" s="86" t="s">
        <v>2939</v>
      </c>
      <c r="B906" s="86" t="s">
        <v>509</v>
      </c>
      <c r="C906" s="86">
        <v>2</v>
      </c>
      <c r="D906" s="119">
        <v>7.8889874345580517E-4</v>
      </c>
      <c r="E906" s="119">
        <v>3.1183474094751462</v>
      </c>
      <c r="F906" s="86" t="s">
        <v>2954</v>
      </c>
      <c r="G906" s="86" t="b">
        <v>0</v>
      </c>
      <c r="H906" s="86" t="b">
        <v>0</v>
      </c>
      <c r="I906" s="86" t="b">
        <v>0</v>
      </c>
      <c r="J906" s="86" t="b">
        <v>0</v>
      </c>
      <c r="K906" s="86" t="b">
        <v>0</v>
      </c>
      <c r="L906" s="86" t="b">
        <v>0</v>
      </c>
    </row>
    <row r="907" spans="1:12" x14ac:dyDescent="0.25">
      <c r="A907" s="86" t="s">
        <v>509</v>
      </c>
      <c r="B907" s="86" t="s">
        <v>2724</v>
      </c>
      <c r="C907" s="86">
        <v>2</v>
      </c>
      <c r="D907" s="119">
        <v>7.8889874345580517E-4</v>
      </c>
      <c r="E907" s="119">
        <v>2.817317413811165</v>
      </c>
      <c r="F907" s="86" t="s">
        <v>2954</v>
      </c>
      <c r="G907" s="86" t="b">
        <v>0</v>
      </c>
      <c r="H907" s="86" t="b">
        <v>0</v>
      </c>
      <c r="I907" s="86" t="b">
        <v>0</v>
      </c>
      <c r="J907" s="86" t="b">
        <v>0</v>
      </c>
      <c r="K907" s="86" t="b">
        <v>0</v>
      </c>
      <c r="L907" s="86" t="b">
        <v>0</v>
      </c>
    </row>
    <row r="908" spans="1:12" x14ac:dyDescent="0.25">
      <c r="A908" s="86" t="s">
        <v>2724</v>
      </c>
      <c r="B908" s="86" t="s">
        <v>2940</v>
      </c>
      <c r="C908" s="86">
        <v>2</v>
      </c>
      <c r="D908" s="119">
        <v>7.8889874345580517E-4</v>
      </c>
      <c r="E908" s="119">
        <v>3.1183474094751462</v>
      </c>
      <c r="F908" s="86" t="s">
        <v>2954</v>
      </c>
      <c r="G908" s="86" t="b">
        <v>0</v>
      </c>
      <c r="H908" s="86" t="b">
        <v>0</v>
      </c>
      <c r="I908" s="86" t="b">
        <v>0</v>
      </c>
      <c r="J908" s="86" t="b">
        <v>0</v>
      </c>
      <c r="K908" s="86" t="b">
        <v>0</v>
      </c>
      <c r="L908" s="86" t="b">
        <v>0</v>
      </c>
    </row>
    <row r="909" spans="1:12" x14ac:dyDescent="0.25">
      <c r="A909" s="86" t="s">
        <v>2940</v>
      </c>
      <c r="B909" s="86" t="s">
        <v>2556</v>
      </c>
      <c r="C909" s="86">
        <v>2</v>
      </c>
      <c r="D909" s="119">
        <v>7.8889874345580517E-4</v>
      </c>
      <c r="E909" s="119">
        <v>2.8753093607888518</v>
      </c>
      <c r="F909" s="86" t="s">
        <v>2954</v>
      </c>
      <c r="G909" s="86" t="b">
        <v>0</v>
      </c>
      <c r="H909" s="86" t="b">
        <v>0</v>
      </c>
      <c r="I909" s="86" t="b">
        <v>0</v>
      </c>
      <c r="J909" s="86" t="b">
        <v>0</v>
      </c>
      <c r="K909" s="86" t="b">
        <v>0</v>
      </c>
      <c r="L909" s="86" t="b">
        <v>0</v>
      </c>
    </row>
    <row r="910" spans="1:12" x14ac:dyDescent="0.25">
      <c r="A910" s="86" t="s">
        <v>2466</v>
      </c>
      <c r="B910" s="86" t="s">
        <v>2601</v>
      </c>
      <c r="C910" s="86">
        <v>2</v>
      </c>
      <c r="D910" s="119">
        <v>7.8889874345580517E-4</v>
      </c>
      <c r="E910" s="119">
        <v>1.5328866799666456</v>
      </c>
      <c r="F910" s="86" t="s">
        <v>2954</v>
      </c>
      <c r="G910" s="86" t="b">
        <v>0</v>
      </c>
      <c r="H910" s="86" t="b">
        <v>0</v>
      </c>
      <c r="I910" s="86" t="b">
        <v>0</v>
      </c>
      <c r="J910" s="86" t="b">
        <v>0</v>
      </c>
      <c r="K910" s="86" t="b">
        <v>0</v>
      </c>
      <c r="L910" s="86" t="b">
        <v>0</v>
      </c>
    </row>
    <row r="911" spans="1:12" x14ac:dyDescent="0.25">
      <c r="A911" s="86" t="s">
        <v>2601</v>
      </c>
      <c r="B911" s="86" t="s">
        <v>2724</v>
      </c>
      <c r="C911" s="86">
        <v>2</v>
      </c>
      <c r="D911" s="119">
        <v>7.8889874345580517E-4</v>
      </c>
      <c r="E911" s="119">
        <v>2.5742793651248705</v>
      </c>
      <c r="F911" s="86" t="s">
        <v>2954</v>
      </c>
      <c r="G911" s="86" t="b">
        <v>0</v>
      </c>
      <c r="H911" s="86" t="b">
        <v>0</v>
      </c>
      <c r="I911" s="86" t="b">
        <v>0</v>
      </c>
      <c r="J911" s="86" t="b">
        <v>0</v>
      </c>
      <c r="K911" s="86" t="b">
        <v>0</v>
      </c>
      <c r="L911" s="86" t="b">
        <v>0</v>
      </c>
    </row>
    <row r="912" spans="1:12" x14ac:dyDescent="0.25">
      <c r="A912" s="86" t="s">
        <v>2724</v>
      </c>
      <c r="B912" s="86" t="s">
        <v>2506</v>
      </c>
      <c r="C912" s="86">
        <v>2</v>
      </c>
      <c r="D912" s="119">
        <v>7.8889874345580517E-4</v>
      </c>
      <c r="E912" s="119">
        <v>2.1641049000358215</v>
      </c>
      <c r="F912" s="86" t="s">
        <v>2954</v>
      </c>
      <c r="G912" s="86" t="b">
        <v>0</v>
      </c>
      <c r="H912" s="86" t="b">
        <v>0</v>
      </c>
      <c r="I912" s="86" t="b">
        <v>0</v>
      </c>
      <c r="J912" s="86" t="b">
        <v>0</v>
      </c>
      <c r="K912" s="86" t="b">
        <v>0</v>
      </c>
      <c r="L912" s="86" t="b">
        <v>0</v>
      </c>
    </row>
    <row r="913" spans="1:12" x14ac:dyDescent="0.25">
      <c r="A913" s="86" t="s">
        <v>2506</v>
      </c>
      <c r="B913" s="86" t="s">
        <v>2473</v>
      </c>
      <c r="C913" s="86">
        <v>2</v>
      </c>
      <c r="D913" s="119">
        <v>7.8889874345580517E-4</v>
      </c>
      <c r="E913" s="119">
        <v>1.2220968470135081</v>
      </c>
      <c r="F913" s="86" t="s">
        <v>2954</v>
      </c>
      <c r="G913" s="86" t="b">
        <v>0</v>
      </c>
      <c r="H913" s="86" t="b">
        <v>0</v>
      </c>
      <c r="I913" s="86" t="b">
        <v>0</v>
      </c>
      <c r="J913" s="86" t="b">
        <v>0</v>
      </c>
      <c r="K913" s="86" t="b">
        <v>0</v>
      </c>
      <c r="L913" s="86" t="b">
        <v>0</v>
      </c>
    </row>
    <row r="914" spans="1:12" x14ac:dyDescent="0.25">
      <c r="A914" s="86" t="s">
        <v>2473</v>
      </c>
      <c r="B914" s="86" t="s">
        <v>509</v>
      </c>
      <c r="C914" s="86">
        <v>2</v>
      </c>
      <c r="D914" s="119">
        <v>7.8889874345580517E-4</v>
      </c>
      <c r="E914" s="119">
        <v>1.9422561504194649</v>
      </c>
      <c r="F914" s="86" t="s">
        <v>2954</v>
      </c>
      <c r="G914" s="86" t="b">
        <v>0</v>
      </c>
      <c r="H914" s="86" t="b">
        <v>0</v>
      </c>
      <c r="I914" s="86" t="b">
        <v>0</v>
      </c>
      <c r="J914" s="86" t="b">
        <v>0</v>
      </c>
      <c r="K914" s="86" t="b">
        <v>0</v>
      </c>
      <c r="L914" s="86" t="b">
        <v>0</v>
      </c>
    </row>
    <row r="915" spans="1:12" x14ac:dyDescent="0.25">
      <c r="A915" s="86" t="s">
        <v>509</v>
      </c>
      <c r="B915" s="86" t="s">
        <v>2445</v>
      </c>
      <c r="C915" s="86">
        <v>2</v>
      </c>
      <c r="D915" s="119">
        <v>7.8889874345580517E-4</v>
      </c>
      <c r="E915" s="119">
        <v>0.93793477663682234</v>
      </c>
      <c r="F915" s="86" t="s">
        <v>2954</v>
      </c>
      <c r="G915" s="86" t="b">
        <v>0</v>
      </c>
      <c r="H915" s="86" t="b">
        <v>0</v>
      </c>
      <c r="I915" s="86" t="b">
        <v>0</v>
      </c>
      <c r="J915" s="86" t="b">
        <v>0</v>
      </c>
      <c r="K915" s="86" t="b">
        <v>0</v>
      </c>
      <c r="L915" s="86" t="b">
        <v>0</v>
      </c>
    </row>
    <row r="916" spans="1:12" x14ac:dyDescent="0.25">
      <c r="A916" s="86" t="s">
        <v>2445</v>
      </c>
      <c r="B916" s="86" t="s">
        <v>293</v>
      </c>
      <c r="C916" s="86">
        <v>2</v>
      </c>
      <c r="D916" s="119">
        <v>7.8889874345580517E-4</v>
      </c>
      <c r="E916" s="119">
        <v>1.3190068600215645</v>
      </c>
      <c r="F916" s="86" t="s">
        <v>2954</v>
      </c>
      <c r="G916" s="86" t="b">
        <v>0</v>
      </c>
      <c r="H916" s="86" t="b">
        <v>0</v>
      </c>
      <c r="I916" s="86" t="b">
        <v>0</v>
      </c>
      <c r="J916" s="86" t="b">
        <v>0</v>
      </c>
      <c r="K916" s="86" t="b">
        <v>0</v>
      </c>
      <c r="L916" s="86" t="b">
        <v>0</v>
      </c>
    </row>
    <row r="917" spans="1:12" x14ac:dyDescent="0.25">
      <c r="A917" s="86" t="s">
        <v>2465</v>
      </c>
      <c r="B917" s="86" t="s">
        <v>2941</v>
      </c>
      <c r="C917" s="86">
        <v>2</v>
      </c>
      <c r="D917" s="119">
        <v>7.8889874345580517E-4</v>
      </c>
      <c r="E917" s="119">
        <v>2.0769547243169213</v>
      </c>
      <c r="F917" s="86" t="s">
        <v>2954</v>
      </c>
      <c r="G917" s="86" t="b">
        <v>0</v>
      </c>
      <c r="H917" s="86" t="b">
        <v>0</v>
      </c>
      <c r="I917" s="86" t="b">
        <v>0</v>
      </c>
      <c r="J917" s="86" t="b">
        <v>0</v>
      </c>
      <c r="K917" s="86" t="b">
        <v>0</v>
      </c>
      <c r="L917" s="86" t="b">
        <v>0</v>
      </c>
    </row>
    <row r="918" spans="1:12" x14ac:dyDescent="0.25">
      <c r="A918" s="86" t="s">
        <v>2466</v>
      </c>
      <c r="B918" s="86" t="s">
        <v>2548</v>
      </c>
      <c r="C918" s="86">
        <v>2</v>
      </c>
      <c r="D918" s="119">
        <v>7.8889874345580517E-4</v>
      </c>
      <c r="E918" s="119">
        <v>1.4748947329889588</v>
      </c>
      <c r="F918" s="86" t="s">
        <v>2954</v>
      </c>
      <c r="G918" s="86" t="b">
        <v>0</v>
      </c>
      <c r="H918" s="86" t="b">
        <v>0</v>
      </c>
      <c r="I918" s="86" t="b">
        <v>0</v>
      </c>
      <c r="J918" s="86" t="b">
        <v>0</v>
      </c>
      <c r="K918" s="86" t="b">
        <v>0</v>
      </c>
      <c r="L918" s="86" t="b">
        <v>0</v>
      </c>
    </row>
    <row r="919" spans="1:12" x14ac:dyDescent="0.25">
      <c r="A919" s="86" t="s">
        <v>2445</v>
      </c>
      <c r="B919" s="86" t="s">
        <v>2560</v>
      </c>
      <c r="C919" s="86">
        <v>2</v>
      </c>
      <c r="D919" s="119">
        <v>7.8889874345580517E-4</v>
      </c>
      <c r="E919" s="119">
        <v>0.6657943462462208</v>
      </c>
      <c r="F919" s="86" t="s">
        <v>2954</v>
      </c>
      <c r="G919" s="86" t="b">
        <v>0</v>
      </c>
      <c r="H919" s="86" t="b">
        <v>0</v>
      </c>
      <c r="I919" s="86" t="b">
        <v>0</v>
      </c>
      <c r="J919" s="86" t="b">
        <v>0</v>
      </c>
      <c r="K919" s="86" t="b">
        <v>0</v>
      </c>
      <c r="L919" s="86" t="b">
        <v>0</v>
      </c>
    </row>
    <row r="920" spans="1:12" x14ac:dyDescent="0.25">
      <c r="A920" s="86" t="s">
        <v>2450</v>
      </c>
      <c r="B920" s="86" t="s">
        <v>2942</v>
      </c>
      <c r="C920" s="86">
        <v>2</v>
      </c>
      <c r="D920" s="119">
        <v>7.8889874345580517E-4</v>
      </c>
      <c r="E920" s="119">
        <v>1.8283127981126281</v>
      </c>
      <c r="F920" s="86" t="s">
        <v>2954</v>
      </c>
      <c r="G920" s="86" t="b">
        <v>0</v>
      </c>
      <c r="H920" s="86" t="b">
        <v>0</v>
      </c>
      <c r="I920" s="86" t="b">
        <v>0</v>
      </c>
      <c r="J920" s="86" t="b">
        <v>0</v>
      </c>
      <c r="K920" s="86" t="b">
        <v>0</v>
      </c>
      <c r="L920" s="86" t="b">
        <v>0</v>
      </c>
    </row>
    <row r="921" spans="1:12" x14ac:dyDescent="0.25">
      <c r="A921" s="86" t="s">
        <v>2942</v>
      </c>
      <c r="B921" s="86" t="s">
        <v>2454</v>
      </c>
      <c r="C921" s="86">
        <v>2</v>
      </c>
      <c r="D921" s="119">
        <v>7.8889874345580517E-4</v>
      </c>
      <c r="E921" s="119">
        <v>1.8065935484193918</v>
      </c>
      <c r="F921" s="86" t="s">
        <v>2954</v>
      </c>
      <c r="G921" s="86" t="b">
        <v>0</v>
      </c>
      <c r="H921" s="86" t="b">
        <v>0</v>
      </c>
      <c r="I921" s="86" t="b">
        <v>0</v>
      </c>
      <c r="J921" s="86" t="b">
        <v>0</v>
      </c>
      <c r="K921" s="86" t="b">
        <v>0</v>
      </c>
      <c r="L921" s="86" t="b">
        <v>0</v>
      </c>
    </row>
    <row r="922" spans="1:12" x14ac:dyDescent="0.25">
      <c r="A922" s="86" t="s">
        <v>2624</v>
      </c>
      <c r="B922" s="86" t="s">
        <v>2943</v>
      </c>
      <c r="C922" s="86">
        <v>2</v>
      </c>
      <c r="D922" s="119">
        <v>7.8889874345580517E-4</v>
      </c>
      <c r="E922" s="119">
        <v>2.9422561504194649</v>
      </c>
      <c r="F922" s="86" t="s">
        <v>2954</v>
      </c>
      <c r="G922" s="86" t="b">
        <v>0</v>
      </c>
      <c r="H922" s="86" t="b">
        <v>0</v>
      </c>
      <c r="I922" s="86" t="b">
        <v>0</v>
      </c>
      <c r="J922" s="86" t="b">
        <v>0</v>
      </c>
      <c r="K922" s="86" t="b">
        <v>0</v>
      </c>
      <c r="L922" s="86" t="b">
        <v>0</v>
      </c>
    </row>
    <row r="923" spans="1:12" x14ac:dyDescent="0.25">
      <c r="A923" s="86" t="s">
        <v>2943</v>
      </c>
      <c r="B923" s="86" t="s">
        <v>2632</v>
      </c>
      <c r="C923" s="86">
        <v>2</v>
      </c>
      <c r="D923" s="119">
        <v>7.8889874345580517E-4</v>
      </c>
      <c r="E923" s="119">
        <v>3.4193774051391275</v>
      </c>
      <c r="F923" s="86" t="s">
        <v>2954</v>
      </c>
      <c r="G923" s="86" t="b">
        <v>0</v>
      </c>
      <c r="H923" s="86" t="b">
        <v>0</v>
      </c>
      <c r="I923" s="86" t="b">
        <v>0</v>
      </c>
      <c r="J923" s="86" t="b">
        <v>0</v>
      </c>
      <c r="K923" s="86" t="b">
        <v>0</v>
      </c>
      <c r="L923" s="86" t="b">
        <v>0</v>
      </c>
    </row>
    <row r="924" spans="1:12" x14ac:dyDescent="0.25">
      <c r="A924" s="86" t="s">
        <v>2633</v>
      </c>
      <c r="B924" s="86" t="s">
        <v>2944</v>
      </c>
      <c r="C924" s="86">
        <v>2</v>
      </c>
      <c r="D924" s="119">
        <v>7.8889874345580517E-4</v>
      </c>
      <c r="E924" s="119">
        <v>3.0214373964670895</v>
      </c>
      <c r="F924" s="86" t="s">
        <v>2954</v>
      </c>
      <c r="G924" s="86" t="b">
        <v>0</v>
      </c>
      <c r="H924" s="86" t="b">
        <v>0</v>
      </c>
      <c r="I924" s="86" t="b">
        <v>0</v>
      </c>
      <c r="J924" s="86" t="b">
        <v>0</v>
      </c>
      <c r="K924" s="86" t="b">
        <v>0</v>
      </c>
      <c r="L924" s="86" t="b">
        <v>0</v>
      </c>
    </row>
    <row r="925" spans="1:12" x14ac:dyDescent="0.25">
      <c r="A925" s="86" t="s">
        <v>2944</v>
      </c>
      <c r="B925" s="86" t="s">
        <v>2945</v>
      </c>
      <c r="C925" s="86">
        <v>2</v>
      </c>
      <c r="D925" s="119">
        <v>7.8889874345580517E-4</v>
      </c>
      <c r="E925" s="119">
        <v>3.4193774051391275</v>
      </c>
      <c r="F925" s="86" t="s">
        <v>2954</v>
      </c>
      <c r="G925" s="86" t="b">
        <v>0</v>
      </c>
      <c r="H925" s="86" t="b">
        <v>0</v>
      </c>
      <c r="I925" s="86" t="b">
        <v>0</v>
      </c>
      <c r="J925" s="86" t="b">
        <v>0</v>
      </c>
      <c r="K925" s="86" t="b">
        <v>0</v>
      </c>
      <c r="L925" s="86" t="b">
        <v>0</v>
      </c>
    </row>
    <row r="926" spans="1:12" x14ac:dyDescent="0.25">
      <c r="A926" s="86" t="s">
        <v>2945</v>
      </c>
      <c r="B926" s="86" t="s">
        <v>2946</v>
      </c>
      <c r="C926" s="86">
        <v>2</v>
      </c>
      <c r="D926" s="119">
        <v>7.8889874345580517E-4</v>
      </c>
      <c r="E926" s="119">
        <v>3.4193774051391275</v>
      </c>
      <c r="F926" s="86" t="s">
        <v>2954</v>
      </c>
      <c r="G926" s="86" t="b">
        <v>0</v>
      </c>
      <c r="H926" s="86" t="b">
        <v>0</v>
      </c>
      <c r="I926" s="86" t="b">
        <v>0</v>
      </c>
      <c r="J926" s="86" t="b">
        <v>0</v>
      </c>
      <c r="K926" s="86" t="b">
        <v>0</v>
      </c>
      <c r="L926" s="86" t="b">
        <v>0</v>
      </c>
    </row>
    <row r="927" spans="1:12" x14ac:dyDescent="0.25">
      <c r="A927" s="86" t="s">
        <v>2946</v>
      </c>
      <c r="B927" s="86" t="s">
        <v>2947</v>
      </c>
      <c r="C927" s="86">
        <v>2</v>
      </c>
      <c r="D927" s="119">
        <v>7.8889874345580517E-4</v>
      </c>
      <c r="E927" s="119">
        <v>3.4193774051391275</v>
      </c>
      <c r="F927" s="86" t="s">
        <v>2954</v>
      </c>
      <c r="G927" s="86" t="b">
        <v>0</v>
      </c>
      <c r="H927" s="86" t="b">
        <v>0</v>
      </c>
      <c r="I927" s="86" t="b">
        <v>0</v>
      </c>
      <c r="J927" s="86" t="b">
        <v>0</v>
      </c>
      <c r="K927" s="86" t="b">
        <v>0</v>
      </c>
      <c r="L927" s="86" t="b">
        <v>0</v>
      </c>
    </row>
    <row r="928" spans="1:12" x14ac:dyDescent="0.25">
      <c r="A928" s="86" t="s">
        <v>2947</v>
      </c>
      <c r="B928" s="86" t="s">
        <v>2948</v>
      </c>
      <c r="C928" s="86">
        <v>2</v>
      </c>
      <c r="D928" s="119">
        <v>7.8889874345580517E-4</v>
      </c>
      <c r="E928" s="119">
        <v>3.4193774051391275</v>
      </c>
      <c r="F928" s="86" t="s">
        <v>2954</v>
      </c>
      <c r="G928" s="86" t="b">
        <v>0</v>
      </c>
      <c r="H928" s="86" t="b">
        <v>0</v>
      </c>
      <c r="I928" s="86" t="b">
        <v>0</v>
      </c>
      <c r="J928" s="86" t="b">
        <v>0</v>
      </c>
      <c r="K928" s="86" t="b">
        <v>0</v>
      </c>
      <c r="L928" s="86" t="b">
        <v>0</v>
      </c>
    </row>
    <row r="929" spans="1:12" x14ac:dyDescent="0.25">
      <c r="A929" s="86" t="s">
        <v>2948</v>
      </c>
      <c r="B929" s="86" t="s">
        <v>2550</v>
      </c>
      <c r="C929" s="86">
        <v>2</v>
      </c>
      <c r="D929" s="119">
        <v>7.8889874345580517E-4</v>
      </c>
      <c r="E929" s="119">
        <v>2.7204074008031087</v>
      </c>
      <c r="F929" s="86" t="s">
        <v>2954</v>
      </c>
      <c r="G929" s="86" t="b">
        <v>0</v>
      </c>
      <c r="H929" s="86" t="b">
        <v>0</v>
      </c>
      <c r="I929" s="86" t="b">
        <v>0</v>
      </c>
      <c r="J929" s="86" t="b">
        <v>0</v>
      </c>
      <c r="K929" s="86" t="b">
        <v>0</v>
      </c>
      <c r="L929" s="86" t="b">
        <v>0</v>
      </c>
    </row>
    <row r="930" spans="1:12" x14ac:dyDescent="0.25">
      <c r="A930" s="86" t="s">
        <v>2550</v>
      </c>
      <c r="B930" s="86" t="s">
        <v>2445</v>
      </c>
      <c r="C930" s="86">
        <v>2</v>
      </c>
      <c r="D930" s="119">
        <v>7.8889874345580517E-4</v>
      </c>
      <c r="E930" s="119">
        <v>0.53999476796478485</v>
      </c>
      <c r="F930" s="86" t="s">
        <v>2954</v>
      </c>
      <c r="G930" s="86" t="b">
        <v>0</v>
      </c>
      <c r="H930" s="86" t="b">
        <v>0</v>
      </c>
      <c r="I930" s="86" t="b">
        <v>0</v>
      </c>
      <c r="J930" s="86" t="b">
        <v>0</v>
      </c>
      <c r="K930" s="86" t="b">
        <v>0</v>
      </c>
      <c r="L930" s="86" t="b">
        <v>0</v>
      </c>
    </row>
    <row r="931" spans="1:12" x14ac:dyDescent="0.25">
      <c r="A931" s="86" t="s">
        <v>2445</v>
      </c>
      <c r="B931" s="86" t="s">
        <v>2460</v>
      </c>
      <c r="C931" s="86">
        <v>2</v>
      </c>
      <c r="D931" s="119">
        <v>7.8889874345580517E-4</v>
      </c>
      <c r="E931" s="119">
        <v>4.0253259068735538E-2</v>
      </c>
      <c r="F931" s="86" t="s">
        <v>2954</v>
      </c>
      <c r="G931" s="86" t="b">
        <v>0</v>
      </c>
      <c r="H931" s="86" t="b">
        <v>0</v>
      </c>
      <c r="I931" s="86" t="b">
        <v>0</v>
      </c>
      <c r="J931" s="86" t="b">
        <v>0</v>
      </c>
      <c r="K931" s="86" t="b">
        <v>0</v>
      </c>
      <c r="L931" s="86" t="b">
        <v>0</v>
      </c>
    </row>
    <row r="932" spans="1:12" x14ac:dyDescent="0.25">
      <c r="A932" s="86" t="s">
        <v>2460</v>
      </c>
      <c r="B932" s="86" t="s">
        <v>2949</v>
      </c>
      <c r="C932" s="86">
        <v>2</v>
      </c>
      <c r="D932" s="119">
        <v>7.8889874345580517E-4</v>
      </c>
      <c r="E932" s="119">
        <v>1.9800447113088646</v>
      </c>
      <c r="F932" s="86" t="s">
        <v>2954</v>
      </c>
      <c r="G932" s="86" t="b">
        <v>0</v>
      </c>
      <c r="H932" s="86" t="b">
        <v>0</v>
      </c>
      <c r="I932" s="86" t="b">
        <v>0</v>
      </c>
      <c r="J932" s="86" t="b">
        <v>0</v>
      </c>
      <c r="K932" s="86" t="b">
        <v>0</v>
      </c>
      <c r="L932" s="86" t="b">
        <v>0</v>
      </c>
    </row>
    <row r="933" spans="1:12" x14ac:dyDescent="0.25">
      <c r="A933" s="86" t="s">
        <v>2949</v>
      </c>
      <c r="B933" s="86" t="s">
        <v>2639</v>
      </c>
      <c r="C933" s="86">
        <v>2</v>
      </c>
      <c r="D933" s="119">
        <v>7.8889874345580517E-4</v>
      </c>
      <c r="E933" s="119">
        <v>3.0214373964670895</v>
      </c>
      <c r="F933" s="86" t="s">
        <v>2954</v>
      </c>
      <c r="G933" s="86" t="b">
        <v>0</v>
      </c>
      <c r="H933" s="86" t="b">
        <v>0</v>
      </c>
      <c r="I933" s="86" t="b">
        <v>0</v>
      </c>
      <c r="J933" s="86" t="b">
        <v>0</v>
      </c>
      <c r="K933" s="86" t="b">
        <v>0</v>
      </c>
      <c r="L933" s="86" t="b">
        <v>0</v>
      </c>
    </row>
    <row r="934" spans="1:12" x14ac:dyDescent="0.25">
      <c r="A934" s="86" t="s">
        <v>2639</v>
      </c>
      <c r="B934" s="86" t="s">
        <v>2523</v>
      </c>
      <c r="C934" s="86">
        <v>2</v>
      </c>
      <c r="D934" s="119">
        <v>7.8889874345580517E-4</v>
      </c>
      <c r="E934" s="119">
        <v>2.3224673921310708</v>
      </c>
      <c r="F934" s="86" t="s">
        <v>2954</v>
      </c>
      <c r="G934" s="86" t="b">
        <v>0</v>
      </c>
      <c r="H934" s="86" t="b">
        <v>0</v>
      </c>
      <c r="I934" s="86" t="b">
        <v>0</v>
      </c>
      <c r="J934" s="86" t="b">
        <v>0</v>
      </c>
      <c r="K934" s="86" t="b">
        <v>0</v>
      </c>
      <c r="L934" s="86" t="b">
        <v>0</v>
      </c>
    </row>
    <row r="935" spans="1:12" x14ac:dyDescent="0.25">
      <c r="A935" s="86" t="s">
        <v>2523</v>
      </c>
      <c r="B935" s="86" t="s">
        <v>2492</v>
      </c>
      <c r="C935" s="86">
        <v>2</v>
      </c>
      <c r="D935" s="119">
        <v>7.8889874345580517E-4</v>
      </c>
      <c r="E935" s="119">
        <v>1.5650713633380466</v>
      </c>
      <c r="F935" s="86" t="s">
        <v>2954</v>
      </c>
      <c r="G935" s="86" t="b">
        <v>0</v>
      </c>
      <c r="H935" s="86" t="b">
        <v>0</v>
      </c>
      <c r="I935" s="86" t="b">
        <v>0</v>
      </c>
      <c r="J935" s="86" t="b">
        <v>0</v>
      </c>
      <c r="K935" s="86" t="b">
        <v>0</v>
      </c>
      <c r="L935" s="86" t="b">
        <v>0</v>
      </c>
    </row>
    <row r="936" spans="1:12" x14ac:dyDescent="0.25">
      <c r="A936" s="86" t="s">
        <v>2478</v>
      </c>
      <c r="B936" s="86" t="s">
        <v>2950</v>
      </c>
      <c r="C936" s="86">
        <v>2</v>
      </c>
      <c r="D936" s="119">
        <v>7.8889874345580517E-4</v>
      </c>
      <c r="E936" s="119">
        <v>2.2580094029041526</v>
      </c>
      <c r="F936" s="86" t="s">
        <v>2954</v>
      </c>
      <c r="G936" s="86" t="b">
        <v>0</v>
      </c>
      <c r="H936" s="86" t="b">
        <v>0</v>
      </c>
      <c r="I936" s="86" t="b">
        <v>0</v>
      </c>
      <c r="J936" s="86" t="b">
        <v>0</v>
      </c>
      <c r="K936" s="86" t="b">
        <v>0</v>
      </c>
      <c r="L936" s="86" t="b">
        <v>0</v>
      </c>
    </row>
    <row r="937" spans="1:12" x14ac:dyDescent="0.25">
      <c r="A937" s="86" t="s">
        <v>2465</v>
      </c>
      <c r="B937" s="86" t="s">
        <v>2951</v>
      </c>
      <c r="C937" s="86">
        <v>2</v>
      </c>
      <c r="D937" s="119">
        <v>7.8889874345580517E-4</v>
      </c>
      <c r="E937" s="119">
        <v>2.0769547243169213</v>
      </c>
      <c r="F937" s="86" t="s">
        <v>2954</v>
      </c>
      <c r="G937" s="86" t="b">
        <v>0</v>
      </c>
      <c r="H937" s="86" t="b">
        <v>0</v>
      </c>
      <c r="I937" s="86" t="b">
        <v>0</v>
      </c>
      <c r="J937" s="86" t="b">
        <v>0</v>
      </c>
      <c r="K937" s="86" t="b">
        <v>0</v>
      </c>
      <c r="L937" s="86" t="b">
        <v>0</v>
      </c>
    </row>
    <row r="938" spans="1:12" x14ac:dyDescent="0.25">
      <c r="A938" s="86" t="s">
        <v>2951</v>
      </c>
      <c r="B938" s="86" t="s">
        <v>2450</v>
      </c>
      <c r="C938" s="86">
        <v>2</v>
      </c>
      <c r="D938" s="119">
        <v>7.8889874345580517E-4</v>
      </c>
      <c r="E938" s="119">
        <v>1.7160860270204659</v>
      </c>
      <c r="F938" s="86" t="s">
        <v>2954</v>
      </c>
      <c r="G938" s="86" t="b">
        <v>0</v>
      </c>
      <c r="H938" s="86" t="b">
        <v>0</v>
      </c>
      <c r="I938" s="86" t="b">
        <v>0</v>
      </c>
      <c r="J938" s="86" t="b">
        <v>0</v>
      </c>
      <c r="K938" s="86" t="b">
        <v>0</v>
      </c>
      <c r="L938" s="86" t="b">
        <v>0</v>
      </c>
    </row>
    <row r="939" spans="1:12" x14ac:dyDescent="0.25">
      <c r="A939" s="86" t="s">
        <v>2451</v>
      </c>
      <c r="B939" s="86" t="s">
        <v>2457</v>
      </c>
      <c r="C939" s="86">
        <v>14</v>
      </c>
      <c r="D939" s="119">
        <v>8.6580776588327472E-3</v>
      </c>
      <c r="E939" s="119">
        <v>1.6008624584370996</v>
      </c>
      <c r="F939" s="86" t="s">
        <v>2400</v>
      </c>
      <c r="G939" s="86" t="b">
        <v>0</v>
      </c>
      <c r="H939" s="86" t="b">
        <v>0</v>
      </c>
      <c r="I939" s="86" t="b">
        <v>0</v>
      </c>
      <c r="J939" s="86" t="b">
        <v>0</v>
      </c>
      <c r="K939" s="86" t="b">
        <v>0</v>
      </c>
      <c r="L939" s="86" t="b">
        <v>0</v>
      </c>
    </row>
    <row r="940" spans="1:12" x14ac:dyDescent="0.25">
      <c r="A940" s="86" t="s">
        <v>2452</v>
      </c>
      <c r="B940" s="86" t="s">
        <v>2462</v>
      </c>
      <c r="C940" s="86">
        <v>14</v>
      </c>
      <c r="D940" s="119">
        <v>8.6580776588327472E-3</v>
      </c>
      <c r="E940" s="119">
        <v>1.6501308370099295</v>
      </c>
      <c r="F940" s="86" t="s">
        <v>2400</v>
      </c>
      <c r="G940" s="86" t="b">
        <v>0</v>
      </c>
      <c r="H940" s="86" t="b">
        <v>0</v>
      </c>
      <c r="I940" s="86" t="b">
        <v>0</v>
      </c>
      <c r="J940" s="86" t="b">
        <v>0</v>
      </c>
      <c r="K940" s="86" t="b">
        <v>0</v>
      </c>
      <c r="L940" s="86" t="b">
        <v>0</v>
      </c>
    </row>
    <row r="941" spans="1:12" x14ac:dyDescent="0.25">
      <c r="A941" s="86" t="s">
        <v>2453</v>
      </c>
      <c r="B941" s="86" t="s">
        <v>2456</v>
      </c>
      <c r="C941" s="86">
        <v>14</v>
      </c>
      <c r="D941" s="119">
        <v>8.6580776588327472E-3</v>
      </c>
      <c r="E941" s="119">
        <v>1.8164622587764543</v>
      </c>
      <c r="F941" s="86" t="s">
        <v>2400</v>
      </c>
      <c r="G941" s="86" t="b">
        <v>0</v>
      </c>
      <c r="H941" s="86" t="b">
        <v>0</v>
      </c>
      <c r="I941" s="86" t="b">
        <v>0</v>
      </c>
      <c r="J941" s="86" t="b">
        <v>0</v>
      </c>
      <c r="K941" s="86" t="b">
        <v>0</v>
      </c>
      <c r="L941" s="86" t="b">
        <v>0</v>
      </c>
    </row>
    <row r="942" spans="1:12" x14ac:dyDescent="0.25">
      <c r="A942" s="86" t="s">
        <v>2462</v>
      </c>
      <c r="B942" s="86" t="s">
        <v>2453</v>
      </c>
      <c r="C942" s="86">
        <v>13</v>
      </c>
      <c r="D942" s="119">
        <v>8.4400271612329394E-3</v>
      </c>
      <c r="E942" s="119">
        <v>1.7842775754050531</v>
      </c>
      <c r="F942" s="86" t="s">
        <v>2400</v>
      </c>
      <c r="G942" s="86" t="b">
        <v>0</v>
      </c>
      <c r="H942" s="86" t="b">
        <v>0</v>
      </c>
      <c r="I942" s="86" t="b">
        <v>0</v>
      </c>
      <c r="J942" s="86" t="b">
        <v>0</v>
      </c>
      <c r="K942" s="86" t="b">
        <v>0</v>
      </c>
      <c r="L942" s="86" t="b">
        <v>0</v>
      </c>
    </row>
    <row r="943" spans="1:12" x14ac:dyDescent="0.25">
      <c r="A943" s="86" t="s">
        <v>2508</v>
      </c>
      <c r="B943" s="86" t="s">
        <v>301</v>
      </c>
      <c r="C943" s="86">
        <v>13</v>
      </c>
      <c r="D943" s="119">
        <v>8.4400271612329394E-3</v>
      </c>
      <c r="E943" s="119">
        <v>1.7372810127288296</v>
      </c>
      <c r="F943" s="86" t="s">
        <v>2400</v>
      </c>
      <c r="G943" s="86" t="b">
        <v>0</v>
      </c>
      <c r="H943" s="86" t="b">
        <v>0</v>
      </c>
      <c r="I943" s="86" t="b">
        <v>0</v>
      </c>
      <c r="J943" s="86" t="b">
        <v>0</v>
      </c>
      <c r="K943" s="86" t="b">
        <v>0</v>
      </c>
      <c r="L943" s="86" t="b">
        <v>0</v>
      </c>
    </row>
    <row r="944" spans="1:12" x14ac:dyDescent="0.25">
      <c r="A944" s="86" t="s">
        <v>301</v>
      </c>
      <c r="B944" s="86" t="s">
        <v>2509</v>
      </c>
      <c r="C944" s="86">
        <v>13</v>
      </c>
      <c r="D944" s="119">
        <v>8.4400271612329394E-3</v>
      </c>
      <c r="E944" s="119">
        <v>1.7372810127288296</v>
      </c>
      <c r="F944" s="86" t="s">
        <v>2400</v>
      </c>
      <c r="G944" s="86" t="b">
        <v>0</v>
      </c>
      <c r="H944" s="86" t="b">
        <v>0</v>
      </c>
      <c r="I944" s="86" t="b">
        <v>0</v>
      </c>
      <c r="J944" s="86" t="b">
        <v>0</v>
      </c>
      <c r="K944" s="86" t="b">
        <v>0</v>
      </c>
      <c r="L944" s="86" t="b">
        <v>0</v>
      </c>
    </row>
    <row r="945" spans="1:12" x14ac:dyDescent="0.25">
      <c r="A945" s="86" t="s">
        <v>2447</v>
      </c>
      <c r="B945" s="86" t="s">
        <v>2446</v>
      </c>
      <c r="C945" s="86">
        <v>12</v>
      </c>
      <c r="D945" s="119">
        <v>8.1899763841220569E-3</v>
      </c>
      <c r="E945" s="119">
        <v>1.7372810127288296</v>
      </c>
      <c r="F945" s="86" t="s">
        <v>2400</v>
      </c>
      <c r="G945" s="86" t="b">
        <v>0</v>
      </c>
      <c r="H945" s="86" t="b">
        <v>0</v>
      </c>
      <c r="I945" s="86" t="b">
        <v>0</v>
      </c>
      <c r="J945" s="86" t="b">
        <v>0</v>
      </c>
      <c r="K945" s="86" t="b">
        <v>0</v>
      </c>
      <c r="L945" s="86" t="b">
        <v>0</v>
      </c>
    </row>
    <row r="946" spans="1:12" x14ac:dyDescent="0.25">
      <c r="A946" s="86" t="s">
        <v>2446</v>
      </c>
      <c r="B946" s="86" t="s">
        <v>2466</v>
      </c>
      <c r="C946" s="86">
        <v>9</v>
      </c>
      <c r="D946" s="119">
        <v>7.2185096847180484E-3</v>
      </c>
      <c r="E946" s="119">
        <v>1.6123422761205297</v>
      </c>
      <c r="F946" s="86" t="s">
        <v>2400</v>
      </c>
      <c r="G946" s="86" t="b">
        <v>0</v>
      </c>
      <c r="H946" s="86" t="b">
        <v>0</v>
      </c>
      <c r="I946" s="86" t="b">
        <v>0</v>
      </c>
      <c r="J946" s="86" t="b">
        <v>0</v>
      </c>
      <c r="K946" s="86" t="b">
        <v>0</v>
      </c>
      <c r="L946" s="86" t="b">
        <v>0</v>
      </c>
    </row>
    <row r="947" spans="1:12" x14ac:dyDescent="0.25">
      <c r="A947" s="86" t="s">
        <v>2465</v>
      </c>
      <c r="B947" s="86" t="s">
        <v>2494</v>
      </c>
      <c r="C947" s="86">
        <v>8</v>
      </c>
      <c r="D947" s="119">
        <v>6.8080513110530929E-3</v>
      </c>
      <c r="E947" s="119">
        <v>2.0383110083928107</v>
      </c>
      <c r="F947" s="86" t="s">
        <v>2400</v>
      </c>
      <c r="G947" s="86" t="b">
        <v>0</v>
      </c>
      <c r="H947" s="86" t="b">
        <v>0</v>
      </c>
      <c r="I947" s="86" t="b">
        <v>0</v>
      </c>
      <c r="J947" s="86" t="b">
        <v>0</v>
      </c>
      <c r="K947" s="86" t="b">
        <v>0</v>
      </c>
      <c r="L947" s="86" t="b">
        <v>0</v>
      </c>
    </row>
    <row r="948" spans="1:12" x14ac:dyDescent="0.25">
      <c r="A948" s="86" t="s">
        <v>2551</v>
      </c>
      <c r="B948" s="86" t="s">
        <v>2461</v>
      </c>
      <c r="C948" s="86">
        <v>8</v>
      </c>
      <c r="D948" s="119">
        <v>6.8080513110530929E-3</v>
      </c>
      <c r="E948" s="119">
        <v>1.7884335351762108</v>
      </c>
      <c r="F948" s="86" t="s">
        <v>2400</v>
      </c>
      <c r="G948" s="86" t="b">
        <v>0</v>
      </c>
      <c r="H948" s="86" t="b">
        <v>0</v>
      </c>
      <c r="I948" s="86" t="b">
        <v>0</v>
      </c>
      <c r="J948" s="86" t="b">
        <v>0</v>
      </c>
      <c r="K948" s="86" t="b">
        <v>0</v>
      </c>
      <c r="L948" s="86" t="b">
        <v>0</v>
      </c>
    </row>
    <row r="949" spans="1:12" x14ac:dyDescent="0.25">
      <c r="A949" s="86" t="s">
        <v>2461</v>
      </c>
      <c r="B949" s="86" t="s">
        <v>2457</v>
      </c>
      <c r="C949" s="86">
        <v>8</v>
      </c>
      <c r="D949" s="119">
        <v>6.8080513110530929E-3</v>
      </c>
      <c r="E949" s="119">
        <v>1.3297956861505615</v>
      </c>
      <c r="F949" s="86" t="s">
        <v>2400</v>
      </c>
      <c r="G949" s="86" t="b">
        <v>0</v>
      </c>
      <c r="H949" s="86" t="b">
        <v>0</v>
      </c>
      <c r="I949" s="86" t="b">
        <v>0</v>
      </c>
      <c r="J949" s="86" t="b">
        <v>0</v>
      </c>
      <c r="K949" s="86" t="b">
        <v>0</v>
      </c>
      <c r="L949" s="86" t="b">
        <v>0</v>
      </c>
    </row>
    <row r="950" spans="1:12" x14ac:dyDescent="0.25">
      <c r="A950" s="86" t="s">
        <v>2457</v>
      </c>
      <c r="B950" s="86" t="s">
        <v>2452</v>
      </c>
      <c r="C950" s="86">
        <v>8</v>
      </c>
      <c r="D950" s="119">
        <v>6.8080513110530929E-3</v>
      </c>
      <c r="E950" s="119">
        <v>1.2328856731425051</v>
      </c>
      <c r="F950" s="86" t="s">
        <v>2400</v>
      </c>
      <c r="G950" s="86" t="b">
        <v>0</v>
      </c>
      <c r="H950" s="86" t="b">
        <v>0</v>
      </c>
      <c r="I950" s="86" t="b">
        <v>0</v>
      </c>
      <c r="J950" s="86" t="b">
        <v>0</v>
      </c>
      <c r="K950" s="86" t="b">
        <v>0</v>
      </c>
      <c r="L950" s="86" t="b">
        <v>0</v>
      </c>
    </row>
    <row r="951" spans="1:12" x14ac:dyDescent="0.25">
      <c r="A951" s="86" t="s">
        <v>2466</v>
      </c>
      <c r="B951" s="86" t="s">
        <v>2508</v>
      </c>
      <c r="C951" s="86">
        <v>8</v>
      </c>
      <c r="D951" s="119">
        <v>6.8080513110530929E-3</v>
      </c>
      <c r="E951" s="119">
        <v>1.7025189064696176</v>
      </c>
      <c r="F951" s="86" t="s">
        <v>2400</v>
      </c>
      <c r="G951" s="86" t="b">
        <v>0</v>
      </c>
      <c r="H951" s="86" t="b">
        <v>0</v>
      </c>
      <c r="I951" s="86" t="b">
        <v>0</v>
      </c>
      <c r="J951" s="86" t="b">
        <v>0</v>
      </c>
      <c r="K951" s="86" t="b">
        <v>0</v>
      </c>
      <c r="L951" s="86" t="b">
        <v>0</v>
      </c>
    </row>
    <row r="952" spans="1:12" x14ac:dyDescent="0.25">
      <c r="A952" s="86" t="s">
        <v>2509</v>
      </c>
      <c r="B952" s="86" t="s">
        <v>528</v>
      </c>
      <c r="C952" s="86">
        <v>8</v>
      </c>
      <c r="D952" s="119">
        <v>6.8080513110530929E-3</v>
      </c>
      <c r="E952" s="119">
        <v>1.7403074673590175</v>
      </c>
      <c r="F952" s="86" t="s">
        <v>2400</v>
      </c>
      <c r="G952" s="86" t="b">
        <v>0</v>
      </c>
      <c r="H952" s="86" t="b">
        <v>0</v>
      </c>
      <c r="I952" s="86" t="b">
        <v>0</v>
      </c>
      <c r="J952" s="86" t="b">
        <v>0</v>
      </c>
      <c r="K952" s="86" t="b">
        <v>0</v>
      </c>
      <c r="L952" s="86" t="b">
        <v>0</v>
      </c>
    </row>
    <row r="953" spans="1:12" x14ac:dyDescent="0.25">
      <c r="A953" s="86" t="s">
        <v>2464</v>
      </c>
      <c r="B953" s="86" t="s">
        <v>2445</v>
      </c>
      <c r="C953" s="86">
        <v>8</v>
      </c>
      <c r="D953" s="119">
        <v>6.8080513110530929E-3</v>
      </c>
      <c r="E953" s="119">
        <v>1.0549102702122723</v>
      </c>
      <c r="F953" s="86" t="s">
        <v>2400</v>
      </c>
      <c r="G953" s="86" t="b">
        <v>0</v>
      </c>
      <c r="H953" s="86" t="b">
        <v>0</v>
      </c>
      <c r="I953" s="86" t="b">
        <v>0</v>
      </c>
      <c r="J953" s="86" t="b">
        <v>0</v>
      </c>
      <c r="K953" s="86" t="b">
        <v>0</v>
      </c>
      <c r="L953" s="86" t="b">
        <v>0</v>
      </c>
    </row>
    <row r="954" spans="1:12" x14ac:dyDescent="0.25">
      <c r="A954" s="86" t="s">
        <v>2492</v>
      </c>
      <c r="B954" s="86" t="s">
        <v>2448</v>
      </c>
      <c r="C954" s="86">
        <v>8</v>
      </c>
      <c r="D954" s="119">
        <v>6.8080513110530929E-3</v>
      </c>
      <c r="E954" s="119">
        <v>1.5775801698613177</v>
      </c>
      <c r="F954" s="86" t="s">
        <v>2400</v>
      </c>
      <c r="G954" s="86" t="b">
        <v>0</v>
      </c>
      <c r="H954" s="86" t="b">
        <v>0</v>
      </c>
      <c r="I954" s="86" t="b">
        <v>0</v>
      </c>
      <c r="J954" s="86" t="b">
        <v>0</v>
      </c>
      <c r="K954" s="86" t="b">
        <v>0</v>
      </c>
      <c r="L954" s="86" t="b">
        <v>0</v>
      </c>
    </row>
    <row r="955" spans="1:12" x14ac:dyDescent="0.25">
      <c r="A955" s="86" t="s">
        <v>2452</v>
      </c>
      <c r="B955" s="86" t="s">
        <v>2451</v>
      </c>
      <c r="C955" s="86">
        <v>7</v>
      </c>
      <c r="D955" s="119">
        <v>6.3455076998928037E-3</v>
      </c>
      <c r="E955" s="119">
        <v>1.319137617968505</v>
      </c>
      <c r="F955" s="86" t="s">
        <v>2400</v>
      </c>
      <c r="G955" s="86" t="b">
        <v>0</v>
      </c>
      <c r="H955" s="86" t="b">
        <v>0</v>
      </c>
      <c r="I955" s="86" t="b">
        <v>0</v>
      </c>
      <c r="J955" s="86" t="b">
        <v>0</v>
      </c>
      <c r="K955" s="86" t="b">
        <v>0</v>
      </c>
      <c r="L955" s="86" t="b">
        <v>0</v>
      </c>
    </row>
    <row r="956" spans="1:12" x14ac:dyDescent="0.25">
      <c r="A956" s="86" t="s">
        <v>2469</v>
      </c>
      <c r="B956" s="86" t="s">
        <v>2448</v>
      </c>
      <c r="C956" s="86">
        <v>6</v>
      </c>
      <c r="D956" s="119">
        <v>5.8233900810408246E-3</v>
      </c>
      <c r="E956" s="119">
        <v>1.5775801698613177</v>
      </c>
      <c r="F956" s="86" t="s">
        <v>2400</v>
      </c>
      <c r="G956" s="86" t="b">
        <v>0</v>
      </c>
      <c r="H956" s="86" t="b">
        <v>0</v>
      </c>
      <c r="I956" s="86" t="b">
        <v>0</v>
      </c>
      <c r="J956" s="86" t="b">
        <v>0</v>
      </c>
      <c r="K956" s="86" t="b">
        <v>0</v>
      </c>
      <c r="L956" s="86" t="b">
        <v>0</v>
      </c>
    </row>
    <row r="957" spans="1:12" x14ac:dyDescent="0.25">
      <c r="A957" s="86" t="s">
        <v>2524</v>
      </c>
      <c r="B957" s="86" t="s">
        <v>2461</v>
      </c>
      <c r="C957" s="86">
        <v>6</v>
      </c>
      <c r="D957" s="119">
        <v>5.8233900810408246E-3</v>
      </c>
      <c r="E957" s="119">
        <v>1.7884335351762108</v>
      </c>
      <c r="F957" s="86" t="s">
        <v>2400</v>
      </c>
      <c r="G957" s="86" t="b">
        <v>0</v>
      </c>
      <c r="H957" s="86" t="b">
        <v>0</v>
      </c>
      <c r="I957" s="86" t="b">
        <v>0</v>
      </c>
      <c r="J957" s="86" t="b">
        <v>0</v>
      </c>
      <c r="K957" s="86" t="b">
        <v>0</v>
      </c>
      <c r="L957" s="86" t="b">
        <v>0</v>
      </c>
    </row>
    <row r="958" spans="1:12" x14ac:dyDescent="0.25">
      <c r="A958" s="86" t="s">
        <v>2448</v>
      </c>
      <c r="B958" s="86" t="s">
        <v>2465</v>
      </c>
      <c r="C958" s="86">
        <v>5</v>
      </c>
      <c r="D958" s="119">
        <v>5.2316827041255266E-3</v>
      </c>
      <c r="E958" s="119">
        <v>1.5068320913505557</v>
      </c>
      <c r="F958" s="86" t="s">
        <v>2400</v>
      </c>
      <c r="G958" s="86" t="b">
        <v>0</v>
      </c>
      <c r="H958" s="86" t="b">
        <v>0</v>
      </c>
      <c r="I958" s="86" t="b">
        <v>0</v>
      </c>
      <c r="J958" s="86" t="b">
        <v>0</v>
      </c>
      <c r="K958" s="86" t="b">
        <v>0</v>
      </c>
      <c r="L958" s="86" t="b">
        <v>0</v>
      </c>
    </row>
    <row r="959" spans="1:12" x14ac:dyDescent="0.25">
      <c r="A959" s="86" t="s">
        <v>2456</v>
      </c>
      <c r="B959" s="86" t="s">
        <v>2447</v>
      </c>
      <c r="C959" s="86">
        <v>5</v>
      </c>
      <c r="D959" s="119">
        <v>5.2316827041255266E-3</v>
      </c>
      <c r="E959" s="119">
        <v>1.5453954864899164</v>
      </c>
      <c r="F959" s="86" t="s">
        <v>2400</v>
      </c>
      <c r="G959" s="86" t="b">
        <v>0</v>
      </c>
      <c r="H959" s="86" t="b">
        <v>0</v>
      </c>
      <c r="I959" s="86" t="b">
        <v>0</v>
      </c>
      <c r="J959" s="86" t="b">
        <v>0</v>
      </c>
      <c r="K959" s="86" t="b">
        <v>0</v>
      </c>
      <c r="L959" s="86" t="b">
        <v>0</v>
      </c>
    </row>
    <row r="960" spans="1:12" x14ac:dyDescent="0.25">
      <c r="A960" s="86" t="s">
        <v>528</v>
      </c>
      <c r="B960" s="86" t="s">
        <v>2560</v>
      </c>
      <c r="C960" s="86">
        <v>5</v>
      </c>
      <c r="D960" s="119">
        <v>5.2316827041255266E-3</v>
      </c>
      <c r="E960" s="119">
        <v>1.9511608326739105</v>
      </c>
      <c r="F960" s="86" t="s">
        <v>2400</v>
      </c>
      <c r="G960" s="86" t="b">
        <v>0</v>
      </c>
      <c r="H960" s="86" t="b">
        <v>0</v>
      </c>
      <c r="I960" s="86" t="b">
        <v>0</v>
      </c>
      <c r="J960" s="86" t="b">
        <v>0</v>
      </c>
      <c r="K960" s="86" t="b">
        <v>0</v>
      </c>
      <c r="L960" s="86" t="b">
        <v>0</v>
      </c>
    </row>
    <row r="961" spans="1:12" x14ac:dyDescent="0.25">
      <c r="A961" s="86" t="s">
        <v>2560</v>
      </c>
      <c r="B961" s="86" t="s">
        <v>2448</v>
      </c>
      <c r="C961" s="86">
        <v>5</v>
      </c>
      <c r="D961" s="119">
        <v>5.2316827041255266E-3</v>
      </c>
      <c r="E961" s="119">
        <v>1.5775801698613177</v>
      </c>
      <c r="F961" s="86" t="s">
        <v>2400</v>
      </c>
      <c r="G961" s="86" t="b">
        <v>0</v>
      </c>
      <c r="H961" s="86" t="b">
        <v>0</v>
      </c>
      <c r="I961" s="86" t="b">
        <v>0</v>
      </c>
      <c r="J961" s="86" t="b">
        <v>0</v>
      </c>
      <c r="K961" s="86" t="b">
        <v>0</v>
      </c>
      <c r="L961" s="86" t="b">
        <v>0</v>
      </c>
    </row>
    <row r="962" spans="1:12" x14ac:dyDescent="0.25">
      <c r="A962" s="86" t="s">
        <v>2448</v>
      </c>
      <c r="B962" s="86" t="s">
        <v>2593</v>
      </c>
      <c r="C962" s="86">
        <v>5</v>
      </c>
      <c r="D962" s="119">
        <v>5.2316827041255266E-3</v>
      </c>
      <c r="E962" s="119">
        <v>1.7621045964538617</v>
      </c>
      <c r="F962" s="86" t="s">
        <v>2400</v>
      </c>
      <c r="G962" s="86" t="b">
        <v>0</v>
      </c>
      <c r="H962" s="86" t="b">
        <v>0</v>
      </c>
      <c r="I962" s="86" t="b">
        <v>0</v>
      </c>
      <c r="J962" s="86" t="b">
        <v>0</v>
      </c>
      <c r="K962" s="86" t="b">
        <v>0</v>
      </c>
      <c r="L962" s="86" t="b">
        <v>0</v>
      </c>
    </row>
    <row r="963" spans="1:12" x14ac:dyDescent="0.25">
      <c r="A963" s="86" t="s">
        <v>2593</v>
      </c>
      <c r="B963" s="86" t="s">
        <v>2464</v>
      </c>
      <c r="C963" s="86">
        <v>5</v>
      </c>
      <c r="D963" s="119">
        <v>5.2316827041255266E-3</v>
      </c>
      <c r="E963" s="119">
        <v>1.9511608326739105</v>
      </c>
      <c r="F963" s="86" t="s">
        <v>2400</v>
      </c>
      <c r="G963" s="86" t="b">
        <v>0</v>
      </c>
      <c r="H963" s="86" t="b">
        <v>0</v>
      </c>
      <c r="I963" s="86" t="b">
        <v>0</v>
      </c>
      <c r="J963" s="86" t="b">
        <v>0</v>
      </c>
      <c r="K963" s="86" t="b">
        <v>0</v>
      </c>
      <c r="L963" s="86" t="b">
        <v>0</v>
      </c>
    </row>
    <row r="964" spans="1:12" x14ac:dyDescent="0.25">
      <c r="A964" s="86" t="s">
        <v>2596</v>
      </c>
      <c r="B964" s="86" t="s">
        <v>2597</v>
      </c>
      <c r="C964" s="86">
        <v>5</v>
      </c>
      <c r="D964" s="119">
        <v>5.2316827041255266E-3</v>
      </c>
      <c r="E964" s="119">
        <v>2.2935835134961167</v>
      </c>
      <c r="F964" s="86" t="s">
        <v>2400</v>
      </c>
      <c r="G964" s="86" t="b">
        <v>0</v>
      </c>
      <c r="H964" s="86" t="b">
        <v>0</v>
      </c>
      <c r="I964" s="86" t="b">
        <v>0</v>
      </c>
      <c r="J964" s="86" t="b">
        <v>0</v>
      </c>
      <c r="K964" s="86" t="b">
        <v>0</v>
      </c>
      <c r="L964" s="86" t="b">
        <v>0</v>
      </c>
    </row>
    <row r="965" spans="1:12" x14ac:dyDescent="0.25">
      <c r="A965" s="86" t="s">
        <v>2597</v>
      </c>
      <c r="B965" s="86" t="s">
        <v>2484</v>
      </c>
      <c r="C965" s="86">
        <v>5</v>
      </c>
      <c r="D965" s="119">
        <v>5.2316827041255266E-3</v>
      </c>
      <c r="E965" s="119">
        <v>2.214402267448492</v>
      </c>
      <c r="F965" s="86" t="s">
        <v>2400</v>
      </c>
      <c r="G965" s="86" t="b">
        <v>0</v>
      </c>
      <c r="H965" s="86" t="b">
        <v>0</v>
      </c>
      <c r="I965" s="86" t="b">
        <v>0</v>
      </c>
      <c r="J965" s="86" t="b">
        <v>0</v>
      </c>
      <c r="K965" s="86" t="b">
        <v>0</v>
      </c>
      <c r="L965" s="86" t="b">
        <v>0</v>
      </c>
    </row>
    <row r="966" spans="1:12" x14ac:dyDescent="0.25">
      <c r="A966" s="86" t="s">
        <v>2484</v>
      </c>
      <c r="B966" s="86" t="s">
        <v>2524</v>
      </c>
      <c r="C966" s="86">
        <v>5</v>
      </c>
      <c r="D966" s="119">
        <v>5.2316827041255266E-3</v>
      </c>
      <c r="E966" s="119">
        <v>2.1474554778178789</v>
      </c>
      <c r="F966" s="86" t="s">
        <v>2400</v>
      </c>
      <c r="G966" s="86" t="b">
        <v>0</v>
      </c>
      <c r="H966" s="86" t="b">
        <v>0</v>
      </c>
      <c r="I966" s="86" t="b">
        <v>0</v>
      </c>
      <c r="J966" s="86" t="b">
        <v>0</v>
      </c>
      <c r="K966" s="86" t="b">
        <v>0</v>
      </c>
      <c r="L966" s="86" t="b">
        <v>0</v>
      </c>
    </row>
    <row r="967" spans="1:12" x14ac:dyDescent="0.25">
      <c r="A967" s="86" t="s">
        <v>2461</v>
      </c>
      <c r="B967" s="86" t="s">
        <v>2598</v>
      </c>
      <c r="C967" s="86">
        <v>5</v>
      </c>
      <c r="D967" s="119">
        <v>5.2316827041255266E-3</v>
      </c>
      <c r="E967" s="119">
        <v>1.7884335351762108</v>
      </c>
      <c r="F967" s="86" t="s">
        <v>2400</v>
      </c>
      <c r="G967" s="86" t="b">
        <v>0</v>
      </c>
      <c r="H967" s="86" t="b">
        <v>0</v>
      </c>
      <c r="I967" s="86" t="b">
        <v>0</v>
      </c>
      <c r="J967" s="86" t="b">
        <v>0</v>
      </c>
      <c r="K967" s="86" t="b">
        <v>0</v>
      </c>
      <c r="L967" s="86" t="b">
        <v>0</v>
      </c>
    </row>
    <row r="968" spans="1:12" x14ac:dyDescent="0.25">
      <c r="A968" s="86" t="s">
        <v>2598</v>
      </c>
      <c r="B968" s="86" t="s">
        <v>2452</v>
      </c>
      <c r="C968" s="86">
        <v>5</v>
      </c>
      <c r="D968" s="119">
        <v>5.2316827041255266E-3</v>
      </c>
      <c r="E968" s="119">
        <v>1.6915235221681544</v>
      </c>
      <c r="F968" s="86" t="s">
        <v>2400</v>
      </c>
      <c r="G968" s="86" t="b">
        <v>0</v>
      </c>
      <c r="H968" s="86" t="b">
        <v>0</v>
      </c>
      <c r="I968" s="86" t="b">
        <v>0</v>
      </c>
      <c r="J968" s="86" t="b">
        <v>0</v>
      </c>
      <c r="K968" s="86" t="b">
        <v>0</v>
      </c>
      <c r="L968" s="86" t="b">
        <v>0</v>
      </c>
    </row>
    <row r="969" spans="1:12" x14ac:dyDescent="0.25">
      <c r="A969" s="86" t="s">
        <v>2457</v>
      </c>
      <c r="B969" s="86" t="s">
        <v>2446</v>
      </c>
      <c r="C969" s="86">
        <v>5</v>
      </c>
      <c r="D969" s="119">
        <v>5.2316827041255266E-3</v>
      </c>
      <c r="E969" s="119">
        <v>1.0745231810472555</v>
      </c>
      <c r="F969" s="86" t="s">
        <v>2400</v>
      </c>
      <c r="G969" s="86" t="b">
        <v>0</v>
      </c>
      <c r="H969" s="86" t="b">
        <v>0</v>
      </c>
      <c r="I969" s="86" t="b">
        <v>0</v>
      </c>
      <c r="J969" s="86" t="b">
        <v>0</v>
      </c>
      <c r="K969" s="86" t="b">
        <v>0</v>
      </c>
      <c r="L969" s="86" t="b">
        <v>0</v>
      </c>
    </row>
    <row r="970" spans="1:12" x14ac:dyDescent="0.25">
      <c r="A970" s="86" t="s">
        <v>2446</v>
      </c>
      <c r="B970" s="86" t="s">
        <v>2508</v>
      </c>
      <c r="C970" s="86">
        <v>5</v>
      </c>
      <c r="D970" s="119">
        <v>5.2316827041255266E-3</v>
      </c>
      <c r="E970" s="119">
        <v>1.3223076647580116</v>
      </c>
      <c r="F970" s="86" t="s">
        <v>2400</v>
      </c>
      <c r="G970" s="86" t="b">
        <v>0</v>
      </c>
      <c r="H970" s="86" t="b">
        <v>0</v>
      </c>
      <c r="I970" s="86" t="b">
        <v>0</v>
      </c>
      <c r="J970" s="86" t="b">
        <v>0</v>
      </c>
      <c r="K970" s="86" t="b">
        <v>0</v>
      </c>
      <c r="L970" s="86" t="b">
        <v>0</v>
      </c>
    </row>
    <row r="971" spans="1:12" x14ac:dyDescent="0.25">
      <c r="A971" s="86" t="s">
        <v>2509</v>
      </c>
      <c r="B971" s="86" t="s">
        <v>2599</v>
      </c>
      <c r="C971" s="86">
        <v>5</v>
      </c>
      <c r="D971" s="119">
        <v>5.2316827041255266E-3</v>
      </c>
      <c r="E971" s="119">
        <v>1.8786101655252989</v>
      </c>
      <c r="F971" s="86" t="s">
        <v>2400</v>
      </c>
      <c r="G971" s="86" t="b">
        <v>0</v>
      </c>
      <c r="H971" s="86" t="b">
        <v>0</v>
      </c>
      <c r="I971" s="86" t="b">
        <v>0</v>
      </c>
      <c r="J971" s="86" t="b">
        <v>0</v>
      </c>
      <c r="K971" s="86" t="b">
        <v>0</v>
      </c>
      <c r="L971" s="86" t="b">
        <v>0</v>
      </c>
    </row>
    <row r="972" spans="1:12" x14ac:dyDescent="0.25">
      <c r="A972" s="86" t="s">
        <v>2599</v>
      </c>
      <c r="B972" s="86" t="s">
        <v>2600</v>
      </c>
      <c r="C972" s="86">
        <v>5</v>
      </c>
      <c r="D972" s="119">
        <v>5.2316827041255266E-3</v>
      </c>
      <c r="E972" s="119">
        <v>2.2935835134961167</v>
      </c>
      <c r="F972" s="86" t="s">
        <v>2400</v>
      </c>
      <c r="G972" s="86" t="b">
        <v>0</v>
      </c>
      <c r="H972" s="86" t="b">
        <v>0</v>
      </c>
      <c r="I972" s="86" t="b">
        <v>0</v>
      </c>
      <c r="J972" s="86" t="b">
        <v>0</v>
      </c>
      <c r="K972" s="86" t="b">
        <v>0</v>
      </c>
      <c r="L972" s="86" t="b">
        <v>0</v>
      </c>
    </row>
    <row r="973" spans="1:12" x14ac:dyDescent="0.25">
      <c r="A973" s="86" t="s">
        <v>2600</v>
      </c>
      <c r="B973" s="86" t="s">
        <v>2528</v>
      </c>
      <c r="C973" s="86">
        <v>5</v>
      </c>
      <c r="D973" s="119">
        <v>5.2316827041255266E-3</v>
      </c>
      <c r="E973" s="119">
        <v>2.2935835134961167</v>
      </c>
      <c r="F973" s="86" t="s">
        <v>2400</v>
      </c>
      <c r="G973" s="86" t="b">
        <v>0</v>
      </c>
      <c r="H973" s="86" t="b">
        <v>0</v>
      </c>
      <c r="I973" s="86" t="b">
        <v>0</v>
      </c>
      <c r="J973" s="86" t="b">
        <v>0</v>
      </c>
      <c r="K973" s="86" t="b">
        <v>0</v>
      </c>
      <c r="L973" s="86" t="b">
        <v>0</v>
      </c>
    </row>
    <row r="974" spans="1:12" x14ac:dyDescent="0.25">
      <c r="A974" s="86" t="s">
        <v>2528</v>
      </c>
      <c r="B974" s="86" t="s">
        <v>2467</v>
      </c>
      <c r="C974" s="86">
        <v>5</v>
      </c>
      <c r="D974" s="119">
        <v>5.2316827041255266E-3</v>
      </c>
      <c r="E974" s="119">
        <v>1.9925535178321356</v>
      </c>
      <c r="F974" s="86" t="s">
        <v>2400</v>
      </c>
      <c r="G974" s="86" t="b">
        <v>0</v>
      </c>
      <c r="H974" s="86" t="b">
        <v>0</v>
      </c>
      <c r="I974" s="86" t="b">
        <v>0</v>
      </c>
      <c r="J974" s="86" t="b">
        <v>0</v>
      </c>
      <c r="K974" s="86" t="b">
        <v>0</v>
      </c>
      <c r="L974" s="86" t="b">
        <v>0</v>
      </c>
    </row>
    <row r="975" spans="1:12" x14ac:dyDescent="0.25">
      <c r="A975" s="86" t="s">
        <v>2467</v>
      </c>
      <c r="B975" s="86" t="s">
        <v>277</v>
      </c>
      <c r="C975" s="86">
        <v>5</v>
      </c>
      <c r="D975" s="119">
        <v>5.2316827041255266E-3</v>
      </c>
      <c r="E975" s="119">
        <v>1.6501308370099295</v>
      </c>
      <c r="F975" s="86" t="s">
        <v>2400</v>
      </c>
      <c r="G975" s="86" t="b">
        <v>0</v>
      </c>
      <c r="H975" s="86" t="b">
        <v>0</v>
      </c>
      <c r="I975" s="86" t="b">
        <v>0</v>
      </c>
      <c r="J975" s="86" t="b">
        <v>0</v>
      </c>
      <c r="K975" s="86" t="b">
        <v>0</v>
      </c>
      <c r="L975" s="86" t="b">
        <v>0</v>
      </c>
    </row>
    <row r="976" spans="1:12" x14ac:dyDescent="0.25">
      <c r="A976" s="86" t="s">
        <v>277</v>
      </c>
      <c r="B976" s="86" t="s">
        <v>2553</v>
      </c>
      <c r="C976" s="86">
        <v>5</v>
      </c>
      <c r="D976" s="119">
        <v>5.2316827041255266E-3</v>
      </c>
      <c r="E976" s="119">
        <v>1.959129762345186</v>
      </c>
      <c r="F976" s="86" t="s">
        <v>2400</v>
      </c>
      <c r="G976" s="86" t="b">
        <v>0</v>
      </c>
      <c r="H976" s="86" t="b">
        <v>0</v>
      </c>
      <c r="I976" s="86" t="b">
        <v>0</v>
      </c>
      <c r="J976" s="86" t="b">
        <v>0</v>
      </c>
      <c r="K976" s="86" t="b">
        <v>0</v>
      </c>
      <c r="L976" s="86" t="b">
        <v>0</v>
      </c>
    </row>
    <row r="977" spans="1:12" x14ac:dyDescent="0.25">
      <c r="A977" s="86" t="s">
        <v>2553</v>
      </c>
      <c r="B977" s="86" t="s">
        <v>2473</v>
      </c>
      <c r="C977" s="86">
        <v>5</v>
      </c>
      <c r="D977" s="119">
        <v>5.2316827041255266E-3</v>
      </c>
      <c r="E977" s="119">
        <v>2.1352210214008673</v>
      </c>
      <c r="F977" s="86" t="s">
        <v>2400</v>
      </c>
      <c r="G977" s="86" t="b">
        <v>0</v>
      </c>
      <c r="H977" s="86" t="b">
        <v>0</v>
      </c>
      <c r="I977" s="86" t="b">
        <v>0</v>
      </c>
      <c r="J977" s="86" t="b">
        <v>0</v>
      </c>
      <c r="K977" s="86" t="b">
        <v>0</v>
      </c>
      <c r="L977" s="86" t="b">
        <v>0</v>
      </c>
    </row>
    <row r="978" spans="1:12" x14ac:dyDescent="0.25">
      <c r="A978" s="86" t="s">
        <v>2473</v>
      </c>
      <c r="B978" s="86" t="s">
        <v>2463</v>
      </c>
      <c r="C978" s="86">
        <v>5</v>
      </c>
      <c r="D978" s="119">
        <v>5.2316827041255266E-3</v>
      </c>
      <c r="E978" s="119">
        <v>1.959129762345186</v>
      </c>
      <c r="F978" s="86" t="s">
        <v>2400</v>
      </c>
      <c r="G978" s="86" t="b">
        <v>0</v>
      </c>
      <c r="H978" s="86" t="b">
        <v>0</v>
      </c>
      <c r="I978" s="86" t="b">
        <v>0</v>
      </c>
      <c r="J978" s="86" t="b">
        <v>0</v>
      </c>
      <c r="K978" s="86" t="b">
        <v>0</v>
      </c>
      <c r="L978" s="86" t="b">
        <v>0</v>
      </c>
    </row>
    <row r="979" spans="1:12" x14ac:dyDescent="0.25">
      <c r="A979" s="86" t="s">
        <v>2463</v>
      </c>
      <c r="B979" s="86" t="s">
        <v>2445</v>
      </c>
      <c r="C979" s="86">
        <v>5</v>
      </c>
      <c r="D979" s="119">
        <v>5.2316827041255266E-3</v>
      </c>
      <c r="E979" s="119">
        <v>0.98909298572262916</v>
      </c>
      <c r="F979" s="86" t="s">
        <v>2400</v>
      </c>
      <c r="G979" s="86" t="b">
        <v>0</v>
      </c>
      <c r="H979" s="86" t="b">
        <v>0</v>
      </c>
      <c r="I979" s="86" t="b">
        <v>0</v>
      </c>
      <c r="J979" s="86" t="b">
        <v>0</v>
      </c>
      <c r="K979" s="86" t="b">
        <v>0</v>
      </c>
      <c r="L979" s="86" t="b">
        <v>0</v>
      </c>
    </row>
    <row r="980" spans="1:12" x14ac:dyDescent="0.25">
      <c r="A980" s="86" t="s">
        <v>2616</v>
      </c>
      <c r="B980" s="86" t="s">
        <v>2585</v>
      </c>
      <c r="C980" s="86">
        <v>4</v>
      </c>
      <c r="D980" s="119">
        <v>4.5562935815130776E-3</v>
      </c>
      <c r="E980" s="119">
        <v>2.2935835134961167</v>
      </c>
      <c r="F980" s="86" t="s">
        <v>2400</v>
      </c>
      <c r="G980" s="86" t="b">
        <v>0</v>
      </c>
      <c r="H980" s="86" t="b">
        <v>0</v>
      </c>
      <c r="I980" s="86" t="b">
        <v>0</v>
      </c>
      <c r="J980" s="86" t="b">
        <v>0</v>
      </c>
      <c r="K980" s="86" t="b">
        <v>0</v>
      </c>
      <c r="L980" s="86" t="b">
        <v>0</v>
      </c>
    </row>
    <row r="981" spans="1:12" x14ac:dyDescent="0.25">
      <c r="A981" s="86" t="s">
        <v>2585</v>
      </c>
      <c r="B981" s="86" t="s">
        <v>2617</v>
      </c>
      <c r="C981" s="86">
        <v>4</v>
      </c>
      <c r="D981" s="119">
        <v>4.5562935815130776E-3</v>
      </c>
      <c r="E981" s="119">
        <v>2.2935835134961167</v>
      </c>
      <c r="F981" s="86" t="s">
        <v>2400</v>
      </c>
      <c r="G981" s="86" t="b">
        <v>0</v>
      </c>
      <c r="H981" s="86" t="b">
        <v>0</v>
      </c>
      <c r="I981" s="86" t="b">
        <v>0</v>
      </c>
      <c r="J981" s="86" t="b">
        <v>0</v>
      </c>
      <c r="K981" s="86" t="b">
        <v>0</v>
      </c>
      <c r="L981" s="86" t="b">
        <v>0</v>
      </c>
    </row>
    <row r="982" spans="1:12" x14ac:dyDescent="0.25">
      <c r="A982" s="86" t="s">
        <v>2617</v>
      </c>
      <c r="B982" s="86" t="s">
        <v>2445</v>
      </c>
      <c r="C982" s="86">
        <v>4</v>
      </c>
      <c r="D982" s="119">
        <v>4.5562935815130776E-3</v>
      </c>
      <c r="E982" s="119">
        <v>1.193212968378554</v>
      </c>
      <c r="F982" s="86" t="s">
        <v>2400</v>
      </c>
      <c r="G982" s="86" t="b">
        <v>0</v>
      </c>
      <c r="H982" s="86" t="b">
        <v>0</v>
      </c>
      <c r="I982" s="86" t="b">
        <v>0</v>
      </c>
      <c r="J982" s="86" t="b">
        <v>0</v>
      </c>
      <c r="K982" s="86" t="b">
        <v>0</v>
      </c>
      <c r="L982" s="86" t="b">
        <v>0</v>
      </c>
    </row>
    <row r="983" spans="1:12" x14ac:dyDescent="0.25">
      <c r="A983" s="86" t="s">
        <v>2445</v>
      </c>
      <c r="B983" s="86" t="s">
        <v>2618</v>
      </c>
      <c r="C983" s="86">
        <v>4</v>
      </c>
      <c r="D983" s="119">
        <v>4.5562935815130776E-3</v>
      </c>
      <c r="E983" s="119">
        <v>1.3693042274342351</v>
      </c>
      <c r="F983" s="86" t="s">
        <v>2400</v>
      </c>
      <c r="G983" s="86" t="b">
        <v>0</v>
      </c>
      <c r="H983" s="86" t="b">
        <v>0</v>
      </c>
      <c r="I983" s="86" t="b">
        <v>0</v>
      </c>
      <c r="J983" s="86" t="b">
        <v>0</v>
      </c>
      <c r="K983" s="86" t="b">
        <v>0</v>
      </c>
      <c r="L983" s="86" t="b">
        <v>0</v>
      </c>
    </row>
    <row r="984" spans="1:12" x14ac:dyDescent="0.25">
      <c r="A984" s="86" t="s">
        <v>2618</v>
      </c>
      <c r="B984" s="86" t="s">
        <v>2619</v>
      </c>
      <c r="C984" s="86">
        <v>4</v>
      </c>
      <c r="D984" s="119">
        <v>4.5562935815130776E-3</v>
      </c>
      <c r="E984" s="119">
        <v>2.3904935265041733</v>
      </c>
      <c r="F984" s="86" t="s">
        <v>2400</v>
      </c>
      <c r="G984" s="86" t="b">
        <v>0</v>
      </c>
      <c r="H984" s="86" t="b">
        <v>0</v>
      </c>
      <c r="I984" s="86" t="b">
        <v>0</v>
      </c>
      <c r="J984" s="86" t="b">
        <v>0</v>
      </c>
      <c r="K984" s="86" t="b">
        <v>0</v>
      </c>
      <c r="L984" s="86" t="b">
        <v>0</v>
      </c>
    </row>
    <row r="985" spans="1:12" x14ac:dyDescent="0.25">
      <c r="A985" s="86" t="s">
        <v>2619</v>
      </c>
      <c r="B985" s="86" t="s">
        <v>2620</v>
      </c>
      <c r="C985" s="86">
        <v>4</v>
      </c>
      <c r="D985" s="119">
        <v>4.5562935815130776E-3</v>
      </c>
      <c r="E985" s="119">
        <v>2.3904935265041733</v>
      </c>
      <c r="F985" s="86" t="s">
        <v>2400</v>
      </c>
      <c r="G985" s="86" t="b">
        <v>0</v>
      </c>
      <c r="H985" s="86" t="b">
        <v>0</v>
      </c>
      <c r="I985" s="86" t="b">
        <v>0</v>
      </c>
      <c r="J985" s="86" t="b">
        <v>0</v>
      </c>
      <c r="K985" s="86" t="b">
        <v>0</v>
      </c>
      <c r="L985" s="86" t="b">
        <v>0</v>
      </c>
    </row>
    <row r="986" spans="1:12" x14ac:dyDescent="0.25">
      <c r="A986" s="86" t="s">
        <v>2620</v>
      </c>
      <c r="B986" s="86" t="s">
        <v>2550</v>
      </c>
      <c r="C986" s="86">
        <v>4</v>
      </c>
      <c r="D986" s="119">
        <v>4.5562935815130776E-3</v>
      </c>
      <c r="E986" s="119">
        <v>2.214402267448492</v>
      </c>
      <c r="F986" s="86" t="s">
        <v>2400</v>
      </c>
      <c r="G986" s="86" t="b">
        <v>0</v>
      </c>
      <c r="H986" s="86" t="b">
        <v>0</v>
      </c>
      <c r="I986" s="86" t="b">
        <v>0</v>
      </c>
      <c r="J986" s="86" t="b">
        <v>0</v>
      </c>
      <c r="K986" s="86" t="b">
        <v>0</v>
      </c>
      <c r="L986" s="86" t="b">
        <v>0</v>
      </c>
    </row>
    <row r="987" spans="1:12" x14ac:dyDescent="0.25">
      <c r="A987" s="86" t="s">
        <v>2550</v>
      </c>
      <c r="B987" s="86" t="s">
        <v>2621</v>
      </c>
      <c r="C987" s="86">
        <v>4</v>
      </c>
      <c r="D987" s="119">
        <v>4.5562935815130776E-3</v>
      </c>
      <c r="E987" s="119">
        <v>2.214402267448492</v>
      </c>
      <c r="F987" s="86" t="s">
        <v>2400</v>
      </c>
      <c r="G987" s="86" t="b">
        <v>0</v>
      </c>
      <c r="H987" s="86" t="b">
        <v>0</v>
      </c>
      <c r="I987" s="86" t="b">
        <v>0</v>
      </c>
      <c r="J987" s="86" t="b">
        <v>0</v>
      </c>
      <c r="K987" s="86" t="b">
        <v>0</v>
      </c>
      <c r="L987" s="86" t="b">
        <v>0</v>
      </c>
    </row>
    <row r="988" spans="1:12" x14ac:dyDescent="0.25">
      <c r="A988" s="86" t="s">
        <v>2569</v>
      </c>
      <c r="B988" s="86" t="s">
        <v>2555</v>
      </c>
      <c r="C988" s="86">
        <v>4</v>
      </c>
      <c r="D988" s="119">
        <v>4.5562935815130776E-3</v>
      </c>
      <c r="E988" s="119">
        <v>2.0505454648098222</v>
      </c>
      <c r="F988" s="86" t="s">
        <v>2400</v>
      </c>
      <c r="G988" s="86" t="b">
        <v>0</v>
      </c>
      <c r="H988" s="86" t="b">
        <v>0</v>
      </c>
      <c r="I988" s="86" t="b">
        <v>0</v>
      </c>
      <c r="J988" s="86" t="b">
        <v>0</v>
      </c>
      <c r="K988" s="86" t="b">
        <v>0</v>
      </c>
      <c r="L988" s="86" t="b">
        <v>0</v>
      </c>
    </row>
    <row r="989" spans="1:12" x14ac:dyDescent="0.25">
      <c r="A989" s="86" t="s">
        <v>2468</v>
      </c>
      <c r="B989" s="86" t="s">
        <v>2804</v>
      </c>
      <c r="C989" s="86">
        <v>3</v>
      </c>
      <c r="D989" s="119">
        <v>3.7758959850103103E-3</v>
      </c>
      <c r="E989" s="119">
        <v>2.3904935265041733</v>
      </c>
      <c r="F989" s="86" t="s">
        <v>2400</v>
      </c>
      <c r="G989" s="86" t="b">
        <v>0</v>
      </c>
      <c r="H989" s="86" t="b">
        <v>0</v>
      </c>
      <c r="I989" s="86" t="b">
        <v>0</v>
      </c>
      <c r="J989" s="86" t="b">
        <v>0</v>
      </c>
      <c r="K989" s="86" t="b">
        <v>0</v>
      </c>
      <c r="L989" s="86" t="b">
        <v>0</v>
      </c>
    </row>
    <row r="990" spans="1:12" x14ac:dyDescent="0.25">
      <c r="A990" s="86" t="s">
        <v>2804</v>
      </c>
      <c r="B990" s="86" t="s">
        <v>2541</v>
      </c>
      <c r="C990" s="86">
        <v>3</v>
      </c>
      <c r="D990" s="119">
        <v>3.7758959850103103E-3</v>
      </c>
      <c r="E990" s="119">
        <v>2.5154322631124733</v>
      </c>
      <c r="F990" s="86" t="s">
        <v>2400</v>
      </c>
      <c r="G990" s="86" t="b">
        <v>0</v>
      </c>
      <c r="H990" s="86" t="b">
        <v>0</v>
      </c>
      <c r="I990" s="86" t="b">
        <v>0</v>
      </c>
      <c r="J990" s="86" t="b">
        <v>0</v>
      </c>
      <c r="K990" s="86" t="b">
        <v>0</v>
      </c>
      <c r="L990" s="86" t="b">
        <v>0</v>
      </c>
    </row>
    <row r="991" spans="1:12" x14ac:dyDescent="0.25">
      <c r="A991" s="86" t="s">
        <v>2541</v>
      </c>
      <c r="B991" s="86" t="s">
        <v>2610</v>
      </c>
      <c r="C991" s="86">
        <v>3</v>
      </c>
      <c r="D991" s="119">
        <v>3.7758959850103103E-3</v>
      </c>
      <c r="E991" s="119">
        <v>2.3904935265041733</v>
      </c>
      <c r="F991" s="86" t="s">
        <v>2400</v>
      </c>
      <c r="G991" s="86" t="b">
        <v>0</v>
      </c>
      <c r="H991" s="86" t="b">
        <v>0</v>
      </c>
      <c r="I991" s="86" t="b">
        <v>0</v>
      </c>
      <c r="J991" s="86" t="b">
        <v>0</v>
      </c>
      <c r="K991" s="86" t="b">
        <v>0</v>
      </c>
      <c r="L991" s="86" t="b">
        <v>0</v>
      </c>
    </row>
    <row r="992" spans="1:12" x14ac:dyDescent="0.25">
      <c r="A992" s="86" t="s">
        <v>2610</v>
      </c>
      <c r="B992" s="86" t="s">
        <v>2805</v>
      </c>
      <c r="C992" s="86">
        <v>3</v>
      </c>
      <c r="D992" s="119">
        <v>3.7758959850103103E-3</v>
      </c>
      <c r="E992" s="119">
        <v>2.3904935265041733</v>
      </c>
      <c r="F992" s="86" t="s">
        <v>2400</v>
      </c>
      <c r="G992" s="86" t="b">
        <v>0</v>
      </c>
      <c r="H992" s="86" t="b">
        <v>0</v>
      </c>
      <c r="I992" s="86" t="b">
        <v>0</v>
      </c>
      <c r="J992" s="86" t="b">
        <v>0</v>
      </c>
      <c r="K992" s="86" t="b">
        <v>0</v>
      </c>
      <c r="L992" s="86" t="b">
        <v>0</v>
      </c>
    </row>
    <row r="993" spans="1:12" x14ac:dyDescent="0.25">
      <c r="A993" s="86" t="s">
        <v>2805</v>
      </c>
      <c r="B993" s="86" t="s">
        <v>2806</v>
      </c>
      <c r="C993" s="86">
        <v>3</v>
      </c>
      <c r="D993" s="119">
        <v>3.7758959850103103E-3</v>
      </c>
      <c r="E993" s="119">
        <v>2.5154322631124733</v>
      </c>
      <c r="F993" s="86" t="s">
        <v>2400</v>
      </c>
      <c r="G993" s="86" t="b">
        <v>0</v>
      </c>
      <c r="H993" s="86" t="b">
        <v>0</v>
      </c>
      <c r="I993" s="86" t="b">
        <v>0</v>
      </c>
      <c r="J993" s="86" t="b">
        <v>0</v>
      </c>
      <c r="K993" s="86" t="b">
        <v>0</v>
      </c>
      <c r="L993" s="86" t="b">
        <v>0</v>
      </c>
    </row>
    <row r="994" spans="1:12" x14ac:dyDescent="0.25">
      <c r="A994" s="86" t="s">
        <v>2806</v>
      </c>
      <c r="B994" s="86" t="s">
        <v>2609</v>
      </c>
      <c r="C994" s="86">
        <v>3</v>
      </c>
      <c r="D994" s="119">
        <v>3.7758959850103103E-3</v>
      </c>
      <c r="E994" s="119">
        <v>2.3904935265041733</v>
      </c>
      <c r="F994" s="86" t="s">
        <v>2400</v>
      </c>
      <c r="G994" s="86" t="b">
        <v>0</v>
      </c>
      <c r="H994" s="86" t="b">
        <v>0</v>
      </c>
      <c r="I994" s="86" t="b">
        <v>0</v>
      </c>
      <c r="J994" s="86" t="b">
        <v>0</v>
      </c>
      <c r="K994" s="86" t="b">
        <v>0</v>
      </c>
      <c r="L994" s="86" t="b">
        <v>0</v>
      </c>
    </row>
    <row r="995" spans="1:12" x14ac:dyDescent="0.25">
      <c r="A995" s="86" t="s">
        <v>2609</v>
      </c>
      <c r="B995" s="86" t="s">
        <v>2807</v>
      </c>
      <c r="C995" s="86">
        <v>3</v>
      </c>
      <c r="D995" s="119">
        <v>3.7758959850103103E-3</v>
      </c>
      <c r="E995" s="119">
        <v>2.3904935265041733</v>
      </c>
      <c r="F995" s="86" t="s">
        <v>2400</v>
      </c>
      <c r="G995" s="86" t="b">
        <v>0</v>
      </c>
      <c r="H995" s="86" t="b">
        <v>0</v>
      </c>
      <c r="I995" s="86" t="b">
        <v>0</v>
      </c>
      <c r="J995" s="86" t="b">
        <v>0</v>
      </c>
      <c r="K995" s="86" t="b">
        <v>0</v>
      </c>
      <c r="L995" s="86" t="b">
        <v>0</v>
      </c>
    </row>
    <row r="996" spans="1:12" x14ac:dyDescent="0.25">
      <c r="A996" s="86" t="s">
        <v>2807</v>
      </c>
      <c r="B996" s="86" t="s">
        <v>2451</v>
      </c>
      <c r="C996" s="86">
        <v>3</v>
      </c>
      <c r="D996" s="119">
        <v>3.7758959850103103E-3</v>
      </c>
      <c r="E996" s="119">
        <v>1.8164622587764543</v>
      </c>
      <c r="F996" s="86" t="s">
        <v>2400</v>
      </c>
      <c r="G996" s="86" t="b">
        <v>0</v>
      </c>
      <c r="H996" s="86" t="b">
        <v>0</v>
      </c>
      <c r="I996" s="86" t="b">
        <v>0</v>
      </c>
      <c r="J996" s="86" t="b">
        <v>0</v>
      </c>
      <c r="K996" s="86" t="b">
        <v>0</v>
      </c>
      <c r="L996" s="86" t="b">
        <v>0</v>
      </c>
    </row>
    <row r="997" spans="1:12" x14ac:dyDescent="0.25">
      <c r="A997" s="86" t="s">
        <v>2457</v>
      </c>
      <c r="B997" s="86" t="s">
        <v>2808</v>
      </c>
      <c r="C997" s="86">
        <v>3</v>
      </c>
      <c r="D997" s="119">
        <v>3.7758959850103103E-3</v>
      </c>
      <c r="E997" s="119">
        <v>1.6308256818145428</v>
      </c>
      <c r="F997" s="86" t="s">
        <v>2400</v>
      </c>
      <c r="G997" s="86" t="b">
        <v>0</v>
      </c>
      <c r="H997" s="86" t="b">
        <v>0</v>
      </c>
      <c r="I997" s="86" t="b">
        <v>0</v>
      </c>
      <c r="J997" s="86" t="b">
        <v>0</v>
      </c>
      <c r="K997" s="86" t="b">
        <v>0</v>
      </c>
      <c r="L997" s="86" t="b">
        <v>0</v>
      </c>
    </row>
    <row r="998" spans="1:12" x14ac:dyDescent="0.25">
      <c r="A998" s="86" t="s">
        <v>2808</v>
      </c>
      <c r="B998" s="86" t="s">
        <v>2445</v>
      </c>
      <c r="C998" s="86">
        <v>3</v>
      </c>
      <c r="D998" s="119">
        <v>3.7758959850103103E-3</v>
      </c>
      <c r="E998" s="119">
        <v>1.193212968378554</v>
      </c>
      <c r="F998" s="86" t="s">
        <v>2400</v>
      </c>
      <c r="G998" s="86" t="b">
        <v>0</v>
      </c>
      <c r="H998" s="86" t="b">
        <v>0</v>
      </c>
      <c r="I998" s="86" t="b">
        <v>0</v>
      </c>
      <c r="J998" s="86" t="b">
        <v>0</v>
      </c>
      <c r="K998" s="86" t="b">
        <v>0</v>
      </c>
      <c r="L998" s="86" t="b">
        <v>0</v>
      </c>
    </row>
    <row r="999" spans="1:12" x14ac:dyDescent="0.25">
      <c r="A999" s="86" t="s">
        <v>2445</v>
      </c>
      <c r="B999" s="86" t="s">
        <v>2809</v>
      </c>
      <c r="C999" s="86">
        <v>3</v>
      </c>
      <c r="D999" s="119">
        <v>3.7758959850103103E-3</v>
      </c>
      <c r="E999" s="119">
        <v>1.3693042274342351</v>
      </c>
      <c r="F999" s="86" t="s">
        <v>2400</v>
      </c>
      <c r="G999" s="86" t="b">
        <v>0</v>
      </c>
      <c r="H999" s="86" t="b">
        <v>0</v>
      </c>
      <c r="I999" s="86" t="b">
        <v>0</v>
      </c>
      <c r="J999" s="86" t="b">
        <v>0</v>
      </c>
      <c r="K999" s="86" t="b">
        <v>0</v>
      </c>
      <c r="L999" s="86" t="b">
        <v>0</v>
      </c>
    </row>
    <row r="1000" spans="1:12" x14ac:dyDescent="0.25">
      <c r="A1000" s="86" t="s">
        <v>2809</v>
      </c>
      <c r="B1000" s="86" t="s">
        <v>2465</v>
      </c>
      <c r="C1000" s="86">
        <v>3</v>
      </c>
      <c r="D1000" s="119">
        <v>3.7758959850103103E-3</v>
      </c>
      <c r="E1000" s="119">
        <v>2.0383110083928107</v>
      </c>
      <c r="F1000" s="86" t="s">
        <v>2400</v>
      </c>
      <c r="G1000" s="86" t="b">
        <v>0</v>
      </c>
      <c r="H1000" s="86" t="b">
        <v>0</v>
      </c>
      <c r="I1000" s="86" t="b">
        <v>0</v>
      </c>
      <c r="J1000" s="86" t="b">
        <v>0</v>
      </c>
      <c r="K1000" s="86" t="b">
        <v>0</v>
      </c>
      <c r="L1000" s="86" t="b">
        <v>0</v>
      </c>
    </row>
    <row r="1001" spans="1:12" x14ac:dyDescent="0.25">
      <c r="A1001" s="86" t="s">
        <v>2566</v>
      </c>
      <c r="B1001" s="86" t="s">
        <v>2587</v>
      </c>
      <c r="C1001" s="86">
        <v>3</v>
      </c>
      <c r="D1001" s="119">
        <v>3.7758959850103103E-3</v>
      </c>
      <c r="E1001" s="119">
        <v>2.0894635308401921</v>
      </c>
      <c r="F1001" s="86" t="s">
        <v>2400</v>
      </c>
      <c r="G1001" s="86" t="b">
        <v>0</v>
      </c>
      <c r="H1001" s="86" t="b">
        <v>0</v>
      </c>
      <c r="I1001" s="86" t="b">
        <v>0</v>
      </c>
      <c r="J1001" s="86" t="b">
        <v>0</v>
      </c>
      <c r="K1001" s="86" t="b">
        <v>0</v>
      </c>
      <c r="L1001" s="86" t="b">
        <v>0</v>
      </c>
    </row>
    <row r="1002" spans="1:12" x14ac:dyDescent="0.25">
      <c r="A1002" s="86" t="s">
        <v>2587</v>
      </c>
      <c r="B1002" s="86" t="s">
        <v>2717</v>
      </c>
      <c r="C1002" s="86">
        <v>3</v>
      </c>
      <c r="D1002" s="119">
        <v>3.7758959850103103E-3</v>
      </c>
      <c r="E1002" s="119">
        <v>2.214402267448492</v>
      </c>
      <c r="F1002" s="86" t="s">
        <v>2400</v>
      </c>
      <c r="G1002" s="86" t="b">
        <v>0</v>
      </c>
      <c r="H1002" s="86" t="b">
        <v>0</v>
      </c>
      <c r="I1002" s="86" t="b">
        <v>0</v>
      </c>
      <c r="J1002" s="86" t="b">
        <v>0</v>
      </c>
      <c r="K1002" s="86" t="b">
        <v>0</v>
      </c>
      <c r="L1002" s="86" t="b">
        <v>0</v>
      </c>
    </row>
    <row r="1003" spans="1:12" x14ac:dyDescent="0.25">
      <c r="A1003" s="86" t="s">
        <v>2717</v>
      </c>
      <c r="B1003" s="86" t="s">
        <v>2564</v>
      </c>
      <c r="C1003" s="86">
        <v>3</v>
      </c>
      <c r="D1003" s="119">
        <v>3.7758959850103103E-3</v>
      </c>
      <c r="E1003" s="119">
        <v>2.5154322631124733</v>
      </c>
      <c r="F1003" s="86" t="s">
        <v>2400</v>
      </c>
      <c r="G1003" s="86" t="b">
        <v>0</v>
      </c>
      <c r="H1003" s="86" t="b">
        <v>0</v>
      </c>
      <c r="I1003" s="86" t="b">
        <v>0</v>
      </c>
      <c r="J1003" s="86" t="b">
        <v>0</v>
      </c>
      <c r="K1003" s="86" t="b">
        <v>0</v>
      </c>
      <c r="L1003" s="86" t="b">
        <v>0</v>
      </c>
    </row>
    <row r="1004" spans="1:12" x14ac:dyDescent="0.25">
      <c r="A1004" s="86" t="s">
        <v>2564</v>
      </c>
      <c r="B1004" s="86" t="s">
        <v>2718</v>
      </c>
      <c r="C1004" s="86">
        <v>3</v>
      </c>
      <c r="D1004" s="119">
        <v>3.7758959850103103E-3</v>
      </c>
      <c r="E1004" s="119">
        <v>2.214402267448492</v>
      </c>
      <c r="F1004" s="86" t="s">
        <v>2400</v>
      </c>
      <c r="G1004" s="86" t="b">
        <v>0</v>
      </c>
      <c r="H1004" s="86" t="b">
        <v>0</v>
      </c>
      <c r="I1004" s="86" t="b">
        <v>0</v>
      </c>
      <c r="J1004" s="86" t="b">
        <v>0</v>
      </c>
      <c r="K1004" s="86" t="b">
        <v>0</v>
      </c>
      <c r="L1004" s="86" t="b">
        <v>0</v>
      </c>
    </row>
    <row r="1005" spans="1:12" x14ac:dyDescent="0.25">
      <c r="A1005" s="86" t="s">
        <v>2718</v>
      </c>
      <c r="B1005" s="86" t="s">
        <v>2567</v>
      </c>
      <c r="C1005" s="86">
        <v>3</v>
      </c>
      <c r="D1005" s="119">
        <v>3.7758959850103103E-3</v>
      </c>
      <c r="E1005" s="119">
        <v>2.3904935265041733</v>
      </c>
      <c r="F1005" s="86" t="s">
        <v>2400</v>
      </c>
      <c r="G1005" s="86" t="b">
        <v>0</v>
      </c>
      <c r="H1005" s="86" t="b">
        <v>0</v>
      </c>
      <c r="I1005" s="86" t="b">
        <v>0</v>
      </c>
      <c r="J1005" s="86" t="b">
        <v>0</v>
      </c>
      <c r="K1005" s="86" t="b">
        <v>0</v>
      </c>
      <c r="L1005" s="86" t="b">
        <v>0</v>
      </c>
    </row>
    <row r="1006" spans="1:12" x14ac:dyDescent="0.25">
      <c r="A1006" s="86" t="s">
        <v>2567</v>
      </c>
      <c r="B1006" s="86" t="s">
        <v>2445</v>
      </c>
      <c r="C1006" s="86">
        <v>3</v>
      </c>
      <c r="D1006" s="119">
        <v>3.7758959850103103E-3</v>
      </c>
      <c r="E1006" s="119">
        <v>1.068274231770254</v>
      </c>
      <c r="F1006" s="86" t="s">
        <v>2400</v>
      </c>
      <c r="G1006" s="86" t="b">
        <v>0</v>
      </c>
      <c r="H1006" s="86" t="b">
        <v>0</v>
      </c>
      <c r="I1006" s="86" t="b">
        <v>0</v>
      </c>
      <c r="J1006" s="86" t="b">
        <v>0</v>
      </c>
      <c r="K1006" s="86" t="b">
        <v>0</v>
      </c>
      <c r="L1006" s="86" t="b">
        <v>0</v>
      </c>
    </row>
    <row r="1007" spans="1:12" x14ac:dyDescent="0.25">
      <c r="A1007" s="86" t="s">
        <v>2445</v>
      </c>
      <c r="B1007" s="86" t="s">
        <v>2719</v>
      </c>
      <c r="C1007" s="86">
        <v>3</v>
      </c>
      <c r="D1007" s="119">
        <v>3.7758959850103103E-3</v>
      </c>
      <c r="E1007" s="119">
        <v>1.3693042274342351</v>
      </c>
      <c r="F1007" s="86" t="s">
        <v>2400</v>
      </c>
      <c r="G1007" s="86" t="b">
        <v>0</v>
      </c>
      <c r="H1007" s="86" t="b">
        <v>0</v>
      </c>
      <c r="I1007" s="86" t="b">
        <v>0</v>
      </c>
      <c r="J1007" s="86" t="b">
        <v>0</v>
      </c>
      <c r="K1007" s="86" t="b">
        <v>0</v>
      </c>
      <c r="L1007" s="86" t="b">
        <v>0</v>
      </c>
    </row>
    <row r="1008" spans="1:12" x14ac:dyDescent="0.25">
      <c r="A1008" s="86" t="s">
        <v>2719</v>
      </c>
      <c r="B1008" s="86" t="s">
        <v>2720</v>
      </c>
      <c r="C1008" s="86">
        <v>3</v>
      </c>
      <c r="D1008" s="119">
        <v>3.7758959850103103E-3</v>
      </c>
      <c r="E1008" s="119">
        <v>2.5154322631124733</v>
      </c>
      <c r="F1008" s="86" t="s">
        <v>2400</v>
      </c>
      <c r="G1008" s="86" t="b">
        <v>0</v>
      </c>
      <c r="H1008" s="86" t="b">
        <v>0</v>
      </c>
      <c r="I1008" s="86" t="b">
        <v>0</v>
      </c>
      <c r="J1008" s="86" t="b">
        <v>0</v>
      </c>
      <c r="K1008" s="86" t="b">
        <v>0</v>
      </c>
      <c r="L1008" s="86" t="b">
        <v>0</v>
      </c>
    </row>
    <row r="1009" spans="1:12" x14ac:dyDescent="0.25">
      <c r="A1009" s="86" t="s">
        <v>2720</v>
      </c>
      <c r="B1009" s="86" t="s">
        <v>2721</v>
      </c>
      <c r="C1009" s="86">
        <v>3</v>
      </c>
      <c r="D1009" s="119">
        <v>3.7758959850103103E-3</v>
      </c>
      <c r="E1009" s="119">
        <v>2.5154322631124733</v>
      </c>
      <c r="F1009" s="86" t="s">
        <v>2400</v>
      </c>
      <c r="G1009" s="86" t="b">
        <v>0</v>
      </c>
      <c r="H1009" s="86" t="b">
        <v>0</v>
      </c>
      <c r="I1009" s="86" t="b">
        <v>0</v>
      </c>
      <c r="J1009" s="86" t="b">
        <v>0</v>
      </c>
      <c r="K1009" s="86" t="b">
        <v>0</v>
      </c>
      <c r="L1009" s="86" t="b">
        <v>0</v>
      </c>
    </row>
    <row r="1010" spans="1:12" x14ac:dyDescent="0.25">
      <c r="A1010" s="86" t="s">
        <v>2721</v>
      </c>
      <c r="B1010" s="86" t="s">
        <v>2587</v>
      </c>
      <c r="C1010" s="86">
        <v>3</v>
      </c>
      <c r="D1010" s="119">
        <v>3.7758959850103103E-3</v>
      </c>
      <c r="E1010" s="119">
        <v>2.214402267448492</v>
      </c>
      <c r="F1010" s="86" t="s">
        <v>2400</v>
      </c>
      <c r="G1010" s="86" t="b">
        <v>0</v>
      </c>
      <c r="H1010" s="86" t="b">
        <v>0</v>
      </c>
      <c r="I1010" s="86" t="b">
        <v>0</v>
      </c>
      <c r="J1010" s="86" t="b">
        <v>0</v>
      </c>
      <c r="K1010" s="86" t="b">
        <v>0</v>
      </c>
      <c r="L1010" s="86" t="b">
        <v>0</v>
      </c>
    </row>
    <row r="1011" spans="1:12" x14ac:dyDescent="0.25">
      <c r="A1011" s="86" t="s">
        <v>2587</v>
      </c>
      <c r="B1011" s="86" t="s">
        <v>2722</v>
      </c>
      <c r="C1011" s="86">
        <v>3</v>
      </c>
      <c r="D1011" s="119">
        <v>3.7758959850103103E-3</v>
      </c>
      <c r="E1011" s="119">
        <v>2.214402267448492</v>
      </c>
      <c r="F1011" s="86" t="s">
        <v>2400</v>
      </c>
      <c r="G1011" s="86" t="b">
        <v>0</v>
      </c>
      <c r="H1011" s="86" t="b">
        <v>0</v>
      </c>
      <c r="I1011" s="86" t="b">
        <v>0</v>
      </c>
      <c r="J1011" s="86" t="b">
        <v>0</v>
      </c>
      <c r="K1011" s="86" t="b">
        <v>0</v>
      </c>
      <c r="L1011" s="86" t="b">
        <v>0</v>
      </c>
    </row>
    <row r="1012" spans="1:12" x14ac:dyDescent="0.25">
      <c r="A1012" s="86" t="s">
        <v>2722</v>
      </c>
      <c r="B1012" s="86" t="s">
        <v>2557</v>
      </c>
      <c r="C1012" s="86">
        <v>3</v>
      </c>
      <c r="D1012" s="119">
        <v>3.7758959850103103E-3</v>
      </c>
      <c r="E1012" s="119">
        <v>2.214402267448492</v>
      </c>
      <c r="F1012" s="86" t="s">
        <v>2400</v>
      </c>
      <c r="G1012" s="86" t="b">
        <v>0</v>
      </c>
      <c r="H1012" s="86" t="b">
        <v>0</v>
      </c>
      <c r="I1012" s="86" t="b">
        <v>0</v>
      </c>
      <c r="J1012" s="86" t="b">
        <v>0</v>
      </c>
      <c r="K1012" s="86" t="b">
        <v>0</v>
      </c>
      <c r="L1012" s="86" t="b">
        <v>0</v>
      </c>
    </row>
    <row r="1013" spans="1:12" x14ac:dyDescent="0.25">
      <c r="A1013" s="86" t="s">
        <v>2557</v>
      </c>
      <c r="B1013" s="86" t="s">
        <v>2569</v>
      </c>
      <c r="C1013" s="86">
        <v>3</v>
      </c>
      <c r="D1013" s="119">
        <v>3.7758959850103103E-3</v>
      </c>
      <c r="E1013" s="119">
        <v>1.9925535178321356</v>
      </c>
      <c r="F1013" s="86" t="s">
        <v>2400</v>
      </c>
      <c r="G1013" s="86" t="b">
        <v>0</v>
      </c>
      <c r="H1013" s="86" t="b">
        <v>0</v>
      </c>
      <c r="I1013" s="86" t="b">
        <v>0</v>
      </c>
      <c r="J1013" s="86" t="b">
        <v>0</v>
      </c>
      <c r="K1013" s="86" t="b">
        <v>0</v>
      </c>
      <c r="L1013" s="86" t="b">
        <v>0</v>
      </c>
    </row>
    <row r="1014" spans="1:12" x14ac:dyDescent="0.25">
      <c r="A1014" s="86" t="s">
        <v>2694</v>
      </c>
      <c r="B1014" s="86" t="s">
        <v>2492</v>
      </c>
      <c r="C1014" s="86">
        <v>3</v>
      </c>
      <c r="D1014" s="119">
        <v>3.7758959850103103E-3</v>
      </c>
      <c r="E1014" s="119">
        <v>2.0894635308401921</v>
      </c>
      <c r="F1014" s="86" t="s">
        <v>2400</v>
      </c>
      <c r="G1014" s="86" t="b">
        <v>0</v>
      </c>
      <c r="H1014" s="86" t="b">
        <v>0</v>
      </c>
      <c r="I1014" s="86" t="b">
        <v>0</v>
      </c>
      <c r="J1014" s="86" t="b">
        <v>0</v>
      </c>
      <c r="K1014" s="86" t="b">
        <v>0</v>
      </c>
      <c r="L1014" s="86" t="b">
        <v>0</v>
      </c>
    </row>
    <row r="1015" spans="1:12" x14ac:dyDescent="0.25">
      <c r="A1015" s="86" t="s">
        <v>2456</v>
      </c>
      <c r="B1015" s="86" t="s">
        <v>2857</v>
      </c>
      <c r="C1015" s="86">
        <v>3</v>
      </c>
      <c r="D1015" s="119">
        <v>3.7758959850103103E-3</v>
      </c>
      <c r="E1015" s="119">
        <v>1.8464254821538975</v>
      </c>
      <c r="F1015" s="86" t="s">
        <v>2400</v>
      </c>
      <c r="G1015" s="86" t="b">
        <v>0</v>
      </c>
      <c r="H1015" s="86" t="b">
        <v>0</v>
      </c>
      <c r="I1015" s="86" t="b">
        <v>0</v>
      </c>
      <c r="J1015" s="86" t="b">
        <v>0</v>
      </c>
      <c r="K1015" s="86" t="b">
        <v>0</v>
      </c>
      <c r="L1015" s="86" t="b">
        <v>0</v>
      </c>
    </row>
    <row r="1016" spans="1:12" x14ac:dyDescent="0.25">
      <c r="A1016" s="86" t="s">
        <v>2857</v>
      </c>
      <c r="B1016" s="86" t="s">
        <v>2479</v>
      </c>
      <c r="C1016" s="86">
        <v>3</v>
      </c>
      <c r="D1016" s="119">
        <v>3.7758959850103103E-3</v>
      </c>
      <c r="E1016" s="119">
        <v>2.3904935265041733</v>
      </c>
      <c r="F1016" s="86" t="s">
        <v>2400</v>
      </c>
      <c r="G1016" s="86" t="b">
        <v>0</v>
      </c>
      <c r="H1016" s="86" t="b">
        <v>0</v>
      </c>
      <c r="I1016" s="86" t="b">
        <v>0</v>
      </c>
      <c r="J1016" s="86" t="b">
        <v>0</v>
      </c>
      <c r="K1016" s="86" t="b">
        <v>0</v>
      </c>
      <c r="L1016" s="86" t="b">
        <v>0</v>
      </c>
    </row>
    <row r="1017" spans="1:12" x14ac:dyDescent="0.25">
      <c r="A1017" s="86" t="s">
        <v>2479</v>
      </c>
      <c r="B1017" s="86" t="s">
        <v>2466</v>
      </c>
      <c r="C1017" s="86">
        <v>3</v>
      </c>
      <c r="D1017" s="119">
        <v>3.7758959850103103E-3</v>
      </c>
      <c r="E1017" s="119">
        <v>1.7884335351762108</v>
      </c>
      <c r="F1017" s="86" t="s">
        <v>2400</v>
      </c>
      <c r="G1017" s="86" t="b">
        <v>0</v>
      </c>
      <c r="H1017" s="86" t="b">
        <v>0</v>
      </c>
      <c r="I1017" s="86" t="b">
        <v>0</v>
      </c>
      <c r="J1017" s="86" t="b">
        <v>0</v>
      </c>
      <c r="K1017" s="86" t="b">
        <v>0</v>
      </c>
      <c r="L1017" s="86" t="b">
        <v>0</v>
      </c>
    </row>
    <row r="1018" spans="1:12" x14ac:dyDescent="0.25">
      <c r="A1018" s="86" t="s">
        <v>2466</v>
      </c>
      <c r="B1018" s="86" t="s">
        <v>2469</v>
      </c>
      <c r="C1018" s="86">
        <v>3</v>
      </c>
      <c r="D1018" s="119">
        <v>3.7758959850103103E-3</v>
      </c>
      <c r="E1018" s="119">
        <v>1.6123422761205295</v>
      </c>
      <c r="F1018" s="86" t="s">
        <v>2400</v>
      </c>
      <c r="G1018" s="86" t="b">
        <v>0</v>
      </c>
      <c r="H1018" s="86" t="b">
        <v>0</v>
      </c>
      <c r="I1018" s="86" t="b">
        <v>0</v>
      </c>
      <c r="J1018" s="86" t="b">
        <v>0</v>
      </c>
      <c r="K1018" s="86" t="b">
        <v>0</v>
      </c>
      <c r="L1018" s="86" t="b">
        <v>0</v>
      </c>
    </row>
    <row r="1019" spans="1:12" x14ac:dyDescent="0.25">
      <c r="A1019" s="86" t="s">
        <v>2448</v>
      </c>
      <c r="B1019" s="86" t="s">
        <v>2447</v>
      </c>
      <c r="C1019" s="86">
        <v>3</v>
      </c>
      <c r="D1019" s="119">
        <v>3.7758959850103103E-3</v>
      </c>
      <c r="E1019" s="119">
        <v>1.2392258511735241</v>
      </c>
      <c r="F1019" s="86" t="s">
        <v>2400</v>
      </c>
      <c r="G1019" s="86" t="b">
        <v>0</v>
      </c>
      <c r="H1019" s="86" t="b">
        <v>0</v>
      </c>
      <c r="I1019" s="86" t="b">
        <v>0</v>
      </c>
      <c r="J1019" s="86" t="b">
        <v>0</v>
      </c>
      <c r="K1019" s="86" t="b">
        <v>0</v>
      </c>
      <c r="L1019" s="86" t="b">
        <v>0</v>
      </c>
    </row>
    <row r="1020" spans="1:12" x14ac:dyDescent="0.25">
      <c r="A1020" s="86" t="s">
        <v>528</v>
      </c>
      <c r="B1020" s="86" t="s">
        <v>2464</v>
      </c>
      <c r="C1020" s="86">
        <v>3</v>
      </c>
      <c r="D1020" s="119">
        <v>3.7758959850103103E-3</v>
      </c>
      <c r="E1020" s="119">
        <v>1.386889402235348</v>
      </c>
      <c r="F1020" s="86" t="s">
        <v>2400</v>
      </c>
      <c r="G1020" s="86" t="b">
        <v>0</v>
      </c>
      <c r="H1020" s="86" t="b">
        <v>0</v>
      </c>
      <c r="I1020" s="86" t="b">
        <v>0</v>
      </c>
      <c r="J1020" s="86" t="b">
        <v>0</v>
      </c>
      <c r="K1020" s="86" t="b">
        <v>0</v>
      </c>
      <c r="L1020" s="86" t="b">
        <v>0</v>
      </c>
    </row>
    <row r="1021" spans="1:12" x14ac:dyDescent="0.25">
      <c r="A1021" s="86" t="s">
        <v>2715</v>
      </c>
      <c r="B1021" s="86" t="s">
        <v>2716</v>
      </c>
      <c r="C1021" s="86">
        <v>3</v>
      </c>
      <c r="D1021" s="119">
        <v>3.7758959850103103E-3</v>
      </c>
      <c r="E1021" s="119">
        <v>2.5154322631124733</v>
      </c>
      <c r="F1021" s="86" t="s">
        <v>2400</v>
      </c>
      <c r="G1021" s="86" t="b">
        <v>0</v>
      </c>
      <c r="H1021" s="86" t="b">
        <v>0</v>
      </c>
      <c r="I1021" s="86" t="b">
        <v>0</v>
      </c>
      <c r="J1021" s="86" t="b">
        <v>0</v>
      </c>
      <c r="K1021" s="86" t="b">
        <v>0</v>
      </c>
      <c r="L1021" s="86" t="b">
        <v>0</v>
      </c>
    </row>
    <row r="1022" spans="1:12" x14ac:dyDescent="0.25">
      <c r="A1022" s="86" t="s">
        <v>2608</v>
      </c>
      <c r="B1022" s="86" t="s">
        <v>2448</v>
      </c>
      <c r="C1022" s="86">
        <v>3</v>
      </c>
      <c r="D1022" s="119">
        <v>3.7758959850103103E-3</v>
      </c>
      <c r="E1022" s="119">
        <v>1.5775801698613177</v>
      </c>
      <c r="F1022" s="86" t="s">
        <v>2400</v>
      </c>
      <c r="G1022" s="86" t="b">
        <v>0</v>
      </c>
      <c r="H1022" s="86" t="b">
        <v>0</v>
      </c>
      <c r="I1022" s="86" t="b">
        <v>0</v>
      </c>
      <c r="J1022" s="86" t="b">
        <v>0</v>
      </c>
      <c r="K1022" s="86" t="b">
        <v>0</v>
      </c>
      <c r="L1022" s="86" t="b">
        <v>0</v>
      </c>
    </row>
    <row r="1023" spans="1:12" x14ac:dyDescent="0.25">
      <c r="A1023" s="86" t="s">
        <v>2460</v>
      </c>
      <c r="B1023" s="86" t="s">
        <v>2557</v>
      </c>
      <c r="C1023" s="86">
        <v>3</v>
      </c>
      <c r="D1023" s="119">
        <v>3.7758959850103103E-3</v>
      </c>
      <c r="E1023" s="119">
        <v>1.7884335351762108</v>
      </c>
      <c r="F1023" s="86" t="s">
        <v>2400</v>
      </c>
      <c r="G1023" s="86" t="b">
        <v>0</v>
      </c>
      <c r="H1023" s="86" t="b">
        <v>0</v>
      </c>
      <c r="I1023" s="86" t="b">
        <v>0</v>
      </c>
      <c r="J1023" s="86" t="b">
        <v>0</v>
      </c>
      <c r="K1023" s="86" t="b">
        <v>0</v>
      </c>
      <c r="L1023" s="86" t="b">
        <v>0</v>
      </c>
    </row>
    <row r="1024" spans="1:12" x14ac:dyDescent="0.25">
      <c r="A1024" s="86" t="s">
        <v>2564</v>
      </c>
      <c r="B1024" s="86" t="s">
        <v>2532</v>
      </c>
      <c r="C1024" s="86">
        <v>3</v>
      </c>
      <c r="D1024" s="119">
        <v>3.7758959850103103E-3</v>
      </c>
      <c r="E1024" s="119">
        <v>2.0894635308401921</v>
      </c>
      <c r="F1024" s="86" t="s">
        <v>2400</v>
      </c>
      <c r="G1024" s="86" t="b">
        <v>0</v>
      </c>
      <c r="H1024" s="86" t="b">
        <v>0</v>
      </c>
      <c r="I1024" s="86" t="b">
        <v>0</v>
      </c>
      <c r="J1024" s="86" t="b">
        <v>0</v>
      </c>
      <c r="K1024" s="86" t="b">
        <v>0</v>
      </c>
      <c r="L1024" s="86" t="b">
        <v>0</v>
      </c>
    </row>
    <row r="1025" spans="1:12" x14ac:dyDescent="0.25">
      <c r="A1025" s="86" t="s">
        <v>2532</v>
      </c>
      <c r="B1025" s="86" t="s">
        <v>2660</v>
      </c>
      <c r="C1025" s="86">
        <v>3</v>
      </c>
      <c r="D1025" s="119">
        <v>3.7758959850103103E-3</v>
      </c>
      <c r="E1025" s="119">
        <v>2.3904935265041733</v>
      </c>
      <c r="F1025" s="86" t="s">
        <v>2400</v>
      </c>
      <c r="G1025" s="86" t="b">
        <v>0</v>
      </c>
      <c r="H1025" s="86" t="b">
        <v>0</v>
      </c>
      <c r="I1025" s="86" t="b">
        <v>0</v>
      </c>
      <c r="J1025" s="86" t="b">
        <v>0</v>
      </c>
      <c r="K1025" s="86" t="b">
        <v>0</v>
      </c>
      <c r="L1025" s="86" t="b">
        <v>0</v>
      </c>
    </row>
    <row r="1026" spans="1:12" x14ac:dyDescent="0.25">
      <c r="A1026" s="86" t="s">
        <v>2660</v>
      </c>
      <c r="B1026" s="86" t="s">
        <v>2661</v>
      </c>
      <c r="C1026" s="86">
        <v>3</v>
      </c>
      <c r="D1026" s="119">
        <v>3.7758959850103103E-3</v>
      </c>
      <c r="E1026" s="119">
        <v>2.5154322631124733</v>
      </c>
      <c r="F1026" s="86" t="s">
        <v>2400</v>
      </c>
      <c r="G1026" s="86" t="b">
        <v>0</v>
      </c>
      <c r="H1026" s="86" t="b">
        <v>0</v>
      </c>
      <c r="I1026" s="86" t="b">
        <v>0</v>
      </c>
      <c r="J1026" s="86" t="b">
        <v>0</v>
      </c>
      <c r="K1026" s="86" t="b">
        <v>0</v>
      </c>
      <c r="L1026" s="86" t="b">
        <v>0</v>
      </c>
    </row>
    <row r="1027" spans="1:12" x14ac:dyDescent="0.25">
      <c r="A1027" s="86" t="s">
        <v>2661</v>
      </c>
      <c r="B1027" s="86" t="s">
        <v>2662</v>
      </c>
      <c r="C1027" s="86">
        <v>3</v>
      </c>
      <c r="D1027" s="119">
        <v>3.7758959850103103E-3</v>
      </c>
      <c r="E1027" s="119">
        <v>2.5154322631124733</v>
      </c>
      <c r="F1027" s="86" t="s">
        <v>2400</v>
      </c>
      <c r="G1027" s="86" t="b">
        <v>0</v>
      </c>
      <c r="H1027" s="86" t="b">
        <v>0</v>
      </c>
      <c r="I1027" s="86" t="b">
        <v>0</v>
      </c>
      <c r="J1027" s="86" t="b">
        <v>0</v>
      </c>
      <c r="K1027" s="86" t="b">
        <v>0</v>
      </c>
      <c r="L1027" s="86" t="b">
        <v>0</v>
      </c>
    </row>
    <row r="1028" spans="1:12" x14ac:dyDescent="0.25">
      <c r="A1028" s="86" t="s">
        <v>2662</v>
      </c>
      <c r="B1028" s="86" t="s">
        <v>2555</v>
      </c>
      <c r="C1028" s="86">
        <v>3</v>
      </c>
      <c r="D1028" s="119">
        <v>3.7758959850103103E-3</v>
      </c>
      <c r="E1028" s="119">
        <v>2.1474554778178789</v>
      </c>
      <c r="F1028" s="86" t="s">
        <v>2400</v>
      </c>
      <c r="G1028" s="86" t="b">
        <v>0</v>
      </c>
      <c r="H1028" s="86" t="b">
        <v>0</v>
      </c>
      <c r="I1028" s="86" t="b">
        <v>0</v>
      </c>
      <c r="J1028" s="86" t="b">
        <v>0</v>
      </c>
      <c r="K1028" s="86" t="b">
        <v>0</v>
      </c>
      <c r="L1028" s="86" t="b">
        <v>0</v>
      </c>
    </row>
    <row r="1029" spans="1:12" x14ac:dyDescent="0.25">
      <c r="A1029" s="86" t="s">
        <v>2555</v>
      </c>
      <c r="B1029" s="86" t="s">
        <v>2663</v>
      </c>
      <c r="C1029" s="86">
        <v>3</v>
      </c>
      <c r="D1029" s="119">
        <v>3.7758959850103103E-3</v>
      </c>
      <c r="E1029" s="119">
        <v>2.3904935265041733</v>
      </c>
      <c r="F1029" s="86" t="s">
        <v>2400</v>
      </c>
      <c r="G1029" s="86" t="b">
        <v>0</v>
      </c>
      <c r="H1029" s="86" t="b">
        <v>0</v>
      </c>
      <c r="I1029" s="86" t="b">
        <v>0</v>
      </c>
      <c r="J1029" s="86" t="b">
        <v>0</v>
      </c>
      <c r="K1029" s="86" t="b">
        <v>0</v>
      </c>
      <c r="L1029" s="86" t="b">
        <v>0</v>
      </c>
    </row>
    <row r="1030" spans="1:12" x14ac:dyDescent="0.25">
      <c r="A1030" s="86" t="s">
        <v>2663</v>
      </c>
      <c r="B1030" s="86" t="s">
        <v>2664</v>
      </c>
      <c r="C1030" s="86">
        <v>3</v>
      </c>
      <c r="D1030" s="119">
        <v>3.7758959850103103E-3</v>
      </c>
      <c r="E1030" s="119">
        <v>2.5154322631124733</v>
      </c>
      <c r="F1030" s="86" t="s">
        <v>2400</v>
      </c>
      <c r="G1030" s="86" t="b">
        <v>0</v>
      </c>
      <c r="H1030" s="86" t="b">
        <v>0</v>
      </c>
      <c r="I1030" s="86" t="b">
        <v>0</v>
      </c>
      <c r="J1030" s="86" t="b">
        <v>0</v>
      </c>
      <c r="K1030" s="86" t="b">
        <v>0</v>
      </c>
      <c r="L1030" s="86" t="b">
        <v>0</v>
      </c>
    </row>
    <row r="1031" spans="1:12" x14ac:dyDescent="0.25">
      <c r="A1031" s="86" t="s">
        <v>2664</v>
      </c>
      <c r="B1031" s="86" t="s">
        <v>2445</v>
      </c>
      <c r="C1031" s="86">
        <v>3</v>
      </c>
      <c r="D1031" s="119">
        <v>3.7758959850103103E-3</v>
      </c>
      <c r="E1031" s="119">
        <v>1.193212968378554</v>
      </c>
      <c r="F1031" s="86" t="s">
        <v>2400</v>
      </c>
      <c r="G1031" s="86" t="b">
        <v>0</v>
      </c>
      <c r="H1031" s="86" t="b">
        <v>0</v>
      </c>
      <c r="I1031" s="86" t="b">
        <v>0</v>
      </c>
      <c r="J1031" s="86" t="b">
        <v>0</v>
      </c>
      <c r="K1031" s="86" t="b">
        <v>0</v>
      </c>
      <c r="L1031" s="86" t="b">
        <v>0</v>
      </c>
    </row>
    <row r="1032" spans="1:12" x14ac:dyDescent="0.25">
      <c r="A1032" s="86" t="s">
        <v>2445</v>
      </c>
      <c r="B1032" s="86" t="s">
        <v>2665</v>
      </c>
      <c r="C1032" s="86">
        <v>3</v>
      </c>
      <c r="D1032" s="119">
        <v>3.7758959850103103E-3</v>
      </c>
      <c r="E1032" s="119">
        <v>1.3693042274342351</v>
      </c>
      <c r="F1032" s="86" t="s">
        <v>2400</v>
      </c>
      <c r="G1032" s="86" t="b">
        <v>0</v>
      </c>
      <c r="H1032" s="86" t="b">
        <v>0</v>
      </c>
      <c r="I1032" s="86" t="b">
        <v>0</v>
      </c>
      <c r="J1032" s="86" t="b">
        <v>0</v>
      </c>
      <c r="K1032" s="86" t="b">
        <v>0</v>
      </c>
      <c r="L1032" s="86" t="b">
        <v>0</v>
      </c>
    </row>
    <row r="1033" spans="1:12" x14ac:dyDescent="0.25">
      <c r="A1033" s="86" t="s">
        <v>2665</v>
      </c>
      <c r="B1033" s="86" t="s">
        <v>301</v>
      </c>
      <c r="C1033" s="86">
        <v>3</v>
      </c>
      <c r="D1033" s="119">
        <v>3.7758959850103103E-3</v>
      </c>
      <c r="E1033" s="119">
        <v>1.7372810127288296</v>
      </c>
      <c r="F1033" s="86" t="s">
        <v>2400</v>
      </c>
      <c r="G1033" s="86" t="b">
        <v>0</v>
      </c>
      <c r="H1033" s="86" t="b">
        <v>0</v>
      </c>
      <c r="I1033" s="86" t="b">
        <v>0</v>
      </c>
      <c r="J1033" s="86" t="b">
        <v>0</v>
      </c>
      <c r="K1033" s="86" t="b">
        <v>0</v>
      </c>
      <c r="L1033" s="86" t="b">
        <v>0</v>
      </c>
    </row>
    <row r="1034" spans="1:12" x14ac:dyDescent="0.25">
      <c r="A1034" s="86" t="s">
        <v>301</v>
      </c>
      <c r="B1034" s="86" t="s">
        <v>300</v>
      </c>
      <c r="C1034" s="86">
        <v>3</v>
      </c>
      <c r="D1034" s="119">
        <v>3.7758959850103103E-3</v>
      </c>
      <c r="E1034" s="119">
        <v>1.4362510170648484</v>
      </c>
      <c r="F1034" s="86" t="s">
        <v>2400</v>
      </c>
      <c r="G1034" s="86" t="b">
        <v>0</v>
      </c>
      <c r="H1034" s="86" t="b">
        <v>0</v>
      </c>
      <c r="I1034" s="86" t="b">
        <v>0</v>
      </c>
      <c r="J1034" s="86" t="b">
        <v>0</v>
      </c>
      <c r="K1034" s="86" t="b">
        <v>0</v>
      </c>
      <c r="L1034" s="86" t="b">
        <v>0</v>
      </c>
    </row>
    <row r="1035" spans="1:12" x14ac:dyDescent="0.25">
      <c r="A1035" s="86" t="s">
        <v>300</v>
      </c>
      <c r="B1035" s="86" t="s">
        <v>299</v>
      </c>
      <c r="C1035" s="86">
        <v>3</v>
      </c>
      <c r="D1035" s="119">
        <v>3.7758959850103103E-3</v>
      </c>
      <c r="E1035" s="119">
        <v>2.0894635308401921</v>
      </c>
      <c r="F1035" s="86" t="s">
        <v>2400</v>
      </c>
      <c r="G1035" s="86" t="b">
        <v>0</v>
      </c>
      <c r="H1035" s="86" t="b">
        <v>0</v>
      </c>
      <c r="I1035" s="86" t="b">
        <v>0</v>
      </c>
      <c r="J1035" s="86" t="b">
        <v>0</v>
      </c>
      <c r="K1035" s="86" t="b">
        <v>0</v>
      </c>
      <c r="L1035" s="86" t="b">
        <v>0</v>
      </c>
    </row>
    <row r="1036" spans="1:12" x14ac:dyDescent="0.25">
      <c r="A1036" s="86" t="s">
        <v>299</v>
      </c>
      <c r="B1036" s="86" t="s">
        <v>289</v>
      </c>
      <c r="C1036" s="86">
        <v>3</v>
      </c>
      <c r="D1036" s="119">
        <v>3.7758959850103103E-3</v>
      </c>
      <c r="E1036" s="119">
        <v>2.2655547898958734</v>
      </c>
      <c r="F1036" s="86" t="s">
        <v>2400</v>
      </c>
      <c r="G1036" s="86" t="b">
        <v>0</v>
      </c>
      <c r="H1036" s="86" t="b">
        <v>0</v>
      </c>
      <c r="I1036" s="86" t="b">
        <v>0</v>
      </c>
      <c r="J1036" s="86" t="b">
        <v>0</v>
      </c>
      <c r="K1036" s="86" t="b">
        <v>0</v>
      </c>
      <c r="L1036" s="86" t="b">
        <v>0</v>
      </c>
    </row>
    <row r="1037" spans="1:12" x14ac:dyDescent="0.25">
      <c r="A1037" s="86" t="s">
        <v>289</v>
      </c>
      <c r="B1037" s="86" t="s">
        <v>298</v>
      </c>
      <c r="C1037" s="86">
        <v>3</v>
      </c>
      <c r="D1037" s="119">
        <v>3.7758959850103103E-3</v>
      </c>
      <c r="E1037" s="119">
        <v>2.3904935265041733</v>
      </c>
      <c r="F1037" s="86" t="s">
        <v>2400</v>
      </c>
      <c r="G1037" s="86" t="b">
        <v>0</v>
      </c>
      <c r="H1037" s="86" t="b">
        <v>0</v>
      </c>
      <c r="I1037" s="86" t="b">
        <v>0</v>
      </c>
      <c r="J1037" s="86" t="b">
        <v>0</v>
      </c>
      <c r="K1037" s="86" t="b">
        <v>0</v>
      </c>
      <c r="L1037" s="86" t="b">
        <v>0</v>
      </c>
    </row>
    <row r="1038" spans="1:12" x14ac:dyDescent="0.25">
      <c r="A1038" s="86" t="s">
        <v>2445</v>
      </c>
      <c r="B1038" s="86" t="s">
        <v>277</v>
      </c>
      <c r="C1038" s="86">
        <v>3</v>
      </c>
      <c r="D1038" s="119">
        <v>3.7758959850103103E-3</v>
      </c>
      <c r="E1038" s="119">
        <v>0.80503279699567254</v>
      </c>
      <c r="F1038" s="86" t="s">
        <v>2400</v>
      </c>
      <c r="G1038" s="86" t="b">
        <v>0</v>
      </c>
      <c r="H1038" s="86" t="b">
        <v>0</v>
      </c>
      <c r="I1038" s="86" t="b">
        <v>0</v>
      </c>
      <c r="J1038" s="86" t="b">
        <v>0</v>
      </c>
      <c r="K1038" s="86" t="b">
        <v>0</v>
      </c>
      <c r="L1038" s="86" t="b">
        <v>0</v>
      </c>
    </row>
    <row r="1039" spans="1:12" x14ac:dyDescent="0.25">
      <c r="A1039" s="86" t="s">
        <v>2565</v>
      </c>
      <c r="B1039" s="86" t="s">
        <v>2625</v>
      </c>
      <c r="C1039" s="86">
        <v>2</v>
      </c>
      <c r="D1039" s="119">
        <v>2.8542807537498042E-3</v>
      </c>
      <c r="E1039" s="119">
        <v>2.6915235221681546</v>
      </c>
      <c r="F1039" s="86" t="s">
        <v>2400</v>
      </c>
      <c r="G1039" s="86" t="b">
        <v>0</v>
      </c>
      <c r="H1039" s="86" t="b">
        <v>0</v>
      </c>
      <c r="I1039" s="86" t="b">
        <v>0</v>
      </c>
      <c r="J1039" s="86" t="b">
        <v>0</v>
      </c>
      <c r="K1039" s="86" t="b">
        <v>0</v>
      </c>
      <c r="L1039" s="86" t="b">
        <v>0</v>
      </c>
    </row>
    <row r="1040" spans="1:12" x14ac:dyDescent="0.25">
      <c r="A1040" s="86" t="s">
        <v>2464</v>
      </c>
      <c r="B1040" s="86" t="s">
        <v>2469</v>
      </c>
      <c r="C1040" s="86">
        <v>2</v>
      </c>
      <c r="D1040" s="119">
        <v>2.8542807537498042E-3</v>
      </c>
      <c r="E1040" s="119">
        <v>1.4740395779542481</v>
      </c>
      <c r="F1040" s="86" t="s">
        <v>2400</v>
      </c>
      <c r="G1040" s="86" t="b">
        <v>0</v>
      </c>
      <c r="H1040" s="86" t="b">
        <v>0</v>
      </c>
      <c r="I1040" s="86" t="b">
        <v>0</v>
      </c>
      <c r="J1040" s="86" t="b">
        <v>0</v>
      </c>
      <c r="K1040" s="86" t="b">
        <v>0</v>
      </c>
      <c r="L1040" s="86" t="b">
        <v>0</v>
      </c>
    </row>
    <row r="1041" spans="1:12" x14ac:dyDescent="0.25">
      <c r="A1041" s="86" t="s">
        <v>2527</v>
      </c>
      <c r="B1041" s="86" t="s">
        <v>2924</v>
      </c>
      <c r="C1041" s="86">
        <v>2</v>
      </c>
      <c r="D1041" s="119">
        <v>2.8542807537498042E-3</v>
      </c>
      <c r="E1041" s="119">
        <v>2.2935835134961167</v>
      </c>
      <c r="F1041" s="86" t="s">
        <v>2400</v>
      </c>
      <c r="G1041" s="86" t="b">
        <v>0</v>
      </c>
      <c r="H1041" s="86" t="b">
        <v>0</v>
      </c>
      <c r="I1041" s="86" t="b">
        <v>0</v>
      </c>
      <c r="J1041" s="86" t="b">
        <v>0</v>
      </c>
      <c r="K1041" s="86" t="b">
        <v>0</v>
      </c>
      <c r="L1041" s="86" t="b">
        <v>0</v>
      </c>
    </row>
    <row r="1042" spans="1:12" x14ac:dyDescent="0.25">
      <c r="A1042" s="86" t="s">
        <v>2924</v>
      </c>
      <c r="B1042" s="86" t="s">
        <v>286</v>
      </c>
      <c r="C1042" s="86">
        <v>2</v>
      </c>
      <c r="D1042" s="119">
        <v>2.8542807537498042E-3</v>
      </c>
      <c r="E1042" s="119">
        <v>2.6915235221681546</v>
      </c>
      <c r="F1042" s="86" t="s">
        <v>2400</v>
      </c>
      <c r="G1042" s="86" t="b">
        <v>0</v>
      </c>
      <c r="H1042" s="86" t="b">
        <v>0</v>
      </c>
      <c r="I1042" s="86" t="b">
        <v>0</v>
      </c>
      <c r="J1042" s="86" t="b">
        <v>0</v>
      </c>
      <c r="K1042" s="86" t="b">
        <v>0</v>
      </c>
      <c r="L1042" s="86" t="b">
        <v>0</v>
      </c>
    </row>
    <row r="1043" spans="1:12" x14ac:dyDescent="0.25">
      <c r="A1043" s="86" t="s">
        <v>286</v>
      </c>
      <c r="B1043" s="86" t="s">
        <v>2511</v>
      </c>
      <c r="C1043" s="86">
        <v>2</v>
      </c>
      <c r="D1043" s="119">
        <v>2.8542807537498042E-3</v>
      </c>
      <c r="E1043" s="119">
        <v>2.1474554778178789</v>
      </c>
      <c r="F1043" s="86" t="s">
        <v>2400</v>
      </c>
      <c r="G1043" s="86" t="b">
        <v>0</v>
      </c>
      <c r="H1043" s="86" t="b">
        <v>0</v>
      </c>
      <c r="I1043" s="86" t="b">
        <v>0</v>
      </c>
      <c r="J1043" s="86" t="b">
        <v>0</v>
      </c>
      <c r="K1043" s="86" t="b">
        <v>0</v>
      </c>
      <c r="L1043" s="86" t="b">
        <v>0</v>
      </c>
    </row>
    <row r="1044" spans="1:12" x14ac:dyDescent="0.25">
      <c r="A1044" s="86" t="s">
        <v>2511</v>
      </c>
      <c r="B1044" s="86" t="s">
        <v>2925</v>
      </c>
      <c r="C1044" s="86">
        <v>2</v>
      </c>
      <c r="D1044" s="119">
        <v>2.8542807537498042E-3</v>
      </c>
      <c r="E1044" s="119">
        <v>2.0894635308401921</v>
      </c>
      <c r="F1044" s="86" t="s">
        <v>2400</v>
      </c>
      <c r="G1044" s="86" t="b">
        <v>0</v>
      </c>
      <c r="H1044" s="86" t="b">
        <v>0</v>
      </c>
      <c r="I1044" s="86" t="b">
        <v>0</v>
      </c>
      <c r="J1044" s="86" t="b">
        <v>0</v>
      </c>
      <c r="K1044" s="86" t="b">
        <v>0</v>
      </c>
      <c r="L1044" s="86" t="b">
        <v>0</v>
      </c>
    </row>
    <row r="1045" spans="1:12" x14ac:dyDescent="0.25">
      <c r="A1045" s="86" t="s">
        <v>2925</v>
      </c>
      <c r="B1045" s="86" t="s">
        <v>2715</v>
      </c>
      <c r="C1045" s="86">
        <v>2</v>
      </c>
      <c r="D1045" s="119">
        <v>2.8542807537498042E-3</v>
      </c>
      <c r="E1045" s="119">
        <v>2.5154322631124733</v>
      </c>
      <c r="F1045" s="86" t="s">
        <v>2400</v>
      </c>
      <c r="G1045" s="86" t="b">
        <v>0</v>
      </c>
      <c r="H1045" s="86" t="b">
        <v>0</v>
      </c>
      <c r="I1045" s="86" t="b">
        <v>0</v>
      </c>
      <c r="J1045" s="86" t="b">
        <v>0</v>
      </c>
      <c r="K1045" s="86" t="b">
        <v>0</v>
      </c>
      <c r="L1045" s="86" t="b">
        <v>0</v>
      </c>
    </row>
    <row r="1046" spans="1:12" x14ac:dyDescent="0.25">
      <c r="A1046" s="86" t="s">
        <v>2716</v>
      </c>
      <c r="B1046" s="86" t="s">
        <v>2631</v>
      </c>
      <c r="C1046" s="86">
        <v>2</v>
      </c>
      <c r="D1046" s="119">
        <v>2.8542807537498042E-3</v>
      </c>
      <c r="E1046" s="119">
        <v>2.5154322631124733</v>
      </c>
      <c r="F1046" s="86" t="s">
        <v>2400</v>
      </c>
      <c r="G1046" s="86" t="b">
        <v>0</v>
      </c>
      <c r="H1046" s="86" t="b">
        <v>0</v>
      </c>
      <c r="I1046" s="86" t="b">
        <v>0</v>
      </c>
      <c r="J1046" s="86" t="b">
        <v>0</v>
      </c>
      <c r="K1046" s="86" t="b">
        <v>0</v>
      </c>
      <c r="L1046" s="86" t="b">
        <v>0</v>
      </c>
    </row>
    <row r="1047" spans="1:12" x14ac:dyDescent="0.25">
      <c r="A1047" s="86" t="s">
        <v>2631</v>
      </c>
      <c r="B1047" s="86" t="s">
        <v>2445</v>
      </c>
      <c r="C1047" s="86">
        <v>2</v>
      </c>
      <c r="D1047" s="119">
        <v>2.8542807537498042E-3</v>
      </c>
      <c r="E1047" s="119">
        <v>1.193212968378554</v>
      </c>
      <c r="F1047" s="86" t="s">
        <v>2400</v>
      </c>
      <c r="G1047" s="86" t="b">
        <v>0</v>
      </c>
      <c r="H1047" s="86" t="b">
        <v>0</v>
      </c>
      <c r="I1047" s="86" t="b">
        <v>0</v>
      </c>
      <c r="J1047" s="86" t="b">
        <v>0</v>
      </c>
      <c r="K1047" s="86" t="b">
        <v>0</v>
      </c>
      <c r="L1047" s="86" t="b">
        <v>0</v>
      </c>
    </row>
    <row r="1048" spans="1:12" x14ac:dyDescent="0.25">
      <c r="A1048" s="86" t="s">
        <v>2445</v>
      </c>
      <c r="B1048" s="86" t="s">
        <v>2926</v>
      </c>
      <c r="C1048" s="86">
        <v>2</v>
      </c>
      <c r="D1048" s="119">
        <v>2.8542807537498042E-3</v>
      </c>
      <c r="E1048" s="119">
        <v>1.3693042274342351</v>
      </c>
      <c r="F1048" s="86" t="s">
        <v>2400</v>
      </c>
      <c r="G1048" s="86" t="b">
        <v>0</v>
      </c>
      <c r="H1048" s="86" t="b">
        <v>0</v>
      </c>
      <c r="I1048" s="86" t="b">
        <v>0</v>
      </c>
      <c r="J1048" s="86" t="b">
        <v>0</v>
      </c>
      <c r="K1048" s="86" t="b">
        <v>0</v>
      </c>
      <c r="L1048" s="86" t="b">
        <v>0</v>
      </c>
    </row>
    <row r="1049" spans="1:12" x14ac:dyDescent="0.25">
      <c r="A1049" s="86" t="s">
        <v>2926</v>
      </c>
      <c r="B1049" s="86" t="s">
        <v>2463</v>
      </c>
      <c r="C1049" s="86">
        <v>2</v>
      </c>
      <c r="D1049" s="119">
        <v>2.8542807537498042E-3</v>
      </c>
      <c r="E1049" s="119">
        <v>2.0383110083928107</v>
      </c>
      <c r="F1049" s="86" t="s">
        <v>2400</v>
      </c>
      <c r="G1049" s="86" t="b">
        <v>0</v>
      </c>
      <c r="H1049" s="86" t="b">
        <v>0</v>
      </c>
      <c r="I1049" s="86" t="b">
        <v>0</v>
      </c>
      <c r="J1049" s="86" t="b">
        <v>0</v>
      </c>
      <c r="K1049" s="86" t="b">
        <v>0</v>
      </c>
      <c r="L1049" s="86" t="b">
        <v>0</v>
      </c>
    </row>
    <row r="1050" spans="1:12" x14ac:dyDescent="0.25">
      <c r="A1050" s="86" t="s">
        <v>2463</v>
      </c>
      <c r="B1050" s="86" t="s">
        <v>2455</v>
      </c>
      <c r="C1050" s="86">
        <v>2</v>
      </c>
      <c r="D1050" s="119">
        <v>2.8542807537498042E-3</v>
      </c>
      <c r="E1050" s="119">
        <v>1.6123422761205297</v>
      </c>
      <c r="F1050" s="86" t="s">
        <v>2400</v>
      </c>
      <c r="G1050" s="86" t="b">
        <v>0</v>
      </c>
      <c r="H1050" s="86" t="b">
        <v>0</v>
      </c>
      <c r="I1050" s="86" t="b">
        <v>0</v>
      </c>
      <c r="J1050" s="86" t="b">
        <v>0</v>
      </c>
      <c r="K1050" s="86" t="b">
        <v>0</v>
      </c>
      <c r="L1050" s="86" t="b">
        <v>0</v>
      </c>
    </row>
    <row r="1051" spans="1:12" x14ac:dyDescent="0.25">
      <c r="A1051" s="86" t="s">
        <v>2455</v>
      </c>
      <c r="B1051" s="86" t="s">
        <v>2694</v>
      </c>
      <c r="C1051" s="86">
        <v>2</v>
      </c>
      <c r="D1051" s="119">
        <v>2.8542807537498042E-3</v>
      </c>
      <c r="E1051" s="119">
        <v>1.9713642187621976</v>
      </c>
      <c r="F1051" s="86" t="s">
        <v>2400</v>
      </c>
      <c r="G1051" s="86" t="b">
        <v>0</v>
      </c>
      <c r="H1051" s="86" t="b">
        <v>0</v>
      </c>
      <c r="I1051" s="86" t="b">
        <v>0</v>
      </c>
      <c r="J1051" s="86" t="b">
        <v>0</v>
      </c>
      <c r="K1051" s="86" t="b">
        <v>0</v>
      </c>
      <c r="L1051" s="86" t="b">
        <v>0</v>
      </c>
    </row>
    <row r="1052" spans="1:12" x14ac:dyDescent="0.25">
      <c r="A1052" s="86" t="s">
        <v>2527</v>
      </c>
      <c r="B1052" s="86" t="s">
        <v>2546</v>
      </c>
      <c r="C1052" s="86">
        <v>2</v>
      </c>
      <c r="D1052" s="119">
        <v>2.8542807537498042E-3</v>
      </c>
      <c r="E1052" s="119">
        <v>2.1174922544404358</v>
      </c>
      <c r="F1052" s="86" t="s">
        <v>2400</v>
      </c>
      <c r="G1052" s="86" t="b">
        <v>0</v>
      </c>
      <c r="H1052" s="86" t="b">
        <v>0</v>
      </c>
      <c r="I1052" s="86" t="b">
        <v>0</v>
      </c>
      <c r="J1052" s="86" t="b">
        <v>0</v>
      </c>
      <c r="K1052" s="86" t="b">
        <v>0</v>
      </c>
      <c r="L1052" s="86" t="b">
        <v>0</v>
      </c>
    </row>
    <row r="1053" spans="1:12" x14ac:dyDescent="0.25">
      <c r="A1053" s="86" t="s">
        <v>2590</v>
      </c>
      <c r="B1053" s="86" t="s">
        <v>2445</v>
      </c>
      <c r="C1053" s="86">
        <v>2</v>
      </c>
      <c r="D1053" s="119">
        <v>2.8542807537498042E-3</v>
      </c>
      <c r="E1053" s="119">
        <v>1.193212968378554</v>
      </c>
      <c r="F1053" s="86" t="s">
        <v>2400</v>
      </c>
      <c r="G1053" s="86" t="b">
        <v>0</v>
      </c>
      <c r="H1053" s="86" t="b">
        <v>0</v>
      </c>
      <c r="I1053" s="86" t="b">
        <v>0</v>
      </c>
      <c r="J1053" s="86" t="b">
        <v>0</v>
      </c>
      <c r="K1053" s="86" t="b">
        <v>0</v>
      </c>
      <c r="L1053" s="86" t="b">
        <v>0</v>
      </c>
    </row>
    <row r="1054" spans="1:12" x14ac:dyDescent="0.25">
      <c r="A1054" s="86" t="s">
        <v>2506</v>
      </c>
      <c r="B1054" s="86" t="s">
        <v>2448</v>
      </c>
      <c r="C1054" s="86">
        <v>2</v>
      </c>
      <c r="D1054" s="119">
        <v>2.8542807537498042E-3</v>
      </c>
      <c r="E1054" s="119">
        <v>1.5775801698613177</v>
      </c>
      <c r="F1054" s="86" t="s">
        <v>2400</v>
      </c>
      <c r="G1054" s="86" t="b">
        <v>0</v>
      </c>
      <c r="H1054" s="86" t="b">
        <v>0</v>
      </c>
      <c r="I1054" s="86" t="b">
        <v>0</v>
      </c>
      <c r="J1054" s="86" t="b">
        <v>0</v>
      </c>
      <c r="K1054" s="86" t="b">
        <v>0</v>
      </c>
      <c r="L1054" s="86" t="b">
        <v>0</v>
      </c>
    </row>
    <row r="1055" spans="1:12" x14ac:dyDescent="0.25">
      <c r="A1055" s="86" t="s">
        <v>2460</v>
      </c>
      <c r="B1055" s="86" t="s">
        <v>2445</v>
      </c>
      <c r="C1055" s="86">
        <v>2</v>
      </c>
      <c r="D1055" s="119">
        <v>2.8542807537498042E-3</v>
      </c>
      <c r="E1055" s="119">
        <v>0.59115297705059155</v>
      </c>
      <c r="F1055" s="86" t="s">
        <v>2400</v>
      </c>
      <c r="G1055" s="86" t="b">
        <v>0</v>
      </c>
      <c r="H1055" s="86" t="b">
        <v>0</v>
      </c>
      <c r="I1055" s="86" t="b">
        <v>0</v>
      </c>
      <c r="J1055" s="86" t="b">
        <v>0</v>
      </c>
      <c r="K1055" s="86" t="b">
        <v>0</v>
      </c>
      <c r="L1055" s="86" t="b">
        <v>0</v>
      </c>
    </row>
    <row r="1056" spans="1:12" x14ac:dyDescent="0.25">
      <c r="A1056" s="86" t="s">
        <v>2476</v>
      </c>
      <c r="B1056" s="86" t="s">
        <v>2558</v>
      </c>
      <c r="C1056" s="86">
        <v>2</v>
      </c>
      <c r="D1056" s="119">
        <v>2.8542807537498042E-3</v>
      </c>
      <c r="E1056" s="119">
        <v>2.214402267448492</v>
      </c>
      <c r="F1056" s="86" t="s">
        <v>2400</v>
      </c>
      <c r="G1056" s="86" t="b">
        <v>0</v>
      </c>
      <c r="H1056" s="86" t="b">
        <v>0</v>
      </c>
      <c r="I1056" s="86" t="b">
        <v>0</v>
      </c>
      <c r="J1056" s="86" t="b">
        <v>0</v>
      </c>
      <c r="K1056" s="86" t="b">
        <v>0</v>
      </c>
      <c r="L1056" s="86" t="b">
        <v>0</v>
      </c>
    </row>
    <row r="1057" spans="1:12" x14ac:dyDescent="0.25">
      <c r="A1057" s="86" t="s">
        <v>2848</v>
      </c>
      <c r="B1057" s="86" t="s">
        <v>2849</v>
      </c>
      <c r="C1057" s="86">
        <v>2</v>
      </c>
      <c r="D1057" s="119">
        <v>2.8542807537498042E-3</v>
      </c>
      <c r="E1057" s="119">
        <v>2.6915235221681546</v>
      </c>
      <c r="F1057" s="86" t="s">
        <v>2400</v>
      </c>
      <c r="G1057" s="86" t="b">
        <v>0</v>
      </c>
      <c r="H1057" s="86" t="b">
        <v>0</v>
      </c>
      <c r="I1057" s="86" t="b">
        <v>0</v>
      </c>
      <c r="J1057" s="86" t="b">
        <v>0</v>
      </c>
      <c r="K1057" s="86" t="b">
        <v>0</v>
      </c>
      <c r="L1057" s="86" t="b">
        <v>0</v>
      </c>
    </row>
    <row r="1058" spans="1:12" x14ac:dyDescent="0.25">
      <c r="A1058" s="86" t="s">
        <v>2849</v>
      </c>
      <c r="B1058" s="86" t="s">
        <v>297</v>
      </c>
      <c r="C1058" s="86">
        <v>2</v>
      </c>
      <c r="D1058" s="119">
        <v>2.8542807537498042E-3</v>
      </c>
      <c r="E1058" s="119">
        <v>2.6915235221681546</v>
      </c>
      <c r="F1058" s="86" t="s">
        <v>2400</v>
      </c>
      <c r="G1058" s="86" t="b">
        <v>0</v>
      </c>
      <c r="H1058" s="86" t="b">
        <v>0</v>
      </c>
      <c r="I1058" s="86" t="b">
        <v>0</v>
      </c>
      <c r="J1058" s="86" t="b">
        <v>0</v>
      </c>
      <c r="K1058" s="86" t="b">
        <v>0</v>
      </c>
      <c r="L1058" s="86" t="b">
        <v>0</v>
      </c>
    </row>
    <row r="1059" spans="1:12" x14ac:dyDescent="0.25">
      <c r="A1059" s="86" t="s">
        <v>297</v>
      </c>
      <c r="B1059" s="86" t="s">
        <v>2445</v>
      </c>
      <c r="C1059" s="86">
        <v>2</v>
      </c>
      <c r="D1059" s="119">
        <v>2.8542807537498042E-3</v>
      </c>
      <c r="E1059" s="119">
        <v>1.193212968378554</v>
      </c>
      <c r="F1059" s="86" t="s">
        <v>2400</v>
      </c>
      <c r="G1059" s="86" t="b">
        <v>0</v>
      </c>
      <c r="H1059" s="86" t="b">
        <v>0</v>
      </c>
      <c r="I1059" s="86" t="b">
        <v>0</v>
      </c>
      <c r="J1059" s="86" t="b">
        <v>0</v>
      </c>
      <c r="K1059" s="86" t="b">
        <v>0</v>
      </c>
      <c r="L1059" s="86" t="b">
        <v>0</v>
      </c>
    </row>
    <row r="1060" spans="1:12" x14ac:dyDescent="0.25">
      <c r="A1060" s="86" t="s">
        <v>2445</v>
      </c>
      <c r="B1060" s="86" t="s">
        <v>2850</v>
      </c>
      <c r="C1060" s="86">
        <v>2</v>
      </c>
      <c r="D1060" s="119">
        <v>2.8542807537498042E-3</v>
      </c>
      <c r="E1060" s="119">
        <v>1.3693042274342351</v>
      </c>
      <c r="F1060" s="86" t="s">
        <v>2400</v>
      </c>
      <c r="G1060" s="86" t="b">
        <v>0</v>
      </c>
      <c r="H1060" s="86" t="b">
        <v>0</v>
      </c>
      <c r="I1060" s="86" t="b">
        <v>0</v>
      </c>
      <c r="J1060" s="86" t="b">
        <v>0</v>
      </c>
      <c r="K1060" s="86" t="b">
        <v>0</v>
      </c>
      <c r="L1060" s="86" t="b">
        <v>0</v>
      </c>
    </row>
    <row r="1061" spans="1:12" x14ac:dyDescent="0.25">
      <c r="A1061" s="86" t="s">
        <v>2850</v>
      </c>
      <c r="B1061" s="86" t="s">
        <v>2531</v>
      </c>
      <c r="C1061" s="86">
        <v>2</v>
      </c>
      <c r="D1061" s="119">
        <v>2.8542807537498042E-3</v>
      </c>
      <c r="E1061" s="119">
        <v>2.2935835134961167</v>
      </c>
      <c r="F1061" s="86" t="s">
        <v>2400</v>
      </c>
      <c r="G1061" s="86" t="b">
        <v>0</v>
      </c>
      <c r="H1061" s="86" t="b">
        <v>0</v>
      </c>
      <c r="I1061" s="86" t="b">
        <v>0</v>
      </c>
      <c r="J1061" s="86" t="b">
        <v>0</v>
      </c>
      <c r="K1061" s="86" t="b">
        <v>0</v>
      </c>
      <c r="L1061" s="86" t="b">
        <v>0</v>
      </c>
    </row>
    <row r="1062" spans="1:12" x14ac:dyDescent="0.25">
      <c r="A1062" s="86" t="s">
        <v>2531</v>
      </c>
      <c r="B1062" s="86" t="s">
        <v>2851</v>
      </c>
      <c r="C1062" s="86">
        <v>2</v>
      </c>
      <c r="D1062" s="119">
        <v>2.8542807537498042E-3</v>
      </c>
      <c r="E1062" s="119">
        <v>2.2935835134961167</v>
      </c>
      <c r="F1062" s="86" t="s">
        <v>2400</v>
      </c>
      <c r="G1062" s="86" t="b">
        <v>0</v>
      </c>
      <c r="H1062" s="86" t="b">
        <v>0</v>
      </c>
      <c r="I1062" s="86" t="b">
        <v>0</v>
      </c>
      <c r="J1062" s="86" t="b">
        <v>0</v>
      </c>
      <c r="K1062" s="86" t="b">
        <v>0</v>
      </c>
      <c r="L1062" s="86" t="b">
        <v>0</v>
      </c>
    </row>
    <row r="1063" spans="1:12" x14ac:dyDescent="0.25">
      <c r="A1063" s="86" t="s">
        <v>2851</v>
      </c>
      <c r="B1063" s="86" t="s">
        <v>2852</v>
      </c>
      <c r="C1063" s="86">
        <v>2</v>
      </c>
      <c r="D1063" s="119">
        <v>2.8542807537498042E-3</v>
      </c>
      <c r="E1063" s="119">
        <v>2.6915235221681546</v>
      </c>
      <c r="F1063" s="86" t="s">
        <v>2400</v>
      </c>
      <c r="G1063" s="86" t="b">
        <v>0</v>
      </c>
      <c r="H1063" s="86" t="b">
        <v>0</v>
      </c>
      <c r="I1063" s="86" t="b">
        <v>0</v>
      </c>
      <c r="J1063" s="86" t="b">
        <v>0</v>
      </c>
      <c r="K1063" s="86" t="b">
        <v>0</v>
      </c>
      <c r="L1063" s="86" t="b">
        <v>0</v>
      </c>
    </row>
    <row r="1064" spans="1:12" x14ac:dyDescent="0.25">
      <c r="A1064" s="86" t="s">
        <v>2852</v>
      </c>
      <c r="B1064" s="86" t="s">
        <v>2622</v>
      </c>
      <c r="C1064" s="86">
        <v>2</v>
      </c>
      <c r="D1064" s="119">
        <v>2.8542807537498042E-3</v>
      </c>
      <c r="E1064" s="119">
        <v>2.5154322631124733</v>
      </c>
      <c r="F1064" s="86" t="s">
        <v>2400</v>
      </c>
      <c r="G1064" s="86" t="b">
        <v>0</v>
      </c>
      <c r="H1064" s="86" t="b">
        <v>0</v>
      </c>
      <c r="I1064" s="86" t="b">
        <v>0</v>
      </c>
      <c r="J1064" s="86" t="b">
        <v>0</v>
      </c>
      <c r="K1064" s="86" t="b">
        <v>0</v>
      </c>
      <c r="L1064" s="86" t="b">
        <v>0</v>
      </c>
    </row>
    <row r="1065" spans="1:12" x14ac:dyDescent="0.25">
      <c r="A1065" s="86" t="s">
        <v>2622</v>
      </c>
      <c r="B1065" s="86" t="s">
        <v>2853</v>
      </c>
      <c r="C1065" s="86">
        <v>2</v>
      </c>
      <c r="D1065" s="119">
        <v>2.8542807537498042E-3</v>
      </c>
      <c r="E1065" s="119">
        <v>2.5154322631124733</v>
      </c>
      <c r="F1065" s="86" t="s">
        <v>2400</v>
      </c>
      <c r="G1065" s="86" t="b">
        <v>0</v>
      </c>
      <c r="H1065" s="86" t="b">
        <v>0</v>
      </c>
      <c r="I1065" s="86" t="b">
        <v>0</v>
      </c>
      <c r="J1065" s="86" t="b">
        <v>0</v>
      </c>
      <c r="K1065" s="86" t="b">
        <v>0</v>
      </c>
      <c r="L1065" s="86" t="b">
        <v>0</v>
      </c>
    </row>
    <row r="1066" spans="1:12" x14ac:dyDescent="0.25">
      <c r="A1066" s="86" t="s">
        <v>2853</v>
      </c>
      <c r="B1066" s="86" t="s">
        <v>2854</v>
      </c>
      <c r="C1066" s="86">
        <v>2</v>
      </c>
      <c r="D1066" s="119">
        <v>2.8542807537498042E-3</v>
      </c>
      <c r="E1066" s="119">
        <v>2.6915235221681546</v>
      </c>
      <c r="F1066" s="86" t="s">
        <v>2400</v>
      </c>
      <c r="G1066" s="86" t="b">
        <v>0</v>
      </c>
      <c r="H1066" s="86" t="b">
        <v>0</v>
      </c>
      <c r="I1066" s="86" t="b">
        <v>0</v>
      </c>
      <c r="J1066" s="86" t="b">
        <v>0</v>
      </c>
      <c r="K1066" s="86" t="b">
        <v>0</v>
      </c>
      <c r="L1066" s="86" t="b">
        <v>0</v>
      </c>
    </row>
    <row r="1067" spans="1:12" x14ac:dyDescent="0.25">
      <c r="A1067" s="86" t="s">
        <v>2854</v>
      </c>
      <c r="B1067" s="86" t="s">
        <v>2511</v>
      </c>
      <c r="C1067" s="86">
        <v>2</v>
      </c>
      <c r="D1067" s="119">
        <v>2.8542807537498042E-3</v>
      </c>
      <c r="E1067" s="119">
        <v>2.1474554778178789</v>
      </c>
      <c r="F1067" s="86" t="s">
        <v>2400</v>
      </c>
      <c r="G1067" s="86" t="b">
        <v>0</v>
      </c>
      <c r="H1067" s="86" t="b">
        <v>0</v>
      </c>
      <c r="I1067" s="86" t="b">
        <v>0</v>
      </c>
      <c r="J1067" s="86" t="b">
        <v>0</v>
      </c>
      <c r="K1067" s="86" t="b">
        <v>0</v>
      </c>
      <c r="L1067" s="86" t="b">
        <v>0</v>
      </c>
    </row>
    <row r="1068" spans="1:12" x14ac:dyDescent="0.25">
      <c r="A1068" s="86" t="s">
        <v>2511</v>
      </c>
      <c r="B1068" s="86" t="s">
        <v>2855</v>
      </c>
      <c r="C1068" s="86">
        <v>2</v>
      </c>
      <c r="D1068" s="119">
        <v>2.8542807537498042E-3</v>
      </c>
      <c r="E1068" s="119">
        <v>2.0894635308401921</v>
      </c>
      <c r="F1068" s="86" t="s">
        <v>2400</v>
      </c>
      <c r="G1068" s="86" t="b">
        <v>0</v>
      </c>
      <c r="H1068" s="86" t="b">
        <v>0</v>
      </c>
      <c r="I1068" s="86" t="b">
        <v>0</v>
      </c>
      <c r="J1068" s="86" t="b">
        <v>0</v>
      </c>
      <c r="K1068" s="86" t="b">
        <v>0</v>
      </c>
      <c r="L1068" s="86" t="b">
        <v>0</v>
      </c>
    </row>
    <row r="1069" spans="1:12" x14ac:dyDescent="0.25">
      <c r="A1069" s="86" t="s">
        <v>2855</v>
      </c>
      <c r="B1069" s="86" t="s">
        <v>2856</v>
      </c>
      <c r="C1069" s="86">
        <v>2</v>
      </c>
      <c r="D1069" s="119">
        <v>2.8542807537498042E-3</v>
      </c>
      <c r="E1069" s="119">
        <v>2.6915235221681546</v>
      </c>
      <c r="F1069" s="86" t="s">
        <v>2400</v>
      </c>
      <c r="G1069" s="86" t="b">
        <v>0</v>
      </c>
      <c r="H1069" s="86" t="b">
        <v>0</v>
      </c>
      <c r="I1069" s="86" t="b">
        <v>0</v>
      </c>
      <c r="J1069" s="86" t="b">
        <v>0</v>
      </c>
      <c r="K1069" s="86" t="b">
        <v>0</v>
      </c>
      <c r="L1069" s="86" t="b">
        <v>0</v>
      </c>
    </row>
    <row r="1070" spans="1:12" x14ac:dyDescent="0.25">
      <c r="A1070" s="86" t="s">
        <v>2757</v>
      </c>
      <c r="B1070" s="86" t="s">
        <v>2460</v>
      </c>
      <c r="C1070" s="86">
        <v>2</v>
      </c>
      <c r="D1070" s="119">
        <v>2.8542807537498042E-3</v>
      </c>
      <c r="E1070" s="119">
        <v>2.1474554778178789</v>
      </c>
      <c r="F1070" s="86" t="s">
        <v>2400</v>
      </c>
      <c r="G1070" s="86" t="b">
        <v>0</v>
      </c>
      <c r="H1070" s="86" t="b">
        <v>0</v>
      </c>
      <c r="I1070" s="86" t="b">
        <v>0</v>
      </c>
      <c r="J1070" s="86" t="b">
        <v>0</v>
      </c>
      <c r="K1070" s="86" t="b">
        <v>0</v>
      </c>
      <c r="L1070" s="86" t="b">
        <v>0</v>
      </c>
    </row>
    <row r="1071" spans="1:12" x14ac:dyDescent="0.25">
      <c r="A1071" s="86" t="s">
        <v>2557</v>
      </c>
      <c r="B1071" s="86" t="s">
        <v>2758</v>
      </c>
      <c r="C1071" s="86">
        <v>2</v>
      </c>
      <c r="D1071" s="119">
        <v>2.8542807537498042E-3</v>
      </c>
      <c r="E1071" s="119">
        <v>2.214402267448492</v>
      </c>
      <c r="F1071" s="86" t="s">
        <v>2400</v>
      </c>
      <c r="G1071" s="86" t="b">
        <v>0</v>
      </c>
      <c r="H1071" s="86" t="b">
        <v>0</v>
      </c>
      <c r="I1071" s="86" t="b">
        <v>0</v>
      </c>
      <c r="J1071" s="86" t="b">
        <v>0</v>
      </c>
      <c r="K1071" s="86" t="b">
        <v>0</v>
      </c>
      <c r="L1071" s="86" t="b">
        <v>0</v>
      </c>
    </row>
    <row r="1072" spans="1:12" x14ac:dyDescent="0.25">
      <c r="A1072" s="86" t="s">
        <v>2758</v>
      </c>
      <c r="B1072" s="86" t="s">
        <v>2606</v>
      </c>
      <c r="C1072" s="86">
        <v>2</v>
      </c>
      <c r="D1072" s="119">
        <v>2.8542807537498042E-3</v>
      </c>
      <c r="E1072" s="119">
        <v>2.5154322631124733</v>
      </c>
      <c r="F1072" s="86" t="s">
        <v>2400</v>
      </c>
      <c r="G1072" s="86" t="b">
        <v>0</v>
      </c>
      <c r="H1072" s="86" t="b">
        <v>0</v>
      </c>
      <c r="I1072" s="86" t="b">
        <v>0</v>
      </c>
      <c r="J1072" s="86" t="b">
        <v>0</v>
      </c>
      <c r="K1072" s="86" t="b">
        <v>0</v>
      </c>
      <c r="L1072" s="86" t="b">
        <v>0</v>
      </c>
    </row>
    <row r="1073" spans="1:12" x14ac:dyDescent="0.25">
      <c r="A1073" s="86" t="s">
        <v>2606</v>
      </c>
      <c r="B1073" s="86" t="s">
        <v>2589</v>
      </c>
      <c r="C1073" s="86">
        <v>2</v>
      </c>
      <c r="D1073" s="119">
        <v>2.8542807537498042E-3</v>
      </c>
      <c r="E1073" s="119">
        <v>2.3393410040567919</v>
      </c>
      <c r="F1073" s="86" t="s">
        <v>2400</v>
      </c>
      <c r="G1073" s="86" t="b">
        <v>0</v>
      </c>
      <c r="H1073" s="86" t="b">
        <v>0</v>
      </c>
      <c r="I1073" s="86" t="b">
        <v>0</v>
      </c>
      <c r="J1073" s="86" t="b">
        <v>0</v>
      </c>
      <c r="K1073" s="86" t="b">
        <v>0</v>
      </c>
      <c r="L1073" s="86" t="b">
        <v>0</v>
      </c>
    </row>
    <row r="1074" spans="1:12" x14ac:dyDescent="0.25">
      <c r="A1074" s="86" t="s">
        <v>2589</v>
      </c>
      <c r="B1074" s="86" t="s">
        <v>2759</v>
      </c>
      <c r="C1074" s="86">
        <v>2</v>
      </c>
      <c r="D1074" s="119">
        <v>2.8542807537498042E-3</v>
      </c>
      <c r="E1074" s="119">
        <v>2.5154322631124733</v>
      </c>
      <c r="F1074" s="86" t="s">
        <v>2400</v>
      </c>
      <c r="G1074" s="86" t="b">
        <v>0</v>
      </c>
      <c r="H1074" s="86" t="b">
        <v>0</v>
      </c>
      <c r="I1074" s="86" t="b">
        <v>0</v>
      </c>
      <c r="J1074" s="86" t="b">
        <v>0</v>
      </c>
      <c r="K1074" s="86" t="b">
        <v>0</v>
      </c>
      <c r="L1074" s="86" t="b">
        <v>0</v>
      </c>
    </row>
    <row r="1075" spans="1:12" x14ac:dyDescent="0.25">
      <c r="A1075" s="86" t="s">
        <v>2759</v>
      </c>
      <c r="B1075" s="86" t="s">
        <v>2445</v>
      </c>
      <c r="C1075" s="86">
        <v>2</v>
      </c>
      <c r="D1075" s="119">
        <v>2.8542807537498042E-3</v>
      </c>
      <c r="E1075" s="119">
        <v>1.193212968378554</v>
      </c>
      <c r="F1075" s="86" t="s">
        <v>2400</v>
      </c>
      <c r="G1075" s="86" t="b">
        <v>0</v>
      </c>
      <c r="H1075" s="86" t="b">
        <v>0</v>
      </c>
      <c r="I1075" s="86" t="b">
        <v>0</v>
      </c>
      <c r="J1075" s="86" t="b">
        <v>0</v>
      </c>
      <c r="K1075" s="86" t="b">
        <v>0</v>
      </c>
      <c r="L1075" s="86" t="b">
        <v>0</v>
      </c>
    </row>
    <row r="1076" spans="1:12" x14ac:dyDescent="0.25">
      <c r="A1076" s="86" t="s">
        <v>2445</v>
      </c>
      <c r="B1076" s="86" t="s">
        <v>300</v>
      </c>
      <c r="C1076" s="86">
        <v>2</v>
      </c>
      <c r="D1076" s="119">
        <v>2.8542807537498042E-3</v>
      </c>
      <c r="E1076" s="119">
        <v>0.8921829727145727</v>
      </c>
      <c r="F1076" s="86" t="s">
        <v>2400</v>
      </c>
      <c r="G1076" s="86" t="b">
        <v>0</v>
      </c>
      <c r="H1076" s="86" t="b">
        <v>0</v>
      </c>
      <c r="I1076" s="86" t="b">
        <v>0</v>
      </c>
      <c r="J1076" s="86" t="b">
        <v>0</v>
      </c>
      <c r="K1076" s="86" t="b">
        <v>0</v>
      </c>
      <c r="L1076" s="86" t="b">
        <v>0</v>
      </c>
    </row>
    <row r="1077" spans="1:12" x14ac:dyDescent="0.25">
      <c r="A1077" s="86" t="s">
        <v>300</v>
      </c>
      <c r="B1077" s="86" t="s">
        <v>2760</v>
      </c>
      <c r="C1077" s="86">
        <v>2</v>
      </c>
      <c r="D1077" s="119">
        <v>2.8542807537498042E-3</v>
      </c>
      <c r="E1077" s="119">
        <v>2.214402267448492</v>
      </c>
      <c r="F1077" s="86" t="s">
        <v>2400</v>
      </c>
      <c r="G1077" s="86" t="b">
        <v>0</v>
      </c>
      <c r="H1077" s="86" t="b">
        <v>0</v>
      </c>
      <c r="I1077" s="86" t="b">
        <v>0</v>
      </c>
      <c r="J1077" s="86" t="b">
        <v>0</v>
      </c>
      <c r="K1077" s="86" t="b">
        <v>0</v>
      </c>
      <c r="L1077" s="86" t="b">
        <v>0</v>
      </c>
    </row>
    <row r="1078" spans="1:12" x14ac:dyDescent="0.25">
      <c r="A1078" s="86" t="s">
        <v>2760</v>
      </c>
      <c r="B1078" s="86" t="s">
        <v>2761</v>
      </c>
      <c r="C1078" s="86">
        <v>2</v>
      </c>
      <c r="D1078" s="119">
        <v>2.8542807537498042E-3</v>
      </c>
      <c r="E1078" s="119">
        <v>2.6915235221681546</v>
      </c>
      <c r="F1078" s="86" t="s">
        <v>2400</v>
      </c>
      <c r="G1078" s="86" t="b">
        <v>0</v>
      </c>
      <c r="H1078" s="86" t="b">
        <v>0</v>
      </c>
      <c r="I1078" s="86" t="b">
        <v>0</v>
      </c>
      <c r="J1078" s="86" t="b">
        <v>0</v>
      </c>
      <c r="K1078" s="86" t="b">
        <v>0</v>
      </c>
      <c r="L1078" s="86" t="b">
        <v>0</v>
      </c>
    </row>
    <row r="1079" spans="1:12" x14ac:dyDescent="0.25">
      <c r="A1079" s="86" t="s">
        <v>2761</v>
      </c>
      <c r="B1079" s="86" t="s">
        <v>2762</v>
      </c>
      <c r="C1079" s="86">
        <v>2</v>
      </c>
      <c r="D1079" s="119">
        <v>2.8542807537498042E-3</v>
      </c>
      <c r="E1079" s="119">
        <v>2.6915235221681546</v>
      </c>
      <c r="F1079" s="86" t="s">
        <v>2400</v>
      </c>
      <c r="G1079" s="86" t="b">
        <v>0</v>
      </c>
      <c r="H1079" s="86" t="b">
        <v>0</v>
      </c>
      <c r="I1079" s="86" t="b">
        <v>0</v>
      </c>
      <c r="J1079" s="86" t="b">
        <v>0</v>
      </c>
      <c r="K1079" s="86" t="b">
        <v>0</v>
      </c>
      <c r="L1079" s="86" t="b">
        <v>0</v>
      </c>
    </row>
    <row r="1080" spans="1:12" x14ac:dyDescent="0.25">
      <c r="A1080" s="86" t="s">
        <v>2762</v>
      </c>
      <c r="B1080" s="86" t="s">
        <v>2763</v>
      </c>
      <c r="C1080" s="86">
        <v>2</v>
      </c>
      <c r="D1080" s="119">
        <v>2.8542807537498042E-3</v>
      </c>
      <c r="E1080" s="119">
        <v>2.6915235221681546</v>
      </c>
      <c r="F1080" s="86" t="s">
        <v>2400</v>
      </c>
      <c r="G1080" s="86" t="b">
        <v>0</v>
      </c>
      <c r="H1080" s="86" t="b">
        <v>0</v>
      </c>
      <c r="I1080" s="86" t="b">
        <v>0</v>
      </c>
      <c r="J1080" s="86" t="b">
        <v>0</v>
      </c>
      <c r="K1080" s="86" t="b">
        <v>0</v>
      </c>
      <c r="L1080" s="86" t="b">
        <v>0</v>
      </c>
    </row>
    <row r="1081" spans="1:12" x14ac:dyDescent="0.25">
      <c r="A1081" s="86" t="s">
        <v>2763</v>
      </c>
      <c r="B1081" s="86" t="s">
        <v>2764</v>
      </c>
      <c r="C1081" s="86">
        <v>2</v>
      </c>
      <c r="D1081" s="119">
        <v>2.8542807537498042E-3</v>
      </c>
      <c r="E1081" s="119">
        <v>2.6915235221681546</v>
      </c>
      <c r="F1081" s="86" t="s">
        <v>2400</v>
      </c>
      <c r="G1081" s="86" t="b">
        <v>0</v>
      </c>
      <c r="H1081" s="86" t="b">
        <v>0</v>
      </c>
      <c r="I1081" s="86" t="b">
        <v>0</v>
      </c>
      <c r="J1081" s="86" t="b">
        <v>0</v>
      </c>
      <c r="K1081" s="86" t="b">
        <v>0</v>
      </c>
      <c r="L1081" s="86" t="b">
        <v>0</v>
      </c>
    </row>
    <row r="1082" spans="1:12" x14ac:dyDescent="0.25">
      <c r="A1082" s="86" t="s">
        <v>2764</v>
      </c>
      <c r="B1082" s="86" t="s">
        <v>2765</v>
      </c>
      <c r="C1082" s="86">
        <v>2</v>
      </c>
      <c r="D1082" s="119">
        <v>2.8542807537498042E-3</v>
      </c>
      <c r="E1082" s="119">
        <v>2.6915235221681546</v>
      </c>
      <c r="F1082" s="86" t="s">
        <v>2400</v>
      </c>
      <c r="G1082" s="86" t="b">
        <v>0</v>
      </c>
      <c r="H1082" s="86" t="b">
        <v>0</v>
      </c>
      <c r="I1082" s="86" t="b">
        <v>0</v>
      </c>
      <c r="J1082" s="86" t="b">
        <v>0</v>
      </c>
      <c r="K1082" s="86" t="b">
        <v>0</v>
      </c>
      <c r="L1082" s="86" t="b">
        <v>0</v>
      </c>
    </row>
    <row r="1083" spans="1:12" x14ac:dyDescent="0.25">
      <c r="A1083" s="86" t="s">
        <v>2765</v>
      </c>
      <c r="B1083" s="86" t="s">
        <v>2766</v>
      </c>
      <c r="C1083" s="86">
        <v>2</v>
      </c>
      <c r="D1083" s="119">
        <v>2.8542807537498042E-3</v>
      </c>
      <c r="E1083" s="119">
        <v>2.6915235221681546</v>
      </c>
      <c r="F1083" s="86" t="s">
        <v>2400</v>
      </c>
      <c r="G1083" s="86" t="b">
        <v>0</v>
      </c>
      <c r="H1083" s="86" t="b">
        <v>0</v>
      </c>
      <c r="I1083" s="86" t="b">
        <v>0</v>
      </c>
      <c r="J1083" s="86" t="b">
        <v>0</v>
      </c>
      <c r="K1083" s="86" t="b">
        <v>0</v>
      </c>
      <c r="L1083" s="86" t="b">
        <v>0</v>
      </c>
    </row>
    <row r="1084" spans="1:12" x14ac:dyDescent="0.25">
      <c r="A1084" s="86" t="s">
        <v>2766</v>
      </c>
      <c r="B1084" s="86" t="s">
        <v>2767</v>
      </c>
      <c r="C1084" s="86">
        <v>2</v>
      </c>
      <c r="D1084" s="119">
        <v>2.8542807537498042E-3</v>
      </c>
      <c r="E1084" s="119">
        <v>2.6915235221681546</v>
      </c>
      <c r="F1084" s="86" t="s">
        <v>2400</v>
      </c>
      <c r="G1084" s="86" t="b">
        <v>0</v>
      </c>
      <c r="H1084" s="86" t="b">
        <v>0</v>
      </c>
      <c r="I1084" s="86" t="b">
        <v>0</v>
      </c>
      <c r="J1084" s="86" t="b">
        <v>0</v>
      </c>
      <c r="K1084" s="86" t="b">
        <v>0</v>
      </c>
      <c r="L1084" s="86" t="b">
        <v>0</v>
      </c>
    </row>
    <row r="1085" spans="1:12" x14ac:dyDescent="0.25">
      <c r="A1085" s="86" t="s">
        <v>2767</v>
      </c>
      <c r="B1085" s="86" t="s">
        <v>2768</v>
      </c>
      <c r="C1085" s="86">
        <v>2</v>
      </c>
      <c r="D1085" s="119">
        <v>2.8542807537498042E-3</v>
      </c>
      <c r="E1085" s="119">
        <v>2.6915235221681546</v>
      </c>
      <c r="F1085" s="86" t="s">
        <v>2400</v>
      </c>
      <c r="G1085" s="86" t="b">
        <v>0</v>
      </c>
      <c r="H1085" s="86" t="b">
        <v>0</v>
      </c>
      <c r="I1085" s="86" t="b">
        <v>0</v>
      </c>
      <c r="J1085" s="86" t="b">
        <v>0</v>
      </c>
      <c r="K1085" s="86" t="b">
        <v>0</v>
      </c>
      <c r="L1085" s="86" t="b">
        <v>0</v>
      </c>
    </row>
    <row r="1086" spans="1:12" x14ac:dyDescent="0.25">
      <c r="A1086" s="86" t="s">
        <v>2768</v>
      </c>
      <c r="B1086" s="86" t="s">
        <v>2769</v>
      </c>
      <c r="C1086" s="86">
        <v>2</v>
      </c>
      <c r="D1086" s="119">
        <v>2.8542807537498042E-3</v>
      </c>
      <c r="E1086" s="119">
        <v>2.6915235221681546</v>
      </c>
      <c r="F1086" s="86" t="s">
        <v>2400</v>
      </c>
      <c r="G1086" s="86" t="b">
        <v>0</v>
      </c>
      <c r="H1086" s="86" t="b">
        <v>0</v>
      </c>
      <c r="I1086" s="86" t="b">
        <v>0</v>
      </c>
      <c r="J1086" s="86" t="b">
        <v>0</v>
      </c>
      <c r="K1086" s="86" t="b">
        <v>0</v>
      </c>
      <c r="L1086" s="86" t="b">
        <v>0</v>
      </c>
    </row>
    <row r="1087" spans="1:12" x14ac:dyDescent="0.25">
      <c r="A1087" s="86" t="s">
        <v>2769</v>
      </c>
      <c r="B1087" s="86" t="s">
        <v>276</v>
      </c>
      <c r="C1087" s="86">
        <v>2</v>
      </c>
      <c r="D1087" s="119">
        <v>2.8542807537498042E-3</v>
      </c>
      <c r="E1087" s="119">
        <v>2.6915235221681546</v>
      </c>
      <c r="F1087" s="86" t="s">
        <v>2400</v>
      </c>
      <c r="G1087" s="86" t="b">
        <v>0</v>
      </c>
      <c r="H1087" s="86" t="b">
        <v>0</v>
      </c>
      <c r="I1087" s="86" t="b">
        <v>0</v>
      </c>
      <c r="J1087" s="86" t="b">
        <v>0</v>
      </c>
      <c r="K1087" s="86" t="b">
        <v>0</v>
      </c>
      <c r="L1087" s="86" t="b">
        <v>0</v>
      </c>
    </row>
    <row r="1088" spans="1:12" x14ac:dyDescent="0.25">
      <c r="A1088" s="86" t="s">
        <v>276</v>
      </c>
      <c r="B1088" s="86" t="s">
        <v>2770</v>
      </c>
      <c r="C1088" s="86">
        <v>2</v>
      </c>
      <c r="D1088" s="119">
        <v>2.8542807537498042E-3</v>
      </c>
      <c r="E1088" s="119">
        <v>2.6915235221681546</v>
      </c>
      <c r="F1088" s="86" t="s">
        <v>2400</v>
      </c>
      <c r="G1088" s="86" t="b">
        <v>0</v>
      </c>
      <c r="H1088" s="86" t="b">
        <v>0</v>
      </c>
      <c r="I1088" s="86" t="b">
        <v>0</v>
      </c>
      <c r="J1088" s="86" t="b">
        <v>0</v>
      </c>
      <c r="K1088" s="86" t="b">
        <v>0</v>
      </c>
      <c r="L1088" s="86" t="b">
        <v>0</v>
      </c>
    </row>
    <row r="1089" spans="1:12" x14ac:dyDescent="0.25">
      <c r="A1089" s="86" t="s">
        <v>2770</v>
      </c>
      <c r="B1089" s="86" t="s">
        <v>2771</v>
      </c>
      <c r="C1089" s="86">
        <v>2</v>
      </c>
      <c r="D1089" s="119">
        <v>2.8542807537498042E-3</v>
      </c>
      <c r="E1089" s="119">
        <v>2.6915235221681546</v>
      </c>
      <c r="F1089" s="86" t="s">
        <v>2400</v>
      </c>
      <c r="G1089" s="86" t="b">
        <v>0</v>
      </c>
      <c r="H1089" s="86" t="b">
        <v>0</v>
      </c>
      <c r="I1089" s="86" t="b">
        <v>0</v>
      </c>
      <c r="J1089" s="86" t="b">
        <v>0</v>
      </c>
      <c r="K1089" s="86" t="b">
        <v>0</v>
      </c>
      <c r="L1089" s="86" t="b">
        <v>0</v>
      </c>
    </row>
    <row r="1090" spans="1:12" x14ac:dyDescent="0.25">
      <c r="A1090" s="86" t="s">
        <v>277</v>
      </c>
      <c r="B1090" s="86" t="s">
        <v>2467</v>
      </c>
      <c r="C1090" s="86">
        <v>2</v>
      </c>
      <c r="D1090" s="119">
        <v>2.8542807537498042E-3</v>
      </c>
      <c r="E1090" s="119">
        <v>1.3393410040567919</v>
      </c>
      <c r="F1090" s="86" t="s">
        <v>2400</v>
      </c>
      <c r="G1090" s="86" t="b">
        <v>0</v>
      </c>
      <c r="H1090" s="86" t="b">
        <v>0</v>
      </c>
      <c r="I1090" s="86" t="b">
        <v>0</v>
      </c>
      <c r="J1090" s="86" t="b">
        <v>0</v>
      </c>
      <c r="K1090" s="86" t="b">
        <v>0</v>
      </c>
      <c r="L1090" s="86" t="b">
        <v>0</v>
      </c>
    </row>
    <row r="1091" spans="1:12" x14ac:dyDescent="0.25">
      <c r="A1091" s="86" t="s">
        <v>2467</v>
      </c>
      <c r="B1091" s="86" t="s">
        <v>2736</v>
      </c>
      <c r="C1091" s="86">
        <v>2</v>
      </c>
      <c r="D1091" s="119">
        <v>2.8542807537498042E-3</v>
      </c>
      <c r="E1091" s="119">
        <v>1.9925535178321356</v>
      </c>
      <c r="F1091" s="86" t="s">
        <v>2400</v>
      </c>
      <c r="G1091" s="86" t="b">
        <v>0</v>
      </c>
      <c r="H1091" s="86" t="b">
        <v>0</v>
      </c>
      <c r="I1091" s="86" t="b">
        <v>0</v>
      </c>
      <c r="J1091" s="86" t="b">
        <v>0</v>
      </c>
      <c r="K1091" s="86" t="b">
        <v>0</v>
      </c>
      <c r="L1091" s="86" t="b">
        <v>0</v>
      </c>
    </row>
    <row r="1092" spans="1:12" x14ac:dyDescent="0.25">
      <c r="A1092" s="86" t="s">
        <v>2736</v>
      </c>
      <c r="B1092" s="86" t="s">
        <v>2445</v>
      </c>
      <c r="C1092" s="86">
        <v>2</v>
      </c>
      <c r="D1092" s="119">
        <v>2.8542807537498042E-3</v>
      </c>
      <c r="E1092" s="119">
        <v>1.193212968378554</v>
      </c>
      <c r="F1092" s="86" t="s">
        <v>2400</v>
      </c>
      <c r="G1092" s="86" t="b">
        <v>0</v>
      </c>
      <c r="H1092" s="86" t="b">
        <v>0</v>
      </c>
      <c r="I1092" s="86" t="b">
        <v>0</v>
      </c>
      <c r="J1092" s="86" t="b">
        <v>0</v>
      </c>
      <c r="K1092" s="86" t="b">
        <v>0</v>
      </c>
      <c r="L1092" s="86" t="b">
        <v>0</v>
      </c>
    </row>
    <row r="1093" spans="1:12" x14ac:dyDescent="0.25">
      <c r="A1093" s="86" t="s">
        <v>2446</v>
      </c>
      <c r="B1093" s="86" t="s">
        <v>2452</v>
      </c>
      <c r="C1093" s="86">
        <v>2</v>
      </c>
      <c r="D1093" s="119">
        <v>2.8542807537498042E-3</v>
      </c>
      <c r="E1093" s="119">
        <v>0.73728101272882951</v>
      </c>
      <c r="F1093" s="86" t="s">
        <v>2400</v>
      </c>
      <c r="G1093" s="86" t="b">
        <v>0</v>
      </c>
      <c r="H1093" s="86" t="b">
        <v>0</v>
      </c>
      <c r="I1093" s="86" t="b">
        <v>0</v>
      </c>
      <c r="J1093" s="86" t="b">
        <v>0</v>
      </c>
      <c r="K1093" s="86" t="b">
        <v>0</v>
      </c>
      <c r="L1093" s="86" t="b">
        <v>0</v>
      </c>
    </row>
    <row r="1094" spans="1:12" x14ac:dyDescent="0.25">
      <c r="A1094" s="86" t="s">
        <v>2456</v>
      </c>
      <c r="B1094" s="86" t="s">
        <v>2451</v>
      </c>
      <c r="C1094" s="86">
        <v>2</v>
      </c>
      <c r="D1094" s="119">
        <v>2.8542807537498042E-3</v>
      </c>
      <c r="E1094" s="119">
        <v>0.97136421876219747</v>
      </c>
      <c r="F1094" s="86" t="s">
        <v>2400</v>
      </c>
      <c r="G1094" s="86" t="b">
        <v>0</v>
      </c>
      <c r="H1094" s="86" t="b">
        <v>0</v>
      </c>
      <c r="I1094" s="86" t="b">
        <v>0</v>
      </c>
      <c r="J1094" s="86" t="b">
        <v>0</v>
      </c>
      <c r="K1094" s="86" t="b">
        <v>0</v>
      </c>
      <c r="L1094" s="86" t="b">
        <v>0</v>
      </c>
    </row>
    <row r="1095" spans="1:12" x14ac:dyDescent="0.25">
      <c r="A1095" s="86" t="s">
        <v>2457</v>
      </c>
      <c r="B1095" s="86" t="s">
        <v>2445</v>
      </c>
      <c r="C1095" s="86">
        <v>2</v>
      </c>
      <c r="D1095" s="119">
        <v>2.8542807537498042E-3</v>
      </c>
      <c r="E1095" s="119">
        <v>0.1325151280249422</v>
      </c>
      <c r="F1095" s="86" t="s">
        <v>2400</v>
      </c>
      <c r="G1095" s="86" t="b">
        <v>0</v>
      </c>
      <c r="H1095" s="86" t="b">
        <v>0</v>
      </c>
      <c r="I1095" s="86" t="b">
        <v>0</v>
      </c>
      <c r="J1095" s="86" t="b">
        <v>0</v>
      </c>
      <c r="K1095" s="86" t="b">
        <v>0</v>
      </c>
      <c r="L1095" s="86" t="b">
        <v>0</v>
      </c>
    </row>
    <row r="1096" spans="1:12" x14ac:dyDescent="0.25">
      <c r="A1096" s="86" t="s">
        <v>2447</v>
      </c>
      <c r="B1096" s="86" t="s">
        <v>2446</v>
      </c>
      <c r="C1096" s="86">
        <v>24</v>
      </c>
      <c r="D1096" s="119">
        <v>8.3015713450281525E-3</v>
      </c>
      <c r="E1096" s="119">
        <v>1.5430031615562598</v>
      </c>
      <c r="F1096" s="86" t="s">
        <v>2401</v>
      </c>
      <c r="G1096" s="86" t="b">
        <v>0</v>
      </c>
      <c r="H1096" s="86" t="b">
        <v>0</v>
      </c>
      <c r="I1096" s="86" t="b">
        <v>0</v>
      </c>
      <c r="J1096" s="86" t="b">
        <v>0</v>
      </c>
      <c r="K1096" s="86" t="b">
        <v>0</v>
      </c>
      <c r="L1096" s="86" t="b">
        <v>0</v>
      </c>
    </row>
    <row r="1097" spans="1:12" x14ac:dyDescent="0.25">
      <c r="A1097" s="86" t="s">
        <v>2445</v>
      </c>
      <c r="B1097" s="86" t="s">
        <v>277</v>
      </c>
      <c r="C1097" s="86">
        <v>19</v>
      </c>
      <c r="D1097" s="119">
        <v>8.0675739590472858E-3</v>
      </c>
      <c r="E1097" s="119">
        <v>1.175493108689073</v>
      </c>
      <c r="F1097" s="86" t="s">
        <v>2401</v>
      </c>
      <c r="G1097" s="86" t="b">
        <v>0</v>
      </c>
      <c r="H1097" s="86" t="b">
        <v>0</v>
      </c>
      <c r="I1097" s="86" t="b">
        <v>0</v>
      </c>
      <c r="J1097" s="86" t="b">
        <v>0</v>
      </c>
      <c r="K1097" s="86" t="b">
        <v>0</v>
      </c>
      <c r="L1097" s="86" t="b">
        <v>0</v>
      </c>
    </row>
    <row r="1098" spans="1:12" x14ac:dyDescent="0.25">
      <c r="A1098" s="86" t="s">
        <v>2449</v>
      </c>
      <c r="B1098" s="86" t="s">
        <v>2450</v>
      </c>
      <c r="C1098" s="86">
        <v>14</v>
      </c>
      <c r="D1098" s="119">
        <v>7.3849920390350954E-3</v>
      </c>
      <c r="E1098" s="119">
        <v>1.3104737835915135</v>
      </c>
      <c r="F1098" s="86" t="s">
        <v>2401</v>
      </c>
      <c r="G1098" s="86" t="b">
        <v>0</v>
      </c>
      <c r="H1098" s="86" t="b">
        <v>0</v>
      </c>
      <c r="I1098" s="86" t="b">
        <v>0</v>
      </c>
      <c r="J1098" s="86" t="b">
        <v>0</v>
      </c>
      <c r="K1098" s="86" t="b">
        <v>0</v>
      </c>
      <c r="L1098" s="86" t="b">
        <v>0</v>
      </c>
    </row>
    <row r="1099" spans="1:12" x14ac:dyDescent="0.25">
      <c r="A1099" s="86" t="s">
        <v>2448</v>
      </c>
      <c r="B1099" s="86" t="s">
        <v>2454</v>
      </c>
      <c r="C1099" s="86">
        <v>12</v>
      </c>
      <c r="D1099" s="119">
        <v>6.9532371449483469E-3</v>
      </c>
      <c r="E1099" s="119">
        <v>1.2724906898962167</v>
      </c>
      <c r="F1099" s="86" t="s">
        <v>2401</v>
      </c>
      <c r="G1099" s="86" t="b">
        <v>0</v>
      </c>
      <c r="H1099" s="86" t="b">
        <v>0</v>
      </c>
      <c r="I1099" s="86" t="b">
        <v>0</v>
      </c>
      <c r="J1099" s="86" t="b">
        <v>0</v>
      </c>
      <c r="K1099" s="86" t="b">
        <v>0</v>
      </c>
      <c r="L1099" s="86" t="b">
        <v>0</v>
      </c>
    </row>
    <row r="1100" spans="1:12" x14ac:dyDescent="0.25">
      <c r="A1100" s="86" t="s">
        <v>2512</v>
      </c>
      <c r="B1100" s="86" t="s">
        <v>2449</v>
      </c>
      <c r="C1100" s="86">
        <v>11</v>
      </c>
      <c r="D1100" s="119">
        <v>6.6962787377568772E-3</v>
      </c>
      <c r="E1100" s="119">
        <v>1.5957095120722629</v>
      </c>
      <c r="F1100" s="86" t="s">
        <v>2401</v>
      </c>
      <c r="G1100" s="86" t="b">
        <v>0</v>
      </c>
      <c r="H1100" s="86" t="b">
        <v>0</v>
      </c>
      <c r="I1100" s="86" t="b">
        <v>0</v>
      </c>
      <c r="J1100" s="86" t="b">
        <v>0</v>
      </c>
      <c r="K1100" s="86" t="b">
        <v>0</v>
      </c>
      <c r="L1100" s="86" t="b">
        <v>0</v>
      </c>
    </row>
    <row r="1101" spans="1:12" x14ac:dyDescent="0.25">
      <c r="A1101" s="86" t="s">
        <v>2450</v>
      </c>
      <c r="B1101" s="86" t="s">
        <v>2448</v>
      </c>
      <c r="C1101" s="86">
        <v>11</v>
      </c>
      <c r="D1101" s="119">
        <v>6.6962787377568772E-3</v>
      </c>
      <c r="E1101" s="119">
        <v>1.1656212098635181</v>
      </c>
      <c r="F1101" s="86" t="s">
        <v>2401</v>
      </c>
      <c r="G1101" s="86" t="b">
        <v>0</v>
      </c>
      <c r="H1101" s="86" t="b">
        <v>0</v>
      </c>
      <c r="I1101" s="86" t="b">
        <v>0</v>
      </c>
      <c r="J1101" s="86" t="b">
        <v>0</v>
      </c>
      <c r="K1101" s="86" t="b">
        <v>0</v>
      </c>
      <c r="L1101" s="86" t="b">
        <v>0</v>
      </c>
    </row>
    <row r="1102" spans="1:12" x14ac:dyDescent="0.25">
      <c r="A1102" s="86" t="s">
        <v>2454</v>
      </c>
      <c r="B1102" s="86" t="s">
        <v>2513</v>
      </c>
      <c r="C1102" s="86">
        <v>11</v>
      </c>
      <c r="D1102" s="119">
        <v>6.6962787377568772E-3</v>
      </c>
      <c r="E1102" s="119">
        <v>1.6246732080075792</v>
      </c>
      <c r="F1102" s="86" t="s">
        <v>2401</v>
      </c>
      <c r="G1102" s="86" t="b">
        <v>0</v>
      </c>
      <c r="H1102" s="86" t="b">
        <v>0</v>
      </c>
      <c r="I1102" s="86" t="b">
        <v>0</v>
      </c>
      <c r="J1102" s="86" t="b">
        <v>0</v>
      </c>
      <c r="K1102" s="86" t="b">
        <v>0</v>
      </c>
      <c r="L1102" s="86" t="b">
        <v>0</v>
      </c>
    </row>
    <row r="1103" spans="1:12" x14ac:dyDescent="0.25">
      <c r="A1103" s="86" t="s">
        <v>2469</v>
      </c>
      <c r="B1103" s="86" t="s">
        <v>2448</v>
      </c>
      <c r="C1103" s="86">
        <v>10</v>
      </c>
      <c r="D1103" s="119">
        <v>6.4086485857317802E-3</v>
      </c>
      <c r="E1103" s="119">
        <v>1.5555922888642804</v>
      </c>
      <c r="F1103" s="86" t="s">
        <v>2401</v>
      </c>
      <c r="G1103" s="86" t="b">
        <v>0</v>
      </c>
      <c r="H1103" s="86" t="b">
        <v>0</v>
      </c>
      <c r="I1103" s="86" t="b">
        <v>0</v>
      </c>
      <c r="J1103" s="86" t="b">
        <v>0</v>
      </c>
      <c r="K1103" s="86" t="b">
        <v>0</v>
      </c>
      <c r="L1103" s="86" t="b">
        <v>0</v>
      </c>
    </row>
    <row r="1104" spans="1:12" x14ac:dyDescent="0.25">
      <c r="A1104" s="86" t="s">
        <v>528</v>
      </c>
      <c r="B1104" s="86" t="s">
        <v>2447</v>
      </c>
      <c r="C1104" s="86">
        <v>10</v>
      </c>
      <c r="D1104" s="119">
        <v>6.4086485857317802E-3</v>
      </c>
      <c r="E1104" s="119">
        <v>1.5751878449276611</v>
      </c>
      <c r="F1104" s="86" t="s">
        <v>2401</v>
      </c>
      <c r="G1104" s="86" t="b">
        <v>0</v>
      </c>
      <c r="H1104" s="86" t="b">
        <v>0</v>
      </c>
      <c r="I1104" s="86" t="b">
        <v>0</v>
      </c>
      <c r="J1104" s="86" t="b">
        <v>0</v>
      </c>
      <c r="K1104" s="86" t="b">
        <v>0</v>
      </c>
      <c r="L1104" s="86" t="b">
        <v>0</v>
      </c>
    </row>
    <row r="1105" spans="1:12" x14ac:dyDescent="0.25">
      <c r="A1105" s="86" t="s">
        <v>2449</v>
      </c>
      <c r="B1105" s="86" t="s">
        <v>2454</v>
      </c>
      <c r="C1105" s="86">
        <v>10</v>
      </c>
      <c r="D1105" s="119">
        <v>6.4086485857317802E-3</v>
      </c>
      <c r="E1105" s="119">
        <v>1.1333115141733068</v>
      </c>
      <c r="F1105" s="86" t="s">
        <v>2401</v>
      </c>
      <c r="G1105" s="86" t="b">
        <v>0</v>
      </c>
      <c r="H1105" s="86" t="b">
        <v>0</v>
      </c>
      <c r="I1105" s="86" t="b">
        <v>0</v>
      </c>
      <c r="J1105" s="86" t="b">
        <v>0</v>
      </c>
      <c r="K1105" s="86" t="b">
        <v>0</v>
      </c>
      <c r="L1105" s="86" t="b">
        <v>0</v>
      </c>
    </row>
    <row r="1106" spans="1:12" x14ac:dyDescent="0.25">
      <c r="A1106" s="86" t="s">
        <v>2450</v>
      </c>
      <c r="B1106" s="86" t="s">
        <v>2449</v>
      </c>
      <c r="C1106" s="86">
        <v>10</v>
      </c>
      <c r="D1106" s="119">
        <v>6.4086485857317802E-3</v>
      </c>
      <c r="E1106" s="119">
        <v>1.1643457479132755</v>
      </c>
      <c r="F1106" s="86" t="s">
        <v>2401</v>
      </c>
      <c r="G1106" s="86" t="b">
        <v>0</v>
      </c>
      <c r="H1106" s="86" t="b">
        <v>0</v>
      </c>
      <c r="I1106" s="86" t="b">
        <v>0</v>
      </c>
      <c r="J1106" s="86" t="b">
        <v>0</v>
      </c>
      <c r="K1106" s="86" t="b">
        <v>0</v>
      </c>
      <c r="L1106" s="86" t="b">
        <v>0</v>
      </c>
    </row>
    <row r="1107" spans="1:12" x14ac:dyDescent="0.25">
      <c r="A1107" s="86" t="s">
        <v>2454</v>
      </c>
      <c r="B1107" s="86" t="s">
        <v>2486</v>
      </c>
      <c r="C1107" s="86">
        <v>9</v>
      </c>
      <c r="D1107" s="119">
        <v>6.0872696969383354E-3</v>
      </c>
      <c r="E1107" s="119">
        <v>1.3484667960686303</v>
      </c>
      <c r="F1107" s="86" t="s">
        <v>2401</v>
      </c>
      <c r="G1107" s="86" t="b">
        <v>0</v>
      </c>
      <c r="H1107" s="86" t="b">
        <v>0</v>
      </c>
      <c r="I1107" s="86" t="b">
        <v>0</v>
      </c>
      <c r="J1107" s="86" t="b">
        <v>0</v>
      </c>
      <c r="K1107" s="86" t="b">
        <v>0</v>
      </c>
      <c r="L1107" s="86" t="b">
        <v>0</v>
      </c>
    </row>
    <row r="1108" spans="1:12" x14ac:dyDescent="0.25">
      <c r="A1108" s="86" t="s">
        <v>2453</v>
      </c>
      <c r="B1108" s="86" t="s">
        <v>2456</v>
      </c>
      <c r="C1108" s="86">
        <v>8</v>
      </c>
      <c r="D1108" s="119">
        <v>5.7283774442754556E-3</v>
      </c>
      <c r="E1108" s="119">
        <v>1.9219753311523173</v>
      </c>
      <c r="F1108" s="86" t="s">
        <v>2401</v>
      </c>
      <c r="G1108" s="86" t="b">
        <v>0</v>
      </c>
      <c r="H1108" s="86" t="b">
        <v>0</v>
      </c>
      <c r="I1108" s="86" t="b">
        <v>0</v>
      </c>
      <c r="J1108" s="86" t="b">
        <v>0</v>
      </c>
      <c r="K1108" s="86" t="b">
        <v>0</v>
      </c>
      <c r="L1108" s="86" t="b">
        <v>0</v>
      </c>
    </row>
    <row r="1109" spans="1:12" x14ac:dyDescent="0.25">
      <c r="A1109" s="86" t="s">
        <v>277</v>
      </c>
      <c r="B1109" s="86" t="s">
        <v>2512</v>
      </c>
      <c r="C1109" s="86">
        <v>8</v>
      </c>
      <c r="D1109" s="119">
        <v>5.7283774442754556E-3</v>
      </c>
      <c r="E1109" s="119">
        <v>1.568557266028648</v>
      </c>
      <c r="F1109" s="86" t="s">
        <v>2401</v>
      </c>
      <c r="G1109" s="86" t="b">
        <v>0</v>
      </c>
      <c r="H1109" s="86" t="b">
        <v>0</v>
      </c>
      <c r="I1109" s="86" t="b">
        <v>0</v>
      </c>
      <c r="J1109" s="86" t="b">
        <v>0</v>
      </c>
      <c r="K1109" s="86" t="b">
        <v>0</v>
      </c>
      <c r="L1109" s="86" t="b">
        <v>0</v>
      </c>
    </row>
    <row r="1110" spans="1:12" x14ac:dyDescent="0.25">
      <c r="A1110" s="86" t="s">
        <v>2448</v>
      </c>
      <c r="B1110" s="86" t="s">
        <v>2465</v>
      </c>
      <c r="C1110" s="86">
        <v>6</v>
      </c>
      <c r="D1110" s="119">
        <v>4.8778443086913087E-3</v>
      </c>
      <c r="E1110" s="119">
        <v>1.2577674330755104</v>
      </c>
      <c r="F1110" s="86" t="s">
        <v>2401</v>
      </c>
      <c r="G1110" s="86" t="b">
        <v>0</v>
      </c>
      <c r="H1110" s="86" t="b">
        <v>0</v>
      </c>
      <c r="I1110" s="86" t="b">
        <v>0</v>
      </c>
      <c r="J1110" s="86" t="b">
        <v>0</v>
      </c>
      <c r="K1110" s="86" t="b">
        <v>0</v>
      </c>
      <c r="L1110" s="86" t="b">
        <v>0</v>
      </c>
    </row>
    <row r="1111" spans="1:12" x14ac:dyDescent="0.25">
      <c r="A1111" s="86" t="s">
        <v>2452</v>
      </c>
      <c r="B1111" s="86" t="s">
        <v>2462</v>
      </c>
      <c r="C1111" s="86">
        <v>6</v>
      </c>
      <c r="D1111" s="119">
        <v>4.8778443086913087E-3</v>
      </c>
      <c r="E1111" s="119">
        <v>2.183981218914592</v>
      </c>
      <c r="F1111" s="86" t="s">
        <v>2401</v>
      </c>
      <c r="G1111" s="86" t="b">
        <v>0</v>
      </c>
      <c r="H1111" s="86" t="b">
        <v>0</v>
      </c>
      <c r="I1111" s="86" t="b">
        <v>0</v>
      </c>
      <c r="J1111" s="86" t="b">
        <v>0</v>
      </c>
      <c r="K1111" s="86" t="b">
        <v>0</v>
      </c>
      <c r="L1111" s="86" t="b">
        <v>0</v>
      </c>
    </row>
    <row r="1112" spans="1:12" x14ac:dyDescent="0.25">
      <c r="A1112" s="86" t="s">
        <v>2447</v>
      </c>
      <c r="B1112" s="86" t="s">
        <v>2445</v>
      </c>
      <c r="C1112" s="86">
        <v>6</v>
      </c>
      <c r="D1112" s="119">
        <v>4.8778443086913087E-3</v>
      </c>
      <c r="E1112" s="119">
        <v>0.56202639886969019</v>
      </c>
      <c r="F1112" s="86" t="s">
        <v>2401</v>
      </c>
      <c r="G1112" s="86" t="b">
        <v>0</v>
      </c>
      <c r="H1112" s="86" t="b">
        <v>0</v>
      </c>
      <c r="I1112" s="86" t="b">
        <v>0</v>
      </c>
      <c r="J1112" s="86" t="b">
        <v>0</v>
      </c>
      <c r="K1112" s="86" t="b">
        <v>0</v>
      </c>
      <c r="L1112" s="86" t="b">
        <v>0</v>
      </c>
    </row>
    <row r="1113" spans="1:12" x14ac:dyDescent="0.25">
      <c r="A1113" s="86" t="s">
        <v>2492</v>
      </c>
      <c r="B1113" s="86" t="s">
        <v>2448</v>
      </c>
      <c r="C1113" s="86">
        <v>6</v>
      </c>
      <c r="D1113" s="119">
        <v>4.8778443086913087E-3</v>
      </c>
      <c r="E1113" s="119">
        <v>1.5555922888642804</v>
      </c>
      <c r="F1113" s="86" t="s">
        <v>2401</v>
      </c>
      <c r="G1113" s="86" t="b">
        <v>0</v>
      </c>
      <c r="H1113" s="86" t="b">
        <v>0</v>
      </c>
      <c r="I1113" s="86" t="b">
        <v>0</v>
      </c>
      <c r="J1113" s="86" t="b">
        <v>0</v>
      </c>
      <c r="K1113" s="86" t="b">
        <v>0</v>
      </c>
      <c r="L1113" s="86" t="b">
        <v>0</v>
      </c>
    </row>
    <row r="1114" spans="1:12" x14ac:dyDescent="0.25">
      <c r="A1114" s="86" t="s">
        <v>2476</v>
      </c>
      <c r="B1114" s="86" t="s">
        <v>2570</v>
      </c>
      <c r="C1114" s="86">
        <v>6</v>
      </c>
      <c r="D1114" s="119">
        <v>4.8778443086913087E-3</v>
      </c>
      <c r="E1114" s="119">
        <v>1.9109799468508541</v>
      </c>
      <c r="F1114" s="86" t="s">
        <v>2401</v>
      </c>
      <c r="G1114" s="86" t="b">
        <v>0</v>
      </c>
      <c r="H1114" s="86" t="b">
        <v>0</v>
      </c>
      <c r="I1114" s="86" t="b">
        <v>0</v>
      </c>
      <c r="J1114" s="86" t="b">
        <v>0</v>
      </c>
      <c r="K1114" s="86" t="b">
        <v>0</v>
      </c>
      <c r="L1114" s="86" t="b">
        <v>0</v>
      </c>
    </row>
    <row r="1115" spans="1:12" x14ac:dyDescent="0.25">
      <c r="A1115" s="86" t="s">
        <v>2570</v>
      </c>
      <c r="B1115" s="86" t="s">
        <v>2445</v>
      </c>
      <c r="C1115" s="86">
        <v>6</v>
      </c>
      <c r="D1115" s="119">
        <v>4.8778443086913087E-3</v>
      </c>
      <c r="E1115" s="119">
        <v>1.2609964032057088</v>
      </c>
      <c r="F1115" s="86" t="s">
        <v>2401</v>
      </c>
      <c r="G1115" s="86" t="b">
        <v>0</v>
      </c>
      <c r="H1115" s="86" t="b">
        <v>0</v>
      </c>
      <c r="I1115" s="86" t="b">
        <v>0</v>
      </c>
      <c r="J1115" s="86" t="b">
        <v>0</v>
      </c>
      <c r="K1115" s="86" t="b">
        <v>0</v>
      </c>
      <c r="L1115" s="86" t="b">
        <v>0</v>
      </c>
    </row>
    <row r="1116" spans="1:12" x14ac:dyDescent="0.25">
      <c r="A1116" s="86" t="s">
        <v>2445</v>
      </c>
      <c r="B1116" s="86" t="s">
        <v>2571</v>
      </c>
      <c r="C1116" s="86">
        <v>6</v>
      </c>
      <c r="D1116" s="119">
        <v>4.8778443086913087E-3</v>
      </c>
      <c r="E1116" s="119">
        <v>1.2946795164082816</v>
      </c>
      <c r="F1116" s="86" t="s">
        <v>2401</v>
      </c>
      <c r="G1116" s="86" t="b">
        <v>0</v>
      </c>
      <c r="H1116" s="86" t="b">
        <v>0</v>
      </c>
      <c r="I1116" s="86" t="b">
        <v>0</v>
      </c>
      <c r="J1116" s="86" t="b">
        <v>0</v>
      </c>
      <c r="K1116" s="86" t="b">
        <v>0</v>
      </c>
      <c r="L1116" s="86" t="b">
        <v>0</v>
      </c>
    </row>
    <row r="1117" spans="1:12" x14ac:dyDescent="0.25">
      <c r="A1117" s="86" t="s">
        <v>2571</v>
      </c>
      <c r="B1117" s="86" t="s">
        <v>2572</v>
      </c>
      <c r="C1117" s="86">
        <v>6</v>
      </c>
      <c r="D1117" s="119">
        <v>4.8778443086913087E-3</v>
      </c>
      <c r="E1117" s="119">
        <v>2.3089199555228919</v>
      </c>
      <c r="F1117" s="86" t="s">
        <v>2401</v>
      </c>
      <c r="G1117" s="86" t="b">
        <v>0</v>
      </c>
      <c r="H1117" s="86" t="b">
        <v>0</v>
      </c>
      <c r="I1117" s="86" t="b">
        <v>0</v>
      </c>
      <c r="J1117" s="86" t="b">
        <v>0</v>
      </c>
      <c r="K1117" s="86" t="b">
        <v>0</v>
      </c>
      <c r="L1117" s="86" t="b">
        <v>0</v>
      </c>
    </row>
    <row r="1118" spans="1:12" x14ac:dyDescent="0.25">
      <c r="A1118" s="86" t="s">
        <v>2572</v>
      </c>
      <c r="B1118" s="86" t="s">
        <v>2465</v>
      </c>
      <c r="C1118" s="86">
        <v>6</v>
      </c>
      <c r="D1118" s="119">
        <v>4.8778443086913087E-3</v>
      </c>
      <c r="E1118" s="119">
        <v>1.9109799468508541</v>
      </c>
      <c r="F1118" s="86" t="s">
        <v>2401</v>
      </c>
      <c r="G1118" s="86" t="b">
        <v>0</v>
      </c>
      <c r="H1118" s="86" t="b">
        <v>0</v>
      </c>
      <c r="I1118" s="86" t="b">
        <v>0</v>
      </c>
      <c r="J1118" s="86" t="b">
        <v>0</v>
      </c>
      <c r="K1118" s="86" t="b">
        <v>0</v>
      </c>
      <c r="L1118" s="86" t="b">
        <v>0</v>
      </c>
    </row>
    <row r="1119" spans="1:12" x14ac:dyDescent="0.25">
      <c r="A1119" s="86" t="s">
        <v>2486</v>
      </c>
      <c r="B1119" s="86" t="s">
        <v>2479</v>
      </c>
      <c r="C1119" s="86">
        <v>6</v>
      </c>
      <c r="D1119" s="119">
        <v>4.8778443086913087E-3</v>
      </c>
      <c r="E1119" s="119">
        <v>1.9109799468508541</v>
      </c>
      <c r="F1119" s="86" t="s">
        <v>2401</v>
      </c>
      <c r="G1119" s="86" t="b">
        <v>0</v>
      </c>
      <c r="H1119" s="86" t="b">
        <v>0</v>
      </c>
      <c r="I1119" s="86" t="b">
        <v>0</v>
      </c>
      <c r="J1119" s="86" t="b">
        <v>0</v>
      </c>
      <c r="K1119" s="86" t="b">
        <v>0</v>
      </c>
      <c r="L1119" s="86" t="b">
        <v>0</v>
      </c>
    </row>
    <row r="1120" spans="1:12" x14ac:dyDescent="0.25">
      <c r="A1120" s="86" t="s">
        <v>2479</v>
      </c>
      <c r="B1120" s="86" t="s">
        <v>2477</v>
      </c>
      <c r="C1120" s="86">
        <v>6</v>
      </c>
      <c r="D1120" s="119">
        <v>4.8778443086913087E-3</v>
      </c>
      <c r="E1120" s="119">
        <v>2.0201244162759222</v>
      </c>
      <c r="F1120" s="86" t="s">
        <v>2401</v>
      </c>
      <c r="G1120" s="86" t="b">
        <v>0</v>
      </c>
      <c r="H1120" s="86" t="b">
        <v>0</v>
      </c>
      <c r="I1120" s="86" t="b">
        <v>0</v>
      </c>
      <c r="J1120" s="86" t="b">
        <v>0</v>
      </c>
      <c r="K1120" s="86" t="b">
        <v>0</v>
      </c>
      <c r="L1120" s="86" t="b">
        <v>0</v>
      </c>
    </row>
    <row r="1121" spans="1:12" x14ac:dyDescent="0.25">
      <c r="A1121" s="86" t="s">
        <v>2477</v>
      </c>
      <c r="B1121" s="86" t="s">
        <v>528</v>
      </c>
      <c r="C1121" s="86">
        <v>6</v>
      </c>
      <c r="D1121" s="119">
        <v>4.8778443086913087E-3</v>
      </c>
      <c r="E1121" s="119">
        <v>1.9061810639690855</v>
      </c>
      <c r="F1121" s="86" t="s">
        <v>2401</v>
      </c>
      <c r="G1121" s="86" t="b">
        <v>0</v>
      </c>
      <c r="H1121" s="86" t="b">
        <v>0</v>
      </c>
      <c r="I1121" s="86" t="b">
        <v>0</v>
      </c>
      <c r="J1121" s="86" t="b">
        <v>0</v>
      </c>
      <c r="K1121" s="86" t="b">
        <v>0</v>
      </c>
      <c r="L1121" s="86" t="b">
        <v>0</v>
      </c>
    </row>
    <row r="1122" spans="1:12" x14ac:dyDescent="0.25">
      <c r="A1122" s="86" t="s">
        <v>2446</v>
      </c>
      <c r="B1122" s="86" t="s">
        <v>2472</v>
      </c>
      <c r="C1122" s="86">
        <v>6</v>
      </c>
      <c r="D1122" s="119">
        <v>4.8778443086913087E-3</v>
      </c>
      <c r="E1122" s="119">
        <v>1.4180644249479599</v>
      </c>
      <c r="F1122" s="86" t="s">
        <v>2401</v>
      </c>
      <c r="G1122" s="86" t="b">
        <v>0</v>
      </c>
      <c r="H1122" s="86" t="b">
        <v>0</v>
      </c>
      <c r="I1122" s="86" t="b">
        <v>0</v>
      </c>
      <c r="J1122" s="86" t="b">
        <v>0</v>
      </c>
      <c r="K1122" s="86" t="b">
        <v>0</v>
      </c>
      <c r="L1122" s="86" t="b">
        <v>0</v>
      </c>
    </row>
    <row r="1123" spans="1:12" x14ac:dyDescent="0.25">
      <c r="A1123" s="86" t="s">
        <v>2472</v>
      </c>
      <c r="B1123" s="86" t="s">
        <v>2464</v>
      </c>
      <c r="C1123" s="86">
        <v>6</v>
      </c>
      <c r="D1123" s="119">
        <v>4.8778443086913087E-3</v>
      </c>
      <c r="E1123" s="119">
        <v>1.823829771131954</v>
      </c>
      <c r="F1123" s="86" t="s">
        <v>2401</v>
      </c>
      <c r="G1123" s="86" t="b">
        <v>0</v>
      </c>
      <c r="H1123" s="86" t="b">
        <v>0</v>
      </c>
      <c r="I1123" s="86" t="b">
        <v>0</v>
      </c>
      <c r="J1123" s="86" t="b">
        <v>0</v>
      </c>
      <c r="K1123" s="86" t="b">
        <v>0</v>
      </c>
      <c r="L1123" s="86" t="b">
        <v>0</v>
      </c>
    </row>
    <row r="1124" spans="1:12" x14ac:dyDescent="0.25">
      <c r="A1124" s="86" t="s">
        <v>2464</v>
      </c>
      <c r="B1124" s="86" t="s">
        <v>2473</v>
      </c>
      <c r="C1124" s="86">
        <v>6</v>
      </c>
      <c r="D1124" s="119">
        <v>4.8778443086913087E-3</v>
      </c>
      <c r="E1124" s="119">
        <v>1.869587261692629</v>
      </c>
      <c r="F1124" s="86" t="s">
        <v>2401</v>
      </c>
      <c r="G1124" s="86" t="b">
        <v>0</v>
      </c>
      <c r="H1124" s="86" t="b">
        <v>0</v>
      </c>
      <c r="I1124" s="86" t="b">
        <v>0</v>
      </c>
      <c r="J1124" s="86" t="b">
        <v>0</v>
      </c>
      <c r="K1124" s="86" t="b">
        <v>0</v>
      </c>
      <c r="L1124" s="86" t="b">
        <v>0</v>
      </c>
    </row>
    <row r="1125" spans="1:12" x14ac:dyDescent="0.25">
      <c r="A1125" s="86" t="s">
        <v>2473</v>
      </c>
      <c r="B1125" s="86" t="s">
        <v>2495</v>
      </c>
      <c r="C1125" s="86">
        <v>6</v>
      </c>
      <c r="D1125" s="119">
        <v>4.8778443086913087E-3</v>
      </c>
      <c r="E1125" s="119">
        <v>2.1328286964672105</v>
      </c>
      <c r="F1125" s="86" t="s">
        <v>2401</v>
      </c>
      <c r="G1125" s="86" t="b">
        <v>0</v>
      </c>
      <c r="H1125" s="86" t="b">
        <v>0</v>
      </c>
      <c r="I1125" s="86" t="b">
        <v>0</v>
      </c>
      <c r="J1125" s="86" t="b">
        <v>0</v>
      </c>
      <c r="K1125" s="86" t="b">
        <v>0</v>
      </c>
      <c r="L1125" s="86" t="b">
        <v>0</v>
      </c>
    </row>
    <row r="1126" spans="1:12" x14ac:dyDescent="0.25">
      <c r="A1126" s="86" t="s">
        <v>2495</v>
      </c>
      <c r="B1126" s="86" t="s">
        <v>2457</v>
      </c>
      <c r="C1126" s="86">
        <v>6</v>
      </c>
      <c r="D1126" s="119">
        <v>4.8778443086913087E-3</v>
      </c>
      <c r="E1126" s="119">
        <v>1.9109799468508541</v>
      </c>
      <c r="F1126" s="86" t="s">
        <v>2401</v>
      </c>
      <c r="G1126" s="86" t="b">
        <v>0</v>
      </c>
      <c r="H1126" s="86" t="b">
        <v>0</v>
      </c>
      <c r="I1126" s="86" t="b">
        <v>0</v>
      </c>
      <c r="J1126" s="86" t="b">
        <v>0</v>
      </c>
      <c r="K1126" s="86" t="b">
        <v>0</v>
      </c>
      <c r="L1126" s="86" t="b">
        <v>0</v>
      </c>
    </row>
    <row r="1127" spans="1:12" x14ac:dyDescent="0.25">
      <c r="A1127" s="86" t="s">
        <v>2457</v>
      </c>
      <c r="B1127" s="86" t="s">
        <v>2463</v>
      </c>
      <c r="C1127" s="86">
        <v>6</v>
      </c>
      <c r="D1127" s="119">
        <v>4.8778443086913087E-3</v>
      </c>
      <c r="E1127" s="119">
        <v>1.5430031615562598</v>
      </c>
      <c r="F1127" s="86" t="s">
        <v>2401</v>
      </c>
      <c r="G1127" s="86" t="b">
        <v>0</v>
      </c>
      <c r="H1127" s="86" t="b">
        <v>0</v>
      </c>
      <c r="I1127" s="86" t="b">
        <v>0</v>
      </c>
      <c r="J1127" s="86" t="b">
        <v>0</v>
      </c>
      <c r="K1127" s="86" t="b">
        <v>0</v>
      </c>
      <c r="L1127" s="86" t="b">
        <v>0</v>
      </c>
    </row>
    <row r="1128" spans="1:12" x14ac:dyDescent="0.25">
      <c r="A1128" s="86" t="s">
        <v>2463</v>
      </c>
      <c r="B1128" s="86" t="s">
        <v>2573</v>
      </c>
      <c r="C1128" s="86">
        <v>6</v>
      </c>
      <c r="D1128" s="119">
        <v>4.8778443086913087E-3</v>
      </c>
      <c r="E1128" s="119">
        <v>2.0456785207483104</v>
      </c>
      <c r="F1128" s="86" t="s">
        <v>2401</v>
      </c>
      <c r="G1128" s="86" t="b">
        <v>0</v>
      </c>
      <c r="H1128" s="86" t="b">
        <v>0</v>
      </c>
      <c r="I1128" s="86" t="b">
        <v>0</v>
      </c>
      <c r="J1128" s="86" t="b">
        <v>0</v>
      </c>
      <c r="K1128" s="86" t="b">
        <v>0</v>
      </c>
      <c r="L1128" s="86" t="b">
        <v>0</v>
      </c>
    </row>
    <row r="1129" spans="1:12" x14ac:dyDescent="0.25">
      <c r="A1129" s="86" t="s">
        <v>2465</v>
      </c>
      <c r="B1129" s="86" t="s">
        <v>2494</v>
      </c>
      <c r="C1129" s="86">
        <v>5</v>
      </c>
      <c r="D1129" s="119">
        <v>4.3720124063801697E-3</v>
      </c>
      <c r="E1129" s="119">
        <v>1.9109799468508541</v>
      </c>
      <c r="F1129" s="86" t="s">
        <v>2401</v>
      </c>
      <c r="G1129" s="86" t="b">
        <v>0</v>
      </c>
      <c r="H1129" s="86" t="b">
        <v>0</v>
      </c>
      <c r="I1129" s="86" t="b">
        <v>0</v>
      </c>
      <c r="J1129" s="86" t="b">
        <v>0</v>
      </c>
      <c r="K1129" s="86" t="b">
        <v>0</v>
      </c>
      <c r="L1129" s="86" t="b">
        <v>0</v>
      </c>
    </row>
    <row r="1130" spans="1:12" x14ac:dyDescent="0.25">
      <c r="A1130" s="86" t="s">
        <v>2451</v>
      </c>
      <c r="B1130" s="86" t="s">
        <v>2457</v>
      </c>
      <c r="C1130" s="86">
        <v>5</v>
      </c>
      <c r="D1130" s="119">
        <v>4.3720124063801697E-3</v>
      </c>
      <c r="E1130" s="119">
        <v>1.5307687051392482</v>
      </c>
      <c r="F1130" s="86" t="s">
        <v>2401</v>
      </c>
      <c r="G1130" s="86" t="b">
        <v>0</v>
      </c>
      <c r="H1130" s="86" t="b">
        <v>0</v>
      </c>
      <c r="I1130" s="86" t="b">
        <v>0</v>
      </c>
      <c r="J1130" s="86" t="b">
        <v>0</v>
      </c>
      <c r="K1130" s="86" t="b">
        <v>0</v>
      </c>
      <c r="L1130" s="86" t="b">
        <v>0</v>
      </c>
    </row>
    <row r="1131" spans="1:12" x14ac:dyDescent="0.25">
      <c r="A1131" s="86" t="s">
        <v>2454</v>
      </c>
      <c r="B1131" s="86" t="s">
        <v>2450</v>
      </c>
      <c r="C1131" s="86">
        <v>5</v>
      </c>
      <c r="D1131" s="119">
        <v>4.3720124063801697E-3</v>
      </c>
      <c r="E1131" s="119">
        <v>0.8922794481846108</v>
      </c>
      <c r="F1131" s="86" t="s">
        <v>2401</v>
      </c>
      <c r="G1131" s="86" t="b">
        <v>0</v>
      </c>
      <c r="H1131" s="86" t="b">
        <v>0</v>
      </c>
      <c r="I1131" s="86" t="b">
        <v>0</v>
      </c>
      <c r="J1131" s="86" t="b">
        <v>0</v>
      </c>
      <c r="K1131" s="86" t="b">
        <v>0</v>
      </c>
      <c r="L1131" s="86" t="b">
        <v>0</v>
      </c>
    </row>
    <row r="1132" spans="1:12" x14ac:dyDescent="0.25">
      <c r="A1132" s="86" t="s">
        <v>2448</v>
      </c>
      <c r="B1132" s="86" t="s">
        <v>2478</v>
      </c>
      <c r="C1132" s="86">
        <v>4</v>
      </c>
      <c r="D1132" s="119">
        <v>3.7983392129491509E-3</v>
      </c>
      <c r="E1132" s="119">
        <v>1.4796161826918668</v>
      </c>
      <c r="F1132" s="86" t="s">
        <v>2401</v>
      </c>
      <c r="G1132" s="86" t="b">
        <v>0</v>
      </c>
      <c r="H1132" s="86" t="b">
        <v>0</v>
      </c>
      <c r="I1132" s="86" t="b">
        <v>0</v>
      </c>
      <c r="J1132" s="86" t="b">
        <v>0</v>
      </c>
      <c r="K1132" s="86" t="b">
        <v>0</v>
      </c>
      <c r="L1132" s="86" t="b">
        <v>0</v>
      </c>
    </row>
    <row r="1133" spans="1:12" x14ac:dyDescent="0.25">
      <c r="A1133" s="86" t="s">
        <v>2462</v>
      </c>
      <c r="B1133" s="86" t="s">
        <v>2453</v>
      </c>
      <c r="C1133" s="86">
        <v>4</v>
      </c>
      <c r="D1133" s="119">
        <v>3.7983392129491509E-3</v>
      </c>
      <c r="E1133" s="119">
        <v>1.7970365945440174</v>
      </c>
      <c r="F1133" s="86" t="s">
        <v>2401</v>
      </c>
      <c r="G1133" s="86" t="b">
        <v>0</v>
      </c>
      <c r="H1133" s="86" t="b">
        <v>0</v>
      </c>
      <c r="I1133" s="86" t="b">
        <v>0</v>
      </c>
      <c r="J1133" s="86" t="b">
        <v>0</v>
      </c>
      <c r="K1133" s="86" t="b">
        <v>0</v>
      </c>
      <c r="L1133" s="86" t="b">
        <v>0</v>
      </c>
    </row>
    <row r="1134" spans="1:12" x14ac:dyDescent="0.25">
      <c r="A1134" s="86" t="s">
        <v>290</v>
      </c>
      <c r="B1134" s="86" t="s">
        <v>272</v>
      </c>
      <c r="C1134" s="86">
        <v>4</v>
      </c>
      <c r="D1134" s="119">
        <v>3.7983392129491509E-3</v>
      </c>
      <c r="E1134" s="119">
        <v>1.7446485250843291</v>
      </c>
      <c r="F1134" s="86" t="s">
        <v>2401</v>
      </c>
      <c r="G1134" s="86" t="b">
        <v>0</v>
      </c>
      <c r="H1134" s="86" t="b">
        <v>0</v>
      </c>
      <c r="I1134" s="86" t="b">
        <v>0</v>
      </c>
      <c r="J1134" s="86" t="b">
        <v>0</v>
      </c>
      <c r="K1134" s="86" t="b">
        <v>0</v>
      </c>
      <c r="L1134" s="86" t="b">
        <v>0</v>
      </c>
    </row>
    <row r="1135" spans="1:12" x14ac:dyDescent="0.25">
      <c r="A1135" s="86" t="s">
        <v>2446</v>
      </c>
      <c r="B1135" s="86" t="s">
        <v>2561</v>
      </c>
      <c r="C1135" s="86">
        <v>4</v>
      </c>
      <c r="D1135" s="119">
        <v>3.7983392129491509E-3</v>
      </c>
      <c r="E1135" s="119">
        <v>1.6399131745643163</v>
      </c>
      <c r="F1135" s="86" t="s">
        <v>2401</v>
      </c>
      <c r="G1135" s="86" t="b">
        <v>0</v>
      </c>
      <c r="H1135" s="86" t="b">
        <v>0</v>
      </c>
      <c r="I1135" s="86" t="b">
        <v>0</v>
      </c>
      <c r="J1135" s="86" t="b">
        <v>0</v>
      </c>
      <c r="K1135" s="86" t="b">
        <v>0</v>
      </c>
      <c r="L1135" s="86" t="b">
        <v>0</v>
      </c>
    </row>
    <row r="1136" spans="1:12" x14ac:dyDescent="0.25">
      <c r="A1136" s="86" t="s">
        <v>2561</v>
      </c>
      <c r="B1136" s="86" t="s">
        <v>2460</v>
      </c>
      <c r="C1136" s="86">
        <v>4</v>
      </c>
      <c r="D1136" s="119">
        <v>3.7983392129491509E-3</v>
      </c>
      <c r="E1136" s="119">
        <v>2.0870712059065353</v>
      </c>
      <c r="F1136" s="86" t="s">
        <v>2401</v>
      </c>
      <c r="G1136" s="86" t="b">
        <v>0</v>
      </c>
      <c r="H1136" s="86" t="b">
        <v>0</v>
      </c>
      <c r="I1136" s="86" t="b">
        <v>0</v>
      </c>
      <c r="J1136" s="86" t="b">
        <v>0</v>
      </c>
      <c r="K1136" s="86" t="b">
        <v>0</v>
      </c>
      <c r="L1136" s="86" t="b">
        <v>0</v>
      </c>
    </row>
    <row r="1137" spans="1:12" x14ac:dyDescent="0.25">
      <c r="A1137" s="86" t="s">
        <v>2460</v>
      </c>
      <c r="B1137" s="86" t="s">
        <v>2562</v>
      </c>
      <c r="C1137" s="86">
        <v>4</v>
      </c>
      <c r="D1137" s="119">
        <v>3.7983392129491509E-3</v>
      </c>
      <c r="E1137" s="119">
        <v>2.0078899598589106</v>
      </c>
      <c r="F1137" s="86" t="s">
        <v>2401</v>
      </c>
      <c r="G1137" s="86" t="b">
        <v>0</v>
      </c>
      <c r="H1137" s="86" t="b">
        <v>0</v>
      </c>
      <c r="I1137" s="86" t="b">
        <v>0</v>
      </c>
      <c r="J1137" s="86" t="b">
        <v>0</v>
      </c>
      <c r="K1137" s="86" t="b">
        <v>0</v>
      </c>
      <c r="L1137" s="86" t="b">
        <v>0</v>
      </c>
    </row>
    <row r="1138" spans="1:12" x14ac:dyDescent="0.25">
      <c r="A1138" s="86" t="s">
        <v>2562</v>
      </c>
      <c r="B1138" s="86" t="s">
        <v>2467</v>
      </c>
      <c r="C1138" s="86">
        <v>4</v>
      </c>
      <c r="D1138" s="119">
        <v>3.7983392129491509E-3</v>
      </c>
      <c r="E1138" s="119">
        <v>2.0078899598589106</v>
      </c>
      <c r="F1138" s="86" t="s">
        <v>2401</v>
      </c>
      <c r="G1138" s="86" t="b">
        <v>0</v>
      </c>
      <c r="H1138" s="86" t="b">
        <v>0</v>
      </c>
      <c r="I1138" s="86" t="b">
        <v>0</v>
      </c>
      <c r="J1138" s="86" t="b">
        <v>0</v>
      </c>
      <c r="K1138" s="86" t="b">
        <v>0</v>
      </c>
      <c r="L1138" s="86" t="b">
        <v>0</v>
      </c>
    </row>
    <row r="1139" spans="1:12" x14ac:dyDescent="0.25">
      <c r="A1139" s="86" t="s">
        <v>2467</v>
      </c>
      <c r="B1139" s="86" t="s">
        <v>2445</v>
      </c>
      <c r="C1139" s="86">
        <v>4</v>
      </c>
      <c r="D1139" s="119">
        <v>3.7983392129491509E-3</v>
      </c>
      <c r="E1139" s="119">
        <v>0.86305639453367133</v>
      </c>
      <c r="F1139" s="86" t="s">
        <v>2401</v>
      </c>
      <c r="G1139" s="86" t="b">
        <v>0</v>
      </c>
      <c r="H1139" s="86" t="b">
        <v>0</v>
      </c>
      <c r="I1139" s="86" t="b">
        <v>0</v>
      </c>
      <c r="J1139" s="86" t="b">
        <v>0</v>
      </c>
      <c r="K1139" s="86" t="b">
        <v>0</v>
      </c>
      <c r="L1139" s="86" t="b">
        <v>0</v>
      </c>
    </row>
    <row r="1140" spans="1:12" x14ac:dyDescent="0.25">
      <c r="A1140" s="86" t="s">
        <v>277</v>
      </c>
      <c r="B1140" s="86" t="s">
        <v>2529</v>
      </c>
      <c r="C1140" s="86">
        <v>4</v>
      </c>
      <c r="D1140" s="119">
        <v>3.7983392129491509E-3</v>
      </c>
      <c r="E1140" s="119">
        <v>1.7068599641949294</v>
      </c>
      <c r="F1140" s="86" t="s">
        <v>2401</v>
      </c>
      <c r="G1140" s="86" t="b">
        <v>0</v>
      </c>
      <c r="H1140" s="86" t="b">
        <v>0</v>
      </c>
      <c r="I1140" s="86" t="b">
        <v>0</v>
      </c>
      <c r="J1140" s="86" t="b">
        <v>0</v>
      </c>
      <c r="K1140" s="86" t="b">
        <v>0</v>
      </c>
      <c r="L1140" s="86" t="b">
        <v>0</v>
      </c>
    </row>
    <row r="1141" spans="1:12" x14ac:dyDescent="0.25">
      <c r="A1141" s="86" t="s">
        <v>2506</v>
      </c>
      <c r="B1141" s="86" t="s">
        <v>2448</v>
      </c>
      <c r="C1141" s="86">
        <v>4</v>
      </c>
      <c r="D1141" s="119">
        <v>3.7983392129491509E-3</v>
      </c>
      <c r="E1141" s="119">
        <v>1.5555922888642804</v>
      </c>
      <c r="F1141" s="86" t="s">
        <v>2401</v>
      </c>
      <c r="G1141" s="86" t="b">
        <v>0</v>
      </c>
      <c r="H1141" s="86" t="b">
        <v>0</v>
      </c>
      <c r="I1141" s="86" t="b">
        <v>0</v>
      </c>
      <c r="J1141" s="86" t="b">
        <v>0</v>
      </c>
      <c r="K1141" s="86" t="b">
        <v>0</v>
      </c>
      <c r="L1141" s="86" t="b">
        <v>0</v>
      </c>
    </row>
    <row r="1142" spans="1:12" x14ac:dyDescent="0.25">
      <c r="A1142" s="86" t="s">
        <v>2465</v>
      </c>
      <c r="B1142" s="86" t="s">
        <v>2637</v>
      </c>
      <c r="C1142" s="86">
        <v>4</v>
      </c>
      <c r="D1142" s="119">
        <v>3.7983392129491509E-3</v>
      </c>
      <c r="E1142" s="119">
        <v>1.9109799468508541</v>
      </c>
      <c r="F1142" s="86" t="s">
        <v>2401</v>
      </c>
      <c r="G1142" s="86" t="b">
        <v>0</v>
      </c>
      <c r="H1142" s="86" t="b">
        <v>0</v>
      </c>
      <c r="I1142" s="86" t="b">
        <v>0</v>
      </c>
      <c r="J1142" s="86" t="b">
        <v>0</v>
      </c>
      <c r="K1142" s="86" t="b">
        <v>0</v>
      </c>
      <c r="L1142" s="86" t="b">
        <v>0</v>
      </c>
    </row>
    <row r="1143" spans="1:12" x14ac:dyDescent="0.25">
      <c r="A1143" s="86" t="s">
        <v>2637</v>
      </c>
      <c r="B1143" s="86" t="s">
        <v>2450</v>
      </c>
      <c r="C1143" s="86">
        <v>4</v>
      </c>
      <c r="D1143" s="119">
        <v>3.7983392129491509E-3</v>
      </c>
      <c r="E1143" s="119">
        <v>1.6557074417475481</v>
      </c>
      <c r="F1143" s="86" t="s">
        <v>2401</v>
      </c>
      <c r="G1143" s="86" t="b">
        <v>0</v>
      </c>
      <c r="H1143" s="86" t="b">
        <v>0</v>
      </c>
      <c r="I1143" s="86" t="b">
        <v>0</v>
      </c>
      <c r="J1143" s="86" t="b">
        <v>0</v>
      </c>
      <c r="K1143" s="86" t="b">
        <v>0</v>
      </c>
      <c r="L1143" s="86" t="b">
        <v>0</v>
      </c>
    </row>
    <row r="1144" spans="1:12" x14ac:dyDescent="0.25">
      <c r="A1144" s="86" t="s">
        <v>2627</v>
      </c>
      <c r="B1144" s="86" t="s">
        <v>2628</v>
      </c>
      <c r="C1144" s="86">
        <v>3</v>
      </c>
      <c r="D1144" s="119">
        <v>3.1395350224542218E-3</v>
      </c>
      <c r="E1144" s="119">
        <v>2.6099499511868731</v>
      </c>
      <c r="F1144" s="86" t="s">
        <v>2401</v>
      </c>
      <c r="G1144" s="86" t="b">
        <v>0</v>
      </c>
      <c r="H1144" s="86" t="b">
        <v>0</v>
      </c>
      <c r="I1144" s="86" t="b">
        <v>0</v>
      </c>
      <c r="J1144" s="86" t="b">
        <v>0</v>
      </c>
      <c r="K1144" s="86" t="b">
        <v>0</v>
      </c>
      <c r="L1144" s="86" t="b">
        <v>0</v>
      </c>
    </row>
    <row r="1145" spans="1:12" x14ac:dyDescent="0.25">
      <c r="A1145" s="86" t="s">
        <v>2628</v>
      </c>
      <c r="B1145" s="86" t="s">
        <v>2482</v>
      </c>
      <c r="C1145" s="86">
        <v>3</v>
      </c>
      <c r="D1145" s="119">
        <v>3.1395350224542218E-3</v>
      </c>
      <c r="E1145" s="119">
        <v>2.3881012015705165</v>
      </c>
      <c r="F1145" s="86" t="s">
        <v>2401</v>
      </c>
      <c r="G1145" s="86" t="b">
        <v>0</v>
      </c>
      <c r="H1145" s="86" t="b">
        <v>0</v>
      </c>
      <c r="I1145" s="86" t="b">
        <v>0</v>
      </c>
      <c r="J1145" s="86" t="b">
        <v>0</v>
      </c>
      <c r="K1145" s="86" t="b">
        <v>0</v>
      </c>
      <c r="L1145" s="86" t="b">
        <v>0</v>
      </c>
    </row>
    <row r="1146" spans="1:12" x14ac:dyDescent="0.25">
      <c r="A1146" s="86" t="s">
        <v>2482</v>
      </c>
      <c r="B1146" s="86" t="s">
        <v>2453</v>
      </c>
      <c r="C1146" s="86">
        <v>3</v>
      </c>
      <c r="D1146" s="119">
        <v>3.1395350224542218E-3</v>
      </c>
      <c r="E1146" s="119">
        <v>1.7512791039833422</v>
      </c>
      <c r="F1146" s="86" t="s">
        <v>2401</v>
      </c>
      <c r="G1146" s="86" t="b">
        <v>0</v>
      </c>
      <c r="H1146" s="86" t="b">
        <v>0</v>
      </c>
      <c r="I1146" s="86" t="b">
        <v>0</v>
      </c>
      <c r="J1146" s="86" t="b">
        <v>0</v>
      </c>
      <c r="K1146" s="86" t="b">
        <v>0</v>
      </c>
      <c r="L1146" s="86" t="b">
        <v>0</v>
      </c>
    </row>
    <row r="1147" spans="1:12" x14ac:dyDescent="0.25">
      <c r="A1147" s="86" t="s">
        <v>2453</v>
      </c>
      <c r="B1147" s="86" t="s">
        <v>2483</v>
      </c>
      <c r="C1147" s="86">
        <v>3</v>
      </c>
      <c r="D1147" s="119">
        <v>3.1395350224542218E-3</v>
      </c>
      <c r="E1147" s="119">
        <v>1.6720978579357175</v>
      </c>
      <c r="F1147" s="86" t="s">
        <v>2401</v>
      </c>
      <c r="G1147" s="86" t="b">
        <v>0</v>
      </c>
      <c r="H1147" s="86" t="b">
        <v>0</v>
      </c>
      <c r="I1147" s="86" t="b">
        <v>0</v>
      </c>
      <c r="J1147" s="86" t="b">
        <v>0</v>
      </c>
      <c r="K1147" s="86" t="b">
        <v>0</v>
      </c>
      <c r="L1147" s="86" t="b">
        <v>0</v>
      </c>
    </row>
    <row r="1148" spans="1:12" x14ac:dyDescent="0.25">
      <c r="A1148" s="86" t="s">
        <v>2483</v>
      </c>
      <c r="B1148" s="86" t="s">
        <v>2629</v>
      </c>
      <c r="C1148" s="86">
        <v>3</v>
      </c>
      <c r="D1148" s="119">
        <v>3.1395350224542218E-3</v>
      </c>
      <c r="E1148" s="119">
        <v>2.3089199555228919</v>
      </c>
      <c r="F1148" s="86" t="s">
        <v>2401</v>
      </c>
      <c r="G1148" s="86" t="b">
        <v>0</v>
      </c>
      <c r="H1148" s="86" t="b">
        <v>0</v>
      </c>
      <c r="I1148" s="86" t="b">
        <v>0</v>
      </c>
      <c r="J1148" s="86" t="b">
        <v>0</v>
      </c>
      <c r="K1148" s="86" t="b">
        <v>0</v>
      </c>
      <c r="L1148" s="86" t="b">
        <v>0</v>
      </c>
    </row>
    <row r="1149" spans="1:12" x14ac:dyDescent="0.25">
      <c r="A1149" s="86" t="s">
        <v>2629</v>
      </c>
      <c r="B1149" s="86" t="s">
        <v>2630</v>
      </c>
      <c r="C1149" s="86">
        <v>3</v>
      </c>
      <c r="D1149" s="119">
        <v>3.1395350224542218E-3</v>
      </c>
      <c r="E1149" s="119">
        <v>2.6099499511868731</v>
      </c>
      <c r="F1149" s="86" t="s">
        <v>2401</v>
      </c>
      <c r="G1149" s="86" t="b">
        <v>0</v>
      </c>
      <c r="H1149" s="86" t="b">
        <v>0</v>
      </c>
      <c r="I1149" s="86" t="b">
        <v>0</v>
      </c>
      <c r="J1149" s="86" t="b">
        <v>0</v>
      </c>
      <c r="K1149" s="86" t="b">
        <v>0</v>
      </c>
      <c r="L1149" s="86" t="b">
        <v>0</v>
      </c>
    </row>
    <row r="1150" spans="1:12" x14ac:dyDescent="0.25">
      <c r="A1150" s="86" t="s">
        <v>2471</v>
      </c>
      <c r="B1150" s="86" t="s">
        <v>2459</v>
      </c>
      <c r="C1150" s="86">
        <v>3</v>
      </c>
      <c r="D1150" s="119">
        <v>3.1395350224542218E-3</v>
      </c>
      <c r="E1150" s="119">
        <v>2.2631624649622166</v>
      </c>
      <c r="F1150" s="86" t="s">
        <v>2401</v>
      </c>
      <c r="G1150" s="86" t="b">
        <v>0</v>
      </c>
      <c r="H1150" s="86" t="b">
        <v>0</v>
      </c>
      <c r="I1150" s="86" t="b">
        <v>0</v>
      </c>
      <c r="J1150" s="86" t="b">
        <v>0</v>
      </c>
      <c r="K1150" s="86" t="b">
        <v>0</v>
      </c>
      <c r="L1150" s="86" t="b">
        <v>0</v>
      </c>
    </row>
    <row r="1151" spans="1:12" x14ac:dyDescent="0.25">
      <c r="A1151" s="86" t="s">
        <v>2448</v>
      </c>
      <c r="B1151" s="86" t="s">
        <v>2449</v>
      </c>
      <c r="C1151" s="86">
        <v>3</v>
      </c>
      <c r="D1151" s="119">
        <v>3.1395350224542218E-3</v>
      </c>
      <c r="E1151" s="119">
        <v>0.64146700263293777</v>
      </c>
      <c r="F1151" s="86" t="s">
        <v>2401</v>
      </c>
      <c r="G1151" s="86" t="b">
        <v>0</v>
      </c>
      <c r="H1151" s="86" t="b">
        <v>0</v>
      </c>
      <c r="I1151" s="86" t="b">
        <v>0</v>
      </c>
      <c r="J1151" s="86" t="b">
        <v>0</v>
      </c>
      <c r="K1151" s="86" t="b">
        <v>0</v>
      </c>
      <c r="L1151" s="86" t="b">
        <v>0</v>
      </c>
    </row>
    <row r="1152" spans="1:12" x14ac:dyDescent="0.25">
      <c r="A1152" s="86" t="s">
        <v>2449</v>
      </c>
      <c r="B1152" s="86" t="s">
        <v>2672</v>
      </c>
      <c r="C1152" s="86">
        <v>3</v>
      </c>
      <c r="D1152" s="119">
        <v>3.1395350224542218E-3</v>
      </c>
      <c r="E1152" s="119">
        <v>1.5957095120722626</v>
      </c>
      <c r="F1152" s="86" t="s">
        <v>2401</v>
      </c>
      <c r="G1152" s="86" t="b">
        <v>0</v>
      </c>
      <c r="H1152" s="86" t="b">
        <v>0</v>
      </c>
      <c r="I1152" s="86" t="b">
        <v>0</v>
      </c>
      <c r="J1152" s="86" t="b">
        <v>0</v>
      </c>
      <c r="K1152" s="86" t="b">
        <v>0</v>
      </c>
      <c r="L1152" s="86" t="b">
        <v>0</v>
      </c>
    </row>
    <row r="1153" spans="1:12" x14ac:dyDescent="0.25">
      <c r="A1153" s="86" t="s">
        <v>2672</v>
      </c>
      <c r="B1153" s="86" t="s">
        <v>2486</v>
      </c>
      <c r="C1153" s="86">
        <v>3</v>
      </c>
      <c r="D1153" s="119">
        <v>3.1395350224542218E-3</v>
      </c>
      <c r="E1153" s="119">
        <v>1.8566222845282614</v>
      </c>
      <c r="F1153" s="86" t="s">
        <v>2401</v>
      </c>
      <c r="G1153" s="86" t="b">
        <v>0</v>
      </c>
      <c r="H1153" s="86" t="b">
        <v>0</v>
      </c>
      <c r="I1153" s="86" t="b">
        <v>0</v>
      </c>
      <c r="J1153" s="86" t="b">
        <v>0</v>
      </c>
      <c r="K1153" s="86" t="b">
        <v>0</v>
      </c>
      <c r="L1153" s="86" t="b">
        <v>0</v>
      </c>
    </row>
    <row r="1154" spans="1:12" x14ac:dyDescent="0.25">
      <c r="A1154" s="86" t="s">
        <v>290</v>
      </c>
      <c r="B1154" s="86" t="s">
        <v>2507</v>
      </c>
      <c r="C1154" s="86">
        <v>3</v>
      </c>
      <c r="D1154" s="119">
        <v>3.1395350224542218E-3</v>
      </c>
      <c r="E1154" s="119">
        <v>1.9207397841400105</v>
      </c>
      <c r="F1154" s="86" t="s">
        <v>2401</v>
      </c>
      <c r="G1154" s="86" t="b">
        <v>0</v>
      </c>
      <c r="H1154" s="86" t="b">
        <v>0</v>
      </c>
      <c r="I1154" s="86" t="b">
        <v>0</v>
      </c>
      <c r="J1154" s="86" t="b">
        <v>0</v>
      </c>
      <c r="K1154" s="86" t="b">
        <v>0</v>
      </c>
      <c r="L1154" s="86" t="b">
        <v>0</v>
      </c>
    </row>
    <row r="1155" spans="1:12" x14ac:dyDescent="0.25">
      <c r="A1155" s="86" t="s">
        <v>2507</v>
      </c>
      <c r="B1155" s="86" t="s">
        <v>528</v>
      </c>
      <c r="C1155" s="86">
        <v>3</v>
      </c>
      <c r="D1155" s="119">
        <v>3.1395350224542218E-3</v>
      </c>
      <c r="E1155" s="119">
        <v>1.8481891169913987</v>
      </c>
      <c r="F1155" s="86" t="s">
        <v>2401</v>
      </c>
      <c r="G1155" s="86" t="b">
        <v>0</v>
      </c>
      <c r="H1155" s="86" t="b">
        <v>0</v>
      </c>
      <c r="I1155" s="86" t="b">
        <v>0</v>
      </c>
      <c r="J1155" s="86" t="b">
        <v>0</v>
      </c>
      <c r="K1155" s="86" t="b">
        <v>0</v>
      </c>
      <c r="L1155" s="86" t="b">
        <v>0</v>
      </c>
    </row>
    <row r="1156" spans="1:12" x14ac:dyDescent="0.25">
      <c r="A1156" s="86" t="s">
        <v>2446</v>
      </c>
      <c r="B1156" s="86" t="s">
        <v>2445</v>
      </c>
      <c r="C1156" s="86">
        <v>3</v>
      </c>
      <c r="D1156" s="119">
        <v>3.1395350224542218E-3</v>
      </c>
      <c r="E1156" s="119">
        <v>0.29095962658315222</v>
      </c>
      <c r="F1156" s="86" t="s">
        <v>2401</v>
      </c>
      <c r="G1156" s="86" t="b">
        <v>0</v>
      </c>
      <c r="H1156" s="86" t="b">
        <v>0</v>
      </c>
      <c r="I1156" s="86" t="b">
        <v>0</v>
      </c>
      <c r="J1156" s="86" t="b">
        <v>0</v>
      </c>
      <c r="K1156" s="86" t="b">
        <v>0</v>
      </c>
      <c r="L1156" s="86" t="b">
        <v>0</v>
      </c>
    </row>
    <row r="1157" spans="1:12" x14ac:dyDescent="0.25">
      <c r="A1157" s="86" t="s">
        <v>277</v>
      </c>
      <c r="B1157" s="86" t="s">
        <v>2469</v>
      </c>
      <c r="C1157" s="86">
        <v>3</v>
      </c>
      <c r="D1157" s="119">
        <v>3.1395350224542218E-3</v>
      </c>
      <c r="E1157" s="119">
        <v>1.183981218914592</v>
      </c>
      <c r="F1157" s="86" t="s">
        <v>2401</v>
      </c>
      <c r="G1157" s="86" t="b">
        <v>0</v>
      </c>
      <c r="H1157" s="86" t="b">
        <v>0</v>
      </c>
      <c r="I1157" s="86" t="b">
        <v>0</v>
      </c>
      <c r="J1157" s="86" t="b">
        <v>0</v>
      </c>
      <c r="K1157" s="86" t="b">
        <v>0</v>
      </c>
      <c r="L1157" s="86" t="b">
        <v>0</v>
      </c>
    </row>
    <row r="1158" spans="1:12" x14ac:dyDescent="0.25">
      <c r="A1158" s="86" t="s">
        <v>2478</v>
      </c>
      <c r="B1158" s="86" t="s">
        <v>2582</v>
      </c>
      <c r="C1158" s="86">
        <v>3</v>
      </c>
      <c r="D1158" s="119">
        <v>3.1395350224542218E-3</v>
      </c>
      <c r="E1158" s="119">
        <v>2.3089199555228919</v>
      </c>
      <c r="F1158" s="86" t="s">
        <v>2401</v>
      </c>
      <c r="G1158" s="86" t="b">
        <v>0</v>
      </c>
      <c r="H1158" s="86" t="b">
        <v>0</v>
      </c>
      <c r="I1158" s="86" t="b">
        <v>0</v>
      </c>
      <c r="J1158" s="86" t="b">
        <v>0</v>
      </c>
      <c r="K1158" s="86" t="b">
        <v>0</v>
      </c>
      <c r="L1158" s="86" t="b">
        <v>0</v>
      </c>
    </row>
    <row r="1159" spans="1:12" x14ac:dyDescent="0.25">
      <c r="A1159" s="86" t="s">
        <v>2582</v>
      </c>
      <c r="B1159" s="86" t="s">
        <v>2583</v>
      </c>
      <c r="C1159" s="86">
        <v>3</v>
      </c>
      <c r="D1159" s="119">
        <v>3.1395350224542218E-3</v>
      </c>
      <c r="E1159" s="119">
        <v>2.6099499511868731</v>
      </c>
      <c r="F1159" s="86" t="s">
        <v>2401</v>
      </c>
      <c r="G1159" s="86" t="b">
        <v>0</v>
      </c>
      <c r="H1159" s="86" t="b">
        <v>0</v>
      </c>
      <c r="I1159" s="86" t="b">
        <v>0</v>
      </c>
      <c r="J1159" s="86" t="b">
        <v>0</v>
      </c>
      <c r="K1159" s="86" t="b">
        <v>0</v>
      </c>
      <c r="L1159" s="86" t="b">
        <v>0</v>
      </c>
    </row>
    <row r="1160" spans="1:12" x14ac:dyDescent="0.25">
      <c r="A1160" s="86" t="s">
        <v>2583</v>
      </c>
      <c r="B1160" s="86" t="s">
        <v>2584</v>
      </c>
      <c r="C1160" s="86">
        <v>3</v>
      </c>
      <c r="D1160" s="119">
        <v>3.1395350224542218E-3</v>
      </c>
      <c r="E1160" s="119">
        <v>2.6099499511868731</v>
      </c>
      <c r="F1160" s="86" t="s">
        <v>2401</v>
      </c>
      <c r="G1160" s="86" t="b">
        <v>0</v>
      </c>
      <c r="H1160" s="86" t="b">
        <v>0</v>
      </c>
      <c r="I1160" s="86" t="b">
        <v>0</v>
      </c>
      <c r="J1160" s="86" t="b">
        <v>0</v>
      </c>
      <c r="K1160" s="86" t="b">
        <v>0</v>
      </c>
      <c r="L1160" s="86" t="b">
        <v>0</v>
      </c>
    </row>
    <row r="1161" spans="1:12" x14ac:dyDescent="0.25">
      <c r="A1161" s="86" t="s">
        <v>2584</v>
      </c>
      <c r="B1161" s="86" t="s">
        <v>2449</v>
      </c>
      <c r="C1161" s="86">
        <v>3</v>
      </c>
      <c r="D1161" s="119">
        <v>3.1395350224542218E-3</v>
      </c>
      <c r="E1161" s="119">
        <v>1.5957095120722626</v>
      </c>
      <c r="F1161" s="86" t="s">
        <v>2401</v>
      </c>
      <c r="G1161" s="86" t="b">
        <v>0</v>
      </c>
      <c r="H1161" s="86" t="b">
        <v>0</v>
      </c>
      <c r="I1161" s="86" t="b">
        <v>0</v>
      </c>
      <c r="J1161" s="86" t="b">
        <v>0</v>
      </c>
      <c r="K1161" s="86" t="b">
        <v>0</v>
      </c>
      <c r="L1161" s="86" t="b">
        <v>0</v>
      </c>
    </row>
    <row r="1162" spans="1:12" x14ac:dyDescent="0.25">
      <c r="A1162" s="86" t="s">
        <v>2454</v>
      </c>
      <c r="B1162" s="86" t="s">
        <v>2530</v>
      </c>
      <c r="C1162" s="86">
        <v>3</v>
      </c>
      <c r="D1162" s="119">
        <v>3.1395350224542218E-3</v>
      </c>
      <c r="E1162" s="119">
        <v>1.6246732080075794</v>
      </c>
      <c r="F1162" s="86" t="s">
        <v>2401</v>
      </c>
      <c r="G1162" s="86" t="b">
        <v>0</v>
      </c>
      <c r="H1162" s="86" t="b">
        <v>0</v>
      </c>
      <c r="I1162" s="86" t="b">
        <v>0</v>
      </c>
      <c r="J1162" s="86" t="b">
        <v>0</v>
      </c>
      <c r="K1162" s="86" t="b">
        <v>0</v>
      </c>
      <c r="L1162" s="86" t="b">
        <v>0</v>
      </c>
    </row>
    <row r="1163" spans="1:12" x14ac:dyDescent="0.25">
      <c r="A1163" s="86" t="s">
        <v>2460</v>
      </c>
      <c r="B1163" s="86" t="s">
        <v>2445</v>
      </c>
      <c r="C1163" s="86">
        <v>3</v>
      </c>
      <c r="D1163" s="119">
        <v>3.1395350224542218E-3</v>
      </c>
      <c r="E1163" s="119">
        <v>0.65893641187774654</v>
      </c>
      <c r="F1163" s="86" t="s">
        <v>2401</v>
      </c>
      <c r="G1163" s="86" t="b">
        <v>0</v>
      </c>
      <c r="H1163" s="86" t="b">
        <v>0</v>
      </c>
      <c r="I1163" s="86" t="b">
        <v>0</v>
      </c>
      <c r="J1163" s="86" t="b">
        <v>0</v>
      </c>
      <c r="K1163" s="86" t="b">
        <v>0</v>
      </c>
      <c r="L1163" s="86" t="b">
        <v>0</v>
      </c>
    </row>
    <row r="1164" spans="1:12" x14ac:dyDescent="0.25">
      <c r="A1164" s="86" t="s">
        <v>272</v>
      </c>
      <c r="B1164" s="86" t="s">
        <v>2835</v>
      </c>
      <c r="C1164" s="86">
        <v>3</v>
      </c>
      <c r="D1164" s="119">
        <v>3.1395350224542218E-3</v>
      </c>
      <c r="E1164" s="119">
        <v>2.0456785207483104</v>
      </c>
      <c r="F1164" s="86" t="s">
        <v>2401</v>
      </c>
      <c r="G1164" s="86" t="b">
        <v>0</v>
      </c>
      <c r="H1164" s="86" t="b">
        <v>0</v>
      </c>
      <c r="I1164" s="86" t="b">
        <v>0</v>
      </c>
      <c r="J1164" s="86" t="b">
        <v>0</v>
      </c>
      <c r="K1164" s="86" t="b">
        <v>0</v>
      </c>
      <c r="L1164" s="86" t="b">
        <v>0</v>
      </c>
    </row>
    <row r="1165" spans="1:12" x14ac:dyDescent="0.25">
      <c r="A1165" s="86" t="s">
        <v>2836</v>
      </c>
      <c r="B1165" s="86" t="s">
        <v>2837</v>
      </c>
      <c r="C1165" s="86">
        <v>3</v>
      </c>
      <c r="D1165" s="119">
        <v>3.1395350224542218E-3</v>
      </c>
      <c r="E1165" s="119">
        <v>2.6099499511868731</v>
      </c>
      <c r="F1165" s="86" t="s">
        <v>2401</v>
      </c>
      <c r="G1165" s="86" t="b">
        <v>0</v>
      </c>
      <c r="H1165" s="86" t="b">
        <v>0</v>
      </c>
      <c r="I1165" s="86" t="b">
        <v>0</v>
      </c>
      <c r="J1165" s="86" t="b">
        <v>0</v>
      </c>
      <c r="K1165" s="86" t="b">
        <v>0</v>
      </c>
      <c r="L1165" s="86" t="b">
        <v>0</v>
      </c>
    </row>
    <row r="1166" spans="1:12" x14ac:dyDescent="0.25">
      <c r="A1166" s="86" t="s">
        <v>2837</v>
      </c>
      <c r="B1166" s="86" t="s">
        <v>2838</v>
      </c>
      <c r="C1166" s="86">
        <v>3</v>
      </c>
      <c r="D1166" s="119">
        <v>3.1395350224542218E-3</v>
      </c>
      <c r="E1166" s="119">
        <v>2.6099499511868731</v>
      </c>
      <c r="F1166" s="86" t="s">
        <v>2401</v>
      </c>
      <c r="G1166" s="86" t="b">
        <v>0</v>
      </c>
      <c r="H1166" s="86" t="b">
        <v>0</v>
      </c>
      <c r="I1166" s="86" t="b">
        <v>0</v>
      </c>
      <c r="J1166" s="86" t="b">
        <v>0</v>
      </c>
      <c r="K1166" s="86" t="b">
        <v>0</v>
      </c>
      <c r="L1166" s="86" t="b">
        <v>0</v>
      </c>
    </row>
    <row r="1167" spans="1:12" x14ac:dyDescent="0.25">
      <c r="A1167" s="86" t="s">
        <v>2838</v>
      </c>
      <c r="B1167" s="86" t="s">
        <v>2839</v>
      </c>
      <c r="C1167" s="86">
        <v>3</v>
      </c>
      <c r="D1167" s="119">
        <v>3.1395350224542218E-3</v>
      </c>
      <c r="E1167" s="119">
        <v>2.6099499511868731</v>
      </c>
      <c r="F1167" s="86" t="s">
        <v>2401</v>
      </c>
      <c r="G1167" s="86" t="b">
        <v>0</v>
      </c>
      <c r="H1167" s="86" t="b">
        <v>0</v>
      </c>
      <c r="I1167" s="86" t="b">
        <v>0</v>
      </c>
      <c r="J1167" s="86" t="b">
        <v>0</v>
      </c>
      <c r="K1167" s="86" t="b">
        <v>0</v>
      </c>
      <c r="L1167" s="86" t="b">
        <v>0</v>
      </c>
    </row>
    <row r="1168" spans="1:12" x14ac:dyDescent="0.25">
      <c r="A1168" s="86" t="s">
        <v>2839</v>
      </c>
      <c r="B1168" s="86" t="s">
        <v>2840</v>
      </c>
      <c r="C1168" s="86">
        <v>3</v>
      </c>
      <c r="D1168" s="119">
        <v>3.1395350224542218E-3</v>
      </c>
      <c r="E1168" s="119">
        <v>2.6099499511868731</v>
      </c>
      <c r="F1168" s="86" t="s">
        <v>2401</v>
      </c>
      <c r="G1168" s="86" t="b">
        <v>0</v>
      </c>
      <c r="H1168" s="86" t="b">
        <v>0</v>
      </c>
      <c r="I1168" s="86" t="b">
        <v>0</v>
      </c>
      <c r="J1168" s="86" t="b">
        <v>0</v>
      </c>
      <c r="K1168" s="86" t="b">
        <v>0</v>
      </c>
      <c r="L1168" s="86" t="b">
        <v>0</v>
      </c>
    </row>
    <row r="1169" spans="1:12" x14ac:dyDescent="0.25">
      <c r="A1169" s="86" t="s">
        <v>2840</v>
      </c>
      <c r="B1169" s="86" t="s">
        <v>2708</v>
      </c>
      <c r="C1169" s="86">
        <v>3</v>
      </c>
      <c r="D1169" s="119">
        <v>3.1395350224542218E-3</v>
      </c>
      <c r="E1169" s="119">
        <v>2.4850112145785732</v>
      </c>
      <c r="F1169" s="86" t="s">
        <v>2401</v>
      </c>
      <c r="G1169" s="86" t="b">
        <v>0</v>
      </c>
      <c r="H1169" s="86" t="b">
        <v>0</v>
      </c>
      <c r="I1169" s="86" t="b">
        <v>0</v>
      </c>
      <c r="J1169" s="86" t="b">
        <v>0</v>
      </c>
      <c r="K1169" s="86" t="b">
        <v>0</v>
      </c>
      <c r="L1169" s="86" t="b">
        <v>0</v>
      </c>
    </row>
    <row r="1170" spans="1:12" x14ac:dyDescent="0.25">
      <c r="A1170" s="86" t="s">
        <v>2708</v>
      </c>
      <c r="B1170" s="86" t="s">
        <v>2841</v>
      </c>
      <c r="C1170" s="86">
        <v>3</v>
      </c>
      <c r="D1170" s="119">
        <v>3.1395350224542218E-3</v>
      </c>
      <c r="E1170" s="119">
        <v>2.4850112145785732</v>
      </c>
      <c r="F1170" s="86" t="s">
        <v>2401</v>
      </c>
      <c r="G1170" s="86" t="b">
        <v>0</v>
      </c>
      <c r="H1170" s="86" t="b">
        <v>0</v>
      </c>
      <c r="I1170" s="86" t="b">
        <v>0</v>
      </c>
      <c r="J1170" s="86" t="b">
        <v>0</v>
      </c>
      <c r="K1170" s="86" t="b">
        <v>0</v>
      </c>
      <c r="L1170" s="86" t="b">
        <v>0</v>
      </c>
    </row>
    <row r="1171" spans="1:12" x14ac:dyDescent="0.25">
      <c r="A1171" s="86" t="s">
        <v>2841</v>
      </c>
      <c r="B1171" s="86" t="s">
        <v>2842</v>
      </c>
      <c r="C1171" s="86">
        <v>3</v>
      </c>
      <c r="D1171" s="119">
        <v>3.1395350224542218E-3</v>
      </c>
      <c r="E1171" s="119">
        <v>2.6099499511868731</v>
      </c>
      <c r="F1171" s="86" t="s">
        <v>2401</v>
      </c>
      <c r="G1171" s="86" t="b">
        <v>0</v>
      </c>
      <c r="H1171" s="86" t="b">
        <v>0</v>
      </c>
      <c r="I1171" s="86" t="b">
        <v>0</v>
      </c>
      <c r="J1171" s="86" t="b">
        <v>0</v>
      </c>
      <c r="K1171" s="86" t="b">
        <v>0</v>
      </c>
      <c r="L1171" s="86" t="b">
        <v>0</v>
      </c>
    </row>
    <row r="1172" spans="1:12" x14ac:dyDescent="0.25">
      <c r="A1172" s="86" t="s">
        <v>2842</v>
      </c>
      <c r="B1172" s="86" t="s">
        <v>2447</v>
      </c>
      <c r="C1172" s="86">
        <v>3</v>
      </c>
      <c r="D1172" s="119">
        <v>3.1395350224542218E-3</v>
      </c>
      <c r="E1172" s="119">
        <v>1.6891311972344978</v>
      </c>
      <c r="F1172" s="86" t="s">
        <v>2401</v>
      </c>
      <c r="G1172" s="86" t="b">
        <v>0</v>
      </c>
      <c r="H1172" s="86" t="b">
        <v>0</v>
      </c>
      <c r="I1172" s="86" t="b">
        <v>0</v>
      </c>
      <c r="J1172" s="86" t="b">
        <v>0</v>
      </c>
      <c r="K1172" s="86" t="b">
        <v>0</v>
      </c>
      <c r="L1172" s="86" t="b">
        <v>0</v>
      </c>
    </row>
    <row r="1173" spans="1:12" x14ac:dyDescent="0.25">
      <c r="A1173" s="86" t="s">
        <v>2524</v>
      </c>
      <c r="B1173" s="86" t="s">
        <v>2461</v>
      </c>
      <c r="C1173" s="86">
        <v>3</v>
      </c>
      <c r="D1173" s="119">
        <v>3.1395350224542218E-3</v>
      </c>
      <c r="E1173" s="119">
        <v>2.3881012015705165</v>
      </c>
      <c r="F1173" s="86" t="s">
        <v>2401</v>
      </c>
      <c r="G1173" s="86" t="b">
        <v>0</v>
      </c>
      <c r="H1173" s="86" t="b">
        <v>0</v>
      </c>
      <c r="I1173" s="86" t="b">
        <v>0</v>
      </c>
      <c r="J1173" s="86" t="b">
        <v>0</v>
      </c>
      <c r="K1173" s="86" t="b">
        <v>0</v>
      </c>
      <c r="L1173" s="86" t="b">
        <v>0</v>
      </c>
    </row>
    <row r="1174" spans="1:12" x14ac:dyDescent="0.25">
      <c r="A1174" s="86" t="s">
        <v>2476</v>
      </c>
      <c r="B1174" s="86" t="s">
        <v>2802</v>
      </c>
      <c r="C1174" s="86">
        <v>3</v>
      </c>
      <c r="D1174" s="119">
        <v>3.1395350224542218E-3</v>
      </c>
      <c r="E1174" s="119">
        <v>1.9109799468508541</v>
      </c>
      <c r="F1174" s="86" t="s">
        <v>2401</v>
      </c>
      <c r="G1174" s="86" t="b">
        <v>0</v>
      </c>
      <c r="H1174" s="86" t="b">
        <v>0</v>
      </c>
      <c r="I1174" s="86" t="b">
        <v>0</v>
      </c>
      <c r="J1174" s="86" t="b">
        <v>0</v>
      </c>
      <c r="K1174" s="86" t="b">
        <v>0</v>
      </c>
      <c r="L1174" s="86" t="b">
        <v>0</v>
      </c>
    </row>
    <row r="1175" spans="1:12" x14ac:dyDescent="0.25">
      <c r="A1175" s="86" t="s">
        <v>2450</v>
      </c>
      <c r="B1175" s="86" t="s">
        <v>2454</v>
      </c>
      <c r="C1175" s="86">
        <v>3</v>
      </c>
      <c r="D1175" s="119">
        <v>3.1395350224542218E-3</v>
      </c>
      <c r="E1175" s="119">
        <v>0.67043069856825444</v>
      </c>
      <c r="F1175" s="86" t="s">
        <v>2401</v>
      </c>
      <c r="G1175" s="86" t="b">
        <v>0</v>
      </c>
      <c r="H1175" s="86" t="b">
        <v>0</v>
      </c>
      <c r="I1175" s="86" t="b">
        <v>0</v>
      </c>
      <c r="J1175" s="86" t="b">
        <v>0</v>
      </c>
      <c r="K1175" s="86" t="b">
        <v>0</v>
      </c>
      <c r="L1175" s="86" t="b">
        <v>0</v>
      </c>
    </row>
    <row r="1176" spans="1:12" x14ac:dyDescent="0.25">
      <c r="A1176" s="86" t="s">
        <v>2547</v>
      </c>
      <c r="B1176" s="86" t="s">
        <v>2654</v>
      </c>
      <c r="C1176" s="86">
        <v>3</v>
      </c>
      <c r="D1176" s="119">
        <v>3.1395350224542218E-3</v>
      </c>
      <c r="E1176" s="119">
        <v>2.3089199555228919</v>
      </c>
      <c r="F1176" s="86" t="s">
        <v>2401</v>
      </c>
      <c r="G1176" s="86" t="b">
        <v>0</v>
      </c>
      <c r="H1176" s="86" t="b">
        <v>0</v>
      </c>
      <c r="I1176" s="86" t="b">
        <v>0</v>
      </c>
      <c r="J1176" s="86" t="b">
        <v>0</v>
      </c>
      <c r="K1176" s="86" t="b">
        <v>0</v>
      </c>
      <c r="L1176" s="86" t="b">
        <v>0</v>
      </c>
    </row>
    <row r="1177" spans="1:12" x14ac:dyDescent="0.25">
      <c r="A1177" s="86" t="s">
        <v>2654</v>
      </c>
      <c r="B1177" s="86" t="s">
        <v>2446</v>
      </c>
      <c r="C1177" s="86">
        <v>3</v>
      </c>
      <c r="D1177" s="119">
        <v>3.1395350224542218E-3</v>
      </c>
      <c r="E1177" s="119">
        <v>1.6399131745643163</v>
      </c>
      <c r="F1177" s="86" t="s">
        <v>2401</v>
      </c>
      <c r="G1177" s="86" t="b">
        <v>0</v>
      </c>
      <c r="H1177" s="86" t="b">
        <v>0</v>
      </c>
      <c r="I1177" s="86" t="b">
        <v>0</v>
      </c>
      <c r="J1177" s="86" t="b">
        <v>0</v>
      </c>
      <c r="K1177" s="86" t="b">
        <v>0</v>
      </c>
      <c r="L1177" s="86" t="b">
        <v>0</v>
      </c>
    </row>
    <row r="1178" spans="1:12" x14ac:dyDescent="0.25">
      <c r="A1178" s="86" t="s">
        <v>2446</v>
      </c>
      <c r="B1178" s="86" t="s">
        <v>2458</v>
      </c>
      <c r="C1178" s="86">
        <v>3</v>
      </c>
      <c r="D1178" s="119">
        <v>3.1395350224542218E-3</v>
      </c>
      <c r="E1178" s="119">
        <v>1.338883178900335</v>
      </c>
      <c r="F1178" s="86" t="s">
        <v>2401</v>
      </c>
      <c r="G1178" s="86" t="b">
        <v>0</v>
      </c>
      <c r="H1178" s="86" t="b">
        <v>0</v>
      </c>
      <c r="I1178" s="86" t="b">
        <v>0</v>
      </c>
      <c r="J1178" s="86" t="b">
        <v>0</v>
      </c>
      <c r="K1178" s="86" t="b">
        <v>0</v>
      </c>
      <c r="L1178" s="86" t="b">
        <v>0</v>
      </c>
    </row>
    <row r="1179" spans="1:12" x14ac:dyDescent="0.25">
      <c r="A1179" s="86" t="s">
        <v>2458</v>
      </c>
      <c r="B1179" s="86" t="s">
        <v>2472</v>
      </c>
      <c r="C1179" s="86">
        <v>3</v>
      </c>
      <c r="D1179" s="119">
        <v>3.1395350224542218E-3</v>
      </c>
      <c r="E1179" s="119">
        <v>1.7860412102425542</v>
      </c>
      <c r="F1179" s="86" t="s">
        <v>2401</v>
      </c>
      <c r="G1179" s="86" t="b">
        <v>0</v>
      </c>
      <c r="H1179" s="86" t="b">
        <v>0</v>
      </c>
      <c r="I1179" s="86" t="b">
        <v>0</v>
      </c>
      <c r="J1179" s="86" t="b">
        <v>0</v>
      </c>
      <c r="K1179" s="86" t="b">
        <v>0</v>
      </c>
      <c r="L1179" s="86" t="b">
        <v>0</v>
      </c>
    </row>
    <row r="1180" spans="1:12" x14ac:dyDescent="0.25">
      <c r="A1180" s="86" t="s">
        <v>2472</v>
      </c>
      <c r="B1180" s="86" t="s">
        <v>2483</v>
      </c>
      <c r="C1180" s="86">
        <v>3</v>
      </c>
      <c r="D1180" s="119">
        <v>3.1395350224542218E-3</v>
      </c>
      <c r="E1180" s="119">
        <v>1.7860412102425542</v>
      </c>
      <c r="F1180" s="86" t="s">
        <v>2401</v>
      </c>
      <c r="G1180" s="86" t="b">
        <v>0</v>
      </c>
      <c r="H1180" s="86" t="b">
        <v>0</v>
      </c>
      <c r="I1180" s="86" t="b">
        <v>0</v>
      </c>
      <c r="J1180" s="86" t="b">
        <v>0</v>
      </c>
      <c r="K1180" s="86" t="b">
        <v>0</v>
      </c>
      <c r="L1180" s="86" t="b">
        <v>0</v>
      </c>
    </row>
    <row r="1181" spans="1:12" x14ac:dyDescent="0.25">
      <c r="A1181" s="86" t="s">
        <v>2483</v>
      </c>
      <c r="B1181" s="86" t="s">
        <v>2453</v>
      </c>
      <c r="C1181" s="86">
        <v>3</v>
      </c>
      <c r="D1181" s="119">
        <v>3.1395350224542218E-3</v>
      </c>
      <c r="E1181" s="119">
        <v>1.6720978579357175</v>
      </c>
      <c r="F1181" s="86" t="s">
        <v>2401</v>
      </c>
      <c r="G1181" s="86" t="b">
        <v>0</v>
      </c>
      <c r="H1181" s="86" t="b">
        <v>0</v>
      </c>
      <c r="I1181" s="86" t="b">
        <v>0</v>
      </c>
      <c r="J1181" s="86" t="b">
        <v>0</v>
      </c>
      <c r="K1181" s="86" t="b">
        <v>0</v>
      </c>
      <c r="L1181" s="86" t="b">
        <v>0</v>
      </c>
    </row>
    <row r="1182" spans="1:12" x14ac:dyDescent="0.25">
      <c r="A1182" s="86" t="s">
        <v>2456</v>
      </c>
      <c r="B1182" s="86" t="s">
        <v>2457</v>
      </c>
      <c r="C1182" s="86">
        <v>3</v>
      </c>
      <c r="D1182" s="119">
        <v>3.1395350224542218E-3</v>
      </c>
      <c r="E1182" s="119">
        <v>1.4338586921311918</v>
      </c>
      <c r="F1182" s="86" t="s">
        <v>2401</v>
      </c>
      <c r="G1182" s="86" t="b">
        <v>0</v>
      </c>
      <c r="H1182" s="86" t="b">
        <v>0</v>
      </c>
      <c r="I1182" s="86" t="b">
        <v>0</v>
      </c>
      <c r="J1182" s="86" t="b">
        <v>0</v>
      </c>
      <c r="K1182" s="86" t="b">
        <v>0</v>
      </c>
      <c r="L1182" s="86" t="b">
        <v>0</v>
      </c>
    </row>
    <row r="1183" spans="1:12" x14ac:dyDescent="0.25">
      <c r="A1183" s="86" t="s">
        <v>2457</v>
      </c>
      <c r="B1183" s="86" t="s">
        <v>2454</v>
      </c>
      <c r="C1183" s="86">
        <v>3</v>
      </c>
      <c r="D1183" s="119">
        <v>3.1395350224542218E-3</v>
      </c>
      <c r="E1183" s="119">
        <v>0.92570320367156056</v>
      </c>
      <c r="F1183" s="86" t="s">
        <v>2401</v>
      </c>
      <c r="G1183" s="86" t="b">
        <v>0</v>
      </c>
      <c r="H1183" s="86" t="b">
        <v>0</v>
      </c>
      <c r="I1183" s="86" t="b">
        <v>0</v>
      </c>
      <c r="J1183" s="86" t="b">
        <v>0</v>
      </c>
      <c r="K1183" s="86" t="b">
        <v>0</v>
      </c>
      <c r="L1183" s="86" t="b">
        <v>0</v>
      </c>
    </row>
    <row r="1184" spans="1:12" x14ac:dyDescent="0.25">
      <c r="A1184" s="86" t="s">
        <v>2449</v>
      </c>
      <c r="B1184" s="86" t="s">
        <v>2486</v>
      </c>
      <c r="C1184" s="86">
        <v>3</v>
      </c>
      <c r="D1184" s="119">
        <v>3.1395350224542218E-3</v>
      </c>
      <c r="E1184" s="119">
        <v>0.84238184541365124</v>
      </c>
      <c r="F1184" s="86" t="s">
        <v>2401</v>
      </c>
      <c r="G1184" s="86" t="b">
        <v>0</v>
      </c>
      <c r="H1184" s="86" t="b">
        <v>0</v>
      </c>
      <c r="I1184" s="86" t="b">
        <v>0</v>
      </c>
      <c r="J1184" s="86" t="b">
        <v>0</v>
      </c>
      <c r="K1184" s="86" t="b">
        <v>0</v>
      </c>
      <c r="L1184" s="86" t="b">
        <v>0</v>
      </c>
    </row>
    <row r="1185" spans="1:12" x14ac:dyDescent="0.25">
      <c r="A1185" s="86" t="s">
        <v>2486</v>
      </c>
      <c r="B1185" s="86" t="s">
        <v>2447</v>
      </c>
      <c r="C1185" s="86">
        <v>3</v>
      </c>
      <c r="D1185" s="119">
        <v>3.1395350224542218E-3</v>
      </c>
      <c r="E1185" s="119">
        <v>1.2120099425148354</v>
      </c>
      <c r="F1185" s="86" t="s">
        <v>2401</v>
      </c>
      <c r="G1185" s="86" t="b">
        <v>0</v>
      </c>
      <c r="H1185" s="86" t="b">
        <v>0</v>
      </c>
      <c r="I1185" s="86" t="b">
        <v>0</v>
      </c>
      <c r="J1185" s="86" t="b">
        <v>0</v>
      </c>
      <c r="K1185" s="86" t="b">
        <v>0</v>
      </c>
      <c r="L1185" s="86" t="b">
        <v>0</v>
      </c>
    </row>
    <row r="1186" spans="1:12" x14ac:dyDescent="0.25">
      <c r="A1186" s="86" t="s">
        <v>2446</v>
      </c>
      <c r="B1186" s="86" t="s">
        <v>2466</v>
      </c>
      <c r="C1186" s="86">
        <v>3</v>
      </c>
      <c r="D1186" s="119">
        <v>3.1395350224542218E-3</v>
      </c>
      <c r="E1186" s="119">
        <v>1.6399131745643163</v>
      </c>
      <c r="F1186" s="86" t="s">
        <v>2401</v>
      </c>
      <c r="G1186" s="86" t="b">
        <v>0</v>
      </c>
      <c r="H1186" s="86" t="b">
        <v>0</v>
      </c>
      <c r="I1186" s="86" t="b">
        <v>0</v>
      </c>
      <c r="J1186" s="86" t="b">
        <v>0</v>
      </c>
      <c r="K1186" s="86" t="b">
        <v>0</v>
      </c>
      <c r="L1186" s="86" t="b">
        <v>0</v>
      </c>
    </row>
    <row r="1187" spans="1:12" x14ac:dyDescent="0.25">
      <c r="A1187" s="86" t="s">
        <v>2466</v>
      </c>
      <c r="B1187" s="86" t="s">
        <v>2465</v>
      </c>
      <c r="C1187" s="86">
        <v>3</v>
      </c>
      <c r="D1187" s="119">
        <v>3.1395350224542218E-3</v>
      </c>
      <c r="E1187" s="119">
        <v>1.9109799468508541</v>
      </c>
      <c r="F1187" s="86" t="s">
        <v>2401</v>
      </c>
      <c r="G1187" s="86" t="b">
        <v>0</v>
      </c>
      <c r="H1187" s="86" t="b">
        <v>0</v>
      </c>
      <c r="I1187" s="86" t="b">
        <v>0</v>
      </c>
      <c r="J1187" s="86" t="b">
        <v>0</v>
      </c>
      <c r="K1187" s="86" t="b">
        <v>0</v>
      </c>
      <c r="L1187" s="86" t="b">
        <v>0</v>
      </c>
    </row>
    <row r="1188" spans="1:12" x14ac:dyDescent="0.25">
      <c r="A1188" s="86" t="s">
        <v>2445</v>
      </c>
      <c r="B1188" s="86" t="s">
        <v>2451</v>
      </c>
      <c r="C1188" s="86">
        <v>3</v>
      </c>
      <c r="D1188" s="119">
        <v>3.1395350224542218E-3</v>
      </c>
      <c r="E1188" s="119">
        <v>0.6926195250803191</v>
      </c>
      <c r="F1188" s="86" t="s">
        <v>2401</v>
      </c>
      <c r="G1188" s="86" t="b">
        <v>0</v>
      </c>
      <c r="H1188" s="86" t="b">
        <v>0</v>
      </c>
      <c r="I1188" s="86" t="b">
        <v>0</v>
      </c>
      <c r="J1188" s="86" t="b">
        <v>0</v>
      </c>
      <c r="K1188" s="86" t="b">
        <v>0</v>
      </c>
      <c r="L1188" s="86" t="b">
        <v>0</v>
      </c>
    </row>
    <row r="1189" spans="1:12" x14ac:dyDescent="0.25">
      <c r="A1189" s="86" t="s">
        <v>2451</v>
      </c>
      <c r="B1189" s="86" t="s">
        <v>2463</v>
      </c>
      <c r="C1189" s="86">
        <v>3</v>
      </c>
      <c r="D1189" s="119">
        <v>3.1395350224542218E-3</v>
      </c>
      <c r="E1189" s="119">
        <v>1.338883178900335</v>
      </c>
      <c r="F1189" s="86" t="s">
        <v>2401</v>
      </c>
      <c r="G1189" s="86" t="b">
        <v>0</v>
      </c>
      <c r="H1189" s="86" t="b">
        <v>0</v>
      </c>
      <c r="I1189" s="86" t="b">
        <v>0</v>
      </c>
      <c r="J1189" s="86" t="b">
        <v>0</v>
      </c>
      <c r="K1189" s="86" t="b">
        <v>0</v>
      </c>
      <c r="L1189" s="86" t="b">
        <v>0</v>
      </c>
    </row>
    <row r="1190" spans="1:12" x14ac:dyDescent="0.25">
      <c r="A1190" s="86" t="s">
        <v>2632</v>
      </c>
      <c r="B1190" s="86" t="s">
        <v>2633</v>
      </c>
      <c r="C1190" s="86">
        <v>3</v>
      </c>
      <c r="D1190" s="119">
        <v>3.1395350224542218E-3</v>
      </c>
      <c r="E1190" s="119">
        <v>2.6099499511868731</v>
      </c>
      <c r="F1190" s="86" t="s">
        <v>2401</v>
      </c>
      <c r="G1190" s="86" t="b">
        <v>0</v>
      </c>
      <c r="H1190" s="86" t="b">
        <v>0</v>
      </c>
      <c r="I1190" s="86" t="b">
        <v>0</v>
      </c>
      <c r="J1190" s="86" t="b">
        <v>0</v>
      </c>
      <c r="K1190" s="86" t="b">
        <v>0</v>
      </c>
      <c r="L1190" s="86" t="b">
        <v>0</v>
      </c>
    </row>
    <row r="1191" spans="1:12" x14ac:dyDescent="0.25">
      <c r="A1191" s="86" t="s">
        <v>2464</v>
      </c>
      <c r="B1191" s="86" t="s">
        <v>2469</v>
      </c>
      <c r="C1191" s="86">
        <v>2</v>
      </c>
      <c r="D1191" s="119">
        <v>2.3662448518802872E-3</v>
      </c>
      <c r="E1191" s="119">
        <v>1.3467085164122916</v>
      </c>
      <c r="F1191" s="86" t="s">
        <v>2401</v>
      </c>
      <c r="G1191" s="86" t="b">
        <v>0</v>
      </c>
      <c r="H1191" s="86" t="b">
        <v>0</v>
      </c>
      <c r="I1191" s="86" t="b">
        <v>0</v>
      </c>
      <c r="J1191" s="86" t="b">
        <v>0</v>
      </c>
      <c r="K1191" s="86" t="b">
        <v>0</v>
      </c>
      <c r="L1191" s="86" t="b">
        <v>0</v>
      </c>
    </row>
    <row r="1192" spans="1:12" x14ac:dyDescent="0.25">
      <c r="A1192" s="86" t="s">
        <v>2547</v>
      </c>
      <c r="B1192" s="86" t="s">
        <v>2463</v>
      </c>
      <c r="C1192" s="86">
        <v>2</v>
      </c>
      <c r="D1192" s="119">
        <v>2.3662448518802872E-3</v>
      </c>
      <c r="E1192" s="119">
        <v>1.4638219155086349</v>
      </c>
      <c r="F1192" s="86" t="s">
        <v>2401</v>
      </c>
      <c r="G1192" s="86" t="b">
        <v>0</v>
      </c>
      <c r="H1192" s="86" t="b">
        <v>0</v>
      </c>
      <c r="I1192" s="86" t="b">
        <v>0</v>
      </c>
      <c r="J1192" s="86" t="b">
        <v>0</v>
      </c>
      <c r="K1192" s="86" t="b">
        <v>0</v>
      </c>
      <c r="L1192" s="86" t="b">
        <v>0</v>
      </c>
    </row>
    <row r="1193" spans="1:12" x14ac:dyDescent="0.25">
      <c r="A1193" s="86" t="s">
        <v>2463</v>
      </c>
      <c r="B1193" s="86" t="s">
        <v>2548</v>
      </c>
      <c r="C1193" s="86">
        <v>2</v>
      </c>
      <c r="D1193" s="119">
        <v>2.3662448518802872E-3</v>
      </c>
      <c r="E1193" s="119">
        <v>2.0456785207483104</v>
      </c>
      <c r="F1193" s="86" t="s">
        <v>2401</v>
      </c>
      <c r="G1193" s="86" t="b">
        <v>0</v>
      </c>
      <c r="H1193" s="86" t="b">
        <v>0</v>
      </c>
      <c r="I1193" s="86" t="b">
        <v>0</v>
      </c>
      <c r="J1193" s="86" t="b">
        <v>0</v>
      </c>
      <c r="K1193" s="86" t="b">
        <v>0</v>
      </c>
      <c r="L1193" s="86" t="b">
        <v>0</v>
      </c>
    </row>
    <row r="1194" spans="1:12" x14ac:dyDescent="0.25">
      <c r="A1194" s="86" t="s">
        <v>2548</v>
      </c>
      <c r="B1194" s="86" t="s">
        <v>2445</v>
      </c>
      <c r="C1194" s="86">
        <v>2</v>
      </c>
      <c r="D1194" s="119">
        <v>2.3662448518802872E-3</v>
      </c>
      <c r="E1194" s="119">
        <v>1.260996403205709</v>
      </c>
      <c r="F1194" s="86" t="s">
        <v>2401</v>
      </c>
      <c r="G1194" s="86" t="b">
        <v>0</v>
      </c>
      <c r="H1194" s="86" t="b">
        <v>0</v>
      </c>
      <c r="I1194" s="86" t="b">
        <v>0</v>
      </c>
      <c r="J1194" s="86" t="b">
        <v>0</v>
      </c>
      <c r="K1194" s="86" t="b">
        <v>0</v>
      </c>
      <c r="L1194" s="86" t="b">
        <v>0</v>
      </c>
    </row>
    <row r="1195" spans="1:12" x14ac:dyDescent="0.25">
      <c r="A1195" s="86" t="s">
        <v>2445</v>
      </c>
      <c r="B1195" s="86" t="s">
        <v>2733</v>
      </c>
      <c r="C1195" s="86">
        <v>2</v>
      </c>
      <c r="D1195" s="119">
        <v>2.3662448518802872E-3</v>
      </c>
      <c r="E1195" s="119">
        <v>1.2946795164082816</v>
      </c>
      <c r="F1195" s="86" t="s">
        <v>2401</v>
      </c>
      <c r="G1195" s="86" t="b">
        <v>0</v>
      </c>
      <c r="H1195" s="86" t="b">
        <v>0</v>
      </c>
      <c r="I1195" s="86" t="b">
        <v>0</v>
      </c>
      <c r="J1195" s="86" t="b">
        <v>0</v>
      </c>
      <c r="K1195" s="86" t="b">
        <v>0</v>
      </c>
      <c r="L1195" s="86" t="b">
        <v>0</v>
      </c>
    </row>
    <row r="1196" spans="1:12" x14ac:dyDescent="0.25">
      <c r="A1196" s="86" t="s">
        <v>2733</v>
      </c>
      <c r="B1196" s="86" t="s">
        <v>290</v>
      </c>
      <c r="C1196" s="86">
        <v>2</v>
      </c>
      <c r="D1196" s="119">
        <v>2.3662448518802872E-3</v>
      </c>
      <c r="E1196" s="119">
        <v>2.2419731658922788</v>
      </c>
      <c r="F1196" s="86" t="s">
        <v>2401</v>
      </c>
      <c r="G1196" s="86" t="b">
        <v>0</v>
      </c>
      <c r="H1196" s="86" t="b">
        <v>0</v>
      </c>
      <c r="I1196" s="86" t="b">
        <v>0</v>
      </c>
      <c r="J1196" s="86" t="b">
        <v>0</v>
      </c>
      <c r="K1196" s="86" t="b">
        <v>0</v>
      </c>
      <c r="L1196" s="86" t="b">
        <v>0</v>
      </c>
    </row>
    <row r="1197" spans="1:12" x14ac:dyDescent="0.25">
      <c r="A1197" s="86" t="s">
        <v>290</v>
      </c>
      <c r="B1197" s="86" t="s">
        <v>2627</v>
      </c>
      <c r="C1197" s="86">
        <v>2</v>
      </c>
      <c r="D1197" s="119">
        <v>2.3662448518802872E-3</v>
      </c>
      <c r="E1197" s="119">
        <v>1.8695872616926292</v>
      </c>
      <c r="F1197" s="86" t="s">
        <v>2401</v>
      </c>
      <c r="G1197" s="86" t="b">
        <v>0</v>
      </c>
      <c r="H1197" s="86" t="b">
        <v>0</v>
      </c>
      <c r="I1197" s="86" t="b">
        <v>0</v>
      </c>
      <c r="J1197" s="86" t="b">
        <v>0</v>
      </c>
      <c r="K1197" s="86" t="b">
        <v>0</v>
      </c>
      <c r="L1197" s="86" t="b">
        <v>0</v>
      </c>
    </row>
    <row r="1198" spans="1:12" x14ac:dyDescent="0.25">
      <c r="A1198" s="86" t="s">
        <v>2630</v>
      </c>
      <c r="B1198" s="86" t="s">
        <v>2734</v>
      </c>
      <c r="C1198" s="86">
        <v>2</v>
      </c>
      <c r="D1198" s="119">
        <v>2.3662448518802872E-3</v>
      </c>
      <c r="E1198" s="119">
        <v>2.6099499511868731</v>
      </c>
      <c r="F1198" s="86" t="s">
        <v>2401</v>
      </c>
      <c r="G1198" s="86" t="b">
        <v>0</v>
      </c>
      <c r="H1198" s="86" t="b">
        <v>0</v>
      </c>
      <c r="I1198" s="86" t="b">
        <v>0</v>
      </c>
      <c r="J1198" s="86" t="b">
        <v>0</v>
      </c>
      <c r="K1198" s="86" t="b">
        <v>0</v>
      </c>
      <c r="L1198" s="86" t="b">
        <v>0</v>
      </c>
    </row>
    <row r="1199" spans="1:12" x14ac:dyDescent="0.25">
      <c r="A1199" s="86" t="s">
        <v>2734</v>
      </c>
      <c r="B1199" s="86" t="s">
        <v>2471</v>
      </c>
      <c r="C1199" s="86">
        <v>2</v>
      </c>
      <c r="D1199" s="119">
        <v>2.3662448518802872E-3</v>
      </c>
      <c r="E1199" s="119">
        <v>2.3881012015705165</v>
      </c>
      <c r="F1199" s="86" t="s">
        <v>2401</v>
      </c>
      <c r="G1199" s="86" t="b">
        <v>0</v>
      </c>
      <c r="H1199" s="86" t="b">
        <v>0</v>
      </c>
      <c r="I1199" s="86" t="b">
        <v>0</v>
      </c>
      <c r="J1199" s="86" t="b">
        <v>0</v>
      </c>
      <c r="K1199" s="86" t="b">
        <v>0</v>
      </c>
      <c r="L1199" s="86" t="b">
        <v>0</v>
      </c>
    </row>
    <row r="1200" spans="1:12" x14ac:dyDescent="0.25">
      <c r="A1200" s="86" t="s">
        <v>2459</v>
      </c>
      <c r="B1200" s="86" t="s">
        <v>2469</v>
      </c>
      <c r="C1200" s="86">
        <v>2</v>
      </c>
      <c r="D1200" s="119">
        <v>2.3662448518802872E-3</v>
      </c>
      <c r="E1200" s="119">
        <v>1.9109799468508541</v>
      </c>
      <c r="F1200" s="86" t="s">
        <v>2401</v>
      </c>
      <c r="G1200" s="86" t="b">
        <v>0</v>
      </c>
      <c r="H1200" s="86" t="b">
        <v>0</v>
      </c>
      <c r="I1200" s="86" t="b">
        <v>0</v>
      </c>
      <c r="J1200" s="86" t="b">
        <v>0</v>
      </c>
      <c r="K1200" s="86" t="b">
        <v>0</v>
      </c>
      <c r="L1200" s="86" t="b">
        <v>0</v>
      </c>
    </row>
    <row r="1201" spans="1:12" x14ac:dyDescent="0.25">
      <c r="A1201" s="86" t="s">
        <v>2678</v>
      </c>
      <c r="B1201" s="86" t="s">
        <v>2452</v>
      </c>
      <c r="C1201" s="86">
        <v>2</v>
      </c>
      <c r="D1201" s="119">
        <v>2.3662448518802872E-3</v>
      </c>
      <c r="E1201" s="119">
        <v>2.183981218914592</v>
      </c>
      <c r="F1201" s="86" t="s">
        <v>2401</v>
      </c>
      <c r="G1201" s="86" t="b">
        <v>0</v>
      </c>
      <c r="H1201" s="86" t="b">
        <v>0</v>
      </c>
      <c r="I1201" s="86" t="b">
        <v>0</v>
      </c>
      <c r="J1201" s="86" t="b">
        <v>0</v>
      </c>
      <c r="K1201" s="86" t="b">
        <v>0</v>
      </c>
      <c r="L1201" s="86" t="b">
        <v>0</v>
      </c>
    </row>
    <row r="1202" spans="1:12" x14ac:dyDescent="0.25">
      <c r="A1202" s="86" t="s">
        <v>2456</v>
      </c>
      <c r="B1202" s="86" t="s">
        <v>2679</v>
      </c>
      <c r="C1202" s="86">
        <v>2</v>
      </c>
      <c r="D1202" s="119">
        <v>2.3662448518802872E-3</v>
      </c>
      <c r="E1202" s="119">
        <v>2.1328286964672105</v>
      </c>
      <c r="F1202" s="86" t="s">
        <v>2401</v>
      </c>
      <c r="G1202" s="86" t="b">
        <v>0</v>
      </c>
      <c r="H1202" s="86" t="b">
        <v>0</v>
      </c>
      <c r="I1202" s="86" t="b">
        <v>0</v>
      </c>
      <c r="J1202" s="86" t="b">
        <v>0</v>
      </c>
      <c r="K1202" s="86" t="b">
        <v>0</v>
      </c>
      <c r="L1202" s="86" t="b">
        <v>0</v>
      </c>
    </row>
    <row r="1203" spans="1:12" x14ac:dyDescent="0.25">
      <c r="A1203" s="86" t="s">
        <v>2679</v>
      </c>
      <c r="B1203" s="86" t="s">
        <v>2447</v>
      </c>
      <c r="C1203" s="86">
        <v>2</v>
      </c>
      <c r="D1203" s="119">
        <v>2.3662448518802872E-3</v>
      </c>
      <c r="E1203" s="119">
        <v>1.6891311972344978</v>
      </c>
      <c r="F1203" s="86" t="s">
        <v>2401</v>
      </c>
      <c r="G1203" s="86" t="b">
        <v>0</v>
      </c>
      <c r="H1203" s="86" t="b">
        <v>0</v>
      </c>
      <c r="I1203" s="86" t="b">
        <v>0</v>
      </c>
      <c r="J1203" s="86" t="b">
        <v>0</v>
      </c>
      <c r="K1203" s="86" t="b">
        <v>0</v>
      </c>
      <c r="L1203" s="86" t="b">
        <v>0</v>
      </c>
    </row>
    <row r="1204" spans="1:12" x14ac:dyDescent="0.25">
      <c r="A1204" s="86" t="s">
        <v>2446</v>
      </c>
      <c r="B1204" s="86" t="s">
        <v>528</v>
      </c>
      <c r="C1204" s="86">
        <v>2</v>
      </c>
      <c r="D1204" s="119">
        <v>2.3662448518802872E-3</v>
      </c>
      <c r="E1204" s="119">
        <v>0.82699981792146071</v>
      </c>
      <c r="F1204" s="86" t="s">
        <v>2401</v>
      </c>
      <c r="G1204" s="86" t="b">
        <v>0</v>
      </c>
      <c r="H1204" s="86" t="b">
        <v>0</v>
      </c>
      <c r="I1204" s="86" t="b">
        <v>0</v>
      </c>
      <c r="J1204" s="86" t="b">
        <v>0</v>
      </c>
      <c r="K1204" s="86" t="b">
        <v>0</v>
      </c>
      <c r="L1204" s="86" t="b">
        <v>0</v>
      </c>
    </row>
    <row r="1205" spans="1:12" x14ac:dyDescent="0.25">
      <c r="A1205" s="86" t="s">
        <v>528</v>
      </c>
      <c r="B1205" s="86" t="s">
        <v>277</v>
      </c>
      <c r="C1205" s="86">
        <v>2</v>
      </c>
      <c r="D1205" s="119">
        <v>2.3662448518802872E-3</v>
      </c>
      <c r="E1205" s="119">
        <v>0.87621784059164221</v>
      </c>
      <c r="F1205" s="86" t="s">
        <v>2401</v>
      </c>
      <c r="G1205" s="86" t="b">
        <v>0</v>
      </c>
      <c r="H1205" s="86" t="b">
        <v>0</v>
      </c>
      <c r="I1205" s="86" t="b">
        <v>0</v>
      </c>
      <c r="J1205" s="86" t="b">
        <v>0</v>
      </c>
      <c r="K1205" s="86" t="b">
        <v>0</v>
      </c>
      <c r="L1205" s="86" t="b">
        <v>0</v>
      </c>
    </row>
    <row r="1206" spans="1:12" x14ac:dyDescent="0.25">
      <c r="A1206" s="86" t="s">
        <v>277</v>
      </c>
      <c r="B1206" s="86" t="s">
        <v>2445</v>
      </c>
      <c r="C1206" s="86">
        <v>2</v>
      </c>
      <c r="D1206" s="119">
        <v>2.3662448518802872E-3</v>
      </c>
      <c r="E1206" s="119">
        <v>0.18181515715808413</v>
      </c>
      <c r="F1206" s="86" t="s">
        <v>2401</v>
      </c>
      <c r="G1206" s="86" t="b">
        <v>0</v>
      </c>
      <c r="H1206" s="86" t="b">
        <v>0</v>
      </c>
      <c r="I1206" s="86" t="b">
        <v>0</v>
      </c>
      <c r="J1206" s="86" t="b">
        <v>0</v>
      </c>
      <c r="K1206" s="86" t="b">
        <v>0</v>
      </c>
      <c r="L1206" s="86" t="b">
        <v>0</v>
      </c>
    </row>
    <row r="1207" spans="1:12" x14ac:dyDescent="0.25">
      <c r="A1207" s="86" t="s">
        <v>2445</v>
      </c>
      <c r="B1207" s="86" t="s">
        <v>292</v>
      </c>
      <c r="C1207" s="86">
        <v>2</v>
      </c>
      <c r="D1207" s="119">
        <v>2.3662448518802872E-3</v>
      </c>
      <c r="E1207" s="119">
        <v>0.75061147205800594</v>
      </c>
      <c r="F1207" s="86" t="s">
        <v>2401</v>
      </c>
      <c r="G1207" s="86" t="b">
        <v>0</v>
      </c>
      <c r="H1207" s="86" t="b">
        <v>0</v>
      </c>
      <c r="I1207" s="86" t="b">
        <v>0</v>
      </c>
      <c r="J1207" s="86" t="b">
        <v>0</v>
      </c>
      <c r="K1207" s="86" t="b">
        <v>0</v>
      </c>
      <c r="L1207" s="86" t="b">
        <v>0</v>
      </c>
    </row>
    <row r="1208" spans="1:12" x14ac:dyDescent="0.25">
      <c r="A1208" s="86" t="s">
        <v>292</v>
      </c>
      <c r="B1208" s="86" t="s">
        <v>294</v>
      </c>
      <c r="C1208" s="86">
        <v>2</v>
      </c>
      <c r="D1208" s="119">
        <v>2.3662448518802872E-3</v>
      </c>
      <c r="E1208" s="119">
        <v>1.5887606521169351</v>
      </c>
      <c r="F1208" s="86" t="s">
        <v>2401</v>
      </c>
      <c r="G1208" s="86" t="b">
        <v>0</v>
      </c>
      <c r="H1208" s="86" t="b">
        <v>0</v>
      </c>
      <c r="I1208" s="86" t="b">
        <v>0</v>
      </c>
      <c r="J1208" s="86" t="b">
        <v>0</v>
      </c>
      <c r="K1208" s="86" t="b">
        <v>0</v>
      </c>
      <c r="L1208" s="86" t="b">
        <v>0</v>
      </c>
    </row>
    <row r="1209" spans="1:12" x14ac:dyDescent="0.25">
      <c r="A1209" s="86" t="s">
        <v>294</v>
      </c>
      <c r="B1209" s="86" t="s">
        <v>288</v>
      </c>
      <c r="C1209" s="86">
        <v>2</v>
      </c>
      <c r="D1209" s="119">
        <v>2.3662448518802872E-3</v>
      </c>
      <c r="E1209" s="119">
        <v>1.8317987008032293</v>
      </c>
      <c r="F1209" s="86" t="s">
        <v>2401</v>
      </c>
      <c r="G1209" s="86" t="b">
        <v>0</v>
      </c>
      <c r="H1209" s="86" t="b">
        <v>0</v>
      </c>
      <c r="I1209" s="86" t="b">
        <v>0</v>
      </c>
      <c r="J1209" s="86" t="b">
        <v>0</v>
      </c>
      <c r="K1209" s="86" t="b">
        <v>0</v>
      </c>
      <c r="L1209" s="86" t="b">
        <v>0</v>
      </c>
    </row>
    <row r="1210" spans="1:12" x14ac:dyDescent="0.25">
      <c r="A1210" s="86" t="s">
        <v>288</v>
      </c>
      <c r="B1210" s="86" t="s">
        <v>290</v>
      </c>
      <c r="C1210" s="86">
        <v>2</v>
      </c>
      <c r="D1210" s="119">
        <v>2.3662448518802872E-3</v>
      </c>
      <c r="E1210" s="119">
        <v>1.9409431702282975</v>
      </c>
      <c r="F1210" s="86" t="s">
        <v>2401</v>
      </c>
      <c r="G1210" s="86" t="b">
        <v>0</v>
      </c>
      <c r="H1210" s="86" t="b">
        <v>0</v>
      </c>
      <c r="I1210" s="86" t="b">
        <v>0</v>
      </c>
      <c r="J1210" s="86" t="b">
        <v>0</v>
      </c>
      <c r="K1210" s="86" t="b">
        <v>0</v>
      </c>
      <c r="L1210" s="86" t="b">
        <v>0</v>
      </c>
    </row>
    <row r="1211" spans="1:12" x14ac:dyDescent="0.25">
      <c r="A1211" s="86" t="s">
        <v>272</v>
      </c>
      <c r="B1211" s="86" t="s">
        <v>2451</v>
      </c>
      <c r="C1211" s="86">
        <v>2</v>
      </c>
      <c r="D1211" s="119">
        <v>2.3662448518802872E-3</v>
      </c>
      <c r="E1211" s="119">
        <v>1.2675272703646667</v>
      </c>
      <c r="F1211" s="86" t="s">
        <v>2401</v>
      </c>
      <c r="G1211" s="86" t="b">
        <v>0</v>
      </c>
      <c r="H1211" s="86" t="b">
        <v>0</v>
      </c>
      <c r="I1211" s="86" t="b">
        <v>0</v>
      </c>
      <c r="J1211" s="86" t="b">
        <v>0</v>
      </c>
      <c r="K1211" s="86" t="b">
        <v>0</v>
      </c>
      <c r="L1211" s="86" t="b">
        <v>0</v>
      </c>
    </row>
    <row r="1212" spans="1:12" x14ac:dyDescent="0.25">
      <c r="A1212" s="86" t="s">
        <v>2457</v>
      </c>
      <c r="B1212" s="86" t="s">
        <v>2591</v>
      </c>
      <c r="C1212" s="86">
        <v>2</v>
      </c>
      <c r="D1212" s="119">
        <v>2.3662448518802872E-3</v>
      </c>
      <c r="E1212" s="119">
        <v>1.734888687795173</v>
      </c>
      <c r="F1212" s="86" t="s">
        <v>2401</v>
      </c>
      <c r="G1212" s="86" t="b">
        <v>0</v>
      </c>
      <c r="H1212" s="86" t="b">
        <v>0</v>
      </c>
      <c r="I1212" s="86" t="b">
        <v>0</v>
      </c>
      <c r="J1212" s="86" t="b">
        <v>0</v>
      </c>
      <c r="K1212" s="86" t="b">
        <v>0</v>
      </c>
      <c r="L1212" s="86" t="b">
        <v>0</v>
      </c>
    </row>
    <row r="1213" spans="1:12" x14ac:dyDescent="0.25">
      <c r="A1213" s="86" t="s">
        <v>2478</v>
      </c>
      <c r="B1213" s="86" t="s">
        <v>2473</v>
      </c>
      <c r="C1213" s="86">
        <v>2</v>
      </c>
      <c r="D1213" s="119">
        <v>2.3662448518802872E-3</v>
      </c>
      <c r="E1213" s="119">
        <v>1.6557074417475481</v>
      </c>
      <c r="F1213" s="86" t="s">
        <v>2401</v>
      </c>
      <c r="G1213" s="86" t="b">
        <v>0</v>
      </c>
      <c r="H1213" s="86" t="b">
        <v>0</v>
      </c>
      <c r="I1213" s="86" t="b">
        <v>0</v>
      </c>
      <c r="J1213" s="86" t="b">
        <v>0</v>
      </c>
      <c r="K1213" s="86" t="b">
        <v>0</v>
      </c>
      <c r="L1213" s="86" t="b">
        <v>0</v>
      </c>
    </row>
    <row r="1214" spans="1:12" x14ac:dyDescent="0.25">
      <c r="A1214" s="86" t="s">
        <v>2473</v>
      </c>
      <c r="B1214" s="86" t="s">
        <v>2544</v>
      </c>
      <c r="C1214" s="86">
        <v>2</v>
      </c>
      <c r="D1214" s="119">
        <v>2.3662448518802872E-3</v>
      </c>
      <c r="E1214" s="119">
        <v>2.1328286964672105</v>
      </c>
      <c r="F1214" s="86" t="s">
        <v>2401</v>
      </c>
      <c r="G1214" s="86" t="b">
        <v>0</v>
      </c>
      <c r="H1214" s="86" t="b">
        <v>0</v>
      </c>
      <c r="I1214" s="86" t="b">
        <v>0</v>
      </c>
      <c r="J1214" s="86" t="b">
        <v>0</v>
      </c>
      <c r="K1214" s="86" t="b">
        <v>0</v>
      </c>
      <c r="L1214" s="86" t="b">
        <v>0</v>
      </c>
    </row>
    <row r="1215" spans="1:12" x14ac:dyDescent="0.25">
      <c r="A1215" s="86" t="s">
        <v>2455</v>
      </c>
      <c r="B1215" s="86" t="s">
        <v>2506</v>
      </c>
      <c r="C1215" s="86">
        <v>2</v>
      </c>
      <c r="D1215" s="119">
        <v>2.3662448518802872E-3</v>
      </c>
      <c r="E1215" s="119">
        <v>1.8317987008032293</v>
      </c>
      <c r="F1215" s="86" t="s">
        <v>2401</v>
      </c>
      <c r="G1215" s="86" t="b">
        <v>0</v>
      </c>
      <c r="H1215" s="86" t="b">
        <v>0</v>
      </c>
      <c r="I1215" s="86" t="b">
        <v>0</v>
      </c>
      <c r="J1215" s="86" t="b">
        <v>0</v>
      </c>
      <c r="K1215" s="86" t="b">
        <v>0</v>
      </c>
      <c r="L1215" s="86" t="b">
        <v>0</v>
      </c>
    </row>
    <row r="1216" spans="1:12" x14ac:dyDescent="0.25">
      <c r="A1216" s="86" t="s">
        <v>2644</v>
      </c>
      <c r="B1216" s="86" t="s">
        <v>2559</v>
      </c>
      <c r="C1216" s="86">
        <v>2</v>
      </c>
      <c r="D1216" s="119">
        <v>2.3662448518802872E-3</v>
      </c>
      <c r="E1216" s="119">
        <v>2.6099499511868731</v>
      </c>
      <c r="F1216" s="86" t="s">
        <v>2401</v>
      </c>
      <c r="G1216" s="86" t="b">
        <v>0</v>
      </c>
      <c r="H1216" s="86" t="b">
        <v>0</v>
      </c>
      <c r="I1216" s="86" t="b">
        <v>0</v>
      </c>
      <c r="J1216" s="86" t="b">
        <v>0</v>
      </c>
      <c r="K1216" s="86" t="b">
        <v>0</v>
      </c>
      <c r="L1216" s="86" t="b">
        <v>0</v>
      </c>
    </row>
    <row r="1217" spans="1:12" x14ac:dyDescent="0.25">
      <c r="A1217" s="86" t="s">
        <v>2559</v>
      </c>
      <c r="B1217" s="86" t="s">
        <v>2645</v>
      </c>
      <c r="C1217" s="86">
        <v>2</v>
      </c>
      <c r="D1217" s="119">
        <v>2.3662448518802872E-3</v>
      </c>
      <c r="E1217" s="119">
        <v>2.6099499511868731</v>
      </c>
      <c r="F1217" s="86" t="s">
        <v>2401</v>
      </c>
      <c r="G1217" s="86" t="b">
        <v>0</v>
      </c>
      <c r="H1217" s="86" t="b">
        <v>0</v>
      </c>
      <c r="I1217" s="86" t="b">
        <v>0</v>
      </c>
      <c r="J1217" s="86" t="b">
        <v>0</v>
      </c>
      <c r="K1217" s="86" t="b">
        <v>0</v>
      </c>
      <c r="L1217" s="86" t="b">
        <v>0</v>
      </c>
    </row>
    <row r="1218" spans="1:12" x14ac:dyDescent="0.25">
      <c r="A1218" s="86" t="s">
        <v>2645</v>
      </c>
      <c r="B1218" s="86" t="s">
        <v>2476</v>
      </c>
      <c r="C1218" s="86">
        <v>2</v>
      </c>
      <c r="D1218" s="119">
        <v>2.3662448518802872E-3</v>
      </c>
      <c r="E1218" s="119">
        <v>2.3881012015705165</v>
      </c>
      <c r="F1218" s="86" t="s">
        <v>2401</v>
      </c>
      <c r="G1218" s="86" t="b">
        <v>0</v>
      </c>
      <c r="H1218" s="86" t="b">
        <v>0</v>
      </c>
      <c r="I1218" s="86" t="b">
        <v>0</v>
      </c>
      <c r="J1218" s="86" t="b">
        <v>0</v>
      </c>
      <c r="K1218" s="86" t="b">
        <v>0</v>
      </c>
      <c r="L1218" s="86" t="b">
        <v>0</v>
      </c>
    </row>
    <row r="1219" spans="1:12" x14ac:dyDescent="0.25">
      <c r="A1219" s="86" t="s">
        <v>2476</v>
      </c>
      <c r="B1219" s="86" t="s">
        <v>2611</v>
      </c>
      <c r="C1219" s="86">
        <v>2</v>
      </c>
      <c r="D1219" s="119">
        <v>2.3662448518802872E-3</v>
      </c>
      <c r="E1219" s="119">
        <v>1.734888687795173</v>
      </c>
      <c r="F1219" s="86" t="s">
        <v>2401</v>
      </c>
      <c r="G1219" s="86" t="b">
        <v>0</v>
      </c>
      <c r="H1219" s="86" t="b">
        <v>0</v>
      </c>
      <c r="I1219" s="86" t="b">
        <v>0</v>
      </c>
      <c r="J1219" s="86" t="b">
        <v>0</v>
      </c>
      <c r="K1219" s="86" t="b">
        <v>0</v>
      </c>
      <c r="L1219" s="86" t="b">
        <v>0</v>
      </c>
    </row>
    <row r="1220" spans="1:12" x14ac:dyDescent="0.25">
      <c r="A1220" s="86" t="s">
        <v>2611</v>
      </c>
      <c r="B1220" s="86" t="s">
        <v>2646</v>
      </c>
      <c r="C1220" s="86">
        <v>2</v>
      </c>
      <c r="D1220" s="119">
        <v>2.3662448518802872E-3</v>
      </c>
      <c r="E1220" s="119">
        <v>2.6099499511868731</v>
      </c>
      <c r="F1220" s="86" t="s">
        <v>2401</v>
      </c>
      <c r="G1220" s="86" t="b">
        <v>0</v>
      </c>
      <c r="H1220" s="86" t="b">
        <v>0</v>
      </c>
      <c r="I1220" s="86" t="b">
        <v>0</v>
      </c>
      <c r="J1220" s="86" t="b">
        <v>0</v>
      </c>
      <c r="K1220" s="86" t="b">
        <v>0</v>
      </c>
      <c r="L1220" s="86" t="b">
        <v>0</v>
      </c>
    </row>
    <row r="1221" spans="1:12" x14ac:dyDescent="0.25">
      <c r="A1221" s="86" t="s">
        <v>2646</v>
      </c>
      <c r="B1221" s="86" t="s">
        <v>2647</v>
      </c>
      <c r="C1221" s="86">
        <v>2</v>
      </c>
      <c r="D1221" s="119">
        <v>2.3662448518802872E-3</v>
      </c>
      <c r="E1221" s="119">
        <v>2.786041210242554</v>
      </c>
      <c r="F1221" s="86" t="s">
        <v>2401</v>
      </c>
      <c r="G1221" s="86" t="b">
        <v>0</v>
      </c>
      <c r="H1221" s="86" t="b">
        <v>0</v>
      </c>
      <c r="I1221" s="86" t="b">
        <v>0</v>
      </c>
      <c r="J1221" s="86" t="b">
        <v>0</v>
      </c>
      <c r="K1221" s="86" t="b">
        <v>0</v>
      </c>
      <c r="L1221" s="86" t="b">
        <v>0</v>
      </c>
    </row>
    <row r="1222" spans="1:12" x14ac:dyDescent="0.25">
      <c r="A1222" s="86" t="s">
        <v>2647</v>
      </c>
      <c r="B1222" s="86" t="s">
        <v>2648</v>
      </c>
      <c r="C1222" s="86">
        <v>2</v>
      </c>
      <c r="D1222" s="119">
        <v>2.3662448518802872E-3</v>
      </c>
      <c r="E1222" s="119">
        <v>2.786041210242554</v>
      </c>
      <c r="F1222" s="86" t="s">
        <v>2401</v>
      </c>
      <c r="G1222" s="86" t="b">
        <v>0</v>
      </c>
      <c r="H1222" s="86" t="b">
        <v>0</v>
      </c>
      <c r="I1222" s="86" t="b">
        <v>0</v>
      </c>
      <c r="J1222" s="86" t="b">
        <v>0</v>
      </c>
      <c r="K1222" s="86" t="b">
        <v>0</v>
      </c>
      <c r="L1222" s="86" t="b">
        <v>0</v>
      </c>
    </row>
    <row r="1223" spans="1:12" x14ac:dyDescent="0.25">
      <c r="A1223" s="86" t="s">
        <v>2648</v>
      </c>
      <c r="B1223" s="86" t="s">
        <v>2549</v>
      </c>
      <c r="C1223" s="86">
        <v>2</v>
      </c>
      <c r="D1223" s="119">
        <v>2.3662448518802872E-3</v>
      </c>
      <c r="E1223" s="119">
        <v>2.786041210242554</v>
      </c>
      <c r="F1223" s="86" t="s">
        <v>2401</v>
      </c>
      <c r="G1223" s="86" t="b">
        <v>0</v>
      </c>
      <c r="H1223" s="86" t="b">
        <v>0</v>
      </c>
      <c r="I1223" s="86" t="b">
        <v>0</v>
      </c>
      <c r="J1223" s="86" t="b">
        <v>0</v>
      </c>
      <c r="K1223" s="86" t="b">
        <v>0</v>
      </c>
      <c r="L1223" s="86" t="b">
        <v>0</v>
      </c>
    </row>
    <row r="1224" spans="1:12" x14ac:dyDescent="0.25">
      <c r="A1224" s="86" t="s">
        <v>2549</v>
      </c>
      <c r="B1224" s="86" t="s">
        <v>2493</v>
      </c>
      <c r="C1224" s="86">
        <v>2</v>
      </c>
      <c r="D1224" s="119">
        <v>2.3662448518802872E-3</v>
      </c>
      <c r="E1224" s="119">
        <v>2.6099499511868731</v>
      </c>
      <c r="F1224" s="86" t="s">
        <v>2401</v>
      </c>
      <c r="G1224" s="86" t="b">
        <v>0</v>
      </c>
      <c r="H1224" s="86" t="b">
        <v>0</v>
      </c>
      <c r="I1224" s="86" t="b">
        <v>0</v>
      </c>
      <c r="J1224" s="86" t="b">
        <v>0</v>
      </c>
      <c r="K1224" s="86" t="b">
        <v>0</v>
      </c>
      <c r="L1224" s="86" t="b">
        <v>0</v>
      </c>
    </row>
    <row r="1225" spans="1:12" x14ac:dyDescent="0.25">
      <c r="A1225" s="86" t="s">
        <v>2493</v>
      </c>
      <c r="B1225" s="86" t="s">
        <v>272</v>
      </c>
      <c r="C1225" s="86">
        <v>2</v>
      </c>
      <c r="D1225" s="119">
        <v>2.3662448518802872E-3</v>
      </c>
      <c r="E1225" s="119">
        <v>2.0078899598589106</v>
      </c>
      <c r="F1225" s="86" t="s">
        <v>2401</v>
      </c>
      <c r="G1225" s="86" t="b">
        <v>0</v>
      </c>
      <c r="H1225" s="86" t="b">
        <v>0</v>
      </c>
      <c r="I1225" s="86" t="b">
        <v>0</v>
      </c>
      <c r="J1225" s="86" t="b">
        <v>0</v>
      </c>
      <c r="K1225" s="86" t="b">
        <v>0</v>
      </c>
      <c r="L1225" s="86" t="b">
        <v>0</v>
      </c>
    </row>
    <row r="1226" spans="1:12" x14ac:dyDescent="0.25">
      <c r="A1226" s="86" t="s">
        <v>272</v>
      </c>
      <c r="B1226" s="86" t="s">
        <v>2649</v>
      </c>
      <c r="C1226" s="86">
        <v>2</v>
      </c>
      <c r="D1226" s="119">
        <v>2.3662448518802872E-3</v>
      </c>
      <c r="E1226" s="119">
        <v>2.0456785207483104</v>
      </c>
      <c r="F1226" s="86" t="s">
        <v>2401</v>
      </c>
      <c r="G1226" s="86" t="b">
        <v>0</v>
      </c>
      <c r="H1226" s="86" t="b">
        <v>0</v>
      </c>
      <c r="I1226" s="86" t="b">
        <v>0</v>
      </c>
      <c r="J1226" s="86" t="b">
        <v>0</v>
      </c>
      <c r="K1226" s="86" t="b">
        <v>0</v>
      </c>
      <c r="L1226" s="86" t="b">
        <v>0</v>
      </c>
    </row>
    <row r="1227" spans="1:12" x14ac:dyDescent="0.25">
      <c r="A1227" s="86" t="s">
        <v>2649</v>
      </c>
      <c r="B1227" s="86" t="s">
        <v>2445</v>
      </c>
      <c r="C1227" s="86">
        <v>2</v>
      </c>
      <c r="D1227" s="119">
        <v>2.3662448518802872E-3</v>
      </c>
      <c r="E1227" s="119">
        <v>1.260996403205709</v>
      </c>
      <c r="F1227" s="86" t="s">
        <v>2401</v>
      </c>
      <c r="G1227" s="86" t="b">
        <v>0</v>
      </c>
      <c r="H1227" s="86" t="b">
        <v>0</v>
      </c>
      <c r="I1227" s="86" t="b">
        <v>0</v>
      </c>
      <c r="J1227" s="86" t="b">
        <v>0</v>
      </c>
      <c r="K1227" s="86" t="b">
        <v>0</v>
      </c>
      <c r="L1227" s="86" t="b">
        <v>0</v>
      </c>
    </row>
    <row r="1228" spans="1:12" x14ac:dyDescent="0.25">
      <c r="A1228" s="86" t="s">
        <v>2445</v>
      </c>
      <c r="B1228" s="86" t="s">
        <v>2517</v>
      </c>
      <c r="C1228" s="86">
        <v>2</v>
      </c>
      <c r="D1228" s="119">
        <v>2.3662448518802872E-3</v>
      </c>
      <c r="E1228" s="119">
        <v>1.2946795164082816</v>
      </c>
      <c r="F1228" s="86" t="s">
        <v>2401</v>
      </c>
      <c r="G1228" s="86" t="b">
        <v>0</v>
      </c>
      <c r="H1228" s="86" t="b">
        <v>0</v>
      </c>
      <c r="I1228" s="86" t="b">
        <v>0</v>
      </c>
      <c r="J1228" s="86" t="b">
        <v>0</v>
      </c>
      <c r="K1228" s="86" t="b">
        <v>0</v>
      </c>
      <c r="L1228" s="86" t="b">
        <v>0</v>
      </c>
    </row>
    <row r="1229" spans="1:12" x14ac:dyDescent="0.25">
      <c r="A1229" s="86" t="s">
        <v>2517</v>
      </c>
      <c r="B1229" s="86" t="s">
        <v>2650</v>
      </c>
      <c r="C1229" s="86">
        <v>2</v>
      </c>
      <c r="D1229" s="119">
        <v>2.3662448518802872E-3</v>
      </c>
      <c r="E1229" s="119">
        <v>2.786041210242554</v>
      </c>
      <c r="F1229" s="86" t="s">
        <v>2401</v>
      </c>
      <c r="G1229" s="86" t="b">
        <v>0</v>
      </c>
      <c r="H1229" s="86" t="b">
        <v>0</v>
      </c>
      <c r="I1229" s="86" t="b">
        <v>0</v>
      </c>
      <c r="J1229" s="86" t="b">
        <v>0</v>
      </c>
      <c r="K1229" s="86" t="b">
        <v>0</v>
      </c>
      <c r="L1229" s="86" t="b">
        <v>0</v>
      </c>
    </row>
    <row r="1230" spans="1:12" x14ac:dyDescent="0.25">
      <c r="A1230" s="86" t="s">
        <v>2650</v>
      </c>
      <c r="B1230" s="86" t="s">
        <v>2651</v>
      </c>
      <c r="C1230" s="86">
        <v>2</v>
      </c>
      <c r="D1230" s="119">
        <v>2.3662448518802872E-3</v>
      </c>
      <c r="E1230" s="119">
        <v>2.786041210242554</v>
      </c>
      <c r="F1230" s="86" t="s">
        <v>2401</v>
      </c>
      <c r="G1230" s="86" t="b">
        <v>0</v>
      </c>
      <c r="H1230" s="86" t="b">
        <v>0</v>
      </c>
      <c r="I1230" s="86" t="b">
        <v>0</v>
      </c>
      <c r="J1230" s="86" t="b">
        <v>0</v>
      </c>
      <c r="K1230" s="86" t="b">
        <v>0</v>
      </c>
      <c r="L1230" s="86" t="b">
        <v>0</v>
      </c>
    </row>
    <row r="1231" spans="1:12" x14ac:dyDescent="0.25">
      <c r="A1231" s="86" t="s">
        <v>2651</v>
      </c>
      <c r="B1231" s="86" t="s">
        <v>2510</v>
      </c>
      <c r="C1231" s="86">
        <v>2</v>
      </c>
      <c r="D1231" s="119">
        <v>2.3662448518802872E-3</v>
      </c>
      <c r="E1231" s="119">
        <v>2.3089199555228919</v>
      </c>
      <c r="F1231" s="86" t="s">
        <v>2401</v>
      </c>
      <c r="G1231" s="86" t="b">
        <v>0</v>
      </c>
      <c r="H1231" s="86" t="b">
        <v>0</v>
      </c>
      <c r="I1231" s="86" t="b">
        <v>0</v>
      </c>
      <c r="J1231" s="86" t="b">
        <v>0</v>
      </c>
      <c r="K1231" s="86" t="b">
        <v>0</v>
      </c>
      <c r="L1231" s="86" t="b">
        <v>0</v>
      </c>
    </row>
    <row r="1232" spans="1:12" x14ac:dyDescent="0.25">
      <c r="A1232" s="86" t="s">
        <v>2510</v>
      </c>
      <c r="B1232" s="86" t="s">
        <v>2612</v>
      </c>
      <c r="C1232" s="86">
        <v>2</v>
      </c>
      <c r="D1232" s="119">
        <v>2.3662448518802872E-3</v>
      </c>
      <c r="E1232" s="119">
        <v>2.1328286964672105</v>
      </c>
      <c r="F1232" s="86" t="s">
        <v>2401</v>
      </c>
      <c r="G1232" s="86" t="b">
        <v>0</v>
      </c>
      <c r="H1232" s="86" t="b">
        <v>0</v>
      </c>
      <c r="I1232" s="86" t="b">
        <v>0</v>
      </c>
      <c r="J1232" s="86" t="b">
        <v>0</v>
      </c>
      <c r="K1232" s="86" t="b">
        <v>0</v>
      </c>
      <c r="L1232" s="86" t="b">
        <v>0</v>
      </c>
    </row>
    <row r="1233" spans="1:12" x14ac:dyDescent="0.25">
      <c r="A1233" s="86" t="s">
        <v>2612</v>
      </c>
      <c r="B1233" s="86" t="s">
        <v>2652</v>
      </c>
      <c r="C1233" s="86">
        <v>2</v>
      </c>
      <c r="D1233" s="119">
        <v>2.3662448518802872E-3</v>
      </c>
      <c r="E1233" s="119">
        <v>2.6099499511868731</v>
      </c>
      <c r="F1233" s="86" t="s">
        <v>2401</v>
      </c>
      <c r="G1233" s="86" t="b">
        <v>0</v>
      </c>
      <c r="H1233" s="86" t="b">
        <v>0</v>
      </c>
      <c r="I1233" s="86" t="b">
        <v>0</v>
      </c>
      <c r="J1233" s="86" t="b">
        <v>0</v>
      </c>
      <c r="K1233" s="86" t="b">
        <v>0</v>
      </c>
      <c r="L1233" s="86" t="b">
        <v>0</v>
      </c>
    </row>
    <row r="1234" spans="1:12" x14ac:dyDescent="0.25">
      <c r="A1234" s="86" t="s">
        <v>2652</v>
      </c>
      <c r="B1234" s="86" t="s">
        <v>277</v>
      </c>
      <c r="C1234" s="86">
        <v>2</v>
      </c>
      <c r="D1234" s="119">
        <v>2.3662448518802872E-3</v>
      </c>
      <c r="E1234" s="119">
        <v>1.6891311972344978</v>
      </c>
      <c r="F1234" s="86" t="s">
        <v>2401</v>
      </c>
      <c r="G1234" s="86" t="b">
        <v>0</v>
      </c>
      <c r="H1234" s="86" t="b">
        <v>0</v>
      </c>
      <c r="I1234" s="86" t="b">
        <v>0</v>
      </c>
      <c r="J1234" s="86" t="b">
        <v>0</v>
      </c>
      <c r="K1234" s="86" t="b">
        <v>0</v>
      </c>
      <c r="L1234" s="86" t="b">
        <v>0</v>
      </c>
    </row>
    <row r="1235" spans="1:12" x14ac:dyDescent="0.25">
      <c r="A1235" s="86" t="s">
        <v>277</v>
      </c>
      <c r="B1235" s="86" t="s">
        <v>2576</v>
      </c>
      <c r="C1235" s="86">
        <v>2</v>
      </c>
      <c r="D1235" s="119">
        <v>2.3662448518802872E-3</v>
      </c>
      <c r="E1235" s="119">
        <v>1.5307687051392482</v>
      </c>
      <c r="F1235" s="86" t="s">
        <v>2401</v>
      </c>
      <c r="G1235" s="86" t="b">
        <v>0</v>
      </c>
      <c r="H1235" s="86" t="b">
        <v>0</v>
      </c>
      <c r="I1235" s="86" t="b">
        <v>0</v>
      </c>
      <c r="J1235" s="86" t="b">
        <v>0</v>
      </c>
      <c r="K1235" s="86" t="b">
        <v>0</v>
      </c>
      <c r="L1235" s="86" t="b">
        <v>0</v>
      </c>
    </row>
    <row r="1236" spans="1:12" x14ac:dyDescent="0.25">
      <c r="A1236" s="86" t="s">
        <v>2576</v>
      </c>
      <c r="B1236" s="86" t="s">
        <v>2448</v>
      </c>
      <c r="C1236" s="86">
        <v>2</v>
      </c>
      <c r="D1236" s="119">
        <v>2.3662448518802872E-3</v>
      </c>
      <c r="E1236" s="119">
        <v>1.379501029808599</v>
      </c>
      <c r="F1236" s="86" t="s">
        <v>2401</v>
      </c>
      <c r="G1236" s="86" t="b">
        <v>0</v>
      </c>
      <c r="H1236" s="86" t="b">
        <v>0</v>
      </c>
      <c r="I1236" s="86" t="b">
        <v>0</v>
      </c>
      <c r="J1236" s="86" t="b">
        <v>0</v>
      </c>
      <c r="K1236" s="86" t="b">
        <v>0</v>
      </c>
      <c r="L1236" s="86" t="b">
        <v>0</v>
      </c>
    </row>
    <row r="1237" spans="1:12" x14ac:dyDescent="0.25">
      <c r="A1237" s="86" t="s">
        <v>2835</v>
      </c>
      <c r="B1237" s="86" t="s">
        <v>2843</v>
      </c>
      <c r="C1237" s="86">
        <v>2</v>
      </c>
      <c r="D1237" s="119">
        <v>2.3662448518802872E-3</v>
      </c>
      <c r="E1237" s="119">
        <v>2.4338586921311918</v>
      </c>
      <c r="F1237" s="86" t="s">
        <v>2401</v>
      </c>
      <c r="G1237" s="86" t="b">
        <v>0</v>
      </c>
      <c r="H1237" s="86" t="b">
        <v>0</v>
      </c>
      <c r="I1237" s="86" t="b">
        <v>0</v>
      </c>
      <c r="J1237" s="86" t="b">
        <v>0</v>
      </c>
      <c r="K1237" s="86" t="b">
        <v>0</v>
      </c>
      <c r="L1237" s="86" t="b">
        <v>0</v>
      </c>
    </row>
    <row r="1238" spans="1:12" x14ac:dyDescent="0.25">
      <c r="A1238" s="86" t="s">
        <v>2843</v>
      </c>
      <c r="B1238" s="86" t="s">
        <v>2923</v>
      </c>
      <c r="C1238" s="86">
        <v>2</v>
      </c>
      <c r="D1238" s="119">
        <v>2.3662448518802872E-3</v>
      </c>
      <c r="E1238" s="119">
        <v>2.6099499511868731</v>
      </c>
      <c r="F1238" s="86" t="s">
        <v>2401</v>
      </c>
      <c r="G1238" s="86" t="b">
        <v>0</v>
      </c>
      <c r="H1238" s="86" t="b">
        <v>0</v>
      </c>
      <c r="I1238" s="86" t="b">
        <v>0</v>
      </c>
      <c r="J1238" s="86" t="b">
        <v>0</v>
      </c>
      <c r="K1238" s="86" t="b">
        <v>0</v>
      </c>
      <c r="L1238" s="86" t="b">
        <v>0</v>
      </c>
    </row>
    <row r="1239" spans="1:12" x14ac:dyDescent="0.25">
      <c r="A1239" s="86" t="s">
        <v>2923</v>
      </c>
      <c r="B1239" s="86" t="s">
        <v>2836</v>
      </c>
      <c r="C1239" s="86">
        <v>2</v>
      </c>
      <c r="D1239" s="119">
        <v>2.3662448518802872E-3</v>
      </c>
      <c r="E1239" s="119">
        <v>2.6099499511868731</v>
      </c>
      <c r="F1239" s="86" t="s">
        <v>2401</v>
      </c>
      <c r="G1239" s="86" t="b">
        <v>0</v>
      </c>
      <c r="H1239" s="86" t="b">
        <v>0</v>
      </c>
      <c r="I1239" s="86" t="b">
        <v>0</v>
      </c>
      <c r="J1239" s="86" t="b">
        <v>0</v>
      </c>
      <c r="K1239" s="86" t="b">
        <v>0</v>
      </c>
      <c r="L1239" s="86" t="b">
        <v>0</v>
      </c>
    </row>
    <row r="1240" spans="1:12" x14ac:dyDescent="0.25">
      <c r="A1240" s="86" t="s">
        <v>2455</v>
      </c>
      <c r="B1240" s="86" t="s">
        <v>2655</v>
      </c>
      <c r="C1240" s="86">
        <v>2</v>
      </c>
      <c r="D1240" s="119">
        <v>2.3662448518802872E-3</v>
      </c>
      <c r="E1240" s="119">
        <v>2.1328286964672105</v>
      </c>
      <c r="F1240" s="86" t="s">
        <v>2401</v>
      </c>
      <c r="G1240" s="86" t="b">
        <v>0</v>
      </c>
      <c r="H1240" s="86" t="b">
        <v>0</v>
      </c>
      <c r="I1240" s="86" t="b">
        <v>0</v>
      </c>
      <c r="J1240" s="86" t="b">
        <v>0</v>
      </c>
      <c r="K1240" s="86" t="b">
        <v>0</v>
      </c>
      <c r="L1240" s="86" t="b">
        <v>0</v>
      </c>
    </row>
    <row r="1241" spans="1:12" x14ac:dyDescent="0.25">
      <c r="A1241" s="86" t="s">
        <v>2655</v>
      </c>
      <c r="B1241" s="86" t="s">
        <v>2467</v>
      </c>
      <c r="C1241" s="86">
        <v>2</v>
      </c>
      <c r="D1241" s="119">
        <v>2.3662448518802872E-3</v>
      </c>
      <c r="E1241" s="119">
        <v>2.0078899598589106</v>
      </c>
      <c r="F1241" s="86" t="s">
        <v>2401</v>
      </c>
      <c r="G1241" s="86" t="b">
        <v>0</v>
      </c>
      <c r="H1241" s="86" t="b">
        <v>0</v>
      </c>
      <c r="I1241" s="86" t="b">
        <v>0</v>
      </c>
      <c r="J1241" s="86" t="b">
        <v>0</v>
      </c>
      <c r="K1241" s="86" t="b">
        <v>0</v>
      </c>
      <c r="L1241" s="86" t="b">
        <v>0</v>
      </c>
    </row>
    <row r="1242" spans="1:12" x14ac:dyDescent="0.25">
      <c r="A1242" s="86" t="s">
        <v>2467</v>
      </c>
      <c r="B1242" s="86" t="s">
        <v>2526</v>
      </c>
      <c r="C1242" s="86">
        <v>2</v>
      </c>
      <c r="D1242" s="119">
        <v>2.3662448518802872E-3</v>
      </c>
      <c r="E1242" s="119">
        <v>1.9109799468508541</v>
      </c>
      <c r="F1242" s="86" t="s">
        <v>2401</v>
      </c>
      <c r="G1242" s="86" t="b">
        <v>0</v>
      </c>
      <c r="H1242" s="86" t="b">
        <v>0</v>
      </c>
      <c r="I1242" s="86" t="b">
        <v>0</v>
      </c>
      <c r="J1242" s="86" t="b">
        <v>0</v>
      </c>
      <c r="K1242" s="86" t="b">
        <v>0</v>
      </c>
      <c r="L1242" s="86" t="b">
        <v>0</v>
      </c>
    </row>
    <row r="1243" spans="1:12" x14ac:dyDescent="0.25">
      <c r="A1243" s="86" t="s">
        <v>2526</v>
      </c>
      <c r="B1243" s="86" t="s">
        <v>2445</v>
      </c>
      <c r="C1243" s="86">
        <v>2</v>
      </c>
      <c r="D1243" s="119">
        <v>2.3662448518802872E-3</v>
      </c>
      <c r="E1243" s="119">
        <v>1.0849051441500277</v>
      </c>
      <c r="F1243" s="86" t="s">
        <v>2401</v>
      </c>
      <c r="G1243" s="86" t="b">
        <v>0</v>
      </c>
      <c r="H1243" s="86" t="b">
        <v>0</v>
      </c>
      <c r="I1243" s="86" t="b">
        <v>0</v>
      </c>
      <c r="J1243" s="86" t="b">
        <v>0</v>
      </c>
      <c r="K1243" s="86" t="b">
        <v>0</v>
      </c>
      <c r="L1243" s="86" t="b">
        <v>0</v>
      </c>
    </row>
    <row r="1244" spans="1:12" x14ac:dyDescent="0.25">
      <c r="A1244" s="86" t="s">
        <v>2445</v>
      </c>
      <c r="B1244" s="86" t="s">
        <v>2586</v>
      </c>
      <c r="C1244" s="86">
        <v>2</v>
      </c>
      <c r="D1244" s="119">
        <v>2.3662448518802872E-3</v>
      </c>
      <c r="E1244" s="119">
        <v>1.1185882573526003</v>
      </c>
      <c r="F1244" s="86" t="s">
        <v>2401</v>
      </c>
      <c r="G1244" s="86" t="b">
        <v>0</v>
      </c>
      <c r="H1244" s="86" t="b">
        <v>0</v>
      </c>
      <c r="I1244" s="86" t="b">
        <v>0</v>
      </c>
      <c r="J1244" s="86" t="b">
        <v>0</v>
      </c>
      <c r="K1244" s="86" t="b">
        <v>0</v>
      </c>
      <c r="L1244" s="86" t="b">
        <v>0</v>
      </c>
    </row>
    <row r="1245" spans="1:12" x14ac:dyDescent="0.25">
      <c r="A1245" s="86" t="s">
        <v>2586</v>
      </c>
      <c r="B1245" s="86" t="s">
        <v>2455</v>
      </c>
      <c r="C1245" s="86">
        <v>2</v>
      </c>
      <c r="D1245" s="119">
        <v>2.3662448518802872E-3</v>
      </c>
      <c r="E1245" s="119">
        <v>2.0658819068365974</v>
      </c>
      <c r="F1245" s="86" t="s">
        <v>2401</v>
      </c>
      <c r="G1245" s="86" t="b">
        <v>0</v>
      </c>
      <c r="H1245" s="86" t="b">
        <v>0</v>
      </c>
      <c r="I1245" s="86" t="b">
        <v>0</v>
      </c>
      <c r="J1245" s="86" t="b">
        <v>0</v>
      </c>
      <c r="K1245" s="86" t="b">
        <v>0</v>
      </c>
      <c r="L1245" s="86" t="b">
        <v>0</v>
      </c>
    </row>
    <row r="1246" spans="1:12" x14ac:dyDescent="0.25">
      <c r="A1246" s="86" t="s">
        <v>2455</v>
      </c>
      <c r="B1246" s="86" t="s">
        <v>2563</v>
      </c>
      <c r="C1246" s="86">
        <v>2</v>
      </c>
      <c r="D1246" s="119">
        <v>2.3662448518802872E-3</v>
      </c>
      <c r="E1246" s="119">
        <v>1.734888687795173</v>
      </c>
      <c r="F1246" s="86" t="s">
        <v>2401</v>
      </c>
      <c r="G1246" s="86" t="b">
        <v>0</v>
      </c>
      <c r="H1246" s="86" t="b">
        <v>0</v>
      </c>
      <c r="I1246" s="86" t="b">
        <v>0</v>
      </c>
      <c r="J1246" s="86" t="b">
        <v>0</v>
      </c>
      <c r="K1246" s="86" t="b">
        <v>0</v>
      </c>
      <c r="L1246" s="86" t="b">
        <v>0</v>
      </c>
    </row>
    <row r="1247" spans="1:12" x14ac:dyDescent="0.25">
      <c r="A1247" s="86" t="s">
        <v>2563</v>
      </c>
      <c r="B1247" s="86" t="s">
        <v>2656</v>
      </c>
      <c r="C1247" s="86">
        <v>2</v>
      </c>
      <c r="D1247" s="119">
        <v>2.3662448518802872E-3</v>
      </c>
      <c r="E1247" s="119">
        <v>2.3881012015705165</v>
      </c>
      <c r="F1247" s="86" t="s">
        <v>2401</v>
      </c>
      <c r="G1247" s="86" t="b">
        <v>0</v>
      </c>
      <c r="H1247" s="86" t="b">
        <v>0</v>
      </c>
      <c r="I1247" s="86" t="b">
        <v>0</v>
      </c>
      <c r="J1247" s="86" t="b">
        <v>0</v>
      </c>
      <c r="K1247" s="86" t="b">
        <v>0</v>
      </c>
      <c r="L1247" s="86" t="b">
        <v>0</v>
      </c>
    </row>
    <row r="1248" spans="1:12" x14ac:dyDescent="0.25">
      <c r="A1248" s="86" t="s">
        <v>2656</v>
      </c>
      <c r="B1248" s="86" t="s">
        <v>2464</v>
      </c>
      <c r="C1248" s="86">
        <v>2</v>
      </c>
      <c r="D1248" s="119">
        <v>2.3662448518802872E-3</v>
      </c>
      <c r="E1248" s="119">
        <v>2.0456785207483104</v>
      </c>
      <c r="F1248" s="86" t="s">
        <v>2401</v>
      </c>
      <c r="G1248" s="86" t="b">
        <v>0</v>
      </c>
      <c r="H1248" s="86" t="b">
        <v>0</v>
      </c>
      <c r="I1248" s="86" t="b">
        <v>0</v>
      </c>
      <c r="J1248" s="86" t="b">
        <v>0</v>
      </c>
      <c r="K1248" s="86" t="b">
        <v>0</v>
      </c>
      <c r="L1248" s="86" t="b">
        <v>0</v>
      </c>
    </row>
    <row r="1249" spans="1:12" x14ac:dyDescent="0.25">
      <c r="A1249" s="86" t="s">
        <v>2464</v>
      </c>
      <c r="B1249" s="86" t="s">
        <v>2601</v>
      </c>
      <c r="C1249" s="86">
        <v>2</v>
      </c>
      <c r="D1249" s="119">
        <v>2.3662448518802872E-3</v>
      </c>
      <c r="E1249" s="119">
        <v>2.0456785207483104</v>
      </c>
      <c r="F1249" s="86" t="s">
        <v>2401</v>
      </c>
      <c r="G1249" s="86" t="b">
        <v>0</v>
      </c>
      <c r="H1249" s="86" t="b">
        <v>0</v>
      </c>
      <c r="I1249" s="86" t="b">
        <v>0</v>
      </c>
      <c r="J1249" s="86" t="b">
        <v>0</v>
      </c>
      <c r="K1249" s="86" t="b">
        <v>0</v>
      </c>
      <c r="L1249" s="86" t="b">
        <v>0</v>
      </c>
    </row>
    <row r="1250" spans="1:12" x14ac:dyDescent="0.25">
      <c r="A1250" s="86" t="s">
        <v>2601</v>
      </c>
      <c r="B1250" s="86" t="s">
        <v>2657</v>
      </c>
      <c r="C1250" s="86">
        <v>2</v>
      </c>
      <c r="D1250" s="119">
        <v>2.3662448518802872E-3</v>
      </c>
      <c r="E1250" s="119">
        <v>2.786041210242554</v>
      </c>
      <c r="F1250" s="86" t="s">
        <v>2401</v>
      </c>
      <c r="G1250" s="86" t="b">
        <v>0</v>
      </c>
      <c r="H1250" s="86" t="b">
        <v>0</v>
      </c>
      <c r="I1250" s="86" t="b">
        <v>0</v>
      </c>
      <c r="J1250" s="86" t="b">
        <v>0</v>
      </c>
      <c r="K1250" s="86" t="b">
        <v>0</v>
      </c>
      <c r="L1250" s="86" t="b">
        <v>0</v>
      </c>
    </row>
    <row r="1251" spans="1:12" x14ac:dyDescent="0.25">
      <c r="A1251" s="86" t="s">
        <v>2657</v>
      </c>
      <c r="B1251" s="86" t="s">
        <v>2658</v>
      </c>
      <c r="C1251" s="86">
        <v>2</v>
      </c>
      <c r="D1251" s="119">
        <v>2.3662448518802872E-3</v>
      </c>
      <c r="E1251" s="119">
        <v>2.786041210242554</v>
      </c>
      <c r="F1251" s="86" t="s">
        <v>2401</v>
      </c>
      <c r="G1251" s="86" t="b">
        <v>0</v>
      </c>
      <c r="H1251" s="86" t="b">
        <v>0</v>
      </c>
      <c r="I1251" s="86" t="b">
        <v>0</v>
      </c>
      <c r="J1251" s="86" t="b">
        <v>0</v>
      </c>
      <c r="K1251" s="86" t="b">
        <v>0</v>
      </c>
      <c r="L1251" s="86" t="b">
        <v>0</v>
      </c>
    </row>
    <row r="1252" spans="1:12" x14ac:dyDescent="0.25">
      <c r="A1252" s="86" t="s">
        <v>2658</v>
      </c>
      <c r="B1252" s="86" t="s">
        <v>2492</v>
      </c>
      <c r="C1252" s="86">
        <v>2</v>
      </c>
      <c r="D1252" s="119">
        <v>2.3662448518802872E-3</v>
      </c>
      <c r="E1252" s="119">
        <v>2.3089199555228919</v>
      </c>
      <c r="F1252" s="86" t="s">
        <v>2401</v>
      </c>
      <c r="G1252" s="86" t="b">
        <v>0</v>
      </c>
      <c r="H1252" s="86" t="b">
        <v>0</v>
      </c>
      <c r="I1252" s="86" t="b">
        <v>0</v>
      </c>
      <c r="J1252" s="86" t="b">
        <v>0</v>
      </c>
      <c r="K1252" s="86" t="b">
        <v>0</v>
      </c>
      <c r="L1252" s="86" t="b">
        <v>0</v>
      </c>
    </row>
    <row r="1253" spans="1:12" x14ac:dyDescent="0.25">
      <c r="A1253" s="86" t="s">
        <v>2452</v>
      </c>
      <c r="B1253" s="86" t="s">
        <v>2451</v>
      </c>
      <c r="C1253" s="86">
        <v>2</v>
      </c>
      <c r="D1253" s="119">
        <v>2.3662448518802872E-3</v>
      </c>
      <c r="E1253" s="119">
        <v>1.4058299685309481</v>
      </c>
      <c r="F1253" s="86" t="s">
        <v>2401</v>
      </c>
      <c r="G1253" s="86" t="b">
        <v>0</v>
      </c>
      <c r="H1253" s="86" t="b">
        <v>0</v>
      </c>
      <c r="I1253" s="86" t="b">
        <v>0</v>
      </c>
      <c r="J1253" s="86" t="b">
        <v>0</v>
      </c>
      <c r="K1253" s="86" t="b">
        <v>0</v>
      </c>
      <c r="L1253" s="86" t="b">
        <v>0</v>
      </c>
    </row>
    <row r="1254" spans="1:12" x14ac:dyDescent="0.25">
      <c r="A1254" s="86" t="s">
        <v>2927</v>
      </c>
      <c r="B1254" s="86" t="s">
        <v>2928</v>
      </c>
      <c r="C1254" s="86">
        <v>2</v>
      </c>
      <c r="D1254" s="119">
        <v>2.3662448518802872E-3</v>
      </c>
      <c r="E1254" s="119">
        <v>2.786041210242554</v>
      </c>
      <c r="F1254" s="86" t="s">
        <v>2401</v>
      </c>
      <c r="G1254" s="86" t="b">
        <v>0</v>
      </c>
      <c r="H1254" s="86" t="b">
        <v>0</v>
      </c>
      <c r="I1254" s="86" t="b">
        <v>0</v>
      </c>
      <c r="J1254" s="86" t="b">
        <v>0</v>
      </c>
      <c r="K1254" s="86" t="b">
        <v>0</v>
      </c>
      <c r="L1254" s="86" t="b">
        <v>0</v>
      </c>
    </row>
    <row r="1255" spans="1:12" x14ac:dyDescent="0.25">
      <c r="A1255" s="86" t="s">
        <v>2928</v>
      </c>
      <c r="B1255" s="86" t="s">
        <v>2929</v>
      </c>
      <c r="C1255" s="86">
        <v>2</v>
      </c>
      <c r="D1255" s="119">
        <v>2.3662448518802872E-3</v>
      </c>
      <c r="E1255" s="119">
        <v>2.786041210242554</v>
      </c>
      <c r="F1255" s="86" t="s">
        <v>2401</v>
      </c>
      <c r="G1255" s="86" t="b">
        <v>0</v>
      </c>
      <c r="H1255" s="86" t="b">
        <v>0</v>
      </c>
      <c r="I1255" s="86" t="b">
        <v>0</v>
      </c>
      <c r="J1255" s="86" t="b">
        <v>0</v>
      </c>
      <c r="K1255" s="86" t="b">
        <v>0</v>
      </c>
      <c r="L1255" s="86" t="b">
        <v>0</v>
      </c>
    </row>
    <row r="1256" spans="1:12" x14ac:dyDescent="0.25">
      <c r="A1256" s="86" t="s">
        <v>2929</v>
      </c>
      <c r="B1256" s="86" t="s">
        <v>2452</v>
      </c>
      <c r="C1256" s="86">
        <v>2</v>
      </c>
      <c r="D1256" s="119">
        <v>2.3662448518802872E-3</v>
      </c>
      <c r="E1256" s="119">
        <v>2.183981218914592</v>
      </c>
      <c r="F1256" s="86" t="s">
        <v>2401</v>
      </c>
      <c r="G1256" s="86" t="b">
        <v>0</v>
      </c>
      <c r="H1256" s="86" t="b">
        <v>0</v>
      </c>
      <c r="I1256" s="86" t="b">
        <v>0</v>
      </c>
      <c r="J1256" s="86" t="b">
        <v>0</v>
      </c>
      <c r="K1256" s="86" t="b">
        <v>0</v>
      </c>
      <c r="L1256" s="86" t="b">
        <v>0</v>
      </c>
    </row>
    <row r="1257" spans="1:12" x14ac:dyDescent="0.25">
      <c r="A1257" s="86" t="s">
        <v>2462</v>
      </c>
      <c r="B1257" s="86" t="s">
        <v>2451</v>
      </c>
      <c r="C1257" s="86">
        <v>2</v>
      </c>
      <c r="D1257" s="119">
        <v>2.3662448518802872E-3</v>
      </c>
      <c r="E1257" s="119">
        <v>1.5307687051392482</v>
      </c>
      <c r="F1257" s="86" t="s">
        <v>2401</v>
      </c>
      <c r="G1257" s="86" t="b">
        <v>0</v>
      </c>
      <c r="H1257" s="86" t="b">
        <v>0</v>
      </c>
      <c r="I1257" s="86" t="b">
        <v>0</v>
      </c>
      <c r="J1257" s="86" t="b">
        <v>0</v>
      </c>
      <c r="K1257" s="86" t="b">
        <v>0</v>
      </c>
      <c r="L1257" s="86" t="b">
        <v>0</v>
      </c>
    </row>
    <row r="1258" spans="1:12" x14ac:dyDescent="0.25">
      <c r="A1258" s="86" t="s">
        <v>2451</v>
      </c>
      <c r="B1258" s="86" t="s">
        <v>2858</v>
      </c>
      <c r="C1258" s="86">
        <v>2</v>
      </c>
      <c r="D1258" s="119">
        <v>2.3662448518802872E-3</v>
      </c>
      <c r="E1258" s="119">
        <v>1.8317987008032293</v>
      </c>
      <c r="F1258" s="86" t="s">
        <v>2401</v>
      </c>
      <c r="G1258" s="86" t="b">
        <v>0</v>
      </c>
      <c r="H1258" s="86" t="b">
        <v>0</v>
      </c>
      <c r="I1258" s="86" t="b">
        <v>0</v>
      </c>
      <c r="J1258" s="86" t="b">
        <v>0</v>
      </c>
      <c r="K1258" s="86" t="b">
        <v>0</v>
      </c>
      <c r="L1258" s="86" t="b">
        <v>0</v>
      </c>
    </row>
    <row r="1259" spans="1:12" x14ac:dyDescent="0.25">
      <c r="A1259" s="86" t="s">
        <v>2858</v>
      </c>
      <c r="B1259" s="86" t="s">
        <v>2445</v>
      </c>
      <c r="C1259" s="86">
        <v>2</v>
      </c>
      <c r="D1259" s="119">
        <v>2.3662448518802872E-3</v>
      </c>
      <c r="E1259" s="119">
        <v>1.0849051441500277</v>
      </c>
      <c r="F1259" s="86" t="s">
        <v>2401</v>
      </c>
      <c r="G1259" s="86" t="b">
        <v>0</v>
      </c>
      <c r="H1259" s="86" t="b">
        <v>0</v>
      </c>
      <c r="I1259" s="86" t="b">
        <v>0</v>
      </c>
      <c r="J1259" s="86" t="b">
        <v>0</v>
      </c>
      <c r="K1259" s="86" t="b">
        <v>0</v>
      </c>
      <c r="L1259" s="86" t="b">
        <v>0</v>
      </c>
    </row>
    <row r="1260" spans="1:12" x14ac:dyDescent="0.25">
      <c r="A1260" s="86" t="s">
        <v>2445</v>
      </c>
      <c r="B1260" s="86" t="s">
        <v>2930</v>
      </c>
      <c r="C1260" s="86">
        <v>2</v>
      </c>
      <c r="D1260" s="119">
        <v>2.3662448518802872E-3</v>
      </c>
      <c r="E1260" s="119">
        <v>1.2946795164082816</v>
      </c>
      <c r="F1260" s="86" t="s">
        <v>2401</v>
      </c>
      <c r="G1260" s="86" t="b">
        <v>0</v>
      </c>
      <c r="H1260" s="86" t="b">
        <v>0</v>
      </c>
      <c r="I1260" s="86" t="b">
        <v>0</v>
      </c>
      <c r="J1260" s="86" t="b">
        <v>0</v>
      </c>
      <c r="K1260" s="86" t="b">
        <v>0</v>
      </c>
      <c r="L1260" s="86" t="b">
        <v>0</v>
      </c>
    </row>
    <row r="1261" spans="1:12" x14ac:dyDescent="0.25">
      <c r="A1261" s="86" t="s">
        <v>2930</v>
      </c>
      <c r="B1261" s="86" t="s">
        <v>2563</v>
      </c>
      <c r="C1261" s="86">
        <v>2</v>
      </c>
      <c r="D1261" s="119">
        <v>2.3662448518802872E-3</v>
      </c>
      <c r="E1261" s="119">
        <v>2.3881012015705165</v>
      </c>
      <c r="F1261" s="86" t="s">
        <v>2401</v>
      </c>
      <c r="G1261" s="86" t="b">
        <v>0</v>
      </c>
      <c r="H1261" s="86" t="b">
        <v>0</v>
      </c>
      <c r="I1261" s="86" t="b">
        <v>0</v>
      </c>
      <c r="J1261" s="86" t="b">
        <v>0</v>
      </c>
      <c r="K1261" s="86" t="b">
        <v>0</v>
      </c>
      <c r="L1261" s="86" t="b">
        <v>0</v>
      </c>
    </row>
    <row r="1262" spans="1:12" x14ac:dyDescent="0.25">
      <c r="A1262" s="86" t="s">
        <v>2563</v>
      </c>
      <c r="B1262" s="86" t="s">
        <v>2468</v>
      </c>
      <c r="C1262" s="86">
        <v>2</v>
      </c>
      <c r="D1262" s="119">
        <v>2.3662448518802872E-3</v>
      </c>
      <c r="E1262" s="119">
        <v>2.2120099425148352</v>
      </c>
      <c r="F1262" s="86" t="s">
        <v>2401</v>
      </c>
      <c r="G1262" s="86" t="b">
        <v>0</v>
      </c>
      <c r="H1262" s="86" t="b">
        <v>0</v>
      </c>
      <c r="I1262" s="86" t="b">
        <v>0</v>
      </c>
      <c r="J1262" s="86" t="b">
        <v>0</v>
      </c>
      <c r="K1262" s="86" t="b">
        <v>0</v>
      </c>
      <c r="L1262" s="86" t="b">
        <v>0</v>
      </c>
    </row>
    <row r="1263" spans="1:12" x14ac:dyDescent="0.25">
      <c r="A1263" s="86" t="s">
        <v>2468</v>
      </c>
      <c r="B1263" s="86" t="s">
        <v>272</v>
      </c>
      <c r="C1263" s="86">
        <v>2</v>
      </c>
      <c r="D1263" s="119">
        <v>2.3662448518802872E-3</v>
      </c>
      <c r="E1263" s="119">
        <v>2.0078899598589106</v>
      </c>
      <c r="F1263" s="86" t="s">
        <v>2401</v>
      </c>
      <c r="G1263" s="86" t="b">
        <v>0</v>
      </c>
      <c r="H1263" s="86" t="b">
        <v>0</v>
      </c>
      <c r="I1263" s="86" t="b">
        <v>0</v>
      </c>
      <c r="J1263" s="86" t="b">
        <v>0</v>
      </c>
      <c r="K1263" s="86" t="b">
        <v>0</v>
      </c>
      <c r="L1263" s="86" t="b">
        <v>0</v>
      </c>
    </row>
    <row r="1264" spans="1:12" x14ac:dyDescent="0.25">
      <c r="A1264" s="86" t="s">
        <v>272</v>
      </c>
      <c r="B1264" s="86" t="s">
        <v>296</v>
      </c>
      <c r="C1264" s="86">
        <v>2</v>
      </c>
      <c r="D1264" s="119">
        <v>2.3662448518802872E-3</v>
      </c>
      <c r="E1264" s="119">
        <v>2.0456785207483104</v>
      </c>
      <c r="F1264" s="86" t="s">
        <v>2401</v>
      </c>
      <c r="G1264" s="86" t="b">
        <v>0</v>
      </c>
      <c r="H1264" s="86" t="b">
        <v>0</v>
      </c>
      <c r="I1264" s="86" t="b">
        <v>0</v>
      </c>
      <c r="J1264" s="86" t="b">
        <v>0</v>
      </c>
      <c r="K1264" s="86" t="b">
        <v>0</v>
      </c>
      <c r="L1264" s="86" t="b">
        <v>0</v>
      </c>
    </row>
    <row r="1265" spans="1:12" x14ac:dyDescent="0.25">
      <c r="A1265" s="86" t="s">
        <v>296</v>
      </c>
      <c r="B1265" s="86" t="s">
        <v>295</v>
      </c>
      <c r="C1265" s="86">
        <v>2</v>
      </c>
      <c r="D1265" s="119">
        <v>2.3662448518802872E-3</v>
      </c>
      <c r="E1265" s="119">
        <v>2.3881012015705165</v>
      </c>
      <c r="F1265" s="86" t="s">
        <v>2401</v>
      </c>
      <c r="G1265" s="86" t="b">
        <v>0</v>
      </c>
      <c r="H1265" s="86" t="b">
        <v>0</v>
      </c>
      <c r="I1265" s="86" t="b">
        <v>0</v>
      </c>
      <c r="J1265" s="86" t="b">
        <v>0</v>
      </c>
      <c r="K1265" s="86" t="b">
        <v>0</v>
      </c>
      <c r="L1265" s="86" t="b">
        <v>0</v>
      </c>
    </row>
    <row r="1266" spans="1:12" x14ac:dyDescent="0.25">
      <c r="A1266" s="86" t="s">
        <v>295</v>
      </c>
      <c r="B1266" s="86" t="s">
        <v>280</v>
      </c>
      <c r="C1266" s="86">
        <v>2</v>
      </c>
      <c r="D1266" s="119">
        <v>2.3662448518802872E-3</v>
      </c>
      <c r="E1266" s="119">
        <v>2.0078899598589106</v>
      </c>
      <c r="F1266" s="86" t="s">
        <v>2401</v>
      </c>
      <c r="G1266" s="86" t="b">
        <v>0</v>
      </c>
      <c r="H1266" s="86" t="b">
        <v>0</v>
      </c>
      <c r="I1266" s="86" t="b">
        <v>0</v>
      </c>
      <c r="J1266" s="86" t="b">
        <v>0</v>
      </c>
      <c r="K1266" s="86" t="b">
        <v>0</v>
      </c>
      <c r="L1266" s="86" t="b">
        <v>0</v>
      </c>
    </row>
    <row r="1267" spans="1:12" x14ac:dyDescent="0.25">
      <c r="A1267" s="86" t="s">
        <v>280</v>
      </c>
      <c r="B1267" s="86" t="s">
        <v>294</v>
      </c>
      <c r="C1267" s="86">
        <v>2</v>
      </c>
      <c r="D1267" s="119">
        <v>2.3662448518802872E-3</v>
      </c>
      <c r="E1267" s="119">
        <v>1.8317987008032293</v>
      </c>
      <c r="F1267" s="86" t="s">
        <v>2401</v>
      </c>
      <c r="G1267" s="86" t="b">
        <v>0</v>
      </c>
      <c r="H1267" s="86" t="b">
        <v>0</v>
      </c>
      <c r="I1267" s="86" t="b">
        <v>0</v>
      </c>
      <c r="J1267" s="86" t="b">
        <v>0</v>
      </c>
      <c r="K1267" s="86" t="b">
        <v>0</v>
      </c>
      <c r="L1267" s="86" t="b">
        <v>0</v>
      </c>
    </row>
    <row r="1268" spans="1:12" x14ac:dyDescent="0.25">
      <c r="A1268" s="86" t="s">
        <v>294</v>
      </c>
      <c r="B1268" s="86" t="s">
        <v>2931</v>
      </c>
      <c r="C1268" s="86">
        <v>2</v>
      </c>
      <c r="D1268" s="119">
        <v>2.3662448518802872E-3</v>
      </c>
      <c r="E1268" s="119">
        <v>2.1328286964672105</v>
      </c>
      <c r="F1268" s="86" t="s">
        <v>2401</v>
      </c>
      <c r="G1268" s="86" t="b">
        <v>0</v>
      </c>
      <c r="H1268" s="86" t="b">
        <v>0</v>
      </c>
      <c r="I1268" s="86" t="b">
        <v>0</v>
      </c>
      <c r="J1268" s="86" t="b">
        <v>0</v>
      </c>
      <c r="K1268" s="86" t="b">
        <v>0</v>
      </c>
      <c r="L1268" s="86" t="b">
        <v>0</v>
      </c>
    </row>
    <row r="1269" spans="1:12" x14ac:dyDescent="0.25">
      <c r="A1269" s="86" t="s">
        <v>2931</v>
      </c>
      <c r="B1269" s="86" t="s">
        <v>2447</v>
      </c>
      <c r="C1269" s="86">
        <v>2</v>
      </c>
      <c r="D1269" s="119">
        <v>2.3662448518802872E-3</v>
      </c>
      <c r="E1269" s="119">
        <v>1.6891311972344978</v>
      </c>
      <c r="F1269" s="86" t="s">
        <v>2401</v>
      </c>
      <c r="G1269" s="86" t="b">
        <v>0</v>
      </c>
      <c r="H1269" s="86" t="b">
        <v>0</v>
      </c>
      <c r="I1269" s="86" t="b">
        <v>0</v>
      </c>
      <c r="J1269" s="86" t="b">
        <v>0</v>
      </c>
      <c r="K1269" s="86" t="b">
        <v>0</v>
      </c>
      <c r="L1269" s="86" t="b">
        <v>0</v>
      </c>
    </row>
    <row r="1270" spans="1:12" x14ac:dyDescent="0.25">
      <c r="A1270" s="86" t="s">
        <v>2446</v>
      </c>
      <c r="B1270" s="86" t="s">
        <v>2467</v>
      </c>
      <c r="C1270" s="86">
        <v>2</v>
      </c>
      <c r="D1270" s="119">
        <v>2.3662448518802872E-3</v>
      </c>
      <c r="E1270" s="119">
        <v>0.86176192418067266</v>
      </c>
      <c r="F1270" s="86" t="s">
        <v>2401</v>
      </c>
      <c r="G1270" s="86" t="b">
        <v>0</v>
      </c>
      <c r="H1270" s="86" t="b">
        <v>0</v>
      </c>
      <c r="I1270" s="86" t="b">
        <v>0</v>
      </c>
      <c r="J1270" s="86" t="b">
        <v>0</v>
      </c>
      <c r="K1270" s="86" t="b">
        <v>0</v>
      </c>
      <c r="L1270" s="86" t="b">
        <v>0</v>
      </c>
    </row>
    <row r="1271" spans="1:12" x14ac:dyDescent="0.25">
      <c r="A1271" s="86" t="s">
        <v>2802</v>
      </c>
      <c r="B1271" s="86" t="s">
        <v>2479</v>
      </c>
      <c r="C1271" s="86">
        <v>2</v>
      </c>
      <c r="D1271" s="119">
        <v>2.3662448518802872E-3</v>
      </c>
      <c r="E1271" s="119">
        <v>1.9109799468508541</v>
      </c>
      <c r="F1271" s="86" t="s">
        <v>2401</v>
      </c>
      <c r="G1271" s="86" t="b">
        <v>0</v>
      </c>
      <c r="H1271" s="86" t="b">
        <v>0</v>
      </c>
      <c r="I1271" s="86" t="b">
        <v>0</v>
      </c>
      <c r="J1271" s="86" t="b">
        <v>0</v>
      </c>
      <c r="K1271" s="86" t="b">
        <v>0</v>
      </c>
      <c r="L1271" s="86" t="b">
        <v>0</v>
      </c>
    </row>
    <row r="1272" spans="1:12" x14ac:dyDescent="0.25">
      <c r="A1272" s="86" t="s">
        <v>2479</v>
      </c>
      <c r="B1272" s="86" t="s">
        <v>2445</v>
      </c>
      <c r="C1272" s="86">
        <v>2</v>
      </c>
      <c r="D1272" s="119">
        <v>2.3662448518802872E-3</v>
      </c>
      <c r="E1272" s="119">
        <v>0.56202639886969019</v>
      </c>
      <c r="F1272" s="86" t="s">
        <v>2401</v>
      </c>
      <c r="G1272" s="86" t="b">
        <v>0</v>
      </c>
      <c r="H1272" s="86" t="b">
        <v>0</v>
      </c>
      <c r="I1272" s="86" t="b">
        <v>0</v>
      </c>
      <c r="J1272" s="86" t="b">
        <v>0</v>
      </c>
      <c r="K1272" s="86" t="b">
        <v>0</v>
      </c>
      <c r="L1272" s="86" t="b">
        <v>0</v>
      </c>
    </row>
    <row r="1273" spans="1:12" x14ac:dyDescent="0.25">
      <c r="A1273" s="86" t="s">
        <v>2445</v>
      </c>
      <c r="B1273" s="86" t="s">
        <v>280</v>
      </c>
      <c r="C1273" s="86">
        <v>2</v>
      </c>
      <c r="D1273" s="119">
        <v>2.3662448518802872E-3</v>
      </c>
      <c r="E1273" s="119">
        <v>0.99364952074430035</v>
      </c>
      <c r="F1273" s="86" t="s">
        <v>2401</v>
      </c>
      <c r="G1273" s="86" t="b">
        <v>0</v>
      </c>
      <c r="H1273" s="86" t="b">
        <v>0</v>
      </c>
      <c r="I1273" s="86" t="b">
        <v>0</v>
      </c>
      <c r="J1273" s="86" t="b">
        <v>0</v>
      </c>
      <c r="K1273" s="86" t="b">
        <v>0</v>
      </c>
      <c r="L1273" s="86" t="b">
        <v>0</v>
      </c>
    </row>
    <row r="1274" spans="1:12" x14ac:dyDescent="0.25">
      <c r="A1274" s="86" t="s">
        <v>280</v>
      </c>
      <c r="B1274" s="86" t="s">
        <v>310</v>
      </c>
      <c r="C1274" s="86">
        <v>2</v>
      </c>
      <c r="D1274" s="119">
        <v>2.3662448518802872E-3</v>
      </c>
      <c r="E1274" s="119">
        <v>2.4850112145785732</v>
      </c>
      <c r="F1274" s="86" t="s">
        <v>2401</v>
      </c>
      <c r="G1274" s="86" t="b">
        <v>0</v>
      </c>
      <c r="H1274" s="86" t="b">
        <v>0</v>
      </c>
      <c r="I1274" s="86" t="b">
        <v>0</v>
      </c>
      <c r="J1274" s="86" t="b">
        <v>0</v>
      </c>
      <c r="K1274" s="86" t="b">
        <v>0</v>
      </c>
      <c r="L1274" s="86" t="b">
        <v>0</v>
      </c>
    </row>
    <row r="1275" spans="1:12" x14ac:dyDescent="0.25">
      <c r="A1275" s="86" t="s">
        <v>310</v>
      </c>
      <c r="B1275" s="86" t="s">
        <v>303</v>
      </c>
      <c r="C1275" s="86">
        <v>2</v>
      </c>
      <c r="D1275" s="119">
        <v>2.3662448518802872E-3</v>
      </c>
      <c r="E1275" s="119">
        <v>2.6099499511868731</v>
      </c>
      <c r="F1275" s="86" t="s">
        <v>2401</v>
      </c>
      <c r="G1275" s="86" t="b">
        <v>0</v>
      </c>
      <c r="H1275" s="86" t="b">
        <v>0</v>
      </c>
      <c r="I1275" s="86" t="b">
        <v>0</v>
      </c>
      <c r="J1275" s="86" t="b">
        <v>0</v>
      </c>
      <c r="K1275" s="86" t="b">
        <v>0</v>
      </c>
      <c r="L1275" s="86" t="b">
        <v>0</v>
      </c>
    </row>
    <row r="1276" spans="1:12" x14ac:dyDescent="0.25">
      <c r="A1276" s="86" t="s">
        <v>303</v>
      </c>
      <c r="B1276" s="86" t="s">
        <v>309</v>
      </c>
      <c r="C1276" s="86">
        <v>2</v>
      </c>
      <c r="D1276" s="119">
        <v>2.3662448518802872E-3</v>
      </c>
      <c r="E1276" s="119">
        <v>2.4338586921311918</v>
      </c>
      <c r="F1276" s="86" t="s">
        <v>2401</v>
      </c>
      <c r="G1276" s="86" t="b">
        <v>0</v>
      </c>
      <c r="H1276" s="86" t="b">
        <v>0</v>
      </c>
      <c r="I1276" s="86" t="b">
        <v>0</v>
      </c>
      <c r="J1276" s="86" t="b">
        <v>0</v>
      </c>
      <c r="K1276" s="86" t="b">
        <v>0</v>
      </c>
      <c r="L1276" s="86" t="b">
        <v>0</v>
      </c>
    </row>
    <row r="1277" spans="1:12" x14ac:dyDescent="0.25">
      <c r="A1277" s="86" t="s">
        <v>309</v>
      </c>
      <c r="B1277" s="86" t="s">
        <v>292</v>
      </c>
      <c r="C1277" s="86">
        <v>2</v>
      </c>
      <c r="D1277" s="119">
        <v>2.3662448518802872E-3</v>
      </c>
      <c r="E1277" s="119">
        <v>2.0658819068365974</v>
      </c>
      <c r="F1277" s="86" t="s">
        <v>2401</v>
      </c>
      <c r="G1277" s="86" t="b">
        <v>0</v>
      </c>
      <c r="H1277" s="86" t="b">
        <v>0</v>
      </c>
      <c r="I1277" s="86" t="b">
        <v>0</v>
      </c>
      <c r="J1277" s="86" t="b">
        <v>0</v>
      </c>
      <c r="K1277" s="86" t="b">
        <v>0</v>
      </c>
      <c r="L1277" s="86" t="b">
        <v>0</v>
      </c>
    </row>
    <row r="1278" spans="1:12" x14ac:dyDescent="0.25">
      <c r="A1278" s="86" t="s">
        <v>292</v>
      </c>
      <c r="B1278" s="86" t="s">
        <v>290</v>
      </c>
      <c r="C1278" s="86">
        <v>2</v>
      </c>
      <c r="D1278" s="119">
        <v>2.3662448518802872E-3</v>
      </c>
      <c r="E1278" s="119">
        <v>1.6979051215420031</v>
      </c>
      <c r="F1278" s="86" t="s">
        <v>2401</v>
      </c>
      <c r="G1278" s="86" t="b">
        <v>0</v>
      </c>
      <c r="H1278" s="86" t="b">
        <v>0</v>
      </c>
      <c r="I1278" s="86" t="b">
        <v>0</v>
      </c>
      <c r="J1278" s="86" t="b">
        <v>0</v>
      </c>
      <c r="K1278" s="86" t="b">
        <v>0</v>
      </c>
      <c r="L1278" s="86" t="b">
        <v>0</v>
      </c>
    </row>
    <row r="1279" spans="1:12" x14ac:dyDescent="0.25">
      <c r="A1279" s="86" t="s">
        <v>272</v>
      </c>
      <c r="B1279" s="86" t="s">
        <v>288</v>
      </c>
      <c r="C1279" s="86">
        <v>2</v>
      </c>
      <c r="D1279" s="119">
        <v>2.3662448518802872E-3</v>
      </c>
      <c r="E1279" s="119">
        <v>1.7446485250843291</v>
      </c>
      <c r="F1279" s="86" t="s">
        <v>2401</v>
      </c>
      <c r="G1279" s="86" t="b">
        <v>0</v>
      </c>
      <c r="H1279" s="86" t="b">
        <v>0</v>
      </c>
      <c r="I1279" s="86" t="b">
        <v>0</v>
      </c>
      <c r="J1279" s="86" t="b">
        <v>0</v>
      </c>
      <c r="K1279" s="86" t="b">
        <v>0</v>
      </c>
      <c r="L1279" s="86" t="b">
        <v>0</v>
      </c>
    </row>
    <row r="1280" spans="1:12" x14ac:dyDescent="0.25">
      <c r="A1280" s="86" t="s">
        <v>288</v>
      </c>
      <c r="B1280" s="86" t="s">
        <v>287</v>
      </c>
      <c r="C1280" s="86">
        <v>2</v>
      </c>
      <c r="D1280" s="119">
        <v>2.3662448518802872E-3</v>
      </c>
      <c r="E1280" s="119">
        <v>2.4850112145785732</v>
      </c>
      <c r="F1280" s="86" t="s">
        <v>2401</v>
      </c>
      <c r="G1280" s="86" t="b">
        <v>0</v>
      </c>
      <c r="H1280" s="86" t="b">
        <v>0</v>
      </c>
      <c r="I1280" s="86" t="b">
        <v>0</v>
      </c>
      <c r="J1280" s="86" t="b">
        <v>0</v>
      </c>
      <c r="K1280" s="86" t="b">
        <v>0</v>
      </c>
      <c r="L1280" s="86" t="b">
        <v>0</v>
      </c>
    </row>
    <row r="1281" spans="1:12" x14ac:dyDescent="0.25">
      <c r="A1281" s="86" t="s">
        <v>287</v>
      </c>
      <c r="B1281" s="86" t="s">
        <v>295</v>
      </c>
      <c r="C1281" s="86">
        <v>2</v>
      </c>
      <c r="D1281" s="119">
        <v>2.3662448518802872E-3</v>
      </c>
      <c r="E1281" s="119">
        <v>2.3881012015705165</v>
      </c>
      <c r="F1281" s="86" t="s">
        <v>2401</v>
      </c>
      <c r="G1281" s="86" t="b">
        <v>0</v>
      </c>
      <c r="H1281" s="86" t="b">
        <v>0</v>
      </c>
      <c r="I1281" s="86" t="b">
        <v>0</v>
      </c>
      <c r="J1281" s="86" t="b">
        <v>0</v>
      </c>
      <c r="K1281" s="86" t="b">
        <v>0</v>
      </c>
      <c r="L1281" s="86" t="b">
        <v>0</v>
      </c>
    </row>
    <row r="1282" spans="1:12" x14ac:dyDescent="0.25">
      <c r="A1282" s="86" t="s">
        <v>295</v>
      </c>
      <c r="B1282" s="86" t="s">
        <v>282</v>
      </c>
      <c r="C1282" s="86">
        <v>2</v>
      </c>
      <c r="D1282" s="119">
        <v>2.3662448518802872E-3</v>
      </c>
      <c r="E1282" s="119">
        <v>2.3089199555228919</v>
      </c>
      <c r="F1282" s="86" t="s">
        <v>2401</v>
      </c>
      <c r="G1282" s="86" t="b">
        <v>0</v>
      </c>
      <c r="H1282" s="86" t="b">
        <v>0</v>
      </c>
      <c r="I1282" s="86" t="b">
        <v>0</v>
      </c>
      <c r="J1282" s="86" t="b">
        <v>0</v>
      </c>
      <c r="K1282" s="86" t="b">
        <v>0</v>
      </c>
      <c r="L1282" s="86" t="b">
        <v>0</v>
      </c>
    </row>
    <row r="1283" spans="1:12" x14ac:dyDescent="0.25">
      <c r="A1283" s="86" t="s">
        <v>282</v>
      </c>
      <c r="B1283" s="86" t="s">
        <v>308</v>
      </c>
      <c r="C1283" s="86">
        <v>2</v>
      </c>
      <c r="D1283" s="119">
        <v>2.3662448518802872E-3</v>
      </c>
      <c r="E1283" s="119">
        <v>2.6099499511868731</v>
      </c>
      <c r="F1283" s="86" t="s">
        <v>2401</v>
      </c>
      <c r="G1283" s="86" t="b">
        <v>0</v>
      </c>
      <c r="H1283" s="86" t="b">
        <v>0</v>
      </c>
      <c r="I1283" s="86" t="b">
        <v>0</v>
      </c>
      <c r="J1283" s="86" t="b">
        <v>0</v>
      </c>
      <c r="K1283" s="86" t="b">
        <v>0</v>
      </c>
      <c r="L1283" s="86" t="b">
        <v>0</v>
      </c>
    </row>
    <row r="1284" spans="1:12" x14ac:dyDescent="0.25">
      <c r="A1284" s="86" t="s">
        <v>308</v>
      </c>
      <c r="B1284" s="86" t="s">
        <v>281</v>
      </c>
      <c r="C1284" s="86">
        <v>2</v>
      </c>
      <c r="D1284" s="119">
        <v>2.3662448518802872E-3</v>
      </c>
      <c r="E1284" s="119">
        <v>2.4338586921311918</v>
      </c>
      <c r="F1284" s="86" t="s">
        <v>2401</v>
      </c>
      <c r="G1284" s="86" t="b">
        <v>0</v>
      </c>
      <c r="H1284" s="86" t="b">
        <v>0</v>
      </c>
      <c r="I1284" s="86" t="b">
        <v>0</v>
      </c>
      <c r="J1284" s="86" t="b">
        <v>0</v>
      </c>
      <c r="K1284" s="86" t="b">
        <v>0</v>
      </c>
      <c r="L1284" s="86" t="b">
        <v>0</v>
      </c>
    </row>
    <row r="1285" spans="1:12" x14ac:dyDescent="0.25">
      <c r="A1285" s="86" t="s">
        <v>281</v>
      </c>
      <c r="B1285" s="86" t="s">
        <v>294</v>
      </c>
      <c r="C1285" s="86">
        <v>2</v>
      </c>
      <c r="D1285" s="119">
        <v>2.3662448518802872E-3</v>
      </c>
      <c r="E1285" s="119">
        <v>1.8317987008032293</v>
      </c>
      <c r="F1285" s="86" t="s">
        <v>2401</v>
      </c>
      <c r="G1285" s="86" t="b">
        <v>0</v>
      </c>
      <c r="H1285" s="86" t="b">
        <v>0</v>
      </c>
      <c r="I1285" s="86" t="b">
        <v>0</v>
      </c>
      <c r="J1285" s="86" t="b">
        <v>0</v>
      </c>
      <c r="K1285" s="86" t="b">
        <v>0</v>
      </c>
      <c r="L1285" s="86" t="b">
        <v>0</v>
      </c>
    </row>
    <row r="1286" spans="1:12" x14ac:dyDescent="0.25">
      <c r="A1286" s="86" t="s">
        <v>294</v>
      </c>
      <c r="B1286" s="86" t="s">
        <v>307</v>
      </c>
      <c r="C1286" s="86">
        <v>2</v>
      </c>
      <c r="D1286" s="119">
        <v>2.3662448518802872E-3</v>
      </c>
      <c r="E1286" s="119">
        <v>2.1328286964672105</v>
      </c>
      <c r="F1286" s="86" t="s">
        <v>2401</v>
      </c>
      <c r="G1286" s="86" t="b">
        <v>0</v>
      </c>
      <c r="H1286" s="86" t="b">
        <v>0</v>
      </c>
      <c r="I1286" s="86" t="b">
        <v>0</v>
      </c>
      <c r="J1286" s="86" t="b">
        <v>0</v>
      </c>
      <c r="K1286" s="86" t="b">
        <v>0</v>
      </c>
      <c r="L1286" s="86" t="b">
        <v>0</v>
      </c>
    </row>
    <row r="1287" spans="1:12" x14ac:dyDescent="0.25">
      <c r="A1287" s="86" t="s">
        <v>307</v>
      </c>
      <c r="B1287" s="86" t="s">
        <v>2449</v>
      </c>
      <c r="C1287" s="86">
        <v>2</v>
      </c>
      <c r="D1287" s="119">
        <v>2.3662448518802872E-3</v>
      </c>
      <c r="E1287" s="119">
        <v>1.5957095120722629</v>
      </c>
      <c r="F1287" s="86" t="s">
        <v>2401</v>
      </c>
      <c r="G1287" s="86" t="b">
        <v>0</v>
      </c>
      <c r="H1287" s="86" t="b">
        <v>0</v>
      </c>
      <c r="I1287" s="86" t="b">
        <v>0</v>
      </c>
      <c r="J1287" s="86" t="b">
        <v>0</v>
      </c>
      <c r="K1287" s="86" t="b">
        <v>0</v>
      </c>
      <c r="L1287" s="86" t="b">
        <v>0</v>
      </c>
    </row>
    <row r="1288" spans="1:12" x14ac:dyDescent="0.25">
      <c r="A1288" s="86" t="s">
        <v>2633</v>
      </c>
      <c r="B1288" s="86" t="s">
        <v>2738</v>
      </c>
      <c r="C1288" s="86">
        <v>2</v>
      </c>
      <c r="D1288" s="119">
        <v>2.3662448518802872E-3</v>
      </c>
      <c r="E1288" s="119">
        <v>2.6099499511868731</v>
      </c>
      <c r="F1288" s="86" t="s">
        <v>2401</v>
      </c>
      <c r="G1288" s="86" t="b">
        <v>0</v>
      </c>
      <c r="H1288" s="86" t="b">
        <v>0</v>
      </c>
      <c r="I1288" s="86" t="b">
        <v>0</v>
      </c>
      <c r="J1288" s="86" t="b">
        <v>0</v>
      </c>
      <c r="K1288" s="86" t="b">
        <v>0</v>
      </c>
      <c r="L1288" s="86" t="b">
        <v>0</v>
      </c>
    </row>
    <row r="1289" spans="1:12" x14ac:dyDescent="0.25">
      <c r="A1289" s="86" t="s">
        <v>2738</v>
      </c>
      <c r="B1289" s="86" t="s">
        <v>2739</v>
      </c>
      <c r="C1289" s="86">
        <v>2</v>
      </c>
      <c r="D1289" s="119">
        <v>2.3662448518802872E-3</v>
      </c>
      <c r="E1289" s="119">
        <v>2.786041210242554</v>
      </c>
      <c r="F1289" s="86" t="s">
        <v>2401</v>
      </c>
      <c r="G1289" s="86" t="b">
        <v>0</v>
      </c>
      <c r="H1289" s="86" t="b">
        <v>0</v>
      </c>
      <c r="I1289" s="86" t="b">
        <v>0</v>
      </c>
      <c r="J1289" s="86" t="b">
        <v>0</v>
      </c>
      <c r="K1289" s="86" t="b">
        <v>0</v>
      </c>
      <c r="L1289" s="86" t="b">
        <v>0</v>
      </c>
    </row>
    <row r="1290" spans="1:12" x14ac:dyDescent="0.25">
      <c r="A1290" s="86" t="s">
        <v>2739</v>
      </c>
      <c r="B1290" s="86" t="s">
        <v>2740</v>
      </c>
      <c r="C1290" s="86">
        <v>2</v>
      </c>
      <c r="D1290" s="119">
        <v>2.3662448518802872E-3</v>
      </c>
      <c r="E1290" s="119">
        <v>2.786041210242554</v>
      </c>
      <c r="F1290" s="86" t="s">
        <v>2401</v>
      </c>
      <c r="G1290" s="86" t="b">
        <v>0</v>
      </c>
      <c r="H1290" s="86" t="b">
        <v>0</v>
      </c>
      <c r="I1290" s="86" t="b">
        <v>0</v>
      </c>
      <c r="J1290" s="86" t="b">
        <v>0</v>
      </c>
      <c r="K1290" s="86" t="b">
        <v>0</v>
      </c>
      <c r="L1290" s="86" t="b">
        <v>0</v>
      </c>
    </row>
    <row r="1291" spans="1:12" x14ac:dyDescent="0.25">
      <c r="A1291" s="86" t="s">
        <v>2740</v>
      </c>
      <c r="B1291" s="86" t="s">
        <v>2460</v>
      </c>
      <c r="C1291" s="86">
        <v>2</v>
      </c>
      <c r="D1291" s="119">
        <v>2.3662448518802872E-3</v>
      </c>
      <c r="E1291" s="119">
        <v>2.0870712059065353</v>
      </c>
      <c r="F1291" s="86" t="s">
        <v>2401</v>
      </c>
      <c r="G1291" s="86" t="b">
        <v>0</v>
      </c>
      <c r="H1291" s="86" t="b">
        <v>0</v>
      </c>
      <c r="I1291" s="86" t="b">
        <v>0</v>
      </c>
      <c r="J1291" s="86" t="b">
        <v>0</v>
      </c>
      <c r="K1291" s="86" t="b">
        <v>0</v>
      </c>
      <c r="L1291" s="86" t="b">
        <v>0</v>
      </c>
    </row>
    <row r="1292" spans="1:12" x14ac:dyDescent="0.25">
      <c r="A1292" s="86" t="s">
        <v>2460</v>
      </c>
      <c r="B1292" s="86" t="s">
        <v>2741</v>
      </c>
      <c r="C1292" s="86">
        <v>2</v>
      </c>
      <c r="D1292" s="119">
        <v>2.3662448518802872E-3</v>
      </c>
      <c r="E1292" s="119">
        <v>2.0078899598589106</v>
      </c>
      <c r="F1292" s="86" t="s">
        <v>2401</v>
      </c>
      <c r="G1292" s="86" t="b">
        <v>0</v>
      </c>
      <c r="H1292" s="86" t="b">
        <v>0</v>
      </c>
      <c r="I1292" s="86" t="b">
        <v>0</v>
      </c>
      <c r="J1292" s="86" t="b">
        <v>0</v>
      </c>
      <c r="K1292" s="86" t="b">
        <v>0</v>
      </c>
      <c r="L1292" s="86" t="b">
        <v>0</v>
      </c>
    </row>
    <row r="1293" spans="1:12" x14ac:dyDescent="0.25">
      <c r="A1293" s="86" t="s">
        <v>2741</v>
      </c>
      <c r="B1293" s="86" t="s">
        <v>2742</v>
      </c>
      <c r="C1293" s="86">
        <v>2</v>
      </c>
      <c r="D1293" s="119">
        <v>2.3662448518802872E-3</v>
      </c>
      <c r="E1293" s="119">
        <v>2.786041210242554</v>
      </c>
      <c r="F1293" s="86" t="s">
        <v>2401</v>
      </c>
      <c r="G1293" s="86" t="b">
        <v>0</v>
      </c>
      <c r="H1293" s="86" t="b">
        <v>0</v>
      </c>
      <c r="I1293" s="86" t="b">
        <v>0</v>
      </c>
      <c r="J1293" s="86" t="b">
        <v>0</v>
      </c>
      <c r="K1293" s="86" t="b">
        <v>0</v>
      </c>
      <c r="L1293" s="86" t="b">
        <v>0</v>
      </c>
    </row>
    <row r="1294" spans="1:12" x14ac:dyDescent="0.25">
      <c r="A1294" s="86" t="s">
        <v>2742</v>
      </c>
      <c r="B1294" s="86" t="s">
        <v>2556</v>
      </c>
      <c r="C1294" s="86">
        <v>2</v>
      </c>
      <c r="D1294" s="119">
        <v>2.3662448518802872E-3</v>
      </c>
      <c r="E1294" s="119">
        <v>2.786041210242554</v>
      </c>
      <c r="F1294" s="86" t="s">
        <v>2401</v>
      </c>
      <c r="G1294" s="86" t="b">
        <v>0</v>
      </c>
      <c r="H1294" s="86" t="b">
        <v>0</v>
      </c>
      <c r="I1294" s="86" t="b">
        <v>0</v>
      </c>
      <c r="J1294" s="86" t="b">
        <v>0</v>
      </c>
      <c r="K1294" s="86" t="b">
        <v>0</v>
      </c>
      <c r="L1294" s="86" t="b">
        <v>0</v>
      </c>
    </row>
    <row r="1295" spans="1:12" x14ac:dyDescent="0.25">
      <c r="A1295" s="86" t="s">
        <v>2556</v>
      </c>
      <c r="B1295" s="86" t="s">
        <v>2565</v>
      </c>
      <c r="C1295" s="86">
        <v>2</v>
      </c>
      <c r="D1295" s="119">
        <v>2.3662448518802872E-3</v>
      </c>
      <c r="E1295" s="119">
        <v>2.786041210242554</v>
      </c>
      <c r="F1295" s="86" t="s">
        <v>2401</v>
      </c>
      <c r="G1295" s="86" t="b">
        <v>0</v>
      </c>
      <c r="H1295" s="86" t="b">
        <v>0</v>
      </c>
      <c r="I1295" s="86" t="b">
        <v>0</v>
      </c>
      <c r="J1295" s="86" t="b">
        <v>0</v>
      </c>
      <c r="K1295" s="86" t="b">
        <v>0</v>
      </c>
      <c r="L1295" s="86" t="b">
        <v>0</v>
      </c>
    </row>
    <row r="1296" spans="1:12" x14ac:dyDescent="0.25">
      <c r="A1296" s="86" t="s">
        <v>2565</v>
      </c>
      <c r="B1296" s="86" t="s">
        <v>2743</v>
      </c>
      <c r="C1296" s="86">
        <v>2</v>
      </c>
      <c r="D1296" s="119">
        <v>2.3662448518802872E-3</v>
      </c>
      <c r="E1296" s="119">
        <v>2.6099499511868731</v>
      </c>
      <c r="F1296" s="86" t="s">
        <v>2401</v>
      </c>
      <c r="G1296" s="86" t="b">
        <v>0</v>
      </c>
      <c r="H1296" s="86" t="b">
        <v>0</v>
      </c>
      <c r="I1296" s="86" t="b">
        <v>0</v>
      </c>
      <c r="J1296" s="86" t="b">
        <v>0</v>
      </c>
      <c r="K1296" s="86" t="b">
        <v>0</v>
      </c>
      <c r="L1296" s="86" t="b">
        <v>0</v>
      </c>
    </row>
    <row r="1297" spans="1:12" x14ac:dyDescent="0.25">
      <c r="A1297" s="86" t="s">
        <v>2743</v>
      </c>
      <c r="B1297" s="86" t="s">
        <v>2744</v>
      </c>
      <c r="C1297" s="86">
        <v>2</v>
      </c>
      <c r="D1297" s="119">
        <v>2.3662448518802872E-3</v>
      </c>
      <c r="E1297" s="119">
        <v>2.786041210242554</v>
      </c>
      <c r="F1297" s="86" t="s">
        <v>2401</v>
      </c>
      <c r="G1297" s="86" t="b">
        <v>0</v>
      </c>
      <c r="H1297" s="86" t="b">
        <v>0</v>
      </c>
      <c r="I1297" s="86" t="b">
        <v>0</v>
      </c>
      <c r="J1297" s="86" t="b">
        <v>0</v>
      </c>
      <c r="K1297" s="86" t="b">
        <v>0</v>
      </c>
      <c r="L1297" s="86" t="b">
        <v>0</v>
      </c>
    </row>
    <row r="1298" spans="1:12" x14ac:dyDescent="0.25">
      <c r="A1298" s="86" t="s">
        <v>2744</v>
      </c>
      <c r="B1298" s="86" t="s">
        <v>2540</v>
      </c>
      <c r="C1298" s="86">
        <v>2</v>
      </c>
      <c r="D1298" s="119">
        <v>2.3662448518802872E-3</v>
      </c>
      <c r="E1298" s="119">
        <v>2.4850112145785732</v>
      </c>
      <c r="F1298" s="86" t="s">
        <v>2401</v>
      </c>
      <c r="G1298" s="86" t="b">
        <v>0</v>
      </c>
      <c r="H1298" s="86" t="b">
        <v>0</v>
      </c>
      <c r="I1298" s="86" t="b">
        <v>0</v>
      </c>
      <c r="J1298" s="86" t="b">
        <v>0</v>
      </c>
      <c r="K1298" s="86" t="b">
        <v>0</v>
      </c>
      <c r="L1298" s="86" t="b">
        <v>0</v>
      </c>
    </row>
    <row r="1299" spans="1:12" x14ac:dyDescent="0.25">
      <c r="A1299" s="86" t="s">
        <v>2540</v>
      </c>
      <c r="B1299" s="86" t="s">
        <v>2745</v>
      </c>
      <c r="C1299" s="86">
        <v>2</v>
      </c>
      <c r="D1299" s="119">
        <v>2.3662448518802872E-3</v>
      </c>
      <c r="E1299" s="119">
        <v>2.4850112145785732</v>
      </c>
      <c r="F1299" s="86" t="s">
        <v>2401</v>
      </c>
      <c r="G1299" s="86" t="b">
        <v>0</v>
      </c>
      <c r="H1299" s="86" t="b">
        <v>0</v>
      </c>
      <c r="I1299" s="86" t="b">
        <v>0</v>
      </c>
      <c r="J1299" s="86" t="b">
        <v>0</v>
      </c>
      <c r="K1299" s="86" t="b">
        <v>0</v>
      </c>
      <c r="L1299" s="86" t="b">
        <v>0</v>
      </c>
    </row>
    <row r="1300" spans="1:12" x14ac:dyDescent="0.25">
      <c r="A1300" s="86" t="s">
        <v>2745</v>
      </c>
      <c r="B1300" s="86" t="s">
        <v>2445</v>
      </c>
      <c r="C1300" s="86">
        <v>2</v>
      </c>
      <c r="D1300" s="119">
        <v>2.3662448518802872E-3</v>
      </c>
      <c r="E1300" s="119">
        <v>1.260996403205709</v>
      </c>
      <c r="F1300" s="86" t="s">
        <v>2401</v>
      </c>
      <c r="G1300" s="86" t="b">
        <v>0</v>
      </c>
      <c r="H1300" s="86" t="b">
        <v>0</v>
      </c>
      <c r="I1300" s="86" t="b">
        <v>0</v>
      </c>
      <c r="J1300" s="86" t="b">
        <v>0</v>
      </c>
      <c r="K1300" s="86" t="b">
        <v>0</v>
      </c>
      <c r="L1300" s="86" t="b">
        <v>0</v>
      </c>
    </row>
    <row r="1301" spans="1:12" x14ac:dyDescent="0.25">
      <c r="A1301" s="86" t="s">
        <v>2445</v>
      </c>
      <c r="B1301" s="86" t="s">
        <v>2746</v>
      </c>
      <c r="C1301" s="86">
        <v>2</v>
      </c>
      <c r="D1301" s="119">
        <v>2.3662448518802872E-3</v>
      </c>
      <c r="E1301" s="119">
        <v>1.2946795164082816</v>
      </c>
      <c r="F1301" s="86" t="s">
        <v>2401</v>
      </c>
      <c r="G1301" s="86" t="b">
        <v>0</v>
      </c>
      <c r="H1301" s="86" t="b">
        <v>0</v>
      </c>
      <c r="I1301" s="86" t="b">
        <v>0</v>
      </c>
      <c r="J1301" s="86" t="b">
        <v>0</v>
      </c>
      <c r="K1301" s="86" t="b">
        <v>0</v>
      </c>
      <c r="L1301" s="86" t="b">
        <v>0</v>
      </c>
    </row>
    <row r="1302" spans="1:12" x14ac:dyDescent="0.25">
      <c r="A1302" s="86" t="s">
        <v>2746</v>
      </c>
      <c r="B1302" s="86" t="s">
        <v>2680</v>
      </c>
      <c r="C1302" s="86">
        <v>2</v>
      </c>
      <c r="D1302" s="119">
        <v>2.3662448518802872E-3</v>
      </c>
      <c r="E1302" s="119">
        <v>2.6099499511868731</v>
      </c>
      <c r="F1302" s="86" t="s">
        <v>2401</v>
      </c>
      <c r="G1302" s="86" t="b">
        <v>0</v>
      </c>
      <c r="H1302" s="86" t="b">
        <v>0</v>
      </c>
      <c r="I1302" s="86" t="b">
        <v>0</v>
      </c>
      <c r="J1302" s="86" t="b">
        <v>0</v>
      </c>
      <c r="K1302" s="86" t="b">
        <v>0</v>
      </c>
      <c r="L1302" s="86" t="b">
        <v>0</v>
      </c>
    </row>
    <row r="1303" spans="1:12" x14ac:dyDescent="0.25">
      <c r="A1303" s="86" t="s">
        <v>2680</v>
      </c>
      <c r="B1303" s="86" t="s">
        <v>2747</v>
      </c>
      <c r="C1303" s="86">
        <v>2</v>
      </c>
      <c r="D1303" s="119">
        <v>2.3662448518802872E-3</v>
      </c>
      <c r="E1303" s="119">
        <v>2.6099499511868731</v>
      </c>
      <c r="F1303" s="86" t="s">
        <v>2401</v>
      </c>
      <c r="G1303" s="86" t="b">
        <v>0</v>
      </c>
      <c r="H1303" s="86" t="b">
        <v>0</v>
      </c>
      <c r="I1303" s="86" t="b">
        <v>0</v>
      </c>
      <c r="J1303" s="86" t="b">
        <v>0</v>
      </c>
      <c r="K1303" s="86" t="b">
        <v>0</v>
      </c>
      <c r="L1303" s="86" t="b">
        <v>0</v>
      </c>
    </row>
    <row r="1304" spans="1:12" x14ac:dyDescent="0.25">
      <c r="A1304" s="86" t="s">
        <v>2747</v>
      </c>
      <c r="B1304" s="86" t="s">
        <v>2604</v>
      </c>
      <c r="C1304" s="86">
        <v>2</v>
      </c>
      <c r="D1304" s="119">
        <v>2.3662448518802872E-3</v>
      </c>
      <c r="E1304" s="119">
        <v>2.6099499511868731</v>
      </c>
      <c r="F1304" s="86" t="s">
        <v>2401</v>
      </c>
      <c r="G1304" s="86" t="b">
        <v>0</v>
      </c>
      <c r="H1304" s="86" t="b">
        <v>0</v>
      </c>
      <c r="I1304" s="86" t="b">
        <v>0</v>
      </c>
      <c r="J1304" s="86" t="b">
        <v>0</v>
      </c>
      <c r="K1304" s="86" t="b">
        <v>0</v>
      </c>
      <c r="L1304" s="86" t="b">
        <v>0</v>
      </c>
    </row>
    <row r="1305" spans="1:12" x14ac:dyDescent="0.25">
      <c r="A1305" s="86" t="s">
        <v>2604</v>
      </c>
      <c r="B1305" s="86" t="s">
        <v>2603</v>
      </c>
      <c r="C1305" s="86">
        <v>2</v>
      </c>
      <c r="D1305" s="119">
        <v>2.3662448518802872E-3</v>
      </c>
      <c r="E1305" s="119">
        <v>2.4338586921311918</v>
      </c>
      <c r="F1305" s="86" t="s">
        <v>2401</v>
      </c>
      <c r="G1305" s="86" t="b">
        <v>0</v>
      </c>
      <c r="H1305" s="86" t="b">
        <v>0</v>
      </c>
      <c r="I1305" s="86" t="b">
        <v>0</v>
      </c>
      <c r="J1305" s="86" t="b">
        <v>0</v>
      </c>
      <c r="K1305" s="86" t="b">
        <v>0</v>
      </c>
      <c r="L1305" s="86" t="b">
        <v>0</v>
      </c>
    </row>
    <row r="1306" spans="1:12" x14ac:dyDescent="0.25">
      <c r="A1306" s="86" t="s">
        <v>2603</v>
      </c>
      <c r="B1306" s="86" t="s">
        <v>2748</v>
      </c>
      <c r="C1306" s="86">
        <v>2</v>
      </c>
      <c r="D1306" s="119">
        <v>2.3662448518802872E-3</v>
      </c>
      <c r="E1306" s="119">
        <v>2.6099499511868731</v>
      </c>
      <c r="F1306" s="86" t="s">
        <v>2401</v>
      </c>
      <c r="G1306" s="86" t="b">
        <v>0</v>
      </c>
      <c r="H1306" s="86" t="b">
        <v>0</v>
      </c>
      <c r="I1306" s="86" t="b">
        <v>0</v>
      </c>
      <c r="J1306" s="86" t="b">
        <v>0</v>
      </c>
      <c r="K1306" s="86" t="b">
        <v>0</v>
      </c>
      <c r="L1306" s="86" t="b">
        <v>0</v>
      </c>
    </row>
    <row r="1307" spans="1:12" x14ac:dyDescent="0.25">
      <c r="A1307" s="86" t="s">
        <v>2641</v>
      </c>
      <c r="B1307" s="86" t="s">
        <v>2455</v>
      </c>
      <c r="C1307" s="86">
        <v>2</v>
      </c>
      <c r="D1307" s="119">
        <v>2.3662448518802872E-3</v>
      </c>
      <c r="E1307" s="119">
        <v>2.2419731658922788</v>
      </c>
      <c r="F1307" s="86" t="s">
        <v>2401</v>
      </c>
      <c r="G1307" s="86" t="b">
        <v>0</v>
      </c>
      <c r="H1307" s="86" t="b">
        <v>0</v>
      </c>
      <c r="I1307" s="86" t="b">
        <v>0</v>
      </c>
      <c r="J1307" s="86" t="b">
        <v>0</v>
      </c>
      <c r="K1307" s="86" t="b">
        <v>0</v>
      </c>
      <c r="L1307" s="86" t="b">
        <v>0</v>
      </c>
    </row>
    <row r="1308" spans="1:12" x14ac:dyDescent="0.25">
      <c r="A1308" s="86" t="s">
        <v>2450</v>
      </c>
      <c r="B1308" s="86" t="s">
        <v>2486</v>
      </c>
      <c r="C1308" s="86">
        <v>2</v>
      </c>
      <c r="D1308" s="119">
        <v>2.3662448518802872E-3</v>
      </c>
      <c r="E1308" s="119">
        <v>0.72628851603325539</v>
      </c>
      <c r="F1308" s="86" t="s">
        <v>2401</v>
      </c>
      <c r="G1308" s="86" t="b">
        <v>0</v>
      </c>
      <c r="H1308" s="86" t="b">
        <v>0</v>
      </c>
      <c r="I1308" s="86" t="b">
        <v>0</v>
      </c>
      <c r="J1308" s="86" t="b">
        <v>0</v>
      </c>
      <c r="K1308" s="86" t="b">
        <v>0</v>
      </c>
      <c r="L1308" s="86" t="b">
        <v>0</v>
      </c>
    </row>
    <row r="1309" spans="1:12" x14ac:dyDescent="0.25">
      <c r="A1309" s="86" t="s">
        <v>2461</v>
      </c>
      <c r="B1309" s="86" t="s">
        <v>2682</v>
      </c>
      <c r="C1309" s="86">
        <v>2</v>
      </c>
      <c r="D1309" s="119">
        <v>2.3662448518802872E-3</v>
      </c>
      <c r="E1309" s="119">
        <v>2.3881012015705165</v>
      </c>
      <c r="F1309" s="86" t="s">
        <v>2401</v>
      </c>
      <c r="G1309" s="86" t="b">
        <v>0</v>
      </c>
      <c r="H1309" s="86" t="b">
        <v>0</v>
      </c>
      <c r="I1309" s="86" t="b">
        <v>0</v>
      </c>
      <c r="J1309" s="86" t="b">
        <v>0</v>
      </c>
      <c r="K1309" s="86" t="b">
        <v>0</v>
      </c>
      <c r="L1309" s="86" t="b">
        <v>0</v>
      </c>
    </row>
    <row r="1310" spans="1:12" x14ac:dyDescent="0.25">
      <c r="A1310" s="86" t="s">
        <v>2682</v>
      </c>
      <c r="B1310" s="86" t="s">
        <v>301</v>
      </c>
      <c r="C1310" s="86">
        <v>2</v>
      </c>
      <c r="D1310" s="119">
        <v>2.3662448518802872E-3</v>
      </c>
      <c r="E1310" s="119">
        <v>2.3881012015705165</v>
      </c>
      <c r="F1310" s="86" t="s">
        <v>2401</v>
      </c>
      <c r="G1310" s="86" t="b">
        <v>0</v>
      </c>
      <c r="H1310" s="86" t="b">
        <v>0</v>
      </c>
      <c r="I1310" s="86" t="b">
        <v>0</v>
      </c>
      <c r="J1310" s="86" t="b">
        <v>0</v>
      </c>
      <c r="K1310" s="86" t="b">
        <v>0</v>
      </c>
      <c r="L1310" s="86" t="b">
        <v>0</v>
      </c>
    </row>
    <row r="1311" spans="1:12" x14ac:dyDescent="0.25">
      <c r="A1311" s="86" t="s">
        <v>301</v>
      </c>
      <c r="B1311" s="86" t="s">
        <v>2602</v>
      </c>
      <c r="C1311" s="86">
        <v>2</v>
      </c>
      <c r="D1311" s="119">
        <v>2.3662448518802872E-3</v>
      </c>
      <c r="E1311" s="119">
        <v>2.3881012015705165</v>
      </c>
      <c r="F1311" s="86" t="s">
        <v>2401</v>
      </c>
      <c r="G1311" s="86" t="b">
        <v>0</v>
      </c>
      <c r="H1311" s="86" t="b">
        <v>0</v>
      </c>
      <c r="I1311" s="86" t="b">
        <v>0</v>
      </c>
      <c r="J1311" s="86" t="b">
        <v>0</v>
      </c>
      <c r="K1311" s="86" t="b">
        <v>0</v>
      </c>
      <c r="L1311" s="86" t="b">
        <v>0</v>
      </c>
    </row>
    <row r="1312" spans="1:12" x14ac:dyDescent="0.25">
      <c r="A1312" s="86" t="s">
        <v>2602</v>
      </c>
      <c r="B1312" s="86" t="s">
        <v>2683</v>
      </c>
      <c r="C1312" s="86">
        <v>2</v>
      </c>
      <c r="D1312" s="119">
        <v>2.3662448518802872E-3</v>
      </c>
      <c r="E1312" s="119">
        <v>2.786041210242554</v>
      </c>
      <c r="F1312" s="86" t="s">
        <v>2401</v>
      </c>
      <c r="G1312" s="86" t="b">
        <v>0</v>
      </c>
      <c r="H1312" s="86" t="b">
        <v>0</v>
      </c>
      <c r="I1312" s="86" t="b">
        <v>0</v>
      </c>
      <c r="J1312" s="86" t="b">
        <v>0</v>
      </c>
      <c r="K1312" s="86" t="b">
        <v>0</v>
      </c>
      <c r="L1312" s="86" t="b">
        <v>0</v>
      </c>
    </row>
    <row r="1313" spans="1:12" x14ac:dyDescent="0.25">
      <c r="A1313" s="86" t="s">
        <v>2683</v>
      </c>
      <c r="B1313" s="86" t="s">
        <v>2684</v>
      </c>
      <c r="C1313" s="86">
        <v>2</v>
      </c>
      <c r="D1313" s="119">
        <v>2.3662448518802872E-3</v>
      </c>
      <c r="E1313" s="119">
        <v>2.786041210242554</v>
      </c>
      <c r="F1313" s="86" t="s">
        <v>2401</v>
      </c>
      <c r="G1313" s="86" t="b">
        <v>0</v>
      </c>
      <c r="H1313" s="86" t="b">
        <v>0</v>
      </c>
      <c r="I1313" s="86" t="b">
        <v>0</v>
      </c>
      <c r="J1313" s="86" t="b">
        <v>0</v>
      </c>
      <c r="K1313" s="86" t="b">
        <v>0</v>
      </c>
      <c r="L1313" s="86" t="b">
        <v>0</v>
      </c>
    </row>
    <row r="1314" spans="1:12" x14ac:dyDescent="0.25">
      <c r="A1314" s="86" t="s">
        <v>2684</v>
      </c>
      <c r="B1314" s="86" t="s">
        <v>2685</v>
      </c>
      <c r="C1314" s="86">
        <v>2</v>
      </c>
      <c r="D1314" s="119">
        <v>2.3662448518802872E-3</v>
      </c>
      <c r="E1314" s="119">
        <v>2.786041210242554</v>
      </c>
      <c r="F1314" s="86" t="s">
        <v>2401</v>
      </c>
      <c r="G1314" s="86" t="b">
        <v>0</v>
      </c>
      <c r="H1314" s="86" t="b">
        <v>0</v>
      </c>
      <c r="I1314" s="86" t="b">
        <v>0</v>
      </c>
      <c r="J1314" s="86" t="b">
        <v>0</v>
      </c>
      <c r="K1314" s="86" t="b">
        <v>0</v>
      </c>
      <c r="L1314" s="86" t="b">
        <v>0</v>
      </c>
    </row>
    <row r="1315" spans="1:12" x14ac:dyDescent="0.25">
      <c r="A1315" s="86" t="s">
        <v>2685</v>
      </c>
      <c r="B1315" s="86" t="s">
        <v>2635</v>
      </c>
      <c r="C1315" s="86">
        <v>2</v>
      </c>
      <c r="D1315" s="119">
        <v>2.3662448518802872E-3</v>
      </c>
      <c r="E1315" s="119">
        <v>2.786041210242554</v>
      </c>
      <c r="F1315" s="86" t="s">
        <v>2401</v>
      </c>
      <c r="G1315" s="86" t="b">
        <v>0</v>
      </c>
      <c r="H1315" s="86" t="b">
        <v>0</v>
      </c>
      <c r="I1315" s="86" t="b">
        <v>0</v>
      </c>
      <c r="J1315" s="86" t="b">
        <v>0</v>
      </c>
      <c r="K1315" s="86" t="b">
        <v>0</v>
      </c>
      <c r="L1315" s="86" t="b">
        <v>0</v>
      </c>
    </row>
    <row r="1316" spans="1:12" x14ac:dyDescent="0.25">
      <c r="A1316" s="86" t="s">
        <v>2635</v>
      </c>
      <c r="B1316" s="86" t="s">
        <v>2686</v>
      </c>
      <c r="C1316" s="86">
        <v>2</v>
      </c>
      <c r="D1316" s="119">
        <v>2.3662448518802872E-3</v>
      </c>
      <c r="E1316" s="119">
        <v>2.786041210242554</v>
      </c>
      <c r="F1316" s="86" t="s">
        <v>2401</v>
      </c>
      <c r="G1316" s="86" t="b">
        <v>0</v>
      </c>
      <c r="H1316" s="86" t="b">
        <v>0</v>
      </c>
      <c r="I1316" s="86" t="b">
        <v>0</v>
      </c>
      <c r="J1316" s="86" t="b">
        <v>0</v>
      </c>
      <c r="K1316" s="86" t="b">
        <v>0</v>
      </c>
      <c r="L1316" s="86" t="b">
        <v>0</v>
      </c>
    </row>
    <row r="1317" spans="1:12" x14ac:dyDescent="0.25">
      <c r="A1317" s="86" t="s">
        <v>2686</v>
      </c>
      <c r="B1317" s="86" t="s">
        <v>2687</v>
      </c>
      <c r="C1317" s="86">
        <v>2</v>
      </c>
      <c r="D1317" s="119">
        <v>2.3662448518802872E-3</v>
      </c>
      <c r="E1317" s="119">
        <v>2.786041210242554</v>
      </c>
      <c r="F1317" s="86" t="s">
        <v>2401</v>
      </c>
      <c r="G1317" s="86" t="b">
        <v>0</v>
      </c>
      <c r="H1317" s="86" t="b">
        <v>0</v>
      </c>
      <c r="I1317" s="86" t="b">
        <v>0</v>
      </c>
      <c r="J1317" s="86" t="b">
        <v>0</v>
      </c>
      <c r="K1317" s="86" t="b">
        <v>0</v>
      </c>
      <c r="L1317" s="86" t="b">
        <v>0</v>
      </c>
    </row>
    <row r="1318" spans="1:12" x14ac:dyDescent="0.25">
      <c r="A1318" s="86" t="s">
        <v>2687</v>
      </c>
      <c r="B1318" s="86" t="s">
        <v>2688</v>
      </c>
      <c r="C1318" s="86">
        <v>2</v>
      </c>
      <c r="D1318" s="119">
        <v>2.3662448518802872E-3</v>
      </c>
      <c r="E1318" s="119">
        <v>2.786041210242554</v>
      </c>
      <c r="F1318" s="86" t="s">
        <v>2401</v>
      </c>
      <c r="G1318" s="86" t="b">
        <v>0</v>
      </c>
      <c r="H1318" s="86" t="b">
        <v>0</v>
      </c>
      <c r="I1318" s="86" t="b">
        <v>0</v>
      </c>
      <c r="J1318" s="86" t="b">
        <v>0</v>
      </c>
      <c r="K1318" s="86" t="b">
        <v>0</v>
      </c>
      <c r="L1318" s="86" t="b">
        <v>0</v>
      </c>
    </row>
    <row r="1319" spans="1:12" x14ac:dyDescent="0.25">
      <c r="A1319" s="86" t="s">
        <v>2688</v>
      </c>
      <c r="B1319" s="86" t="s">
        <v>2689</v>
      </c>
      <c r="C1319" s="86">
        <v>2</v>
      </c>
      <c r="D1319" s="119">
        <v>2.3662448518802872E-3</v>
      </c>
      <c r="E1319" s="119">
        <v>2.786041210242554</v>
      </c>
      <c r="F1319" s="86" t="s">
        <v>2401</v>
      </c>
      <c r="G1319" s="86" t="b">
        <v>0</v>
      </c>
      <c r="H1319" s="86" t="b">
        <v>0</v>
      </c>
      <c r="I1319" s="86" t="b">
        <v>0</v>
      </c>
      <c r="J1319" s="86" t="b">
        <v>0</v>
      </c>
      <c r="K1319" s="86" t="b">
        <v>0</v>
      </c>
      <c r="L1319" s="86" t="b">
        <v>0</v>
      </c>
    </row>
    <row r="1320" spans="1:12" x14ac:dyDescent="0.25">
      <c r="A1320" s="86" t="s">
        <v>2689</v>
      </c>
      <c r="B1320" s="86" t="s">
        <v>2545</v>
      </c>
      <c r="C1320" s="86">
        <v>2</v>
      </c>
      <c r="D1320" s="119">
        <v>2.3662448518802872E-3</v>
      </c>
      <c r="E1320" s="119">
        <v>2.786041210242554</v>
      </c>
      <c r="F1320" s="86" t="s">
        <v>2401</v>
      </c>
      <c r="G1320" s="86" t="b">
        <v>0</v>
      </c>
      <c r="H1320" s="86" t="b">
        <v>0</v>
      </c>
      <c r="I1320" s="86" t="b">
        <v>0</v>
      </c>
      <c r="J1320" s="86" t="b">
        <v>0</v>
      </c>
      <c r="K1320" s="86" t="b">
        <v>0</v>
      </c>
      <c r="L1320" s="86" t="b">
        <v>0</v>
      </c>
    </row>
    <row r="1321" spans="1:12" x14ac:dyDescent="0.25">
      <c r="A1321" s="86" t="s">
        <v>2545</v>
      </c>
      <c r="B1321" s="86" t="s">
        <v>2690</v>
      </c>
      <c r="C1321" s="86">
        <v>2</v>
      </c>
      <c r="D1321" s="119">
        <v>2.3662448518802872E-3</v>
      </c>
      <c r="E1321" s="119">
        <v>2.786041210242554</v>
      </c>
      <c r="F1321" s="86" t="s">
        <v>2401</v>
      </c>
      <c r="G1321" s="86" t="b">
        <v>0</v>
      </c>
      <c r="H1321" s="86" t="b">
        <v>0</v>
      </c>
      <c r="I1321" s="86" t="b">
        <v>0</v>
      </c>
      <c r="J1321" s="86" t="b">
        <v>0</v>
      </c>
      <c r="K1321" s="86" t="b">
        <v>0</v>
      </c>
      <c r="L1321" s="86" t="b">
        <v>0</v>
      </c>
    </row>
    <row r="1322" spans="1:12" x14ac:dyDescent="0.25">
      <c r="A1322" s="86" t="s">
        <v>2690</v>
      </c>
      <c r="B1322" s="86" t="s">
        <v>2636</v>
      </c>
      <c r="C1322" s="86">
        <v>2</v>
      </c>
      <c r="D1322" s="119">
        <v>2.3662448518802872E-3</v>
      </c>
      <c r="E1322" s="119">
        <v>2.6099499511868731</v>
      </c>
      <c r="F1322" s="86" t="s">
        <v>2401</v>
      </c>
      <c r="G1322" s="86" t="b">
        <v>0</v>
      </c>
      <c r="H1322" s="86" t="b">
        <v>0</v>
      </c>
      <c r="I1322" s="86" t="b">
        <v>0</v>
      </c>
      <c r="J1322" s="86" t="b">
        <v>0</v>
      </c>
      <c r="K1322" s="86" t="b">
        <v>0</v>
      </c>
      <c r="L1322" s="86" t="b">
        <v>0</v>
      </c>
    </row>
    <row r="1323" spans="1:12" x14ac:dyDescent="0.25">
      <c r="A1323" s="86" t="s">
        <v>2636</v>
      </c>
      <c r="B1323" s="86" t="s">
        <v>2691</v>
      </c>
      <c r="C1323" s="86">
        <v>2</v>
      </c>
      <c r="D1323" s="119">
        <v>2.3662448518802872E-3</v>
      </c>
      <c r="E1323" s="119">
        <v>2.6099499511868731</v>
      </c>
      <c r="F1323" s="86" t="s">
        <v>2401</v>
      </c>
      <c r="G1323" s="86" t="b">
        <v>0</v>
      </c>
      <c r="H1323" s="86" t="b">
        <v>0</v>
      </c>
      <c r="I1323" s="86" t="b">
        <v>0</v>
      </c>
      <c r="J1323" s="86" t="b">
        <v>0</v>
      </c>
      <c r="K1323" s="86" t="b">
        <v>0</v>
      </c>
      <c r="L1323" s="86" t="b">
        <v>0</v>
      </c>
    </row>
    <row r="1324" spans="1:12" x14ac:dyDescent="0.25">
      <c r="A1324" s="86" t="s">
        <v>2691</v>
      </c>
      <c r="B1324" s="86" t="s">
        <v>2692</v>
      </c>
      <c r="C1324" s="86">
        <v>2</v>
      </c>
      <c r="D1324" s="119">
        <v>2.3662448518802872E-3</v>
      </c>
      <c r="E1324" s="119">
        <v>2.786041210242554</v>
      </c>
      <c r="F1324" s="86" t="s">
        <v>2401</v>
      </c>
      <c r="G1324" s="86" t="b">
        <v>0</v>
      </c>
      <c r="H1324" s="86" t="b">
        <v>0</v>
      </c>
      <c r="I1324" s="86" t="b">
        <v>0</v>
      </c>
      <c r="J1324" s="86" t="b">
        <v>0</v>
      </c>
      <c r="K1324" s="86" t="b">
        <v>0</v>
      </c>
      <c r="L1324" s="86" t="b">
        <v>0</v>
      </c>
    </row>
    <row r="1325" spans="1:12" x14ac:dyDescent="0.25">
      <c r="A1325" s="86" t="s">
        <v>2692</v>
      </c>
      <c r="B1325" s="86" t="s">
        <v>2531</v>
      </c>
      <c r="C1325" s="86">
        <v>2</v>
      </c>
      <c r="D1325" s="119">
        <v>2.3662448518802872E-3</v>
      </c>
      <c r="E1325" s="119">
        <v>2.4850112145785732</v>
      </c>
      <c r="F1325" s="86" t="s">
        <v>2401</v>
      </c>
      <c r="G1325" s="86" t="b">
        <v>0</v>
      </c>
      <c r="H1325" s="86" t="b">
        <v>0</v>
      </c>
      <c r="I1325" s="86" t="b">
        <v>0</v>
      </c>
      <c r="J1325" s="86" t="b">
        <v>0</v>
      </c>
      <c r="K1325" s="86" t="b">
        <v>0</v>
      </c>
      <c r="L1325" s="86" t="b">
        <v>0</v>
      </c>
    </row>
    <row r="1326" spans="1:12" x14ac:dyDescent="0.25">
      <c r="A1326" s="86" t="s">
        <v>2531</v>
      </c>
      <c r="B1326" s="86" t="s">
        <v>2693</v>
      </c>
      <c r="C1326" s="86">
        <v>2</v>
      </c>
      <c r="D1326" s="119">
        <v>2.3662448518802872E-3</v>
      </c>
      <c r="E1326" s="119">
        <v>2.4850112145785732</v>
      </c>
      <c r="F1326" s="86" t="s">
        <v>2401</v>
      </c>
      <c r="G1326" s="86" t="b">
        <v>0</v>
      </c>
      <c r="H1326" s="86" t="b">
        <v>0</v>
      </c>
      <c r="I1326" s="86" t="b">
        <v>0</v>
      </c>
      <c r="J1326" s="86" t="b">
        <v>0</v>
      </c>
      <c r="K1326" s="86" t="b">
        <v>0</v>
      </c>
      <c r="L1326" s="86" t="b">
        <v>0</v>
      </c>
    </row>
    <row r="1327" spans="1:12" x14ac:dyDescent="0.25">
      <c r="A1327" s="86" t="s">
        <v>2693</v>
      </c>
      <c r="B1327" s="86" t="s">
        <v>2445</v>
      </c>
      <c r="C1327" s="86">
        <v>2</v>
      </c>
      <c r="D1327" s="119">
        <v>2.3662448518802872E-3</v>
      </c>
      <c r="E1327" s="119">
        <v>1.260996403205709</v>
      </c>
      <c r="F1327" s="86" t="s">
        <v>2401</v>
      </c>
      <c r="G1327" s="86" t="b">
        <v>0</v>
      </c>
      <c r="H1327" s="86" t="b">
        <v>0</v>
      </c>
      <c r="I1327" s="86" t="b">
        <v>0</v>
      </c>
      <c r="J1327" s="86" t="b">
        <v>0</v>
      </c>
      <c r="K1327" s="86" t="b">
        <v>0</v>
      </c>
      <c r="L1327" s="86" t="b">
        <v>0</v>
      </c>
    </row>
    <row r="1328" spans="1:12" x14ac:dyDescent="0.25">
      <c r="A1328" s="86" t="s">
        <v>2447</v>
      </c>
      <c r="B1328" s="86" t="s">
        <v>2446</v>
      </c>
      <c r="C1328" s="86">
        <v>18</v>
      </c>
      <c r="D1328" s="119">
        <v>8.5024740134542563E-3</v>
      </c>
      <c r="E1328" s="119">
        <v>1.5334910958475403</v>
      </c>
      <c r="F1328" s="86" t="s">
        <v>2402</v>
      </c>
      <c r="G1328" s="86" t="b">
        <v>0</v>
      </c>
      <c r="H1328" s="86" t="b">
        <v>0</v>
      </c>
      <c r="I1328" s="86" t="b">
        <v>0</v>
      </c>
      <c r="J1328" s="86" t="b">
        <v>0</v>
      </c>
      <c r="K1328" s="86" t="b">
        <v>0</v>
      </c>
      <c r="L1328" s="86" t="b">
        <v>0</v>
      </c>
    </row>
    <row r="1329" spans="1:12" x14ac:dyDescent="0.25">
      <c r="A1329" s="86" t="s">
        <v>2453</v>
      </c>
      <c r="B1329" s="86" t="s">
        <v>2456</v>
      </c>
      <c r="C1329" s="86">
        <v>16</v>
      </c>
      <c r="D1329" s="119">
        <v>8.74907980112688E-3</v>
      </c>
      <c r="E1329" s="119">
        <v>1.5817957754220953</v>
      </c>
      <c r="F1329" s="86" t="s">
        <v>2402</v>
      </c>
      <c r="G1329" s="86" t="b">
        <v>0</v>
      </c>
      <c r="H1329" s="86" t="b">
        <v>0</v>
      </c>
      <c r="I1329" s="86" t="b">
        <v>0</v>
      </c>
      <c r="J1329" s="86" t="b">
        <v>0</v>
      </c>
      <c r="K1329" s="86" t="b">
        <v>0</v>
      </c>
      <c r="L1329" s="86" t="b">
        <v>0</v>
      </c>
    </row>
    <row r="1330" spans="1:12" x14ac:dyDescent="0.25">
      <c r="A1330" s="86" t="s">
        <v>528</v>
      </c>
      <c r="B1330" s="86" t="s">
        <v>2447</v>
      </c>
      <c r="C1330" s="86">
        <v>12</v>
      </c>
      <c r="D1330" s="119">
        <v>8.7441458614704853E-3</v>
      </c>
      <c r="E1330" s="119">
        <v>1.4305281000914463</v>
      </c>
      <c r="F1330" s="86" t="s">
        <v>2402</v>
      </c>
      <c r="G1330" s="86" t="b">
        <v>0</v>
      </c>
      <c r="H1330" s="86" t="b">
        <v>0</v>
      </c>
      <c r="I1330" s="86" t="b">
        <v>0</v>
      </c>
      <c r="J1330" s="86" t="b">
        <v>0</v>
      </c>
      <c r="K1330" s="86" t="b">
        <v>0</v>
      </c>
      <c r="L1330" s="86" t="b">
        <v>0</v>
      </c>
    </row>
    <row r="1331" spans="1:12" x14ac:dyDescent="0.25">
      <c r="A1331" s="86" t="s">
        <v>2469</v>
      </c>
      <c r="B1331" s="86" t="s">
        <v>2448</v>
      </c>
      <c r="C1331" s="86">
        <v>9</v>
      </c>
      <c r="D1331" s="119">
        <v>8.1948614040718588E-3</v>
      </c>
      <c r="E1331" s="119">
        <v>1.4320334550887632</v>
      </c>
      <c r="F1331" s="86" t="s">
        <v>2402</v>
      </c>
      <c r="G1331" s="86" t="b">
        <v>0</v>
      </c>
      <c r="H1331" s="86" t="b">
        <v>0</v>
      </c>
      <c r="I1331" s="86" t="b">
        <v>0</v>
      </c>
      <c r="J1331" s="86" t="b">
        <v>0</v>
      </c>
      <c r="K1331" s="86" t="b">
        <v>0</v>
      </c>
      <c r="L1331" s="86" t="b">
        <v>0</v>
      </c>
    </row>
    <row r="1332" spans="1:12" x14ac:dyDescent="0.25">
      <c r="A1332" s="86" t="s">
        <v>2454</v>
      </c>
      <c r="B1332" s="86" t="s">
        <v>2530</v>
      </c>
      <c r="C1332" s="86">
        <v>7</v>
      </c>
      <c r="D1332" s="119">
        <v>7.485879033796031E-3</v>
      </c>
      <c r="E1332" s="119">
        <v>1.7708520116421442</v>
      </c>
      <c r="F1332" s="86" t="s">
        <v>2402</v>
      </c>
      <c r="G1332" s="86" t="b">
        <v>0</v>
      </c>
      <c r="H1332" s="86" t="b">
        <v>0</v>
      </c>
      <c r="I1332" s="86" t="b">
        <v>0</v>
      </c>
      <c r="J1332" s="86" t="b">
        <v>0</v>
      </c>
      <c r="K1332" s="86" t="b">
        <v>0</v>
      </c>
      <c r="L1332" s="86" t="b">
        <v>0</v>
      </c>
    </row>
    <row r="1333" spans="1:12" x14ac:dyDescent="0.25">
      <c r="A1333" s="86" t="s">
        <v>2478</v>
      </c>
      <c r="B1333" s="86" t="s">
        <v>2473</v>
      </c>
      <c r="C1333" s="86">
        <v>7</v>
      </c>
      <c r="D1333" s="119">
        <v>7.485879033796031E-3</v>
      </c>
      <c r="E1333" s="119">
        <v>1.5781614907670012</v>
      </c>
      <c r="F1333" s="86" t="s">
        <v>2402</v>
      </c>
      <c r="G1333" s="86" t="b">
        <v>0</v>
      </c>
      <c r="H1333" s="86" t="b">
        <v>0</v>
      </c>
      <c r="I1333" s="86" t="b">
        <v>0</v>
      </c>
      <c r="J1333" s="86" t="b">
        <v>0</v>
      </c>
      <c r="K1333" s="86" t="b">
        <v>0</v>
      </c>
      <c r="L1333" s="86" t="b">
        <v>0</v>
      </c>
    </row>
    <row r="1334" spans="1:12" x14ac:dyDescent="0.25">
      <c r="A1334" s="86" t="s">
        <v>2473</v>
      </c>
      <c r="B1334" s="86" t="s">
        <v>2544</v>
      </c>
      <c r="C1334" s="86">
        <v>7</v>
      </c>
      <c r="D1334" s="119">
        <v>7.485879033796031E-3</v>
      </c>
      <c r="E1334" s="119">
        <v>1.9091547098084256</v>
      </c>
      <c r="F1334" s="86" t="s">
        <v>2402</v>
      </c>
      <c r="G1334" s="86" t="b">
        <v>0</v>
      </c>
      <c r="H1334" s="86" t="b">
        <v>0</v>
      </c>
      <c r="I1334" s="86" t="b">
        <v>0</v>
      </c>
      <c r="J1334" s="86" t="b">
        <v>0</v>
      </c>
      <c r="K1334" s="86" t="b">
        <v>0</v>
      </c>
      <c r="L1334" s="86" t="b">
        <v>0</v>
      </c>
    </row>
    <row r="1335" spans="1:12" x14ac:dyDescent="0.25">
      <c r="A1335" s="86" t="s">
        <v>2506</v>
      </c>
      <c r="B1335" s="86" t="s">
        <v>2448</v>
      </c>
      <c r="C1335" s="86">
        <v>7</v>
      </c>
      <c r="D1335" s="119">
        <v>7.485879033796031E-3</v>
      </c>
      <c r="E1335" s="119">
        <v>1.4320334550887632</v>
      </c>
      <c r="F1335" s="86" t="s">
        <v>2402</v>
      </c>
      <c r="G1335" s="86" t="b">
        <v>0</v>
      </c>
      <c r="H1335" s="86" t="b">
        <v>0</v>
      </c>
      <c r="I1335" s="86" t="b">
        <v>0</v>
      </c>
      <c r="J1335" s="86" t="b">
        <v>0</v>
      </c>
      <c r="K1335" s="86" t="b">
        <v>0</v>
      </c>
      <c r="L1335" s="86" t="b">
        <v>0</v>
      </c>
    </row>
    <row r="1336" spans="1:12" x14ac:dyDescent="0.25">
      <c r="A1336" s="86" t="s">
        <v>2578</v>
      </c>
      <c r="B1336" s="86" t="s">
        <v>2579</v>
      </c>
      <c r="C1336" s="86">
        <v>6</v>
      </c>
      <c r="D1336" s="119">
        <v>7.001155862298397E-3</v>
      </c>
      <c r="E1336" s="119">
        <v>2.0340934464167257</v>
      </c>
      <c r="F1336" s="86" t="s">
        <v>2402</v>
      </c>
      <c r="G1336" s="86" t="b">
        <v>0</v>
      </c>
      <c r="H1336" s="86" t="b">
        <v>0</v>
      </c>
      <c r="I1336" s="86" t="b">
        <v>0</v>
      </c>
      <c r="J1336" s="86" t="b">
        <v>0</v>
      </c>
      <c r="K1336" s="86" t="b">
        <v>0</v>
      </c>
      <c r="L1336" s="86" t="b">
        <v>0</v>
      </c>
    </row>
    <row r="1337" spans="1:12" x14ac:dyDescent="0.25">
      <c r="A1337" s="86" t="s">
        <v>2446</v>
      </c>
      <c r="B1337" s="86" t="s">
        <v>2543</v>
      </c>
      <c r="C1337" s="86">
        <v>6</v>
      </c>
      <c r="D1337" s="119">
        <v>7.001155862298397E-3</v>
      </c>
      <c r="E1337" s="119">
        <v>1.5334910958475403</v>
      </c>
      <c r="F1337" s="86" t="s">
        <v>2402</v>
      </c>
      <c r="G1337" s="86" t="b">
        <v>0</v>
      </c>
      <c r="H1337" s="86" t="b">
        <v>0</v>
      </c>
      <c r="I1337" s="86" t="b">
        <v>0</v>
      </c>
      <c r="J1337" s="86" t="b">
        <v>0</v>
      </c>
      <c r="K1337" s="86" t="b">
        <v>0</v>
      </c>
      <c r="L1337" s="86" t="b">
        <v>0</v>
      </c>
    </row>
    <row r="1338" spans="1:12" x14ac:dyDescent="0.25">
      <c r="A1338" s="86" t="s">
        <v>2580</v>
      </c>
      <c r="B1338" s="86" t="s">
        <v>511</v>
      </c>
      <c r="C1338" s="86">
        <v>6</v>
      </c>
      <c r="D1338" s="119">
        <v>7.001155862298397E-3</v>
      </c>
      <c r="E1338" s="119">
        <v>2.0340934464167257</v>
      </c>
      <c r="F1338" s="86" t="s">
        <v>2402</v>
      </c>
      <c r="G1338" s="86" t="b">
        <v>0</v>
      </c>
      <c r="H1338" s="86" t="b">
        <v>0</v>
      </c>
      <c r="I1338" s="86" t="b">
        <v>0</v>
      </c>
      <c r="J1338" s="86" t="b">
        <v>0</v>
      </c>
      <c r="K1338" s="86" t="b">
        <v>0</v>
      </c>
      <c r="L1338" s="86" t="b">
        <v>0</v>
      </c>
    </row>
    <row r="1339" spans="1:12" x14ac:dyDescent="0.25">
      <c r="A1339" s="86" t="s">
        <v>511</v>
      </c>
      <c r="B1339" s="86" t="s">
        <v>2445</v>
      </c>
      <c r="C1339" s="86">
        <v>6</v>
      </c>
      <c r="D1339" s="119">
        <v>7.001155862298397E-3</v>
      </c>
      <c r="E1339" s="119">
        <v>1.2101847054724069</v>
      </c>
      <c r="F1339" s="86" t="s">
        <v>2402</v>
      </c>
      <c r="G1339" s="86" t="b">
        <v>0</v>
      </c>
      <c r="H1339" s="86" t="b">
        <v>0</v>
      </c>
      <c r="I1339" s="86" t="b">
        <v>0</v>
      </c>
      <c r="J1339" s="86" t="b">
        <v>0</v>
      </c>
      <c r="K1339" s="86" t="b">
        <v>0</v>
      </c>
      <c r="L1339" s="86" t="b">
        <v>0</v>
      </c>
    </row>
    <row r="1340" spans="1:12" x14ac:dyDescent="0.25">
      <c r="A1340" s="86" t="s">
        <v>2445</v>
      </c>
      <c r="B1340" s="86" t="s">
        <v>2478</v>
      </c>
      <c r="C1340" s="86">
        <v>6</v>
      </c>
      <c r="D1340" s="119">
        <v>7.001155862298397E-3</v>
      </c>
      <c r="E1340" s="119">
        <v>1.048816703237432</v>
      </c>
      <c r="F1340" s="86" t="s">
        <v>2402</v>
      </c>
      <c r="G1340" s="86" t="b">
        <v>0</v>
      </c>
      <c r="H1340" s="86" t="b">
        <v>0</v>
      </c>
      <c r="I1340" s="86" t="b">
        <v>0</v>
      </c>
      <c r="J1340" s="86" t="b">
        <v>0</v>
      </c>
      <c r="K1340" s="86" t="b">
        <v>0</v>
      </c>
      <c r="L1340" s="86" t="b">
        <v>0</v>
      </c>
    </row>
    <row r="1341" spans="1:12" x14ac:dyDescent="0.25">
      <c r="A1341" s="86" t="s">
        <v>2544</v>
      </c>
      <c r="B1341" s="86" t="s">
        <v>2455</v>
      </c>
      <c r="C1341" s="86">
        <v>6</v>
      </c>
      <c r="D1341" s="119">
        <v>7.001155862298397E-3</v>
      </c>
      <c r="E1341" s="119">
        <v>1.7910553977304311</v>
      </c>
      <c r="F1341" s="86" t="s">
        <v>2402</v>
      </c>
      <c r="G1341" s="86" t="b">
        <v>0</v>
      </c>
      <c r="H1341" s="86" t="b">
        <v>0</v>
      </c>
      <c r="I1341" s="86" t="b">
        <v>0</v>
      </c>
      <c r="J1341" s="86" t="b">
        <v>0</v>
      </c>
      <c r="K1341" s="86" t="b">
        <v>0</v>
      </c>
      <c r="L1341" s="86" t="b">
        <v>0</v>
      </c>
    </row>
    <row r="1342" spans="1:12" x14ac:dyDescent="0.25">
      <c r="A1342" s="86" t="s">
        <v>2455</v>
      </c>
      <c r="B1342" s="86" t="s">
        <v>2506</v>
      </c>
      <c r="C1342" s="86">
        <v>6</v>
      </c>
      <c r="D1342" s="119">
        <v>7.001155862298397E-3</v>
      </c>
      <c r="E1342" s="119">
        <v>1.7452979071697561</v>
      </c>
      <c r="F1342" s="86" t="s">
        <v>2402</v>
      </c>
      <c r="G1342" s="86" t="b">
        <v>0</v>
      </c>
      <c r="H1342" s="86" t="b">
        <v>0</v>
      </c>
      <c r="I1342" s="86" t="b">
        <v>0</v>
      </c>
      <c r="J1342" s="86" t="b">
        <v>0</v>
      </c>
      <c r="K1342" s="86" t="b">
        <v>0</v>
      </c>
      <c r="L1342" s="86" t="b">
        <v>0</v>
      </c>
    </row>
    <row r="1343" spans="1:12" x14ac:dyDescent="0.25">
      <c r="A1343" s="86" t="s">
        <v>2448</v>
      </c>
      <c r="B1343" s="86" t="s">
        <v>2581</v>
      </c>
      <c r="C1343" s="86">
        <v>6</v>
      </c>
      <c r="D1343" s="119">
        <v>7.001155862298397E-3</v>
      </c>
      <c r="E1343" s="119">
        <v>1.469822015978163</v>
      </c>
      <c r="F1343" s="86" t="s">
        <v>2402</v>
      </c>
      <c r="G1343" s="86" t="b">
        <v>0</v>
      </c>
      <c r="H1343" s="86" t="b">
        <v>0</v>
      </c>
      <c r="I1343" s="86" t="b">
        <v>0</v>
      </c>
      <c r="J1343" s="86" t="b">
        <v>0</v>
      </c>
      <c r="K1343" s="86" t="b">
        <v>0</v>
      </c>
      <c r="L1343" s="86" t="b">
        <v>0</v>
      </c>
    </row>
    <row r="1344" spans="1:12" x14ac:dyDescent="0.25">
      <c r="A1344" s="86" t="s">
        <v>2581</v>
      </c>
      <c r="B1344" s="86" t="s">
        <v>2542</v>
      </c>
      <c r="C1344" s="86">
        <v>6</v>
      </c>
      <c r="D1344" s="119">
        <v>7.001155862298397E-3</v>
      </c>
      <c r="E1344" s="119">
        <v>2.0340934464167257</v>
      </c>
      <c r="F1344" s="86" t="s">
        <v>2402</v>
      </c>
      <c r="G1344" s="86" t="b">
        <v>0</v>
      </c>
      <c r="H1344" s="86" t="b">
        <v>0</v>
      </c>
      <c r="I1344" s="86" t="b">
        <v>0</v>
      </c>
      <c r="J1344" s="86" t="b">
        <v>0</v>
      </c>
      <c r="K1344" s="86" t="b">
        <v>0</v>
      </c>
      <c r="L1344" s="86" t="b">
        <v>0</v>
      </c>
    </row>
    <row r="1345" spans="1:12" x14ac:dyDescent="0.25">
      <c r="A1345" s="86" t="s">
        <v>2542</v>
      </c>
      <c r="B1345" s="86" t="s">
        <v>2464</v>
      </c>
      <c r="C1345" s="86">
        <v>6</v>
      </c>
      <c r="D1345" s="119">
        <v>7.001155862298397E-3</v>
      </c>
      <c r="E1345" s="119">
        <v>1.6661166611221312</v>
      </c>
      <c r="F1345" s="86" t="s">
        <v>2402</v>
      </c>
      <c r="G1345" s="86" t="b">
        <v>0</v>
      </c>
      <c r="H1345" s="86" t="b">
        <v>0</v>
      </c>
      <c r="I1345" s="86" t="b">
        <v>0</v>
      </c>
      <c r="J1345" s="86" t="b">
        <v>0</v>
      </c>
      <c r="K1345" s="86" t="b">
        <v>0</v>
      </c>
      <c r="L1345" s="86" t="b">
        <v>0</v>
      </c>
    </row>
    <row r="1346" spans="1:12" x14ac:dyDescent="0.25">
      <c r="A1346" s="86" t="s">
        <v>2464</v>
      </c>
      <c r="B1346" s="86" t="s">
        <v>2449</v>
      </c>
      <c r="C1346" s="86">
        <v>6</v>
      </c>
      <c r="D1346" s="119">
        <v>7.001155862298397E-3</v>
      </c>
      <c r="E1346" s="119">
        <v>1.1889954064024688</v>
      </c>
      <c r="F1346" s="86" t="s">
        <v>2402</v>
      </c>
      <c r="G1346" s="86" t="b">
        <v>0</v>
      </c>
      <c r="H1346" s="86" t="b">
        <v>0</v>
      </c>
      <c r="I1346" s="86" t="b">
        <v>0</v>
      </c>
      <c r="J1346" s="86" t="b">
        <v>0</v>
      </c>
      <c r="K1346" s="86" t="b">
        <v>0</v>
      </c>
      <c r="L1346" s="86" t="b">
        <v>0</v>
      </c>
    </row>
    <row r="1347" spans="1:12" x14ac:dyDescent="0.25">
      <c r="A1347" s="86" t="s">
        <v>2449</v>
      </c>
      <c r="B1347" s="86" t="s">
        <v>2525</v>
      </c>
      <c r="C1347" s="86">
        <v>6</v>
      </c>
      <c r="D1347" s="119">
        <v>7.001155862298397E-3</v>
      </c>
      <c r="E1347" s="119">
        <v>1.5569721916970631</v>
      </c>
      <c r="F1347" s="86" t="s">
        <v>2402</v>
      </c>
      <c r="G1347" s="86" t="b">
        <v>0</v>
      </c>
      <c r="H1347" s="86" t="b">
        <v>0</v>
      </c>
      <c r="I1347" s="86" t="b">
        <v>0</v>
      </c>
      <c r="J1347" s="86" t="b">
        <v>0</v>
      </c>
      <c r="K1347" s="86" t="b">
        <v>0</v>
      </c>
      <c r="L1347" s="86" t="b">
        <v>0</v>
      </c>
    </row>
    <row r="1348" spans="1:12" x14ac:dyDescent="0.25">
      <c r="A1348" s="86" t="s">
        <v>2525</v>
      </c>
      <c r="B1348" s="86" t="s">
        <v>2554</v>
      </c>
      <c r="C1348" s="86">
        <v>6</v>
      </c>
      <c r="D1348" s="119">
        <v>7.001155862298397E-3</v>
      </c>
      <c r="E1348" s="119">
        <v>1.9091547098084256</v>
      </c>
      <c r="F1348" s="86" t="s">
        <v>2402</v>
      </c>
      <c r="G1348" s="86" t="b">
        <v>0</v>
      </c>
      <c r="H1348" s="86" t="b">
        <v>0</v>
      </c>
      <c r="I1348" s="86" t="b">
        <v>0</v>
      </c>
      <c r="J1348" s="86" t="b">
        <v>0</v>
      </c>
      <c r="K1348" s="86" t="b">
        <v>0</v>
      </c>
      <c r="L1348" s="86" t="b">
        <v>0</v>
      </c>
    </row>
    <row r="1349" spans="1:12" x14ac:dyDescent="0.25">
      <c r="A1349" s="86" t="s">
        <v>2452</v>
      </c>
      <c r="B1349" s="86" t="s">
        <v>2462</v>
      </c>
      <c r="C1349" s="86">
        <v>6</v>
      </c>
      <c r="D1349" s="119">
        <v>7.001155862298397E-3</v>
      </c>
      <c r="E1349" s="119">
        <v>1.7708520116421442</v>
      </c>
      <c r="F1349" s="86" t="s">
        <v>2402</v>
      </c>
      <c r="G1349" s="86" t="b">
        <v>0</v>
      </c>
      <c r="H1349" s="86" t="b">
        <v>0</v>
      </c>
      <c r="I1349" s="86" t="b">
        <v>0</v>
      </c>
      <c r="J1349" s="86" t="b">
        <v>0</v>
      </c>
      <c r="K1349" s="86" t="b">
        <v>0</v>
      </c>
      <c r="L1349" s="86" t="b">
        <v>0</v>
      </c>
    </row>
    <row r="1350" spans="1:12" x14ac:dyDescent="0.25">
      <c r="A1350" s="86" t="s">
        <v>2462</v>
      </c>
      <c r="B1350" s="86" t="s">
        <v>2453</v>
      </c>
      <c r="C1350" s="86">
        <v>6</v>
      </c>
      <c r="D1350" s="119">
        <v>7.001155862298397E-3</v>
      </c>
      <c r="E1350" s="119">
        <v>1.5817957754220953</v>
      </c>
      <c r="F1350" s="86" t="s">
        <v>2402</v>
      </c>
      <c r="G1350" s="86" t="b">
        <v>0</v>
      </c>
      <c r="H1350" s="86" t="b">
        <v>0</v>
      </c>
      <c r="I1350" s="86" t="b">
        <v>0</v>
      </c>
      <c r="J1350" s="86" t="b">
        <v>0</v>
      </c>
      <c r="K1350" s="86" t="b">
        <v>0</v>
      </c>
      <c r="L1350" s="86" t="b">
        <v>0</v>
      </c>
    </row>
    <row r="1351" spans="1:12" x14ac:dyDescent="0.25">
      <c r="A1351" s="86" t="s">
        <v>2507</v>
      </c>
      <c r="B1351" s="86" t="s">
        <v>528</v>
      </c>
      <c r="C1351" s="86">
        <v>6</v>
      </c>
      <c r="D1351" s="119">
        <v>7.001155862298397E-3</v>
      </c>
      <c r="E1351" s="119">
        <v>1.318554340647514</v>
      </c>
      <c r="F1351" s="86" t="s">
        <v>2402</v>
      </c>
      <c r="G1351" s="86" t="b">
        <v>0</v>
      </c>
      <c r="H1351" s="86" t="b">
        <v>0</v>
      </c>
      <c r="I1351" s="86" t="b">
        <v>0</v>
      </c>
      <c r="J1351" s="86" t="b">
        <v>0</v>
      </c>
      <c r="K1351" s="86" t="b">
        <v>0</v>
      </c>
      <c r="L1351" s="86" t="b">
        <v>0</v>
      </c>
    </row>
    <row r="1352" spans="1:12" x14ac:dyDescent="0.25">
      <c r="A1352" s="86" t="s">
        <v>2445</v>
      </c>
      <c r="B1352" s="86" t="s">
        <v>277</v>
      </c>
      <c r="C1352" s="86">
        <v>6</v>
      </c>
      <c r="D1352" s="119">
        <v>7.001155862298397E-3</v>
      </c>
      <c r="E1352" s="119">
        <v>1.2828999092708</v>
      </c>
      <c r="F1352" s="86" t="s">
        <v>2402</v>
      </c>
      <c r="G1352" s="86" t="b">
        <v>0</v>
      </c>
      <c r="H1352" s="86" t="b">
        <v>0</v>
      </c>
      <c r="I1352" s="86" t="b">
        <v>0</v>
      </c>
      <c r="J1352" s="86" t="b">
        <v>0</v>
      </c>
      <c r="K1352" s="86" t="b">
        <v>0</v>
      </c>
      <c r="L1352" s="86" t="b">
        <v>0</v>
      </c>
    </row>
    <row r="1353" spans="1:12" x14ac:dyDescent="0.25">
      <c r="A1353" s="86" t="s">
        <v>2449</v>
      </c>
      <c r="B1353" s="86" t="s">
        <v>2454</v>
      </c>
      <c r="C1353" s="86">
        <v>6</v>
      </c>
      <c r="D1353" s="119">
        <v>7.001155862298397E-3</v>
      </c>
      <c r="E1353" s="119">
        <v>1.2937307569224819</v>
      </c>
      <c r="F1353" s="86" t="s">
        <v>2402</v>
      </c>
      <c r="G1353" s="86" t="b">
        <v>0</v>
      </c>
      <c r="H1353" s="86" t="b">
        <v>0</v>
      </c>
      <c r="I1353" s="86" t="b">
        <v>0</v>
      </c>
      <c r="J1353" s="86" t="b">
        <v>0</v>
      </c>
      <c r="K1353" s="86" t="b">
        <v>0</v>
      </c>
      <c r="L1353" s="86" t="b">
        <v>0</v>
      </c>
    </row>
    <row r="1354" spans="1:12" x14ac:dyDescent="0.25">
      <c r="A1354" s="86" t="s">
        <v>2450</v>
      </c>
      <c r="B1354" s="86" t="s">
        <v>2449</v>
      </c>
      <c r="C1354" s="86">
        <v>5</v>
      </c>
      <c r="D1354" s="119">
        <v>6.4105792742415674E-3</v>
      </c>
      <c r="E1354" s="119">
        <v>1.4108441560188252</v>
      </c>
      <c r="F1354" s="86" t="s">
        <v>2402</v>
      </c>
      <c r="G1354" s="86" t="b">
        <v>0</v>
      </c>
      <c r="H1354" s="86" t="b">
        <v>0</v>
      </c>
      <c r="I1354" s="86" t="b">
        <v>0</v>
      </c>
      <c r="J1354" s="86" t="b">
        <v>0</v>
      </c>
      <c r="K1354" s="86" t="b">
        <v>0</v>
      </c>
      <c r="L1354" s="86" t="b">
        <v>0</v>
      </c>
    </row>
    <row r="1355" spans="1:12" x14ac:dyDescent="0.25">
      <c r="A1355" s="86" t="s">
        <v>2579</v>
      </c>
      <c r="B1355" s="86" t="s">
        <v>2507</v>
      </c>
      <c r="C1355" s="86">
        <v>5</v>
      </c>
      <c r="D1355" s="119">
        <v>6.4105792742415674E-3</v>
      </c>
      <c r="E1355" s="119">
        <v>1.6916707655945193</v>
      </c>
      <c r="F1355" s="86" t="s">
        <v>2402</v>
      </c>
      <c r="G1355" s="86" t="b">
        <v>0</v>
      </c>
      <c r="H1355" s="86" t="b">
        <v>0</v>
      </c>
      <c r="I1355" s="86" t="b">
        <v>0</v>
      </c>
      <c r="J1355" s="86" t="b">
        <v>0</v>
      </c>
      <c r="K1355" s="86" t="b">
        <v>0</v>
      </c>
      <c r="L1355" s="86" t="b">
        <v>0</v>
      </c>
    </row>
    <row r="1356" spans="1:12" x14ac:dyDescent="0.25">
      <c r="A1356" s="86" t="s">
        <v>2507</v>
      </c>
      <c r="B1356" s="86" t="s">
        <v>2522</v>
      </c>
      <c r="C1356" s="86">
        <v>5</v>
      </c>
      <c r="D1356" s="119">
        <v>6.4105792742415674E-3</v>
      </c>
      <c r="E1356" s="119">
        <v>1.6916707655945193</v>
      </c>
      <c r="F1356" s="86" t="s">
        <v>2402</v>
      </c>
      <c r="G1356" s="86" t="b">
        <v>0</v>
      </c>
      <c r="H1356" s="86" t="b">
        <v>0</v>
      </c>
      <c r="I1356" s="86" t="b">
        <v>0</v>
      </c>
      <c r="J1356" s="86" t="b">
        <v>0</v>
      </c>
      <c r="K1356" s="86" t="b">
        <v>0</v>
      </c>
      <c r="L1356" s="86" t="b">
        <v>0</v>
      </c>
    </row>
    <row r="1357" spans="1:12" x14ac:dyDescent="0.25">
      <c r="A1357" s="86" t="s">
        <v>2522</v>
      </c>
      <c r="B1357" s="86" t="s">
        <v>528</v>
      </c>
      <c r="C1357" s="86">
        <v>5</v>
      </c>
      <c r="D1357" s="119">
        <v>6.4105792742415674E-3</v>
      </c>
      <c r="E1357" s="119">
        <v>1.5026145293744704</v>
      </c>
      <c r="F1357" s="86" t="s">
        <v>2402</v>
      </c>
      <c r="G1357" s="86" t="b">
        <v>0</v>
      </c>
      <c r="H1357" s="86" t="b">
        <v>0</v>
      </c>
      <c r="I1357" s="86" t="b">
        <v>0</v>
      </c>
      <c r="J1357" s="86" t="b">
        <v>0</v>
      </c>
      <c r="K1357" s="86" t="b">
        <v>0</v>
      </c>
      <c r="L1357" s="86" t="b">
        <v>0</v>
      </c>
    </row>
    <row r="1358" spans="1:12" x14ac:dyDescent="0.25">
      <c r="A1358" s="86" t="s">
        <v>2543</v>
      </c>
      <c r="B1358" s="86" t="s">
        <v>2453</v>
      </c>
      <c r="C1358" s="86">
        <v>5</v>
      </c>
      <c r="D1358" s="119">
        <v>6.4105792742415674E-3</v>
      </c>
      <c r="E1358" s="119">
        <v>1.5026145293744704</v>
      </c>
      <c r="F1358" s="86" t="s">
        <v>2402</v>
      </c>
      <c r="G1358" s="86" t="b">
        <v>0</v>
      </c>
      <c r="H1358" s="86" t="b">
        <v>0</v>
      </c>
      <c r="I1358" s="86" t="b">
        <v>0</v>
      </c>
      <c r="J1358" s="86" t="b">
        <v>0</v>
      </c>
      <c r="K1358" s="86" t="b">
        <v>0</v>
      </c>
      <c r="L1358" s="86" t="b">
        <v>0</v>
      </c>
    </row>
    <row r="1359" spans="1:12" x14ac:dyDescent="0.25">
      <c r="A1359" s="86" t="s">
        <v>2456</v>
      </c>
      <c r="B1359" s="86" t="s">
        <v>2580</v>
      </c>
      <c r="C1359" s="86">
        <v>5</v>
      </c>
      <c r="D1359" s="119">
        <v>6.4105792742415674E-3</v>
      </c>
      <c r="E1359" s="119">
        <v>1.5289434680968195</v>
      </c>
      <c r="F1359" s="86" t="s">
        <v>2402</v>
      </c>
      <c r="G1359" s="86" t="b">
        <v>0</v>
      </c>
      <c r="H1359" s="86" t="b">
        <v>0</v>
      </c>
      <c r="I1359" s="86" t="b">
        <v>0</v>
      </c>
      <c r="J1359" s="86" t="b">
        <v>0</v>
      </c>
      <c r="K1359" s="86" t="b">
        <v>0</v>
      </c>
      <c r="L1359" s="86" t="b">
        <v>0</v>
      </c>
    </row>
    <row r="1360" spans="1:12" x14ac:dyDescent="0.25">
      <c r="A1360" s="86" t="s">
        <v>2446</v>
      </c>
      <c r="B1360" s="86" t="s">
        <v>2445</v>
      </c>
      <c r="C1360" s="86">
        <v>5</v>
      </c>
      <c r="D1360" s="119">
        <v>6.4105792742415674E-3</v>
      </c>
      <c r="E1360" s="119">
        <v>0.63040110885559675</v>
      </c>
      <c r="F1360" s="86" t="s">
        <v>2402</v>
      </c>
      <c r="G1360" s="86" t="b">
        <v>0</v>
      </c>
      <c r="H1360" s="86" t="b">
        <v>0</v>
      </c>
      <c r="I1360" s="86" t="b">
        <v>0</v>
      </c>
      <c r="J1360" s="86" t="b">
        <v>0</v>
      </c>
      <c r="K1360" s="86" t="b">
        <v>0</v>
      </c>
      <c r="L1360" s="86" t="b">
        <v>0</v>
      </c>
    </row>
    <row r="1361" spans="1:12" x14ac:dyDescent="0.25">
      <c r="A1361" s="86" t="s">
        <v>277</v>
      </c>
      <c r="B1361" s="86" t="s">
        <v>2469</v>
      </c>
      <c r="C1361" s="86">
        <v>5</v>
      </c>
      <c r="D1361" s="119">
        <v>6.4105792742415674E-3</v>
      </c>
      <c r="E1361" s="119">
        <v>1.7118741516828062</v>
      </c>
      <c r="F1361" s="86" t="s">
        <v>2402</v>
      </c>
      <c r="G1361" s="86" t="b">
        <v>0</v>
      </c>
      <c r="H1361" s="86" t="b">
        <v>0</v>
      </c>
      <c r="I1361" s="86" t="b">
        <v>0</v>
      </c>
      <c r="J1361" s="86" t="b">
        <v>0</v>
      </c>
      <c r="K1361" s="86" t="b">
        <v>0</v>
      </c>
      <c r="L1361" s="86" t="b">
        <v>0</v>
      </c>
    </row>
    <row r="1362" spans="1:12" x14ac:dyDescent="0.25">
      <c r="A1362" s="86" t="s">
        <v>2448</v>
      </c>
      <c r="B1362" s="86" t="s">
        <v>2478</v>
      </c>
      <c r="C1362" s="86">
        <v>5</v>
      </c>
      <c r="D1362" s="119">
        <v>6.4105792742415674E-3</v>
      </c>
      <c r="E1362" s="119">
        <v>1.0896107742665571</v>
      </c>
      <c r="F1362" s="86" t="s">
        <v>2402</v>
      </c>
      <c r="G1362" s="86" t="b">
        <v>0</v>
      </c>
      <c r="H1362" s="86" t="b">
        <v>0</v>
      </c>
      <c r="I1362" s="86" t="b">
        <v>0</v>
      </c>
      <c r="J1362" s="86" t="b">
        <v>0</v>
      </c>
      <c r="K1362" s="86" t="b">
        <v>0</v>
      </c>
      <c r="L1362" s="86" t="b">
        <v>0</v>
      </c>
    </row>
    <row r="1363" spans="1:12" x14ac:dyDescent="0.25">
      <c r="A1363" s="86" t="s">
        <v>2478</v>
      </c>
      <c r="B1363" s="86" t="s">
        <v>2582</v>
      </c>
      <c r="C1363" s="86">
        <v>5</v>
      </c>
      <c r="D1363" s="119">
        <v>6.4105792742415674E-3</v>
      </c>
      <c r="E1363" s="119">
        <v>1.636153437744688</v>
      </c>
      <c r="F1363" s="86" t="s">
        <v>2402</v>
      </c>
      <c r="G1363" s="86" t="b">
        <v>0</v>
      </c>
      <c r="H1363" s="86" t="b">
        <v>0</v>
      </c>
      <c r="I1363" s="86" t="b">
        <v>0</v>
      </c>
      <c r="J1363" s="86" t="b">
        <v>0</v>
      </c>
      <c r="K1363" s="86" t="b">
        <v>0</v>
      </c>
      <c r="L1363" s="86" t="b">
        <v>0</v>
      </c>
    </row>
    <row r="1364" spans="1:12" x14ac:dyDescent="0.25">
      <c r="A1364" s="86" t="s">
        <v>2582</v>
      </c>
      <c r="B1364" s="86" t="s">
        <v>2583</v>
      </c>
      <c r="C1364" s="86">
        <v>5</v>
      </c>
      <c r="D1364" s="119">
        <v>6.4105792742415674E-3</v>
      </c>
      <c r="E1364" s="119">
        <v>2.1132746924643504</v>
      </c>
      <c r="F1364" s="86" t="s">
        <v>2402</v>
      </c>
      <c r="G1364" s="86" t="b">
        <v>0</v>
      </c>
      <c r="H1364" s="86" t="b">
        <v>0</v>
      </c>
      <c r="I1364" s="86" t="b">
        <v>0</v>
      </c>
      <c r="J1364" s="86" t="b">
        <v>0</v>
      </c>
      <c r="K1364" s="86" t="b">
        <v>0</v>
      </c>
      <c r="L1364" s="86" t="b">
        <v>0</v>
      </c>
    </row>
    <row r="1365" spans="1:12" x14ac:dyDescent="0.25">
      <c r="A1365" s="86" t="s">
        <v>2583</v>
      </c>
      <c r="B1365" s="86" t="s">
        <v>2584</v>
      </c>
      <c r="C1365" s="86">
        <v>5</v>
      </c>
      <c r="D1365" s="119">
        <v>6.4105792742415674E-3</v>
      </c>
      <c r="E1365" s="119">
        <v>2.1132746924643504</v>
      </c>
      <c r="F1365" s="86" t="s">
        <v>2402</v>
      </c>
      <c r="G1365" s="86" t="b">
        <v>0</v>
      </c>
      <c r="H1365" s="86" t="b">
        <v>0</v>
      </c>
      <c r="I1365" s="86" t="b">
        <v>0</v>
      </c>
      <c r="J1365" s="86" t="b">
        <v>0</v>
      </c>
      <c r="K1365" s="86" t="b">
        <v>0</v>
      </c>
      <c r="L1365" s="86" t="b">
        <v>0</v>
      </c>
    </row>
    <row r="1366" spans="1:12" x14ac:dyDescent="0.25">
      <c r="A1366" s="86" t="s">
        <v>2584</v>
      </c>
      <c r="B1366" s="86" t="s">
        <v>2449</v>
      </c>
      <c r="C1366" s="86">
        <v>5</v>
      </c>
      <c r="D1366" s="119">
        <v>6.4105792742415674E-3</v>
      </c>
      <c r="E1366" s="119">
        <v>1.5569721916970631</v>
      </c>
      <c r="F1366" s="86" t="s">
        <v>2402</v>
      </c>
      <c r="G1366" s="86" t="b">
        <v>0</v>
      </c>
      <c r="H1366" s="86" t="b">
        <v>0</v>
      </c>
      <c r="I1366" s="86" t="b">
        <v>0</v>
      </c>
      <c r="J1366" s="86" t="b">
        <v>0</v>
      </c>
      <c r="K1366" s="86" t="b">
        <v>0</v>
      </c>
      <c r="L1366" s="86" t="b">
        <v>0</v>
      </c>
    </row>
    <row r="1367" spans="1:12" x14ac:dyDescent="0.25">
      <c r="A1367" s="86" t="s">
        <v>2452</v>
      </c>
      <c r="B1367" s="86" t="s">
        <v>2453</v>
      </c>
      <c r="C1367" s="86">
        <v>4</v>
      </c>
      <c r="D1367" s="119">
        <v>5.6927138590325927E-3</v>
      </c>
      <c r="E1367" s="119">
        <v>1.1424630815918326</v>
      </c>
      <c r="F1367" s="86" t="s">
        <v>2402</v>
      </c>
      <c r="G1367" s="86" t="b">
        <v>0</v>
      </c>
      <c r="H1367" s="86" t="b">
        <v>0</v>
      </c>
      <c r="I1367" s="86" t="b">
        <v>0</v>
      </c>
      <c r="J1367" s="86" t="b">
        <v>0</v>
      </c>
      <c r="K1367" s="86" t="b">
        <v>0</v>
      </c>
      <c r="L1367" s="86" t="b">
        <v>0</v>
      </c>
    </row>
    <row r="1368" spans="1:12" x14ac:dyDescent="0.25">
      <c r="A1368" s="86" t="s">
        <v>2472</v>
      </c>
      <c r="B1368" s="86" t="s">
        <v>2464</v>
      </c>
      <c r="C1368" s="86">
        <v>4</v>
      </c>
      <c r="D1368" s="119">
        <v>5.6927138590325927E-3</v>
      </c>
      <c r="E1368" s="119">
        <v>1.4900254020664498</v>
      </c>
      <c r="F1368" s="86" t="s">
        <v>2402</v>
      </c>
      <c r="G1368" s="86" t="b">
        <v>0</v>
      </c>
      <c r="H1368" s="86" t="b">
        <v>0</v>
      </c>
      <c r="I1368" s="86" t="b">
        <v>0</v>
      </c>
      <c r="J1368" s="86" t="b">
        <v>0</v>
      </c>
      <c r="K1368" s="86" t="b">
        <v>0</v>
      </c>
      <c r="L1368" s="86" t="b">
        <v>0</v>
      </c>
    </row>
    <row r="1369" spans="1:12" x14ac:dyDescent="0.25">
      <c r="A1369" s="86" t="s">
        <v>2448</v>
      </c>
      <c r="B1369" s="86" t="s">
        <v>2465</v>
      </c>
      <c r="C1369" s="86">
        <v>4</v>
      </c>
      <c r="D1369" s="119">
        <v>5.6927138590325927E-3</v>
      </c>
      <c r="E1369" s="119">
        <v>1.2937307569224816</v>
      </c>
      <c r="F1369" s="86" t="s">
        <v>2402</v>
      </c>
      <c r="G1369" s="86" t="b">
        <v>0</v>
      </c>
      <c r="H1369" s="86" t="b">
        <v>0</v>
      </c>
      <c r="I1369" s="86" t="b">
        <v>0</v>
      </c>
      <c r="J1369" s="86" t="b">
        <v>0</v>
      </c>
      <c r="K1369" s="86" t="b">
        <v>0</v>
      </c>
      <c r="L1369" s="86" t="b">
        <v>0</v>
      </c>
    </row>
    <row r="1370" spans="1:12" x14ac:dyDescent="0.25">
      <c r="A1370" s="86" t="s">
        <v>2465</v>
      </c>
      <c r="B1370" s="86" t="s">
        <v>2494</v>
      </c>
      <c r="C1370" s="86">
        <v>4</v>
      </c>
      <c r="D1370" s="119">
        <v>5.6927138590325927E-3</v>
      </c>
      <c r="E1370" s="119">
        <v>2.0340934464167257</v>
      </c>
      <c r="F1370" s="86" t="s">
        <v>2402</v>
      </c>
      <c r="G1370" s="86" t="b">
        <v>0</v>
      </c>
      <c r="H1370" s="86" t="b">
        <v>0</v>
      </c>
      <c r="I1370" s="86" t="b">
        <v>0</v>
      </c>
      <c r="J1370" s="86" t="b">
        <v>0</v>
      </c>
      <c r="K1370" s="86" t="b">
        <v>0</v>
      </c>
      <c r="L1370" s="86" t="b">
        <v>0</v>
      </c>
    </row>
    <row r="1371" spans="1:12" x14ac:dyDescent="0.25">
      <c r="A1371" s="86" t="s">
        <v>2478</v>
      </c>
      <c r="B1371" s="86" t="s">
        <v>2484</v>
      </c>
      <c r="C1371" s="86">
        <v>3</v>
      </c>
      <c r="D1371" s="119">
        <v>4.8151193969307761E-3</v>
      </c>
      <c r="E1371" s="119">
        <v>1.5112147011363881</v>
      </c>
      <c r="F1371" s="86" t="s">
        <v>2402</v>
      </c>
      <c r="G1371" s="86" t="b">
        <v>0</v>
      </c>
      <c r="H1371" s="86" t="b">
        <v>0</v>
      </c>
      <c r="I1371" s="86" t="b">
        <v>0</v>
      </c>
      <c r="J1371" s="86" t="b">
        <v>0</v>
      </c>
      <c r="K1371" s="86" t="b">
        <v>0</v>
      </c>
      <c r="L1371" s="86" t="b">
        <v>0</v>
      </c>
    </row>
    <row r="1372" spans="1:12" x14ac:dyDescent="0.25">
      <c r="A1372" s="86" t="s">
        <v>2484</v>
      </c>
      <c r="B1372" s="86" t="s">
        <v>2545</v>
      </c>
      <c r="C1372" s="86">
        <v>3</v>
      </c>
      <c r="D1372" s="119">
        <v>4.8151193969307761E-3</v>
      </c>
      <c r="E1372" s="119">
        <v>2.1132746924643504</v>
      </c>
      <c r="F1372" s="86" t="s">
        <v>2402</v>
      </c>
      <c r="G1372" s="86" t="b">
        <v>0</v>
      </c>
      <c r="H1372" s="86" t="b">
        <v>0</v>
      </c>
      <c r="I1372" s="86" t="b">
        <v>0</v>
      </c>
      <c r="J1372" s="86" t="b">
        <v>0</v>
      </c>
      <c r="K1372" s="86" t="b">
        <v>0</v>
      </c>
      <c r="L1372" s="86" t="b">
        <v>0</v>
      </c>
    </row>
    <row r="1373" spans="1:12" x14ac:dyDescent="0.25">
      <c r="A1373" s="86" t="s">
        <v>2545</v>
      </c>
      <c r="B1373" s="86" t="s">
        <v>2452</v>
      </c>
      <c r="C1373" s="86">
        <v>3</v>
      </c>
      <c r="D1373" s="119">
        <v>4.8151193969307761E-3</v>
      </c>
      <c r="E1373" s="119">
        <v>1.8122446968003691</v>
      </c>
      <c r="F1373" s="86" t="s">
        <v>2402</v>
      </c>
      <c r="G1373" s="86" t="b">
        <v>0</v>
      </c>
      <c r="H1373" s="86" t="b">
        <v>0</v>
      </c>
      <c r="I1373" s="86" t="b">
        <v>0</v>
      </c>
      <c r="J1373" s="86" t="b">
        <v>0</v>
      </c>
      <c r="K1373" s="86" t="b">
        <v>0</v>
      </c>
      <c r="L1373" s="86" t="b">
        <v>0</v>
      </c>
    </row>
    <row r="1374" spans="1:12" x14ac:dyDescent="0.25">
      <c r="A1374" s="86" t="s">
        <v>2456</v>
      </c>
      <c r="B1374" s="86" t="s">
        <v>2460</v>
      </c>
      <c r="C1374" s="86">
        <v>3</v>
      </c>
      <c r="D1374" s="119">
        <v>4.8151193969307761E-3</v>
      </c>
      <c r="E1374" s="119">
        <v>1.3070947184804633</v>
      </c>
      <c r="F1374" s="86" t="s">
        <v>2402</v>
      </c>
      <c r="G1374" s="86" t="b">
        <v>0</v>
      </c>
      <c r="H1374" s="86" t="b">
        <v>0</v>
      </c>
      <c r="I1374" s="86" t="b">
        <v>0</v>
      </c>
      <c r="J1374" s="86" t="b">
        <v>0</v>
      </c>
      <c r="K1374" s="86" t="b">
        <v>0</v>
      </c>
      <c r="L1374" s="86" t="b">
        <v>0</v>
      </c>
    </row>
    <row r="1375" spans="1:12" x14ac:dyDescent="0.25">
      <c r="A1375" s="86" t="s">
        <v>2460</v>
      </c>
      <c r="B1375" s="86" t="s">
        <v>2725</v>
      </c>
      <c r="C1375" s="86">
        <v>3</v>
      </c>
      <c r="D1375" s="119">
        <v>4.8151193969307761E-3</v>
      </c>
      <c r="E1375" s="119">
        <v>2.0340934464167257</v>
      </c>
      <c r="F1375" s="86" t="s">
        <v>2402</v>
      </c>
      <c r="G1375" s="86" t="b">
        <v>0</v>
      </c>
      <c r="H1375" s="86" t="b">
        <v>0</v>
      </c>
      <c r="I1375" s="86" t="b">
        <v>0</v>
      </c>
      <c r="J1375" s="86" t="b">
        <v>0</v>
      </c>
      <c r="K1375" s="86" t="b">
        <v>0</v>
      </c>
      <c r="L1375" s="86" t="b">
        <v>0</v>
      </c>
    </row>
    <row r="1376" spans="1:12" x14ac:dyDescent="0.25">
      <c r="A1376" s="86" t="s">
        <v>2725</v>
      </c>
      <c r="B1376" s="86" t="s">
        <v>2448</v>
      </c>
      <c r="C1376" s="86">
        <v>3</v>
      </c>
      <c r="D1376" s="119">
        <v>4.8151193969307761E-3</v>
      </c>
      <c r="E1376" s="119">
        <v>1.4320334550887632</v>
      </c>
      <c r="F1376" s="86" t="s">
        <v>2402</v>
      </c>
      <c r="G1376" s="86" t="b">
        <v>0</v>
      </c>
      <c r="H1376" s="86" t="b">
        <v>0</v>
      </c>
      <c r="I1376" s="86" t="b">
        <v>0</v>
      </c>
      <c r="J1376" s="86" t="b">
        <v>0</v>
      </c>
      <c r="K1376" s="86" t="b">
        <v>0</v>
      </c>
      <c r="L1376" s="86" t="b">
        <v>0</v>
      </c>
    </row>
    <row r="1377" spans="1:12" x14ac:dyDescent="0.25">
      <c r="A1377" s="86" t="s">
        <v>2448</v>
      </c>
      <c r="B1377" s="86" t="s">
        <v>2450</v>
      </c>
      <c r="C1377" s="86">
        <v>3</v>
      </c>
      <c r="D1377" s="119">
        <v>4.8151193969307761E-3</v>
      </c>
      <c r="E1377" s="119">
        <v>1.1018452306835687</v>
      </c>
      <c r="F1377" s="86" t="s">
        <v>2402</v>
      </c>
      <c r="G1377" s="86" t="b">
        <v>0</v>
      </c>
      <c r="H1377" s="86" t="b">
        <v>0</v>
      </c>
      <c r="I1377" s="86" t="b">
        <v>0</v>
      </c>
      <c r="J1377" s="86" t="b">
        <v>0</v>
      </c>
      <c r="K1377" s="86" t="b">
        <v>0</v>
      </c>
      <c r="L1377" s="86" t="b">
        <v>0</v>
      </c>
    </row>
    <row r="1378" spans="1:12" x14ac:dyDescent="0.25">
      <c r="A1378" s="86" t="s">
        <v>2449</v>
      </c>
      <c r="B1378" s="86" t="s">
        <v>2472</v>
      </c>
      <c r="C1378" s="86">
        <v>3</v>
      </c>
      <c r="D1378" s="119">
        <v>4.8151193969307761E-3</v>
      </c>
      <c r="E1378" s="119">
        <v>1.2559421960330819</v>
      </c>
      <c r="F1378" s="86" t="s">
        <v>2402</v>
      </c>
      <c r="G1378" s="86" t="b">
        <v>0</v>
      </c>
      <c r="H1378" s="86" t="b">
        <v>0</v>
      </c>
      <c r="I1378" s="86" t="b">
        <v>0</v>
      </c>
      <c r="J1378" s="86" t="b">
        <v>0</v>
      </c>
      <c r="K1378" s="86" t="b">
        <v>0</v>
      </c>
      <c r="L1378" s="86" t="b">
        <v>0</v>
      </c>
    </row>
    <row r="1379" spans="1:12" x14ac:dyDescent="0.25">
      <c r="A1379" s="86" t="s">
        <v>2464</v>
      </c>
      <c r="B1379" s="86" t="s">
        <v>2454</v>
      </c>
      <c r="C1379" s="86">
        <v>3</v>
      </c>
      <c r="D1379" s="119">
        <v>4.8151193969307761E-3</v>
      </c>
      <c r="E1379" s="119">
        <v>1.1018452306835687</v>
      </c>
      <c r="F1379" s="86" t="s">
        <v>2402</v>
      </c>
      <c r="G1379" s="86" t="b">
        <v>0</v>
      </c>
      <c r="H1379" s="86" t="b">
        <v>0</v>
      </c>
      <c r="I1379" s="86" t="b">
        <v>0</v>
      </c>
      <c r="J1379" s="86" t="b">
        <v>0</v>
      </c>
      <c r="K1379" s="86" t="b">
        <v>0</v>
      </c>
      <c r="L1379" s="86" t="b">
        <v>0</v>
      </c>
    </row>
    <row r="1380" spans="1:12" x14ac:dyDescent="0.25">
      <c r="A1380" s="86" t="s">
        <v>2530</v>
      </c>
      <c r="B1380" s="86" t="s">
        <v>2445</v>
      </c>
      <c r="C1380" s="86">
        <v>3</v>
      </c>
      <c r="D1380" s="119">
        <v>4.8151193969307761E-3</v>
      </c>
      <c r="E1380" s="119">
        <v>1.085245968864107</v>
      </c>
      <c r="F1380" s="86" t="s">
        <v>2402</v>
      </c>
      <c r="G1380" s="86" t="b">
        <v>0</v>
      </c>
      <c r="H1380" s="86" t="b">
        <v>0</v>
      </c>
      <c r="I1380" s="86" t="b">
        <v>0</v>
      </c>
      <c r="J1380" s="86" t="b">
        <v>0</v>
      </c>
      <c r="K1380" s="86" t="b">
        <v>0</v>
      </c>
      <c r="L1380" s="86" t="b">
        <v>0</v>
      </c>
    </row>
    <row r="1381" spans="1:12" x14ac:dyDescent="0.25">
      <c r="A1381" s="86" t="s">
        <v>2492</v>
      </c>
      <c r="B1381" s="86" t="s">
        <v>2448</v>
      </c>
      <c r="C1381" s="86">
        <v>3</v>
      </c>
      <c r="D1381" s="119">
        <v>4.8151193969307761E-3</v>
      </c>
      <c r="E1381" s="119">
        <v>1.4320334550887632</v>
      </c>
      <c r="F1381" s="86" t="s">
        <v>2402</v>
      </c>
      <c r="G1381" s="86" t="b">
        <v>0</v>
      </c>
      <c r="H1381" s="86" t="b">
        <v>0</v>
      </c>
      <c r="I1381" s="86" t="b">
        <v>0</v>
      </c>
      <c r="J1381" s="86" t="b">
        <v>0</v>
      </c>
      <c r="K1381" s="86" t="b">
        <v>0</v>
      </c>
      <c r="L1381" s="86" t="b">
        <v>0</v>
      </c>
    </row>
    <row r="1382" spans="1:12" x14ac:dyDescent="0.25">
      <c r="A1382" s="86" t="s">
        <v>2527</v>
      </c>
      <c r="B1382" s="86" t="s">
        <v>2546</v>
      </c>
      <c r="C1382" s="86">
        <v>3</v>
      </c>
      <c r="D1382" s="119">
        <v>4.8151193969307761E-3</v>
      </c>
      <c r="E1382" s="119">
        <v>2.0852459688641067</v>
      </c>
      <c r="F1382" s="86" t="s">
        <v>2402</v>
      </c>
      <c r="G1382" s="86" t="b">
        <v>0</v>
      </c>
      <c r="H1382" s="86" t="b">
        <v>0</v>
      </c>
      <c r="I1382" s="86" t="b">
        <v>0</v>
      </c>
      <c r="J1382" s="86" t="b">
        <v>0</v>
      </c>
      <c r="K1382" s="86" t="b">
        <v>0</v>
      </c>
      <c r="L1382" s="86" t="b">
        <v>0</v>
      </c>
    </row>
    <row r="1383" spans="1:12" x14ac:dyDescent="0.25">
      <c r="A1383" s="86" t="s">
        <v>2590</v>
      </c>
      <c r="B1383" s="86" t="s">
        <v>2445</v>
      </c>
      <c r="C1383" s="86">
        <v>3</v>
      </c>
      <c r="D1383" s="119">
        <v>4.8151193969307761E-3</v>
      </c>
      <c r="E1383" s="119">
        <v>1.2101847054724069</v>
      </c>
      <c r="F1383" s="86" t="s">
        <v>2402</v>
      </c>
      <c r="G1383" s="86" t="b">
        <v>0</v>
      </c>
      <c r="H1383" s="86" t="b">
        <v>0</v>
      </c>
      <c r="I1383" s="86" t="b">
        <v>0</v>
      </c>
      <c r="J1383" s="86" t="b">
        <v>0</v>
      </c>
      <c r="K1383" s="86" t="b">
        <v>0</v>
      </c>
      <c r="L1383" s="86" t="b">
        <v>0</v>
      </c>
    </row>
    <row r="1384" spans="1:12" x14ac:dyDescent="0.25">
      <c r="A1384" s="86" t="s">
        <v>290</v>
      </c>
      <c r="B1384" s="86" t="s">
        <v>2507</v>
      </c>
      <c r="C1384" s="86">
        <v>3</v>
      </c>
      <c r="D1384" s="119">
        <v>4.8151193969307761E-3</v>
      </c>
      <c r="E1384" s="119">
        <v>1.5490032620257879</v>
      </c>
      <c r="F1384" s="86" t="s">
        <v>2402</v>
      </c>
      <c r="G1384" s="86" t="b">
        <v>0</v>
      </c>
      <c r="H1384" s="86" t="b">
        <v>0</v>
      </c>
      <c r="I1384" s="86" t="b">
        <v>0</v>
      </c>
      <c r="J1384" s="86" t="b">
        <v>0</v>
      </c>
      <c r="K1384" s="86" t="b">
        <v>0</v>
      </c>
      <c r="L1384" s="86" t="b">
        <v>0</v>
      </c>
    </row>
    <row r="1385" spans="1:12" x14ac:dyDescent="0.25">
      <c r="A1385" s="86" t="s">
        <v>2464</v>
      </c>
      <c r="B1385" s="86" t="s">
        <v>2469</v>
      </c>
      <c r="C1385" s="86">
        <v>2</v>
      </c>
      <c r="D1385" s="119">
        <v>3.7227179067040143E-3</v>
      </c>
      <c r="E1385" s="119">
        <v>1.0129041473467875</v>
      </c>
      <c r="F1385" s="86" t="s">
        <v>2402</v>
      </c>
      <c r="G1385" s="86" t="b">
        <v>0</v>
      </c>
      <c r="H1385" s="86" t="b">
        <v>0</v>
      </c>
      <c r="I1385" s="86" t="b">
        <v>0</v>
      </c>
      <c r="J1385" s="86" t="b">
        <v>0</v>
      </c>
      <c r="K1385" s="86" t="b">
        <v>0</v>
      </c>
      <c r="L1385" s="86" t="b">
        <v>0</v>
      </c>
    </row>
    <row r="1386" spans="1:12" x14ac:dyDescent="0.25">
      <c r="A1386" s="86" t="s">
        <v>2456</v>
      </c>
      <c r="B1386" s="86" t="s">
        <v>2445</v>
      </c>
      <c r="C1386" s="86">
        <v>2</v>
      </c>
      <c r="D1386" s="119">
        <v>3.7227179067040143E-3</v>
      </c>
      <c r="E1386" s="119">
        <v>0.30709471848046327</v>
      </c>
      <c r="F1386" s="86" t="s">
        <v>2402</v>
      </c>
      <c r="G1386" s="86" t="b">
        <v>0</v>
      </c>
      <c r="H1386" s="86" t="b">
        <v>0</v>
      </c>
      <c r="I1386" s="86" t="b">
        <v>0</v>
      </c>
      <c r="J1386" s="86" t="b">
        <v>0</v>
      </c>
      <c r="K1386" s="86" t="b">
        <v>0</v>
      </c>
      <c r="L1386" s="86" t="b">
        <v>0</v>
      </c>
    </row>
    <row r="1387" spans="1:12" x14ac:dyDescent="0.25">
      <c r="A1387" s="86" t="s">
        <v>2446</v>
      </c>
      <c r="B1387" s="86" t="s">
        <v>2466</v>
      </c>
      <c r="C1387" s="86">
        <v>2</v>
      </c>
      <c r="D1387" s="119">
        <v>3.7227179067040143E-3</v>
      </c>
      <c r="E1387" s="119">
        <v>1.3573998367918589</v>
      </c>
      <c r="F1387" s="86" t="s">
        <v>2402</v>
      </c>
      <c r="G1387" s="86" t="b">
        <v>0</v>
      </c>
      <c r="H1387" s="86" t="b">
        <v>0</v>
      </c>
      <c r="I1387" s="86" t="b">
        <v>0</v>
      </c>
      <c r="J1387" s="86" t="b">
        <v>0</v>
      </c>
      <c r="K1387" s="86" t="b">
        <v>0</v>
      </c>
      <c r="L1387" s="86" t="b">
        <v>0</v>
      </c>
    </row>
    <row r="1388" spans="1:12" x14ac:dyDescent="0.25">
      <c r="A1388" s="86" t="s">
        <v>2566</v>
      </c>
      <c r="B1388" s="86" t="s">
        <v>2532</v>
      </c>
      <c r="C1388" s="86">
        <v>2</v>
      </c>
      <c r="D1388" s="119">
        <v>3.7227179067040143E-3</v>
      </c>
      <c r="E1388" s="119">
        <v>2.0340934464167257</v>
      </c>
      <c r="F1388" s="86" t="s">
        <v>2402</v>
      </c>
      <c r="G1388" s="86" t="b">
        <v>0</v>
      </c>
      <c r="H1388" s="86" t="b">
        <v>0</v>
      </c>
      <c r="I1388" s="86" t="b">
        <v>0</v>
      </c>
      <c r="J1388" s="86" t="b">
        <v>0</v>
      </c>
      <c r="K1388" s="86" t="b">
        <v>0</v>
      </c>
      <c r="L1388" s="86" t="b">
        <v>0</v>
      </c>
    </row>
    <row r="1389" spans="1:12" x14ac:dyDescent="0.25">
      <c r="A1389" s="86" t="s">
        <v>2532</v>
      </c>
      <c r="B1389" s="86" t="s">
        <v>2527</v>
      </c>
      <c r="C1389" s="86">
        <v>2</v>
      </c>
      <c r="D1389" s="119">
        <v>3.7227179067040143E-3</v>
      </c>
      <c r="E1389" s="119">
        <v>1.9091547098084256</v>
      </c>
      <c r="F1389" s="86" t="s">
        <v>2402</v>
      </c>
      <c r="G1389" s="86" t="b">
        <v>0</v>
      </c>
      <c r="H1389" s="86" t="b">
        <v>0</v>
      </c>
      <c r="I1389" s="86" t="b">
        <v>0</v>
      </c>
      <c r="J1389" s="86" t="b">
        <v>0</v>
      </c>
      <c r="K1389" s="86" t="b">
        <v>0</v>
      </c>
      <c r="L1389" s="86" t="b">
        <v>0</v>
      </c>
    </row>
    <row r="1390" spans="1:12" x14ac:dyDescent="0.25">
      <c r="A1390" s="86" t="s">
        <v>2546</v>
      </c>
      <c r="B1390" s="86" t="s">
        <v>2589</v>
      </c>
      <c r="C1390" s="86">
        <v>2</v>
      </c>
      <c r="D1390" s="119">
        <v>3.7227179067040143E-3</v>
      </c>
      <c r="E1390" s="119">
        <v>2.2101847054724066</v>
      </c>
      <c r="F1390" s="86" t="s">
        <v>2402</v>
      </c>
      <c r="G1390" s="86" t="b">
        <v>0</v>
      </c>
      <c r="H1390" s="86" t="b">
        <v>0</v>
      </c>
      <c r="I1390" s="86" t="b">
        <v>0</v>
      </c>
      <c r="J1390" s="86" t="b">
        <v>0</v>
      </c>
      <c r="K1390" s="86" t="b">
        <v>0</v>
      </c>
      <c r="L1390" s="86" t="b">
        <v>0</v>
      </c>
    </row>
    <row r="1391" spans="1:12" x14ac:dyDescent="0.25">
      <c r="A1391" s="86" t="s">
        <v>2589</v>
      </c>
      <c r="B1391" s="86" t="s">
        <v>282</v>
      </c>
      <c r="C1391" s="86">
        <v>2</v>
      </c>
      <c r="D1391" s="119">
        <v>3.7227179067040143E-3</v>
      </c>
      <c r="E1391" s="119">
        <v>2.5112147011363879</v>
      </c>
      <c r="F1391" s="86" t="s">
        <v>2402</v>
      </c>
      <c r="G1391" s="86" t="b">
        <v>0</v>
      </c>
      <c r="H1391" s="86" t="b">
        <v>0</v>
      </c>
      <c r="I1391" s="86" t="b">
        <v>0</v>
      </c>
      <c r="J1391" s="86" t="b">
        <v>0</v>
      </c>
      <c r="K1391" s="86" t="b">
        <v>0</v>
      </c>
      <c r="L1391" s="86" t="b">
        <v>0</v>
      </c>
    </row>
    <row r="1392" spans="1:12" x14ac:dyDescent="0.25">
      <c r="A1392" s="86" t="s">
        <v>282</v>
      </c>
      <c r="B1392" s="86" t="s">
        <v>2673</v>
      </c>
      <c r="C1392" s="86">
        <v>2</v>
      </c>
      <c r="D1392" s="119">
        <v>3.7227179067040143E-3</v>
      </c>
      <c r="E1392" s="119">
        <v>2.5112147011363879</v>
      </c>
      <c r="F1392" s="86" t="s">
        <v>2402</v>
      </c>
      <c r="G1392" s="86" t="b">
        <v>0</v>
      </c>
      <c r="H1392" s="86" t="b">
        <v>0</v>
      </c>
      <c r="I1392" s="86" t="b">
        <v>0</v>
      </c>
      <c r="J1392" s="86" t="b">
        <v>0</v>
      </c>
      <c r="K1392" s="86" t="b">
        <v>0</v>
      </c>
      <c r="L1392" s="86" t="b">
        <v>0</v>
      </c>
    </row>
    <row r="1393" spans="1:12" x14ac:dyDescent="0.25">
      <c r="A1393" s="86" t="s">
        <v>2673</v>
      </c>
      <c r="B1393" s="86" t="s">
        <v>2674</v>
      </c>
      <c r="C1393" s="86">
        <v>2</v>
      </c>
      <c r="D1393" s="119">
        <v>3.7227179067040143E-3</v>
      </c>
      <c r="E1393" s="119">
        <v>2.5112147011363879</v>
      </c>
      <c r="F1393" s="86" t="s">
        <v>2402</v>
      </c>
      <c r="G1393" s="86" t="b">
        <v>0</v>
      </c>
      <c r="H1393" s="86" t="b">
        <v>0</v>
      </c>
      <c r="I1393" s="86" t="b">
        <v>0</v>
      </c>
      <c r="J1393" s="86" t="b">
        <v>0</v>
      </c>
      <c r="K1393" s="86" t="b">
        <v>0</v>
      </c>
      <c r="L1393" s="86" t="b">
        <v>0</v>
      </c>
    </row>
    <row r="1394" spans="1:12" x14ac:dyDescent="0.25">
      <c r="A1394" s="86" t="s">
        <v>2674</v>
      </c>
      <c r="B1394" s="86" t="s">
        <v>2675</v>
      </c>
      <c r="C1394" s="86">
        <v>2</v>
      </c>
      <c r="D1394" s="119">
        <v>3.7227179067040143E-3</v>
      </c>
      <c r="E1394" s="119">
        <v>2.5112147011363879</v>
      </c>
      <c r="F1394" s="86" t="s">
        <v>2402</v>
      </c>
      <c r="G1394" s="86" t="b">
        <v>0</v>
      </c>
      <c r="H1394" s="86" t="b">
        <v>0</v>
      </c>
      <c r="I1394" s="86" t="b">
        <v>0</v>
      </c>
      <c r="J1394" s="86" t="b">
        <v>0</v>
      </c>
      <c r="K1394" s="86" t="b">
        <v>0</v>
      </c>
      <c r="L1394" s="86" t="b">
        <v>0</v>
      </c>
    </row>
    <row r="1395" spans="1:12" x14ac:dyDescent="0.25">
      <c r="A1395" s="86" t="s">
        <v>2675</v>
      </c>
      <c r="B1395" s="86" t="s">
        <v>2676</v>
      </c>
      <c r="C1395" s="86">
        <v>2</v>
      </c>
      <c r="D1395" s="119">
        <v>3.7227179067040143E-3</v>
      </c>
      <c r="E1395" s="119">
        <v>2.5112147011363879</v>
      </c>
      <c r="F1395" s="86" t="s">
        <v>2402</v>
      </c>
      <c r="G1395" s="86" t="b">
        <v>0</v>
      </c>
      <c r="H1395" s="86" t="b">
        <v>0</v>
      </c>
      <c r="I1395" s="86" t="b">
        <v>0</v>
      </c>
      <c r="J1395" s="86" t="b">
        <v>0</v>
      </c>
      <c r="K1395" s="86" t="b">
        <v>0</v>
      </c>
      <c r="L1395" s="86" t="b">
        <v>0</v>
      </c>
    </row>
    <row r="1396" spans="1:12" x14ac:dyDescent="0.25">
      <c r="A1396" s="86" t="s">
        <v>2676</v>
      </c>
      <c r="B1396" s="86" t="s">
        <v>2677</v>
      </c>
      <c r="C1396" s="86">
        <v>2</v>
      </c>
      <c r="D1396" s="119">
        <v>3.7227179067040143E-3</v>
      </c>
      <c r="E1396" s="119">
        <v>2.5112147011363879</v>
      </c>
      <c r="F1396" s="86" t="s">
        <v>2402</v>
      </c>
      <c r="G1396" s="86" t="b">
        <v>0</v>
      </c>
      <c r="H1396" s="86" t="b">
        <v>0</v>
      </c>
      <c r="I1396" s="86" t="b">
        <v>0</v>
      </c>
      <c r="J1396" s="86" t="b">
        <v>0</v>
      </c>
      <c r="K1396" s="86" t="b">
        <v>0</v>
      </c>
      <c r="L1396" s="86" t="b">
        <v>0</v>
      </c>
    </row>
    <row r="1397" spans="1:12" x14ac:dyDescent="0.25">
      <c r="A1397" s="86" t="s">
        <v>2677</v>
      </c>
      <c r="B1397" s="86" t="s">
        <v>2567</v>
      </c>
      <c r="C1397" s="86">
        <v>2</v>
      </c>
      <c r="D1397" s="119">
        <v>3.7227179067040143E-3</v>
      </c>
      <c r="E1397" s="119">
        <v>2.3351234420807065</v>
      </c>
      <c r="F1397" s="86" t="s">
        <v>2402</v>
      </c>
      <c r="G1397" s="86" t="b">
        <v>0</v>
      </c>
      <c r="H1397" s="86" t="b">
        <v>0</v>
      </c>
      <c r="I1397" s="86" t="b">
        <v>0</v>
      </c>
      <c r="J1397" s="86" t="b">
        <v>0</v>
      </c>
      <c r="K1397" s="86" t="b">
        <v>0</v>
      </c>
      <c r="L1397" s="86" t="b">
        <v>0</v>
      </c>
    </row>
    <row r="1398" spans="1:12" x14ac:dyDescent="0.25">
      <c r="A1398" s="86" t="s">
        <v>2567</v>
      </c>
      <c r="B1398" s="86" t="s">
        <v>2590</v>
      </c>
      <c r="C1398" s="86">
        <v>2</v>
      </c>
      <c r="D1398" s="119">
        <v>3.7227179067040143E-3</v>
      </c>
      <c r="E1398" s="119">
        <v>2.1590321830250256</v>
      </c>
      <c r="F1398" s="86" t="s">
        <v>2402</v>
      </c>
      <c r="G1398" s="86" t="b">
        <v>0</v>
      </c>
      <c r="H1398" s="86" t="b">
        <v>0</v>
      </c>
      <c r="I1398" s="86" t="b">
        <v>0</v>
      </c>
      <c r="J1398" s="86" t="b">
        <v>0</v>
      </c>
      <c r="K1398" s="86" t="b">
        <v>0</v>
      </c>
      <c r="L1398" s="86" t="b">
        <v>0</v>
      </c>
    </row>
    <row r="1399" spans="1:12" x14ac:dyDescent="0.25">
      <c r="A1399" s="86" t="s">
        <v>287</v>
      </c>
      <c r="B1399" s="86" t="s">
        <v>2507</v>
      </c>
      <c r="C1399" s="86">
        <v>2</v>
      </c>
      <c r="D1399" s="119">
        <v>3.7227179067040143E-3</v>
      </c>
      <c r="E1399" s="119">
        <v>1.7708520116421442</v>
      </c>
      <c r="F1399" s="86" t="s">
        <v>2402</v>
      </c>
      <c r="G1399" s="86" t="b">
        <v>0</v>
      </c>
      <c r="H1399" s="86" t="b">
        <v>0</v>
      </c>
      <c r="I1399" s="86" t="b">
        <v>0</v>
      </c>
      <c r="J1399" s="86" t="b">
        <v>0</v>
      </c>
      <c r="K1399" s="86" t="b">
        <v>0</v>
      </c>
      <c r="L1399" s="86" t="b">
        <v>0</v>
      </c>
    </row>
    <row r="1400" spans="1:12" x14ac:dyDescent="0.25">
      <c r="A1400" s="86" t="s">
        <v>2454</v>
      </c>
      <c r="B1400" s="86" t="s">
        <v>2554</v>
      </c>
      <c r="C1400" s="86">
        <v>2</v>
      </c>
      <c r="D1400" s="119">
        <v>3.7227179067040143E-3</v>
      </c>
      <c r="E1400" s="119">
        <v>1.1687920203141817</v>
      </c>
      <c r="F1400" s="86" t="s">
        <v>2402</v>
      </c>
      <c r="G1400" s="86" t="b">
        <v>0</v>
      </c>
      <c r="H1400" s="86" t="b">
        <v>0</v>
      </c>
      <c r="I1400" s="86" t="b">
        <v>0</v>
      </c>
      <c r="J1400" s="86" t="b">
        <v>0</v>
      </c>
      <c r="K1400" s="86" t="b">
        <v>0</v>
      </c>
      <c r="L1400" s="86" t="b">
        <v>0</v>
      </c>
    </row>
    <row r="1401" spans="1:12" x14ac:dyDescent="0.25">
      <c r="A1401" s="86" t="s">
        <v>2447</v>
      </c>
      <c r="B1401" s="86" t="s">
        <v>2446</v>
      </c>
      <c r="C1401" s="86">
        <v>31</v>
      </c>
      <c r="D1401" s="119">
        <v>8.0896053257784335E-3</v>
      </c>
      <c r="E1401" s="119">
        <v>1.5252538537229048</v>
      </c>
      <c r="F1401" s="86" t="s">
        <v>2403</v>
      </c>
      <c r="G1401" s="86" t="b">
        <v>0</v>
      </c>
      <c r="H1401" s="86" t="b">
        <v>0</v>
      </c>
      <c r="I1401" s="86" t="b">
        <v>0</v>
      </c>
      <c r="J1401" s="86" t="b">
        <v>0</v>
      </c>
      <c r="K1401" s="86" t="b">
        <v>0</v>
      </c>
      <c r="L1401" s="86" t="b">
        <v>0</v>
      </c>
    </row>
    <row r="1402" spans="1:12" x14ac:dyDescent="0.25">
      <c r="A1402" s="86" t="s">
        <v>2453</v>
      </c>
      <c r="B1402" s="86" t="s">
        <v>2456</v>
      </c>
      <c r="C1402" s="86">
        <v>28</v>
      </c>
      <c r="D1402" s="119">
        <v>9.2529401888617989E-3</v>
      </c>
      <c r="E1402" s="119">
        <v>1.5542175496582213</v>
      </c>
      <c r="F1402" s="86" t="s">
        <v>2403</v>
      </c>
      <c r="G1402" s="86" t="b">
        <v>0</v>
      </c>
      <c r="H1402" s="86" t="b">
        <v>0</v>
      </c>
      <c r="I1402" s="86" t="b">
        <v>0</v>
      </c>
      <c r="J1402" s="86" t="b">
        <v>0</v>
      </c>
      <c r="K1402" s="86" t="b">
        <v>0</v>
      </c>
      <c r="L1402" s="86" t="b">
        <v>0</v>
      </c>
    </row>
    <row r="1403" spans="1:12" x14ac:dyDescent="0.25">
      <c r="A1403" s="86" t="s">
        <v>2446</v>
      </c>
      <c r="B1403" s="86" t="s">
        <v>2466</v>
      </c>
      <c r="C1403" s="86">
        <v>16</v>
      </c>
      <c r="D1403" s="119">
        <v>8.3571431152352146E-3</v>
      </c>
      <c r="E1403" s="119">
        <v>1.4989249150005555</v>
      </c>
      <c r="F1403" s="86" t="s">
        <v>2403</v>
      </c>
      <c r="G1403" s="86" t="b">
        <v>0</v>
      </c>
      <c r="H1403" s="86" t="b">
        <v>0</v>
      </c>
      <c r="I1403" s="86" t="b">
        <v>0</v>
      </c>
      <c r="J1403" s="86" t="b">
        <v>0</v>
      </c>
      <c r="K1403" s="86" t="b">
        <v>0</v>
      </c>
      <c r="L1403" s="86" t="b">
        <v>0</v>
      </c>
    </row>
    <row r="1404" spans="1:12" x14ac:dyDescent="0.25">
      <c r="A1404" s="86" t="s">
        <v>2454</v>
      </c>
      <c r="B1404" s="86" t="s">
        <v>2450</v>
      </c>
      <c r="C1404" s="86">
        <v>15</v>
      </c>
      <c r="D1404" s="119">
        <v>8.2173793174881125E-3</v>
      </c>
      <c r="E1404" s="119">
        <v>1.2104355735732903</v>
      </c>
      <c r="F1404" s="86" t="s">
        <v>2403</v>
      </c>
      <c r="G1404" s="86" t="b">
        <v>0</v>
      </c>
      <c r="H1404" s="86" t="b">
        <v>0</v>
      </c>
      <c r="I1404" s="86" t="b">
        <v>0</v>
      </c>
      <c r="J1404" s="86" t="b">
        <v>0</v>
      </c>
      <c r="K1404" s="86" t="b">
        <v>0</v>
      </c>
      <c r="L1404" s="86" t="b">
        <v>0</v>
      </c>
    </row>
    <row r="1405" spans="1:12" x14ac:dyDescent="0.25">
      <c r="A1405" s="86" t="s">
        <v>2450</v>
      </c>
      <c r="B1405" s="86" t="s">
        <v>2448</v>
      </c>
      <c r="C1405" s="86">
        <v>14</v>
      </c>
      <c r="D1405" s="119">
        <v>8.0512511427440203E-3</v>
      </c>
      <c r="E1405" s="119">
        <v>1.1205619887196492</v>
      </c>
      <c r="F1405" s="86" t="s">
        <v>2403</v>
      </c>
      <c r="G1405" s="86" t="b">
        <v>0</v>
      </c>
      <c r="H1405" s="86" t="b">
        <v>0</v>
      </c>
      <c r="I1405" s="86" t="b">
        <v>0</v>
      </c>
      <c r="J1405" s="86" t="b">
        <v>0</v>
      </c>
      <c r="K1405" s="86" t="b">
        <v>0</v>
      </c>
      <c r="L1405" s="86" t="b">
        <v>0</v>
      </c>
    </row>
    <row r="1406" spans="1:12" x14ac:dyDescent="0.25">
      <c r="A1406" s="86" t="s">
        <v>2519</v>
      </c>
      <c r="B1406" s="86" t="s">
        <v>2472</v>
      </c>
      <c r="C1406" s="86">
        <v>13</v>
      </c>
      <c r="D1406" s="119">
        <v>7.8568723157402074E-3</v>
      </c>
      <c r="E1406" s="119">
        <v>1.8124955649012526</v>
      </c>
      <c r="F1406" s="86" t="s">
        <v>2403</v>
      </c>
      <c r="G1406" s="86" t="b">
        <v>0</v>
      </c>
      <c r="H1406" s="86" t="b">
        <v>0</v>
      </c>
      <c r="I1406" s="86" t="b">
        <v>0</v>
      </c>
      <c r="J1406" s="86" t="b">
        <v>0</v>
      </c>
      <c r="K1406" s="86" t="b">
        <v>0</v>
      </c>
      <c r="L1406" s="86" t="b">
        <v>0</v>
      </c>
    </row>
    <row r="1407" spans="1:12" x14ac:dyDescent="0.25">
      <c r="A1407" s="86" t="s">
        <v>2472</v>
      </c>
      <c r="B1407" s="86" t="s">
        <v>2483</v>
      </c>
      <c r="C1407" s="86">
        <v>13</v>
      </c>
      <c r="D1407" s="119">
        <v>7.8568723157402074E-3</v>
      </c>
      <c r="E1407" s="119">
        <v>1.8124955649012526</v>
      </c>
      <c r="F1407" s="86" t="s">
        <v>2403</v>
      </c>
      <c r="G1407" s="86" t="b">
        <v>0</v>
      </c>
      <c r="H1407" s="86" t="b">
        <v>0</v>
      </c>
      <c r="I1407" s="86" t="b">
        <v>0</v>
      </c>
      <c r="J1407" s="86" t="b">
        <v>0</v>
      </c>
      <c r="K1407" s="86" t="b">
        <v>0</v>
      </c>
      <c r="L1407" s="86" t="b">
        <v>0</v>
      </c>
    </row>
    <row r="1408" spans="1:12" x14ac:dyDescent="0.25">
      <c r="A1408" s="86" t="s">
        <v>2483</v>
      </c>
      <c r="B1408" s="86" t="s">
        <v>2453</v>
      </c>
      <c r="C1408" s="86">
        <v>13</v>
      </c>
      <c r="D1408" s="119">
        <v>7.8568723157402074E-3</v>
      </c>
      <c r="E1408" s="119">
        <v>1.5694575162149582</v>
      </c>
      <c r="F1408" s="86" t="s">
        <v>2403</v>
      </c>
      <c r="G1408" s="86" t="b">
        <v>0</v>
      </c>
      <c r="H1408" s="86" t="b">
        <v>0</v>
      </c>
      <c r="I1408" s="86" t="b">
        <v>0</v>
      </c>
      <c r="J1408" s="86" t="b">
        <v>0</v>
      </c>
      <c r="K1408" s="86" t="b">
        <v>0</v>
      </c>
      <c r="L1408" s="86" t="b">
        <v>0</v>
      </c>
    </row>
    <row r="1409" spans="1:12" x14ac:dyDescent="0.25">
      <c r="A1409" s="86" t="s">
        <v>2456</v>
      </c>
      <c r="B1409" s="86" t="s">
        <v>2457</v>
      </c>
      <c r="C1409" s="86">
        <v>13</v>
      </c>
      <c r="D1409" s="119">
        <v>7.8568723157402074E-3</v>
      </c>
      <c r="E1409" s="119">
        <v>1.3894073010122292</v>
      </c>
      <c r="F1409" s="86" t="s">
        <v>2403</v>
      </c>
      <c r="G1409" s="86" t="b">
        <v>0</v>
      </c>
      <c r="H1409" s="86" t="b">
        <v>0</v>
      </c>
      <c r="I1409" s="86" t="b">
        <v>0</v>
      </c>
      <c r="J1409" s="86" t="b">
        <v>0</v>
      </c>
      <c r="K1409" s="86" t="b">
        <v>0</v>
      </c>
      <c r="L1409" s="86" t="b">
        <v>0</v>
      </c>
    </row>
    <row r="1410" spans="1:12" x14ac:dyDescent="0.25">
      <c r="A1410" s="86" t="s">
        <v>2466</v>
      </c>
      <c r="B1410" s="86" t="s">
        <v>2520</v>
      </c>
      <c r="C1410" s="86">
        <v>13</v>
      </c>
      <c r="D1410" s="119">
        <v>7.8568723157402074E-3</v>
      </c>
      <c r="E1410" s="119">
        <v>1.7861666261789035</v>
      </c>
      <c r="F1410" s="86" t="s">
        <v>2403</v>
      </c>
      <c r="G1410" s="86" t="b">
        <v>0</v>
      </c>
      <c r="H1410" s="86" t="b">
        <v>0</v>
      </c>
      <c r="I1410" s="86" t="b">
        <v>0</v>
      </c>
      <c r="J1410" s="86" t="b">
        <v>0</v>
      </c>
      <c r="K1410" s="86" t="b">
        <v>0</v>
      </c>
      <c r="L1410" s="86" t="b">
        <v>0</v>
      </c>
    </row>
    <row r="1411" spans="1:12" x14ac:dyDescent="0.25">
      <c r="A1411" s="86" t="s">
        <v>2520</v>
      </c>
      <c r="B1411" s="86" t="s">
        <v>2461</v>
      </c>
      <c r="C1411" s="86">
        <v>13</v>
      </c>
      <c r="D1411" s="119">
        <v>7.8568723157402074E-3</v>
      </c>
      <c r="E1411" s="119">
        <v>1.8124955649012526</v>
      </c>
      <c r="F1411" s="86" t="s">
        <v>2403</v>
      </c>
      <c r="G1411" s="86" t="b">
        <v>0</v>
      </c>
      <c r="H1411" s="86" t="b">
        <v>0</v>
      </c>
      <c r="I1411" s="86" t="b">
        <v>0</v>
      </c>
      <c r="J1411" s="86" t="b">
        <v>0</v>
      </c>
      <c r="K1411" s="86" t="b">
        <v>0</v>
      </c>
      <c r="L1411" s="86" t="b">
        <v>0</v>
      </c>
    </row>
    <row r="1412" spans="1:12" x14ac:dyDescent="0.25">
      <c r="A1412" s="86" t="s">
        <v>2461</v>
      </c>
      <c r="B1412" s="86" t="s">
        <v>2451</v>
      </c>
      <c r="C1412" s="86">
        <v>13</v>
      </c>
      <c r="D1412" s="119">
        <v>7.8568723157402074E-3</v>
      </c>
      <c r="E1412" s="119">
        <v>1.5840162363858832</v>
      </c>
      <c r="F1412" s="86" t="s">
        <v>2403</v>
      </c>
      <c r="G1412" s="86" t="b">
        <v>0</v>
      </c>
      <c r="H1412" s="86" t="b">
        <v>0</v>
      </c>
      <c r="I1412" s="86" t="b">
        <v>0</v>
      </c>
      <c r="J1412" s="86" t="b">
        <v>0</v>
      </c>
      <c r="K1412" s="86" t="b">
        <v>0</v>
      </c>
      <c r="L1412" s="86" t="b">
        <v>0</v>
      </c>
    </row>
    <row r="1413" spans="1:12" x14ac:dyDescent="0.25">
      <c r="A1413" s="86" t="s">
        <v>2451</v>
      </c>
      <c r="B1413" s="86" t="s">
        <v>2521</v>
      </c>
      <c r="C1413" s="86">
        <v>13</v>
      </c>
      <c r="D1413" s="119">
        <v>7.8568723157402074E-3</v>
      </c>
      <c r="E1413" s="119">
        <v>1.6943962528232581</v>
      </c>
      <c r="F1413" s="86" t="s">
        <v>2403</v>
      </c>
      <c r="G1413" s="86" t="b">
        <v>0</v>
      </c>
      <c r="H1413" s="86" t="b">
        <v>0</v>
      </c>
      <c r="I1413" s="86" t="b">
        <v>0</v>
      </c>
      <c r="J1413" s="86" t="b">
        <v>0</v>
      </c>
      <c r="K1413" s="86" t="b">
        <v>0</v>
      </c>
      <c r="L1413" s="86" t="b">
        <v>0</v>
      </c>
    </row>
    <row r="1414" spans="1:12" x14ac:dyDescent="0.25">
      <c r="A1414" s="86" t="s">
        <v>2521</v>
      </c>
      <c r="B1414" s="86" t="s">
        <v>2518</v>
      </c>
      <c r="C1414" s="86">
        <v>13</v>
      </c>
      <c r="D1414" s="119">
        <v>7.8568723157402074E-3</v>
      </c>
      <c r="E1414" s="119">
        <v>1.9026721952503407</v>
      </c>
      <c r="F1414" s="86" t="s">
        <v>2403</v>
      </c>
      <c r="G1414" s="86" t="b">
        <v>0</v>
      </c>
      <c r="H1414" s="86" t="b">
        <v>0</v>
      </c>
      <c r="I1414" s="86" t="b">
        <v>0</v>
      </c>
      <c r="J1414" s="86" t="b">
        <v>0</v>
      </c>
      <c r="K1414" s="86" t="b">
        <v>0</v>
      </c>
      <c r="L1414" s="86" t="b">
        <v>0</v>
      </c>
    </row>
    <row r="1415" spans="1:12" x14ac:dyDescent="0.25">
      <c r="A1415" s="86" t="s">
        <v>2518</v>
      </c>
      <c r="B1415" s="86" t="s">
        <v>2463</v>
      </c>
      <c r="C1415" s="86">
        <v>13</v>
      </c>
      <c r="D1415" s="119">
        <v>7.8568723157402074E-3</v>
      </c>
      <c r="E1415" s="119">
        <v>1.8124955649012526</v>
      </c>
      <c r="F1415" s="86" t="s">
        <v>2403</v>
      </c>
      <c r="G1415" s="86" t="b">
        <v>0</v>
      </c>
      <c r="H1415" s="86" t="b">
        <v>0</v>
      </c>
      <c r="I1415" s="86" t="b">
        <v>0</v>
      </c>
      <c r="J1415" s="86" t="b">
        <v>0</v>
      </c>
      <c r="K1415" s="86" t="b">
        <v>0</v>
      </c>
      <c r="L1415" s="86" t="b">
        <v>0</v>
      </c>
    </row>
    <row r="1416" spans="1:12" x14ac:dyDescent="0.25">
      <c r="A1416" s="86" t="s">
        <v>2463</v>
      </c>
      <c r="B1416" s="86" t="s">
        <v>2445</v>
      </c>
      <c r="C1416" s="86">
        <v>13</v>
      </c>
      <c r="D1416" s="119">
        <v>7.8568723157402074E-3</v>
      </c>
      <c r="E1416" s="119">
        <v>1.1910396472453957</v>
      </c>
      <c r="F1416" s="86" t="s">
        <v>2403</v>
      </c>
      <c r="G1416" s="86" t="b">
        <v>0</v>
      </c>
      <c r="H1416" s="86" t="b">
        <v>0</v>
      </c>
      <c r="I1416" s="86" t="b">
        <v>0</v>
      </c>
      <c r="J1416" s="86" t="b">
        <v>0</v>
      </c>
      <c r="K1416" s="86" t="b">
        <v>0</v>
      </c>
      <c r="L1416" s="86" t="b">
        <v>0</v>
      </c>
    </row>
    <row r="1417" spans="1:12" x14ac:dyDescent="0.25">
      <c r="A1417" s="86" t="s">
        <v>2455</v>
      </c>
      <c r="B1417" s="86" t="s">
        <v>2459</v>
      </c>
      <c r="C1417" s="86">
        <v>11</v>
      </c>
      <c r="D1417" s="119">
        <v>7.374289551846774E-3</v>
      </c>
      <c r="E1417" s="119">
        <v>1.8124955649012526</v>
      </c>
      <c r="F1417" s="86" t="s">
        <v>2403</v>
      </c>
      <c r="G1417" s="86" t="b">
        <v>0</v>
      </c>
      <c r="H1417" s="86" t="b">
        <v>0</v>
      </c>
      <c r="I1417" s="86" t="b">
        <v>0</v>
      </c>
      <c r="J1417" s="86" t="b">
        <v>0</v>
      </c>
      <c r="K1417" s="86" t="b">
        <v>0</v>
      </c>
      <c r="L1417" s="86" t="b">
        <v>0</v>
      </c>
    </row>
    <row r="1418" spans="1:12" x14ac:dyDescent="0.25">
      <c r="A1418" s="86" t="s">
        <v>2448</v>
      </c>
      <c r="B1418" s="86" t="s">
        <v>2449</v>
      </c>
      <c r="C1418" s="86">
        <v>11</v>
      </c>
      <c r="D1418" s="119">
        <v>7.374289551846774E-3</v>
      </c>
      <c r="E1418" s="119">
        <v>1.1194885075389105</v>
      </c>
      <c r="F1418" s="86" t="s">
        <v>2403</v>
      </c>
      <c r="G1418" s="86" t="b">
        <v>0</v>
      </c>
      <c r="H1418" s="86" t="b">
        <v>0</v>
      </c>
      <c r="I1418" s="86" t="b">
        <v>0</v>
      </c>
      <c r="J1418" s="86" t="b">
        <v>0</v>
      </c>
      <c r="K1418" s="86" t="b">
        <v>0</v>
      </c>
      <c r="L1418" s="86" t="b">
        <v>0</v>
      </c>
    </row>
    <row r="1419" spans="1:12" x14ac:dyDescent="0.25">
      <c r="A1419" s="86" t="s">
        <v>2452</v>
      </c>
      <c r="B1419" s="86" t="s">
        <v>2462</v>
      </c>
      <c r="C1419" s="86">
        <v>10</v>
      </c>
      <c r="D1419" s="119">
        <v>7.0805391299694591E-3</v>
      </c>
      <c r="E1419" s="119">
        <v>1.8704875118789395</v>
      </c>
      <c r="F1419" s="86" t="s">
        <v>2403</v>
      </c>
      <c r="G1419" s="86" t="b">
        <v>0</v>
      </c>
      <c r="H1419" s="86" t="b">
        <v>0</v>
      </c>
      <c r="I1419" s="86" t="b">
        <v>0</v>
      </c>
      <c r="J1419" s="86" t="b">
        <v>0</v>
      </c>
      <c r="K1419" s="86" t="b">
        <v>0</v>
      </c>
      <c r="L1419" s="86" t="b">
        <v>0</v>
      </c>
    </row>
    <row r="1420" spans="1:12" x14ac:dyDescent="0.25">
      <c r="A1420" s="86" t="s">
        <v>2469</v>
      </c>
      <c r="B1420" s="86" t="s">
        <v>2448</v>
      </c>
      <c r="C1420" s="86">
        <v>10</v>
      </c>
      <c r="D1420" s="119">
        <v>7.0805391299694591E-3</v>
      </c>
      <c r="E1420" s="119">
        <v>1.4368319509403673</v>
      </c>
      <c r="F1420" s="86" t="s">
        <v>2403</v>
      </c>
      <c r="G1420" s="86" t="b">
        <v>0</v>
      </c>
      <c r="H1420" s="86" t="b">
        <v>0</v>
      </c>
      <c r="I1420" s="86" t="b">
        <v>0</v>
      </c>
      <c r="J1420" s="86" t="b">
        <v>0</v>
      </c>
      <c r="K1420" s="86" t="b">
        <v>0</v>
      </c>
      <c r="L1420" s="86" t="b">
        <v>0</v>
      </c>
    </row>
    <row r="1421" spans="1:12" x14ac:dyDescent="0.25">
      <c r="A1421" s="86" t="s">
        <v>2449</v>
      </c>
      <c r="B1421" s="86" t="s">
        <v>2450</v>
      </c>
      <c r="C1421" s="86">
        <v>10</v>
      </c>
      <c r="D1421" s="119">
        <v>7.0805391299694591E-3</v>
      </c>
      <c r="E1421" s="119">
        <v>1.0923362614952958</v>
      </c>
      <c r="F1421" s="86" t="s">
        <v>2403</v>
      </c>
      <c r="G1421" s="86" t="b">
        <v>0</v>
      </c>
      <c r="H1421" s="86" t="b">
        <v>0</v>
      </c>
      <c r="I1421" s="86" t="b">
        <v>0</v>
      </c>
      <c r="J1421" s="86" t="b">
        <v>0</v>
      </c>
      <c r="K1421" s="86" t="b">
        <v>0</v>
      </c>
      <c r="L1421" s="86" t="b">
        <v>0</v>
      </c>
    </row>
    <row r="1422" spans="1:12" x14ac:dyDescent="0.25">
      <c r="A1422" s="86" t="s">
        <v>2462</v>
      </c>
      <c r="B1422" s="86" t="s">
        <v>2453</v>
      </c>
      <c r="C1422" s="86">
        <v>9</v>
      </c>
      <c r="D1422" s="119">
        <v>6.7472053398533842E-3</v>
      </c>
      <c r="E1422" s="119">
        <v>1.523700025654283</v>
      </c>
      <c r="F1422" s="86" t="s">
        <v>2403</v>
      </c>
      <c r="G1422" s="86" t="b">
        <v>0</v>
      </c>
      <c r="H1422" s="86" t="b">
        <v>0</v>
      </c>
      <c r="I1422" s="86" t="b">
        <v>0</v>
      </c>
      <c r="J1422" s="86" t="b">
        <v>0</v>
      </c>
      <c r="K1422" s="86" t="b">
        <v>0</v>
      </c>
      <c r="L1422" s="86" t="b">
        <v>0</v>
      </c>
    </row>
    <row r="1423" spans="1:12" x14ac:dyDescent="0.25">
      <c r="A1423" s="86" t="s">
        <v>2457</v>
      </c>
      <c r="B1423" s="86" t="s">
        <v>2517</v>
      </c>
      <c r="C1423" s="86">
        <v>9</v>
      </c>
      <c r="D1423" s="119">
        <v>6.7472053398533842E-3</v>
      </c>
      <c r="E1423" s="119">
        <v>1.6507117708854484</v>
      </c>
      <c r="F1423" s="86" t="s">
        <v>2403</v>
      </c>
      <c r="G1423" s="86" t="b">
        <v>0</v>
      </c>
      <c r="H1423" s="86" t="b">
        <v>0</v>
      </c>
      <c r="I1423" s="86" t="b">
        <v>0</v>
      </c>
      <c r="J1423" s="86" t="b">
        <v>0</v>
      </c>
      <c r="K1423" s="86" t="b">
        <v>0</v>
      </c>
      <c r="L1423" s="86" t="b">
        <v>0</v>
      </c>
    </row>
    <row r="1424" spans="1:12" x14ac:dyDescent="0.25">
      <c r="A1424" s="86" t="s">
        <v>2517</v>
      </c>
      <c r="B1424" s="86" t="s">
        <v>2454</v>
      </c>
      <c r="C1424" s="86">
        <v>9</v>
      </c>
      <c r="D1424" s="119">
        <v>6.7472053398533842E-3</v>
      </c>
      <c r="E1424" s="119">
        <v>1.4243153935183712</v>
      </c>
      <c r="F1424" s="86" t="s">
        <v>2403</v>
      </c>
      <c r="G1424" s="86" t="b">
        <v>0</v>
      </c>
      <c r="H1424" s="86" t="b">
        <v>0</v>
      </c>
      <c r="I1424" s="86" t="b">
        <v>0</v>
      </c>
      <c r="J1424" s="86" t="b">
        <v>0</v>
      </c>
      <c r="K1424" s="86" t="b">
        <v>0</v>
      </c>
      <c r="L1424" s="86" t="b">
        <v>0</v>
      </c>
    </row>
    <row r="1425" spans="1:12" x14ac:dyDescent="0.25">
      <c r="A1425" s="86" t="s">
        <v>2449</v>
      </c>
      <c r="B1425" s="86" t="s">
        <v>2447</v>
      </c>
      <c r="C1425" s="86">
        <v>9</v>
      </c>
      <c r="D1425" s="119">
        <v>6.7472053398533842E-3</v>
      </c>
      <c r="E1425" s="119">
        <v>1.0923362614952958</v>
      </c>
      <c r="F1425" s="86" t="s">
        <v>2403</v>
      </c>
      <c r="G1425" s="86" t="b">
        <v>0</v>
      </c>
      <c r="H1425" s="86" t="b">
        <v>0</v>
      </c>
      <c r="I1425" s="86" t="b">
        <v>0</v>
      </c>
      <c r="J1425" s="86" t="b">
        <v>0</v>
      </c>
      <c r="K1425" s="86" t="b">
        <v>0</v>
      </c>
      <c r="L1425" s="86" t="b">
        <v>0</v>
      </c>
    </row>
    <row r="1426" spans="1:12" x14ac:dyDescent="0.25">
      <c r="A1426" s="86" t="s">
        <v>2448</v>
      </c>
      <c r="B1426" s="86" t="s">
        <v>2465</v>
      </c>
      <c r="C1426" s="86">
        <v>7</v>
      </c>
      <c r="D1426" s="119">
        <v>5.943014078785904E-3</v>
      </c>
      <c r="E1426" s="119">
        <v>1.3703518937371615</v>
      </c>
      <c r="F1426" s="86" t="s">
        <v>2403</v>
      </c>
      <c r="G1426" s="86" t="b">
        <v>0</v>
      </c>
      <c r="H1426" s="86" t="b">
        <v>0</v>
      </c>
      <c r="I1426" s="86" t="b">
        <v>0</v>
      </c>
      <c r="J1426" s="86" t="b">
        <v>0</v>
      </c>
      <c r="K1426" s="86" t="b">
        <v>0</v>
      </c>
      <c r="L1426" s="86" t="b">
        <v>0</v>
      </c>
    </row>
    <row r="1427" spans="1:12" x14ac:dyDescent="0.25">
      <c r="A1427" s="86" t="s">
        <v>2448</v>
      </c>
      <c r="B1427" s="86" t="s">
        <v>2454</v>
      </c>
      <c r="C1427" s="86">
        <v>5</v>
      </c>
      <c r="D1427" s="119">
        <v>4.9098327845660816E-3</v>
      </c>
      <c r="E1427" s="119">
        <v>0.71907387973901749</v>
      </c>
      <c r="F1427" s="86" t="s">
        <v>2403</v>
      </c>
      <c r="G1427" s="86" t="b">
        <v>0</v>
      </c>
      <c r="H1427" s="86" t="b">
        <v>0</v>
      </c>
      <c r="I1427" s="86" t="b">
        <v>0</v>
      </c>
      <c r="J1427" s="86" t="b">
        <v>0</v>
      </c>
      <c r="K1427" s="86" t="b">
        <v>0</v>
      </c>
      <c r="L1427" s="86" t="b">
        <v>0</v>
      </c>
    </row>
    <row r="1428" spans="1:12" x14ac:dyDescent="0.25">
      <c r="A1428" s="86" t="s">
        <v>2445</v>
      </c>
      <c r="B1428" s="86" t="s">
        <v>2447</v>
      </c>
      <c r="C1428" s="86">
        <v>5</v>
      </c>
      <c r="D1428" s="119">
        <v>4.9098327845660816E-3</v>
      </c>
      <c r="E1428" s="119">
        <v>0.7044381911173988</v>
      </c>
      <c r="F1428" s="86" t="s">
        <v>2403</v>
      </c>
      <c r="G1428" s="86" t="b">
        <v>0</v>
      </c>
      <c r="H1428" s="86" t="b">
        <v>0</v>
      </c>
      <c r="I1428" s="86" t="b">
        <v>0</v>
      </c>
      <c r="J1428" s="86" t="b">
        <v>0</v>
      </c>
      <c r="K1428" s="86" t="b">
        <v>0</v>
      </c>
      <c r="L1428" s="86" t="b">
        <v>0</v>
      </c>
    </row>
    <row r="1429" spans="1:12" x14ac:dyDescent="0.25">
      <c r="A1429" s="86" t="s">
        <v>2450</v>
      </c>
      <c r="B1429" s="86" t="s">
        <v>2449</v>
      </c>
      <c r="C1429" s="86">
        <v>5</v>
      </c>
      <c r="D1429" s="119">
        <v>4.9098327845660816E-3</v>
      </c>
      <c r="E1429" s="119">
        <v>0.80602952265202099</v>
      </c>
      <c r="F1429" s="86" t="s">
        <v>2403</v>
      </c>
      <c r="G1429" s="86" t="b">
        <v>0</v>
      </c>
      <c r="H1429" s="86" t="b">
        <v>0</v>
      </c>
      <c r="I1429" s="86" t="b">
        <v>0</v>
      </c>
      <c r="J1429" s="86" t="b">
        <v>0</v>
      </c>
      <c r="K1429" s="86" t="b">
        <v>0</v>
      </c>
      <c r="L1429" s="86" t="b">
        <v>0</v>
      </c>
    </row>
    <row r="1430" spans="1:12" x14ac:dyDescent="0.25">
      <c r="A1430" s="86" t="s">
        <v>2459</v>
      </c>
      <c r="B1430" s="86" t="s">
        <v>2469</v>
      </c>
      <c r="C1430" s="86">
        <v>5</v>
      </c>
      <c r="D1430" s="119">
        <v>4.9098327845660816E-3</v>
      </c>
      <c r="E1430" s="119">
        <v>1.7155855518931962</v>
      </c>
      <c r="F1430" s="86" t="s">
        <v>2403</v>
      </c>
      <c r="G1430" s="86" t="b">
        <v>0</v>
      </c>
      <c r="H1430" s="86" t="b">
        <v>0</v>
      </c>
      <c r="I1430" s="86" t="b">
        <v>0</v>
      </c>
      <c r="J1430" s="86" t="b">
        <v>0</v>
      </c>
      <c r="K1430" s="86" t="b">
        <v>0</v>
      </c>
      <c r="L1430" s="86" t="b">
        <v>0</v>
      </c>
    </row>
    <row r="1431" spans="1:12" x14ac:dyDescent="0.25">
      <c r="A1431" s="86" t="s">
        <v>2454</v>
      </c>
      <c r="B1431" s="86" t="s">
        <v>2638</v>
      </c>
      <c r="C1431" s="86">
        <v>5</v>
      </c>
      <c r="D1431" s="119">
        <v>4.9098327845660816E-3</v>
      </c>
      <c r="E1431" s="119">
        <v>1.5114655692372714</v>
      </c>
      <c r="F1431" s="86" t="s">
        <v>2403</v>
      </c>
      <c r="G1431" s="86" t="b">
        <v>0</v>
      </c>
      <c r="H1431" s="86" t="b">
        <v>0</v>
      </c>
      <c r="I1431" s="86" t="b">
        <v>0</v>
      </c>
      <c r="J1431" s="86" t="b">
        <v>0</v>
      </c>
      <c r="K1431" s="86" t="b">
        <v>0</v>
      </c>
      <c r="L1431" s="86" t="b">
        <v>0</v>
      </c>
    </row>
    <row r="1432" spans="1:12" x14ac:dyDescent="0.25">
      <c r="A1432" s="86" t="s">
        <v>2705</v>
      </c>
      <c r="B1432" s="86" t="s">
        <v>2452</v>
      </c>
      <c r="C1432" s="86">
        <v>4</v>
      </c>
      <c r="D1432" s="119">
        <v>4.2805869301389679E-3</v>
      </c>
      <c r="E1432" s="119">
        <v>1.9374343015095525</v>
      </c>
      <c r="F1432" s="86" t="s">
        <v>2403</v>
      </c>
      <c r="G1432" s="86" t="b">
        <v>0</v>
      </c>
      <c r="H1432" s="86" t="b">
        <v>0</v>
      </c>
      <c r="I1432" s="86" t="b">
        <v>0</v>
      </c>
      <c r="J1432" s="86" t="b">
        <v>0</v>
      </c>
      <c r="K1432" s="86" t="b">
        <v>0</v>
      </c>
      <c r="L1432" s="86" t="b">
        <v>0</v>
      </c>
    </row>
    <row r="1433" spans="1:12" x14ac:dyDescent="0.25">
      <c r="A1433" s="86" t="s">
        <v>2456</v>
      </c>
      <c r="B1433" s="86" t="s">
        <v>2445</v>
      </c>
      <c r="C1433" s="86">
        <v>4</v>
      </c>
      <c r="D1433" s="119">
        <v>4.2805869301389679E-3</v>
      </c>
      <c r="E1433" s="119">
        <v>0.39284954742324651</v>
      </c>
      <c r="F1433" s="86" t="s">
        <v>2403</v>
      </c>
      <c r="G1433" s="86" t="b">
        <v>0</v>
      </c>
      <c r="H1433" s="86" t="b">
        <v>0</v>
      </c>
      <c r="I1433" s="86" t="b">
        <v>0</v>
      </c>
      <c r="J1433" s="86" t="b">
        <v>0</v>
      </c>
      <c r="K1433" s="86" t="b">
        <v>0</v>
      </c>
      <c r="L1433" s="86" t="b">
        <v>0</v>
      </c>
    </row>
    <row r="1434" spans="1:12" x14ac:dyDescent="0.25">
      <c r="A1434" s="86" t="s">
        <v>2446</v>
      </c>
      <c r="B1434" s="86" t="s">
        <v>528</v>
      </c>
      <c r="C1434" s="86">
        <v>4</v>
      </c>
      <c r="D1434" s="119">
        <v>4.2805869301389679E-3</v>
      </c>
      <c r="E1434" s="119">
        <v>1.2822158050366104</v>
      </c>
      <c r="F1434" s="86" t="s">
        <v>2403</v>
      </c>
      <c r="G1434" s="86" t="b">
        <v>0</v>
      </c>
      <c r="H1434" s="86" t="b">
        <v>0</v>
      </c>
      <c r="I1434" s="86" t="b">
        <v>0</v>
      </c>
      <c r="J1434" s="86" t="b">
        <v>0</v>
      </c>
      <c r="K1434" s="86" t="b">
        <v>0</v>
      </c>
      <c r="L1434" s="86" t="b">
        <v>0</v>
      </c>
    </row>
    <row r="1435" spans="1:12" x14ac:dyDescent="0.25">
      <c r="A1435" s="86" t="s">
        <v>2445</v>
      </c>
      <c r="B1435" s="86" t="s">
        <v>2455</v>
      </c>
      <c r="C1435" s="86">
        <v>4</v>
      </c>
      <c r="D1435" s="119">
        <v>4.2805869301389679E-3</v>
      </c>
      <c r="E1435" s="119">
        <v>0.89276390659009175</v>
      </c>
      <c r="F1435" s="86" t="s">
        <v>2403</v>
      </c>
      <c r="G1435" s="86" t="b">
        <v>0</v>
      </c>
      <c r="H1435" s="86" t="b">
        <v>0</v>
      </c>
      <c r="I1435" s="86" t="b">
        <v>0</v>
      </c>
      <c r="J1435" s="86" t="b">
        <v>0</v>
      </c>
      <c r="K1435" s="86" t="b">
        <v>0</v>
      </c>
      <c r="L1435" s="86" t="b">
        <v>0</v>
      </c>
    </row>
    <row r="1436" spans="1:12" x14ac:dyDescent="0.25">
      <c r="A1436" s="86" t="s">
        <v>2492</v>
      </c>
      <c r="B1436" s="86" t="s">
        <v>2448</v>
      </c>
      <c r="C1436" s="86">
        <v>4</v>
      </c>
      <c r="D1436" s="119">
        <v>4.2805869301389679E-3</v>
      </c>
      <c r="E1436" s="119">
        <v>1.4368319509403673</v>
      </c>
      <c r="F1436" s="86" t="s">
        <v>2403</v>
      </c>
      <c r="G1436" s="86" t="b">
        <v>0</v>
      </c>
      <c r="H1436" s="86" t="b">
        <v>0</v>
      </c>
      <c r="I1436" s="86" t="b">
        <v>0</v>
      </c>
      <c r="J1436" s="86" t="b">
        <v>0</v>
      </c>
      <c r="K1436" s="86" t="b">
        <v>0</v>
      </c>
      <c r="L1436" s="86" t="b">
        <v>0</v>
      </c>
    </row>
    <row r="1437" spans="1:12" x14ac:dyDescent="0.25">
      <c r="A1437" s="86" t="s">
        <v>2460</v>
      </c>
      <c r="B1437" s="86" t="s">
        <v>2445</v>
      </c>
      <c r="C1437" s="86">
        <v>4</v>
      </c>
      <c r="D1437" s="119">
        <v>4.2805869301389679E-3</v>
      </c>
      <c r="E1437" s="119">
        <v>1.0101495053079457</v>
      </c>
      <c r="F1437" s="86" t="s">
        <v>2403</v>
      </c>
      <c r="G1437" s="86" t="b">
        <v>0</v>
      </c>
      <c r="H1437" s="86" t="b">
        <v>0</v>
      </c>
      <c r="I1437" s="86" t="b">
        <v>0</v>
      </c>
      <c r="J1437" s="86" t="b">
        <v>0</v>
      </c>
      <c r="K1437" s="86" t="b">
        <v>0</v>
      </c>
      <c r="L1437" s="86" t="b">
        <v>0</v>
      </c>
    </row>
    <row r="1438" spans="1:12" x14ac:dyDescent="0.25">
      <c r="A1438" s="86" t="s">
        <v>2470</v>
      </c>
      <c r="B1438" s="86" t="s">
        <v>2458</v>
      </c>
      <c r="C1438" s="86">
        <v>4</v>
      </c>
      <c r="D1438" s="119">
        <v>4.2805869301389679E-3</v>
      </c>
      <c r="E1438" s="119">
        <v>1.8405242885014963</v>
      </c>
      <c r="F1438" s="86" t="s">
        <v>2403</v>
      </c>
      <c r="G1438" s="86" t="b">
        <v>0</v>
      </c>
      <c r="H1438" s="86" t="b">
        <v>0</v>
      </c>
      <c r="I1438" s="86" t="b">
        <v>0</v>
      </c>
      <c r="J1438" s="86" t="b">
        <v>0</v>
      </c>
      <c r="K1438" s="86" t="b">
        <v>0</v>
      </c>
      <c r="L1438" s="86" t="b">
        <v>0</v>
      </c>
    </row>
    <row r="1439" spans="1:12" x14ac:dyDescent="0.25">
      <c r="A1439" s="86" t="s">
        <v>2445</v>
      </c>
      <c r="B1439" s="86" t="s">
        <v>277</v>
      </c>
      <c r="C1439" s="86">
        <v>4</v>
      </c>
      <c r="D1439" s="119">
        <v>4.2805869301389679E-3</v>
      </c>
      <c r="E1439" s="119">
        <v>1.2607406918846862</v>
      </c>
      <c r="F1439" s="86" t="s">
        <v>2403</v>
      </c>
      <c r="G1439" s="86" t="b">
        <v>0</v>
      </c>
      <c r="H1439" s="86" t="b">
        <v>0</v>
      </c>
      <c r="I1439" s="86" t="b">
        <v>0</v>
      </c>
      <c r="J1439" s="86" t="b">
        <v>0</v>
      </c>
      <c r="K1439" s="86" t="b">
        <v>0</v>
      </c>
      <c r="L1439" s="86" t="b">
        <v>0</v>
      </c>
    </row>
    <row r="1440" spans="1:12" x14ac:dyDescent="0.25">
      <c r="A1440" s="86" t="s">
        <v>2457</v>
      </c>
      <c r="B1440" s="86" t="s">
        <v>2454</v>
      </c>
      <c r="C1440" s="86">
        <v>4</v>
      </c>
      <c r="D1440" s="119">
        <v>4.2805869301389679E-3</v>
      </c>
      <c r="E1440" s="119">
        <v>0.8347719596124048</v>
      </c>
      <c r="F1440" s="86" t="s">
        <v>2403</v>
      </c>
      <c r="G1440" s="86" t="b">
        <v>0</v>
      </c>
      <c r="H1440" s="86" t="b">
        <v>0</v>
      </c>
      <c r="I1440" s="86" t="b">
        <v>0</v>
      </c>
      <c r="J1440" s="86" t="b">
        <v>0</v>
      </c>
      <c r="K1440" s="86" t="b">
        <v>0</v>
      </c>
      <c r="L1440" s="86" t="b">
        <v>0</v>
      </c>
    </row>
    <row r="1441" spans="1:12" x14ac:dyDescent="0.25">
      <c r="A1441" s="86" t="s">
        <v>2450</v>
      </c>
      <c r="B1441" s="86" t="s">
        <v>2447</v>
      </c>
      <c r="C1441" s="86">
        <v>4</v>
      </c>
      <c r="D1441" s="119">
        <v>4.2805869301389679E-3</v>
      </c>
      <c r="E1441" s="119">
        <v>0.72491377682719649</v>
      </c>
      <c r="F1441" s="86" t="s">
        <v>2403</v>
      </c>
      <c r="G1441" s="86" t="b">
        <v>0</v>
      </c>
      <c r="H1441" s="86" t="b">
        <v>0</v>
      </c>
      <c r="I1441" s="86" t="b">
        <v>0</v>
      </c>
      <c r="J1441" s="86" t="b">
        <v>0</v>
      </c>
      <c r="K1441" s="86" t="b">
        <v>0</v>
      </c>
      <c r="L1441" s="86" t="b">
        <v>0</v>
      </c>
    </row>
    <row r="1442" spans="1:12" x14ac:dyDescent="0.25">
      <c r="A1442" s="86" t="s">
        <v>2451</v>
      </c>
      <c r="B1442" s="86" t="s">
        <v>2457</v>
      </c>
      <c r="C1442" s="86">
        <v>3</v>
      </c>
      <c r="D1442" s="119">
        <v>3.5514922538598219E-3</v>
      </c>
      <c r="E1442" s="119">
        <v>0.89276390659009164</v>
      </c>
      <c r="F1442" s="86" t="s">
        <v>2403</v>
      </c>
      <c r="G1442" s="86" t="b">
        <v>0</v>
      </c>
      <c r="H1442" s="86" t="b">
        <v>0</v>
      </c>
      <c r="I1442" s="86" t="b">
        <v>0</v>
      </c>
      <c r="J1442" s="86" t="b">
        <v>0</v>
      </c>
      <c r="K1442" s="86" t="b">
        <v>0</v>
      </c>
      <c r="L1442" s="86" t="b">
        <v>0</v>
      </c>
    </row>
    <row r="1443" spans="1:12" x14ac:dyDescent="0.25">
      <c r="A1443" s="86" t="s">
        <v>2614</v>
      </c>
      <c r="B1443" s="86" t="s">
        <v>2454</v>
      </c>
      <c r="C1443" s="86">
        <v>3</v>
      </c>
      <c r="D1443" s="119">
        <v>3.5514922538598219E-3</v>
      </c>
      <c r="E1443" s="119">
        <v>1.5114655692372714</v>
      </c>
      <c r="F1443" s="86" t="s">
        <v>2403</v>
      </c>
      <c r="G1443" s="86" t="b">
        <v>0</v>
      </c>
      <c r="H1443" s="86" t="b">
        <v>0</v>
      </c>
      <c r="I1443" s="86" t="b">
        <v>0</v>
      </c>
      <c r="J1443" s="86" t="b">
        <v>0</v>
      </c>
      <c r="K1443" s="86" t="b">
        <v>0</v>
      </c>
      <c r="L1443" s="86" t="b">
        <v>0</v>
      </c>
    </row>
    <row r="1444" spans="1:12" x14ac:dyDescent="0.25">
      <c r="A1444" s="86" t="s">
        <v>2560</v>
      </c>
      <c r="B1444" s="86" t="s">
        <v>2448</v>
      </c>
      <c r="C1444" s="86">
        <v>3</v>
      </c>
      <c r="D1444" s="119">
        <v>3.5514922538598219E-3</v>
      </c>
      <c r="E1444" s="119">
        <v>1.4368319509403673</v>
      </c>
      <c r="F1444" s="86" t="s">
        <v>2403</v>
      </c>
      <c r="G1444" s="86" t="b">
        <v>0</v>
      </c>
      <c r="H1444" s="86" t="b">
        <v>0</v>
      </c>
      <c r="I1444" s="86" t="b">
        <v>0</v>
      </c>
      <c r="J1444" s="86" t="b">
        <v>0</v>
      </c>
      <c r="K1444" s="86" t="b">
        <v>0</v>
      </c>
      <c r="L1444" s="86" t="b">
        <v>0</v>
      </c>
    </row>
    <row r="1445" spans="1:12" x14ac:dyDescent="0.25">
      <c r="A1445" s="86" t="s">
        <v>2485</v>
      </c>
      <c r="B1445" s="86" t="s">
        <v>2470</v>
      </c>
      <c r="C1445" s="86">
        <v>3</v>
      </c>
      <c r="D1445" s="119">
        <v>3.5514922538598219E-3</v>
      </c>
      <c r="E1445" s="119">
        <v>1.8124955649012526</v>
      </c>
      <c r="F1445" s="86" t="s">
        <v>2403</v>
      </c>
      <c r="G1445" s="86" t="b">
        <v>0</v>
      </c>
      <c r="H1445" s="86" t="b">
        <v>0</v>
      </c>
      <c r="I1445" s="86" t="b">
        <v>0</v>
      </c>
      <c r="J1445" s="86" t="b">
        <v>0</v>
      </c>
      <c r="K1445" s="86" t="b">
        <v>0</v>
      </c>
      <c r="L1445" s="86" t="b">
        <v>0</v>
      </c>
    </row>
    <row r="1446" spans="1:12" x14ac:dyDescent="0.25">
      <c r="A1446" s="86" t="s">
        <v>2458</v>
      </c>
      <c r="B1446" s="86" t="s">
        <v>2453</v>
      </c>
      <c r="C1446" s="86">
        <v>3</v>
      </c>
      <c r="D1446" s="119">
        <v>3.5514922538598219E-3</v>
      </c>
      <c r="E1446" s="119">
        <v>1.0465787709346206</v>
      </c>
      <c r="F1446" s="86" t="s">
        <v>2403</v>
      </c>
      <c r="G1446" s="86" t="b">
        <v>0</v>
      </c>
      <c r="H1446" s="86" t="b">
        <v>0</v>
      </c>
      <c r="I1446" s="86" t="b">
        <v>0</v>
      </c>
      <c r="J1446" s="86" t="b">
        <v>0</v>
      </c>
      <c r="K1446" s="86" t="b">
        <v>0</v>
      </c>
      <c r="L1446" s="86" t="b">
        <v>0</v>
      </c>
    </row>
    <row r="1447" spans="1:12" x14ac:dyDescent="0.25">
      <c r="A1447" s="86" t="s">
        <v>2456</v>
      </c>
      <c r="B1447" s="86" t="s">
        <v>2695</v>
      </c>
      <c r="C1447" s="86">
        <v>3</v>
      </c>
      <c r="D1447" s="119">
        <v>3.5514922538598219E-3</v>
      </c>
      <c r="E1447" s="119">
        <v>1.5542175496582213</v>
      </c>
      <c r="F1447" s="86" t="s">
        <v>2403</v>
      </c>
      <c r="G1447" s="86" t="b">
        <v>0</v>
      </c>
      <c r="H1447" s="86" t="b">
        <v>0</v>
      </c>
      <c r="I1447" s="86" t="b">
        <v>0</v>
      </c>
      <c r="J1447" s="86" t="b">
        <v>0</v>
      </c>
      <c r="K1447" s="86" t="b">
        <v>0</v>
      </c>
      <c r="L1447" s="86" t="b">
        <v>0</v>
      </c>
    </row>
    <row r="1448" spans="1:12" x14ac:dyDescent="0.25">
      <c r="A1448" s="86" t="s">
        <v>2695</v>
      </c>
      <c r="B1448" s="86" t="s">
        <v>2445</v>
      </c>
      <c r="C1448" s="86">
        <v>3</v>
      </c>
      <c r="D1448" s="119">
        <v>3.5514922538598219E-3</v>
      </c>
      <c r="E1448" s="119">
        <v>1.2531875539942401</v>
      </c>
      <c r="F1448" s="86" t="s">
        <v>2403</v>
      </c>
      <c r="G1448" s="86" t="b">
        <v>0</v>
      </c>
      <c r="H1448" s="86" t="b">
        <v>0</v>
      </c>
      <c r="I1448" s="86" t="b">
        <v>0</v>
      </c>
      <c r="J1448" s="86" t="b">
        <v>0</v>
      </c>
      <c r="K1448" s="86" t="b">
        <v>0</v>
      </c>
      <c r="L1448" s="86" t="b">
        <v>0</v>
      </c>
    </row>
    <row r="1449" spans="1:12" x14ac:dyDescent="0.25">
      <c r="A1449" s="86" t="s">
        <v>2465</v>
      </c>
      <c r="B1449" s="86" t="s">
        <v>2772</v>
      </c>
      <c r="C1449" s="86">
        <v>3</v>
      </c>
      <c r="D1449" s="119">
        <v>3.5514922538598219E-3</v>
      </c>
      <c r="E1449" s="119">
        <v>2.0166155475571776</v>
      </c>
      <c r="F1449" s="86" t="s">
        <v>2403</v>
      </c>
      <c r="G1449" s="86" t="b">
        <v>0</v>
      </c>
      <c r="H1449" s="86" t="b">
        <v>0</v>
      </c>
      <c r="I1449" s="86" t="b">
        <v>0</v>
      </c>
      <c r="J1449" s="86" t="b">
        <v>0</v>
      </c>
      <c r="K1449" s="86" t="b">
        <v>0</v>
      </c>
      <c r="L1449" s="86" t="b">
        <v>0</v>
      </c>
    </row>
    <row r="1450" spans="1:12" x14ac:dyDescent="0.25">
      <c r="A1450" s="86" t="s">
        <v>2772</v>
      </c>
      <c r="B1450" s="86" t="s">
        <v>2449</v>
      </c>
      <c r="C1450" s="86">
        <v>3</v>
      </c>
      <c r="D1450" s="119">
        <v>3.5514922538598219E-3</v>
      </c>
      <c r="E1450" s="119">
        <v>1.5694575162149582</v>
      </c>
      <c r="F1450" s="86" t="s">
        <v>2403</v>
      </c>
      <c r="G1450" s="86" t="b">
        <v>0</v>
      </c>
      <c r="H1450" s="86" t="b">
        <v>0</v>
      </c>
      <c r="I1450" s="86" t="b">
        <v>0</v>
      </c>
      <c r="J1450" s="86" t="b">
        <v>0</v>
      </c>
      <c r="K1450" s="86" t="b">
        <v>0</v>
      </c>
      <c r="L1450" s="86" t="b">
        <v>0</v>
      </c>
    </row>
    <row r="1451" spans="1:12" x14ac:dyDescent="0.25">
      <c r="A1451" s="86" t="s">
        <v>2449</v>
      </c>
      <c r="B1451" s="86" t="s">
        <v>2525</v>
      </c>
      <c r="C1451" s="86">
        <v>3</v>
      </c>
      <c r="D1451" s="119">
        <v>3.5514922538598219E-3</v>
      </c>
      <c r="E1451" s="119">
        <v>1.3476087665986018</v>
      </c>
      <c r="F1451" s="86" t="s">
        <v>2403</v>
      </c>
      <c r="G1451" s="86" t="b">
        <v>0</v>
      </c>
      <c r="H1451" s="86" t="b">
        <v>0</v>
      </c>
      <c r="I1451" s="86" t="b">
        <v>0</v>
      </c>
      <c r="J1451" s="86" t="b">
        <v>0</v>
      </c>
      <c r="K1451" s="86" t="b">
        <v>0</v>
      </c>
      <c r="L1451" s="86" t="b">
        <v>0</v>
      </c>
    </row>
    <row r="1452" spans="1:12" x14ac:dyDescent="0.25">
      <c r="A1452" s="86" t="s">
        <v>2525</v>
      </c>
      <c r="B1452" s="86" t="s">
        <v>2454</v>
      </c>
      <c r="C1452" s="86">
        <v>3</v>
      </c>
      <c r="D1452" s="119">
        <v>3.5514922538598219E-3</v>
      </c>
      <c r="E1452" s="119">
        <v>1.289616819620915</v>
      </c>
      <c r="F1452" s="86" t="s">
        <v>2403</v>
      </c>
      <c r="G1452" s="86" t="b">
        <v>0</v>
      </c>
      <c r="H1452" s="86" t="b">
        <v>0</v>
      </c>
      <c r="I1452" s="86" t="b">
        <v>0</v>
      </c>
      <c r="J1452" s="86" t="b">
        <v>0</v>
      </c>
      <c r="K1452" s="86" t="b">
        <v>0</v>
      </c>
      <c r="L1452" s="86" t="b">
        <v>0</v>
      </c>
    </row>
    <row r="1453" spans="1:12" x14ac:dyDescent="0.25">
      <c r="A1453" s="86" t="s">
        <v>2592</v>
      </c>
      <c r="B1453" s="86" t="s">
        <v>2447</v>
      </c>
      <c r="C1453" s="86">
        <v>3</v>
      </c>
      <c r="D1453" s="119">
        <v>3.5514922538598219E-3</v>
      </c>
      <c r="E1453" s="119">
        <v>1.5852517833981901</v>
      </c>
      <c r="F1453" s="86" t="s">
        <v>2403</v>
      </c>
      <c r="G1453" s="86" t="b">
        <v>0</v>
      </c>
      <c r="H1453" s="86" t="b">
        <v>0</v>
      </c>
      <c r="I1453" s="86" t="b">
        <v>0</v>
      </c>
      <c r="J1453" s="86" t="b">
        <v>0</v>
      </c>
      <c r="K1453" s="86" t="b">
        <v>0</v>
      </c>
      <c r="L1453" s="86" t="b">
        <v>0</v>
      </c>
    </row>
    <row r="1454" spans="1:12" x14ac:dyDescent="0.25">
      <c r="A1454" s="86" t="s">
        <v>2512</v>
      </c>
      <c r="B1454" s="86" t="s">
        <v>2449</v>
      </c>
      <c r="C1454" s="86">
        <v>3</v>
      </c>
      <c r="D1454" s="119">
        <v>3.5514922538598219E-3</v>
      </c>
      <c r="E1454" s="119">
        <v>1.5694575162149582</v>
      </c>
      <c r="F1454" s="86" t="s">
        <v>2403</v>
      </c>
      <c r="G1454" s="86" t="b">
        <v>0</v>
      </c>
      <c r="H1454" s="86" t="b">
        <v>0</v>
      </c>
      <c r="I1454" s="86" t="b">
        <v>0</v>
      </c>
      <c r="J1454" s="86" t="b">
        <v>0</v>
      </c>
      <c r="K1454" s="86" t="b">
        <v>0</v>
      </c>
      <c r="L1454" s="86" t="b">
        <v>0</v>
      </c>
    </row>
    <row r="1455" spans="1:12" x14ac:dyDescent="0.25">
      <c r="A1455" s="86" t="s">
        <v>2454</v>
      </c>
      <c r="B1455" s="86" t="s">
        <v>2513</v>
      </c>
      <c r="C1455" s="86">
        <v>3</v>
      </c>
      <c r="D1455" s="119">
        <v>3.5514922538598219E-3</v>
      </c>
      <c r="E1455" s="119">
        <v>1.5114655692372714</v>
      </c>
      <c r="F1455" s="86" t="s">
        <v>2403</v>
      </c>
      <c r="G1455" s="86" t="b">
        <v>0</v>
      </c>
      <c r="H1455" s="86" t="b">
        <v>0</v>
      </c>
      <c r="I1455" s="86" t="b">
        <v>0</v>
      </c>
      <c r="J1455" s="86" t="b">
        <v>0</v>
      </c>
      <c r="K1455" s="86" t="b">
        <v>0</v>
      </c>
      <c r="L1455" s="86" t="b">
        <v>0</v>
      </c>
    </row>
    <row r="1456" spans="1:12" x14ac:dyDescent="0.25">
      <c r="A1456" s="86" t="s">
        <v>2485</v>
      </c>
      <c r="B1456" s="86" t="s">
        <v>2445</v>
      </c>
      <c r="C1456" s="86">
        <v>3</v>
      </c>
      <c r="D1456" s="119">
        <v>3.5514922538598219E-3</v>
      </c>
      <c r="E1456" s="119">
        <v>0.82721882172195893</v>
      </c>
      <c r="F1456" s="86" t="s">
        <v>2403</v>
      </c>
      <c r="G1456" s="86" t="b">
        <v>0</v>
      </c>
      <c r="H1456" s="86" t="b">
        <v>0</v>
      </c>
      <c r="I1456" s="86" t="b">
        <v>0</v>
      </c>
      <c r="J1456" s="86" t="b">
        <v>0</v>
      </c>
      <c r="K1456" s="86" t="b">
        <v>0</v>
      </c>
      <c r="L1456" s="86" t="b">
        <v>0</v>
      </c>
    </row>
    <row r="1457" spans="1:12" x14ac:dyDescent="0.25">
      <c r="A1457" s="86" t="s">
        <v>2446</v>
      </c>
      <c r="B1457" s="86" t="s">
        <v>2497</v>
      </c>
      <c r="C1457" s="86">
        <v>3</v>
      </c>
      <c r="D1457" s="119">
        <v>3.5514922538598219E-3</v>
      </c>
      <c r="E1457" s="119">
        <v>1.5252538537229048</v>
      </c>
      <c r="F1457" s="86" t="s">
        <v>2403</v>
      </c>
      <c r="G1457" s="86" t="b">
        <v>0</v>
      </c>
      <c r="H1457" s="86" t="b">
        <v>0</v>
      </c>
      <c r="I1457" s="86" t="b">
        <v>0</v>
      </c>
      <c r="J1457" s="86" t="b">
        <v>0</v>
      </c>
      <c r="K1457" s="86" t="b">
        <v>0</v>
      </c>
      <c r="L1457" s="86" t="b">
        <v>0</v>
      </c>
    </row>
    <row r="1458" spans="1:12" x14ac:dyDescent="0.25">
      <c r="A1458" s="86" t="s">
        <v>2497</v>
      </c>
      <c r="B1458" s="86" t="s">
        <v>2498</v>
      </c>
      <c r="C1458" s="86">
        <v>3</v>
      </c>
      <c r="D1458" s="119">
        <v>3.5514922538598219E-3</v>
      </c>
      <c r="E1458" s="119">
        <v>2.539494292837515</v>
      </c>
      <c r="F1458" s="86" t="s">
        <v>2403</v>
      </c>
      <c r="G1458" s="86" t="b">
        <v>0</v>
      </c>
      <c r="H1458" s="86" t="b">
        <v>0</v>
      </c>
      <c r="I1458" s="86" t="b">
        <v>0</v>
      </c>
      <c r="J1458" s="86" t="b">
        <v>0</v>
      </c>
      <c r="K1458" s="86" t="b">
        <v>0</v>
      </c>
      <c r="L1458" s="86" t="b">
        <v>0</v>
      </c>
    </row>
    <row r="1459" spans="1:12" x14ac:dyDescent="0.25">
      <c r="A1459" s="86" t="s">
        <v>2498</v>
      </c>
      <c r="B1459" s="86" t="s">
        <v>2458</v>
      </c>
      <c r="C1459" s="86">
        <v>3</v>
      </c>
      <c r="D1459" s="119">
        <v>3.5514922538598219E-3</v>
      </c>
      <c r="E1459" s="119">
        <v>2.0166155475571776</v>
      </c>
      <c r="F1459" s="86" t="s">
        <v>2403</v>
      </c>
      <c r="G1459" s="86" t="b">
        <v>0</v>
      </c>
      <c r="H1459" s="86" t="b">
        <v>0</v>
      </c>
      <c r="I1459" s="86" t="b">
        <v>0</v>
      </c>
      <c r="J1459" s="86" t="b">
        <v>0</v>
      </c>
      <c r="K1459" s="86" t="b">
        <v>0</v>
      </c>
      <c r="L1459" s="86" t="b">
        <v>0</v>
      </c>
    </row>
    <row r="1460" spans="1:12" x14ac:dyDescent="0.25">
      <c r="A1460" s="86" t="s">
        <v>2458</v>
      </c>
      <c r="B1460" s="86" t="s">
        <v>2499</v>
      </c>
      <c r="C1460" s="86">
        <v>3</v>
      </c>
      <c r="D1460" s="119">
        <v>3.5514922538598219E-3</v>
      </c>
      <c r="E1460" s="119">
        <v>2.0166155475571776</v>
      </c>
      <c r="F1460" s="86" t="s">
        <v>2403</v>
      </c>
      <c r="G1460" s="86" t="b">
        <v>0</v>
      </c>
      <c r="H1460" s="86" t="b">
        <v>0</v>
      </c>
      <c r="I1460" s="86" t="b">
        <v>0</v>
      </c>
      <c r="J1460" s="86" t="b">
        <v>0</v>
      </c>
      <c r="K1460" s="86" t="b">
        <v>0</v>
      </c>
      <c r="L1460" s="86" t="b">
        <v>0</v>
      </c>
    </row>
    <row r="1461" spans="1:12" x14ac:dyDescent="0.25">
      <c r="A1461" s="86" t="s">
        <v>2499</v>
      </c>
      <c r="B1461" s="86" t="s">
        <v>2500</v>
      </c>
      <c r="C1461" s="86">
        <v>3</v>
      </c>
      <c r="D1461" s="119">
        <v>3.5514922538598219E-3</v>
      </c>
      <c r="E1461" s="119">
        <v>2.539494292837515</v>
      </c>
      <c r="F1461" s="86" t="s">
        <v>2403</v>
      </c>
      <c r="G1461" s="86" t="b">
        <v>0</v>
      </c>
      <c r="H1461" s="86" t="b">
        <v>0</v>
      </c>
      <c r="I1461" s="86" t="b">
        <v>0</v>
      </c>
      <c r="J1461" s="86" t="b">
        <v>0</v>
      </c>
      <c r="K1461" s="86" t="b">
        <v>0</v>
      </c>
      <c r="L1461" s="86" t="b">
        <v>0</v>
      </c>
    </row>
    <row r="1462" spans="1:12" x14ac:dyDescent="0.25">
      <c r="A1462" s="86" t="s">
        <v>2500</v>
      </c>
      <c r="B1462" s="86" t="s">
        <v>2501</v>
      </c>
      <c r="C1462" s="86">
        <v>3</v>
      </c>
      <c r="D1462" s="119">
        <v>3.5514922538598219E-3</v>
      </c>
      <c r="E1462" s="119">
        <v>2.539494292837515</v>
      </c>
      <c r="F1462" s="86" t="s">
        <v>2403</v>
      </c>
      <c r="G1462" s="86" t="b">
        <v>0</v>
      </c>
      <c r="H1462" s="86" t="b">
        <v>0</v>
      </c>
      <c r="I1462" s="86" t="b">
        <v>0</v>
      </c>
      <c r="J1462" s="86" t="b">
        <v>0</v>
      </c>
      <c r="K1462" s="86" t="b">
        <v>0</v>
      </c>
      <c r="L1462" s="86" t="b">
        <v>0</v>
      </c>
    </row>
    <row r="1463" spans="1:12" x14ac:dyDescent="0.25">
      <c r="A1463" s="86" t="s">
        <v>2501</v>
      </c>
      <c r="B1463" s="86" t="s">
        <v>2502</v>
      </c>
      <c r="C1463" s="86">
        <v>3</v>
      </c>
      <c r="D1463" s="119">
        <v>3.5514922538598219E-3</v>
      </c>
      <c r="E1463" s="119">
        <v>2.539494292837515</v>
      </c>
      <c r="F1463" s="86" t="s">
        <v>2403</v>
      </c>
      <c r="G1463" s="86" t="b">
        <v>0</v>
      </c>
      <c r="H1463" s="86" t="b">
        <v>0</v>
      </c>
      <c r="I1463" s="86" t="b">
        <v>0</v>
      </c>
      <c r="J1463" s="86" t="b">
        <v>0</v>
      </c>
      <c r="K1463" s="86" t="b">
        <v>0</v>
      </c>
      <c r="L1463" s="86" t="b">
        <v>0</v>
      </c>
    </row>
    <row r="1464" spans="1:12" x14ac:dyDescent="0.25">
      <c r="A1464" s="86" t="s">
        <v>2502</v>
      </c>
      <c r="B1464" s="86" t="s">
        <v>2471</v>
      </c>
      <c r="C1464" s="86">
        <v>3</v>
      </c>
      <c r="D1464" s="119">
        <v>3.5514922538598219E-3</v>
      </c>
      <c r="E1464" s="119">
        <v>2.1135255605652339</v>
      </c>
      <c r="F1464" s="86" t="s">
        <v>2403</v>
      </c>
      <c r="G1464" s="86" t="b">
        <v>0</v>
      </c>
      <c r="H1464" s="86" t="b">
        <v>0</v>
      </c>
      <c r="I1464" s="86" t="b">
        <v>0</v>
      </c>
      <c r="J1464" s="86" t="b">
        <v>0</v>
      </c>
      <c r="K1464" s="86" t="b">
        <v>0</v>
      </c>
      <c r="L1464" s="86" t="b">
        <v>0</v>
      </c>
    </row>
    <row r="1465" spans="1:12" x14ac:dyDescent="0.25">
      <c r="A1465" s="86" t="s">
        <v>2471</v>
      </c>
      <c r="B1465" s="86" t="s">
        <v>2503</v>
      </c>
      <c r="C1465" s="86">
        <v>3</v>
      </c>
      <c r="D1465" s="119">
        <v>3.5514922538598219E-3</v>
      </c>
      <c r="E1465" s="119">
        <v>2.1135255605652339</v>
      </c>
      <c r="F1465" s="86" t="s">
        <v>2403</v>
      </c>
      <c r="G1465" s="86" t="b">
        <v>0</v>
      </c>
      <c r="H1465" s="86" t="b">
        <v>0</v>
      </c>
      <c r="I1465" s="86" t="b">
        <v>0</v>
      </c>
      <c r="J1465" s="86" t="b">
        <v>0</v>
      </c>
      <c r="K1465" s="86" t="b">
        <v>0</v>
      </c>
      <c r="L1465" s="86" t="b">
        <v>0</v>
      </c>
    </row>
    <row r="1466" spans="1:12" x14ac:dyDescent="0.25">
      <c r="A1466" s="86" t="s">
        <v>2503</v>
      </c>
      <c r="B1466" s="86" t="s">
        <v>2504</v>
      </c>
      <c r="C1466" s="86">
        <v>3</v>
      </c>
      <c r="D1466" s="119">
        <v>3.5514922538598219E-3</v>
      </c>
      <c r="E1466" s="119">
        <v>2.539494292837515</v>
      </c>
      <c r="F1466" s="86" t="s">
        <v>2403</v>
      </c>
      <c r="G1466" s="86" t="b">
        <v>0</v>
      </c>
      <c r="H1466" s="86" t="b">
        <v>0</v>
      </c>
      <c r="I1466" s="86" t="b">
        <v>0</v>
      </c>
      <c r="J1466" s="86" t="b">
        <v>0</v>
      </c>
      <c r="K1466" s="86" t="b">
        <v>0</v>
      </c>
      <c r="L1466" s="86" t="b">
        <v>0</v>
      </c>
    </row>
    <row r="1467" spans="1:12" x14ac:dyDescent="0.25">
      <c r="A1467" s="86" t="s">
        <v>2504</v>
      </c>
      <c r="B1467" s="86" t="s">
        <v>2505</v>
      </c>
      <c r="C1467" s="86">
        <v>3</v>
      </c>
      <c r="D1467" s="119">
        <v>3.5514922538598219E-3</v>
      </c>
      <c r="E1467" s="119">
        <v>2.539494292837515</v>
      </c>
      <c r="F1467" s="86" t="s">
        <v>2403</v>
      </c>
      <c r="G1467" s="86" t="b">
        <v>0</v>
      </c>
      <c r="H1467" s="86" t="b">
        <v>0</v>
      </c>
      <c r="I1467" s="86" t="b">
        <v>0</v>
      </c>
      <c r="J1467" s="86" t="b">
        <v>0</v>
      </c>
      <c r="K1467" s="86" t="b">
        <v>0</v>
      </c>
      <c r="L1467" s="86" t="b">
        <v>0</v>
      </c>
    </row>
    <row r="1468" spans="1:12" x14ac:dyDescent="0.25">
      <c r="A1468" s="86" t="s">
        <v>2445</v>
      </c>
      <c r="B1468" s="86" t="s">
        <v>2514</v>
      </c>
      <c r="C1468" s="86">
        <v>3</v>
      </c>
      <c r="D1468" s="119">
        <v>3.5514922538598219E-3</v>
      </c>
      <c r="E1468" s="119">
        <v>1.4368319509403673</v>
      </c>
      <c r="F1468" s="86" t="s">
        <v>2403</v>
      </c>
      <c r="G1468" s="86" t="b">
        <v>0</v>
      </c>
      <c r="H1468" s="86" t="b">
        <v>0</v>
      </c>
      <c r="I1468" s="86" t="b">
        <v>0</v>
      </c>
      <c r="J1468" s="86" t="b">
        <v>0</v>
      </c>
      <c r="K1468" s="86" t="b">
        <v>0</v>
      </c>
      <c r="L1468" s="86" t="b">
        <v>0</v>
      </c>
    </row>
    <row r="1469" spans="1:12" x14ac:dyDescent="0.25">
      <c r="A1469" s="86" t="s">
        <v>2514</v>
      </c>
      <c r="B1469" s="86" t="s">
        <v>2468</v>
      </c>
      <c r="C1469" s="86">
        <v>3</v>
      </c>
      <c r="D1469" s="119">
        <v>3.5514922538598219E-3</v>
      </c>
      <c r="E1469" s="119">
        <v>2.1715175075429207</v>
      </c>
      <c r="F1469" s="86" t="s">
        <v>2403</v>
      </c>
      <c r="G1469" s="86" t="b">
        <v>0</v>
      </c>
      <c r="H1469" s="86" t="b">
        <v>0</v>
      </c>
      <c r="I1469" s="86" t="b">
        <v>0</v>
      </c>
      <c r="J1469" s="86" t="b">
        <v>0</v>
      </c>
      <c r="K1469" s="86" t="b">
        <v>0</v>
      </c>
      <c r="L1469" s="86" t="b">
        <v>0</v>
      </c>
    </row>
    <row r="1470" spans="1:12" x14ac:dyDescent="0.25">
      <c r="A1470" s="86" t="s">
        <v>2468</v>
      </c>
      <c r="B1470" s="86" t="s">
        <v>2477</v>
      </c>
      <c r="C1470" s="86">
        <v>3</v>
      </c>
      <c r="D1470" s="119">
        <v>3.5514922538598219E-3</v>
      </c>
      <c r="E1470" s="119">
        <v>1.9496687579265644</v>
      </c>
      <c r="F1470" s="86" t="s">
        <v>2403</v>
      </c>
      <c r="G1470" s="86" t="b">
        <v>0</v>
      </c>
      <c r="H1470" s="86" t="b">
        <v>0</v>
      </c>
      <c r="I1470" s="86" t="b">
        <v>0</v>
      </c>
      <c r="J1470" s="86" t="b">
        <v>0</v>
      </c>
      <c r="K1470" s="86" t="b">
        <v>0</v>
      </c>
      <c r="L1470" s="86" t="b">
        <v>0</v>
      </c>
    </row>
    <row r="1471" spans="1:12" x14ac:dyDescent="0.25">
      <c r="A1471" s="86" t="s">
        <v>2477</v>
      </c>
      <c r="B1471" s="86" t="s">
        <v>2482</v>
      </c>
      <c r="C1471" s="86">
        <v>3</v>
      </c>
      <c r="D1471" s="119">
        <v>3.5514922538598219E-3</v>
      </c>
      <c r="E1471" s="119">
        <v>2.3176455432211585</v>
      </c>
      <c r="F1471" s="86" t="s">
        <v>2403</v>
      </c>
      <c r="G1471" s="86" t="b">
        <v>0</v>
      </c>
      <c r="H1471" s="86" t="b">
        <v>0</v>
      </c>
      <c r="I1471" s="86" t="b">
        <v>0</v>
      </c>
      <c r="J1471" s="86" t="b">
        <v>0</v>
      </c>
      <c r="K1471" s="86" t="b">
        <v>0</v>
      </c>
      <c r="L1471" s="86" t="b">
        <v>0</v>
      </c>
    </row>
    <row r="1472" spans="1:12" x14ac:dyDescent="0.25">
      <c r="A1472" s="86" t="s">
        <v>2482</v>
      </c>
      <c r="B1472" s="86" t="s">
        <v>2515</v>
      </c>
      <c r="C1472" s="86">
        <v>3</v>
      </c>
      <c r="D1472" s="119">
        <v>3.5514922538598219E-3</v>
      </c>
      <c r="E1472" s="119">
        <v>2.4145555562292151</v>
      </c>
      <c r="F1472" s="86" t="s">
        <v>2403</v>
      </c>
      <c r="G1472" s="86" t="b">
        <v>0</v>
      </c>
      <c r="H1472" s="86" t="b">
        <v>0</v>
      </c>
      <c r="I1472" s="86" t="b">
        <v>0</v>
      </c>
      <c r="J1472" s="86" t="b">
        <v>0</v>
      </c>
      <c r="K1472" s="86" t="b">
        <v>0</v>
      </c>
      <c r="L1472" s="86" t="b">
        <v>0</v>
      </c>
    </row>
    <row r="1473" spans="1:12" x14ac:dyDescent="0.25">
      <c r="A1473" s="86" t="s">
        <v>2515</v>
      </c>
      <c r="B1473" s="86" t="s">
        <v>2516</v>
      </c>
      <c r="C1473" s="86">
        <v>3</v>
      </c>
      <c r="D1473" s="119">
        <v>3.5514922538598219E-3</v>
      </c>
      <c r="E1473" s="119">
        <v>2.539494292837515</v>
      </c>
      <c r="F1473" s="86" t="s">
        <v>2403</v>
      </c>
      <c r="G1473" s="86" t="b">
        <v>0</v>
      </c>
      <c r="H1473" s="86" t="b">
        <v>0</v>
      </c>
      <c r="I1473" s="86" t="b">
        <v>0</v>
      </c>
      <c r="J1473" s="86" t="b">
        <v>0</v>
      </c>
      <c r="K1473" s="86" t="b">
        <v>0</v>
      </c>
      <c r="L1473" s="86" t="b">
        <v>0</v>
      </c>
    </row>
    <row r="1474" spans="1:12" x14ac:dyDescent="0.25">
      <c r="A1474" s="86" t="s">
        <v>2516</v>
      </c>
      <c r="B1474" s="86" t="s">
        <v>2491</v>
      </c>
      <c r="C1474" s="86">
        <v>3</v>
      </c>
      <c r="D1474" s="119">
        <v>3.5514922538598219E-3</v>
      </c>
      <c r="E1474" s="119">
        <v>2.4145555562292151</v>
      </c>
      <c r="F1474" s="86" t="s">
        <v>2403</v>
      </c>
      <c r="G1474" s="86" t="b">
        <v>0</v>
      </c>
      <c r="H1474" s="86" t="b">
        <v>0</v>
      </c>
      <c r="I1474" s="86" t="b">
        <v>0</v>
      </c>
      <c r="J1474" s="86" t="b">
        <v>0</v>
      </c>
      <c r="K1474" s="86" t="b">
        <v>0</v>
      </c>
      <c r="L1474" s="86" t="b">
        <v>0</v>
      </c>
    </row>
    <row r="1475" spans="1:12" x14ac:dyDescent="0.25">
      <c r="A1475" s="86" t="s">
        <v>2491</v>
      </c>
      <c r="B1475" s="86" t="s">
        <v>2496</v>
      </c>
      <c r="C1475" s="86">
        <v>3</v>
      </c>
      <c r="D1475" s="119">
        <v>3.5514922538598219E-3</v>
      </c>
      <c r="E1475" s="119">
        <v>2.4145555562292151</v>
      </c>
      <c r="F1475" s="86" t="s">
        <v>2403</v>
      </c>
      <c r="G1475" s="86" t="b">
        <v>0</v>
      </c>
      <c r="H1475" s="86" t="b">
        <v>0</v>
      </c>
      <c r="I1475" s="86" t="b">
        <v>0</v>
      </c>
      <c r="J1475" s="86" t="b">
        <v>0</v>
      </c>
      <c r="K1475" s="86" t="b">
        <v>0</v>
      </c>
      <c r="L1475" s="86" t="b">
        <v>0</v>
      </c>
    </row>
    <row r="1476" spans="1:12" x14ac:dyDescent="0.25">
      <c r="A1476" s="86" t="s">
        <v>2496</v>
      </c>
      <c r="B1476" s="86" t="s">
        <v>2481</v>
      </c>
      <c r="C1476" s="86">
        <v>3</v>
      </c>
      <c r="D1476" s="119">
        <v>3.5514922538598219E-3</v>
      </c>
      <c r="E1476" s="119">
        <v>2.539494292837515</v>
      </c>
      <c r="F1476" s="86" t="s">
        <v>2403</v>
      </c>
      <c r="G1476" s="86" t="b">
        <v>0</v>
      </c>
      <c r="H1476" s="86" t="b">
        <v>0</v>
      </c>
      <c r="I1476" s="86" t="b">
        <v>0</v>
      </c>
      <c r="J1476" s="86" t="b">
        <v>0</v>
      </c>
      <c r="K1476" s="86" t="b">
        <v>0</v>
      </c>
      <c r="L1476" s="86" t="b">
        <v>0</v>
      </c>
    </row>
    <row r="1477" spans="1:12" x14ac:dyDescent="0.25">
      <c r="A1477" s="86" t="s">
        <v>2481</v>
      </c>
      <c r="B1477" s="86" t="s">
        <v>2455</v>
      </c>
      <c r="C1477" s="86">
        <v>3</v>
      </c>
      <c r="D1477" s="119">
        <v>3.5514922538598219E-3</v>
      </c>
      <c r="E1477" s="119">
        <v>1.8704875118789392</v>
      </c>
      <c r="F1477" s="86" t="s">
        <v>2403</v>
      </c>
      <c r="G1477" s="86" t="b">
        <v>0</v>
      </c>
      <c r="H1477" s="86" t="b">
        <v>0</v>
      </c>
      <c r="I1477" s="86" t="b">
        <v>0</v>
      </c>
      <c r="J1477" s="86" t="b">
        <v>0</v>
      </c>
      <c r="K1477" s="86" t="b">
        <v>0</v>
      </c>
      <c r="L1477" s="86" t="b">
        <v>0</v>
      </c>
    </row>
    <row r="1478" spans="1:12" x14ac:dyDescent="0.25">
      <c r="A1478" s="86" t="s">
        <v>2451</v>
      </c>
      <c r="B1478" s="86" t="s">
        <v>2480</v>
      </c>
      <c r="C1478" s="86">
        <v>3</v>
      </c>
      <c r="D1478" s="119">
        <v>3.5514922538598219E-3</v>
      </c>
      <c r="E1478" s="119">
        <v>1.6943962528232581</v>
      </c>
      <c r="F1478" s="86" t="s">
        <v>2403</v>
      </c>
      <c r="G1478" s="86" t="b">
        <v>0</v>
      </c>
      <c r="H1478" s="86" t="b">
        <v>0</v>
      </c>
      <c r="I1478" s="86" t="b">
        <v>0</v>
      </c>
      <c r="J1478" s="86" t="b">
        <v>0</v>
      </c>
      <c r="K1478" s="86" t="b">
        <v>0</v>
      </c>
      <c r="L1478" s="86" t="b">
        <v>0</v>
      </c>
    </row>
    <row r="1479" spans="1:12" x14ac:dyDescent="0.25">
      <c r="A1479" s="86" t="s">
        <v>2485</v>
      </c>
      <c r="B1479" s="86" t="s">
        <v>2705</v>
      </c>
      <c r="C1479" s="86">
        <v>2</v>
      </c>
      <c r="D1479" s="119">
        <v>2.6881187529020243E-3</v>
      </c>
      <c r="E1479" s="119">
        <v>1.8124955649012526</v>
      </c>
      <c r="F1479" s="86" t="s">
        <v>2403</v>
      </c>
      <c r="G1479" s="86" t="b">
        <v>0</v>
      </c>
      <c r="H1479" s="86" t="b">
        <v>0</v>
      </c>
      <c r="I1479" s="86" t="b">
        <v>0</v>
      </c>
      <c r="J1479" s="86" t="b">
        <v>0</v>
      </c>
      <c r="K1479" s="86" t="b">
        <v>0</v>
      </c>
      <c r="L1479" s="86" t="b">
        <v>0</v>
      </c>
    </row>
    <row r="1480" spans="1:12" x14ac:dyDescent="0.25">
      <c r="A1480" s="86" t="s">
        <v>2445</v>
      </c>
      <c r="B1480" s="86" t="s">
        <v>2476</v>
      </c>
      <c r="C1480" s="86">
        <v>2</v>
      </c>
      <c r="D1480" s="119">
        <v>2.6881187529020243E-3</v>
      </c>
      <c r="E1480" s="119">
        <v>0.89276390659009175</v>
      </c>
      <c r="F1480" s="86" t="s">
        <v>2403</v>
      </c>
      <c r="G1480" s="86" t="b">
        <v>0</v>
      </c>
      <c r="H1480" s="86" t="b">
        <v>0</v>
      </c>
      <c r="I1480" s="86" t="b">
        <v>0</v>
      </c>
      <c r="J1480" s="86" t="b">
        <v>0</v>
      </c>
      <c r="K1480" s="86" t="b">
        <v>0</v>
      </c>
      <c r="L1480" s="86" t="b">
        <v>0</v>
      </c>
    </row>
    <row r="1481" spans="1:12" x14ac:dyDescent="0.25">
      <c r="A1481" s="86" t="s">
        <v>2476</v>
      </c>
      <c r="B1481" s="86" t="s">
        <v>2558</v>
      </c>
      <c r="C1481" s="86">
        <v>2</v>
      </c>
      <c r="D1481" s="119">
        <v>2.6881187529020243E-3</v>
      </c>
      <c r="E1481" s="119">
        <v>1.8862817790621713</v>
      </c>
      <c r="F1481" s="86" t="s">
        <v>2403</v>
      </c>
      <c r="G1481" s="86" t="b">
        <v>0</v>
      </c>
      <c r="H1481" s="86" t="b">
        <v>0</v>
      </c>
      <c r="I1481" s="86" t="b">
        <v>0</v>
      </c>
      <c r="J1481" s="86" t="b">
        <v>0</v>
      </c>
      <c r="K1481" s="86" t="b">
        <v>0</v>
      </c>
      <c r="L1481" s="86" t="b">
        <v>0</v>
      </c>
    </row>
    <row r="1482" spans="1:12" x14ac:dyDescent="0.25">
      <c r="A1482" s="86" t="s">
        <v>2558</v>
      </c>
      <c r="B1482" s="86" t="s">
        <v>2453</v>
      </c>
      <c r="C1482" s="86">
        <v>2</v>
      </c>
      <c r="D1482" s="119">
        <v>2.6881187529020243E-3</v>
      </c>
      <c r="E1482" s="119">
        <v>1.3933662571592771</v>
      </c>
      <c r="F1482" s="86" t="s">
        <v>2403</v>
      </c>
      <c r="G1482" s="86" t="b">
        <v>0</v>
      </c>
      <c r="H1482" s="86" t="b">
        <v>0</v>
      </c>
      <c r="I1482" s="86" t="b">
        <v>0</v>
      </c>
      <c r="J1482" s="86" t="b">
        <v>0</v>
      </c>
      <c r="K1482" s="86" t="b">
        <v>0</v>
      </c>
      <c r="L1482" s="86" t="b">
        <v>0</v>
      </c>
    </row>
    <row r="1483" spans="1:12" x14ac:dyDescent="0.25">
      <c r="A1483" s="86" t="s">
        <v>2456</v>
      </c>
      <c r="B1483" s="86" t="s">
        <v>2455</v>
      </c>
      <c r="C1483" s="86">
        <v>2</v>
      </c>
      <c r="D1483" s="119">
        <v>2.6881187529020243E-3</v>
      </c>
      <c r="E1483" s="119">
        <v>0.70911950964396453</v>
      </c>
      <c r="F1483" s="86" t="s">
        <v>2403</v>
      </c>
      <c r="G1483" s="86" t="b">
        <v>0</v>
      </c>
      <c r="H1483" s="86" t="b">
        <v>0</v>
      </c>
      <c r="I1483" s="86" t="b">
        <v>0</v>
      </c>
      <c r="J1483" s="86" t="b">
        <v>0</v>
      </c>
      <c r="K1483" s="86" t="b">
        <v>0</v>
      </c>
      <c r="L1483" s="86" t="b">
        <v>0</v>
      </c>
    </row>
    <row r="1484" spans="1:12" x14ac:dyDescent="0.25">
      <c r="A1484" s="86" t="s">
        <v>2459</v>
      </c>
      <c r="B1484" s="86" t="s">
        <v>2447</v>
      </c>
      <c r="C1484" s="86">
        <v>2</v>
      </c>
      <c r="D1484" s="119">
        <v>2.6881187529020243E-3</v>
      </c>
      <c r="E1484" s="119">
        <v>0.88628177906217143</v>
      </c>
      <c r="F1484" s="86" t="s">
        <v>2403</v>
      </c>
      <c r="G1484" s="86" t="b">
        <v>0</v>
      </c>
      <c r="H1484" s="86" t="b">
        <v>0</v>
      </c>
      <c r="I1484" s="86" t="b">
        <v>0</v>
      </c>
      <c r="J1484" s="86" t="b">
        <v>0</v>
      </c>
      <c r="K1484" s="86" t="b">
        <v>0</v>
      </c>
      <c r="L1484" s="86" t="b">
        <v>0</v>
      </c>
    </row>
    <row r="1485" spans="1:12" x14ac:dyDescent="0.25">
      <c r="A1485" s="86" t="s">
        <v>528</v>
      </c>
      <c r="B1485" s="86" t="s">
        <v>2471</v>
      </c>
      <c r="C1485" s="86">
        <v>2</v>
      </c>
      <c r="D1485" s="119">
        <v>2.6881187529020243E-3</v>
      </c>
      <c r="E1485" s="119">
        <v>1.5694575162149582</v>
      </c>
      <c r="F1485" s="86" t="s">
        <v>2403</v>
      </c>
      <c r="G1485" s="86" t="b">
        <v>0</v>
      </c>
      <c r="H1485" s="86" t="b">
        <v>0</v>
      </c>
      <c r="I1485" s="86" t="b">
        <v>0</v>
      </c>
      <c r="J1485" s="86" t="b">
        <v>0</v>
      </c>
      <c r="K1485" s="86" t="b">
        <v>0</v>
      </c>
      <c r="L1485" s="86" t="b">
        <v>0</v>
      </c>
    </row>
    <row r="1486" spans="1:12" x14ac:dyDescent="0.25">
      <c r="A1486" s="86" t="s">
        <v>2471</v>
      </c>
      <c r="B1486" s="86" t="s">
        <v>2542</v>
      </c>
      <c r="C1486" s="86">
        <v>2</v>
      </c>
      <c r="D1486" s="119">
        <v>2.6881187529020243E-3</v>
      </c>
      <c r="E1486" s="119">
        <v>2.1135255605652339</v>
      </c>
      <c r="F1486" s="86" t="s">
        <v>2403</v>
      </c>
      <c r="G1486" s="86" t="b">
        <v>0</v>
      </c>
      <c r="H1486" s="86" t="b">
        <v>0</v>
      </c>
      <c r="I1486" s="86" t="b">
        <v>0</v>
      </c>
      <c r="J1486" s="86" t="b">
        <v>0</v>
      </c>
      <c r="K1486" s="86" t="b">
        <v>0</v>
      </c>
      <c r="L1486" s="86" t="b">
        <v>0</v>
      </c>
    </row>
    <row r="1487" spans="1:12" x14ac:dyDescent="0.25">
      <c r="A1487" s="86" t="s">
        <v>2542</v>
      </c>
      <c r="B1487" s="86" t="s">
        <v>2464</v>
      </c>
      <c r="C1487" s="86">
        <v>2</v>
      </c>
      <c r="D1487" s="119">
        <v>2.6881187529020243E-3</v>
      </c>
      <c r="E1487" s="119">
        <v>2.1715175075429207</v>
      </c>
      <c r="F1487" s="86" t="s">
        <v>2403</v>
      </c>
      <c r="G1487" s="86" t="b">
        <v>0</v>
      </c>
      <c r="H1487" s="86" t="b">
        <v>0</v>
      </c>
      <c r="I1487" s="86" t="b">
        <v>0</v>
      </c>
      <c r="J1487" s="86" t="b">
        <v>0</v>
      </c>
      <c r="K1487" s="86" t="b">
        <v>0</v>
      </c>
      <c r="L1487" s="86" t="b">
        <v>0</v>
      </c>
    </row>
    <row r="1488" spans="1:12" x14ac:dyDescent="0.25">
      <c r="A1488" s="86" t="s">
        <v>2464</v>
      </c>
      <c r="B1488" s="86" t="s">
        <v>2914</v>
      </c>
      <c r="C1488" s="86">
        <v>2</v>
      </c>
      <c r="D1488" s="119">
        <v>2.6881187529020243E-3</v>
      </c>
      <c r="E1488" s="119">
        <v>2.1715175075429207</v>
      </c>
      <c r="F1488" s="86" t="s">
        <v>2403</v>
      </c>
      <c r="G1488" s="86" t="b">
        <v>0</v>
      </c>
      <c r="H1488" s="86" t="b">
        <v>0</v>
      </c>
      <c r="I1488" s="86" t="b">
        <v>0</v>
      </c>
      <c r="J1488" s="86" t="b">
        <v>0</v>
      </c>
      <c r="K1488" s="86" t="b">
        <v>0</v>
      </c>
      <c r="L1488" s="86" t="b">
        <v>0</v>
      </c>
    </row>
    <row r="1489" spans="1:12" x14ac:dyDescent="0.25">
      <c r="A1489" s="86" t="s">
        <v>2914</v>
      </c>
      <c r="B1489" s="86" t="s">
        <v>2525</v>
      </c>
      <c r="C1489" s="86">
        <v>2</v>
      </c>
      <c r="D1489" s="119">
        <v>2.6881187529020243E-3</v>
      </c>
      <c r="E1489" s="119">
        <v>2.3176455432211585</v>
      </c>
      <c r="F1489" s="86" t="s">
        <v>2403</v>
      </c>
      <c r="G1489" s="86" t="b">
        <v>0</v>
      </c>
      <c r="H1489" s="86" t="b">
        <v>0</v>
      </c>
      <c r="I1489" s="86" t="b">
        <v>0</v>
      </c>
      <c r="J1489" s="86" t="b">
        <v>0</v>
      </c>
      <c r="K1489" s="86" t="b">
        <v>0</v>
      </c>
      <c r="L1489" s="86" t="b">
        <v>0</v>
      </c>
    </row>
    <row r="1490" spans="1:12" x14ac:dyDescent="0.25">
      <c r="A1490" s="86" t="s">
        <v>2525</v>
      </c>
      <c r="B1490" s="86" t="s">
        <v>2449</v>
      </c>
      <c r="C1490" s="86">
        <v>2</v>
      </c>
      <c r="D1490" s="119">
        <v>2.6881187529020243E-3</v>
      </c>
      <c r="E1490" s="119">
        <v>1.1715175075429207</v>
      </c>
      <c r="F1490" s="86" t="s">
        <v>2403</v>
      </c>
      <c r="G1490" s="86" t="b">
        <v>0</v>
      </c>
      <c r="H1490" s="86" t="b">
        <v>0</v>
      </c>
      <c r="I1490" s="86" t="b">
        <v>0</v>
      </c>
      <c r="J1490" s="86" t="b">
        <v>0</v>
      </c>
      <c r="K1490" s="86" t="b">
        <v>0</v>
      </c>
      <c r="L1490" s="86" t="b">
        <v>0</v>
      </c>
    </row>
    <row r="1491" spans="1:12" x14ac:dyDescent="0.25">
      <c r="A1491" s="86" t="s">
        <v>2449</v>
      </c>
      <c r="B1491" s="86" t="s">
        <v>2448</v>
      </c>
      <c r="C1491" s="86">
        <v>2</v>
      </c>
      <c r="D1491" s="119">
        <v>2.6881187529020243E-3</v>
      </c>
      <c r="E1491" s="119">
        <v>0.2907039152621293</v>
      </c>
      <c r="F1491" s="86" t="s">
        <v>2403</v>
      </c>
      <c r="G1491" s="86" t="b">
        <v>0</v>
      </c>
      <c r="H1491" s="86" t="b">
        <v>0</v>
      </c>
      <c r="I1491" s="86" t="b">
        <v>0</v>
      </c>
      <c r="J1491" s="86" t="b">
        <v>0</v>
      </c>
      <c r="K1491" s="86" t="b">
        <v>0</v>
      </c>
      <c r="L1491" s="86" t="b">
        <v>0</v>
      </c>
    </row>
    <row r="1492" spans="1:12" x14ac:dyDescent="0.25">
      <c r="A1492" s="86" t="s">
        <v>2454</v>
      </c>
      <c r="B1492" s="86" t="s">
        <v>2706</v>
      </c>
      <c r="C1492" s="86">
        <v>2</v>
      </c>
      <c r="D1492" s="119">
        <v>2.6881187529020243E-3</v>
      </c>
      <c r="E1492" s="119">
        <v>1.2104355735732903</v>
      </c>
      <c r="F1492" s="86" t="s">
        <v>2403</v>
      </c>
      <c r="G1492" s="86" t="b">
        <v>0</v>
      </c>
      <c r="H1492" s="86" t="b">
        <v>0</v>
      </c>
      <c r="I1492" s="86" t="b">
        <v>0</v>
      </c>
      <c r="J1492" s="86" t="b">
        <v>0</v>
      </c>
      <c r="K1492" s="86" t="b">
        <v>0</v>
      </c>
      <c r="L1492" s="86" t="b">
        <v>0</v>
      </c>
    </row>
    <row r="1493" spans="1:12" x14ac:dyDescent="0.25">
      <c r="A1493" s="86" t="s">
        <v>2913</v>
      </c>
      <c r="B1493" s="86" t="s">
        <v>2471</v>
      </c>
      <c r="C1493" s="86">
        <v>2</v>
      </c>
      <c r="D1493" s="119">
        <v>2.6881187529020243E-3</v>
      </c>
      <c r="E1493" s="119">
        <v>2.1135255605652339</v>
      </c>
      <c r="F1493" s="86" t="s">
        <v>2403</v>
      </c>
      <c r="G1493" s="86" t="b">
        <v>0</v>
      </c>
      <c r="H1493" s="86" t="b">
        <v>0</v>
      </c>
      <c r="I1493" s="86" t="b">
        <v>0</v>
      </c>
      <c r="J1493" s="86" t="b">
        <v>0</v>
      </c>
      <c r="K1493" s="86" t="b">
        <v>0</v>
      </c>
      <c r="L1493" s="86" t="b">
        <v>0</v>
      </c>
    </row>
    <row r="1494" spans="1:12" x14ac:dyDescent="0.25">
      <c r="A1494" s="86" t="s">
        <v>2471</v>
      </c>
      <c r="B1494" s="86" t="s">
        <v>2574</v>
      </c>
      <c r="C1494" s="86">
        <v>2</v>
      </c>
      <c r="D1494" s="119">
        <v>2.6881187529020243E-3</v>
      </c>
      <c r="E1494" s="119">
        <v>1.9374343015095525</v>
      </c>
      <c r="F1494" s="86" t="s">
        <v>2403</v>
      </c>
      <c r="G1494" s="86" t="b">
        <v>0</v>
      </c>
      <c r="H1494" s="86" t="b">
        <v>0</v>
      </c>
      <c r="I1494" s="86" t="b">
        <v>0</v>
      </c>
      <c r="J1494" s="86" t="b">
        <v>0</v>
      </c>
      <c r="K1494" s="86" t="b">
        <v>0</v>
      </c>
      <c r="L1494" s="86" t="b">
        <v>0</v>
      </c>
    </row>
    <row r="1495" spans="1:12" x14ac:dyDescent="0.25">
      <c r="A1495" s="86" t="s">
        <v>2574</v>
      </c>
      <c r="B1495" s="86" t="s">
        <v>2526</v>
      </c>
      <c r="C1495" s="86">
        <v>2</v>
      </c>
      <c r="D1495" s="119">
        <v>2.6881187529020243E-3</v>
      </c>
      <c r="E1495" s="119">
        <v>2.2384642971735338</v>
      </c>
      <c r="F1495" s="86" t="s">
        <v>2403</v>
      </c>
      <c r="G1495" s="86" t="b">
        <v>0</v>
      </c>
      <c r="H1495" s="86" t="b">
        <v>0</v>
      </c>
      <c r="I1495" s="86" t="b">
        <v>0</v>
      </c>
      <c r="J1495" s="86" t="b">
        <v>0</v>
      </c>
      <c r="K1495" s="86" t="b">
        <v>0</v>
      </c>
      <c r="L1495" s="86" t="b">
        <v>0</v>
      </c>
    </row>
    <row r="1496" spans="1:12" x14ac:dyDescent="0.25">
      <c r="A1496" s="86" t="s">
        <v>2526</v>
      </c>
      <c r="B1496" s="86" t="s">
        <v>2615</v>
      </c>
      <c r="C1496" s="86">
        <v>2</v>
      </c>
      <c r="D1496" s="119">
        <v>2.6881187529020243E-3</v>
      </c>
      <c r="E1496" s="119">
        <v>2.4145555562292151</v>
      </c>
      <c r="F1496" s="86" t="s">
        <v>2403</v>
      </c>
      <c r="G1496" s="86" t="b">
        <v>0</v>
      </c>
      <c r="H1496" s="86" t="b">
        <v>0</v>
      </c>
      <c r="I1496" s="86" t="b">
        <v>0</v>
      </c>
      <c r="J1496" s="86" t="b">
        <v>0</v>
      </c>
      <c r="K1496" s="86" t="b">
        <v>0</v>
      </c>
      <c r="L1496" s="86" t="b">
        <v>0</v>
      </c>
    </row>
    <row r="1497" spans="1:12" x14ac:dyDescent="0.25">
      <c r="A1497" s="86" t="s">
        <v>2615</v>
      </c>
      <c r="B1497" s="86" t="s">
        <v>2472</v>
      </c>
      <c r="C1497" s="86">
        <v>2</v>
      </c>
      <c r="D1497" s="119">
        <v>2.6881187529020243E-3</v>
      </c>
      <c r="E1497" s="119">
        <v>1.8124955649012526</v>
      </c>
      <c r="F1497" s="86" t="s">
        <v>2403</v>
      </c>
      <c r="G1497" s="86" t="b">
        <v>0</v>
      </c>
      <c r="H1497" s="86" t="b">
        <v>0</v>
      </c>
      <c r="I1497" s="86" t="b">
        <v>0</v>
      </c>
      <c r="J1497" s="86" t="b">
        <v>0</v>
      </c>
      <c r="K1497" s="86" t="b">
        <v>0</v>
      </c>
      <c r="L1497" s="86" t="b">
        <v>0</v>
      </c>
    </row>
    <row r="1498" spans="1:12" x14ac:dyDescent="0.25">
      <c r="A1498" s="86" t="s">
        <v>2472</v>
      </c>
      <c r="B1498" s="86" t="s">
        <v>2705</v>
      </c>
      <c r="C1498" s="86">
        <v>2</v>
      </c>
      <c r="D1498" s="119">
        <v>2.6881187529020243E-3</v>
      </c>
      <c r="E1498" s="119">
        <v>1.5114655692372714</v>
      </c>
      <c r="F1498" s="86" t="s">
        <v>2403</v>
      </c>
      <c r="G1498" s="86" t="b">
        <v>0</v>
      </c>
      <c r="H1498" s="86" t="b">
        <v>0</v>
      </c>
      <c r="I1498" s="86" t="b">
        <v>0</v>
      </c>
      <c r="J1498" s="86" t="b">
        <v>0</v>
      </c>
      <c r="K1498" s="86" t="b">
        <v>0</v>
      </c>
      <c r="L1498" s="86" t="b">
        <v>0</v>
      </c>
    </row>
    <row r="1499" spans="1:12" x14ac:dyDescent="0.25">
      <c r="A1499" s="86" t="s">
        <v>2456</v>
      </c>
      <c r="B1499" s="86" t="s">
        <v>2614</v>
      </c>
      <c r="C1499" s="86">
        <v>2</v>
      </c>
      <c r="D1499" s="119">
        <v>2.6881187529020243E-3</v>
      </c>
      <c r="E1499" s="119">
        <v>1.3781262906025402</v>
      </c>
      <c r="F1499" s="86" t="s">
        <v>2403</v>
      </c>
      <c r="G1499" s="86" t="b">
        <v>0</v>
      </c>
      <c r="H1499" s="86" t="b">
        <v>0</v>
      </c>
      <c r="I1499" s="86" t="b">
        <v>0</v>
      </c>
      <c r="J1499" s="86" t="b">
        <v>0</v>
      </c>
      <c r="K1499" s="86" t="b">
        <v>0</v>
      </c>
      <c r="L1499" s="86" t="b">
        <v>0</v>
      </c>
    </row>
    <row r="1500" spans="1:12" x14ac:dyDescent="0.25">
      <c r="A1500" s="86" t="s">
        <v>2448</v>
      </c>
      <c r="B1500" s="86" t="s">
        <v>2464</v>
      </c>
      <c r="C1500" s="86">
        <v>2</v>
      </c>
      <c r="D1500" s="119">
        <v>2.6881187529020243E-3</v>
      </c>
      <c r="E1500" s="119">
        <v>0.98118580937262911</v>
      </c>
      <c r="F1500" s="86" t="s">
        <v>2403</v>
      </c>
      <c r="G1500" s="86" t="b">
        <v>0</v>
      </c>
      <c r="H1500" s="86" t="b">
        <v>0</v>
      </c>
      <c r="I1500" s="86" t="b">
        <v>0</v>
      </c>
      <c r="J1500" s="86" t="b">
        <v>0</v>
      </c>
      <c r="K1500" s="86" t="b">
        <v>0</v>
      </c>
      <c r="L1500" s="86" t="b">
        <v>0</v>
      </c>
    </row>
    <row r="1501" spans="1:12" x14ac:dyDescent="0.25">
      <c r="A1501" s="86" t="s">
        <v>2464</v>
      </c>
      <c r="B1501" s="86" t="s">
        <v>2706</v>
      </c>
      <c r="C1501" s="86">
        <v>2</v>
      </c>
      <c r="D1501" s="119">
        <v>2.6881187529020243E-3</v>
      </c>
      <c r="E1501" s="119">
        <v>1.8704875118789395</v>
      </c>
      <c r="F1501" s="86" t="s">
        <v>2403</v>
      </c>
      <c r="G1501" s="86" t="b">
        <v>0</v>
      </c>
      <c r="H1501" s="86" t="b">
        <v>0</v>
      </c>
      <c r="I1501" s="86" t="b">
        <v>0</v>
      </c>
      <c r="J1501" s="86" t="b">
        <v>0</v>
      </c>
      <c r="K1501" s="86" t="b">
        <v>0</v>
      </c>
      <c r="L1501" s="86" t="b">
        <v>0</v>
      </c>
    </row>
    <row r="1502" spans="1:12" x14ac:dyDescent="0.25">
      <c r="A1502" s="86" t="s">
        <v>2706</v>
      </c>
      <c r="B1502" s="86" t="s">
        <v>2445</v>
      </c>
      <c r="C1502" s="86">
        <v>2</v>
      </c>
      <c r="D1502" s="119">
        <v>2.6881187529020243E-3</v>
      </c>
      <c r="E1502" s="119">
        <v>1.2531875539942401</v>
      </c>
      <c r="F1502" s="86" t="s">
        <v>2403</v>
      </c>
      <c r="G1502" s="86" t="b">
        <v>0</v>
      </c>
      <c r="H1502" s="86" t="b">
        <v>0</v>
      </c>
      <c r="I1502" s="86" t="b">
        <v>0</v>
      </c>
      <c r="J1502" s="86" t="b">
        <v>0</v>
      </c>
      <c r="K1502" s="86" t="b">
        <v>0</v>
      </c>
      <c r="L1502" s="86" t="b">
        <v>0</v>
      </c>
    </row>
    <row r="1503" spans="1:12" x14ac:dyDescent="0.25">
      <c r="A1503" s="86" t="s">
        <v>2454</v>
      </c>
      <c r="B1503" s="86" t="s">
        <v>2552</v>
      </c>
      <c r="C1503" s="86">
        <v>2</v>
      </c>
      <c r="D1503" s="119">
        <v>2.6881187529020243E-3</v>
      </c>
      <c r="E1503" s="119">
        <v>1.3353743101815903</v>
      </c>
      <c r="F1503" s="86" t="s">
        <v>2403</v>
      </c>
      <c r="G1503" s="86" t="b">
        <v>0</v>
      </c>
      <c r="H1503" s="86" t="b">
        <v>0</v>
      </c>
      <c r="I1503" s="86" t="b">
        <v>0</v>
      </c>
      <c r="J1503" s="86" t="b">
        <v>0</v>
      </c>
      <c r="K1503" s="86" t="b">
        <v>0</v>
      </c>
      <c r="L1503" s="86" t="b">
        <v>0</v>
      </c>
    </row>
    <row r="1504" spans="1:12" x14ac:dyDescent="0.25">
      <c r="A1504" s="86" t="s">
        <v>2450</v>
      </c>
      <c r="B1504" s="86" t="s">
        <v>2445</v>
      </c>
      <c r="C1504" s="86">
        <v>2</v>
      </c>
      <c r="D1504" s="119">
        <v>2.6881187529020243E-3</v>
      </c>
      <c r="E1504" s="119">
        <v>9.181955175926533E-2</v>
      </c>
      <c r="F1504" s="86" t="s">
        <v>2403</v>
      </c>
      <c r="G1504" s="86" t="b">
        <v>0</v>
      </c>
      <c r="H1504" s="86" t="b">
        <v>0</v>
      </c>
      <c r="I1504" s="86" t="b">
        <v>0</v>
      </c>
      <c r="J1504" s="86" t="b">
        <v>0</v>
      </c>
      <c r="K1504" s="86" t="b">
        <v>0</v>
      </c>
      <c r="L1504" s="86" t="b">
        <v>0</v>
      </c>
    </row>
    <row r="1505" spans="1:12" x14ac:dyDescent="0.25">
      <c r="A1505" s="86" t="s">
        <v>2457</v>
      </c>
      <c r="B1505" s="86" t="s">
        <v>2463</v>
      </c>
      <c r="C1505" s="86">
        <v>2</v>
      </c>
      <c r="D1505" s="119">
        <v>2.6881187529020243E-3</v>
      </c>
      <c r="E1505" s="119">
        <v>0.8347719596124048</v>
      </c>
      <c r="F1505" s="86" t="s">
        <v>2403</v>
      </c>
      <c r="G1505" s="86" t="b">
        <v>0</v>
      </c>
      <c r="H1505" s="86" t="b">
        <v>0</v>
      </c>
      <c r="I1505" s="86" t="b">
        <v>0</v>
      </c>
      <c r="J1505" s="86" t="b">
        <v>0</v>
      </c>
      <c r="K1505" s="86" t="b">
        <v>0</v>
      </c>
      <c r="L1505" s="86" t="b">
        <v>0</v>
      </c>
    </row>
    <row r="1506" spans="1:12" x14ac:dyDescent="0.25">
      <c r="A1506" s="86" t="s">
        <v>2644</v>
      </c>
      <c r="B1506" s="86" t="s">
        <v>2559</v>
      </c>
      <c r="C1506" s="86">
        <v>2</v>
      </c>
      <c r="D1506" s="119">
        <v>2.6881187529020243E-3</v>
      </c>
      <c r="E1506" s="119">
        <v>2.7155855518931964</v>
      </c>
      <c r="F1506" s="86" t="s">
        <v>2403</v>
      </c>
      <c r="G1506" s="86" t="b">
        <v>0</v>
      </c>
      <c r="H1506" s="86" t="b">
        <v>0</v>
      </c>
      <c r="I1506" s="86" t="b">
        <v>0</v>
      </c>
      <c r="J1506" s="86" t="b">
        <v>0</v>
      </c>
      <c r="K1506" s="86" t="b">
        <v>0</v>
      </c>
      <c r="L1506" s="86" t="b">
        <v>0</v>
      </c>
    </row>
    <row r="1507" spans="1:12" x14ac:dyDescent="0.25">
      <c r="A1507" s="86" t="s">
        <v>2559</v>
      </c>
      <c r="B1507" s="86" t="s">
        <v>2645</v>
      </c>
      <c r="C1507" s="86">
        <v>2</v>
      </c>
      <c r="D1507" s="119">
        <v>2.6881187529020243E-3</v>
      </c>
      <c r="E1507" s="119">
        <v>2.7155855518931964</v>
      </c>
      <c r="F1507" s="86" t="s">
        <v>2403</v>
      </c>
      <c r="G1507" s="86" t="b">
        <v>0</v>
      </c>
      <c r="H1507" s="86" t="b">
        <v>0</v>
      </c>
      <c r="I1507" s="86" t="b">
        <v>0</v>
      </c>
      <c r="J1507" s="86" t="b">
        <v>0</v>
      </c>
      <c r="K1507" s="86" t="b">
        <v>0</v>
      </c>
      <c r="L1507" s="86" t="b">
        <v>0</v>
      </c>
    </row>
    <row r="1508" spans="1:12" x14ac:dyDescent="0.25">
      <c r="A1508" s="86" t="s">
        <v>2645</v>
      </c>
      <c r="B1508" s="86" t="s">
        <v>2476</v>
      </c>
      <c r="C1508" s="86">
        <v>2</v>
      </c>
      <c r="D1508" s="119">
        <v>2.6881187529020243E-3</v>
      </c>
      <c r="E1508" s="119">
        <v>2.1715175075429207</v>
      </c>
      <c r="F1508" s="86" t="s">
        <v>2403</v>
      </c>
      <c r="G1508" s="86" t="b">
        <v>0</v>
      </c>
      <c r="H1508" s="86" t="b">
        <v>0</v>
      </c>
      <c r="I1508" s="86" t="b">
        <v>0</v>
      </c>
      <c r="J1508" s="86" t="b">
        <v>0</v>
      </c>
      <c r="K1508" s="86" t="b">
        <v>0</v>
      </c>
      <c r="L1508" s="86" t="b">
        <v>0</v>
      </c>
    </row>
    <row r="1509" spans="1:12" x14ac:dyDescent="0.25">
      <c r="A1509" s="86" t="s">
        <v>2476</v>
      </c>
      <c r="B1509" s="86" t="s">
        <v>2611</v>
      </c>
      <c r="C1509" s="86">
        <v>2</v>
      </c>
      <c r="D1509" s="119">
        <v>2.6881187529020243E-3</v>
      </c>
      <c r="E1509" s="119">
        <v>2.0623730381178524</v>
      </c>
      <c r="F1509" s="86" t="s">
        <v>2403</v>
      </c>
      <c r="G1509" s="86" t="b">
        <v>0</v>
      </c>
      <c r="H1509" s="86" t="b">
        <v>0</v>
      </c>
      <c r="I1509" s="86" t="b">
        <v>0</v>
      </c>
      <c r="J1509" s="86" t="b">
        <v>0</v>
      </c>
      <c r="K1509" s="86" t="b">
        <v>0</v>
      </c>
      <c r="L1509" s="86" t="b">
        <v>0</v>
      </c>
    </row>
    <row r="1510" spans="1:12" x14ac:dyDescent="0.25">
      <c r="A1510" s="86" t="s">
        <v>2611</v>
      </c>
      <c r="B1510" s="86" t="s">
        <v>2646</v>
      </c>
      <c r="C1510" s="86">
        <v>2</v>
      </c>
      <c r="D1510" s="119">
        <v>2.6881187529020243E-3</v>
      </c>
      <c r="E1510" s="119">
        <v>2.7155855518931964</v>
      </c>
      <c r="F1510" s="86" t="s">
        <v>2403</v>
      </c>
      <c r="G1510" s="86" t="b">
        <v>0</v>
      </c>
      <c r="H1510" s="86" t="b">
        <v>0</v>
      </c>
      <c r="I1510" s="86" t="b">
        <v>0</v>
      </c>
      <c r="J1510" s="86" t="b">
        <v>0</v>
      </c>
      <c r="K1510" s="86" t="b">
        <v>0</v>
      </c>
      <c r="L1510" s="86" t="b">
        <v>0</v>
      </c>
    </row>
    <row r="1511" spans="1:12" x14ac:dyDescent="0.25">
      <c r="A1511" s="86" t="s">
        <v>2646</v>
      </c>
      <c r="B1511" s="86" t="s">
        <v>2647</v>
      </c>
      <c r="C1511" s="86">
        <v>2</v>
      </c>
      <c r="D1511" s="119">
        <v>2.6881187529020243E-3</v>
      </c>
      <c r="E1511" s="119">
        <v>2.7155855518931964</v>
      </c>
      <c r="F1511" s="86" t="s">
        <v>2403</v>
      </c>
      <c r="G1511" s="86" t="b">
        <v>0</v>
      </c>
      <c r="H1511" s="86" t="b">
        <v>0</v>
      </c>
      <c r="I1511" s="86" t="b">
        <v>0</v>
      </c>
      <c r="J1511" s="86" t="b">
        <v>0</v>
      </c>
      <c r="K1511" s="86" t="b">
        <v>0</v>
      </c>
      <c r="L1511" s="86" t="b">
        <v>0</v>
      </c>
    </row>
    <row r="1512" spans="1:12" x14ac:dyDescent="0.25">
      <c r="A1512" s="86" t="s">
        <v>2647</v>
      </c>
      <c r="B1512" s="86" t="s">
        <v>2648</v>
      </c>
      <c r="C1512" s="86">
        <v>2</v>
      </c>
      <c r="D1512" s="119">
        <v>2.6881187529020243E-3</v>
      </c>
      <c r="E1512" s="119">
        <v>2.7155855518931964</v>
      </c>
      <c r="F1512" s="86" t="s">
        <v>2403</v>
      </c>
      <c r="G1512" s="86" t="b">
        <v>0</v>
      </c>
      <c r="H1512" s="86" t="b">
        <v>0</v>
      </c>
      <c r="I1512" s="86" t="b">
        <v>0</v>
      </c>
      <c r="J1512" s="86" t="b">
        <v>0</v>
      </c>
      <c r="K1512" s="86" t="b">
        <v>0</v>
      </c>
      <c r="L1512" s="86" t="b">
        <v>0</v>
      </c>
    </row>
    <row r="1513" spans="1:12" x14ac:dyDescent="0.25">
      <c r="A1513" s="86" t="s">
        <v>2648</v>
      </c>
      <c r="B1513" s="86" t="s">
        <v>2549</v>
      </c>
      <c r="C1513" s="86">
        <v>2</v>
      </c>
      <c r="D1513" s="119">
        <v>2.6881187529020243E-3</v>
      </c>
      <c r="E1513" s="119">
        <v>2.3176455432211585</v>
      </c>
      <c r="F1513" s="86" t="s">
        <v>2403</v>
      </c>
      <c r="G1513" s="86" t="b">
        <v>0</v>
      </c>
      <c r="H1513" s="86" t="b">
        <v>0</v>
      </c>
      <c r="I1513" s="86" t="b">
        <v>0</v>
      </c>
      <c r="J1513" s="86" t="b">
        <v>0</v>
      </c>
      <c r="K1513" s="86" t="b">
        <v>0</v>
      </c>
      <c r="L1513" s="86" t="b">
        <v>0</v>
      </c>
    </row>
    <row r="1514" spans="1:12" x14ac:dyDescent="0.25">
      <c r="A1514" s="86" t="s">
        <v>2549</v>
      </c>
      <c r="B1514" s="86" t="s">
        <v>2493</v>
      </c>
      <c r="C1514" s="86">
        <v>2</v>
      </c>
      <c r="D1514" s="119">
        <v>2.6881187529020243E-3</v>
      </c>
      <c r="E1514" s="119">
        <v>2.1415542841654776</v>
      </c>
      <c r="F1514" s="86" t="s">
        <v>2403</v>
      </c>
      <c r="G1514" s="86" t="b">
        <v>0</v>
      </c>
      <c r="H1514" s="86" t="b">
        <v>0</v>
      </c>
      <c r="I1514" s="86" t="b">
        <v>0</v>
      </c>
      <c r="J1514" s="86" t="b">
        <v>0</v>
      </c>
      <c r="K1514" s="86" t="b">
        <v>0</v>
      </c>
      <c r="L1514" s="86" t="b">
        <v>0</v>
      </c>
    </row>
    <row r="1515" spans="1:12" x14ac:dyDescent="0.25">
      <c r="A1515" s="86" t="s">
        <v>2493</v>
      </c>
      <c r="B1515" s="86" t="s">
        <v>272</v>
      </c>
      <c r="C1515" s="86">
        <v>2</v>
      </c>
      <c r="D1515" s="119">
        <v>2.6881187529020243E-3</v>
      </c>
      <c r="E1515" s="119">
        <v>2.539494292837515</v>
      </c>
      <c r="F1515" s="86" t="s">
        <v>2403</v>
      </c>
      <c r="G1515" s="86" t="b">
        <v>0</v>
      </c>
      <c r="H1515" s="86" t="b">
        <v>0</v>
      </c>
      <c r="I1515" s="86" t="b">
        <v>0</v>
      </c>
      <c r="J1515" s="86" t="b">
        <v>0</v>
      </c>
      <c r="K1515" s="86" t="b">
        <v>0</v>
      </c>
      <c r="L1515" s="86" t="b">
        <v>0</v>
      </c>
    </row>
    <row r="1516" spans="1:12" x14ac:dyDescent="0.25">
      <c r="A1516" s="86" t="s">
        <v>272</v>
      </c>
      <c r="B1516" s="86" t="s">
        <v>2649</v>
      </c>
      <c r="C1516" s="86">
        <v>2</v>
      </c>
      <c r="D1516" s="119">
        <v>2.6881187529020243E-3</v>
      </c>
      <c r="E1516" s="119">
        <v>2.7155855518931964</v>
      </c>
      <c r="F1516" s="86" t="s">
        <v>2403</v>
      </c>
      <c r="G1516" s="86" t="b">
        <v>0</v>
      </c>
      <c r="H1516" s="86" t="b">
        <v>0</v>
      </c>
      <c r="I1516" s="86" t="b">
        <v>0</v>
      </c>
      <c r="J1516" s="86" t="b">
        <v>0</v>
      </c>
      <c r="K1516" s="86" t="b">
        <v>0</v>
      </c>
      <c r="L1516" s="86" t="b">
        <v>0</v>
      </c>
    </row>
    <row r="1517" spans="1:12" x14ac:dyDescent="0.25">
      <c r="A1517" s="86" t="s">
        <v>2649</v>
      </c>
      <c r="B1517" s="86" t="s">
        <v>2445</v>
      </c>
      <c r="C1517" s="86">
        <v>2</v>
      </c>
      <c r="D1517" s="119">
        <v>2.6881187529020243E-3</v>
      </c>
      <c r="E1517" s="119">
        <v>1.2531875539942401</v>
      </c>
      <c r="F1517" s="86" t="s">
        <v>2403</v>
      </c>
      <c r="G1517" s="86" t="b">
        <v>0</v>
      </c>
      <c r="H1517" s="86" t="b">
        <v>0</v>
      </c>
      <c r="I1517" s="86" t="b">
        <v>0</v>
      </c>
      <c r="J1517" s="86" t="b">
        <v>0</v>
      </c>
      <c r="K1517" s="86" t="b">
        <v>0</v>
      </c>
      <c r="L1517" s="86" t="b">
        <v>0</v>
      </c>
    </row>
    <row r="1518" spans="1:12" x14ac:dyDescent="0.25">
      <c r="A1518" s="86" t="s">
        <v>2445</v>
      </c>
      <c r="B1518" s="86" t="s">
        <v>2517</v>
      </c>
      <c r="C1518" s="86">
        <v>2</v>
      </c>
      <c r="D1518" s="119">
        <v>2.6881187529020243E-3</v>
      </c>
      <c r="E1518" s="119">
        <v>0.69646926144612353</v>
      </c>
      <c r="F1518" s="86" t="s">
        <v>2403</v>
      </c>
      <c r="G1518" s="86" t="b">
        <v>0</v>
      </c>
      <c r="H1518" s="86" t="b">
        <v>0</v>
      </c>
      <c r="I1518" s="86" t="b">
        <v>0</v>
      </c>
      <c r="J1518" s="86" t="b">
        <v>0</v>
      </c>
      <c r="K1518" s="86" t="b">
        <v>0</v>
      </c>
      <c r="L1518" s="86" t="b">
        <v>0</v>
      </c>
    </row>
    <row r="1519" spans="1:12" x14ac:dyDescent="0.25">
      <c r="A1519" s="86" t="s">
        <v>2517</v>
      </c>
      <c r="B1519" s="86" t="s">
        <v>2650</v>
      </c>
      <c r="C1519" s="86">
        <v>2</v>
      </c>
      <c r="D1519" s="119">
        <v>2.6881187529020243E-3</v>
      </c>
      <c r="E1519" s="119">
        <v>1.9752228623989525</v>
      </c>
      <c r="F1519" s="86" t="s">
        <v>2403</v>
      </c>
      <c r="G1519" s="86" t="b">
        <v>0</v>
      </c>
      <c r="H1519" s="86" t="b">
        <v>0</v>
      </c>
      <c r="I1519" s="86" t="b">
        <v>0</v>
      </c>
      <c r="J1519" s="86" t="b">
        <v>0</v>
      </c>
      <c r="K1519" s="86" t="b">
        <v>0</v>
      </c>
      <c r="L1519" s="86" t="b">
        <v>0</v>
      </c>
    </row>
    <row r="1520" spans="1:12" x14ac:dyDescent="0.25">
      <c r="A1520" s="86" t="s">
        <v>2650</v>
      </c>
      <c r="B1520" s="86" t="s">
        <v>2651</v>
      </c>
      <c r="C1520" s="86">
        <v>2</v>
      </c>
      <c r="D1520" s="119">
        <v>2.6881187529020243E-3</v>
      </c>
      <c r="E1520" s="119">
        <v>2.7155855518931964</v>
      </c>
      <c r="F1520" s="86" t="s">
        <v>2403</v>
      </c>
      <c r="G1520" s="86" t="b">
        <v>0</v>
      </c>
      <c r="H1520" s="86" t="b">
        <v>0</v>
      </c>
      <c r="I1520" s="86" t="b">
        <v>0</v>
      </c>
      <c r="J1520" s="86" t="b">
        <v>0</v>
      </c>
      <c r="K1520" s="86" t="b">
        <v>0</v>
      </c>
      <c r="L1520" s="86" t="b">
        <v>0</v>
      </c>
    </row>
    <row r="1521" spans="1:12" x14ac:dyDescent="0.25">
      <c r="A1521" s="86" t="s">
        <v>2651</v>
      </c>
      <c r="B1521" s="86" t="s">
        <v>2510</v>
      </c>
      <c r="C1521" s="86">
        <v>2</v>
      </c>
      <c r="D1521" s="119">
        <v>2.6881187529020243E-3</v>
      </c>
      <c r="E1521" s="119">
        <v>2.4145555562292151</v>
      </c>
      <c r="F1521" s="86" t="s">
        <v>2403</v>
      </c>
      <c r="G1521" s="86" t="b">
        <v>0</v>
      </c>
      <c r="H1521" s="86" t="b">
        <v>0</v>
      </c>
      <c r="I1521" s="86" t="b">
        <v>0</v>
      </c>
      <c r="J1521" s="86" t="b">
        <v>0</v>
      </c>
      <c r="K1521" s="86" t="b">
        <v>0</v>
      </c>
      <c r="L1521" s="86" t="b">
        <v>0</v>
      </c>
    </row>
    <row r="1522" spans="1:12" x14ac:dyDescent="0.25">
      <c r="A1522" s="86" t="s">
        <v>2510</v>
      </c>
      <c r="B1522" s="86" t="s">
        <v>2612</v>
      </c>
      <c r="C1522" s="86">
        <v>2</v>
      </c>
      <c r="D1522" s="119">
        <v>2.6881187529020243E-3</v>
      </c>
      <c r="E1522" s="119">
        <v>2.4145555562292151</v>
      </c>
      <c r="F1522" s="86" t="s">
        <v>2403</v>
      </c>
      <c r="G1522" s="86" t="b">
        <v>0</v>
      </c>
      <c r="H1522" s="86" t="b">
        <v>0</v>
      </c>
      <c r="I1522" s="86" t="b">
        <v>0</v>
      </c>
      <c r="J1522" s="86" t="b">
        <v>0</v>
      </c>
      <c r="K1522" s="86" t="b">
        <v>0</v>
      </c>
      <c r="L1522" s="86" t="b">
        <v>0</v>
      </c>
    </row>
    <row r="1523" spans="1:12" x14ac:dyDescent="0.25">
      <c r="A1523" s="86" t="s">
        <v>2612</v>
      </c>
      <c r="B1523" s="86" t="s">
        <v>2652</v>
      </c>
      <c r="C1523" s="86">
        <v>2</v>
      </c>
      <c r="D1523" s="119">
        <v>2.6881187529020243E-3</v>
      </c>
      <c r="E1523" s="119">
        <v>2.7155855518931964</v>
      </c>
      <c r="F1523" s="86" t="s">
        <v>2403</v>
      </c>
      <c r="G1523" s="86" t="b">
        <v>0</v>
      </c>
      <c r="H1523" s="86" t="b">
        <v>0</v>
      </c>
      <c r="I1523" s="86" t="b">
        <v>0</v>
      </c>
      <c r="J1523" s="86" t="b">
        <v>0</v>
      </c>
      <c r="K1523" s="86" t="b">
        <v>0</v>
      </c>
      <c r="L1523" s="86" t="b">
        <v>0</v>
      </c>
    </row>
    <row r="1524" spans="1:12" x14ac:dyDescent="0.25">
      <c r="A1524" s="86" t="s">
        <v>2652</v>
      </c>
      <c r="B1524" s="86" t="s">
        <v>277</v>
      </c>
      <c r="C1524" s="86">
        <v>2</v>
      </c>
      <c r="D1524" s="119">
        <v>2.6881187529020243E-3</v>
      </c>
      <c r="E1524" s="119">
        <v>2.2384642971735338</v>
      </c>
      <c r="F1524" s="86" t="s">
        <v>2403</v>
      </c>
      <c r="G1524" s="86" t="b">
        <v>0</v>
      </c>
      <c r="H1524" s="86" t="b">
        <v>0</v>
      </c>
      <c r="I1524" s="86" t="b">
        <v>0</v>
      </c>
      <c r="J1524" s="86" t="b">
        <v>0</v>
      </c>
      <c r="K1524" s="86" t="b">
        <v>0</v>
      </c>
      <c r="L1524" s="86" t="b">
        <v>0</v>
      </c>
    </row>
    <row r="1525" spans="1:12" x14ac:dyDescent="0.25">
      <c r="A1525" s="86" t="s">
        <v>277</v>
      </c>
      <c r="B1525" s="86" t="s">
        <v>2576</v>
      </c>
      <c r="C1525" s="86">
        <v>2</v>
      </c>
      <c r="D1525" s="119">
        <v>2.6881187529020243E-3</v>
      </c>
      <c r="E1525" s="119">
        <v>2.3176455432211585</v>
      </c>
      <c r="F1525" s="86" t="s">
        <v>2403</v>
      </c>
      <c r="G1525" s="86" t="b">
        <v>0</v>
      </c>
      <c r="H1525" s="86" t="b">
        <v>0</v>
      </c>
      <c r="I1525" s="86" t="b">
        <v>0</v>
      </c>
      <c r="J1525" s="86" t="b">
        <v>0</v>
      </c>
      <c r="K1525" s="86" t="b">
        <v>0</v>
      </c>
      <c r="L1525" s="86" t="b">
        <v>0</v>
      </c>
    </row>
    <row r="1526" spans="1:12" x14ac:dyDescent="0.25">
      <c r="A1526" s="86" t="s">
        <v>2576</v>
      </c>
      <c r="B1526" s="86" t="s">
        <v>2448</v>
      </c>
      <c r="C1526" s="86">
        <v>2</v>
      </c>
      <c r="D1526" s="119">
        <v>2.6881187529020243E-3</v>
      </c>
      <c r="E1526" s="119">
        <v>1.4368319509403673</v>
      </c>
      <c r="F1526" s="86" t="s">
        <v>2403</v>
      </c>
      <c r="G1526" s="86" t="b">
        <v>0</v>
      </c>
      <c r="H1526" s="86" t="b">
        <v>0</v>
      </c>
      <c r="I1526" s="86" t="b">
        <v>0</v>
      </c>
      <c r="J1526" s="86" t="b">
        <v>0</v>
      </c>
      <c r="K1526" s="86" t="b">
        <v>0</v>
      </c>
      <c r="L1526" s="86" t="b">
        <v>0</v>
      </c>
    </row>
    <row r="1527" spans="1:12" x14ac:dyDescent="0.25">
      <c r="A1527" s="86" t="s">
        <v>2608</v>
      </c>
      <c r="B1527" s="86" t="s">
        <v>2448</v>
      </c>
      <c r="C1527" s="86">
        <v>2</v>
      </c>
      <c r="D1527" s="119">
        <v>2.6881187529020243E-3</v>
      </c>
      <c r="E1527" s="119">
        <v>1.4368319509403673</v>
      </c>
      <c r="F1527" s="86" t="s">
        <v>2403</v>
      </c>
      <c r="G1527" s="86" t="b">
        <v>0</v>
      </c>
      <c r="H1527" s="86" t="b">
        <v>0</v>
      </c>
      <c r="I1527" s="86" t="b">
        <v>0</v>
      </c>
      <c r="J1527" s="86" t="b">
        <v>0</v>
      </c>
      <c r="K1527" s="86" t="b">
        <v>0</v>
      </c>
      <c r="L1527" s="86" t="b">
        <v>0</v>
      </c>
    </row>
    <row r="1528" spans="1:12" x14ac:dyDescent="0.25">
      <c r="A1528" s="86" t="s">
        <v>277</v>
      </c>
      <c r="B1528" s="86" t="s">
        <v>2737</v>
      </c>
      <c r="C1528" s="86">
        <v>2</v>
      </c>
      <c r="D1528" s="119">
        <v>2.6881187529020243E-3</v>
      </c>
      <c r="E1528" s="119">
        <v>2.3176455432211585</v>
      </c>
      <c r="F1528" s="86" t="s">
        <v>2403</v>
      </c>
      <c r="G1528" s="86" t="b">
        <v>0</v>
      </c>
      <c r="H1528" s="86" t="b">
        <v>0</v>
      </c>
      <c r="I1528" s="86" t="b">
        <v>0</v>
      </c>
      <c r="J1528" s="86" t="b">
        <v>0</v>
      </c>
      <c r="K1528" s="86" t="b">
        <v>0</v>
      </c>
      <c r="L1528" s="86" t="b">
        <v>0</v>
      </c>
    </row>
    <row r="1529" spans="1:12" x14ac:dyDescent="0.25">
      <c r="A1529" s="86" t="s">
        <v>2737</v>
      </c>
      <c r="B1529" s="86" t="s">
        <v>2603</v>
      </c>
      <c r="C1529" s="86">
        <v>2</v>
      </c>
      <c r="D1529" s="119">
        <v>2.6881187529020243E-3</v>
      </c>
      <c r="E1529" s="119">
        <v>2.539494292837515</v>
      </c>
      <c r="F1529" s="86" t="s">
        <v>2403</v>
      </c>
      <c r="G1529" s="86" t="b">
        <v>0</v>
      </c>
      <c r="H1529" s="86" t="b">
        <v>0</v>
      </c>
      <c r="I1529" s="86" t="b">
        <v>0</v>
      </c>
      <c r="J1529" s="86" t="b">
        <v>0</v>
      </c>
      <c r="K1529" s="86" t="b">
        <v>0</v>
      </c>
      <c r="L1529" s="86" t="b">
        <v>0</v>
      </c>
    </row>
    <row r="1530" spans="1:12" x14ac:dyDescent="0.25">
      <c r="A1530" s="86" t="s">
        <v>2603</v>
      </c>
      <c r="B1530" s="86" t="s">
        <v>2604</v>
      </c>
      <c r="C1530" s="86">
        <v>2</v>
      </c>
      <c r="D1530" s="119">
        <v>2.6881187529020243E-3</v>
      </c>
      <c r="E1530" s="119">
        <v>2.3634030337818337</v>
      </c>
      <c r="F1530" s="86" t="s">
        <v>2403</v>
      </c>
      <c r="G1530" s="86" t="b">
        <v>0</v>
      </c>
      <c r="H1530" s="86" t="b">
        <v>0</v>
      </c>
      <c r="I1530" s="86" t="b">
        <v>0</v>
      </c>
      <c r="J1530" s="86" t="b">
        <v>0</v>
      </c>
      <c r="K1530" s="86" t="b">
        <v>0</v>
      </c>
      <c r="L1530" s="86" t="b">
        <v>0</v>
      </c>
    </row>
    <row r="1531" spans="1:12" x14ac:dyDescent="0.25">
      <c r="A1531" s="86" t="s">
        <v>2604</v>
      </c>
      <c r="B1531" s="86" t="s">
        <v>2451</v>
      </c>
      <c r="C1531" s="86">
        <v>2</v>
      </c>
      <c r="D1531" s="119">
        <v>2.6881187529020243E-3</v>
      </c>
      <c r="E1531" s="119">
        <v>1.4981016076792899</v>
      </c>
      <c r="F1531" s="86" t="s">
        <v>2403</v>
      </c>
      <c r="G1531" s="86" t="b">
        <v>0</v>
      </c>
      <c r="H1531" s="86" t="b">
        <v>0</v>
      </c>
      <c r="I1531" s="86" t="b">
        <v>0</v>
      </c>
      <c r="J1531" s="86" t="b">
        <v>0</v>
      </c>
      <c r="K1531" s="86" t="b">
        <v>0</v>
      </c>
      <c r="L1531" s="86" t="b">
        <v>0</v>
      </c>
    </row>
    <row r="1532" spans="1:12" x14ac:dyDescent="0.25">
      <c r="A1532" s="86" t="s">
        <v>2451</v>
      </c>
      <c r="B1532" s="86" t="s">
        <v>2592</v>
      </c>
      <c r="C1532" s="86">
        <v>2</v>
      </c>
      <c r="D1532" s="119">
        <v>2.6881187529020243E-3</v>
      </c>
      <c r="E1532" s="119">
        <v>1.518304993767577</v>
      </c>
      <c r="F1532" s="86" t="s">
        <v>2403</v>
      </c>
      <c r="G1532" s="86" t="b">
        <v>0</v>
      </c>
      <c r="H1532" s="86" t="b">
        <v>0</v>
      </c>
      <c r="I1532" s="86" t="b">
        <v>0</v>
      </c>
      <c r="J1532" s="86" t="b">
        <v>0</v>
      </c>
      <c r="K1532" s="86" t="b">
        <v>0</v>
      </c>
      <c r="L1532" s="86" t="b">
        <v>0</v>
      </c>
    </row>
    <row r="1533" spans="1:12" x14ac:dyDescent="0.25">
      <c r="A1533" s="86" t="s">
        <v>2446</v>
      </c>
      <c r="B1533" s="86" t="s">
        <v>2476</v>
      </c>
      <c r="C1533" s="86">
        <v>2</v>
      </c>
      <c r="D1533" s="119">
        <v>2.6881187529020243E-3</v>
      </c>
      <c r="E1533" s="119">
        <v>0.98118580937262911</v>
      </c>
      <c r="F1533" s="86" t="s">
        <v>2403</v>
      </c>
      <c r="G1533" s="86" t="b">
        <v>0</v>
      </c>
      <c r="H1533" s="86" t="b">
        <v>0</v>
      </c>
      <c r="I1533" s="86" t="b">
        <v>0</v>
      </c>
      <c r="J1533" s="86" t="b">
        <v>0</v>
      </c>
      <c r="K1533" s="86" t="b">
        <v>0</v>
      </c>
      <c r="L1533" s="86" t="b">
        <v>0</v>
      </c>
    </row>
    <row r="1534" spans="1:12" x14ac:dyDescent="0.25">
      <c r="A1534" s="86" t="s">
        <v>2476</v>
      </c>
      <c r="B1534" s="86" t="s">
        <v>2605</v>
      </c>
      <c r="C1534" s="86">
        <v>2</v>
      </c>
      <c r="D1534" s="119">
        <v>2.6881187529020243E-3</v>
      </c>
      <c r="E1534" s="119">
        <v>1.8862817790621713</v>
      </c>
      <c r="F1534" s="86" t="s">
        <v>2403</v>
      </c>
      <c r="G1534" s="86" t="b">
        <v>0</v>
      </c>
      <c r="H1534" s="86" t="b">
        <v>0</v>
      </c>
      <c r="I1534" s="86" t="b">
        <v>0</v>
      </c>
      <c r="J1534" s="86" t="b">
        <v>0</v>
      </c>
      <c r="K1534" s="86" t="b">
        <v>0</v>
      </c>
      <c r="L1534" s="86" t="b">
        <v>0</v>
      </c>
    </row>
    <row r="1535" spans="1:12" x14ac:dyDescent="0.25">
      <c r="A1535" s="86" t="s">
        <v>2605</v>
      </c>
      <c r="B1535" s="86" t="s">
        <v>2512</v>
      </c>
      <c r="C1535" s="86">
        <v>2</v>
      </c>
      <c r="D1535" s="119">
        <v>2.6881187529020243E-3</v>
      </c>
      <c r="E1535" s="119">
        <v>2.3634030337818337</v>
      </c>
      <c r="F1535" s="86" t="s">
        <v>2403</v>
      </c>
      <c r="G1535" s="86" t="b">
        <v>0</v>
      </c>
      <c r="H1535" s="86" t="b">
        <v>0</v>
      </c>
      <c r="I1535" s="86" t="b">
        <v>0</v>
      </c>
      <c r="J1535" s="86" t="b">
        <v>0</v>
      </c>
      <c r="K1535" s="86" t="b">
        <v>0</v>
      </c>
      <c r="L1535" s="86" t="b">
        <v>0</v>
      </c>
    </row>
    <row r="1536" spans="1:12" x14ac:dyDescent="0.25">
      <c r="A1536" s="86" t="s">
        <v>2449</v>
      </c>
      <c r="B1536" s="86" t="s">
        <v>2454</v>
      </c>
      <c r="C1536" s="86">
        <v>2</v>
      </c>
      <c r="D1536" s="119">
        <v>2.6881187529020243E-3</v>
      </c>
      <c r="E1536" s="119">
        <v>0.36533753355903348</v>
      </c>
      <c r="F1536" s="86" t="s">
        <v>2403</v>
      </c>
      <c r="G1536" s="86" t="b">
        <v>0</v>
      </c>
      <c r="H1536" s="86" t="b">
        <v>0</v>
      </c>
      <c r="I1536" s="86" t="b">
        <v>0</v>
      </c>
      <c r="J1536" s="86" t="b">
        <v>0</v>
      </c>
      <c r="K1536" s="86" t="b">
        <v>0</v>
      </c>
      <c r="L1536" s="86" t="b">
        <v>0</v>
      </c>
    </row>
    <row r="1537" spans="1:12" x14ac:dyDescent="0.25">
      <c r="A1537" s="86" t="s">
        <v>2454</v>
      </c>
      <c r="B1537" s="86" t="s">
        <v>2486</v>
      </c>
      <c r="C1537" s="86">
        <v>2</v>
      </c>
      <c r="D1537" s="119">
        <v>2.6881187529020243E-3</v>
      </c>
      <c r="E1537" s="119">
        <v>1.5114655692372714</v>
      </c>
      <c r="F1537" s="86" t="s">
        <v>2403</v>
      </c>
      <c r="G1537" s="86" t="b">
        <v>0</v>
      </c>
      <c r="H1537" s="86" t="b">
        <v>0</v>
      </c>
      <c r="I1537" s="86" t="b">
        <v>0</v>
      </c>
      <c r="J1537" s="86" t="b">
        <v>0</v>
      </c>
      <c r="K1537" s="86" t="b">
        <v>0</v>
      </c>
      <c r="L1537" s="86" t="b">
        <v>0</v>
      </c>
    </row>
    <row r="1538" spans="1:12" x14ac:dyDescent="0.25">
      <c r="A1538" s="86" t="s">
        <v>2460</v>
      </c>
      <c r="B1538" s="86" t="s">
        <v>2557</v>
      </c>
      <c r="C1538" s="86">
        <v>2</v>
      </c>
      <c r="D1538" s="119">
        <v>2.6881187529020243E-3</v>
      </c>
      <c r="E1538" s="119">
        <v>2.1715175075429207</v>
      </c>
      <c r="F1538" s="86" t="s">
        <v>2403</v>
      </c>
      <c r="G1538" s="86" t="b">
        <v>0</v>
      </c>
      <c r="H1538" s="86" t="b">
        <v>0</v>
      </c>
      <c r="I1538" s="86" t="b">
        <v>0</v>
      </c>
      <c r="J1538" s="86" t="b">
        <v>0</v>
      </c>
      <c r="K1538" s="86" t="b">
        <v>0</v>
      </c>
      <c r="L1538" s="86" t="b">
        <v>0</v>
      </c>
    </row>
    <row r="1539" spans="1:12" x14ac:dyDescent="0.25">
      <c r="A1539" s="86" t="s">
        <v>2446</v>
      </c>
      <c r="B1539" s="86" t="s">
        <v>2452</v>
      </c>
      <c r="C1539" s="86">
        <v>2</v>
      </c>
      <c r="D1539" s="119">
        <v>2.6881187529020243E-3</v>
      </c>
      <c r="E1539" s="119">
        <v>0.74710260333926104</v>
      </c>
      <c r="F1539" s="86" t="s">
        <v>2403</v>
      </c>
      <c r="G1539" s="86" t="b">
        <v>0</v>
      </c>
      <c r="H1539" s="86" t="b">
        <v>0</v>
      </c>
      <c r="I1539" s="86" t="b">
        <v>0</v>
      </c>
      <c r="J1539" s="86" t="b">
        <v>0</v>
      </c>
      <c r="K1539" s="86" t="b">
        <v>0</v>
      </c>
      <c r="L1539" s="86" t="b">
        <v>0</v>
      </c>
    </row>
    <row r="1540" spans="1:12" x14ac:dyDescent="0.25">
      <c r="A1540" s="86" t="s">
        <v>2474</v>
      </c>
      <c r="B1540" s="86" t="s">
        <v>2475</v>
      </c>
      <c r="C1540" s="86">
        <v>2</v>
      </c>
      <c r="D1540" s="119">
        <v>3.2359440407345656E-3</v>
      </c>
      <c r="E1540" s="119">
        <v>2.7155855518931964</v>
      </c>
      <c r="F1540" s="86" t="s">
        <v>2403</v>
      </c>
      <c r="G1540" s="86" t="b">
        <v>0</v>
      </c>
      <c r="H1540" s="86" t="b">
        <v>0</v>
      </c>
      <c r="I1540" s="86" t="b">
        <v>0</v>
      </c>
      <c r="J1540" s="86" t="b">
        <v>0</v>
      </c>
      <c r="K1540" s="86" t="b">
        <v>0</v>
      </c>
      <c r="L1540" s="86" t="b">
        <v>0</v>
      </c>
    </row>
    <row r="1541" spans="1:12" x14ac:dyDescent="0.25">
      <c r="A1541" s="86" t="s">
        <v>2878</v>
      </c>
      <c r="B1541" s="86" t="s">
        <v>2450</v>
      </c>
      <c r="C1541" s="86">
        <v>2</v>
      </c>
      <c r="D1541" s="119">
        <v>2.6881187529020243E-3</v>
      </c>
      <c r="E1541" s="119">
        <v>1.539494292837515</v>
      </c>
      <c r="F1541" s="86" t="s">
        <v>2403</v>
      </c>
      <c r="G1541" s="86" t="b">
        <v>0</v>
      </c>
      <c r="H1541" s="86" t="b">
        <v>0</v>
      </c>
      <c r="I1541" s="86" t="b">
        <v>0</v>
      </c>
      <c r="J1541" s="86" t="b">
        <v>0</v>
      </c>
      <c r="K1541" s="86" t="b">
        <v>0</v>
      </c>
      <c r="L1541" s="86" t="b">
        <v>0</v>
      </c>
    </row>
    <row r="1542" spans="1:12" x14ac:dyDescent="0.25">
      <c r="A1542" s="86" t="s">
        <v>2449</v>
      </c>
      <c r="B1542" s="86" t="s">
        <v>2473</v>
      </c>
      <c r="C1542" s="86">
        <v>2</v>
      </c>
      <c r="D1542" s="119">
        <v>2.6881187529020243E-3</v>
      </c>
      <c r="E1542" s="119">
        <v>1.3933662571592771</v>
      </c>
      <c r="F1542" s="86" t="s">
        <v>2403</v>
      </c>
      <c r="G1542" s="86" t="b">
        <v>0</v>
      </c>
      <c r="H1542" s="86" t="b">
        <v>0</v>
      </c>
      <c r="I1542" s="86" t="b">
        <v>0</v>
      </c>
      <c r="J1542" s="86" t="b">
        <v>0</v>
      </c>
      <c r="K1542" s="86" t="b">
        <v>0</v>
      </c>
      <c r="L1542" s="86" t="b">
        <v>0</v>
      </c>
    </row>
    <row r="1543" spans="1:12" x14ac:dyDescent="0.25">
      <c r="A1543" s="86" t="s">
        <v>2473</v>
      </c>
      <c r="B1543" s="86" t="s">
        <v>2445</v>
      </c>
      <c r="C1543" s="86">
        <v>2</v>
      </c>
      <c r="D1543" s="119">
        <v>2.6881187529020243E-3</v>
      </c>
      <c r="E1543" s="119">
        <v>1.077096294938559</v>
      </c>
      <c r="F1543" s="86" t="s">
        <v>2403</v>
      </c>
      <c r="G1543" s="86" t="b">
        <v>0</v>
      </c>
      <c r="H1543" s="86" t="b">
        <v>0</v>
      </c>
      <c r="I1543" s="86" t="b">
        <v>0</v>
      </c>
      <c r="J1543" s="86" t="b">
        <v>0</v>
      </c>
      <c r="K1543" s="86" t="b">
        <v>0</v>
      </c>
      <c r="L1543" s="86" t="b">
        <v>0</v>
      </c>
    </row>
    <row r="1544" spans="1:12" x14ac:dyDescent="0.25">
      <c r="A1544" s="86" t="s">
        <v>2445</v>
      </c>
      <c r="B1544" s="86" t="s">
        <v>2879</v>
      </c>
      <c r="C1544" s="86">
        <v>2</v>
      </c>
      <c r="D1544" s="119">
        <v>2.6881187529020243E-3</v>
      </c>
      <c r="E1544" s="119">
        <v>1.4368319509403673</v>
      </c>
      <c r="F1544" s="86" t="s">
        <v>2403</v>
      </c>
      <c r="G1544" s="86" t="b">
        <v>0</v>
      </c>
      <c r="H1544" s="86" t="b">
        <v>0</v>
      </c>
      <c r="I1544" s="86" t="b">
        <v>0</v>
      </c>
      <c r="J1544" s="86" t="b">
        <v>0</v>
      </c>
      <c r="K1544" s="86" t="b">
        <v>0</v>
      </c>
      <c r="L1544" s="86" t="b">
        <v>0</v>
      </c>
    </row>
    <row r="1545" spans="1:12" x14ac:dyDescent="0.25">
      <c r="A1545" s="86" t="s">
        <v>2879</v>
      </c>
      <c r="B1545" s="86" t="s">
        <v>2506</v>
      </c>
      <c r="C1545" s="86">
        <v>2</v>
      </c>
      <c r="D1545" s="119">
        <v>2.6881187529020243E-3</v>
      </c>
      <c r="E1545" s="119">
        <v>2.7155855518931964</v>
      </c>
      <c r="F1545" s="86" t="s">
        <v>2403</v>
      </c>
      <c r="G1545" s="86" t="b">
        <v>0</v>
      </c>
      <c r="H1545" s="86" t="b">
        <v>0</v>
      </c>
      <c r="I1545" s="86" t="b">
        <v>0</v>
      </c>
      <c r="J1545" s="86" t="b">
        <v>0</v>
      </c>
      <c r="K1545" s="86" t="b">
        <v>0</v>
      </c>
      <c r="L1545" s="86" t="b">
        <v>0</v>
      </c>
    </row>
    <row r="1546" spans="1:12" x14ac:dyDescent="0.25">
      <c r="A1546" s="86" t="s">
        <v>2506</v>
      </c>
      <c r="B1546" s="86" t="s">
        <v>2454</v>
      </c>
      <c r="C1546" s="86">
        <v>2</v>
      </c>
      <c r="D1546" s="119">
        <v>2.6881187529020243E-3</v>
      </c>
      <c r="E1546" s="119">
        <v>1.5114655692372714</v>
      </c>
      <c r="F1546" s="86" t="s">
        <v>2403</v>
      </c>
      <c r="G1546" s="86" t="b">
        <v>0</v>
      </c>
      <c r="H1546" s="86" t="b">
        <v>0</v>
      </c>
      <c r="I1546" s="86" t="b">
        <v>0</v>
      </c>
      <c r="J1546" s="86" t="b">
        <v>0</v>
      </c>
      <c r="K1546" s="86" t="b">
        <v>0</v>
      </c>
      <c r="L1546" s="86" t="b">
        <v>0</v>
      </c>
    </row>
    <row r="1547" spans="1:12" x14ac:dyDescent="0.25">
      <c r="A1547" s="86" t="s">
        <v>2454</v>
      </c>
      <c r="B1547" s="86" t="s">
        <v>2880</v>
      </c>
      <c r="C1547" s="86">
        <v>2</v>
      </c>
      <c r="D1547" s="119">
        <v>2.6881187529020243E-3</v>
      </c>
      <c r="E1547" s="119">
        <v>1.5114655692372714</v>
      </c>
      <c r="F1547" s="86" t="s">
        <v>2403</v>
      </c>
      <c r="G1547" s="86" t="b">
        <v>0</v>
      </c>
      <c r="H1547" s="86" t="b">
        <v>0</v>
      </c>
      <c r="I1547" s="86" t="b">
        <v>0</v>
      </c>
      <c r="J1547" s="86" t="b">
        <v>0</v>
      </c>
      <c r="K1547" s="86" t="b">
        <v>0</v>
      </c>
      <c r="L1547" s="86" t="b">
        <v>0</v>
      </c>
    </row>
    <row r="1548" spans="1:12" x14ac:dyDescent="0.25">
      <c r="A1548" s="86" t="s">
        <v>2880</v>
      </c>
      <c r="B1548" s="86" t="s">
        <v>2523</v>
      </c>
      <c r="C1548" s="86">
        <v>2</v>
      </c>
      <c r="D1548" s="119">
        <v>2.6881187529020243E-3</v>
      </c>
      <c r="E1548" s="119">
        <v>2.539494292837515</v>
      </c>
      <c r="F1548" s="86" t="s">
        <v>2403</v>
      </c>
      <c r="G1548" s="86" t="b">
        <v>0</v>
      </c>
      <c r="H1548" s="86" t="b">
        <v>0</v>
      </c>
      <c r="I1548" s="86" t="b">
        <v>0</v>
      </c>
      <c r="J1548" s="86" t="b">
        <v>0</v>
      </c>
      <c r="K1548" s="86" t="b">
        <v>0</v>
      </c>
      <c r="L1548" s="86" t="b">
        <v>0</v>
      </c>
    </row>
    <row r="1549" spans="1:12" x14ac:dyDescent="0.25">
      <c r="A1549" s="86" t="s">
        <v>2523</v>
      </c>
      <c r="B1549" s="86" t="s">
        <v>2549</v>
      </c>
      <c r="C1549" s="86">
        <v>2</v>
      </c>
      <c r="D1549" s="119">
        <v>2.6881187529020243E-3</v>
      </c>
      <c r="E1549" s="119">
        <v>2.1415542841654776</v>
      </c>
      <c r="F1549" s="86" t="s">
        <v>2403</v>
      </c>
      <c r="G1549" s="86" t="b">
        <v>0</v>
      </c>
      <c r="H1549" s="86" t="b">
        <v>0</v>
      </c>
      <c r="I1549" s="86" t="b">
        <v>0</v>
      </c>
      <c r="J1549" s="86" t="b">
        <v>0</v>
      </c>
      <c r="K1549" s="86" t="b">
        <v>0</v>
      </c>
      <c r="L1549" s="86" t="b">
        <v>0</v>
      </c>
    </row>
    <row r="1550" spans="1:12" x14ac:dyDescent="0.25">
      <c r="A1550" s="86" t="s">
        <v>2549</v>
      </c>
      <c r="B1550" s="86" t="s">
        <v>2881</v>
      </c>
      <c r="C1550" s="86">
        <v>2</v>
      </c>
      <c r="D1550" s="119">
        <v>2.6881187529020243E-3</v>
      </c>
      <c r="E1550" s="119">
        <v>2.3176455432211585</v>
      </c>
      <c r="F1550" s="86" t="s">
        <v>2403</v>
      </c>
      <c r="G1550" s="86" t="b">
        <v>0</v>
      </c>
      <c r="H1550" s="86" t="b">
        <v>0</v>
      </c>
      <c r="I1550" s="86" t="b">
        <v>0</v>
      </c>
      <c r="J1550" s="86" t="b">
        <v>0</v>
      </c>
      <c r="K1550" s="86" t="b">
        <v>0</v>
      </c>
      <c r="L1550" s="86" t="b">
        <v>0</v>
      </c>
    </row>
    <row r="1551" spans="1:12" x14ac:dyDescent="0.25">
      <c r="A1551" s="86" t="s">
        <v>2881</v>
      </c>
      <c r="B1551" s="86" t="s">
        <v>2882</v>
      </c>
      <c r="C1551" s="86">
        <v>2</v>
      </c>
      <c r="D1551" s="119">
        <v>2.6881187529020243E-3</v>
      </c>
      <c r="E1551" s="119">
        <v>2.7155855518931964</v>
      </c>
      <c r="F1551" s="86" t="s">
        <v>2403</v>
      </c>
      <c r="G1551" s="86" t="b">
        <v>0</v>
      </c>
      <c r="H1551" s="86" t="b">
        <v>0</v>
      </c>
      <c r="I1551" s="86" t="b">
        <v>0</v>
      </c>
      <c r="J1551" s="86" t="b">
        <v>0</v>
      </c>
      <c r="K1551" s="86" t="b">
        <v>0</v>
      </c>
      <c r="L1551" s="86" t="b">
        <v>0</v>
      </c>
    </row>
    <row r="1552" spans="1:12" x14ac:dyDescent="0.25">
      <c r="A1552" s="86" t="s">
        <v>2882</v>
      </c>
      <c r="B1552" s="86" t="s">
        <v>2883</v>
      </c>
      <c r="C1552" s="86">
        <v>2</v>
      </c>
      <c r="D1552" s="119">
        <v>2.6881187529020243E-3</v>
      </c>
      <c r="E1552" s="119">
        <v>2.7155855518931964</v>
      </c>
      <c r="F1552" s="86" t="s">
        <v>2403</v>
      </c>
      <c r="G1552" s="86" t="b">
        <v>0</v>
      </c>
      <c r="H1552" s="86" t="b">
        <v>0</v>
      </c>
      <c r="I1552" s="86" t="b">
        <v>0</v>
      </c>
      <c r="J1552" s="86" t="b">
        <v>0</v>
      </c>
      <c r="K1552" s="86" t="b">
        <v>0</v>
      </c>
      <c r="L1552" s="86" t="b">
        <v>0</v>
      </c>
    </row>
    <row r="1553" spans="1:12" x14ac:dyDescent="0.25">
      <c r="A1553" s="86" t="s">
        <v>2883</v>
      </c>
      <c r="B1553" s="86" t="s">
        <v>2631</v>
      </c>
      <c r="C1553" s="86">
        <v>2</v>
      </c>
      <c r="D1553" s="119">
        <v>2.6881187529020243E-3</v>
      </c>
      <c r="E1553" s="119">
        <v>2.7155855518931964</v>
      </c>
      <c r="F1553" s="86" t="s">
        <v>2403</v>
      </c>
      <c r="G1553" s="86" t="b">
        <v>0</v>
      </c>
      <c r="H1553" s="86" t="b">
        <v>0</v>
      </c>
      <c r="I1553" s="86" t="b">
        <v>0</v>
      </c>
      <c r="J1553" s="86" t="b">
        <v>0</v>
      </c>
      <c r="K1553" s="86" t="b">
        <v>0</v>
      </c>
      <c r="L1553" s="86" t="b">
        <v>0</v>
      </c>
    </row>
    <row r="1554" spans="1:12" x14ac:dyDescent="0.25">
      <c r="A1554" s="86" t="s">
        <v>2631</v>
      </c>
      <c r="B1554" s="86" t="s">
        <v>2884</v>
      </c>
      <c r="C1554" s="86">
        <v>2</v>
      </c>
      <c r="D1554" s="119">
        <v>2.6881187529020243E-3</v>
      </c>
      <c r="E1554" s="119">
        <v>2.7155855518931964</v>
      </c>
      <c r="F1554" s="86" t="s">
        <v>2403</v>
      </c>
      <c r="G1554" s="86" t="b">
        <v>0</v>
      </c>
      <c r="H1554" s="86" t="b">
        <v>0</v>
      </c>
      <c r="I1554" s="86" t="b">
        <v>0</v>
      </c>
      <c r="J1554" s="86" t="b">
        <v>0</v>
      </c>
      <c r="K1554" s="86" t="b">
        <v>0</v>
      </c>
      <c r="L1554" s="86" t="b">
        <v>0</v>
      </c>
    </row>
    <row r="1555" spans="1:12" x14ac:dyDescent="0.25">
      <c r="A1555" s="86" t="s">
        <v>2884</v>
      </c>
      <c r="B1555" s="86" t="s">
        <v>2468</v>
      </c>
      <c r="C1555" s="86">
        <v>2</v>
      </c>
      <c r="D1555" s="119">
        <v>2.6881187529020243E-3</v>
      </c>
      <c r="E1555" s="119">
        <v>2.1715175075429207</v>
      </c>
      <c r="F1555" s="86" t="s">
        <v>2403</v>
      </c>
      <c r="G1555" s="86" t="b">
        <v>0</v>
      </c>
      <c r="H1555" s="86" t="b">
        <v>0</v>
      </c>
      <c r="I1555" s="86" t="b">
        <v>0</v>
      </c>
      <c r="J1555" s="86" t="b">
        <v>0</v>
      </c>
      <c r="K1555" s="86" t="b">
        <v>0</v>
      </c>
      <c r="L1555" s="86" t="b">
        <v>0</v>
      </c>
    </row>
    <row r="1556" spans="1:12" x14ac:dyDescent="0.25">
      <c r="A1556" s="86" t="s">
        <v>2468</v>
      </c>
      <c r="B1556" s="86" t="s">
        <v>2465</v>
      </c>
      <c r="C1556" s="86">
        <v>2</v>
      </c>
      <c r="D1556" s="119">
        <v>2.6881187529020243E-3</v>
      </c>
      <c r="E1556" s="119">
        <v>1.4725475032069018</v>
      </c>
      <c r="F1556" s="86" t="s">
        <v>2403</v>
      </c>
      <c r="G1556" s="86" t="b">
        <v>0</v>
      </c>
      <c r="H1556" s="86" t="b">
        <v>0</v>
      </c>
      <c r="I1556" s="86" t="b">
        <v>0</v>
      </c>
      <c r="J1556" s="86" t="b">
        <v>0</v>
      </c>
      <c r="K1556" s="86" t="b">
        <v>0</v>
      </c>
      <c r="L1556" s="86" t="b">
        <v>0</v>
      </c>
    </row>
    <row r="1557" spans="1:12" x14ac:dyDescent="0.25">
      <c r="A1557" s="86" t="s">
        <v>2465</v>
      </c>
      <c r="B1557" s="86" t="s">
        <v>2885</v>
      </c>
      <c r="C1557" s="86">
        <v>2</v>
      </c>
      <c r="D1557" s="119">
        <v>2.6881187529020243E-3</v>
      </c>
      <c r="E1557" s="119">
        <v>2.0166155475571776</v>
      </c>
      <c r="F1557" s="86" t="s">
        <v>2403</v>
      </c>
      <c r="G1557" s="86" t="b">
        <v>0</v>
      </c>
      <c r="H1557" s="86" t="b">
        <v>0</v>
      </c>
      <c r="I1557" s="86" t="b">
        <v>0</v>
      </c>
      <c r="J1557" s="86" t="b">
        <v>0</v>
      </c>
      <c r="K1557" s="86" t="b">
        <v>0</v>
      </c>
      <c r="L1557" s="86" t="b">
        <v>0</v>
      </c>
    </row>
    <row r="1558" spans="1:12" x14ac:dyDescent="0.25">
      <c r="A1558" s="86" t="s">
        <v>2885</v>
      </c>
      <c r="B1558" s="86" t="s">
        <v>2451</v>
      </c>
      <c r="C1558" s="86">
        <v>2</v>
      </c>
      <c r="D1558" s="119">
        <v>2.6881187529020243E-3</v>
      </c>
      <c r="E1558" s="119">
        <v>1.6741928667349713</v>
      </c>
      <c r="F1558" s="86" t="s">
        <v>2403</v>
      </c>
      <c r="G1558" s="86" t="b">
        <v>0</v>
      </c>
      <c r="H1558" s="86" t="b">
        <v>0</v>
      </c>
      <c r="I1558" s="86" t="b">
        <v>0</v>
      </c>
      <c r="J1558" s="86" t="b">
        <v>0</v>
      </c>
      <c r="K1558" s="86" t="b">
        <v>0</v>
      </c>
      <c r="L1558" s="86" t="b">
        <v>0</v>
      </c>
    </row>
    <row r="1559" spans="1:12" x14ac:dyDescent="0.25">
      <c r="A1559" s="86" t="s">
        <v>2480</v>
      </c>
      <c r="B1559" s="86" t="s">
        <v>2886</v>
      </c>
      <c r="C1559" s="86">
        <v>2</v>
      </c>
      <c r="D1559" s="119">
        <v>2.6881187529020243E-3</v>
      </c>
      <c r="E1559" s="119">
        <v>2.539494292837515</v>
      </c>
      <c r="F1559" s="86" t="s">
        <v>2403</v>
      </c>
      <c r="G1559" s="86" t="b">
        <v>0</v>
      </c>
      <c r="H1559" s="86" t="b">
        <v>0</v>
      </c>
      <c r="I1559" s="86" t="b">
        <v>0</v>
      </c>
      <c r="J1559" s="86" t="b">
        <v>0</v>
      </c>
      <c r="K1559" s="86" t="b">
        <v>0</v>
      </c>
      <c r="L1559" s="86" t="b">
        <v>0</v>
      </c>
    </row>
    <row r="1560" spans="1:12" x14ac:dyDescent="0.25">
      <c r="A1560" s="86" t="s">
        <v>2466</v>
      </c>
      <c r="B1560" s="86" t="s">
        <v>2548</v>
      </c>
      <c r="C1560" s="86">
        <v>2</v>
      </c>
      <c r="D1560" s="119">
        <v>2.6881187529020243E-3</v>
      </c>
      <c r="E1560" s="119">
        <v>1.6100753671232224</v>
      </c>
      <c r="F1560" s="86" t="s">
        <v>2403</v>
      </c>
      <c r="G1560" s="86" t="b">
        <v>0</v>
      </c>
      <c r="H1560" s="86" t="b">
        <v>0</v>
      </c>
      <c r="I1560" s="86" t="b">
        <v>0</v>
      </c>
      <c r="J1560" s="86" t="b">
        <v>0</v>
      </c>
      <c r="K1560" s="86" t="b">
        <v>0</v>
      </c>
      <c r="L1560" s="86" t="b">
        <v>0</v>
      </c>
    </row>
    <row r="1561" spans="1:12" x14ac:dyDescent="0.25">
      <c r="A1561" s="86" t="s">
        <v>2548</v>
      </c>
      <c r="B1561" s="86" t="s">
        <v>2445</v>
      </c>
      <c r="C1561" s="86">
        <v>2</v>
      </c>
      <c r="D1561" s="119">
        <v>2.6881187529020243E-3</v>
      </c>
      <c r="E1561" s="119">
        <v>1.077096294938559</v>
      </c>
      <c r="F1561" s="86" t="s">
        <v>2403</v>
      </c>
      <c r="G1561" s="86" t="b">
        <v>0</v>
      </c>
      <c r="H1561" s="86" t="b">
        <v>0</v>
      </c>
      <c r="I1561" s="86" t="b">
        <v>0</v>
      </c>
      <c r="J1561" s="86" t="b">
        <v>0</v>
      </c>
      <c r="K1561" s="86" t="b">
        <v>0</v>
      </c>
      <c r="L1561" s="86" t="b">
        <v>0</v>
      </c>
    </row>
    <row r="1562" spans="1:12" x14ac:dyDescent="0.25">
      <c r="A1562" s="86" t="s">
        <v>2445</v>
      </c>
      <c r="B1562" s="86" t="s">
        <v>2560</v>
      </c>
      <c r="C1562" s="86">
        <v>2</v>
      </c>
      <c r="D1562" s="119">
        <v>2.6881187529020243E-3</v>
      </c>
      <c r="E1562" s="119">
        <v>1.2607406918846862</v>
      </c>
      <c r="F1562" s="86" t="s">
        <v>2403</v>
      </c>
      <c r="G1562" s="86" t="b">
        <v>0</v>
      </c>
      <c r="H1562" s="86" t="b">
        <v>0</v>
      </c>
      <c r="I1562" s="86" t="b">
        <v>0</v>
      </c>
      <c r="J1562" s="86" t="b">
        <v>0</v>
      </c>
      <c r="K1562" s="86" t="b">
        <v>0</v>
      </c>
      <c r="L1562" s="86" t="b">
        <v>0</v>
      </c>
    </row>
    <row r="1563" spans="1:12" x14ac:dyDescent="0.25">
      <c r="A1563" s="86" t="s">
        <v>2450</v>
      </c>
      <c r="B1563" s="86" t="s">
        <v>2942</v>
      </c>
      <c r="C1563" s="86">
        <v>2</v>
      </c>
      <c r="D1563" s="119">
        <v>2.6881187529020243E-3</v>
      </c>
      <c r="E1563" s="119">
        <v>1.5542175496582213</v>
      </c>
      <c r="F1563" s="86" t="s">
        <v>2403</v>
      </c>
      <c r="G1563" s="86" t="b">
        <v>0</v>
      </c>
      <c r="H1563" s="86" t="b">
        <v>0</v>
      </c>
      <c r="I1563" s="86" t="b">
        <v>0</v>
      </c>
      <c r="J1563" s="86" t="b">
        <v>0</v>
      </c>
      <c r="K1563" s="86" t="b">
        <v>0</v>
      </c>
      <c r="L1563" s="86" t="b">
        <v>0</v>
      </c>
    </row>
    <row r="1564" spans="1:12" x14ac:dyDescent="0.25">
      <c r="A1564" s="86" t="s">
        <v>2942</v>
      </c>
      <c r="B1564" s="86" t="s">
        <v>2454</v>
      </c>
      <c r="C1564" s="86">
        <v>2</v>
      </c>
      <c r="D1564" s="119">
        <v>2.6881187529020243E-3</v>
      </c>
      <c r="E1564" s="119">
        <v>1.5114655692372714</v>
      </c>
      <c r="F1564" s="86" t="s">
        <v>2403</v>
      </c>
      <c r="G1564" s="86" t="b">
        <v>0</v>
      </c>
      <c r="H1564" s="86" t="b">
        <v>0</v>
      </c>
      <c r="I1564" s="86" t="b">
        <v>0</v>
      </c>
      <c r="J1564" s="86" t="b">
        <v>0</v>
      </c>
      <c r="K1564" s="86" t="b">
        <v>0</v>
      </c>
      <c r="L1564" s="86" t="b">
        <v>0</v>
      </c>
    </row>
    <row r="1565" spans="1:12" x14ac:dyDescent="0.25">
      <c r="A1565" s="86" t="s">
        <v>2465</v>
      </c>
      <c r="B1565" s="86" t="s">
        <v>2941</v>
      </c>
      <c r="C1565" s="86">
        <v>2</v>
      </c>
      <c r="D1565" s="119">
        <v>2.6881187529020243E-3</v>
      </c>
      <c r="E1565" s="119">
        <v>2.0166155475571776</v>
      </c>
      <c r="F1565" s="86" t="s">
        <v>2403</v>
      </c>
      <c r="G1565" s="86" t="b">
        <v>0</v>
      </c>
      <c r="H1565" s="86" t="b">
        <v>0</v>
      </c>
      <c r="I1565" s="86" t="b">
        <v>0</v>
      </c>
      <c r="J1565" s="86" t="b">
        <v>0</v>
      </c>
      <c r="K1565" s="86" t="b">
        <v>0</v>
      </c>
      <c r="L1565" s="86" t="b">
        <v>0</v>
      </c>
    </row>
    <row r="1566" spans="1:12" x14ac:dyDescent="0.25">
      <c r="A1566" s="86" t="s">
        <v>2447</v>
      </c>
      <c r="B1566" s="86" t="s">
        <v>2446</v>
      </c>
      <c r="C1566" s="86">
        <v>17</v>
      </c>
      <c r="D1566" s="119">
        <v>1.1259168393522818E-2</v>
      </c>
      <c r="E1566" s="119">
        <v>1.4285159212861611</v>
      </c>
      <c r="F1566" s="86" t="s">
        <v>2404</v>
      </c>
      <c r="G1566" s="86" t="b">
        <v>0</v>
      </c>
      <c r="H1566" s="86" t="b">
        <v>0</v>
      </c>
      <c r="I1566" s="86" t="b">
        <v>0</v>
      </c>
      <c r="J1566" s="86" t="b">
        <v>0</v>
      </c>
      <c r="K1566" s="86" t="b">
        <v>0</v>
      </c>
      <c r="L1566" s="86" t="b">
        <v>0</v>
      </c>
    </row>
    <row r="1567" spans="1:12" x14ac:dyDescent="0.25">
      <c r="A1567" s="86" t="s">
        <v>2485</v>
      </c>
      <c r="B1567" s="86" t="s">
        <v>2445</v>
      </c>
      <c r="C1567" s="86">
        <v>14</v>
      </c>
      <c r="D1567" s="119">
        <v>1.1671631120420101E-2</v>
      </c>
      <c r="E1567" s="119">
        <v>1.1026623418971477</v>
      </c>
      <c r="F1567" s="86" t="s">
        <v>2404</v>
      </c>
      <c r="G1567" s="86" t="b">
        <v>0</v>
      </c>
      <c r="H1567" s="86" t="b">
        <v>0</v>
      </c>
      <c r="I1567" s="86" t="b">
        <v>0</v>
      </c>
      <c r="J1567" s="86" t="b">
        <v>0</v>
      </c>
      <c r="K1567" s="86" t="b">
        <v>0</v>
      </c>
      <c r="L1567" s="86" t="b">
        <v>0</v>
      </c>
    </row>
    <row r="1568" spans="1:12" x14ac:dyDescent="0.25">
      <c r="A1568" s="86" t="s">
        <v>2445</v>
      </c>
      <c r="B1568" s="86" t="s">
        <v>2447</v>
      </c>
      <c r="C1568" s="86">
        <v>14</v>
      </c>
      <c r="D1568" s="119">
        <v>1.1671631120420101E-2</v>
      </c>
      <c r="E1568" s="119">
        <v>1.0726991185197046</v>
      </c>
      <c r="F1568" s="86" t="s">
        <v>2404</v>
      </c>
      <c r="G1568" s="86" t="b">
        <v>0</v>
      </c>
      <c r="H1568" s="86" t="b">
        <v>0</v>
      </c>
      <c r="I1568" s="86" t="b">
        <v>0</v>
      </c>
      <c r="J1568" s="86" t="b">
        <v>0</v>
      </c>
      <c r="K1568" s="86" t="b">
        <v>0</v>
      </c>
      <c r="L1568" s="86" t="b">
        <v>0</v>
      </c>
    </row>
    <row r="1569" spans="1:12" x14ac:dyDescent="0.25">
      <c r="A1569" s="86" t="s">
        <v>2446</v>
      </c>
      <c r="B1569" s="86" t="s">
        <v>2497</v>
      </c>
      <c r="C1569" s="86">
        <v>14</v>
      </c>
      <c r="D1569" s="119">
        <v>1.1671631120420101E-2</v>
      </c>
      <c r="E1569" s="119">
        <v>1.4285159212861611</v>
      </c>
      <c r="F1569" s="86" t="s">
        <v>2404</v>
      </c>
      <c r="G1569" s="86" t="b">
        <v>0</v>
      </c>
      <c r="H1569" s="86" t="b">
        <v>0</v>
      </c>
      <c r="I1569" s="86" t="b">
        <v>0</v>
      </c>
      <c r="J1569" s="86" t="b">
        <v>0</v>
      </c>
      <c r="K1569" s="86" t="b">
        <v>0</v>
      </c>
      <c r="L1569" s="86" t="b">
        <v>0</v>
      </c>
    </row>
    <row r="1570" spans="1:12" x14ac:dyDescent="0.25">
      <c r="A1570" s="86" t="s">
        <v>2497</v>
      </c>
      <c r="B1570" s="86" t="s">
        <v>2498</v>
      </c>
      <c r="C1570" s="86">
        <v>14</v>
      </c>
      <c r="D1570" s="119">
        <v>1.1671631120420101E-2</v>
      </c>
      <c r="E1570" s="119">
        <v>1.512836806986197</v>
      </c>
      <c r="F1570" s="86" t="s">
        <v>2404</v>
      </c>
      <c r="G1570" s="86" t="b">
        <v>0</v>
      </c>
      <c r="H1570" s="86" t="b">
        <v>0</v>
      </c>
      <c r="I1570" s="86" t="b">
        <v>0</v>
      </c>
      <c r="J1570" s="86" t="b">
        <v>0</v>
      </c>
      <c r="K1570" s="86" t="b">
        <v>0</v>
      </c>
      <c r="L1570" s="86" t="b">
        <v>0</v>
      </c>
    </row>
    <row r="1571" spans="1:12" x14ac:dyDescent="0.25">
      <c r="A1571" s="86" t="s">
        <v>2498</v>
      </c>
      <c r="B1571" s="86" t="s">
        <v>2458</v>
      </c>
      <c r="C1571" s="86">
        <v>14</v>
      </c>
      <c r="D1571" s="119">
        <v>1.1671631120420101E-2</v>
      </c>
      <c r="E1571" s="119">
        <v>1.3165421618422288</v>
      </c>
      <c r="F1571" s="86" t="s">
        <v>2404</v>
      </c>
      <c r="G1571" s="86" t="b">
        <v>0</v>
      </c>
      <c r="H1571" s="86" t="b">
        <v>0</v>
      </c>
      <c r="I1571" s="86" t="b">
        <v>0</v>
      </c>
      <c r="J1571" s="86" t="b">
        <v>0</v>
      </c>
      <c r="K1571" s="86" t="b">
        <v>0</v>
      </c>
      <c r="L1571" s="86" t="b">
        <v>0</v>
      </c>
    </row>
    <row r="1572" spans="1:12" x14ac:dyDescent="0.25">
      <c r="A1572" s="86" t="s">
        <v>2458</v>
      </c>
      <c r="B1572" s="86" t="s">
        <v>2499</v>
      </c>
      <c r="C1572" s="86">
        <v>14</v>
      </c>
      <c r="D1572" s="119">
        <v>1.1671631120420101E-2</v>
      </c>
      <c r="E1572" s="119">
        <v>1.3165421618422288</v>
      </c>
      <c r="F1572" s="86" t="s">
        <v>2404</v>
      </c>
      <c r="G1572" s="86" t="b">
        <v>0</v>
      </c>
      <c r="H1572" s="86" t="b">
        <v>0</v>
      </c>
      <c r="I1572" s="86" t="b">
        <v>0</v>
      </c>
      <c r="J1572" s="86" t="b">
        <v>0</v>
      </c>
      <c r="K1572" s="86" t="b">
        <v>0</v>
      </c>
      <c r="L1572" s="86" t="b">
        <v>0</v>
      </c>
    </row>
    <row r="1573" spans="1:12" x14ac:dyDescent="0.25">
      <c r="A1573" s="86" t="s">
        <v>2499</v>
      </c>
      <c r="B1573" s="86" t="s">
        <v>2500</v>
      </c>
      <c r="C1573" s="86">
        <v>14</v>
      </c>
      <c r="D1573" s="119">
        <v>1.1671631120420101E-2</v>
      </c>
      <c r="E1573" s="119">
        <v>1.512836806986197</v>
      </c>
      <c r="F1573" s="86" t="s">
        <v>2404</v>
      </c>
      <c r="G1573" s="86" t="b">
        <v>0</v>
      </c>
      <c r="H1573" s="86" t="b">
        <v>0</v>
      </c>
      <c r="I1573" s="86" t="b">
        <v>0</v>
      </c>
      <c r="J1573" s="86" t="b">
        <v>0</v>
      </c>
      <c r="K1573" s="86" t="b">
        <v>0</v>
      </c>
      <c r="L1573" s="86" t="b">
        <v>0</v>
      </c>
    </row>
    <row r="1574" spans="1:12" x14ac:dyDescent="0.25">
      <c r="A1574" s="86" t="s">
        <v>2500</v>
      </c>
      <c r="B1574" s="86" t="s">
        <v>2501</v>
      </c>
      <c r="C1574" s="86">
        <v>14</v>
      </c>
      <c r="D1574" s="119">
        <v>1.1671631120420101E-2</v>
      </c>
      <c r="E1574" s="119">
        <v>1.512836806986197</v>
      </c>
      <c r="F1574" s="86" t="s">
        <v>2404</v>
      </c>
      <c r="G1574" s="86" t="b">
        <v>0</v>
      </c>
      <c r="H1574" s="86" t="b">
        <v>0</v>
      </c>
      <c r="I1574" s="86" t="b">
        <v>0</v>
      </c>
      <c r="J1574" s="86" t="b">
        <v>0</v>
      </c>
      <c r="K1574" s="86" t="b">
        <v>0</v>
      </c>
      <c r="L1574" s="86" t="b">
        <v>0</v>
      </c>
    </row>
    <row r="1575" spans="1:12" x14ac:dyDescent="0.25">
      <c r="A1575" s="86" t="s">
        <v>2501</v>
      </c>
      <c r="B1575" s="86" t="s">
        <v>2502</v>
      </c>
      <c r="C1575" s="86">
        <v>14</v>
      </c>
      <c r="D1575" s="119">
        <v>1.1671631120420101E-2</v>
      </c>
      <c r="E1575" s="119">
        <v>1.512836806986197</v>
      </c>
      <c r="F1575" s="86" t="s">
        <v>2404</v>
      </c>
      <c r="G1575" s="86" t="b">
        <v>0</v>
      </c>
      <c r="H1575" s="86" t="b">
        <v>0</v>
      </c>
      <c r="I1575" s="86" t="b">
        <v>0</v>
      </c>
      <c r="J1575" s="86" t="b">
        <v>0</v>
      </c>
      <c r="K1575" s="86" t="b">
        <v>0</v>
      </c>
      <c r="L1575" s="86" t="b">
        <v>0</v>
      </c>
    </row>
    <row r="1576" spans="1:12" x14ac:dyDescent="0.25">
      <c r="A1576" s="86" t="s">
        <v>2502</v>
      </c>
      <c r="B1576" s="86" t="s">
        <v>2471</v>
      </c>
      <c r="C1576" s="86">
        <v>14</v>
      </c>
      <c r="D1576" s="119">
        <v>1.1671631120420101E-2</v>
      </c>
      <c r="E1576" s="119">
        <v>1.512836806986197</v>
      </c>
      <c r="F1576" s="86" t="s">
        <v>2404</v>
      </c>
      <c r="G1576" s="86" t="b">
        <v>0</v>
      </c>
      <c r="H1576" s="86" t="b">
        <v>0</v>
      </c>
      <c r="I1576" s="86" t="b">
        <v>0</v>
      </c>
      <c r="J1576" s="86" t="b">
        <v>0</v>
      </c>
      <c r="K1576" s="86" t="b">
        <v>0</v>
      </c>
      <c r="L1576" s="86" t="b">
        <v>0</v>
      </c>
    </row>
    <row r="1577" spans="1:12" x14ac:dyDescent="0.25">
      <c r="A1577" s="86" t="s">
        <v>2471</v>
      </c>
      <c r="B1577" s="86" t="s">
        <v>2503</v>
      </c>
      <c r="C1577" s="86">
        <v>14</v>
      </c>
      <c r="D1577" s="119">
        <v>1.1671631120420101E-2</v>
      </c>
      <c r="E1577" s="119">
        <v>1.512836806986197</v>
      </c>
      <c r="F1577" s="86" t="s">
        <v>2404</v>
      </c>
      <c r="G1577" s="86" t="b">
        <v>0</v>
      </c>
      <c r="H1577" s="86" t="b">
        <v>0</v>
      </c>
      <c r="I1577" s="86" t="b">
        <v>0</v>
      </c>
      <c r="J1577" s="86" t="b">
        <v>0</v>
      </c>
      <c r="K1577" s="86" t="b">
        <v>0</v>
      </c>
      <c r="L1577" s="86" t="b">
        <v>0</v>
      </c>
    </row>
    <row r="1578" spans="1:12" x14ac:dyDescent="0.25">
      <c r="A1578" s="86" t="s">
        <v>2503</v>
      </c>
      <c r="B1578" s="86" t="s">
        <v>2504</v>
      </c>
      <c r="C1578" s="86">
        <v>14</v>
      </c>
      <c r="D1578" s="119">
        <v>1.1671631120420101E-2</v>
      </c>
      <c r="E1578" s="119">
        <v>1.512836806986197</v>
      </c>
      <c r="F1578" s="86" t="s">
        <v>2404</v>
      </c>
      <c r="G1578" s="86" t="b">
        <v>0</v>
      </c>
      <c r="H1578" s="86" t="b">
        <v>0</v>
      </c>
      <c r="I1578" s="86" t="b">
        <v>0</v>
      </c>
      <c r="J1578" s="86" t="b">
        <v>0</v>
      </c>
      <c r="K1578" s="86" t="b">
        <v>0</v>
      </c>
      <c r="L1578" s="86" t="b">
        <v>0</v>
      </c>
    </row>
    <row r="1579" spans="1:12" x14ac:dyDescent="0.25">
      <c r="A1579" s="86" t="s">
        <v>2504</v>
      </c>
      <c r="B1579" s="86" t="s">
        <v>2505</v>
      </c>
      <c r="C1579" s="86">
        <v>14</v>
      </c>
      <c r="D1579" s="119">
        <v>1.1671631120420101E-2</v>
      </c>
      <c r="E1579" s="119">
        <v>1.512836806986197</v>
      </c>
      <c r="F1579" s="86" t="s">
        <v>2404</v>
      </c>
      <c r="G1579" s="86" t="b">
        <v>0</v>
      </c>
      <c r="H1579" s="86" t="b">
        <v>0</v>
      </c>
      <c r="I1579" s="86" t="b">
        <v>0</v>
      </c>
      <c r="J1579" s="86" t="b">
        <v>0</v>
      </c>
      <c r="K1579" s="86" t="b">
        <v>0</v>
      </c>
      <c r="L1579" s="86" t="b">
        <v>0</v>
      </c>
    </row>
    <row r="1580" spans="1:12" x14ac:dyDescent="0.25">
      <c r="A1580" s="86" t="s">
        <v>2460</v>
      </c>
      <c r="B1580" s="86" t="s">
        <v>2445</v>
      </c>
      <c r="C1580" s="86">
        <v>11</v>
      </c>
      <c r="D1580" s="119">
        <v>1.1512211324592856E-2</v>
      </c>
      <c r="E1580" s="119">
        <v>1.0301116747485359</v>
      </c>
      <c r="F1580" s="86" t="s">
        <v>2404</v>
      </c>
      <c r="G1580" s="86" t="b">
        <v>0</v>
      </c>
      <c r="H1580" s="86" t="b">
        <v>0</v>
      </c>
      <c r="I1580" s="86" t="b">
        <v>0</v>
      </c>
      <c r="J1580" s="86" t="b">
        <v>0</v>
      </c>
      <c r="K1580" s="86" t="b">
        <v>0</v>
      </c>
      <c r="L1580" s="86" t="b">
        <v>0</v>
      </c>
    </row>
    <row r="1581" spans="1:12" x14ac:dyDescent="0.25">
      <c r="A1581" s="86" t="s">
        <v>2445</v>
      </c>
      <c r="B1581" s="86" t="s">
        <v>2514</v>
      </c>
      <c r="C1581" s="86">
        <v>11</v>
      </c>
      <c r="D1581" s="119">
        <v>1.1512211324592856E-2</v>
      </c>
      <c r="E1581" s="119">
        <v>1.1026623418971477</v>
      </c>
      <c r="F1581" s="86" t="s">
        <v>2404</v>
      </c>
      <c r="G1581" s="86" t="b">
        <v>0</v>
      </c>
      <c r="H1581" s="86" t="b">
        <v>0</v>
      </c>
      <c r="I1581" s="86" t="b">
        <v>0</v>
      </c>
      <c r="J1581" s="86" t="b">
        <v>0</v>
      </c>
      <c r="K1581" s="86" t="b">
        <v>0</v>
      </c>
      <c r="L1581" s="86" t="b">
        <v>0</v>
      </c>
    </row>
    <row r="1582" spans="1:12" x14ac:dyDescent="0.25">
      <c r="A1582" s="86" t="s">
        <v>2514</v>
      </c>
      <c r="B1582" s="86" t="s">
        <v>2468</v>
      </c>
      <c r="C1582" s="86">
        <v>11</v>
      </c>
      <c r="D1582" s="119">
        <v>1.1512211324592856E-2</v>
      </c>
      <c r="E1582" s="119">
        <v>1.3802112417116059</v>
      </c>
      <c r="F1582" s="86" t="s">
        <v>2404</v>
      </c>
      <c r="G1582" s="86" t="b">
        <v>0</v>
      </c>
      <c r="H1582" s="86" t="b">
        <v>0</v>
      </c>
      <c r="I1582" s="86" t="b">
        <v>0</v>
      </c>
      <c r="J1582" s="86" t="b">
        <v>0</v>
      </c>
      <c r="K1582" s="86" t="b">
        <v>0</v>
      </c>
      <c r="L1582" s="86" t="b">
        <v>0</v>
      </c>
    </row>
    <row r="1583" spans="1:12" x14ac:dyDescent="0.25">
      <c r="A1583" s="86" t="s">
        <v>2468</v>
      </c>
      <c r="B1583" s="86" t="s">
        <v>2477</v>
      </c>
      <c r="C1583" s="86">
        <v>11</v>
      </c>
      <c r="D1583" s="119">
        <v>1.1512211324592856E-2</v>
      </c>
      <c r="E1583" s="119">
        <v>1.3802112417116059</v>
      </c>
      <c r="F1583" s="86" t="s">
        <v>2404</v>
      </c>
      <c r="G1583" s="86" t="b">
        <v>0</v>
      </c>
      <c r="H1583" s="86" t="b">
        <v>0</v>
      </c>
      <c r="I1583" s="86" t="b">
        <v>0</v>
      </c>
      <c r="J1583" s="86" t="b">
        <v>0</v>
      </c>
      <c r="K1583" s="86" t="b">
        <v>0</v>
      </c>
      <c r="L1583" s="86" t="b">
        <v>0</v>
      </c>
    </row>
    <row r="1584" spans="1:12" x14ac:dyDescent="0.25">
      <c r="A1584" s="86" t="s">
        <v>2477</v>
      </c>
      <c r="B1584" s="86" t="s">
        <v>2482</v>
      </c>
      <c r="C1584" s="86">
        <v>11</v>
      </c>
      <c r="D1584" s="119">
        <v>1.1512211324592856E-2</v>
      </c>
      <c r="E1584" s="119">
        <v>1.6175721575062099</v>
      </c>
      <c r="F1584" s="86" t="s">
        <v>2404</v>
      </c>
      <c r="G1584" s="86" t="b">
        <v>0</v>
      </c>
      <c r="H1584" s="86" t="b">
        <v>0</v>
      </c>
      <c r="I1584" s="86" t="b">
        <v>0</v>
      </c>
      <c r="J1584" s="86" t="b">
        <v>0</v>
      </c>
      <c r="K1584" s="86" t="b">
        <v>0</v>
      </c>
      <c r="L1584" s="86" t="b">
        <v>0</v>
      </c>
    </row>
    <row r="1585" spans="1:12" x14ac:dyDescent="0.25">
      <c r="A1585" s="86" t="s">
        <v>2482</v>
      </c>
      <c r="B1585" s="86" t="s">
        <v>2515</v>
      </c>
      <c r="C1585" s="86">
        <v>11</v>
      </c>
      <c r="D1585" s="119">
        <v>1.1512211324592856E-2</v>
      </c>
      <c r="E1585" s="119">
        <v>1.6175721575062099</v>
      </c>
      <c r="F1585" s="86" t="s">
        <v>2404</v>
      </c>
      <c r="G1585" s="86" t="b">
        <v>0</v>
      </c>
      <c r="H1585" s="86" t="b">
        <v>0</v>
      </c>
      <c r="I1585" s="86" t="b">
        <v>0</v>
      </c>
      <c r="J1585" s="86" t="b">
        <v>0</v>
      </c>
      <c r="K1585" s="86" t="b">
        <v>0</v>
      </c>
      <c r="L1585" s="86" t="b">
        <v>0</v>
      </c>
    </row>
    <row r="1586" spans="1:12" x14ac:dyDescent="0.25">
      <c r="A1586" s="86" t="s">
        <v>2515</v>
      </c>
      <c r="B1586" s="86" t="s">
        <v>2516</v>
      </c>
      <c r="C1586" s="86">
        <v>11</v>
      </c>
      <c r="D1586" s="119">
        <v>1.1512211324592856E-2</v>
      </c>
      <c r="E1586" s="119">
        <v>1.6175721575062099</v>
      </c>
      <c r="F1586" s="86" t="s">
        <v>2404</v>
      </c>
      <c r="G1586" s="86" t="b">
        <v>0</v>
      </c>
      <c r="H1586" s="86" t="b">
        <v>0</v>
      </c>
      <c r="I1586" s="86" t="b">
        <v>0</v>
      </c>
      <c r="J1586" s="86" t="b">
        <v>0</v>
      </c>
      <c r="K1586" s="86" t="b">
        <v>0</v>
      </c>
      <c r="L1586" s="86" t="b">
        <v>0</v>
      </c>
    </row>
    <row r="1587" spans="1:12" x14ac:dyDescent="0.25">
      <c r="A1587" s="86" t="s">
        <v>2516</v>
      </c>
      <c r="B1587" s="86" t="s">
        <v>2491</v>
      </c>
      <c r="C1587" s="86">
        <v>11</v>
      </c>
      <c r="D1587" s="119">
        <v>1.1512211324592856E-2</v>
      </c>
      <c r="E1587" s="119">
        <v>1.6175721575062099</v>
      </c>
      <c r="F1587" s="86" t="s">
        <v>2404</v>
      </c>
      <c r="G1587" s="86" t="b">
        <v>0</v>
      </c>
      <c r="H1587" s="86" t="b">
        <v>0</v>
      </c>
      <c r="I1587" s="86" t="b">
        <v>0</v>
      </c>
      <c r="J1587" s="86" t="b">
        <v>0</v>
      </c>
      <c r="K1587" s="86" t="b">
        <v>0</v>
      </c>
      <c r="L1587" s="86" t="b">
        <v>0</v>
      </c>
    </row>
    <row r="1588" spans="1:12" x14ac:dyDescent="0.25">
      <c r="A1588" s="86" t="s">
        <v>2491</v>
      </c>
      <c r="B1588" s="86" t="s">
        <v>2496</v>
      </c>
      <c r="C1588" s="86">
        <v>11</v>
      </c>
      <c r="D1588" s="119">
        <v>1.1512211324592856E-2</v>
      </c>
      <c r="E1588" s="119">
        <v>1.6175721575062099</v>
      </c>
      <c r="F1588" s="86" t="s">
        <v>2404</v>
      </c>
      <c r="G1588" s="86" t="b">
        <v>0</v>
      </c>
      <c r="H1588" s="86" t="b">
        <v>0</v>
      </c>
      <c r="I1588" s="86" t="b">
        <v>0</v>
      </c>
      <c r="J1588" s="86" t="b">
        <v>0</v>
      </c>
      <c r="K1588" s="86" t="b">
        <v>0</v>
      </c>
      <c r="L1588" s="86" t="b">
        <v>0</v>
      </c>
    </row>
    <row r="1589" spans="1:12" x14ac:dyDescent="0.25">
      <c r="A1589" s="86" t="s">
        <v>2496</v>
      </c>
      <c r="B1589" s="86" t="s">
        <v>2481</v>
      </c>
      <c r="C1589" s="86">
        <v>11</v>
      </c>
      <c r="D1589" s="119">
        <v>1.1512211324592856E-2</v>
      </c>
      <c r="E1589" s="119">
        <v>1.6175721575062099</v>
      </c>
      <c r="F1589" s="86" t="s">
        <v>2404</v>
      </c>
      <c r="G1589" s="86" t="b">
        <v>0</v>
      </c>
      <c r="H1589" s="86" t="b">
        <v>0</v>
      </c>
      <c r="I1589" s="86" t="b">
        <v>0</v>
      </c>
      <c r="J1589" s="86" t="b">
        <v>0</v>
      </c>
      <c r="K1589" s="86" t="b">
        <v>0</v>
      </c>
      <c r="L1589" s="86" t="b">
        <v>0</v>
      </c>
    </row>
    <row r="1590" spans="1:12" x14ac:dyDescent="0.25">
      <c r="A1590" s="86" t="s">
        <v>2481</v>
      </c>
      <c r="B1590" s="86" t="s">
        <v>2455</v>
      </c>
      <c r="C1590" s="86">
        <v>11</v>
      </c>
      <c r="D1590" s="119">
        <v>1.1512211324592856E-2</v>
      </c>
      <c r="E1590" s="119">
        <v>1.5797835966168103</v>
      </c>
      <c r="F1590" s="86" t="s">
        <v>2404</v>
      </c>
      <c r="G1590" s="86" t="b">
        <v>0</v>
      </c>
      <c r="H1590" s="86" t="b">
        <v>0</v>
      </c>
      <c r="I1590" s="86" t="b">
        <v>0</v>
      </c>
      <c r="J1590" s="86" t="b">
        <v>0</v>
      </c>
      <c r="K1590" s="86" t="b">
        <v>0</v>
      </c>
      <c r="L1590" s="86" t="b">
        <v>0</v>
      </c>
    </row>
    <row r="1591" spans="1:12" x14ac:dyDescent="0.25">
      <c r="A1591" s="86" t="s">
        <v>2455</v>
      </c>
      <c r="B1591" s="86" t="s">
        <v>2459</v>
      </c>
      <c r="C1591" s="86">
        <v>11</v>
      </c>
      <c r="D1591" s="119">
        <v>1.1512211324592856E-2</v>
      </c>
      <c r="E1591" s="119">
        <v>1.5797835966168103</v>
      </c>
      <c r="F1591" s="86" t="s">
        <v>2404</v>
      </c>
      <c r="G1591" s="86" t="b">
        <v>0</v>
      </c>
      <c r="H1591" s="86" t="b">
        <v>0</v>
      </c>
      <c r="I1591" s="86" t="b">
        <v>0</v>
      </c>
      <c r="J1591" s="86" t="b">
        <v>0</v>
      </c>
      <c r="K1591" s="86" t="b">
        <v>0</v>
      </c>
      <c r="L1591" s="86" t="b">
        <v>0</v>
      </c>
    </row>
    <row r="1592" spans="1:12" x14ac:dyDescent="0.25">
      <c r="A1592" s="86" t="s">
        <v>2452</v>
      </c>
      <c r="B1592" s="86" t="s">
        <v>2533</v>
      </c>
      <c r="C1592" s="86">
        <v>8</v>
      </c>
      <c r="D1592" s="119">
        <v>1.0621341687403965E-2</v>
      </c>
      <c r="E1592" s="119">
        <v>1.7558748556724915</v>
      </c>
      <c r="F1592" s="86" t="s">
        <v>2404</v>
      </c>
      <c r="G1592" s="86" t="b">
        <v>0</v>
      </c>
      <c r="H1592" s="86" t="b">
        <v>0</v>
      </c>
      <c r="I1592" s="86" t="b">
        <v>0</v>
      </c>
      <c r="J1592" s="86" t="b">
        <v>0</v>
      </c>
      <c r="K1592" s="86" t="b">
        <v>0</v>
      </c>
      <c r="L1592" s="86" t="b">
        <v>0</v>
      </c>
    </row>
    <row r="1593" spans="1:12" x14ac:dyDescent="0.25">
      <c r="A1593" s="86" t="s">
        <v>2533</v>
      </c>
      <c r="B1593" s="86" t="s">
        <v>2534</v>
      </c>
      <c r="C1593" s="86">
        <v>8</v>
      </c>
      <c r="D1593" s="119">
        <v>1.0621341687403965E-2</v>
      </c>
      <c r="E1593" s="119">
        <v>1.7558748556724915</v>
      </c>
      <c r="F1593" s="86" t="s">
        <v>2404</v>
      </c>
      <c r="G1593" s="86" t="b">
        <v>0</v>
      </c>
      <c r="H1593" s="86" t="b">
        <v>0</v>
      </c>
      <c r="I1593" s="86" t="b">
        <v>0</v>
      </c>
      <c r="J1593" s="86" t="b">
        <v>0</v>
      </c>
      <c r="K1593" s="86" t="b">
        <v>0</v>
      </c>
      <c r="L1593" s="86" t="b">
        <v>0</v>
      </c>
    </row>
    <row r="1594" spans="1:12" x14ac:dyDescent="0.25">
      <c r="A1594" s="86" t="s">
        <v>2534</v>
      </c>
      <c r="B1594" s="86" t="s">
        <v>2458</v>
      </c>
      <c r="C1594" s="86">
        <v>8</v>
      </c>
      <c r="D1594" s="119">
        <v>1.0621341687403965E-2</v>
      </c>
      <c r="E1594" s="119">
        <v>1.3165421618422288</v>
      </c>
      <c r="F1594" s="86" t="s">
        <v>2404</v>
      </c>
      <c r="G1594" s="86" t="b">
        <v>0</v>
      </c>
      <c r="H1594" s="86" t="b">
        <v>0</v>
      </c>
      <c r="I1594" s="86" t="b">
        <v>0</v>
      </c>
      <c r="J1594" s="86" t="b">
        <v>0</v>
      </c>
      <c r="K1594" s="86" t="b">
        <v>0</v>
      </c>
      <c r="L1594" s="86" t="b">
        <v>0</v>
      </c>
    </row>
    <row r="1595" spans="1:12" x14ac:dyDescent="0.25">
      <c r="A1595" s="86" t="s">
        <v>2458</v>
      </c>
      <c r="B1595" s="86" t="s">
        <v>2445</v>
      </c>
      <c r="C1595" s="86">
        <v>8</v>
      </c>
      <c r="D1595" s="119">
        <v>1.0621341687403965E-2</v>
      </c>
      <c r="E1595" s="119">
        <v>0.6633296480668851</v>
      </c>
      <c r="F1595" s="86" t="s">
        <v>2404</v>
      </c>
      <c r="G1595" s="86" t="b">
        <v>0</v>
      </c>
      <c r="H1595" s="86" t="b">
        <v>0</v>
      </c>
      <c r="I1595" s="86" t="b">
        <v>0</v>
      </c>
      <c r="J1595" s="86" t="b">
        <v>0</v>
      </c>
      <c r="K1595" s="86" t="b">
        <v>0</v>
      </c>
      <c r="L1595" s="86" t="b">
        <v>0</v>
      </c>
    </row>
    <row r="1596" spans="1:12" x14ac:dyDescent="0.25">
      <c r="A1596" s="86" t="s">
        <v>2445</v>
      </c>
      <c r="B1596" s="86" t="s">
        <v>2535</v>
      </c>
      <c r="C1596" s="86">
        <v>8</v>
      </c>
      <c r="D1596" s="119">
        <v>1.0621341687403965E-2</v>
      </c>
      <c r="E1596" s="119">
        <v>1.1026623418971477</v>
      </c>
      <c r="F1596" s="86" t="s">
        <v>2404</v>
      </c>
      <c r="G1596" s="86" t="b">
        <v>0</v>
      </c>
      <c r="H1596" s="86" t="b">
        <v>0</v>
      </c>
      <c r="I1596" s="86" t="b">
        <v>0</v>
      </c>
      <c r="J1596" s="86" t="b">
        <v>0</v>
      </c>
      <c r="K1596" s="86" t="b">
        <v>0</v>
      </c>
      <c r="L1596" s="86" t="b">
        <v>0</v>
      </c>
    </row>
    <row r="1597" spans="1:12" x14ac:dyDescent="0.25">
      <c r="A1597" s="86" t="s">
        <v>2535</v>
      </c>
      <c r="B1597" s="86" t="s">
        <v>2493</v>
      </c>
      <c r="C1597" s="86">
        <v>8</v>
      </c>
      <c r="D1597" s="119">
        <v>1.0621341687403965E-2</v>
      </c>
      <c r="E1597" s="119">
        <v>1.7558748556724915</v>
      </c>
      <c r="F1597" s="86" t="s">
        <v>2404</v>
      </c>
      <c r="G1597" s="86" t="b">
        <v>0</v>
      </c>
      <c r="H1597" s="86" t="b">
        <v>0</v>
      </c>
      <c r="I1597" s="86" t="b">
        <v>0</v>
      </c>
      <c r="J1597" s="86" t="b">
        <v>0</v>
      </c>
      <c r="K1597" s="86" t="b">
        <v>0</v>
      </c>
      <c r="L1597" s="86" t="b">
        <v>0</v>
      </c>
    </row>
    <row r="1598" spans="1:12" x14ac:dyDescent="0.25">
      <c r="A1598" s="86" t="s">
        <v>2493</v>
      </c>
      <c r="B1598" s="86" t="s">
        <v>2468</v>
      </c>
      <c r="C1598" s="86">
        <v>8</v>
      </c>
      <c r="D1598" s="119">
        <v>1.0621341687403965E-2</v>
      </c>
      <c r="E1598" s="119">
        <v>1.3802112417116059</v>
      </c>
      <c r="F1598" s="86" t="s">
        <v>2404</v>
      </c>
      <c r="G1598" s="86" t="b">
        <v>0</v>
      </c>
      <c r="H1598" s="86" t="b">
        <v>0</v>
      </c>
      <c r="I1598" s="86" t="b">
        <v>0</v>
      </c>
      <c r="J1598" s="86" t="b">
        <v>0</v>
      </c>
      <c r="K1598" s="86" t="b">
        <v>0</v>
      </c>
      <c r="L1598" s="86" t="b">
        <v>0</v>
      </c>
    </row>
    <row r="1599" spans="1:12" x14ac:dyDescent="0.25">
      <c r="A1599" s="86" t="s">
        <v>2468</v>
      </c>
      <c r="B1599" s="86" t="s">
        <v>2536</v>
      </c>
      <c r="C1599" s="86">
        <v>8</v>
      </c>
      <c r="D1599" s="119">
        <v>1.0621341687403965E-2</v>
      </c>
      <c r="E1599" s="119">
        <v>1.3802112417116059</v>
      </c>
      <c r="F1599" s="86" t="s">
        <v>2404</v>
      </c>
      <c r="G1599" s="86" t="b">
        <v>0</v>
      </c>
      <c r="H1599" s="86" t="b">
        <v>0</v>
      </c>
      <c r="I1599" s="86" t="b">
        <v>0</v>
      </c>
      <c r="J1599" s="86" t="b">
        <v>0</v>
      </c>
      <c r="K1599" s="86" t="b">
        <v>0</v>
      </c>
      <c r="L1599" s="86" t="b">
        <v>0</v>
      </c>
    </row>
    <row r="1600" spans="1:12" x14ac:dyDescent="0.25">
      <c r="A1600" s="86" t="s">
        <v>2536</v>
      </c>
      <c r="B1600" s="86" t="s">
        <v>2537</v>
      </c>
      <c r="C1600" s="86">
        <v>8</v>
      </c>
      <c r="D1600" s="119">
        <v>1.0621341687403965E-2</v>
      </c>
      <c r="E1600" s="119">
        <v>1.7558748556724915</v>
      </c>
      <c r="F1600" s="86" t="s">
        <v>2404</v>
      </c>
      <c r="G1600" s="86" t="b">
        <v>0</v>
      </c>
      <c r="H1600" s="86" t="b">
        <v>0</v>
      </c>
      <c r="I1600" s="86" t="b">
        <v>0</v>
      </c>
      <c r="J1600" s="86" t="b">
        <v>0</v>
      </c>
      <c r="K1600" s="86" t="b">
        <v>0</v>
      </c>
      <c r="L1600" s="86" t="b">
        <v>0</v>
      </c>
    </row>
    <row r="1601" spans="1:12" x14ac:dyDescent="0.25">
      <c r="A1601" s="86" t="s">
        <v>2537</v>
      </c>
      <c r="B1601" s="86" t="s">
        <v>2538</v>
      </c>
      <c r="C1601" s="86">
        <v>8</v>
      </c>
      <c r="D1601" s="119">
        <v>1.0621341687403965E-2</v>
      </c>
      <c r="E1601" s="119">
        <v>1.7558748556724915</v>
      </c>
      <c r="F1601" s="86" t="s">
        <v>2404</v>
      </c>
      <c r="G1601" s="86" t="b">
        <v>0</v>
      </c>
      <c r="H1601" s="86" t="b">
        <v>0</v>
      </c>
      <c r="I1601" s="86" t="b">
        <v>0</v>
      </c>
      <c r="J1601" s="86" t="b">
        <v>0</v>
      </c>
      <c r="K1601" s="86" t="b">
        <v>0</v>
      </c>
      <c r="L1601" s="86" t="b">
        <v>0</v>
      </c>
    </row>
    <row r="1602" spans="1:12" x14ac:dyDescent="0.25">
      <c r="A1602" s="86" t="s">
        <v>2538</v>
      </c>
      <c r="B1602" s="86" t="s">
        <v>2539</v>
      </c>
      <c r="C1602" s="86">
        <v>8</v>
      </c>
      <c r="D1602" s="119">
        <v>1.0621341687403965E-2</v>
      </c>
      <c r="E1602" s="119">
        <v>1.7558748556724915</v>
      </c>
      <c r="F1602" s="86" t="s">
        <v>2404</v>
      </c>
      <c r="G1602" s="86" t="b">
        <v>0</v>
      </c>
      <c r="H1602" s="86" t="b">
        <v>0</v>
      </c>
      <c r="I1602" s="86" t="b">
        <v>0</v>
      </c>
      <c r="J1602" s="86" t="b">
        <v>0</v>
      </c>
      <c r="K1602" s="86" t="b">
        <v>0</v>
      </c>
      <c r="L1602" s="86" t="b">
        <v>0</v>
      </c>
    </row>
    <row r="1603" spans="1:12" x14ac:dyDescent="0.25">
      <c r="A1603" s="86" t="s">
        <v>2446</v>
      </c>
      <c r="B1603" s="86" t="s">
        <v>2561</v>
      </c>
      <c r="C1603" s="86">
        <v>2</v>
      </c>
      <c r="D1603" s="119">
        <v>5.1027337605825457E-3</v>
      </c>
      <c r="E1603" s="119">
        <v>1.4285159212861611</v>
      </c>
      <c r="F1603" s="86" t="s">
        <v>2404</v>
      </c>
      <c r="G1603" s="86" t="b">
        <v>0</v>
      </c>
      <c r="H1603" s="86" t="b">
        <v>0</v>
      </c>
      <c r="I1603" s="86" t="b">
        <v>0</v>
      </c>
      <c r="J1603" s="86" t="b">
        <v>0</v>
      </c>
      <c r="K1603" s="86" t="b">
        <v>0</v>
      </c>
      <c r="L1603" s="86" t="b">
        <v>0</v>
      </c>
    </row>
    <row r="1604" spans="1:12" x14ac:dyDescent="0.25">
      <c r="A1604" s="86" t="s">
        <v>2561</v>
      </c>
      <c r="B1604" s="86" t="s">
        <v>2460</v>
      </c>
      <c r="C1604" s="86">
        <v>2</v>
      </c>
      <c r="D1604" s="119">
        <v>5.1027337605825457E-3</v>
      </c>
      <c r="E1604" s="119">
        <v>2.357934847000454</v>
      </c>
      <c r="F1604" s="86" t="s">
        <v>2404</v>
      </c>
      <c r="G1604" s="86" t="b">
        <v>0</v>
      </c>
      <c r="H1604" s="86" t="b">
        <v>0</v>
      </c>
      <c r="I1604" s="86" t="b">
        <v>0</v>
      </c>
      <c r="J1604" s="86" t="b">
        <v>0</v>
      </c>
      <c r="K1604" s="86" t="b">
        <v>0</v>
      </c>
      <c r="L1604" s="86" t="b">
        <v>0</v>
      </c>
    </row>
    <row r="1605" spans="1:12" x14ac:dyDescent="0.25">
      <c r="A1605" s="86" t="s">
        <v>2460</v>
      </c>
      <c r="B1605" s="86" t="s">
        <v>2562</v>
      </c>
      <c r="C1605" s="86">
        <v>2</v>
      </c>
      <c r="D1605" s="119">
        <v>5.1027337605825457E-3</v>
      </c>
      <c r="E1605" s="119">
        <v>1.5450214903575981</v>
      </c>
      <c r="F1605" s="86" t="s">
        <v>2404</v>
      </c>
      <c r="G1605" s="86" t="b">
        <v>0</v>
      </c>
      <c r="H1605" s="86" t="b">
        <v>0</v>
      </c>
      <c r="I1605" s="86" t="b">
        <v>0</v>
      </c>
      <c r="J1605" s="86" t="b">
        <v>0</v>
      </c>
      <c r="K1605" s="86" t="b">
        <v>0</v>
      </c>
      <c r="L1605" s="86" t="b">
        <v>0</v>
      </c>
    </row>
    <row r="1606" spans="1:12" x14ac:dyDescent="0.25">
      <c r="A1606" s="86" t="s">
        <v>2562</v>
      </c>
      <c r="B1606" s="86" t="s">
        <v>2467</v>
      </c>
      <c r="C1606" s="86">
        <v>2</v>
      </c>
      <c r="D1606" s="119">
        <v>5.1027337605825457E-3</v>
      </c>
      <c r="E1606" s="119">
        <v>2.357934847000454</v>
      </c>
      <c r="F1606" s="86" t="s">
        <v>2404</v>
      </c>
      <c r="G1606" s="86" t="b">
        <v>0</v>
      </c>
      <c r="H1606" s="86" t="b">
        <v>0</v>
      </c>
      <c r="I1606" s="86" t="b">
        <v>0</v>
      </c>
      <c r="J1606" s="86" t="b">
        <v>0</v>
      </c>
      <c r="K1606" s="86" t="b">
        <v>0</v>
      </c>
      <c r="L1606" s="86" t="b">
        <v>0</v>
      </c>
    </row>
    <row r="1607" spans="1:12" x14ac:dyDescent="0.25">
      <c r="A1607" s="86" t="s">
        <v>2467</v>
      </c>
      <c r="B1607" s="86" t="s">
        <v>2445</v>
      </c>
      <c r="C1607" s="86">
        <v>2</v>
      </c>
      <c r="D1607" s="119">
        <v>5.1027337605825457E-3</v>
      </c>
      <c r="E1607" s="119">
        <v>1.1026623418971477</v>
      </c>
      <c r="F1607" s="86" t="s">
        <v>2404</v>
      </c>
      <c r="G1607" s="86" t="b">
        <v>0</v>
      </c>
      <c r="H1607" s="86" t="b">
        <v>0</v>
      </c>
      <c r="I1607" s="86" t="b">
        <v>0</v>
      </c>
      <c r="J1607" s="86" t="b">
        <v>0</v>
      </c>
      <c r="K1607" s="86" t="b">
        <v>0</v>
      </c>
      <c r="L1607" s="86" t="b">
        <v>0</v>
      </c>
    </row>
    <row r="1608" spans="1:12" x14ac:dyDescent="0.25">
      <c r="A1608" s="86" t="s">
        <v>2445</v>
      </c>
      <c r="B1608" s="86" t="s">
        <v>277</v>
      </c>
      <c r="C1608" s="86">
        <v>2</v>
      </c>
      <c r="D1608" s="119">
        <v>5.1027337605825457E-3</v>
      </c>
      <c r="E1608" s="119">
        <v>1.1026623418971477</v>
      </c>
      <c r="F1608" s="86" t="s">
        <v>2404</v>
      </c>
      <c r="G1608" s="86" t="b">
        <v>0</v>
      </c>
      <c r="H1608" s="86" t="b">
        <v>0</v>
      </c>
      <c r="I1608" s="86" t="b">
        <v>0</v>
      </c>
      <c r="J1608" s="86" t="b">
        <v>0</v>
      </c>
      <c r="K1608" s="86" t="b">
        <v>0</v>
      </c>
      <c r="L1608" s="86" t="b">
        <v>0</v>
      </c>
    </row>
    <row r="1609" spans="1:12" x14ac:dyDescent="0.25">
      <c r="A1609" s="86" t="s">
        <v>277</v>
      </c>
      <c r="B1609" s="86" t="s">
        <v>2529</v>
      </c>
      <c r="C1609" s="86">
        <v>2</v>
      </c>
      <c r="D1609" s="119">
        <v>5.1027337605825457E-3</v>
      </c>
      <c r="E1609" s="119">
        <v>2.357934847000454</v>
      </c>
      <c r="F1609" s="86" t="s">
        <v>2404</v>
      </c>
      <c r="G1609" s="86" t="b">
        <v>0</v>
      </c>
      <c r="H1609" s="86" t="b">
        <v>0</v>
      </c>
      <c r="I1609" s="86" t="b">
        <v>0</v>
      </c>
      <c r="J1609" s="86" t="b">
        <v>0</v>
      </c>
      <c r="K1609" s="86" t="b">
        <v>0</v>
      </c>
      <c r="L1609" s="86" t="b">
        <v>0</v>
      </c>
    </row>
    <row r="1610" spans="1:12" x14ac:dyDescent="0.25">
      <c r="A1610" s="86" t="s">
        <v>2474</v>
      </c>
      <c r="B1610" s="86" t="s">
        <v>2475</v>
      </c>
      <c r="C1610" s="86">
        <v>32</v>
      </c>
      <c r="D1610" s="119">
        <v>1.3547477330095876E-3</v>
      </c>
      <c r="E1610" s="119">
        <v>1.1313379180334595</v>
      </c>
      <c r="F1610" s="86" t="s">
        <v>2405</v>
      </c>
      <c r="G1610" s="86" t="b">
        <v>0</v>
      </c>
      <c r="H1610" s="86" t="b">
        <v>0</v>
      </c>
      <c r="I1610" s="86" t="b">
        <v>0</v>
      </c>
      <c r="J1610" s="86" t="b">
        <v>0</v>
      </c>
      <c r="K1610" s="86" t="b">
        <v>0</v>
      </c>
      <c r="L1610" s="86" t="b">
        <v>0</v>
      </c>
    </row>
    <row r="1611" spans="1:12" x14ac:dyDescent="0.25">
      <c r="A1611" s="86" t="s">
        <v>2445</v>
      </c>
      <c r="B1611" s="86" t="s">
        <v>2447</v>
      </c>
      <c r="C1611" s="86">
        <v>22</v>
      </c>
      <c r="D1611" s="119">
        <v>9.3138906644409146E-4</v>
      </c>
      <c r="E1611" s="119">
        <v>1.2940652155311592</v>
      </c>
      <c r="F1611" s="86" t="s">
        <v>2405</v>
      </c>
      <c r="G1611" s="86" t="b">
        <v>0</v>
      </c>
      <c r="H1611" s="86" t="b">
        <v>0</v>
      </c>
      <c r="I1611" s="86" t="b">
        <v>0</v>
      </c>
      <c r="J1611" s="86" t="b">
        <v>0</v>
      </c>
      <c r="K1611" s="86" t="b">
        <v>0</v>
      </c>
      <c r="L1611" s="86" t="b">
        <v>0</v>
      </c>
    </row>
    <row r="1612" spans="1:12" x14ac:dyDescent="0.25">
      <c r="A1612" s="86" t="s">
        <v>2447</v>
      </c>
      <c r="B1612" s="86" t="s">
        <v>2446</v>
      </c>
      <c r="C1612" s="86">
        <v>22</v>
      </c>
      <c r="D1612" s="119">
        <v>9.3138906644409146E-4</v>
      </c>
      <c r="E1612" s="119">
        <v>1.2747600603357725</v>
      </c>
      <c r="F1612" s="86" t="s">
        <v>2405</v>
      </c>
      <c r="G1612" s="86" t="b">
        <v>0</v>
      </c>
      <c r="H1612" s="86" t="b">
        <v>0</v>
      </c>
      <c r="I1612" s="86" t="b">
        <v>0</v>
      </c>
      <c r="J1612" s="86" t="b">
        <v>0</v>
      </c>
      <c r="K1612" s="86" t="b">
        <v>0</v>
      </c>
      <c r="L1612" s="86" t="b">
        <v>0</v>
      </c>
    </row>
    <row r="1613" spans="1:12" x14ac:dyDescent="0.25">
      <c r="A1613" s="86" t="s">
        <v>2446</v>
      </c>
      <c r="B1613" s="86" t="s">
        <v>2470</v>
      </c>
      <c r="C1613" s="86">
        <v>22</v>
      </c>
      <c r="D1613" s="119">
        <v>9.3138906644409146E-4</v>
      </c>
      <c r="E1613" s="119">
        <v>1.1120327628380728</v>
      </c>
      <c r="F1613" s="86" t="s">
        <v>2405</v>
      </c>
      <c r="G1613" s="86" t="b">
        <v>0</v>
      </c>
      <c r="H1613" s="86" t="b">
        <v>0</v>
      </c>
      <c r="I1613" s="86" t="b">
        <v>0</v>
      </c>
      <c r="J1613" s="86" t="b">
        <v>0</v>
      </c>
      <c r="K1613" s="86" t="b">
        <v>0</v>
      </c>
      <c r="L1613" s="86" t="b">
        <v>0</v>
      </c>
    </row>
    <row r="1614" spans="1:12" x14ac:dyDescent="0.25">
      <c r="A1614" s="86" t="s">
        <v>2470</v>
      </c>
      <c r="B1614" s="86" t="s">
        <v>2458</v>
      </c>
      <c r="C1614" s="86">
        <v>22</v>
      </c>
      <c r="D1614" s="119">
        <v>9.3138906644409146E-4</v>
      </c>
      <c r="E1614" s="119">
        <v>1.1313379180334595</v>
      </c>
      <c r="F1614" s="86" t="s">
        <v>2405</v>
      </c>
      <c r="G1614" s="86" t="b">
        <v>0</v>
      </c>
      <c r="H1614" s="86" t="b">
        <v>0</v>
      </c>
      <c r="I1614" s="86" t="b">
        <v>0</v>
      </c>
      <c r="J1614" s="86" t="b">
        <v>0</v>
      </c>
      <c r="K1614" s="86" t="b">
        <v>0</v>
      </c>
      <c r="L1614" s="86" t="b">
        <v>0</v>
      </c>
    </row>
    <row r="1615" spans="1:12" x14ac:dyDescent="0.25">
      <c r="A1615" s="86" t="s">
        <v>2458</v>
      </c>
      <c r="B1615" s="86" t="s">
        <v>2451</v>
      </c>
      <c r="C1615" s="86">
        <v>22</v>
      </c>
      <c r="D1615" s="119">
        <v>9.3138906644409146E-4</v>
      </c>
      <c r="E1615" s="119">
        <v>1.2747600603357725</v>
      </c>
      <c r="F1615" s="86" t="s">
        <v>2405</v>
      </c>
      <c r="G1615" s="86" t="b">
        <v>0</v>
      </c>
      <c r="H1615" s="86" t="b">
        <v>0</v>
      </c>
      <c r="I1615" s="86" t="b">
        <v>0</v>
      </c>
      <c r="J1615" s="86" t="b">
        <v>0</v>
      </c>
      <c r="K1615" s="86" t="b">
        <v>0</v>
      </c>
      <c r="L1615" s="86" t="b">
        <v>0</v>
      </c>
    </row>
    <row r="1616" spans="1:12" x14ac:dyDescent="0.25">
      <c r="A1616" s="86" t="s">
        <v>2451</v>
      </c>
      <c r="B1616" s="86" t="s">
        <v>2480</v>
      </c>
      <c r="C1616" s="86">
        <v>22</v>
      </c>
      <c r="D1616" s="119">
        <v>9.3138906644409146E-4</v>
      </c>
      <c r="E1616" s="119">
        <v>1.2747600603357725</v>
      </c>
      <c r="F1616" s="86" t="s">
        <v>2405</v>
      </c>
      <c r="G1616" s="86" t="b">
        <v>0</v>
      </c>
      <c r="H1616" s="86" t="b">
        <v>0</v>
      </c>
      <c r="I1616" s="86" t="b">
        <v>0</v>
      </c>
      <c r="J1616" s="86" t="b">
        <v>0</v>
      </c>
      <c r="K1616" s="86" t="b">
        <v>0</v>
      </c>
      <c r="L1616" s="86" t="b">
        <v>0</v>
      </c>
    </row>
    <row r="1617" spans="1:12" x14ac:dyDescent="0.25">
      <c r="A1617" s="86" t="s">
        <v>2480</v>
      </c>
      <c r="B1617" s="86" t="s">
        <v>2455</v>
      </c>
      <c r="C1617" s="86">
        <v>22</v>
      </c>
      <c r="D1617" s="119">
        <v>9.3138906644409146E-4</v>
      </c>
      <c r="E1617" s="119">
        <v>1.2940652155311592</v>
      </c>
      <c r="F1617" s="86" t="s">
        <v>2405</v>
      </c>
      <c r="G1617" s="86" t="b">
        <v>0</v>
      </c>
      <c r="H1617" s="86" t="b">
        <v>0</v>
      </c>
      <c r="I1617" s="86" t="b">
        <v>0</v>
      </c>
      <c r="J1617" s="86" t="b">
        <v>0</v>
      </c>
      <c r="K1617" s="86" t="b">
        <v>0</v>
      </c>
      <c r="L1617" s="86" t="b">
        <v>0</v>
      </c>
    </row>
    <row r="1618" spans="1:12" x14ac:dyDescent="0.25">
      <c r="A1618" s="86" t="s">
        <v>2455</v>
      </c>
      <c r="B1618" s="86" t="s">
        <v>2459</v>
      </c>
      <c r="C1618" s="86">
        <v>22</v>
      </c>
      <c r="D1618" s="119">
        <v>9.3138906644409146E-4</v>
      </c>
      <c r="E1618" s="119">
        <v>1.2940652155311592</v>
      </c>
      <c r="F1618" s="86" t="s">
        <v>2405</v>
      </c>
      <c r="G1618" s="86" t="b">
        <v>0</v>
      </c>
      <c r="H1618" s="86" t="b">
        <v>0</v>
      </c>
      <c r="I1618" s="86" t="b">
        <v>0</v>
      </c>
      <c r="J1618" s="86" t="b">
        <v>0</v>
      </c>
      <c r="K1618" s="86" t="b">
        <v>0</v>
      </c>
      <c r="L1618" s="86" t="b">
        <v>0</v>
      </c>
    </row>
    <row r="1619" spans="1:12" x14ac:dyDescent="0.25">
      <c r="A1619" s="86" t="s">
        <v>2459</v>
      </c>
      <c r="B1619" s="86" t="s">
        <v>2474</v>
      </c>
      <c r="C1619" s="86">
        <v>22</v>
      </c>
      <c r="D1619" s="119">
        <v>9.3138906644409146E-4</v>
      </c>
      <c r="E1619" s="119">
        <v>1.2940652155311592</v>
      </c>
      <c r="F1619" s="86" t="s">
        <v>2405</v>
      </c>
      <c r="G1619" s="86" t="b">
        <v>0</v>
      </c>
      <c r="H1619" s="86" t="b">
        <v>0</v>
      </c>
      <c r="I1619" s="86" t="b">
        <v>0</v>
      </c>
      <c r="J1619" s="86" t="b">
        <v>0</v>
      </c>
      <c r="K1619" s="86" t="b">
        <v>0</v>
      </c>
      <c r="L1619" s="86" t="b">
        <v>0</v>
      </c>
    </row>
    <row r="1620" spans="1:12" x14ac:dyDescent="0.25">
      <c r="A1620" s="86" t="s">
        <v>2475</v>
      </c>
      <c r="B1620" s="86" t="s">
        <v>2487</v>
      </c>
      <c r="C1620" s="86">
        <v>22</v>
      </c>
      <c r="D1620" s="119">
        <v>9.3138906644409146E-4</v>
      </c>
      <c r="E1620" s="119">
        <v>1.1313379180334595</v>
      </c>
      <c r="F1620" s="86" t="s">
        <v>2405</v>
      </c>
      <c r="G1620" s="86" t="b">
        <v>0</v>
      </c>
      <c r="H1620" s="86" t="b">
        <v>0</v>
      </c>
      <c r="I1620" s="86" t="b">
        <v>0</v>
      </c>
      <c r="J1620" s="86" t="b">
        <v>0</v>
      </c>
      <c r="K1620" s="86" t="b">
        <v>0</v>
      </c>
      <c r="L1620" s="86" t="b">
        <v>0</v>
      </c>
    </row>
    <row r="1621" spans="1:12" x14ac:dyDescent="0.25">
      <c r="A1621" s="86" t="s">
        <v>2487</v>
      </c>
      <c r="B1621" s="86" t="s">
        <v>2488</v>
      </c>
      <c r="C1621" s="86">
        <v>22</v>
      </c>
      <c r="D1621" s="119">
        <v>9.3138906644409146E-4</v>
      </c>
      <c r="E1621" s="119">
        <v>1.2940652155311592</v>
      </c>
      <c r="F1621" s="86" t="s">
        <v>2405</v>
      </c>
      <c r="G1621" s="86" t="b">
        <v>0</v>
      </c>
      <c r="H1621" s="86" t="b">
        <v>0</v>
      </c>
      <c r="I1621" s="86" t="b">
        <v>0</v>
      </c>
      <c r="J1621" s="86" t="b">
        <v>0</v>
      </c>
      <c r="K1621" s="86" t="b">
        <v>0</v>
      </c>
      <c r="L1621" s="86" t="b">
        <v>0</v>
      </c>
    </row>
    <row r="1622" spans="1:12" x14ac:dyDescent="0.25">
      <c r="A1622" s="86" t="s">
        <v>2488</v>
      </c>
      <c r="B1622" s="86" t="s">
        <v>2489</v>
      </c>
      <c r="C1622" s="86">
        <v>22</v>
      </c>
      <c r="D1622" s="119">
        <v>9.3138906644409146E-4</v>
      </c>
      <c r="E1622" s="119">
        <v>1.2940652155311592</v>
      </c>
      <c r="F1622" s="86" t="s">
        <v>2405</v>
      </c>
      <c r="G1622" s="86" t="b">
        <v>0</v>
      </c>
      <c r="H1622" s="86" t="b">
        <v>0</v>
      </c>
      <c r="I1622" s="86" t="b">
        <v>0</v>
      </c>
      <c r="J1622" s="86" t="b">
        <v>0</v>
      </c>
      <c r="K1622" s="86" t="b">
        <v>0</v>
      </c>
      <c r="L1622" s="86" t="b">
        <v>0</v>
      </c>
    </row>
    <row r="1623" spans="1:12" x14ac:dyDescent="0.25">
      <c r="A1623" s="86" t="s">
        <v>2489</v>
      </c>
      <c r="B1623" s="86" t="s">
        <v>2490</v>
      </c>
      <c r="C1623" s="86">
        <v>22</v>
      </c>
      <c r="D1623" s="119">
        <v>9.3138906644409146E-4</v>
      </c>
      <c r="E1623" s="119">
        <v>1.2940652155311592</v>
      </c>
      <c r="F1623" s="86" t="s">
        <v>2405</v>
      </c>
      <c r="G1623" s="86" t="b">
        <v>0</v>
      </c>
      <c r="H1623" s="86" t="b">
        <v>0</v>
      </c>
      <c r="I1623" s="86" t="b">
        <v>0</v>
      </c>
      <c r="J1623" s="86" t="b">
        <v>0</v>
      </c>
      <c r="K1623" s="86" t="b">
        <v>0</v>
      </c>
      <c r="L1623" s="86" t="b">
        <v>0</v>
      </c>
    </row>
    <row r="1624" spans="1:12" x14ac:dyDescent="0.25">
      <c r="A1624" s="86" t="s">
        <v>2490</v>
      </c>
      <c r="B1624" s="86" t="s">
        <v>2449</v>
      </c>
      <c r="C1624" s="86">
        <v>22</v>
      </c>
      <c r="D1624" s="119">
        <v>9.3138906644409146E-4</v>
      </c>
      <c r="E1624" s="119">
        <v>1.2940652155311592</v>
      </c>
      <c r="F1624" s="86" t="s">
        <v>2405</v>
      </c>
      <c r="G1624" s="86" t="b">
        <v>0</v>
      </c>
      <c r="H1624" s="86" t="b">
        <v>0</v>
      </c>
      <c r="I1624" s="86" t="b">
        <v>0</v>
      </c>
      <c r="J1624" s="86" t="b">
        <v>0</v>
      </c>
      <c r="K1624" s="86" t="b">
        <v>0</v>
      </c>
      <c r="L1624" s="86" t="b">
        <v>0</v>
      </c>
    </row>
    <row r="1625" spans="1:12" x14ac:dyDescent="0.25">
      <c r="A1625" s="86" t="s">
        <v>2449</v>
      </c>
      <c r="B1625" s="86" t="s">
        <v>2450</v>
      </c>
      <c r="C1625" s="86">
        <v>22</v>
      </c>
      <c r="D1625" s="119">
        <v>9.3138906644409146E-4</v>
      </c>
      <c r="E1625" s="119">
        <v>1.2940652155311592</v>
      </c>
      <c r="F1625" s="86" t="s">
        <v>2405</v>
      </c>
      <c r="G1625" s="86" t="b">
        <v>0</v>
      </c>
      <c r="H1625" s="86" t="b">
        <v>0</v>
      </c>
      <c r="I1625" s="86" t="b">
        <v>0</v>
      </c>
      <c r="J1625" s="86" t="b">
        <v>0</v>
      </c>
      <c r="K1625" s="86" t="b">
        <v>0</v>
      </c>
      <c r="L1625" s="86" t="b">
        <v>0</v>
      </c>
    </row>
    <row r="1626" spans="1:12" x14ac:dyDescent="0.25">
      <c r="A1626" s="86" t="s">
        <v>2475</v>
      </c>
      <c r="B1626" s="86" t="s">
        <v>2470</v>
      </c>
      <c r="C1626" s="86">
        <v>10</v>
      </c>
      <c r="D1626" s="119">
        <v>7.9326279828419478E-3</v>
      </c>
      <c r="E1626" s="119">
        <v>0.62618793971355358</v>
      </c>
      <c r="F1626" s="86" t="s">
        <v>2405</v>
      </c>
      <c r="G1626" s="86" t="b">
        <v>0</v>
      </c>
      <c r="H1626" s="86" t="b">
        <v>0</v>
      </c>
      <c r="I1626" s="86" t="b">
        <v>0</v>
      </c>
      <c r="J1626" s="86" t="b">
        <v>0</v>
      </c>
      <c r="K1626" s="86" t="b">
        <v>0</v>
      </c>
      <c r="L1626" s="86" t="b">
        <v>0</v>
      </c>
    </row>
    <row r="1627" spans="1:12" x14ac:dyDescent="0.25">
      <c r="A1627" s="86" t="s">
        <v>2470</v>
      </c>
      <c r="B1627" s="86" t="s">
        <v>2452</v>
      </c>
      <c r="C1627" s="86">
        <v>10</v>
      </c>
      <c r="D1627" s="119">
        <v>7.9326279828419478E-3</v>
      </c>
      <c r="E1627" s="119">
        <v>1.0899452328752344</v>
      </c>
      <c r="F1627" s="86" t="s">
        <v>2405</v>
      </c>
      <c r="G1627" s="86" t="b">
        <v>0</v>
      </c>
      <c r="H1627" s="86" t="b">
        <v>0</v>
      </c>
      <c r="I1627" s="86" t="b">
        <v>0</v>
      </c>
      <c r="J1627" s="86" t="b">
        <v>0</v>
      </c>
      <c r="K1627" s="86" t="b">
        <v>0</v>
      </c>
      <c r="L1627" s="86" t="b">
        <v>0</v>
      </c>
    </row>
    <row r="1628" spans="1:12" x14ac:dyDescent="0.25">
      <c r="A1628" s="86" t="s">
        <v>2452</v>
      </c>
      <c r="B1628" s="86" t="s">
        <v>2495</v>
      </c>
      <c r="C1628" s="86">
        <v>10</v>
      </c>
      <c r="D1628" s="119">
        <v>7.9326279828419478E-3</v>
      </c>
      <c r="E1628" s="119">
        <v>1.5950952111951404</v>
      </c>
      <c r="F1628" s="86" t="s">
        <v>2405</v>
      </c>
      <c r="G1628" s="86" t="b">
        <v>0</v>
      </c>
      <c r="H1628" s="86" t="b">
        <v>0</v>
      </c>
      <c r="I1628" s="86" t="b">
        <v>0</v>
      </c>
      <c r="J1628" s="86" t="b">
        <v>0</v>
      </c>
      <c r="K1628" s="86" t="b">
        <v>0</v>
      </c>
      <c r="L1628" s="86" t="b">
        <v>0</v>
      </c>
    </row>
    <row r="1629" spans="1:12" x14ac:dyDescent="0.25">
      <c r="A1629" s="86" t="s">
        <v>2495</v>
      </c>
      <c r="B1629" s="86" t="s">
        <v>2467</v>
      </c>
      <c r="C1629" s="86">
        <v>10</v>
      </c>
      <c r="D1629" s="119">
        <v>7.9326279828419478E-3</v>
      </c>
      <c r="E1629" s="119">
        <v>1.5950952111951404</v>
      </c>
      <c r="F1629" s="86" t="s">
        <v>2405</v>
      </c>
      <c r="G1629" s="86" t="b">
        <v>0</v>
      </c>
      <c r="H1629" s="86" t="b">
        <v>0</v>
      </c>
      <c r="I1629" s="86" t="b">
        <v>0</v>
      </c>
      <c r="J1629" s="86" t="b">
        <v>0</v>
      </c>
      <c r="K1629" s="86" t="b">
        <v>0</v>
      </c>
      <c r="L1629" s="86" t="b">
        <v>0</v>
      </c>
    </row>
    <row r="1630" spans="1:12" x14ac:dyDescent="0.25">
      <c r="A1630" s="86" t="s">
        <v>2467</v>
      </c>
      <c r="B1630" s="86" t="s">
        <v>2445</v>
      </c>
      <c r="C1630" s="86">
        <v>10</v>
      </c>
      <c r="D1630" s="119">
        <v>7.9326279828419478E-3</v>
      </c>
      <c r="E1630" s="119">
        <v>1.5537025260369155</v>
      </c>
      <c r="F1630" s="86" t="s">
        <v>2405</v>
      </c>
      <c r="G1630" s="86" t="b">
        <v>0</v>
      </c>
      <c r="H1630" s="86" t="b">
        <v>0</v>
      </c>
      <c r="I1630" s="86" t="b">
        <v>0</v>
      </c>
      <c r="J1630" s="86" t="b">
        <v>0</v>
      </c>
      <c r="K1630" s="86" t="b">
        <v>0</v>
      </c>
      <c r="L1630" s="86" t="b">
        <v>0</v>
      </c>
    </row>
    <row r="1631" spans="1:12" x14ac:dyDescent="0.25">
      <c r="A1631" s="86" t="s">
        <v>2478</v>
      </c>
      <c r="B1631" s="86" t="s">
        <v>2528</v>
      </c>
      <c r="C1631" s="86">
        <v>5</v>
      </c>
      <c r="D1631" s="119">
        <v>8.9639445241415251E-3</v>
      </c>
      <c r="E1631" s="119">
        <v>1.5563025007672873</v>
      </c>
      <c r="F1631" s="86" t="s">
        <v>2406</v>
      </c>
      <c r="G1631" s="86" t="b">
        <v>0</v>
      </c>
      <c r="H1631" s="86" t="b">
        <v>0</v>
      </c>
      <c r="I1631" s="86" t="b">
        <v>0</v>
      </c>
      <c r="J1631" s="86" t="b">
        <v>0</v>
      </c>
      <c r="K1631" s="86" t="b">
        <v>0</v>
      </c>
      <c r="L1631" s="86" t="b">
        <v>0</v>
      </c>
    </row>
    <row r="1632" spans="1:12" x14ac:dyDescent="0.25">
      <c r="A1632" s="86" t="s">
        <v>2528</v>
      </c>
      <c r="B1632" s="86" t="s">
        <v>2484</v>
      </c>
      <c r="C1632" s="86">
        <v>5</v>
      </c>
      <c r="D1632" s="119">
        <v>8.9639445241415251E-3</v>
      </c>
      <c r="E1632" s="119">
        <v>1.5563025007672873</v>
      </c>
      <c r="F1632" s="86" t="s">
        <v>2406</v>
      </c>
      <c r="G1632" s="86" t="b">
        <v>0</v>
      </c>
      <c r="H1632" s="86" t="b">
        <v>0</v>
      </c>
      <c r="I1632" s="86" t="b">
        <v>0</v>
      </c>
      <c r="J1632" s="86" t="b">
        <v>0</v>
      </c>
      <c r="K1632" s="86" t="b">
        <v>0</v>
      </c>
      <c r="L1632" s="86" t="b">
        <v>0</v>
      </c>
    </row>
    <row r="1633" spans="1:12" x14ac:dyDescent="0.25">
      <c r="A1633" s="86" t="s">
        <v>2484</v>
      </c>
      <c r="B1633" s="86" t="s">
        <v>2445</v>
      </c>
      <c r="C1633" s="86">
        <v>5</v>
      </c>
      <c r="D1633" s="119">
        <v>8.9639445241415251E-3</v>
      </c>
      <c r="E1633" s="119">
        <v>1.2138798199450811</v>
      </c>
      <c r="F1633" s="86" t="s">
        <v>2406</v>
      </c>
      <c r="G1633" s="86" t="b">
        <v>0</v>
      </c>
      <c r="H1633" s="86" t="b">
        <v>0</v>
      </c>
      <c r="I1633" s="86" t="b">
        <v>0</v>
      </c>
      <c r="J1633" s="86" t="b">
        <v>0</v>
      </c>
      <c r="K1633" s="86" t="b">
        <v>0</v>
      </c>
      <c r="L1633" s="86" t="b">
        <v>0</v>
      </c>
    </row>
    <row r="1634" spans="1:12" x14ac:dyDescent="0.25">
      <c r="A1634" s="86" t="s">
        <v>2445</v>
      </c>
      <c r="B1634" s="86" t="s">
        <v>2666</v>
      </c>
      <c r="C1634" s="86">
        <v>5</v>
      </c>
      <c r="D1634" s="119">
        <v>8.9639445241415251E-3</v>
      </c>
      <c r="E1634" s="119">
        <v>1.255272505103306</v>
      </c>
      <c r="F1634" s="86" t="s">
        <v>2406</v>
      </c>
      <c r="G1634" s="86" t="b">
        <v>0</v>
      </c>
      <c r="H1634" s="86" t="b">
        <v>0</v>
      </c>
      <c r="I1634" s="86" t="b">
        <v>0</v>
      </c>
      <c r="J1634" s="86" t="b">
        <v>0</v>
      </c>
      <c r="K1634" s="86" t="b">
        <v>0</v>
      </c>
      <c r="L1634" s="86" t="b">
        <v>0</v>
      </c>
    </row>
    <row r="1635" spans="1:12" x14ac:dyDescent="0.25">
      <c r="A1635" s="86" t="s">
        <v>2666</v>
      </c>
      <c r="B1635" s="86" t="s">
        <v>2452</v>
      </c>
      <c r="C1635" s="86">
        <v>5</v>
      </c>
      <c r="D1635" s="119">
        <v>8.9639445241415251E-3</v>
      </c>
      <c r="E1635" s="119">
        <v>1.5563025007672873</v>
      </c>
      <c r="F1635" s="86" t="s">
        <v>2406</v>
      </c>
      <c r="G1635" s="86" t="b">
        <v>0</v>
      </c>
      <c r="H1635" s="86" t="b">
        <v>0</v>
      </c>
      <c r="I1635" s="86" t="b">
        <v>0</v>
      </c>
      <c r="J1635" s="86" t="b">
        <v>0</v>
      </c>
      <c r="K1635" s="86" t="b">
        <v>0</v>
      </c>
      <c r="L1635" s="86" t="b">
        <v>0</v>
      </c>
    </row>
    <row r="1636" spans="1:12" x14ac:dyDescent="0.25">
      <c r="A1636" s="86" t="s">
        <v>2452</v>
      </c>
      <c r="B1636" s="86" t="s">
        <v>2462</v>
      </c>
      <c r="C1636" s="86">
        <v>5</v>
      </c>
      <c r="D1636" s="119">
        <v>8.9639445241415251E-3</v>
      </c>
      <c r="E1636" s="119">
        <v>1.4771212547196624</v>
      </c>
      <c r="F1636" s="86" t="s">
        <v>2406</v>
      </c>
      <c r="G1636" s="86" t="b">
        <v>0</v>
      </c>
      <c r="H1636" s="86" t="b">
        <v>0</v>
      </c>
      <c r="I1636" s="86" t="b">
        <v>0</v>
      </c>
      <c r="J1636" s="86" t="b">
        <v>0</v>
      </c>
      <c r="K1636" s="86" t="b">
        <v>0</v>
      </c>
      <c r="L1636" s="86" t="b">
        <v>0</v>
      </c>
    </row>
    <row r="1637" spans="1:12" x14ac:dyDescent="0.25">
      <c r="A1637" s="86" t="s">
        <v>2462</v>
      </c>
      <c r="B1637" s="86" t="s">
        <v>2451</v>
      </c>
      <c r="C1637" s="86">
        <v>5</v>
      </c>
      <c r="D1637" s="119">
        <v>8.9639445241415251E-3</v>
      </c>
      <c r="E1637" s="119">
        <v>1.4771212547196624</v>
      </c>
      <c r="F1637" s="86" t="s">
        <v>2406</v>
      </c>
      <c r="G1637" s="86" t="b">
        <v>0</v>
      </c>
      <c r="H1637" s="86" t="b">
        <v>0</v>
      </c>
      <c r="I1637" s="86" t="b">
        <v>0</v>
      </c>
      <c r="J1637" s="86" t="b">
        <v>0</v>
      </c>
      <c r="K1637" s="86" t="b">
        <v>0</v>
      </c>
      <c r="L1637" s="86" t="b">
        <v>0</v>
      </c>
    </row>
    <row r="1638" spans="1:12" x14ac:dyDescent="0.25">
      <c r="A1638" s="86" t="s">
        <v>2451</v>
      </c>
      <c r="B1638" s="86" t="s">
        <v>2460</v>
      </c>
      <c r="C1638" s="86">
        <v>5</v>
      </c>
      <c r="D1638" s="119">
        <v>8.9639445241415251E-3</v>
      </c>
      <c r="E1638" s="119">
        <v>1.2730012720637376</v>
      </c>
      <c r="F1638" s="86" t="s">
        <v>2406</v>
      </c>
      <c r="G1638" s="86" t="b">
        <v>0</v>
      </c>
      <c r="H1638" s="86" t="b">
        <v>0</v>
      </c>
      <c r="I1638" s="86" t="b">
        <v>0</v>
      </c>
      <c r="J1638" s="86" t="b">
        <v>0</v>
      </c>
      <c r="K1638" s="86" t="b">
        <v>0</v>
      </c>
      <c r="L1638" s="86" t="b">
        <v>0</v>
      </c>
    </row>
    <row r="1639" spans="1:12" x14ac:dyDescent="0.25">
      <c r="A1639" s="86" t="s">
        <v>2460</v>
      </c>
      <c r="B1639" s="86" t="s">
        <v>2667</v>
      </c>
      <c r="C1639" s="86">
        <v>5</v>
      </c>
      <c r="D1639" s="119">
        <v>8.9639445241415251E-3</v>
      </c>
      <c r="E1639" s="119">
        <v>1.3521825181113625</v>
      </c>
      <c r="F1639" s="86" t="s">
        <v>2406</v>
      </c>
      <c r="G1639" s="86" t="b">
        <v>0</v>
      </c>
      <c r="H1639" s="86" t="b">
        <v>0</v>
      </c>
      <c r="I1639" s="86" t="b">
        <v>0</v>
      </c>
      <c r="J1639" s="86" t="b">
        <v>0</v>
      </c>
      <c r="K1639" s="86" t="b">
        <v>0</v>
      </c>
      <c r="L1639" s="86" t="b">
        <v>0</v>
      </c>
    </row>
    <row r="1640" spans="1:12" x14ac:dyDescent="0.25">
      <c r="A1640" s="86" t="s">
        <v>2667</v>
      </c>
      <c r="B1640" s="86" t="s">
        <v>2668</v>
      </c>
      <c r="C1640" s="86">
        <v>5</v>
      </c>
      <c r="D1640" s="119">
        <v>8.9639445241415251E-3</v>
      </c>
      <c r="E1640" s="119">
        <v>1.5563025007672873</v>
      </c>
      <c r="F1640" s="86" t="s">
        <v>2406</v>
      </c>
      <c r="G1640" s="86" t="b">
        <v>0</v>
      </c>
      <c r="H1640" s="86" t="b">
        <v>0</v>
      </c>
      <c r="I1640" s="86" t="b">
        <v>0</v>
      </c>
      <c r="J1640" s="86" t="b">
        <v>1</v>
      </c>
      <c r="K1640" s="86" t="b">
        <v>0</v>
      </c>
      <c r="L1640" s="86" t="b">
        <v>0</v>
      </c>
    </row>
    <row r="1641" spans="1:12" x14ac:dyDescent="0.25">
      <c r="A1641" s="86" t="s">
        <v>2668</v>
      </c>
      <c r="B1641" s="86" t="s">
        <v>2669</v>
      </c>
      <c r="C1641" s="86">
        <v>5</v>
      </c>
      <c r="D1641" s="119">
        <v>8.9639445241415251E-3</v>
      </c>
      <c r="E1641" s="119">
        <v>1.5563025007672873</v>
      </c>
      <c r="F1641" s="86" t="s">
        <v>2406</v>
      </c>
      <c r="G1641" s="86" t="b">
        <v>1</v>
      </c>
      <c r="H1641" s="86" t="b">
        <v>0</v>
      </c>
      <c r="I1641" s="86" t="b">
        <v>0</v>
      </c>
      <c r="J1641" s="86" t="b">
        <v>0</v>
      </c>
      <c r="K1641" s="86" t="b">
        <v>0</v>
      </c>
      <c r="L1641" s="86" t="b">
        <v>0</v>
      </c>
    </row>
    <row r="1642" spans="1:12" x14ac:dyDescent="0.25">
      <c r="A1642" s="86" t="s">
        <v>2669</v>
      </c>
      <c r="B1642" s="86" t="s">
        <v>2468</v>
      </c>
      <c r="C1642" s="86">
        <v>5</v>
      </c>
      <c r="D1642" s="119">
        <v>8.9639445241415251E-3</v>
      </c>
      <c r="E1642" s="119">
        <v>1.4771212547196624</v>
      </c>
      <c r="F1642" s="86" t="s">
        <v>2406</v>
      </c>
      <c r="G1642" s="86" t="b">
        <v>0</v>
      </c>
      <c r="H1642" s="86" t="b">
        <v>0</v>
      </c>
      <c r="I1642" s="86" t="b">
        <v>0</v>
      </c>
      <c r="J1642" s="86" t="b">
        <v>0</v>
      </c>
      <c r="K1642" s="86" t="b">
        <v>0</v>
      </c>
      <c r="L1642" s="86" t="b">
        <v>0</v>
      </c>
    </row>
    <row r="1643" spans="1:12" x14ac:dyDescent="0.25">
      <c r="A1643" s="86" t="s">
        <v>2468</v>
      </c>
      <c r="B1643" s="86" t="s">
        <v>2477</v>
      </c>
      <c r="C1643" s="86">
        <v>5</v>
      </c>
      <c r="D1643" s="119">
        <v>8.9639445241415251E-3</v>
      </c>
      <c r="E1643" s="119">
        <v>1.4771212547196624</v>
      </c>
      <c r="F1643" s="86" t="s">
        <v>2406</v>
      </c>
      <c r="G1643" s="86" t="b">
        <v>0</v>
      </c>
      <c r="H1643" s="86" t="b">
        <v>0</v>
      </c>
      <c r="I1643" s="86" t="b">
        <v>0</v>
      </c>
      <c r="J1643" s="86" t="b">
        <v>0</v>
      </c>
      <c r="K1643" s="86" t="b">
        <v>0</v>
      </c>
      <c r="L1643" s="86" t="b">
        <v>0</v>
      </c>
    </row>
    <row r="1644" spans="1:12" x14ac:dyDescent="0.25">
      <c r="A1644" s="86" t="s">
        <v>2477</v>
      </c>
      <c r="B1644" s="86" t="s">
        <v>2541</v>
      </c>
      <c r="C1644" s="86">
        <v>5</v>
      </c>
      <c r="D1644" s="119">
        <v>8.9639445241415251E-3</v>
      </c>
      <c r="E1644" s="119">
        <v>1.5563025007672873</v>
      </c>
      <c r="F1644" s="86" t="s">
        <v>2406</v>
      </c>
      <c r="G1644" s="86" t="b">
        <v>0</v>
      </c>
      <c r="H1644" s="86" t="b">
        <v>0</v>
      </c>
      <c r="I1644" s="86" t="b">
        <v>0</v>
      </c>
      <c r="J1644" s="86" t="b">
        <v>0</v>
      </c>
      <c r="K1644" s="86" t="b">
        <v>0</v>
      </c>
      <c r="L1644" s="86" t="b">
        <v>0</v>
      </c>
    </row>
    <row r="1645" spans="1:12" x14ac:dyDescent="0.25">
      <c r="A1645" s="86" t="s">
        <v>2541</v>
      </c>
      <c r="B1645" s="86" t="s">
        <v>2575</v>
      </c>
      <c r="C1645" s="86">
        <v>5</v>
      </c>
      <c r="D1645" s="119">
        <v>8.9639445241415251E-3</v>
      </c>
      <c r="E1645" s="119">
        <v>1.5563025007672873</v>
      </c>
      <c r="F1645" s="86" t="s">
        <v>2406</v>
      </c>
      <c r="G1645" s="86" t="b">
        <v>0</v>
      </c>
      <c r="H1645" s="86" t="b">
        <v>0</v>
      </c>
      <c r="I1645" s="86" t="b">
        <v>0</v>
      </c>
      <c r="J1645" s="86" t="b">
        <v>0</v>
      </c>
      <c r="K1645" s="86" t="b">
        <v>0</v>
      </c>
      <c r="L1645" s="86" t="b">
        <v>0</v>
      </c>
    </row>
    <row r="1646" spans="1:12" x14ac:dyDescent="0.25">
      <c r="A1646" s="86" t="s">
        <v>2575</v>
      </c>
      <c r="B1646" s="86" t="s">
        <v>2481</v>
      </c>
      <c r="C1646" s="86">
        <v>5</v>
      </c>
      <c r="D1646" s="119">
        <v>8.9639445241415251E-3</v>
      </c>
      <c r="E1646" s="119">
        <v>1.255272505103306</v>
      </c>
      <c r="F1646" s="86" t="s">
        <v>2406</v>
      </c>
      <c r="G1646" s="86" t="b">
        <v>0</v>
      </c>
      <c r="H1646" s="86" t="b">
        <v>0</v>
      </c>
      <c r="I1646" s="86" t="b">
        <v>0</v>
      </c>
      <c r="J1646" s="86" t="b">
        <v>0</v>
      </c>
      <c r="K1646" s="86" t="b">
        <v>0</v>
      </c>
      <c r="L1646" s="86" t="b">
        <v>0</v>
      </c>
    </row>
    <row r="1647" spans="1:12" x14ac:dyDescent="0.25">
      <c r="A1647" s="86" t="s">
        <v>2481</v>
      </c>
      <c r="B1647" s="86" t="s">
        <v>2481</v>
      </c>
      <c r="C1647" s="86">
        <v>5</v>
      </c>
      <c r="D1647" s="119">
        <v>8.9639445241415251E-3</v>
      </c>
      <c r="E1647" s="119">
        <v>0.95424250943932487</v>
      </c>
      <c r="F1647" s="86" t="s">
        <v>2406</v>
      </c>
      <c r="G1647" s="86" t="b">
        <v>0</v>
      </c>
      <c r="H1647" s="86" t="b">
        <v>0</v>
      </c>
      <c r="I1647" s="86" t="b">
        <v>0</v>
      </c>
      <c r="J1647" s="86" t="b">
        <v>0</v>
      </c>
      <c r="K1647" s="86" t="b">
        <v>0</v>
      </c>
      <c r="L1647" s="86" t="b">
        <v>0</v>
      </c>
    </row>
    <row r="1648" spans="1:12" x14ac:dyDescent="0.25">
      <c r="A1648" s="86" t="s">
        <v>2481</v>
      </c>
      <c r="B1648" s="86" t="s">
        <v>2471</v>
      </c>
      <c r="C1648" s="86">
        <v>5</v>
      </c>
      <c r="D1648" s="119">
        <v>8.9639445241415251E-3</v>
      </c>
      <c r="E1648" s="119">
        <v>1.255272505103306</v>
      </c>
      <c r="F1648" s="86" t="s">
        <v>2406</v>
      </c>
      <c r="G1648" s="86" t="b">
        <v>0</v>
      </c>
      <c r="H1648" s="86" t="b">
        <v>0</v>
      </c>
      <c r="I1648" s="86" t="b">
        <v>0</v>
      </c>
      <c r="J1648" s="86" t="b">
        <v>0</v>
      </c>
      <c r="K1648" s="86" t="b">
        <v>0</v>
      </c>
      <c r="L1648" s="86" t="b">
        <v>0</v>
      </c>
    </row>
    <row r="1649" spans="1:12" x14ac:dyDescent="0.25">
      <c r="A1649" s="86" t="s">
        <v>2471</v>
      </c>
      <c r="B1649" s="86" t="s">
        <v>2459</v>
      </c>
      <c r="C1649" s="86">
        <v>5</v>
      </c>
      <c r="D1649" s="119">
        <v>8.9639445241415251E-3</v>
      </c>
      <c r="E1649" s="119">
        <v>1.5563025007672873</v>
      </c>
      <c r="F1649" s="86" t="s">
        <v>2406</v>
      </c>
      <c r="G1649" s="86" t="b">
        <v>0</v>
      </c>
      <c r="H1649" s="86" t="b">
        <v>0</v>
      </c>
      <c r="I1649" s="86" t="b">
        <v>0</v>
      </c>
      <c r="J1649" s="86" t="b">
        <v>0</v>
      </c>
      <c r="K1649" s="86" t="b">
        <v>0</v>
      </c>
      <c r="L1649" s="86" t="b">
        <v>0</v>
      </c>
    </row>
    <row r="1650" spans="1:12" x14ac:dyDescent="0.25">
      <c r="A1650" s="86" t="s">
        <v>2459</v>
      </c>
      <c r="B1650" s="86" t="s">
        <v>2670</v>
      </c>
      <c r="C1650" s="86">
        <v>5</v>
      </c>
      <c r="D1650" s="119">
        <v>8.9639445241415251E-3</v>
      </c>
      <c r="E1650" s="119">
        <v>1.5563025007672873</v>
      </c>
      <c r="F1650" s="86" t="s">
        <v>2406</v>
      </c>
      <c r="G1650" s="86" t="b">
        <v>0</v>
      </c>
      <c r="H1650" s="86" t="b">
        <v>0</v>
      </c>
      <c r="I1650" s="86" t="b">
        <v>0</v>
      </c>
      <c r="J1650" s="86" t="b">
        <v>0</v>
      </c>
      <c r="K1650" s="86" t="b">
        <v>0</v>
      </c>
      <c r="L1650" s="86" t="b">
        <v>0</v>
      </c>
    </row>
    <row r="1651" spans="1:12" x14ac:dyDescent="0.25">
      <c r="A1651" s="86" t="s">
        <v>2670</v>
      </c>
      <c r="B1651" s="86" t="s">
        <v>2473</v>
      </c>
      <c r="C1651" s="86">
        <v>5</v>
      </c>
      <c r="D1651" s="119">
        <v>8.9639445241415251E-3</v>
      </c>
      <c r="E1651" s="119">
        <v>1.5563025007672873</v>
      </c>
      <c r="F1651" s="86" t="s">
        <v>2406</v>
      </c>
      <c r="G1651" s="86" t="b">
        <v>0</v>
      </c>
      <c r="H1651" s="86" t="b">
        <v>0</v>
      </c>
      <c r="I1651" s="86" t="b">
        <v>0</v>
      </c>
      <c r="J1651" s="86" t="b">
        <v>0</v>
      </c>
      <c r="K1651" s="86" t="b">
        <v>0</v>
      </c>
      <c r="L1651" s="86" t="b">
        <v>0</v>
      </c>
    </row>
    <row r="1652" spans="1:12" x14ac:dyDescent="0.25">
      <c r="A1652" s="86" t="s">
        <v>2447</v>
      </c>
      <c r="B1652" s="86" t="s">
        <v>2446</v>
      </c>
      <c r="C1652" s="86">
        <v>3</v>
      </c>
      <c r="D1652" s="119">
        <v>8.8629020487732326E-3</v>
      </c>
      <c r="E1652" s="119">
        <v>1.7781512503836436</v>
      </c>
      <c r="F1652" s="86" t="s">
        <v>2406</v>
      </c>
      <c r="G1652" s="86" t="b">
        <v>0</v>
      </c>
      <c r="H1652" s="86" t="b">
        <v>0</v>
      </c>
      <c r="I1652" s="86" t="b">
        <v>0</v>
      </c>
      <c r="J1652" s="86" t="b">
        <v>0</v>
      </c>
      <c r="K1652" s="86" t="b">
        <v>0</v>
      </c>
      <c r="L1652" s="86" t="b">
        <v>0</v>
      </c>
    </row>
    <row r="1653" spans="1:12" x14ac:dyDescent="0.25">
      <c r="A1653" s="86" t="s">
        <v>2446</v>
      </c>
      <c r="B1653" s="86" t="s">
        <v>2561</v>
      </c>
      <c r="C1653" s="86">
        <v>2</v>
      </c>
      <c r="D1653" s="119">
        <v>7.7524888952276855E-3</v>
      </c>
      <c r="E1653" s="119">
        <v>1.7781512503836436</v>
      </c>
      <c r="F1653" s="86" t="s">
        <v>2406</v>
      </c>
      <c r="G1653" s="86" t="b">
        <v>0</v>
      </c>
      <c r="H1653" s="86" t="b">
        <v>0</v>
      </c>
      <c r="I1653" s="86" t="b">
        <v>0</v>
      </c>
      <c r="J1653" s="86" t="b">
        <v>0</v>
      </c>
      <c r="K1653" s="86" t="b">
        <v>0</v>
      </c>
      <c r="L1653" s="86" t="b">
        <v>0</v>
      </c>
    </row>
    <row r="1654" spans="1:12" x14ac:dyDescent="0.25">
      <c r="A1654" s="86" t="s">
        <v>2561</v>
      </c>
      <c r="B1654" s="86" t="s">
        <v>2460</v>
      </c>
      <c r="C1654" s="86">
        <v>2</v>
      </c>
      <c r="D1654" s="119">
        <v>7.7524888952276855E-3</v>
      </c>
      <c r="E1654" s="119">
        <v>1.3521825181113625</v>
      </c>
      <c r="F1654" s="86" t="s">
        <v>2406</v>
      </c>
      <c r="G1654" s="86" t="b">
        <v>0</v>
      </c>
      <c r="H1654" s="86" t="b">
        <v>0</v>
      </c>
      <c r="I1654" s="86" t="b">
        <v>0</v>
      </c>
      <c r="J1654" s="86" t="b">
        <v>0</v>
      </c>
      <c r="K1654" s="86" t="b">
        <v>0</v>
      </c>
      <c r="L1654" s="86" t="b">
        <v>0</v>
      </c>
    </row>
    <row r="1655" spans="1:12" x14ac:dyDescent="0.25">
      <c r="A1655" s="86" t="s">
        <v>2460</v>
      </c>
      <c r="B1655" s="86" t="s">
        <v>2562</v>
      </c>
      <c r="C1655" s="86">
        <v>2</v>
      </c>
      <c r="D1655" s="119">
        <v>7.7524888952276855E-3</v>
      </c>
      <c r="E1655" s="119">
        <v>1.3521825181113625</v>
      </c>
      <c r="F1655" s="86" t="s">
        <v>2406</v>
      </c>
      <c r="G1655" s="86" t="b">
        <v>0</v>
      </c>
      <c r="H1655" s="86" t="b">
        <v>0</v>
      </c>
      <c r="I1655" s="86" t="b">
        <v>0</v>
      </c>
      <c r="J1655" s="86" t="b">
        <v>0</v>
      </c>
      <c r="K1655" s="86" t="b">
        <v>0</v>
      </c>
      <c r="L1655" s="86" t="b">
        <v>0</v>
      </c>
    </row>
    <row r="1656" spans="1:12" x14ac:dyDescent="0.25">
      <c r="A1656" s="86" t="s">
        <v>2562</v>
      </c>
      <c r="B1656" s="86" t="s">
        <v>2467</v>
      </c>
      <c r="C1656" s="86">
        <v>2</v>
      </c>
      <c r="D1656" s="119">
        <v>7.7524888952276855E-3</v>
      </c>
      <c r="E1656" s="119">
        <v>1.954242509439325</v>
      </c>
      <c r="F1656" s="86" t="s">
        <v>2406</v>
      </c>
      <c r="G1656" s="86" t="b">
        <v>0</v>
      </c>
      <c r="H1656" s="86" t="b">
        <v>0</v>
      </c>
      <c r="I1656" s="86" t="b">
        <v>0</v>
      </c>
      <c r="J1656" s="86" t="b">
        <v>0</v>
      </c>
      <c r="K1656" s="86" t="b">
        <v>0</v>
      </c>
      <c r="L1656" s="86" t="b">
        <v>0</v>
      </c>
    </row>
    <row r="1657" spans="1:12" x14ac:dyDescent="0.25">
      <c r="A1657" s="86" t="s">
        <v>2467</v>
      </c>
      <c r="B1657" s="86" t="s">
        <v>2445</v>
      </c>
      <c r="C1657" s="86">
        <v>2</v>
      </c>
      <c r="D1657" s="119">
        <v>7.7524888952276855E-3</v>
      </c>
      <c r="E1657" s="119">
        <v>1.2138798199450811</v>
      </c>
      <c r="F1657" s="86" t="s">
        <v>2406</v>
      </c>
      <c r="G1657" s="86" t="b">
        <v>0</v>
      </c>
      <c r="H1657" s="86" t="b">
        <v>0</v>
      </c>
      <c r="I1657" s="86" t="b">
        <v>0</v>
      </c>
      <c r="J1657" s="86" t="b">
        <v>0</v>
      </c>
      <c r="K1657" s="86" t="b">
        <v>0</v>
      </c>
      <c r="L1657" s="86" t="b">
        <v>0</v>
      </c>
    </row>
    <row r="1658" spans="1:12" x14ac:dyDescent="0.25">
      <c r="A1658" s="86" t="s">
        <v>2445</v>
      </c>
      <c r="B1658" s="86" t="s">
        <v>277</v>
      </c>
      <c r="C1658" s="86">
        <v>2</v>
      </c>
      <c r="D1658" s="119">
        <v>7.7524888952276855E-3</v>
      </c>
      <c r="E1658" s="119">
        <v>1.255272505103306</v>
      </c>
      <c r="F1658" s="86" t="s">
        <v>2406</v>
      </c>
      <c r="G1658" s="86" t="b">
        <v>0</v>
      </c>
      <c r="H1658" s="86" t="b">
        <v>0</v>
      </c>
      <c r="I1658" s="86" t="b">
        <v>0</v>
      </c>
      <c r="J1658" s="86" t="b">
        <v>0</v>
      </c>
      <c r="K1658" s="86" t="b">
        <v>0</v>
      </c>
      <c r="L1658" s="86" t="b">
        <v>0</v>
      </c>
    </row>
    <row r="1659" spans="1:12" x14ac:dyDescent="0.25">
      <c r="A1659" s="86" t="s">
        <v>277</v>
      </c>
      <c r="B1659" s="86" t="s">
        <v>2529</v>
      </c>
      <c r="C1659" s="86">
        <v>2</v>
      </c>
      <c r="D1659" s="119">
        <v>7.7524888952276855E-3</v>
      </c>
      <c r="E1659" s="119">
        <v>1.954242509439325</v>
      </c>
      <c r="F1659" s="86" t="s">
        <v>2406</v>
      </c>
      <c r="G1659" s="86" t="b">
        <v>0</v>
      </c>
      <c r="H1659" s="86" t="b">
        <v>0</v>
      </c>
      <c r="I1659" s="86" t="b">
        <v>0</v>
      </c>
      <c r="J1659" s="86" t="b">
        <v>0</v>
      </c>
      <c r="K1659" s="86" t="b">
        <v>0</v>
      </c>
      <c r="L1659" s="86" t="b">
        <v>0</v>
      </c>
    </row>
    <row r="1660" spans="1:12" x14ac:dyDescent="0.25">
      <c r="A1660" s="86" t="s">
        <v>2447</v>
      </c>
      <c r="B1660" s="86" t="s">
        <v>2446</v>
      </c>
      <c r="C1660" s="86">
        <v>7</v>
      </c>
      <c r="D1660" s="119">
        <v>2.1708215446192892E-3</v>
      </c>
      <c r="E1660" s="119">
        <v>1.4077549909656364</v>
      </c>
      <c r="F1660" s="86" t="s">
        <v>2407</v>
      </c>
      <c r="G1660" s="86" t="b">
        <v>0</v>
      </c>
      <c r="H1660" s="86" t="b">
        <v>0</v>
      </c>
      <c r="I1660" s="86" t="b">
        <v>0</v>
      </c>
      <c r="J1660" s="86" t="b">
        <v>0</v>
      </c>
      <c r="K1660" s="86" t="b">
        <v>0</v>
      </c>
      <c r="L1660" s="86" t="b">
        <v>0</v>
      </c>
    </row>
    <row r="1661" spans="1:12" x14ac:dyDescent="0.25">
      <c r="A1661" s="86" t="s">
        <v>2449</v>
      </c>
      <c r="B1661" s="86" t="s">
        <v>2450</v>
      </c>
      <c r="C1661" s="86">
        <v>7</v>
      </c>
      <c r="D1661" s="119">
        <v>2.1708215446192892E-3</v>
      </c>
      <c r="E1661" s="119">
        <v>1.2986105215405683</v>
      </c>
      <c r="F1661" s="86" t="s">
        <v>2407</v>
      </c>
      <c r="G1661" s="86" t="b">
        <v>0</v>
      </c>
      <c r="H1661" s="86" t="b">
        <v>0</v>
      </c>
      <c r="I1661" s="86" t="b">
        <v>0</v>
      </c>
      <c r="J1661" s="86" t="b">
        <v>0</v>
      </c>
      <c r="K1661" s="86" t="b">
        <v>0</v>
      </c>
      <c r="L1661" s="86" t="b">
        <v>0</v>
      </c>
    </row>
    <row r="1662" spans="1:12" x14ac:dyDescent="0.25">
      <c r="A1662" s="86" t="s">
        <v>2446</v>
      </c>
      <c r="B1662" s="86" t="s">
        <v>528</v>
      </c>
      <c r="C1662" s="86">
        <v>5</v>
      </c>
      <c r="D1662" s="119">
        <v>5.4577535469498605E-3</v>
      </c>
      <c r="E1662" s="119">
        <v>1.4077549909656364</v>
      </c>
      <c r="F1662" s="86" t="s">
        <v>2407</v>
      </c>
      <c r="G1662" s="86" t="b">
        <v>0</v>
      </c>
      <c r="H1662" s="86" t="b">
        <v>0</v>
      </c>
      <c r="I1662" s="86" t="b">
        <v>0</v>
      </c>
      <c r="J1662" s="86" t="b">
        <v>0</v>
      </c>
      <c r="K1662" s="86" t="b">
        <v>0</v>
      </c>
      <c r="L1662" s="86" t="b">
        <v>0</v>
      </c>
    </row>
    <row r="1663" spans="1:12" x14ac:dyDescent="0.25">
      <c r="A1663" s="86" t="s">
        <v>2469</v>
      </c>
      <c r="B1663" s="86" t="s">
        <v>2448</v>
      </c>
      <c r="C1663" s="86">
        <v>5</v>
      </c>
      <c r="D1663" s="119">
        <v>5.4577535469498605E-3</v>
      </c>
      <c r="E1663" s="119">
        <v>1.4747017805962497</v>
      </c>
      <c r="F1663" s="86" t="s">
        <v>2407</v>
      </c>
      <c r="G1663" s="86" t="b">
        <v>0</v>
      </c>
      <c r="H1663" s="86" t="b">
        <v>0</v>
      </c>
      <c r="I1663" s="86" t="b">
        <v>0</v>
      </c>
      <c r="J1663" s="86" t="b">
        <v>0</v>
      </c>
      <c r="K1663" s="86" t="b">
        <v>0</v>
      </c>
      <c r="L1663" s="86" t="b">
        <v>0</v>
      </c>
    </row>
    <row r="1664" spans="1:12" x14ac:dyDescent="0.25">
      <c r="A1664" s="86" t="s">
        <v>2454</v>
      </c>
      <c r="B1664" s="86" t="s">
        <v>2552</v>
      </c>
      <c r="C1664" s="86">
        <v>4</v>
      </c>
      <c r="D1664" s="119">
        <v>6.4391442922776725E-3</v>
      </c>
      <c r="E1664" s="119">
        <v>1.3108449779575799</v>
      </c>
      <c r="F1664" s="86" t="s">
        <v>2407</v>
      </c>
      <c r="G1664" s="86" t="b">
        <v>0</v>
      </c>
      <c r="H1664" s="86" t="b">
        <v>0</v>
      </c>
      <c r="I1664" s="86" t="b">
        <v>0</v>
      </c>
      <c r="J1664" s="86" t="b">
        <v>0</v>
      </c>
      <c r="K1664" s="86" t="b">
        <v>0</v>
      </c>
      <c r="L1664" s="86" t="b">
        <v>0</v>
      </c>
    </row>
    <row r="1665" spans="1:12" x14ac:dyDescent="0.25">
      <c r="A1665" s="86" t="s">
        <v>2450</v>
      </c>
      <c r="B1665" s="86" t="s">
        <v>2445</v>
      </c>
      <c r="C1665" s="86">
        <v>4</v>
      </c>
      <c r="D1665" s="119">
        <v>6.4391442922776725E-3</v>
      </c>
      <c r="E1665" s="119">
        <v>0.99758052587658708</v>
      </c>
      <c r="F1665" s="86" t="s">
        <v>2407</v>
      </c>
      <c r="G1665" s="86" t="b">
        <v>0</v>
      </c>
      <c r="H1665" s="86" t="b">
        <v>0</v>
      </c>
      <c r="I1665" s="86" t="b">
        <v>0</v>
      </c>
      <c r="J1665" s="86" t="b">
        <v>0</v>
      </c>
      <c r="K1665" s="86" t="b">
        <v>0</v>
      </c>
      <c r="L1665" s="86" t="b">
        <v>0</v>
      </c>
    </row>
    <row r="1666" spans="1:12" x14ac:dyDescent="0.25">
      <c r="A1666" s="86" t="s">
        <v>2455</v>
      </c>
      <c r="B1666" s="86" t="s">
        <v>2594</v>
      </c>
      <c r="C1666" s="86">
        <v>3</v>
      </c>
      <c r="D1666" s="119">
        <v>6.8337229776301786E-3</v>
      </c>
      <c r="E1666" s="119">
        <v>1.5538830266438743</v>
      </c>
      <c r="F1666" s="86" t="s">
        <v>2407</v>
      </c>
      <c r="G1666" s="86" t="b">
        <v>0</v>
      </c>
      <c r="H1666" s="86" t="b">
        <v>0</v>
      </c>
      <c r="I1666" s="86" t="b">
        <v>0</v>
      </c>
      <c r="J1666" s="86" t="b">
        <v>0</v>
      </c>
      <c r="K1666" s="86" t="b">
        <v>0</v>
      </c>
      <c r="L1666" s="86" t="b">
        <v>0</v>
      </c>
    </row>
    <row r="1667" spans="1:12" x14ac:dyDescent="0.25">
      <c r="A1667" s="86" t="s">
        <v>2594</v>
      </c>
      <c r="B1667" s="86" t="s">
        <v>2445</v>
      </c>
      <c r="C1667" s="86">
        <v>3</v>
      </c>
      <c r="D1667" s="119">
        <v>6.8337229776301786E-3</v>
      </c>
      <c r="E1667" s="119">
        <v>1.3497630439879496</v>
      </c>
      <c r="F1667" s="86" t="s">
        <v>2407</v>
      </c>
      <c r="G1667" s="86" t="b">
        <v>0</v>
      </c>
      <c r="H1667" s="86" t="b">
        <v>0</v>
      </c>
      <c r="I1667" s="86" t="b">
        <v>0</v>
      </c>
      <c r="J1667" s="86" t="b">
        <v>0</v>
      </c>
      <c r="K1667" s="86" t="b">
        <v>0</v>
      </c>
      <c r="L1667" s="86" t="b">
        <v>0</v>
      </c>
    </row>
    <row r="1668" spans="1:12" x14ac:dyDescent="0.25">
      <c r="A1668" s="86" t="s">
        <v>2445</v>
      </c>
      <c r="B1668" s="86" t="s">
        <v>2447</v>
      </c>
      <c r="C1668" s="86">
        <v>3</v>
      </c>
      <c r="D1668" s="119">
        <v>6.8337229776301786E-3</v>
      </c>
      <c r="E1668" s="119">
        <v>1.1279142943715932</v>
      </c>
      <c r="F1668" s="86" t="s">
        <v>2407</v>
      </c>
      <c r="G1668" s="86" t="b">
        <v>0</v>
      </c>
      <c r="H1668" s="86" t="b">
        <v>0</v>
      </c>
      <c r="I1668" s="86" t="b">
        <v>0</v>
      </c>
      <c r="J1668" s="86" t="b">
        <v>0</v>
      </c>
      <c r="K1668" s="86" t="b">
        <v>0</v>
      </c>
      <c r="L1668" s="86" t="b">
        <v>0</v>
      </c>
    </row>
    <row r="1669" spans="1:12" x14ac:dyDescent="0.25">
      <c r="A1669" s="86" t="s">
        <v>528</v>
      </c>
      <c r="B1669" s="86" t="s">
        <v>2469</v>
      </c>
      <c r="C1669" s="86">
        <v>3</v>
      </c>
      <c r="D1669" s="119">
        <v>6.8337229776301786E-3</v>
      </c>
      <c r="E1669" s="119">
        <v>1.332034277027518</v>
      </c>
      <c r="F1669" s="86" t="s">
        <v>2407</v>
      </c>
      <c r="G1669" s="86" t="b">
        <v>0</v>
      </c>
      <c r="H1669" s="86" t="b">
        <v>0</v>
      </c>
      <c r="I1669" s="86" t="b">
        <v>0</v>
      </c>
      <c r="J1669" s="86" t="b">
        <v>0</v>
      </c>
      <c r="K1669" s="86" t="b">
        <v>0</v>
      </c>
      <c r="L1669" s="86" t="b">
        <v>0</v>
      </c>
    </row>
    <row r="1670" spans="1:12" x14ac:dyDescent="0.25">
      <c r="A1670" s="86" t="s">
        <v>2448</v>
      </c>
      <c r="B1670" s="86" t="s">
        <v>2465</v>
      </c>
      <c r="C1670" s="86">
        <v>3</v>
      </c>
      <c r="D1670" s="119">
        <v>6.8337229776301786E-3</v>
      </c>
      <c r="E1670" s="119">
        <v>1.5538830266438743</v>
      </c>
      <c r="F1670" s="86" t="s">
        <v>2407</v>
      </c>
      <c r="G1670" s="86" t="b">
        <v>0</v>
      </c>
      <c r="H1670" s="86" t="b">
        <v>0</v>
      </c>
      <c r="I1670" s="86" t="b">
        <v>0</v>
      </c>
      <c r="J1670" s="86" t="b">
        <v>0</v>
      </c>
      <c r="K1670" s="86" t="b">
        <v>0</v>
      </c>
      <c r="L1670" s="86" t="b">
        <v>0</v>
      </c>
    </row>
    <row r="1671" spans="1:12" x14ac:dyDescent="0.25">
      <c r="A1671" s="86" t="s">
        <v>2479</v>
      </c>
      <c r="B1671" s="86" t="s">
        <v>2701</v>
      </c>
      <c r="C1671" s="86">
        <v>3</v>
      </c>
      <c r="D1671" s="119">
        <v>6.8337229776301786E-3</v>
      </c>
      <c r="E1671" s="119">
        <v>1.5538830266438743</v>
      </c>
      <c r="F1671" s="86" t="s">
        <v>2407</v>
      </c>
      <c r="G1671" s="86" t="b">
        <v>0</v>
      </c>
      <c r="H1671" s="86" t="b">
        <v>0</v>
      </c>
      <c r="I1671" s="86" t="b">
        <v>0</v>
      </c>
      <c r="J1671" s="86" t="b">
        <v>0</v>
      </c>
      <c r="K1671" s="86" t="b">
        <v>0</v>
      </c>
      <c r="L1671" s="86" t="b">
        <v>0</v>
      </c>
    </row>
    <row r="1672" spans="1:12" x14ac:dyDescent="0.25">
      <c r="A1672" s="86" t="s">
        <v>2701</v>
      </c>
      <c r="B1672" s="86" t="s">
        <v>2595</v>
      </c>
      <c r="C1672" s="86">
        <v>3</v>
      </c>
      <c r="D1672" s="119">
        <v>6.8337229776301786E-3</v>
      </c>
      <c r="E1672" s="119">
        <v>1.5538830266438743</v>
      </c>
      <c r="F1672" s="86" t="s">
        <v>2407</v>
      </c>
      <c r="G1672" s="86" t="b">
        <v>0</v>
      </c>
      <c r="H1672" s="86" t="b">
        <v>0</v>
      </c>
      <c r="I1672" s="86" t="b">
        <v>0</v>
      </c>
      <c r="J1672" s="86" t="b">
        <v>0</v>
      </c>
      <c r="K1672" s="86" t="b">
        <v>0</v>
      </c>
      <c r="L1672" s="86" t="b">
        <v>0</v>
      </c>
    </row>
    <row r="1673" spans="1:12" x14ac:dyDescent="0.25">
      <c r="A1673" s="86" t="s">
        <v>2595</v>
      </c>
      <c r="B1673" s="86" t="s">
        <v>2477</v>
      </c>
      <c r="C1673" s="86">
        <v>3</v>
      </c>
      <c r="D1673" s="119">
        <v>6.8337229776301786E-3</v>
      </c>
      <c r="E1673" s="119">
        <v>1.5538830266438743</v>
      </c>
      <c r="F1673" s="86" t="s">
        <v>2407</v>
      </c>
      <c r="G1673" s="86" t="b">
        <v>0</v>
      </c>
      <c r="H1673" s="86" t="b">
        <v>0</v>
      </c>
      <c r="I1673" s="86" t="b">
        <v>0</v>
      </c>
      <c r="J1673" s="86" t="b">
        <v>0</v>
      </c>
      <c r="K1673" s="86" t="b">
        <v>0</v>
      </c>
      <c r="L1673" s="86" t="b">
        <v>0</v>
      </c>
    </row>
    <row r="1674" spans="1:12" x14ac:dyDescent="0.25">
      <c r="A1674" s="86" t="s">
        <v>2477</v>
      </c>
      <c r="B1674" s="86" t="s">
        <v>2702</v>
      </c>
      <c r="C1674" s="86">
        <v>3</v>
      </c>
      <c r="D1674" s="119">
        <v>6.8337229776301786E-3</v>
      </c>
      <c r="E1674" s="119">
        <v>1.7757317762602307</v>
      </c>
      <c r="F1674" s="86" t="s">
        <v>2407</v>
      </c>
      <c r="G1674" s="86" t="b">
        <v>0</v>
      </c>
      <c r="H1674" s="86" t="b">
        <v>0</v>
      </c>
      <c r="I1674" s="86" t="b">
        <v>0</v>
      </c>
      <c r="J1674" s="86" t="b">
        <v>0</v>
      </c>
      <c r="K1674" s="86" t="b">
        <v>0</v>
      </c>
      <c r="L1674" s="86" t="b">
        <v>0</v>
      </c>
    </row>
    <row r="1675" spans="1:12" x14ac:dyDescent="0.25">
      <c r="A1675" s="86" t="s">
        <v>2702</v>
      </c>
      <c r="B1675" s="86" t="s">
        <v>2703</v>
      </c>
      <c r="C1675" s="86">
        <v>3</v>
      </c>
      <c r="D1675" s="119">
        <v>6.8337229776301786E-3</v>
      </c>
      <c r="E1675" s="119">
        <v>1.7757317762602307</v>
      </c>
      <c r="F1675" s="86" t="s">
        <v>2407</v>
      </c>
      <c r="G1675" s="86" t="b">
        <v>0</v>
      </c>
      <c r="H1675" s="86" t="b">
        <v>0</v>
      </c>
      <c r="I1675" s="86" t="b">
        <v>0</v>
      </c>
      <c r="J1675" s="86" t="b">
        <v>0</v>
      </c>
      <c r="K1675" s="86" t="b">
        <v>0</v>
      </c>
      <c r="L1675" s="86" t="b">
        <v>0</v>
      </c>
    </row>
    <row r="1676" spans="1:12" x14ac:dyDescent="0.25">
      <c r="A1676" s="86" t="s">
        <v>2703</v>
      </c>
      <c r="B1676" s="86" t="s">
        <v>2451</v>
      </c>
      <c r="C1676" s="86">
        <v>3</v>
      </c>
      <c r="D1676" s="119">
        <v>6.8337229776301786E-3</v>
      </c>
      <c r="E1676" s="119">
        <v>1.5538830266438743</v>
      </c>
      <c r="F1676" s="86" t="s">
        <v>2407</v>
      </c>
      <c r="G1676" s="86" t="b">
        <v>0</v>
      </c>
      <c r="H1676" s="86" t="b">
        <v>0</v>
      </c>
      <c r="I1676" s="86" t="b">
        <v>0</v>
      </c>
      <c r="J1676" s="86" t="b">
        <v>0</v>
      </c>
      <c r="K1676" s="86" t="b">
        <v>0</v>
      </c>
      <c r="L1676" s="86" t="b">
        <v>0</v>
      </c>
    </row>
    <row r="1677" spans="1:12" x14ac:dyDescent="0.25">
      <c r="A1677" s="86" t="s">
        <v>2451</v>
      </c>
      <c r="B1677" s="86" t="s">
        <v>2457</v>
      </c>
      <c r="C1677" s="86">
        <v>3</v>
      </c>
      <c r="D1677" s="119">
        <v>6.8337229776301786E-3</v>
      </c>
      <c r="E1677" s="119">
        <v>1.5538830266438743</v>
      </c>
      <c r="F1677" s="86" t="s">
        <v>2407</v>
      </c>
      <c r="G1677" s="86" t="b">
        <v>0</v>
      </c>
      <c r="H1677" s="86" t="b">
        <v>0</v>
      </c>
      <c r="I1677" s="86" t="b">
        <v>0</v>
      </c>
      <c r="J1677" s="86" t="b">
        <v>0</v>
      </c>
      <c r="K1677" s="86" t="b">
        <v>0</v>
      </c>
      <c r="L1677" s="86" t="b">
        <v>0</v>
      </c>
    </row>
    <row r="1678" spans="1:12" x14ac:dyDescent="0.25">
      <c r="A1678" s="86" t="s">
        <v>2457</v>
      </c>
      <c r="B1678" s="86" t="s">
        <v>2463</v>
      </c>
      <c r="C1678" s="86">
        <v>3</v>
      </c>
      <c r="D1678" s="119">
        <v>6.8337229776301786E-3</v>
      </c>
      <c r="E1678" s="119">
        <v>1.5538830266438743</v>
      </c>
      <c r="F1678" s="86" t="s">
        <v>2407</v>
      </c>
      <c r="G1678" s="86" t="b">
        <v>0</v>
      </c>
      <c r="H1678" s="86" t="b">
        <v>0</v>
      </c>
      <c r="I1678" s="86" t="b">
        <v>0</v>
      </c>
      <c r="J1678" s="86" t="b">
        <v>0</v>
      </c>
      <c r="K1678" s="86" t="b">
        <v>0</v>
      </c>
      <c r="L1678" s="86" t="b">
        <v>0</v>
      </c>
    </row>
    <row r="1679" spans="1:12" x14ac:dyDescent="0.25">
      <c r="A1679" s="86" t="s">
        <v>2465</v>
      </c>
      <c r="B1679" s="86" t="s">
        <v>2785</v>
      </c>
      <c r="C1679" s="86">
        <v>2</v>
      </c>
      <c r="D1679" s="119">
        <v>6.4391442922776725E-3</v>
      </c>
      <c r="E1679" s="119">
        <v>1.7757317762602307</v>
      </c>
      <c r="F1679" s="86" t="s">
        <v>2407</v>
      </c>
      <c r="G1679" s="86" t="b">
        <v>0</v>
      </c>
      <c r="H1679" s="86" t="b">
        <v>0</v>
      </c>
      <c r="I1679" s="86" t="b">
        <v>0</v>
      </c>
      <c r="J1679" s="86" t="b">
        <v>0</v>
      </c>
      <c r="K1679" s="86" t="b">
        <v>0</v>
      </c>
      <c r="L1679" s="86" t="b">
        <v>0</v>
      </c>
    </row>
    <row r="1680" spans="1:12" x14ac:dyDescent="0.25">
      <c r="A1680" s="86" t="s">
        <v>2785</v>
      </c>
      <c r="B1680" s="86" t="s">
        <v>2450</v>
      </c>
      <c r="C1680" s="86">
        <v>2</v>
      </c>
      <c r="D1680" s="119">
        <v>6.4391442922776725E-3</v>
      </c>
      <c r="E1680" s="119">
        <v>1.2986105215405683</v>
      </c>
      <c r="F1680" s="86" t="s">
        <v>2407</v>
      </c>
      <c r="G1680" s="86" t="b">
        <v>0</v>
      </c>
      <c r="H1680" s="86" t="b">
        <v>0</v>
      </c>
      <c r="I1680" s="86" t="b">
        <v>0</v>
      </c>
      <c r="J1680" s="86" t="b">
        <v>0</v>
      </c>
      <c r="K1680" s="86" t="b">
        <v>0</v>
      </c>
      <c r="L1680" s="86" t="b">
        <v>0</v>
      </c>
    </row>
    <row r="1681" spans="1:12" x14ac:dyDescent="0.25">
      <c r="A1681" s="86" t="s">
        <v>2450</v>
      </c>
      <c r="B1681" s="86" t="s">
        <v>2449</v>
      </c>
      <c r="C1681" s="86">
        <v>2</v>
      </c>
      <c r="D1681" s="119">
        <v>6.4391442922776725E-3</v>
      </c>
      <c r="E1681" s="119">
        <v>0.75454247719029266</v>
      </c>
      <c r="F1681" s="86" t="s">
        <v>2407</v>
      </c>
      <c r="G1681" s="86" t="b">
        <v>0</v>
      </c>
      <c r="H1681" s="86" t="b">
        <v>0</v>
      </c>
      <c r="I1681" s="86" t="b">
        <v>0</v>
      </c>
      <c r="J1681" s="86" t="b">
        <v>0</v>
      </c>
      <c r="K1681" s="86" t="b">
        <v>0</v>
      </c>
      <c r="L1681" s="86" t="b">
        <v>0</v>
      </c>
    </row>
    <row r="1682" spans="1:12" x14ac:dyDescent="0.25">
      <c r="A1682" s="86" t="s">
        <v>2450</v>
      </c>
      <c r="B1682" s="86" t="s">
        <v>2552</v>
      </c>
      <c r="C1682" s="86">
        <v>2</v>
      </c>
      <c r="D1682" s="119">
        <v>6.4391442922776725E-3</v>
      </c>
      <c r="E1682" s="119">
        <v>0.75454247719029266</v>
      </c>
      <c r="F1682" s="86" t="s">
        <v>2407</v>
      </c>
      <c r="G1682" s="86" t="b">
        <v>0</v>
      </c>
      <c r="H1682" s="86" t="b">
        <v>0</v>
      </c>
      <c r="I1682" s="86" t="b">
        <v>0</v>
      </c>
      <c r="J1682" s="86" t="b">
        <v>0</v>
      </c>
      <c r="K1682" s="86" t="b">
        <v>0</v>
      </c>
      <c r="L1682" s="86" t="b">
        <v>0</v>
      </c>
    </row>
    <row r="1683" spans="1:12" x14ac:dyDescent="0.25">
      <c r="A1683" s="86" t="s">
        <v>2552</v>
      </c>
      <c r="B1683" s="86" t="s">
        <v>2479</v>
      </c>
      <c r="C1683" s="86">
        <v>2</v>
      </c>
      <c r="D1683" s="119">
        <v>6.4391442922776725E-3</v>
      </c>
      <c r="E1683" s="119">
        <v>1.0098149822935987</v>
      </c>
      <c r="F1683" s="86" t="s">
        <v>2407</v>
      </c>
      <c r="G1683" s="86" t="b">
        <v>0</v>
      </c>
      <c r="H1683" s="86" t="b">
        <v>0</v>
      </c>
      <c r="I1683" s="86" t="b">
        <v>0</v>
      </c>
      <c r="J1683" s="86" t="b">
        <v>0</v>
      </c>
      <c r="K1683" s="86" t="b">
        <v>0</v>
      </c>
      <c r="L1683" s="86" t="b">
        <v>0</v>
      </c>
    </row>
    <row r="1684" spans="1:12" x14ac:dyDescent="0.25">
      <c r="A1684" s="86" t="s">
        <v>2446</v>
      </c>
      <c r="B1684" s="86" t="s">
        <v>2548</v>
      </c>
      <c r="C1684" s="86">
        <v>2</v>
      </c>
      <c r="D1684" s="119">
        <v>6.4391442922776725E-3</v>
      </c>
      <c r="E1684" s="119">
        <v>1.4077549909656364</v>
      </c>
      <c r="F1684" s="86" t="s">
        <v>2407</v>
      </c>
      <c r="G1684" s="86" t="b">
        <v>0</v>
      </c>
      <c r="H1684" s="86" t="b">
        <v>0</v>
      </c>
      <c r="I1684" s="86" t="b">
        <v>0</v>
      </c>
      <c r="J1684" s="86" t="b">
        <v>0</v>
      </c>
      <c r="K1684" s="86" t="b">
        <v>0</v>
      </c>
      <c r="L1684" s="86" t="b">
        <v>0</v>
      </c>
    </row>
    <row r="1685" spans="1:12" x14ac:dyDescent="0.25">
      <c r="A1685" s="86" t="s">
        <v>2548</v>
      </c>
      <c r="B1685" s="86" t="s">
        <v>2789</v>
      </c>
      <c r="C1685" s="86">
        <v>2</v>
      </c>
      <c r="D1685" s="119">
        <v>6.4391442922776725E-3</v>
      </c>
      <c r="E1685" s="119">
        <v>1.9518230353159121</v>
      </c>
      <c r="F1685" s="86" t="s">
        <v>2407</v>
      </c>
      <c r="G1685" s="86" t="b">
        <v>0</v>
      </c>
      <c r="H1685" s="86" t="b">
        <v>0</v>
      </c>
      <c r="I1685" s="86" t="b">
        <v>0</v>
      </c>
      <c r="J1685" s="86" t="b">
        <v>0</v>
      </c>
      <c r="K1685" s="86" t="b">
        <v>0</v>
      </c>
      <c r="L1685" s="86" t="b">
        <v>0</v>
      </c>
    </row>
    <row r="1686" spans="1:12" x14ac:dyDescent="0.25">
      <c r="A1686" s="86" t="s">
        <v>2789</v>
      </c>
      <c r="B1686" s="86" t="s">
        <v>2452</v>
      </c>
      <c r="C1686" s="86">
        <v>2</v>
      </c>
      <c r="D1686" s="119">
        <v>6.4391442922776725E-3</v>
      </c>
      <c r="E1686" s="119">
        <v>1.9518230353159121</v>
      </c>
      <c r="F1686" s="86" t="s">
        <v>2407</v>
      </c>
      <c r="G1686" s="86" t="b">
        <v>0</v>
      </c>
      <c r="H1686" s="86" t="b">
        <v>0</v>
      </c>
      <c r="I1686" s="86" t="b">
        <v>0</v>
      </c>
      <c r="J1686" s="86" t="b">
        <v>0</v>
      </c>
      <c r="K1686" s="86" t="b">
        <v>0</v>
      </c>
      <c r="L1686" s="86" t="b">
        <v>0</v>
      </c>
    </row>
    <row r="1687" spans="1:12" x14ac:dyDescent="0.25">
      <c r="A1687" s="86" t="s">
        <v>2452</v>
      </c>
      <c r="B1687" s="86" t="s">
        <v>2462</v>
      </c>
      <c r="C1687" s="86">
        <v>2</v>
      </c>
      <c r="D1687" s="119">
        <v>6.4391442922776725E-3</v>
      </c>
      <c r="E1687" s="119">
        <v>1.9518230353159121</v>
      </c>
      <c r="F1687" s="86" t="s">
        <v>2407</v>
      </c>
      <c r="G1687" s="86" t="b">
        <v>0</v>
      </c>
      <c r="H1687" s="86" t="b">
        <v>0</v>
      </c>
      <c r="I1687" s="86" t="b">
        <v>0</v>
      </c>
      <c r="J1687" s="86" t="b">
        <v>0</v>
      </c>
      <c r="K1687" s="86" t="b">
        <v>0</v>
      </c>
      <c r="L1687" s="86" t="b">
        <v>0</v>
      </c>
    </row>
    <row r="1688" spans="1:12" x14ac:dyDescent="0.25">
      <c r="A1688" s="86" t="s">
        <v>2462</v>
      </c>
      <c r="B1688" s="86" t="s">
        <v>2453</v>
      </c>
      <c r="C1688" s="86">
        <v>2</v>
      </c>
      <c r="D1688" s="119">
        <v>6.4391442922776725E-3</v>
      </c>
      <c r="E1688" s="119">
        <v>1.9518230353159121</v>
      </c>
      <c r="F1688" s="86" t="s">
        <v>2407</v>
      </c>
      <c r="G1688" s="86" t="b">
        <v>0</v>
      </c>
      <c r="H1688" s="86" t="b">
        <v>0</v>
      </c>
      <c r="I1688" s="86" t="b">
        <v>0</v>
      </c>
      <c r="J1688" s="86" t="b">
        <v>0</v>
      </c>
      <c r="K1688" s="86" t="b">
        <v>0</v>
      </c>
      <c r="L1688" s="86" t="b">
        <v>0</v>
      </c>
    </row>
    <row r="1689" spans="1:12" x14ac:dyDescent="0.25">
      <c r="A1689" s="86" t="s">
        <v>2453</v>
      </c>
      <c r="B1689" s="86" t="s">
        <v>2456</v>
      </c>
      <c r="C1689" s="86">
        <v>2</v>
      </c>
      <c r="D1689" s="119">
        <v>6.4391442922776725E-3</v>
      </c>
      <c r="E1689" s="119">
        <v>1.9518230353159121</v>
      </c>
      <c r="F1689" s="86" t="s">
        <v>2407</v>
      </c>
      <c r="G1689" s="86" t="b">
        <v>0</v>
      </c>
      <c r="H1689" s="86" t="b">
        <v>0</v>
      </c>
      <c r="I1689" s="86" t="b">
        <v>0</v>
      </c>
      <c r="J1689" s="86" t="b">
        <v>0</v>
      </c>
      <c r="K1689" s="86" t="b">
        <v>0</v>
      </c>
      <c r="L1689" s="86" t="b">
        <v>0</v>
      </c>
    </row>
    <row r="1690" spans="1:12" x14ac:dyDescent="0.25">
      <c r="A1690" s="86" t="s">
        <v>2456</v>
      </c>
      <c r="B1690" s="86" t="s">
        <v>2613</v>
      </c>
      <c r="C1690" s="86">
        <v>2</v>
      </c>
      <c r="D1690" s="119">
        <v>6.4391442922776725E-3</v>
      </c>
      <c r="E1690" s="119">
        <v>1.6507930396519308</v>
      </c>
      <c r="F1690" s="86" t="s">
        <v>2407</v>
      </c>
      <c r="G1690" s="86" t="b">
        <v>0</v>
      </c>
      <c r="H1690" s="86" t="b">
        <v>0</v>
      </c>
      <c r="I1690" s="86" t="b">
        <v>0</v>
      </c>
      <c r="J1690" s="86" t="b">
        <v>0</v>
      </c>
      <c r="K1690" s="86" t="b">
        <v>0</v>
      </c>
      <c r="L1690" s="86" t="b">
        <v>0</v>
      </c>
    </row>
    <row r="1691" spans="1:12" x14ac:dyDescent="0.25">
      <c r="A1691" s="86" t="s">
        <v>2613</v>
      </c>
      <c r="B1691" s="86" t="s">
        <v>2577</v>
      </c>
      <c r="C1691" s="86">
        <v>2</v>
      </c>
      <c r="D1691" s="119">
        <v>6.4391442922776725E-3</v>
      </c>
      <c r="E1691" s="119">
        <v>1.3497630439879496</v>
      </c>
      <c r="F1691" s="86" t="s">
        <v>2407</v>
      </c>
      <c r="G1691" s="86" t="b">
        <v>0</v>
      </c>
      <c r="H1691" s="86" t="b">
        <v>0</v>
      </c>
      <c r="I1691" s="86" t="b">
        <v>0</v>
      </c>
      <c r="J1691" s="86" t="b">
        <v>0</v>
      </c>
      <c r="K1691" s="86" t="b">
        <v>0</v>
      </c>
      <c r="L1691" s="86" t="b">
        <v>0</v>
      </c>
    </row>
    <row r="1692" spans="1:12" x14ac:dyDescent="0.25">
      <c r="A1692" s="86" t="s">
        <v>2577</v>
      </c>
      <c r="B1692" s="86" t="s">
        <v>2790</v>
      </c>
      <c r="C1692" s="86">
        <v>2</v>
      </c>
      <c r="D1692" s="119">
        <v>6.4391442922776725E-3</v>
      </c>
      <c r="E1692" s="119">
        <v>1.6507930396519308</v>
      </c>
      <c r="F1692" s="86" t="s">
        <v>2407</v>
      </c>
      <c r="G1692" s="86" t="b">
        <v>0</v>
      </c>
      <c r="H1692" s="86" t="b">
        <v>0</v>
      </c>
      <c r="I1692" s="86" t="b">
        <v>0</v>
      </c>
      <c r="J1692" s="86" t="b">
        <v>0</v>
      </c>
      <c r="K1692" s="86" t="b">
        <v>0</v>
      </c>
      <c r="L1692" s="86" t="b">
        <v>0</v>
      </c>
    </row>
    <row r="1693" spans="1:12" x14ac:dyDescent="0.25">
      <c r="A1693" s="86" t="s">
        <v>2790</v>
      </c>
      <c r="B1693" s="86" t="s">
        <v>2479</v>
      </c>
      <c r="C1693" s="86">
        <v>2</v>
      </c>
      <c r="D1693" s="119">
        <v>6.4391442922776725E-3</v>
      </c>
      <c r="E1693" s="119">
        <v>1.5538830266438743</v>
      </c>
      <c r="F1693" s="86" t="s">
        <v>2407</v>
      </c>
      <c r="G1693" s="86" t="b">
        <v>0</v>
      </c>
      <c r="H1693" s="86" t="b">
        <v>0</v>
      </c>
      <c r="I1693" s="86" t="b">
        <v>0</v>
      </c>
      <c r="J1693" s="86" t="b">
        <v>0</v>
      </c>
      <c r="K1693" s="86" t="b">
        <v>0</v>
      </c>
      <c r="L1693" s="86" t="b">
        <v>0</v>
      </c>
    </row>
    <row r="1694" spans="1:12" x14ac:dyDescent="0.25">
      <c r="A1694" s="86" t="s">
        <v>2479</v>
      </c>
      <c r="B1694" s="86" t="s">
        <v>2476</v>
      </c>
      <c r="C1694" s="86">
        <v>2</v>
      </c>
      <c r="D1694" s="119">
        <v>6.4391442922776725E-3</v>
      </c>
      <c r="E1694" s="119">
        <v>1.3777917675881932</v>
      </c>
      <c r="F1694" s="86" t="s">
        <v>2407</v>
      </c>
      <c r="G1694" s="86" t="b">
        <v>0</v>
      </c>
      <c r="H1694" s="86" t="b">
        <v>0</v>
      </c>
      <c r="I1694" s="86" t="b">
        <v>0</v>
      </c>
      <c r="J1694" s="86" t="b">
        <v>0</v>
      </c>
      <c r="K1694" s="86" t="b">
        <v>0</v>
      </c>
      <c r="L1694" s="86" t="b">
        <v>0</v>
      </c>
    </row>
    <row r="1695" spans="1:12" x14ac:dyDescent="0.25">
      <c r="A1695" s="86" t="s">
        <v>2476</v>
      </c>
      <c r="B1695" s="86" t="s">
        <v>2526</v>
      </c>
      <c r="C1695" s="86">
        <v>2</v>
      </c>
      <c r="D1695" s="119">
        <v>6.4391442922776725E-3</v>
      </c>
      <c r="E1695" s="119">
        <v>1.7757317762602307</v>
      </c>
      <c r="F1695" s="86" t="s">
        <v>2407</v>
      </c>
      <c r="G1695" s="86" t="b">
        <v>0</v>
      </c>
      <c r="H1695" s="86" t="b">
        <v>0</v>
      </c>
      <c r="I1695" s="86" t="b">
        <v>0</v>
      </c>
      <c r="J1695" s="86" t="b">
        <v>0</v>
      </c>
      <c r="K1695" s="86" t="b">
        <v>0</v>
      </c>
      <c r="L1695" s="86" t="b">
        <v>0</v>
      </c>
    </row>
    <row r="1696" spans="1:12" x14ac:dyDescent="0.25">
      <c r="A1696" s="86" t="s">
        <v>2526</v>
      </c>
      <c r="B1696" s="86" t="s">
        <v>2469</v>
      </c>
      <c r="C1696" s="86">
        <v>2</v>
      </c>
      <c r="D1696" s="119">
        <v>6.4391442922776725E-3</v>
      </c>
      <c r="E1696" s="119">
        <v>1.5538830266438743</v>
      </c>
      <c r="F1696" s="86" t="s">
        <v>2407</v>
      </c>
      <c r="G1696" s="86" t="b">
        <v>0</v>
      </c>
      <c r="H1696" s="86" t="b">
        <v>0</v>
      </c>
      <c r="I1696" s="86" t="b">
        <v>0</v>
      </c>
      <c r="J1696" s="86" t="b">
        <v>0</v>
      </c>
      <c r="K1696" s="86" t="b">
        <v>0</v>
      </c>
      <c r="L1696" s="86" t="b">
        <v>0</v>
      </c>
    </row>
    <row r="1697" spans="1:12" x14ac:dyDescent="0.25">
      <c r="A1697" s="86" t="s">
        <v>2448</v>
      </c>
      <c r="B1697" s="86" t="s">
        <v>2614</v>
      </c>
      <c r="C1697" s="86">
        <v>2</v>
      </c>
      <c r="D1697" s="119">
        <v>6.4391442922776725E-3</v>
      </c>
      <c r="E1697" s="119">
        <v>1.5538830266438743</v>
      </c>
      <c r="F1697" s="86" t="s">
        <v>2407</v>
      </c>
      <c r="G1697" s="86" t="b">
        <v>0</v>
      </c>
      <c r="H1697" s="86" t="b">
        <v>0</v>
      </c>
      <c r="I1697" s="86" t="b">
        <v>0</v>
      </c>
      <c r="J1697" s="86" t="b">
        <v>0</v>
      </c>
      <c r="K1697" s="86" t="b">
        <v>0</v>
      </c>
      <c r="L1697" s="86" t="b">
        <v>0</v>
      </c>
    </row>
    <row r="1698" spans="1:12" x14ac:dyDescent="0.25">
      <c r="A1698" s="86" t="s">
        <v>2614</v>
      </c>
      <c r="B1698" s="86" t="s">
        <v>2454</v>
      </c>
      <c r="C1698" s="86">
        <v>2</v>
      </c>
      <c r="D1698" s="119">
        <v>6.4391442922776725E-3</v>
      </c>
      <c r="E1698" s="119">
        <v>1.5538830266438743</v>
      </c>
      <c r="F1698" s="86" t="s">
        <v>2407</v>
      </c>
      <c r="G1698" s="86" t="b">
        <v>0</v>
      </c>
      <c r="H1698" s="86" t="b">
        <v>0</v>
      </c>
      <c r="I1698" s="86" t="b">
        <v>0</v>
      </c>
      <c r="J1698" s="86" t="b">
        <v>0</v>
      </c>
      <c r="K1698" s="86" t="b">
        <v>0</v>
      </c>
      <c r="L1698" s="86" t="b">
        <v>0</v>
      </c>
    </row>
    <row r="1699" spans="1:12" x14ac:dyDescent="0.25">
      <c r="A1699" s="86" t="s">
        <v>2552</v>
      </c>
      <c r="B1699" s="86" t="s">
        <v>2704</v>
      </c>
      <c r="C1699" s="86">
        <v>2</v>
      </c>
      <c r="D1699" s="119">
        <v>6.4391442922776725E-3</v>
      </c>
      <c r="E1699" s="119">
        <v>1.4077549909656364</v>
      </c>
      <c r="F1699" s="86" t="s">
        <v>2407</v>
      </c>
      <c r="G1699" s="86" t="b">
        <v>0</v>
      </c>
      <c r="H1699" s="86" t="b">
        <v>0</v>
      </c>
      <c r="I1699" s="86" t="b">
        <v>0</v>
      </c>
      <c r="J1699" s="86" t="b">
        <v>0</v>
      </c>
      <c r="K1699" s="86" t="b">
        <v>0</v>
      </c>
      <c r="L1699" s="86" t="b">
        <v>0</v>
      </c>
    </row>
    <row r="1700" spans="1:12" x14ac:dyDescent="0.25">
      <c r="A1700" s="86" t="s">
        <v>2704</v>
      </c>
      <c r="B1700" s="86" t="s">
        <v>2449</v>
      </c>
      <c r="C1700" s="86">
        <v>2</v>
      </c>
      <c r="D1700" s="119">
        <v>6.4391442922776725E-3</v>
      </c>
      <c r="E1700" s="119">
        <v>1.4077549909656364</v>
      </c>
      <c r="F1700" s="86" t="s">
        <v>2407</v>
      </c>
      <c r="G1700" s="86" t="b">
        <v>0</v>
      </c>
      <c r="H1700" s="86" t="b">
        <v>0</v>
      </c>
      <c r="I1700" s="86" t="b">
        <v>0</v>
      </c>
      <c r="J1700" s="86" t="b">
        <v>0</v>
      </c>
      <c r="K1700" s="86" t="b">
        <v>0</v>
      </c>
      <c r="L1700" s="86" t="b">
        <v>0</v>
      </c>
    </row>
    <row r="1701" spans="1:12" x14ac:dyDescent="0.25">
      <c r="A1701" s="86" t="s">
        <v>2445</v>
      </c>
      <c r="B1701" s="86" t="s">
        <v>2791</v>
      </c>
      <c r="C1701" s="86">
        <v>2</v>
      </c>
      <c r="D1701" s="119">
        <v>6.4391442922776725E-3</v>
      </c>
      <c r="E1701" s="119">
        <v>1.3497630439879496</v>
      </c>
      <c r="F1701" s="86" t="s">
        <v>2407</v>
      </c>
      <c r="G1701" s="86" t="b">
        <v>0</v>
      </c>
      <c r="H1701" s="86" t="b">
        <v>0</v>
      </c>
      <c r="I1701" s="86" t="b">
        <v>0</v>
      </c>
      <c r="J1701" s="86" t="b">
        <v>0</v>
      </c>
      <c r="K1701" s="86" t="b">
        <v>0</v>
      </c>
      <c r="L1701" s="86" t="b">
        <v>0</v>
      </c>
    </row>
    <row r="1702" spans="1:12" x14ac:dyDescent="0.25">
      <c r="A1702" s="86" t="s">
        <v>2786</v>
      </c>
      <c r="B1702" s="86" t="s">
        <v>2461</v>
      </c>
      <c r="C1702" s="86">
        <v>2</v>
      </c>
      <c r="D1702" s="119">
        <v>6.4391442922776725E-3</v>
      </c>
      <c r="E1702" s="119">
        <v>1.9518230353159121</v>
      </c>
      <c r="F1702" s="86" t="s">
        <v>2407</v>
      </c>
      <c r="G1702" s="86" t="b">
        <v>0</v>
      </c>
      <c r="H1702" s="86" t="b">
        <v>0</v>
      </c>
      <c r="I1702" s="86" t="b">
        <v>0</v>
      </c>
      <c r="J1702" s="86" t="b">
        <v>0</v>
      </c>
      <c r="K1702" s="86" t="b">
        <v>0</v>
      </c>
      <c r="L1702" s="86" t="b">
        <v>0</v>
      </c>
    </row>
    <row r="1703" spans="1:12" x14ac:dyDescent="0.25">
      <c r="A1703" s="86" t="s">
        <v>2461</v>
      </c>
      <c r="B1703" s="86" t="s">
        <v>2613</v>
      </c>
      <c r="C1703" s="86">
        <v>2</v>
      </c>
      <c r="D1703" s="119">
        <v>6.4391442922776725E-3</v>
      </c>
      <c r="E1703" s="119">
        <v>1.6507930396519308</v>
      </c>
      <c r="F1703" s="86" t="s">
        <v>2407</v>
      </c>
      <c r="G1703" s="86" t="b">
        <v>0</v>
      </c>
      <c r="H1703" s="86" t="b">
        <v>0</v>
      </c>
      <c r="I1703" s="86" t="b">
        <v>0</v>
      </c>
      <c r="J1703" s="86" t="b">
        <v>0</v>
      </c>
      <c r="K1703" s="86" t="b">
        <v>0</v>
      </c>
      <c r="L1703" s="86" t="b">
        <v>0</v>
      </c>
    </row>
    <row r="1704" spans="1:12" x14ac:dyDescent="0.25">
      <c r="A1704" s="86" t="s">
        <v>2613</v>
      </c>
      <c r="B1704" s="86" t="s">
        <v>2634</v>
      </c>
      <c r="C1704" s="86">
        <v>2</v>
      </c>
      <c r="D1704" s="119">
        <v>6.4391442922776725E-3</v>
      </c>
      <c r="E1704" s="119">
        <v>1.6507930396519308</v>
      </c>
      <c r="F1704" s="86" t="s">
        <v>2407</v>
      </c>
      <c r="G1704" s="86" t="b">
        <v>0</v>
      </c>
      <c r="H1704" s="86" t="b">
        <v>0</v>
      </c>
      <c r="I1704" s="86" t="b">
        <v>0</v>
      </c>
      <c r="J1704" s="86" t="b">
        <v>0</v>
      </c>
      <c r="K1704" s="86" t="b">
        <v>0</v>
      </c>
      <c r="L1704" s="86" t="b">
        <v>0</v>
      </c>
    </row>
    <row r="1705" spans="1:12" x14ac:dyDescent="0.25">
      <c r="A1705" s="86" t="s">
        <v>2634</v>
      </c>
      <c r="B1705" s="86" t="s">
        <v>2787</v>
      </c>
      <c r="C1705" s="86">
        <v>2</v>
      </c>
      <c r="D1705" s="119">
        <v>6.4391442922776725E-3</v>
      </c>
      <c r="E1705" s="119">
        <v>1.9518230353159121</v>
      </c>
      <c r="F1705" s="86" t="s">
        <v>2407</v>
      </c>
      <c r="G1705" s="86" t="b">
        <v>0</v>
      </c>
      <c r="H1705" s="86" t="b">
        <v>0</v>
      </c>
      <c r="I1705" s="86" t="b">
        <v>0</v>
      </c>
      <c r="J1705" s="86" t="b">
        <v>0</v>
      </c>
      <c r="K1705" s="86" t="b">
        <v>0</v>
      </c>
      <c r="L1705" s="86" t="b">
        <v>0</v>
      </c>
    </row>
    <row r="1706" spans="1:12" x14ac:dyDescent="0.25">
      <c r="A1706" s="86" t="s">
        <v>2787</v>
      </c>
      <c r="B1706" s="86" t="s">
        <v>2577</v>
      </c>
      <c r="C1706" s="86">
        <v>2</v>
      </c>
      <c r="D1706" s="119">
        <v>6.4391442922776725E-3</v>
      </c>
      <c r="E1706" s="119">
        <v>1.6507930396519308</v>
      </c>
      <c r="F1706" s="86" t="s">
        <v>2407</v>
      </c>
      <c r="G1706" s="86" t="b">
        <v>0</v>
      </c>
      <c r="H1706" s="86" t="b">
        <v>0</v>
      </c>
      <c r="I1706" s="86" t="b">
        <v>0</v>
      </c>
      <c r="J1706" s="86" t="b">
        <v>0</v>
      </c>
      <c r="K1706" s="86" t="b">
        <v>0</v>
      </c>
      <c r="L1706" s="86" t="b">
        <v>0</v>
      </c>
    </row>
    <row r="1707" spans="1:12" x14ac:dyDescent="0.25">
      <c r="A1707" s="86" t="s">
        <v>2577</v>
      </c>
      <c r="B1707" s="86" t="s">
        <v>2468</v>
      </c>
      <c r="C1707" s="86">
        <v>2</v>
      </c>
      <c r="D1707" s="119">
        <v>6.4391442922776725E-3</v>
      </c>
      <c r="E1707" s="119">
        <v>1.6507930396519308</v>
      </c>
      <c r="F1707" s="86" t="s">
        <v>2407</v>
      </c>
      <c r="G1707" s="86" t="b">
        <v>0</v>
      </c>
      <c r="H1707" s="86" t="b">
        <v>0</v>
      </c>
      <c r="I1707" s="86" t="b">
        <v>0</v>
      </c>
      <c r="J1707" s="86" t="b">
        <v>0</v>
      </c>
      <c r="K1707" s="86" t="b">
        <v>0</v>
      </c>
      <c r="L1707" s="86" t="b">
        <v>0</v>
      </c>
    </row>
    <row r="1708" spans="1:12" x14ac:dyDescent="0.25">
      <c r="A1708" s="86" t="s">
        <v>2468</v>
      </c>
      <c r="B1708" s="86" t="s">
        <v>2545</v>
      </c>
      <c r="C1708" s="86">
        <v>2</v>
      </c>
      <c r="D1708" s="119">
        <v>6.4391442922776725E-3</v>
      </c>
      <c r="E1708" s="119">
        <v>1.9518230353159121</v>
      </c>
      <c r="F1708" s="86" t="s">
        <v>2407</v>
      </c>
      <c r="G1708" s="86" t="b">
        <v>0</v>
      </c>
      <c r="H1708" s="86" t="b">
        <v>0</v>
      </c>
      <c r="I1708" s="86" t="b">
        <v>0</v>
      </c>
      <c r="J1708" s="86" t="b">
        <v>0</v>
      </c>
      <c r="K1708" s="86" t="b">
        <v>0</v>
      </c>
      <c r="L1708" s="86" t="b">
        <v>0</v>
      </c>
    </row>
    <row r="1709" spans="1:12" x14ac:dyDescent="0.25">
      <c r="A1709" s="86" t="s">
        <v>2545</v>
      </c>
      <c r="B1709" s="86" t="s">
        <v>2595</v>
      </c>
      <c r="C1709" s="86">
        <v>2</v>
      </c>
      <c r="D1709" s="119">
        <v>6.4391442922776725E-3</v>
      </c>
      <c r="E1709" s="119">
        <v>1.5538830266438743</v>
      </c>
      <c r="F1709" s="86" t="s">
        <v>2407</v>
      </c>
      <c r="G1709" s="86" t="b">
        <v>0</v>
      </c>
      <c r="H1709" s="86" t="b">
        <v>0</v>
      </c>
      <c r="I1709" s="86" t="b">
        <v>0</v>
      </c>
      <c r="J1709" s="86" t="b">
        <v>0</v>
      </c>
      <c r="K1709" s="86" t="b">
        <v>0</v>
      </c>
      <c r="L1709" s="86" t="b">
        <v>0</v>
      </c>
    </row>
    <row r="1710" spans="1:12" x14ac:dyDescent="0.25">
      <c r="A1710" s="86" t="s">
        <v>2595</v>
      </c>
      <c r="B1710" s="86" t="s">
        <v>2788</v>
      </c>
      <c r="C1710" s="86">
        <v>2</v>
      </c>
      <c r="D1710" s="119">
        <v>6.4391442922776725E-3</v>
      </c>
      <c r="E1710" s="119">
        <v>1.5538830266438743</v>
      </c>
      <c r="F1710" s="86" t="s">
        <v>2407</v>
      </c>
      <c r="G1710" s="86" t="b">
        <v>0</v>
      </c>
      <c r="H1710" s="86" t="b">
        <v>0</v>
      </c>
      <c r="I1710" s="86" t="b">
        <v>0</v>
      </c>
      <c r="J1710" s="86" t="b">
        <v>0</v>
      </c>
      <c r="K1710" s="86" t="b">
        <v>0</v>
      </c>
      <c r="L1710" s="86" t="b">
        <v>0</v>
      </c>
    </row>
    <row r="1711" spans="1:12" x14ac:dyDescent="0.25">
      <c r="A1711" s="86" t="s">
        <v>2788</v>
      </c>
      <c r="B1711" s="86" t="s">
        <v>2541</v>
      </c>
      <c r="C1711" s="86">
        <v>2</v>
      </c>
      <c r="D1711" s="119">
        <v>6.4391442922776725E-3</v>
      </c>
      <c r="E1711" s="119">
        <v>1.9518230353159121</v>
      </c>
      <c r="F1711" s="86" t="s">
        <v>2407</v>
      </c>
      <c r="G1711" s="86" t="b">
        <v>0</v>
      </c>
      <c r="H1711" s="86" t="b">
        <v>0</v>
      </c>
      <c r="I1711" s="86" t="b">
        <v>0</v>
      </c>
      <c r="J1711" s="86" t="b">
        <v>0</v>
      </c>
      <c r="K1711" s="86" t="b">
        <v>0</v>
      </c>
      <c r="L1711" s="86" t="b">
        <v>0</v>
      </c>
    </row>
    <row r="1712" spans="1:12" x14ac:dyDescent="0.25">
      <c r="A1712" s="86" t="s">
        <v>2541</v>
      </c>
      <c r="B1712" s="86" t="s">
        <v>2447</v>
      </c>
      <c r="C1712" s="86">
        <v>2</v>
      </c>
      <c r="D1712" s="119">
        <v>6.4391442922776725E-3</v>
      </c>
      <c r="E1712" s="119">
        <v>1.5538830266438743</v>
      </c>
      <c r="F1712" s="86" t="s">
        <v>2407</v>
      </c>
      <c r="G1712" s="86" t="b">
        <v>0</v>
      </c>
      <c r="H1712" s="86" t="b">
        <v>0</v>
      </c>
      <c r="I1712" s="86" t="b">
        <v>0</v>
      </c>
      <c r="J1712" s="86" t="b">
        <v>0</v>
      </c>
      <c r="K1712" s="86" t="b">
        <v>0</v>
      </c>
      <c r="L1712" s="86" t="b">
        <v>0</v>
      </c>
    </row>
    <row r="1713" spans="1:12" x14ac:dyDescent="0.25">
      <c r="A1713" s="86" t="s">
        <v>528</v>
      </c>
      <c r="B1713" s="86" t="s">
        <v>2455</v>
      </c>
      <c r="C1713" s="86">
        <v>2</v>
      </c>
      <c r="D1713" s="119">
        <v>6.4391442922776725E-3</v>
      </c>
      <c r="E1713" s="119">
        <v>1.5538830266438743</v>
      </c>
      <c r="F1713" s="86" t="s">
        <v>2407</v>
      </c>
      <c r="G1713" s="86" t="b">
        <v>0</v>
      </c>
      <c r="H1713" s="86" t="b">
        <v>0</v>
      </c>
      <c r="I1713" s="86" t="b">
        <v>0</v>
      </c>
      <c r="J1713" s="86" t="b">
        <v>0</v>
      </c>
      <c r="K1713" s="86" t="b">
        <v>0</v>
      </c>
      <c r="L1713" s="86" t="b">
        <v>0</v>
      </c>
    </row>
    <row r="1714" spans="1:12" x14ac:dyDescent="0.25">
      <c r="A1714" s="86" t="s">
        <v>2455</v>
      </c>
      <c r="B1714" s="86" t="s">
        <v>2459</v>
      </c>
      <c r="C1714" s="86">
        <v>2</v>
      </c>
      <c r="D1714" s="119">
        <v>6.4391442922776725E-3</v>
      </c>
      <c r="E1714" s="119">
        <v>1.5538830266438743</v>
      </c>
      <c r="F1714" s="86" t="s">
        <v>2407</v>
      </c>
      <c r="G1714" s="86" t="b">
        <v>0</v>
      </c>
      <c r="H1714" s="86" t="b">
        <v>0</v>
      </c>
      <c r="I1714" s="86" t="b">
        <v>0</v>
      </c>
      <c r="J1714" s="86" t="b">
        <v>0</v>
      </c>
      <c r="K1714" s="86" t="b">
        <v>0</v>
      </c>
      <c r="L1714" s="86" t="b">
        <v>0</v>
      </c>
    </row>
    <row r="1715" spans="1:12" x14ac:dyDescent="0.25">
      <c r="A1715" s="86" t="s">
        <v>2459</v>
      </c>
      <c r="B1715" s="86" t="s">
        <v>2454</v>
      </c>
      <c r="C1715" s="86">
        <v>2</v>
      </c>
      <c r="D1715" s="119">
        <v>6.4391442922776725E-3</v>
      </c>
      <c r="E1715" s="119">
        <v>1.5538830266438743</v>
      </c>
      <c r="F1715" s="86" t="s">
        <v>2407</v>
      </c>
      <c r="G1715" s="86" t="b">
        <v>0</v>
      </c>
      <c r="H1715" s="86" t="b">
        <v>0</v>
      </c>
      <c r="I1715" s="86" t="b">
        <v>0</v>
      </c>
      <c r="J1715" s="86" t="b">
        <v>0</v>
      </c>
      <c r="K1715" s="86" t="b">
        <v>0</v>
      </c>
      <c r="L1715" s="86" t="b">
        <v>0</v>
      </c>
    </row>
    <row r="1716" spans="1:12" x14ac:dyDescent="0.25">
      <c r="A1716" s="86" t="s">
        <v>2552</v>
      </c>
      <c r="B1716" s="86" t="s">
        <v>2607</v>
      </c>
      <c r="C1716" s="86">
        <v>2</v>
      </c>
      <c r="D1716" s="119">
        <v>6.4391442922776725E-3</v>
      </c>
      <c r="E1716" s="119">
        <v>1.4077549909656364</v>
      </c>
      <c r="F1716" s="86" t="s">
        <v>2407</v>
      </c>
      <c r="G1716" s="86" t="b">
        <v>0</v>
      </c>
      <c r="H1716" s="86" t="b">
        <v>0</v>
      </c>
      <c r="I1716" s="86" t="b">
        <v>0</v>
      </c>
      <c r="J1716" s="86" t="b">
        <v>0</v>
      </c>
      <c r="K1716" s="86" t="b">
        <v>0</v>
      </c>
      <c r="L1716" s="86" t="b">
        <v>0</v>
      </c>
    </row>
    <row r="1717" spans="1:12" x14ac:dyDescent="0.25">
      <c r="A1717" s="86" t="s">
        <v>2607</v>
      </c>
      <c r="B1717" s="86" t="s">
        <v>2449</v>
      </c>
      <c r="C1717" s="86">
        <v>2</v>
      </c>
      <c r="D1717" s="119">
        <v>6.4391442922776725E-3</v>
      </c>
      <c r="E1717" s="119">
        <v>1.4077549909656364</v>
      </c>
      <c r="F1717" s="86" t="s">
        <v>2407</v>
      </c>
      <c r="G1717" s="86" t="b">
        <v>0</v>
      </c>
      <c r="H1717" s="86" t="b">
        <v>0</v>
      </c>
      <c r="I1717" s="86" t="b">
        <v>0</v>
      </c>
      <c r="J1717" s="86" t="b">
        <v>0</v>
      </c>
      <c r="K1717" s="86" t="b">
        <v>0</v>
      </c>
      <c r="L1717" s="86" t="b">
        <v>0</v>
      </c>
    </row>
    <row r="1718" spans="1:12" x14ac:dyDescent="0.25">
      <c r="A1718" s="86" t="s">
        <v>2445</v>
      </c>
      <c r="B1718" s="86" t="s">
        <v>2457</v>
      </c>
      <c r="C1718" s="86">
        <v>2</v>
      </c>
      <c r="D1718" s="119">
        <v>6.4391442922776725E-3</v>
      </c>
      <c r="E1718" s="119">
        <v>0.95182303531591206</v>
      </c>
      <c r="F1718" s="86" t="s">
        <v>2407</v>
      </c>
      <c r="G1718" s="86" t="b">
        <v>0</v>
      </c>
      <c r="H1718" s="86" t="b">
        <v>0</v>
      </c>
      <c r="I1718" s="86" t="b">
        <v>0</v>
      </c>
      <c r="J1718" s="86" t="b">
        <v>0</v>
      </c>
      <c r="K1718" s="86" t="b">
        <v>0</v>
      </c>
      <c r="L1718" s="86" t="b">
        <v>0</v>
      </c>
    </row>
    <row r="1719" spans="1:12" x14ac:dyDescent="0.25">
      <c r="A1719" s="86" t="s">
        <v>2457</v>
      </c>
      <c r="B1719" s="86" t="s">
        <v>2451</v>
      </c>
      <c r="C1719" s="86">
        <v>2</v>
      </c>
      <c r="D1719" s="119">
        <v>6.4391442922776725E-3</v>
      </c>
      <c r="E1719" s="119">
        <v>1.1559430179718369</v>
      </c>
      <c r="F1719" s="86" t="s">
        <v>2407</v>
      </c>
      <c r="G1719" s="86" t="b">
        <v>0</v>
      </c>
      <c r="H1719" s="86" t="b">
        <v>0</v>
      </c>
      <c r="I1719" s="86" t="b">
        <v>0</v>
      </c>
      <c r="J1719" s="86" t="b">
        <v>0</v>
      </c>
      <c r="K1719" s="86" t="b">
        <v>0</v>
      </c>
      <c r="L1719" s="86" t="b">
        <v>0</v>
      </c>
    </row>
    <row r="1720" spans="1:12" x14ac:dyDescent="0.25">
      <c r="A1720" s="86" t="s">
        <v>2556</v>
      </c>
      <c r="B1720" s="86" t="s">
        <v>2466</v>
      </c>
      <c r="C1720" s="86">
        <v>6</v>
      </c>
      <c r="D1720" s="119">
        <v>0</v>
      </c>
      <c r="E1720" s="119">
        <v>0.75966784468963044</v>
      </c>
      <c r="F1720" s="86" t="s">
        <v>2408</v>
      </c>
      <c r="G1720" s="86" t="b">
        <v>0</v>
      </c>
      <c r="H1720" s="86" t="b">
        <v>0</v>
      </c>
      <c r="I1720" s="86" t="b">
        <v>0</v>
      </c>
      <c r="J1720" s="86" t="b">
        <v>0</v>
      </c>
      <c r="K1720" s="86" t="b">
        <v>0</v>
      </c>
      <c r="L1720" s="86" t="b">
        <v>0</v>
      </c>
    </row>
    <row r="1721" spans="1:12" x14ac:dyDescent="0.25">
      <c r="A1721" s="86" t="s">
        <v>2466</v>
      </c>
      <c r="B1721" s="86" t="s">
        <v>2938</v>
      </c>
      <c r="C1721" s="86">
        <v>2</v>
      </c>
      <c r="D1721" s="119">
        <v>0</v>
      </c>
      <c r="E1721" s="119">
        <v>0.75966784468963044</v>
      </c>
      <c r="F1721" s="86" t="s">
        <v>2408</v>
      </c>
      <c r="G1721" s="86" t="b">
        <v>0</v>
      </c>
      <c r="H1721" s="86" t="b">
        <v>0</v>
      </c>
      <c r="I1721" s="86" t="b">
        <v>0</v>
      </c>
      <c r="J1721" s="86" t="b">
        <v>0</v>
      </c>
      <c r="K1721" s="86" t="b">
        <v>0</v>
      </c>
      <c r="L1721" s="86" t="b">
        <v>0</v>
      </c>
    </row>
    <row r="1722" spans="1:12" x14ac:dyDescent="0.25">
      <c r="A1722" s="86" t="s">
        <v>2938</v>
      </c>
      <c r="B1722" s="86" t="s">
        <v>2452</v>
      </c>
      <c r="C1722" s="86">
        <v>2</v>
      </c>
      <c r="D1722" s="119">
        <v>0</v>
      </c>
      <c r="E1722" s="119">
        <v>1.3617278360175928</v>
      </c>
      <c r="F1722" s="86" t="s">
        <v>2408</v>
      </c>
      <c r="G1722" s="86" t="b">
        <v>0</v>
      </c>
      <c r="H1722" s="86" t="b">
        <v>0</v>
      </c>
      <c r="I1722" s="86" t="b">
        <v>0</v>
      </c>
      <c r="J1722" s="86" t="b">
        <v>0</v>
      </c>
      <c r="K1722" s="86" t="b">
        <v>0</v>
      </c>
      <c r="L1722" s="86" t="b">
        <v>0</v>
      </c>
    </row>
    <row r="1723" spans="1:12" x14ac:dyDescent="0.25">
      <c r="A1723" s="86" t="s">
        <v>2452</v>
      </c>
      <c r="B1723" s="86" t="s">
        <v>2462</v>
      </c>
      <c r="C1723" s="86">
        <v>2</v>
      </c>
      <c r="D1723" s="119">
        <v>0</v>
      </c>
      <c r="E1723" s="119">
        <v>1.3617278360175928</v>
      </c>
      <c r="F1723" s="86" t="s">
        <v>2408</v>
      </c>
      <c r="G1723" s="86" t="b">
        <v>0</v>
      </c>
      <c r="H1723" s="86" t="b">
        <v>0</v>
      </c>
      <c r="I1723" s="86" t="b">
        <v>0</v>
      </c>
      <c r="J1723" s="86" t="b">
        <v>0</v>
      </c>
      <c r="K1723" s="86" t="b">
        <v>0</v>
      </c>
      <c r="L1723" s="86" t="b">
        <v>0</v>
      </c>
    </row>
    <row r="1724" spans="1:12" x14ac:dyDescent="0.25">
      <c r="A1724" s="86" t="s">
        <v>2462</v>
      </c>
      <c r="B1724" s="86" t="s">
        <v>2453</v>
      </c>
      <c r="C1724" s="86">
        <v>2</v>
      </c>
      <c r="D1724" s="119">
        <v>0</v>
      </c>
      <c r="E1724" s="119">
        <v>1.3617278360175928</v>
      </c>
      <c r="F1724" s="86" t="s">
        <v>2408</v>
      </c>
      <c r="G1724" s="86" t="b">
        <v>0</v>
      </c>
      <c r="H1724" s="86" t="b">
        <v>0</v>
      </c>
      <c r="I1724" s="86" t="b">
        <v>0</v>
      </c>
      <c r="J1724" s="86" t="b">
        <v>0</v>
      </c>
      <c r="K1724" s="86" t="b">
        <v>0</v>
      </c>
      <c r="L1724" s="86" t="b">
        <v>0</v>
      </c>
    </row>
    <row r="1725" spans="1:12" x14ac:dyDescent="0.25">
      <c r="A1725" s="86" t="s">
        <v>2453</v>
      </c>
      <c r="B1725" s="86" t="s">
        <v>2456</v>
      </c>
      <c r="C1725" s="86">
        <v>2</v>
      </c>
      <c r="D1725" s="119">
        <v>0</v>
      </c>
      <c r="E1725" s="119">
        <v>1.3617278360175928</v>
      </c>
      <c r="F1725" s="86" t="s">
        <v>2408</v>
      </c>
      <c r="G1725" s="86" t="b">
        <v>0</v>
      </c>
      <c r="H1725" s="86" t="b">
        <v>0</v>
      </c>
      <c r="I1725" s="86" t="b">
        <v>0</v>
      </c>
      <c r="J1725" s="86" t="b">
        <v>0</v>
      </c>
      <c r="K1725" s="86" t="b">
        <v>0</v>
      </c>
      <c r="L1725" s="86" t="b">
        <v>0</v>
      </c>
    </row>
    <row r="1726" spans="1:12" x14ac:dyDescent="0.25">
      <c r="A1726" s="86" t="s">
        <v>2456</v>
      </c>
      <c r="B1726" s="86" t="s">
        <v>2466</v>
      </c>
      <c r="C1726" s="86">
        <v>2</v>
      </c>
      <c r="D1726" s="119">
        <v>0</v>
      </c>
      <c r="E1726" s="119">
        <v>0.75966784468963044</v>
      </c>
      <c r="F1726" s="86" t="s">
        <v>2408</v>
      </c>
      <c r="G1726" s="86" t="b">
        <v>0</v>
      </c>
      <c r="H1726" s="86" t="b">
        <v>0</v>
      </c>
      <c r="I1726" s="86" t="b">
        <v>0</v>
      </c>
      <c r="J1726" s="86" t="b">
        <v>0</v>
      </c>
      <c r="K1726" s="86" t="b">
        <v>0</v>
      </c>
      <c r="L1726" s="86" t="b">
        <v>0</v>
      </c>
    </row>
    <row r="1727" spans="1:12" x14ac:dyDescent="0.25">
      <c r="A1727" s="86" t="s">
        <v>2466</v>
      </c>
      <c r="B1727" s="86" t="s">
        <v>2479</v>
      </c>
      <c r="C1727" s="86">
        <v>2</v>
      </c>
      <c r="D1727" s="119">
        <v>0</v>
      </c>
      <c r="E1727" s="119">
        <v>0.75966784468963044</v>
      </c>
      <c r="F1727" s="86" t="s">
        <v>2408</v>
      </c>
      <c r="G1727" s="86" t="b">
        <v>0</v>
      </c>
      <c r="H1727" s="86" t="b">
        <v>0</v>
      </c>
      <c r="I1727" s="86" t="b">
        <v>0</v>
      </c>
      <c r="J1727" s="86" t="b">
        <v>0</v>
      </c>
      <c r="K1727" s="86" t="b">
        <v>0</v>
      </c>
      <c r="L1727" s="86" t="b">
        <v>0</v>
      </c>
    </row>
    <row r="1728" spans="1:12" x14ac:dyDescent="0.25">
      <c r="A1728" s="86" t="s">
        <v>2479</v>
      </c>
      <c r="B1728" s="86" t="s">
        <v>2556</v>
      </c>
      <c r="C1728" s="86">
        <v>2</v>
      </c>
      <c r="D1728" s="119">
        <v>0</v>
      </c>
      <c r="E1728" s="119">
        <v>1.0606978403536116</v>
      </c>
      <c r="F1728" s="86" t="s">
        <v>2408</v>
      </c>
      <c r="G1728" s="86" t="b">
        <v>0</v>
      </c>
      <c r="H1728" s="86" t="b">
        <v>0</v>
      </c>
      <c r="I1728" s="86" t="b">
        <v>0</v>
      </c>
      <c r="J1728" s="86" t="b">
        <v>0</v>
      </c>
      <c r="K1728" s="86" t="b">
        <v>0</v>
      </c>
      <c r="L1728" s="86" t="b">
        <v>0</v>
      </c>
    </row>
    <row r="1729" spans="1:12" x14ac:dyDescent="0.25">
      <c r="A1729" s="86" t="s">
        <v>2466</v>
      </c>
      <c r="B1729" s="86" t="s">
        <v>2939</v>
      </c>
      <c r="C1729" s="86">
        <v>2</v>
      </c>
      <c r="D1729" s="119">
        <v>0</v>
      </c>
      <c r="E1729" s="119">
        <v>0.75966784468963044</v>
      </c>
      <c r="F1729" s="86" t="s">
        <v>2408</v>
      </c>
      <c r="G1729" s="86" t="b">
        <v>0</v>
      </c>
      <c r="H1729" s="86" t="b">
        <v>0</v>
      </c>
      <c r="I1729" s="86" t="b">
        <v>0</v>
      </c>
      <c r="J1729" s="86" t="b">
        <v>0</v>
      </c>
      <c r="K1729" s="86" t="b">
        <v>0</v>
      </c>
      <c r="L1729" s="86" t="b">
        <v>0</v>
      </c>
    </row>
    <row r="1730" spans="1:12" x14ac:dyDescent="0.25">
      <c r="A1730" s="86" t="s">
        <v>2939</v>
      </c>
      <c r="B1730" s="86" t="s">
        <v>509</v>
      </c>
      <c r="C1730" s="86">
        <v>2</v>
      </c>
      <c r="D1730" s="119">
        <v>0</v>
      </c>
      <c r="E1730" s="119">
        <v>1.0606978403536116</v>
      </c>
      <c r="F1730" s="86" t="s">
        <v>2408</v>
      </c>
      <c r="G1730" s="86" t="b">
        <v>0</v>
      </c>
      <c r="H1730" s="86" t="b">
        <v>0</v>
      </c>
      <c r="I1730" s="86" t="b">
        <v>0</v>
      </c>
      <c r="J1730" s="86" t="b">
        <v>0</v>
      </c>
      <c r="K1730" s="86" t="b">
        <v>0</v>
      </c>
      <c r="L1730" s="86" t="b">
        <v>0</v>
      </c>
    </row>
    <row r="1731" spans="1:12" x14ac:dyDescent="0.25">
      <c r="A1731" s="86" t="s">
        <v>509</v>
      </c>
      <c r="B1731" s="86" t="s">
        <v>2724</v>
      </c>
      <c r="C1731" s="86">
        <v>2</v>
      </c>
      <c r="D1731" s="119">
        <v>0</v>
      </c>
      <c r="E1731" s="119">
        <v>0.75966784468963044</v>
      </c>
      <c r="F1731" s="86" t="s">
        <v>2408</v>
      </c>
      <c r="G1731" s="86" t="b">
        <v>0</v>
      </c>
      <c r="H1731" s="86" t="b">
        <v>0</v>
      </c>
      <c r="I1731" s="86" t="b">
        <v>0</v>
      </c>
      <c r="J1731" s="86" t="b">
        <v>0</v>
      </c>
      <c r="K1731" s="86" t="b">
        <v>0</v>
      </c>
      <c r="L1731" s="86" t="b">
        <v>0</v>
      </c>
    </row>
    <row r="1732" spans="1:12" x14ac:dyDescent="0.25">
      <c r="A1732" s="86" t="s">
        <v>2724</v>
      </c>
      <c r="B1732" s="86" t="s">
        <v>2940</v>
      </c>
      <c r="C1732" s="86">
        <v>2</v>
      </c>
      <c r="D1732" s="119">
        <v>0</v>
      </c>
      <c r="E1732" s="119">
        <v>1.0606978403536116</v>
      </c>
      <c r="F1732" s="86" t="s">
        <v>2408</v>
      </c>
      <c r="G1732" s="86" t="b">
        <v>0</v>
      </c>
      <c r="H1732" s="86" t="b">
        <v>0</v>
      </c>
      <c r="I1732" s="86" t="b">
        <v>0</v>
      </c>
      <c r="J1732" s="86" t="b">
        <v>0</v>
      </c>
      <c r="K1732" s="86" t="b">
        <v>0</v>
      </c>
      <c r="L1732" s="86" t="b">
        <v>0</v>
      </c>
    </row>
    <row r="1733" spans="1:12" x14ac:dyDescent="0.25">
      <c r="A1733" s="86" t="s">
        <v>2940</v>
      </c>
      <c r="B1733" s="86" t="s">
        <v>2556</v>
      </c>
      <c r="C1733" s="86">
        <v>2</v>
      </c>
      <c r="D1733" s="119">
        <v>0</v>
      </c>
      <c r="E1733" s="119">
        <v>1.0606978403536116</v>
      </c>
      <c r="F1733" s="86" t="s">
        <v>2408</v>
      </c>
      <c r="G1733" s="86" t="b">
        <v>0</v>
      </c>
      <c r="H1733" s="86" t="b">
        <v>0</v>
      </c>
      <c r="I1733" s="86" t="b">
        <v>0</v>
      </c>
      <c r="J1733" s="86" t="b">
        <v>0</v>
      </c>
      <c r="K1733" s="86" t="b">
        <v>0</v>
      </c>
      <c r="L1733" s="86" t="b">
        <v>0</v>
      </c>
    </row>
    <row r="1734" spans="1:12" x14ac:dyDescent="0.25">
      <c r="A1734" s="86" t="s">
        <v>2466</v>
      </c>
      <c r="B1734" s="86" t="s">
        <v>2601</v>
      </c>
      <c r="C1734" s="86">
        <v>2</v>
      </c>
      <c r="D1734" s="119">
        <v>0</v>
      </c>
      <c r="E1734" s="119">
        <v>0.75966784468963044</v>
      </c>
      <c r="F1734" s="86" t="s">
        <v>2408</v>
      </c>
      <c r="G1734" s="86" t="b">
        <v>0</v>
      </c>
      <c r="H1734" s="86" t="b">
        <v>0</v>
      </c>
      <c r="I1734" s="86" t="b">
        <v>0</v>
      </c>
      <c r="J1734" s="86" t="b">
        <v>0</v>
      </c>
      <c r="K1734" s="86" t="b">
        <v>0</v>
      </c>
      <c r="L1734" s="86" t="b">
        <v>0</v>
      </c>
    </row>
    <row r="1735" spans="1:12" x14ac:dyDescent="0.25">
      <c r="A1735" s="86" t="s">
        <v>2601</v>
      </c>
      <c r="B1735" s="86" t="s">
        <v>2724</v>
      </c>
      <c r="C1735" s="86">
        <v>2</v>
      </c>
      <c r="D1735" s="119">
        <v>0</v>
      </c>
      <c r="E1735" s="119">
        <v>1.0606978403536116</v>
      </c>
      <c r="F1735" s="86" t="s">
        <v>2408</v>
      </c>
      <c r="G1735" s="86" t="b">
        <v>0</v>
      </c>
      <c r="H1735" s="86" t="b">
        <v>0</v>
      </c>
      <c r="I1735" s="86" t="b">
        <v>0</v>
      </c>
      <c r="J1735" s="86" t="b">
        <v>0</v>
      </c>
      <c r="K1735" s="86" t="b">
        <v>0</v>
      </c>
      <c r="L1735" s="86" t="b">
        <v>0</v>
      </c>
    </row>
    <row r="1736" spans="1:12" x14ac:dyDescent="0.25">
      <c r="A1736" s="86" t="s">
        <v>2724</v>
      </c>
      <c r="B1736" s="86" t="s">
        <v>2506</v>
      </c>
      <c r="C1736" s="86">
        <v>2</v>
      </c>
      <c r="D1736" s="119">
        <v>0</v>
      </c>
      <c r="E1736" s="119">
        <v>1.0606978403536116</v>
      </c>
      <c r="F1736" s="86" t="s">
        <v>2408</v>
      </c>
      <c r="G1736" s="86" t="b">
        <v>0</v>
      </c>
      <c r="H1736" s="86" t="b">
        <v>0</v>
      </c>
      <c r="I1736" s="86" t="b">
        <v>0</v>
      </c>
      <c r="J1736" s="86" t="b">
        <v>0</v>
      </c>
      <c r="K1736" s="86" t="b">
        <v>0</v>
      </c>
      <c r="L1736" s="86" t="b">
        <v>0</v>
      </c>
    </row>
    <row r="1737" spans="1:12" x14ac:dyDescent="0.25">
      <c r="A1737" s="86" t="s">
        <v>2506</v>
      </c>
      <c r="B1737" s="86" t="s">
        <v>2473</v>
      </c>
      <c r="C1737" s="86">
        <v>2</v>
      </c>
      <c r="D1737" s="119">
        <v>0</v>
      </c>
      <c r="E1737" s="119">
        <v>1.3617278360175928</v>
      </c>
      <c r="F1737" s="86" t="s">
        <v>2408</v>
      </c>
      <c r="G1737" s="86" t="b">
        <v>0</v>
      </c>
      <c r="H1737" s="86" t="b">
        <v>0</v>
      </c>
      <c r="I1737" s="86" t="b">
        <v>0</v>
      </c>
      <c r="J1737" s="86" t="b">
        <v>0</v>
      </c>
      <c r="K1737" s="86" t="b">
        <v>0</v>
      </c>
      <c r="L1737" s="86" t="b">
        <v>0</v>
      </c>
    </row>
    <row r="1738" spans="1:12" x14ac:dyDescent="0.25">
      <c r="A1738" s="86" t="s">
        <v>2473</v>
      </c>
      <c r="B1738" s="86" t="s">
        <v>509</v>
      </c>
      <c r="C1738" s="86">
        <v>2</v>
      </c>
      <c r="D1738" s="119">
        <v>0</v>
      </c>
      <c r="E1738" s="119">
        <v>1.0606978403536116</v>
      </c>
      <c r="F1738" s="86" t="s">
        <v>2408</v>
      </c>
      <c r="G1738" s="86" t="b">
        <v>0</v>
      </c>
      <c r="H1738" s="86" t="b">
        <v>0</v>
      </c>
      <c r="I1738" s="86" t="b">
        <v>0</v>
      </c>
      <c r="J1738" s="86" t="b">
        <v>0</v>
      </c>
      <c r="K1738" s="86" t="b">
        <v>0</v>
      </c>
      <c r="L1738" s="86" t="b">
        <v>0</v>
      </c>
    </row>
    <row r="1739" spans="1:12" x14ac:dyDescent="0.25">
      <c r="A1739" s="86" t="s">
        <v>509</v>
      </c>
      <c r="B1739" s="86" t="s">
        <v>2445</v>
      </c>
      <c r="C1739" s="86">
        <v>2</v>
      </c>
      <c r="D1739" s="119">
        <v>0</v>
      </c>
      <c r="E1739" s="119">
        <v>1.0606978403536116</v>
      </c>
      <c r="F1739" s="86" t="s">
        <v>2408</v>
      </c>
      <c r="G1739" s="86" t="b">
        <v>0</v>
      </c>
      <c r="H1739" s="86" t="b">
        <v>0</v>
      </c>
      <c r="I1739" s="86" t="b">
        <v>0</v>
      </c>
      <c r="J1739" s="86" t="b">
        <v>0</v>
      </c>
      <c r="K1739" s="86" t="b">
        <v>0</v>
      </c>
      <c r="L1739" s="86" t="b">
        <v>0</v>
      </c>
    </row>
    <row r="1740" spans="1:12" x14ac:dyDescent="0.25">
      <c r="A1740" s="86" t="s">
        <v>2445</v>
      </c>
      <c r="B1740" s="86" t="s">
        <v>293</v>
      </c>
      <c r="C1740" s="86">
        <v>2</v>
      </c>
      <c r="D1740" s="119">
        <v>0</v>
      </c>
      <c r="E1740" s="119">
        <v>1.3617278360175928</v>
      </c>
      <c r="F1740" s="86" t="s">
        <v>2408</v>
      </c>
      <c r="G1740" s="86" t="b">
        <v>0</v>
      </c>
      <c r="H1740" s="86" t="b">
        <v>0</v>
      </c>
      <c r="I1740" s="86" t="b">
        <v>0</v>
      </c>
      <c r="J1740" s="86" t="b">
        <v>0</v>
      </c>
      <c r="K1740" s="86" t="b">
        <v>0</v>
      </c>
      <c r="L1740" s="86" t="b">
        <v>0</v>
      </c>
    </row>
    <row r="1741" spans="1:12" x14ac:dyDescent="0.25">
      <c r="A1741" s="86" t="s">
        <v>2452</v>
      </c>
      <c r="B1741" s="86" t="s">
        <v>2462</v>
      </c>
      <c r="C1741" s="86">
        <v>4</v>
      </c>
      <c r="D1741" s="119">
        <v>0</v>
      </c>
      <c r="E1741" s="119">
        <v>0.95424250943932487</v>
      </c>
      <c r="F1741" s="86" t="s">
        <v>2409</v>
      </c>
      <c r="G1741" s="86" t="b">
        <v>0</v>
      </c>
      <c r="H1741" s="86" t="b">
        <v>0</v>
      </c>
      <c r="I1741" s="86" t="b">
        <v>0</v>
      </c>
      <c r="J1741" s="86" t="b">
        <v>0</v>
      </c>
      <c r="K1741" s="86" t="b">
        <v>0</v>
      </c>
      <c r="L1741" s="86" t="b">
        <v>0</v>
      </c>
    </row>
    <row r="1742" spans="1:12" x14ac:dyDescent="0.25">
      <c r="A1742" s="86" t="s">
        <v>2462</v>
      </c>
      <c r="B1742" s="86" t="s">
        <v>2453</v>
      </c>
      <c r="C1742" s="86">
        <v>4</v>
      </c>
      <c r="D1742" s="119">
        <v>0</v>
      </c>
      <c r="E1742" s="119">
        <v>0.95424250943932487</v>
      </c>
      <c r="F1742" s="86" t="s">
        <v>2409</v>
      </c>
      <c r="G1742" s="86" t="b">
        <v>0</v>
      </c>
      <c r="H1742" s="86" t="b">
        <v>0</v>
      </c>
      <c r="I1742" s="86" t="b">
        <v>0</v>
      </c>
      <c r="J1742" s="86" t="b">
        <v>0</v>
      </c>
      <c r="K1742" s="86" t="b">
        <v>0</v>
      </c>
      <c r="L1742" s="86" t="b">
        <v>0</v>
      </c>
    </row>
    <row r="1743" spans="1:12" x14ac:dyDescent="0.25">
      <c r="A1743" s="86" t="s">
        <v>2453</v>
      </c>
      <c r="B1743" s="86" t="s">
        <v>2456</v>
      </c>
      <c r="C1743" s="86">
        <v>4</v>
      </c>
      <c r="D1743" s="119">
        <v>0</v>
      </c>
      <c r="E1743" s="119">
        <v>0.95424250943932487</v>
      </c>
      <c r="F1743" s="86" t="s">
        <v>2409</v>
      </c>
      <c r="G1743" s="86" t="b">
        <v>0</v>
      </c>
      <c r="H1743" s="86" t="b">
        <v>0</v>
      </c>
      <c r="I1743" s="86" t="b">
        <v>0</v>
      </c>
      <c r="J1743" s="86" t="b">
        <v>0</v>
      </c>
      <c r="K1743" s="86" t="b">
        <v>0</v>
      </c>
      <c r="L1743" s="86" t="b">
        <v>0</v>
      </c>
    </row>
    <row r="1744" spans="1:12" x14ac:dyDescent="0.25">
      <c r="A1744" s="86" t="s">
        <v>2456</v>
      </c>
      <c r="B1744" s="86" t="s">
        <v>2451</v>
      </c>
      <c r="C1744" s="86">
        <v>4</v>
      </c>
      <c r="D1744" s="119">
        <v>0</v>
      </c>
      <c r="E1744" s="119">
        <v>0.95424250943932487</v>
      </c>
      <c r="F1744" s="86" t="s">
        <v>2409</v>
      </c>
      <c r="G1744" s="86" t="b">
        <v>0</v>
      </c>
      <c r="H1744" s="86" t="b">
        <v>0</v>
      </c>
      <c r="I1744" s="86" t="b">
        <v>0</v>
      </c>
      <c r="J1744" s="86" t="b">
        <v>0</v>
      </c>
      <c r="K1744" s="86" t="b">
        <v>0</v>
      </c>
      <c r="L1744" s="86" t="b">
        <v>0</v>
      </c>
    </row>
    <row r="1745" spans="1:12" x14ac:dyDescent="0.25">
      <c r="A1745" s="86" t="s">
        <v>2451</v>
      </c>
      <c r="B1745" s="86" t="s">
        <v>2457</v>
      </c>
      <c r="C1745" s="86">
        <v>4</v>
      </c>
      <c r="D1745" s="119">
        <v>0</v>
      </c>
      <c r="E1745" s="119">
        <v>0.95424250943932487</v>
      </c>
      <c r="F1745" s="86" t="s">
        <v>2409</v>
      </c>
      <c r="G1745" s="86" t="b">
        <v>0</v>
      </c>
      <c r="H1745" s="86" t="b">
        <v>0</v>
      </c>
      <c r="I1745" s="86" t="b">
        <v>0</v>
      </c>
      <c r="J1745" s="86" t="b">
        <v>0</v>
      </c>
      <c r="K1745" s="86" t="b">
        <v>0</v>
      </c>
      <c r="L1745" s="86" t="b">
        <v>0</v>
      </c>
    </row>
    <row r="1746" spans="1:12" x14ac:dyDescent="0.25">
      <c r="A1746" s="86" t="s">
        <v>2457</v>
      </c>
      <c r="B1746" s="86" t="s">
        <v>2445</v>
      </c>
      <c r="C1746" s="86">
        <v>4</v>
      </c>
      <c r="D1746" s="119">
        <v>0</v>
      </c>
      <c r="E1746" s="119">
        <v>0.95424250943932487</v>
      </c>
      <c r="F1746" s="86" t="s">
        <v>2409</v>
      </c>
      <c r="G1746" s="86" t="b">
        <v>0</v>
      </c>
      <c r="H1746" s="86" t="b">
        <v>0</v>
      </c>
      <c r="I1746" s="86" t="b">
        <v>0</v>
      </c>
      <c r="J1746" s="86" t="b">
        <v>0</v>
      </c>
      <c r="K1746" s="86" t="b">
        <v>0</v>
      </c>
      <c r="L1746" s="86" t="b">
        <v>0</v>
      </c>
    </row>
    <row r="1747" spans="1:12" x14ac:dyDescent="0.25">
      <c r="A1747" s="86" t="s">
        <v>2523</v>
      </c>
      <c r="B1747" s="86" t="s">
        <v>2653</v>
      </c>
      <c r="C1747" s="86">
        <v>3</v>
      </c>
      <c r="D1747" s="119">
        <v>9.3704052456224946E-3</v>
      </c>
      <c r="E1747" s="119">
        <v>1.0791812460476249</v>
      </c>
      <c r="F1747" s="86" t="s">
        <v>2409</v>
      </c>
      <c r="G1747" s="86" t="b">
        <v>0</v>
      </c>
      <c r="H1747" s="86" t="b">
        <v>0</v>
      </c>
      <c r="I1747" s="86" t="b">
        <v>0</v>
      </c>
      <c r="J1747" s="86" t="b">
        <v>0</v>
      </c>
      <c r="K1747" s="86" t="b">
        <v>0</v>
      </c>
      <c r="L1747" s="86" t="b">
        <v>0</v>
      </c>
    </row>
    <row r="1748" spans="1:12" x14ac:dyDescent="0.25">
      <c r="A1748" s="86" t="s">
        <v>2653</v>
      </c>
      <c r="B1748" s="86" t="s">
        <v>2461</v>
      </c>
      <c r="C1748" s="86">
        <v>3</v>
      </c>
      <c r="D1748" s="119">
        <v>9.3704052456224946E-3</v>
      </c>
      <c r="E1748" s="119">
        <v>1.0791812460476249</v>
      </c>
      <c r="F1748" s="86" t="s">
        <v>2409</v>
      </c>
      <c r="G1748" s="86" t="b">
        <v>0</v>
      </c>
      <c r="H1748" s="86" t="b">
        <v>0</v>
      </c>
      <c r="I1748" s="86" t="b">
        <v>0</v>
      </c>
      <c r="J1748" s="86" t="b">
        <v>0</v>
      </c>
      <c r="K1748" s="86" t="b">
        <v>0</v>
      </c>
      <c r="L1748" s="86" t="b">
        <v>0</v>
      </c>
    </row>
    <row r="1749" spans="1:12" x14ac:dyDescent="0.25">
      <c r="A1749" s="86" t="s">
        <v>2461</v>
      </c>
      <c r="B1749" s="86" t="s">
        <v>2452</v>
      </c>
      <c r="C1749" s="86">
        <v>3</v>
      </c>
      <c r="D1749" s="119">
        <v>9.3704052456224946E-3</v>
      </c>
      <c r="E1749" s="119">
        <v>0.95424250943932487</v>
      </c>
      <c r="F1749" s="86" t="s">
        <v>2409</v>
      </c>
      <c r="G1749" s="86" t="b">
        <v>0</v>
      </c>
      <c r="H1749" s="86" t="b">
        <v>0</v>
      </c>
      <c r="I1749" s="86" t="b">
        <v>0</v>
      </c>
      <c r="J1749" s="86" t="b">
        <v>0</v>
      </c>
      <c r="K1749" s="86" t="b">
        <v>0</v>
      </c>
      <c r="L1749" s="86" t="b">
        <v>0</v>
      </c>
    </row>
    <row r="1750" spans="1:12" x14ac:dyDescent="0.25">
      <c r="A1750" s="86" t="s">
        <v>2548</v>
      </c>
      <c r="B1750" s="86" t="s">
        <v>2524</v>
      </c>
      <c r="C1750" s="86">
        <v>2</v>
      </c>
      <c r="D1750" s="119">
        <v>1.0672197518526137E-2</v>
      </c>
      <c r="E1750" s="119">
        <v>1.1760912590556813</v>
      </c>
      <c r="F1750" s="86" t="s">
        <v>2410</v>
      </c>
      <c r="G1750" s="86" t="b">
        <v>0</v>
      </c>
      <c r="H1750" s="86" t="b">
        <v>0</v>
      </c>
      <c r="I1750" s="86" t="b">
        <v>0</v>
      </c>
      <c r="J1750" s="86" t="b">
        <v>0</v>
      </c>
      <c r="K1750" s="86" t="b">
        <v>0</v>
      </c>
      <c r="L1750" s="86" t="b">
        <v>0</v>
      </c>
    </row>
    <row r="1751" spans="1:12" x14ac:dyDescent="0.25">
      <c r="A1751" s="86" t="s">
        <v>2524</v>
      </c>
      <c r="B1751" s="86" t="s">
        <v>2461</v>
      </c>
      <c r="C1751" s="86">
        <v>2</v>
      </c>
      <c r="D1751" s="119">
        <v>1.0672197518526137E-2</v>
      </c>
      <c r="E1751" s="119">
        <v>1.1760912590556813</v>
      </c>
      <c r="F1751" s="86" t="s">
        <v>2410</v>
      </c>
      <c r="G1751" s="86" t="b">
        <v>0</v>
      </c>
      <c r="H1751" s="86" t="b">
        <v>0</v>
      </c>
      <c r="I1751" s="86" t="b">
        <v>0</v>
      </c>
      <c r="J1751" s="86" t="b">
        <v>0</v>
      </c>
      <c r="K1751" s="86" t="b">
        <v>0</v>
      </c>
      <c r="L1751" s="86" t="b">
        <v>0</v>
      </c>
    </row>
    <row r="1752" spans="1:12" x14ac:dyDescent="0.25">
      <c r="A1752" s="86" t="s">
        <v>2461</v>
      </c>
      <c r="B1752" s="86" t="s">
        <v>2445</v>
      </c>
      <c r="C1752" s="86">
        <v>2</v>
      </c>
      <c r="D1752" s="119">
        <v>1.0672197518526137E-2</v>
      </c>
      <c r="E1752" s="119">
        <v>1</v>
      </c>
      <c r="F1752" s="86" t="s">
        <v>2410</v>
      </c>
      <c r="G1752" s="86" t="b">
        <v>0</v>
      </c>
      <c r="H1752" s="86" t="b">
        <v>0</v>
      </c>
      <c r="I1752" s="86" t="b">
        <v>0</v>
      </c>
      <c r="J1752" s="86" t="b">
        <v>0</v>
      </c>
      <c r="K1752" s="86" t="b">
        <v>0</v>
      </c>
      <c r="L1752" s="86" t="b">
        <v>0</v>
      </c>
    </row>
    <row r="1753" spans="1:12" x14ac:dyDescent="0.25">
      <c r="A1753" s="86" t="s">
        <v>2445</v>
      </c>
      <c r="B1753" s="86" t="s">
        <v>2592</v>
      </c>
      <c r="C1753" s="86">
        <v>2</v>
      </c>
      <c r="D1753" s="119">
        <v>1.0672197518526137E-2</v>
      </c>
      <c r="E1753" s="119">
        <v>1.1760912590556813</v>
      </c>
      <c r="F1753" s="86" t="s">
        <v>2410</v>
      </c>
      <c r="G1753" s="86" t="b">
        <v>0</v>
      </c>
      <c r="H1753" s="86" t="b">
        <v>0</v>
      </c>
      <c r="I1753" s="86" t="b">
        <v>0</v>
      </c>
      <c r="J1753" s="86" t="b">
        <v>0</v>
      </c>
      <c r="K1753" s="86" t="b">
        <v>0</v>
      </c>
      <c r="L1753" s="86" t="b">
        <v>0</v>
      </c>
    </row>
    <row r="1754" spans="1:12" x14ac:dyDescent="0.25">
      <c r="A1754" s="86" t="s">
        <v>2592</v>
      </c>
      <c r="B1754" s="86" t="s">
        <v>2447</v>
      </c>
      <c r="C1754" s="86">
        <v>2</v>
      </c>
      <c r="D1754" s="119">
        <v>1.0672197518526137E-2</v>
      </c>
      <c r="E1754" s="119">
        <v>1.1760912590556813</v>
      </c>
      <c r="F1754" s="86" t="s">
        <v>2410</v>
      </c>
      <c r="G1754" s="86" t="b">
        <v>0</v>
      </c>
      <c r="H1754" s="86" t="b">
        <v>0</v>
      </c>
      <c r="I1754" s="86" t="b">
        <v>0</v>
      </c>
      <c r="J1754" s="86" t="b">
        <v>0</v>
      </c>
      <c r="K1754" s="86" t="b">
        <v>0</v>
      </c>
      <c r="L1754" s="86" t="b">
        <v>0</v>
      </c>
    </row>
    <row r="1755" spans="1:12" x14ac:dyDescent="0.25">
      <c r="A1755" s="86" t="s">
        <v>2447</v>
      </c>
      <c r="B1755" s="86" t="s">
        <v>2446</v>
      </c>
      <c r="C1755" s="86">
        <v>2</v>
      </c>
      <c r="D1755" s="119">
        <v>1.0672197518526137E-2</v>
      </c>
      <c r="E1755" s="119">
        <v>1.1760912590556813</v>
      </c>
      <c r="F1755" s="86" t="s">
        <v>2410</v>
      </c>
      <c r="G1755" s="86" t="b">
        <v>0</v>
      </c>
      <c r="H1755" s="86" t="b">
        <v>0</v>
      </c>
      <c r="I1755" s="86" t="b">
        <v>0</v>
      </c>
      <c r="J1755" s="86" t="b">
        <v>0</v>
      </c>
      <c r="K1755" s="86" t="b">
        <v>0</v>
      </c>
      <c r="L1755" s="86" t="b">
        <v>0</v>
      </c>
    </row>
    <row r="1756" spans="1:12" x14ac:dyDescent="0.25">
      <c r="A1756" s="86" t="s">
        <v>2446</v>
      </c>
      <c r="B1756" s="86" t="s">
        <v>2577</v>
      </c>
      <c r="C1756" s="86">
        <v>2</v>
      </c>
      <c r="D1756" s="119">
        <v>1.0672197518526137E-2</v>
      </c>
      <c r="E1756" s="119">
        <v>1.1760912590556813</v>
      </c>
      <c r="F1756" s="86" t="s">
        <v>2410</v>
      </c>
      <c r="G1756" s="86" t="b">
        <v>0</v>
      </c>
      <c r="H1756" s="86" t="b">
        <v>0</v>
      </c>
      <c r="I1756" s="86" t="b">
        <v>0</v>
      </c>
      <c r="J1756" s="86" t="b">
        <v>0</v>
      </c>
      <c r="K1756" s="86" t="b">
        <v>0</v>
      </c>
      <c r="L1756" s="86" t="b">
        <v>0</v>
      </c>
    </row>
    <row r="1757" spans="1:12" x14ac:dyDescent="0.25">
      <c r="A1757" s="86" t="s">
        <v>2577</v>
      </c>
      <c r="B1757" s="86" t="s">
        <v>2479</v>
      </c>
      <c r="C1757" s="86">
        <v>2</v>
      </c>
      <c r="D1757" s="119">
        <v>1.0672197518526137E-2</v>
      </c>
      <c r="E1757" s="119">
        <v>1.1760912590556813</v>
      </c>
      <c r="F1757" s="86" t="s">
        <v>2410</v>
      </c>
      <c r="G1757" s="86" t="b">
        <v>0</v>
      </c>
      <c r="H1757" s="86" t="b">
        <v>0</v>
      </c>
      <c r="I1757" s="86" t="b">
        <v>0</v>
      </c>
      <c r="J1757" s="86" t="b">
        <v>0</v>
      </c>
      <c r="K1757" s="86" t="b">
        <v>0</v>
      </c>
      <c r="L1757" s="86" t="b">
        <v>0</v>
      </c>
    </row>
    <row r="1758" spans="1:12" x14ac:dyDescent="0.25">
      <c r="A1758" s="86" t="s">
        <v>2479</v>
      </c>
      <c r="B1758" s="86" t="s">
        <v>2451</v>
      </c>
      <c r="C1758" s="86">
        <v>2</v>
      </c>
      <c r="D1758" s="119">
        <v>1.0672197518526137E-2</v>
      </c>
      <c r="E1758" s="119">
        <v>1.1760912590556813</v>
      </c>
      <c r="F1758" s="86" t="s">
        <v>2410</v>
      </c>
      <c r="G1758" s="86" t="b">
        <v>0</v>
      </c>
      <c r="H1758" s="86" t="b">
        <v>0</v>
      </c>
      <c r="I1758" s="86" t="b">
        <v>0</v>
      </c>
      <c r="J1758" s="86" t="b">
        <v>0</v>
      </c>
      <c r="K1758" s="86" t="b">
        <v>0</v>
      </c>
      <c r="L1758" s="86" t="b">
        <v>0</v>
      </c>
    </row>
    <row r="1759" spans="1:12" x14ac:dyDescent="0.25">
      <c r="A1759" s="86" t="s">
        <v>2451</v>
      </c>
      <c r="B1759" s="86" t="s">
        <v>2457</v>
      </c>
      <c r="C1759" s="86">
        <v>2</v>
      </c>
      <c r="D1759" s="119">
        <v>1.0672197518526137E-2</v>
      </c>
      <c r="E1759" s="119">
        <v>1.1760912590556813</v>
      </c>
      <c r="F1759" s="86" t="s">
        <v>2410</v>
      </c>
      <c r="G1759" s="86" t="b">
        <v>0</v>
      </c>
      <c r="H1759" s="86" t="b">
        <v>0</v>
      </c>
      <c r="I1759" s="86" t="b">
        <v>0</v>
      </c>
      <c r="J1759" s="86" t="b">
        <v>0</v>
      </c>
      <c r="K1759" s="86" t="b">
        <v>0</v>
      </c>
      <c r="L1759" s="86" t="b">
        <v>0</v>
      </c>
    </row>
    <row r="1760" spans="1:12" x14ac:dyDescent="0.25">
      <c r="A1760" s="86" t="s">
        <v>2457</v>
      </c>
      <c r="B1760" s="86" t="s">
        <v>2454</v>
      </c>
      <c r="C1760" s="86">
        <v>2</v>
      </c>
      <c r="D1760" s="119">
        <v>1.0672197518526137E-2</v>
      </c>
      <c r="E1760" s="119">
        <v>1.1760912590556813</v>
      </c>
      <c r="F1760" s="86" t="s">
        <v>2410</v>
      </c>
      <c r="G1760" s="86" t="b">
        <v>0</v>
      </c>
      <c r="H1760" s="86" t="b">
        <v>0</v>
      </c>
      <c r="I1760" s="86" t="b">
        <v>0</v>
      </c>
      <c r="J1760" s="86" t="b">
        <v>0</v>
      </c>
      <c r="K1760" s="86" t="b">
        <v>0</v>
      </c>
      <c r="L1760" s="86" t="b">
        <v>0</v>
      </c>
    </row>
    <row r="1761" spans="1:12" x14ac:dyDescent="0.25">
      <c r="A1761" s="86" t="s">
        <v>2454</v>
      </c>
      <c r="B1761" s="86" t="s">
        <v>2450</v>
      </c>
      <c r="C1761" s="86">
        <v>2</v>
      </c>
      <c r="D1761" s="119">
        <v>1.0672197518526137E-2</v>
      </c>
      <c r="E1761" s="119">
        <v>1.1760912590556813</v>
      </c>
      <c r="F1761" s="86" t="s">
        <v>2410</v>
      </c>
      <c r="G1761" s="86" t="b">
        <v>0</v>
      </c>
      <c r="H1761" s="86" t="b">
        <v>0</v>
      </c>
      <c r="I1761" s="86" t="b">
        <v>0</v>
      </c>
      <c r="J1761" s="86" t="b">
        <v>0</v>
      </c>
      <c r="K1761" s="86" t="b">
        <v>0</v>
      </c>
      <c r="L1761" s="86" t="b">
        <v>0</v>
      </c>
    </row>
    <row r="1762" spans="1:12" x14ac:dyDescent="0.25">
      <c r="A1762" s="86" t="s">
        <v>2450</v>
      </c>
      <c r="B1762" s="86" t="s">
        <v>2936</v>
      </c>
      <c r="C1762" s="86">
        <v>2</v>
      </c>
      <c r="D1762" s="119">
        <v>1.0672197518526137E-2</v>
      </c>
      <c r="E1762" s="119">
        <v>1.1760912590556813</v>
      </c>
      <c r="F1762" s="86" t="s">
        <v>2410</v>
      </c>
      <c r="G1762" s="86" t="b">
        <v>0</v>
      </c>
      <c r="H1762" s="86" t="b">
        <v>0</v>
      </c>
      <c r="I1762" s="86" t="b">
        <v>0</v>
      </c>
      <c r="J1762" s="86" t="b">
        <v>0</v>
      </c>
      <c r="K1762" s="86" t="b">
        <v>0</v>
      </c>
      <c r="L1762" s="86" t="b">
        <v>0</v>
      </c>
    </row>
    <row r="1763" spans="1:12" x14ac:dyDescent="0.25">
      <c r="A1763" s="86" t="s">
        <v>2936</v>
      </c>
      <c r="B1763" s="86" t="s">
        <v>2937</v>
      </c>
      <c r="C1763" s="86">
        <v>2</v>
      </c>
      <c r="D1763" s="119">
        <v>1.0672197518526137E-2</v>
      </c>
      <c r="E1763" s="119">
        <v>1.1760912590556813</v>
      </c>
      <c r="F1763" s="86" t="s">
        <v>2410</v>
      </c>
      <c r="G1763" s="86" t="b">
        <v>0</v>
      </c>
      <c r="H1763" s="86" t="b">
        <v>0</v>
      </c>
      <c r="I1763" s="86" t="b">
        <v>0</v>
      </c>
      <c r="J1763" s="86" t="b">
        <v>0</v>
      </c>
      <c r="K1763" s="86" t="b">
        <v>0</v>
      </c>
      <c r="L1763" s="86" t="b">
        <v>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407"/>
  <sheetViews>
    <sheetView workbookViewId="0"/>
  </sheetViews>
  <sheetFormatPr defaultRowHeight="15" x14ac:dyDescent="0.25"/>
  <cols>
    <col min="1" max="1" width="11" bestFit="1" customWidth="1"/>
    <col min="2" max="2" width="8" bestFit="1" customWidth="1"/>
    <col min="3" max="3" width="13.7109375" bestFit="1" customWidth="1"/>
    <col min="4" max="4" width="7.28515625" bestFit="1" customWidth="1"/>
  </cols>
  <sheetData>
    <row r="1" spans="1:4" ht="15" customHeight="1" x14ac:dyDescent="0.25">
      <c r="A1" s="13" t="s">
        <v>2978</v>
      </c>
      <c r="B1" s="13" t="s">
        <v>2439</v>
      </c>
      <c r="C1" s="13" t="s">
        <v>188</v>
      </c>
      <c r="D1" s="13" t="s">
        <v>183</v>
      </c>
    </row>
    <row r="2" spans="1:4" x14ac:dyDescent="0.25">
      <c r="A2" s="78" t="s">
        <v>291</v>
      </c>
      <c r="B2" s="78" t="s">
        <v>2979</v>
      </c>
      <c r="C2" s="86" t="s">
        <v>1671</v>
      </c>
      <c r="D2" s="122">
        <v>43853.592199074075</v>
      </c>
    </row>
    <row r="3" spans="1:4" x14ac:dyDescent="0.25">
      <c r="A3" s="78" t="s">
        <v>291</v>
      </c>
      <c r="B3" s="78" t="s">
        <v>2478</v>
      </c>
      <c r="C3" s="86" t="s">
        <v>1671</v>
      </c>
      <c r="D3" s="122">
        <v>43853.592199074075</v>
      </c>
    </row>
    <row r="4" spans="1:4" x14ac:dyDescent="0.25">
      <c r="A4" s="78" t="s">
        <v>291</v>
      </c>
      <c r="B4" s="78">
        <v>7</v>
      </c>
      <c r="C4" s="86" t="s">
        <v>1671</v>
      </c>
      <c r="D4" s="122">
        <v>43853.592199074075</v>
      </c>
    </row>
    <row r="5" spans="1:4" x14ac:dyDescent="0.25">
      <c r="A5" s="78" t="s">
        <v>291</v>
      </c>
      <c r="B5" s="78" t="s">
        <v>2484</v>
      </c>
      <c r="C5" s="86" t="s">
        <v>1671</v>
      </c>
      <c r="D5" s="122">
        <v>43853.592199074075</v>
      </c>
    </row>
    <row r="6" spans="1:4" x14ac:dyDescent="0.25">
      <c r="A6" s="78" t="s">
        <v>291</v>
      </c>
      <c r="B6" s="78" t="s">
        <v>2980</v>
      </c>
      <c r="C6" s="86" t="s">
        <v>1671</v>
      </c>
      <c r="D6" s="122">
        <v>43853.592199074075</v>
      </c>
    </row>
    <row r="7" spans="1:4" x14ac:dyDescent="0.25">
      <c r="A7" s="78" t="s">
        <v>291</v>
      </c>
      <c r="B7" s="78" t="s">
        <v>2981</v>
      </c>
      <c r="C7" s="86" t="s">
        <v>1671</v>
      </c>
      <c r="D7" s="122">
        <v>43853.592199074075</v>
      </c>
    </row>
    <row r="8" spans="1:4" x14ac:dyDescent="0.25">
      <c r="A8" s="78" t="s">
        <v>291</v>
      </c>
      <c r="B8" s="78" t="s">
        <v>2545</v>
      </c>
      <c r="C8" s="86" t="s">
        <v>1671</v>
      </c>
      <c r="D8" s="122">
        <v>43853.592199074075</v>
      </c>
    </row>
    <row r="9" spans="1:4" x14ac:dyDescent="0.25">
      <c r="A9" s="78" t="s">
        <v>291</v>
      </c>
      <c r="B9" s="78" t="s">
        <v>2452</v>
      </c>
      <c r="C9" s="86" t="s">
        <v>1671</v>
      </c>
      <c r="D9" s="122">
        <v>43853.592199074075</v>
      </c>
    </row>
    <row r="10" spans="1:4" x14ac:dyDescent="0.25">
      <c r="A10" s="78" t="s">
        <v>291</v>
      </c>
      <c r="B10" s="78" t="s">
        <v>2982</v>
      </c>
      <c r="C10" s="86" t="s">
        <v>1671</v>
      </c>
      <c r="D10" s="122">
        <v>43853.592199074075</v>
      </c>
    </row>
    <row r="11" spans="1:4" x14ac:dyDescent="0.25">
      <c r="A11" s="78" t="s">
        <v>291</v>
      </c>
      <c r="B11" s="78" t="s">
        <v>2983</v>
      </c>
      <c r="C11" s="86" t="s">
        <v>1671</v>
      </c>
      <c r="D11" s="122">
        <v>43853.592199074075</v>
      </c>
    </row>
    <row r="12" spans="1:4" x14ac:dyDescent="0.25">
      <c r="A12" s="78" t="s">
        <v>291</v>
      </c>
      <c r="B12" s="78" t="s">
        <v>2456</v>
      </c>
      <c r="C12" s="86" t="s">
        <v>1671</v>
      </c>
      <c r="D12" s="122">
        <v>43853.592199074075</v>
      </c>
    </row>
    <row r="13" spans="1:4" x14ac:dyDescent="0.25">
      <c r="A13" s="78" t="s">
        <v>291</v>
      </c>
      <c r="B13" s="78" t="s">
        <v>2984</v>
      </c>
      <c r="C13" s="86" t="s">
        <v>1671</v>
      </c>
      <c r="D13" s="122">
        <v>43853.592199074075</v>
      </c>
    </row>
    <row r="14" spans="1:4" x14ac:dyDescent="0.25">
      <c r="A14" s="78" t="s">
        <v>291</v>
      </c>
      <c r="B14" s="78" t="s">
        <v>2460</v>
      </c>
      <c r="C14" s="86" t="s">
        <v>1671</v>
      </c>
      <c r="D14" s="122">
        <v>43853.592199074075</v>
      </c>
    </row>
    <row r="15" spans="1:4" x14ac:dyDescent="0.25">
      <c r="A15" s="78" t="s">
        <v>291</v>
      </c>
      <c r="B15" s="78" t="s">
        <v>65</v>
      </c>
      <c r="C15" s="86" t="s">
        <v>1671</v>
      </c>
      <c r="D15" s="122">
        <v>43853.592199074075</v>
      </c>
    </row>
    <row r="16" spans="1:4" x14ac:dyDescent="0.25">
      <c r="A16" s="78" t="s">
        <v>291</v>
      </c>
      <c r="B16" s="78" t="s">
        <v>2985</v>
      </c>
      <c r="C16" s="86" t="s">
        <v>1671</v>
      </c>
      <c r="D16" s="122">
        <v>43853.592199074075</v>
      </c>
    </row>
    <row r="17" spans="1:4" x14ac:dyDescent="0.25">
      <c r="A17" s="78" t="s">
        <v>291</v>
      </c>
      <c r="B17" s="78" t="s">
        <v>2725</v>
      </c>
      <c r="C17" s="86" t="s">
        <v>1671</v>
      </c>
      <c r="D17" s="122">
        <v>43853.592199074075</v>
      </c>
    </row>
    <row r="18" spans="1:4" x14ac:dyDescent="0.25">
      <c r="A18" s="78" t="s">
        <v>291</v>
      </c>
      <c r="B18" s="78" t="s">
        <v>2986</v>
      </c>
      <c r="C18" s="86" t="s">
        <v>1671</v>
      </c>
      <c r="D18" s="122">
        <v>43853.592199074075</v>
      </c>
    </row>
    <row r="19" spans="1:4" x14ac:dyDescent="0.25">
      <c r="A19" s="78" t="s">
        <v>291</v>
      </c>
      <c r="B19" s="78" t="s">
        <v>2987</v>
      </c>
      <c r="C19" s="86" t="s">
        <v>1671</v>
      </c>
      <c r="D19" s="122">
        <v>43853.592199074075</v>
      </c>
    </row>
    <row r="20" spans="1:4" x14ac:dyDescent="0.25">
      <c r="A20" s="78" t="s">
        <v>291</v>
      </c>
      <c r="B20" s="78" t="s">
        <v>2448</v>
      </c>
      <c r="C20" s="86" t="s">
        <v>1671</v>
      </c>
      <c r="D20" s="122">
        <v>43853.592199074075</v>
      </c>
    </row>
    <row r="21" spans="1:4" x14ac:dyDescent="0.25">
      <c r="A21" s="78" t="s">
        <v>291</v>
      </c>
      <c r="B21" s="78" t="s">
        <v>2988</v>
      </c>
      <c r="C21" s="86" t="s">
        <v>1671</v>
      </c>
      <c r="D21" s="122">
        <v>43853.592199074075</v>
      </c>
    </row>
    <row r="22" spans="1:4" x14ac:dyDescent="0.25">
      <c r="A22" s="78" t="s">
        <v>291</v>
      </c>
      <c r="B22" s="78">
        <v>10</v>
      </c>
      <c r="C22" s="86" t="s">
        <v>1671</v>
      </c>
      <c r="D22" s="122">
        <v>43853.592199074075</v>
      </c>
    </row>
    <row r="23" spans="1:4" x14ac:dyDescent="0.25">
      <c r="A23" s="78" t="s">
        <v>291</v>
      </c>
      <c r="B23" s="78" t="s">
        <v>2989</v>
      </c>
      <c r="C23" s="86" t="s">
        <v>1671</v>
      </c>
      <c r="D23" s="122">
        <v>43853.592199074075</v>
      </c>
    </row>
    <row r="24" spans="1:4" x14ac:dyDescent="0.25">
      <c r="A24" s="78" t="s">
        <v>291</v>
      </c>
      <c r="B24" s="78" t="s">
        <v>2472</v>
      </c>
      <c r="C24" s="86" t="s">
        <v>1671</v>
      </c>
      <c r="D24" s="122">
        <v>43853.592199074075</v>
      </c>
    </row>
    <row r="25" spans="1:4" x14ac:dyDescent="0.25">
      <c r="A25" s="78" t="s">
        <v>291</v>
      </c>
      <c r="B25" s="78" t="s">
        <v>2990</v>
      </c>
      <c r="C25" s="86" t="s">
        <v>1671</v>
      </c>
      <c r="D25" s="122">
        <v>43853.592199074075</v>
      </c>
    </row>
    <row r="26" spans="1:4" x14ac:dyDescent="0.25">
      <c r="A26" s="78" t="s">
        <v>291</v>
      </c>
      <c r="B26" s="78" t="s">
        <v>2991</v>
      </c>
      <c r="C26" s="86" t="s">
        <v>1671</v>
      </c>
      <c r="D26" s="122">
        <v>43853.592199074075</v>
      </c>
    </row>
    <row r="27" spans="1:4" x14ac:dyDescent="0.25">
      <c r="A27" s="78" t="s">
        <v>291</v>
      </c>
      <c r="B27" s="78" t="s">
        <v>2992</v>
      </c>
      <c r="C27" s="86" t="s">
        <v>1671</v>
      </c>
      <c r="D27" s="122">
        <v>43853.592199074075</v>
      </c>
    </row>
    <row r="28" spans="1:4" x14ac:dyDescent="0.25">
      <c r="A28" s="78" t="s">
        <v>291</v>
      </c>
      <c r="B28" s="78" t="s">
        <v>2530</v>
      </c>
      <c r="C28" s="86" t="s">
        <v>1671</v>
      </c>
      <c r="D28" s="122">
        <v>43853.592199074075</v>
      </c>
    </row>
    <row r="29" spans="1:4" x14ac:dyDescent="0.25">
      <c r="A29" s="78" t="s">
        <v>291</v>
      </c>
      <c r="B29" s="78" t="s">
        <v>509</v>
      </c>
      <c r="C29" s="86" t="s">
        <v>1671</v>
      </c>
      <c r="D29" s="122">
        <v>43853.592199074075</v>
      </c>
    </row>
    <row r="30" spans="1:4" x14ac:dyDescent="0.25">
      <c r="A30" s="78" t="s">
        <v>292</v>
      </c>
      <c r="B30" s="78" t="s">
        <v>2993</v>
      </c>
      <c r="C30" s="86" t="s">
        <v>1672</v>
      </c>
      <c r="D30" s="122">
        <v>43853.682916666665</v>
      </c>
    </row>
    <row r="31" spans="1:4" x14ac:dyDescent="0.25">
      <c r="A31" s="78" t="s">
        <v>292</v>
      </c>
      <c r="B31" s="78" t="s">
        <v>2625</v>
      </c>
      <c r="C31" s="86" t="s">
        <v>1672</v>
      </c>
      <c r="D31" s="122">
        <v>43853.682916666665</v>
      </c>
    </row>
    <row r="32" spans="1:4" x14ac:dyDescent="0.25">
      <c r="A32" s="78" t="s">
        <v>292</v>
      </c>
      <c r="B32" s="78" t="s">
        <v>2982</v>
      </c>
      <c r="C32" s="86" t="s">
        <v>1672</v>
      </c>
      <c r="D32" s="122">
        <v>43853.682916666665</v>
      </c>
    </row>
    <row r="33" spans="1:4" x14ac:dyDescent="0.25">
      <c r="A33" s="78" t="s">
        <v>292</v>
      </c>
      <c r="B33" s="78" t="s">
        <v>2726</v>
      </c>
      <c r="C33" s="86" t="s">
        <v>1672</v>
      </c>
      <c r="D33" s="122">
        <v>43853.682916666665</v>
      </c>
    </row>
    <row r="34" spans="1:4" x14ac:dyDescent="0.25">
      <c r="A34" s="78" t="s">
        <v>292</v>
      </c>
      <c r="B34" s="78" t="s">
        <v>2989</v>
      </c>
      <c r="C34" s="86" t="s">
        <v>1672</v>
      </c>
      <c r="D34" s="122">
        <v>43853.682916666665</v>
      </c>
    </row>
    <row r="35" spans="1:4" x14ac:dyDescent="0.25">
      <c r="A35" s="78" t="s">
        <v>292</v>
      </c>
      <c r="B35" s="78" t="s">
        <v>2981</v>
      </c>
      <c r="C35" s="86" t="s">
        <v>1672</v>
      </c>
      <c r="D35" s="122">
        <v>43853.682916666665</v>
      </c>
    </row>
    <row r="36" spans="1:4" x14ac:dyDescent="0.25">
      <c r="A36" s="78" t="s">
        <v>292</v>
      </c>
      <c r="B36" s="78" t="s">
        <v>2994</v>
      </c>
      <c r="C36" s="86" t="s">
        <v>1672</v>
      </c>
      <c r="D36" s="122">
        <v>43853.682916666665</v>
      </c>
    </row>
    <row r="37" spans="1:4" x14ac:dyDescent="0.25">
      <c r="A37" s="78" t="s">
        <v>292</v>
      </c>
      <c r="B37" s="78" t="s">
        <v>2995</v>
      </c>
      <c r="C37" s="86" t="s">
        <v>1672</v>
      </c>
      <c r="D37" s="122">
        <v>43853.682916666665</v>
      </c>
    </row>
    <row r="38" spans="1:4" x14ac:dyDescent="0.25">
      <c r="A38" s="78" t="s">
        <v>292</v>
      </c>
      <c r="B38" s="78" t="s">
        <v>2527</v>
      </c>
      <c r="C38" s="86" t="s">
        <v>1672</v>
      </c>
      <c r="D38" s="122">
        <v>43853.682916666665</v>
      </c>
    </row>
    <row r="39" spans="1:4" x14ac:dyDescent="0.25">
      <c r="A39" s="78" t="s">
        <v>292</v>
      </c>
      <c r="B39" s="78" t="s">
        <v>2727</v>
      </c>
      <c r="C39" s="86" t="s">
        <v>1672</v>
      </c>
      <c r="D39" s="122">
        <v>43853.682916666665</v>
      </c>
    </row>
    <row r="40" spans="1:4" x14ac:dyDescent="0.25">
      <c r="A40" s="78" t="s">
        <v>292</v>
      </c>
      <c r="B40" s="78" t="s">
        <v>2546</v>
      </c>
      <c r="C40" s="86" t="s">
        <v>1672</v>
      </c>
      <c r="D40" s="122">
        <v>43853.682916666665</v>
      </c>
    </row>
    <row r="41" spans="1:4" x14ac:dyDescent="0.25">
      <c r="A41" s="78" t="s">
        <v>292</v>
      </c>
      <c r="B41" s="78" t="s">
        <v>2996</v>
      </c>
      <c r="C41" s="86" t="s">
        <v>1672</v>
      </c>
      <c r="D41" s="122">
        <v>43853.682916666665</v>
      </c>
    </row>
    <row r="42" spans="1:4" x14ac:dyDescent="0.25">
      <c r="A42" s="78" t="s">
        <v>292</v>
      </c>
      <c r="B42" s="78" t="s">
        <v>2997</v>
      </c>
      <c r="C42" s="86" t="s">
        <v>1672</v>
      </c>
      <c r="D42" s="122">
        <v>43853.682916666665</v>
      </c>
    </row>
    <row r="43" spans="1:4" x14ac:dyDescent="0.25">
      <c r="A43" s="78" t="s">
        <v>292</v>
      </c>
      <c r="B43" s="78" t="s">
        <v>2460</v>
      </c>
      <c r="C43" s="86" t="s">
        <v>1672</v>
      </c>
      <c r="D43" s="122">
        <v>43853.682916666665</v>
      </c>
    </row>
    <row r="44" spans="1:4" x14ac:dyDescent="0.25">
      <c r="A44" s="78" t="s">
        <v>292</v>
      </c>
      <c r="B44" s="78" t="s">
        <v>2998</v>
      </c>
      <c r="C44" s="86" t="s">
        <v>1672</v>
      </c>
      <c r="D44" s="122">
        <v>43853.682916666665</v>
      </c>
    </row>
    <row r="45" spans="1:4" x14ac:dyDescent="0.25">
      <c r="A45" s="78" t="s">
        <v>292</v>
      </c>
      <c r="B45" s="78" t="s">
        <v>2728</v>
      </c>
      <c r="C45" s="86" t="s">
        <v>1672</v>
      </c>
      <c r="D45" s="122">
        <v>43853.682916666665</v>
      </c>
    </row>
    <row r="46" spans="1:4" x14ac:dyDescent="0.25">
      <c r="A46" s="78" t="s">
        <v>292</v>
      </c>
      <c r="B46" s="78" t="s">
        <v>2999</v>
      </c>
      <c r="C46" s="86" t="s">
        <v>1672</v>
      </c>
      <c r="D46" s="122">
        <v>43853.682916666665</v>
      </c>
    </row>
    <row r="47" spans="1:4" x14ac:dyDescent="0.25">
      <c r="A47" s="78" t="s">
        <v>292</v>
      </c>
      <c r="B47" s="78" t="s">
        <v>2729</v>
      </c>
      <c r="C47" s="86" t="s">
        <v>1672</v>
      </c>
      <c r="D47" s="122">
        <v>43853.682916666665</v>
      </c>
    </row>
    <row r="48" spans="1:4" x14ac:dyDescent="0.25">
      <c r="A48" s="78" t="s">
        <v>292</v>
      </c>
      <c r="B48" s="78" t="s">
        <v>2990</v>
      </c>
      <c r="C48" s="86" t="s">
        <v>1672</v>
      </c>
      <c r="D48" s="122">
        <v>43853.682916666665</v>
      </c>
    </row>
    <row r="49" spans="1:4" x14ac:dyDescent="0.25">
      <c r="A49" s="78" t="s">
        <v>292</v>
      </c>
      <c r="B49" s="78" t="s">
        <v>2730</v>
      </c>
      <c r="C49" s="86" t="s">
        <v>1672</v>
      </c>
      <c r="D49" s="122">
        <v>43853.682916666665</v>
      </c>
    </row>
    <row r="50" spans="1:4" x14ac:dyDescent="0.25">
      <c r="A50" s="78" t="s">
        <v>292</v>
      </c>
      <c r="B50" s="78" t="s">
        <v>3000</v>
      </c>
      <c r="C50" s="86" t="s">
        <v>1672</v>
      </c>
      <c r="D50" s="122">
        <v>43853.682916666665</v>
      </c>
    </row>
    <row r="51" spans="1:4" x14ac:dyDescent="0.25">
      <c r="A51" s="78" t="s">
        <v>292</v>
      </c>
      <c r="B51" s="78" t="s">
        <v>2522</v>
      </c>
      <c r="C51" s="86" t="s">
        <v>1672</v>
      </c>
      <c r="D51" s="122">
        <v>43853.682916666665</v>
      </c>
    </row>
    <row r="52" spans="1:4" x14ac:dyDescent="0.25">
      <c r="A52" s="78" t="s">
        <v>292</v>
      </c>
      <c r="B52" s="78" t="s">
        <v>2731</v>
      </c>
      <c r="C52" s="86" t="s">
        <v>1672</v>
      </c>
      <c r="D52" s="122">
        <v>43853.682916666665</v>
      </c>
    </row>
    <row r="53" spans="1:4" x14ac:dyDescent="0.25">
      <c r="A53" s="78" t="s">
        <v>292</v>
      </c>
      <c r="B53" s="78" t="s">
        <v>3001</v>
      </c>
      <c r="C53" s="86" t="s">
        <v>1672</v>
      </c>
      <c r="D53" s="122">
        <v>43853.682916666665</v>
      </c>
    </row>
    <row r="54" spans="1:4" x14ac:dyDescent="0.25">
      <c r="A54" s="78" t="s">
        <v>292</v>
      </c>
      <c r="B54" s="78" t="s">
        <v>2476</v>
      </c>
      <c r="C54" s="86" t="s">
        <v>1672</v>
      </c>
      <c r="D54" s="122">
        <v>43853.682916666665</v>
      </c>
    </row>
    <row r="55" spans="1:4" x14ac:dyDescent="0.25">
      <c r="A55" s="78" t="s">
        <v>292</v>
      </c>
      <c r="B55" s="78" t="s">
        <v>2493</v>
      </c>
      <c r="C55" s="86" t="s">
        <v>1672</v>
      </c>
      <c r="D55" s="122">
        <v>43853.682916666665</v>
      </c>
    </row>
    <row r="56" spans="1:4" x14ac:dyDescent="0.25">
      <c r="A56" s="78" t="s">
        <v>292</v>
      </c>
      <c r="B56" s="78" t="s">
        <v>3002</v>
      </c>
      <c r="C56" s="86" t="s">
        <v>1672</v>
      </c>
      <c r="D56" s="122">
        <v>43853.682916666665</v>
      </c>
    </row>
    <row r="57" spans="1:4" x14ac:dyDescent="0.25">
      <c r="A57" s="78" t="s">
        <v>292</v>
      </c>
      <c r="B57" s="78" t="s">
        <v>2626</v>
      </c>
      <c r="C57" s="86" t="s">
        <v>1672</v>
      </c>
      <c r="D57" s="122">
        <v>43853.682916666665</v>
      </c>
    </row>
    <row r="58" spans="1:4" x14ac:dyDescent="0.25">
      <c r="A58" s="78" t="s">
        <v>292</v>
      </c>
      <c r="B58" s="78" t="s">
        <v>3003</v>
      </c>
      <c r="C58" s="86" t="s">
        <v>1672</v>
      </c>
      <c r="D58" s="122">
        <v>43853.682916666665</v>
      </c>
    </row>
    <row r="59" spans="1:4" x14ac:dyDescent="0.25">
      <c r="A59" s="78" t="s">
        <v>292</v>
      </c>
      <c r="B59" s="78" t="s">
        <v>2732</v>
      </c>
      <c r="C59" s="86" t="s">
        <v>1672</v>
      </c>
      <c r="D59" s="122">
        <v>43853.682916666665</v>
      </c>
    </row>
    <row r="60" spans="1:4" x14ac:dyDescent="0.25">
      <c r="A60" s="78" t="s">
        <v>292</v>
      </c>
      <c r="B60" s="78" t="s">
        <v>3004</v>
      </c>
      <c r="C60" s="86" t="s">
        <v>1672</v>
      </c>
      <c r="D60" s="122">
        <v>43853.682916666665</v>
      </c>
    </row>
    <row r="61" spans="1:4" x14ac:dyDescent="0.25">
      <c r="A61" s="78" t="s">
        <v>292</v>
      </c>
      <c r="B61" s="78" t="s">
        <v>3005</v>
      </c>
      <c r="C61" s="86" t="s">
        <v>1672</v>
      </c>
      <c r="D61" s="122">
        <v>43853.682916666665</v>
      </c>
    </row>
    <row r="62" spans="1:4" x14ac:dyDescent="0.25">
      <c r="A62" s="78" t="s">
        <v>292</v>
      </c>
      <c r="B62" s="78" t="s">
        <v>2464</v>
      </c>
      <c r="C62" s="86" t="s">
        <v>1672</v>
      </c>
      <c r="D62" s="122">
        <v>43853.682916666665</v>
      </c>
    </row>
    <row r="63" spans="1:4" x14ac:dyDescent="0.25">
      <c r="A63" s="78" t="s">
        <v>292</v>
      </c>
      <c r="B63" s="78" t="s">
        <v>2469</v>
      </c>
      <c r="C63" s="86" t="s">
        <v>1672</v>
      </c>
      <c r="D63" s="122">
        <v>43853.682916666665</v>
      </c>
    </row>
    <row r="64" spans="1:4" x14ac:dyDescent="0.25">
      <c r="A64" s="78" t="s">
        <v>292</v>
      </c>
      <c r="B64" s="78" t="s">
        <v>3006</v>
      </c>
      <c r="C64" s="86" t="s">
        <v>1672</v>
      </c>
      <c r="D64" s="122">
        <v>43853.682916666665</v>
      </c>
    </row>
    <row r="65" spans="1:4" x14ac:dyDescent="0.25">
      <c r="A65" s="78" t="s">
        <v>292</v>
      </c>
      <c r="B65" s="78" t="s">
        <v>3007</v>
      </c>
      <c r="C65" s="86" t="s">
        <v>1672</v>
      </c>
      <c r="D65" s="122">
        <v>43853.682916666665</v>
      </c>
    </row>
    <row r="66" spans="1:4" x14ac:dyDescent="0.25">
      <c r="A66" s="78" t="s">
        <v>292</v>
      </c>
      <c r="B66" s="78" t="s">
        <v>2448</v>
      </c>
      <c r="C66" s="86" t="s">
        <v>1672</v>
      </c>
      <c r="D66" s="122">
        <v>43853.682916666665</v>
      </c>
    </row>
    <row r="67" spans="1:4" x14ac:dyDescent="0.25">
      <c r="A67" s="78" t="s">
        <v>292</v>
      </c>
      <c r="B67" s="78" t="s">
        <v>3008</v>
      </c>
      <c r="C67" s="86" t="s">
        <v>1672</v>
      </c>
      <c r="D67" s="122">
        <v>43853.682916666665</v>
      </c>
    </row>
    <row r="68" spans="1:4" x14ac:dyDescent="0.25">
      <c r="A68" s="78" t="s">
        <v>292</v>
      </c>
      <c r="B68" s="78" t="s">
        <v>3009</v>
      </c>
      <c r="C68" s="86" t="s">
        <v>1672</v>
      </c>
      <c r="D68" s="122">
        <v>43853.682916666665</v>
      </c>
    </row>
    <row r="69" spans="1:4" x14ac:dyDescent="0.25">
      <c r="A69" s="78" t="s">
        <v>292</v>
      </c>
      <c r="B69" s="78" t="s">
        <v>2465</v>
      </c>
      <c r="C69" s="86" t="s">
        <v>1672</v>
      </c>
      <c r="D69" s="122">
        <v>43853.682916666665</v>
      </c>
    </row>
    <row r="70" spans="1:4" x14ac:dyDescent="0.25">
      <c r="A70" s="78" t="s">
        <v>292</v>
      </c>
      <c r="B70" s="78" t="s">
        <v>3010</v>
      </c>
      <c r="C70" s="86" t="s">
        <v>1672</v>
      </c>
      <c r="D70" s="122">
        <v>43853.682916666665</v>
      </c>
    </row>
    <row r="71" spans="1:4" x14ac:dyDescent="0.25">
      <c r="A71" s="78" t="s">
        <v>286</v>
      </c>
      <c r="B71" s="78" t="s">
        <v>2993</v>
      </c>
      <c r="C71" s="86" t="s">
        <v>1668</v>
      </c>
      <c r="D71" s="122">
        <v>43851.452476851853</v>
      </c>
    </row>
    <row r="72" spans="1:4" x14ac:dyDescent="0.25">
      <c r="A72" s="78" t="s">
        <v>286</v>
      </c>
      <c r="B72" s="78" t="s">
        <v>2625</v>
      </c>
      <c r="C72" s="86" t="s">
        <v>1668</v>
      </c>
      <c r="D72" s="122">
        <v>43851.452476851853</v>
      </c>
    </row>
    <row r="73" spans="1:4" x14ac:dyDescent="0.25">
      <c r="A73" s="78" t="s">
        <v>286</v>
      </c>
      <c r="B73" s="78" t="s">
        <v>2982</v>
      </c>
      <c r="C73" s="86" t="s">
        <v>1668</v>
      </c>
      <c r="D73" s="122">
        <v>43851.452476851853</v>
      </c>
    </row>
    <row r="74" spans="1:4" x14ac:dyDescent="0.25">
      <c r="A74" s="78" t="s">
        <v>286</v>
      </c>
      <c r="B74" s="78" t="s">
        <v>2726</v>
      </c>
      <c r="C74" s="86" t="s">
        <v>1668</v>
      </c>
      <c r="D74" s="122">
        <v>43851.452476851853</v>
      </c>
    </row>
    <row r="75" spans="1:4" x14ac:dyDescent="0.25">
      <c r="A75" s="78" t="s">
        <v>286</v>
      </c>
      <c r="B75" s="78" t="s">
        <v>2989</v>
      </c>
      <c r="C75" s="86" t="s">
        <v>1668</v>
      </c>
      <c r="D75" s="122">
        <v>43851.452476851853</v>
      </c>
    </row>
    <row r="76" spans="1:4" x14ac:dyDescent="0.25">
      <c r="A76" s="78" t="s">
        <v>286</v>
      </c>
      <c r="B76" s="78" t="s">
        <v>2981</v>
      </c>
      <c r="C76" s="86" t="s">
        <v>1668</v>
      </c>
      <c r="D76" s="122">
        <v>43851.452476851853</v>
      </c>
    </row>
    <row r="77" spans="1:4" x14ac:dyDescent="0.25">
      <c r="A77" s="78" t="s">
        <v>286</v>
      </c>
      <c r="B77" s="78" t="s">
        <v>2994</v>
      </c>
      <c r="C77" s="86" t="s">
        <v>1668</v>
      </c>
      <c r="D77" s="122">
        <v>43851.452476851853</v>
      </c>
    </row>
    <row r="78" spans="1:4" x14ac:dyDescent="0.25">
      <c r="A78" s="78" t="s">
        <v>286</v>
      </c>
      <c r="B78" s="78" t="s">
        <v>2995</v>
      </c>
      <c r="C78" s="86" t="s">
        <v>1668</v>
      </c>
      <c r="D78" s="122">
        <v>43851.452476851853</v>
      </c>
    </row>
    <row r="79" spans="1:4" x14ac:dyDescent="0.25">
      <c r="A79" s="78" t="s">
        <v>286</v>
      </c>
      <c r="B79" s="78" t="s">
        <v>2527</v>
      </c>
      <c r="C79" s="86" t="s">
        <v>1668</v>
      </c>
      <c r="D79" s="122">
        <v>43851.452476851853</v>
      </c>
    </row>
    <row r="80" spans="1:4" x14ac:dyDescent="0.25">
      <c r="A80" s="78" t="s">
        <v>286</v>
      </c>
      <c r="B80" s="78" t="s">
        <v>2727</v>
      </c>
      <c r="C80" s="86" t="s">
        <v>1668</v>
      </c>
      <c r="D80" s="122">
        <v>43851.452476851853</v>
      </c>
    </row>
    <row r="81" spans="1:4" x14ac:dyDescent="0.25">
      <c r="A81" s="78" t="s">
        <v>286</v>
      </c>
      <c r="B81" s="78" t="s">
        <v>2546</v>
      </c>
      <c r="C81" s="86" t="s">
        <v>1668</v>
      </c>
      <c r="D81" s="122">
        <v>43851.452476851853</v>
      </c>
    </row>
    <row r="82" spans="1:4" x14ac:dyDescent="0.25">
      <c r="A82" s="78" t="s">
        <v>286</v>
      </c>
      <c r="B82" s="78" t="s">
        <v>2996</v>
      </c>
      <c r="C82" s="86" t="s">
        <v>1668</v>
      </c>
      <c r="D82" s="122">
        <v>43851.452476851853</v>
      </c>
    </row>
    <row r="83" spans="1:4" x14ac:dyDescent="0.25">
      <c r="A83" s="78" t="s">
        <v>286</v>
      </c>
      <c r="B83" s="78" t="s">
        <v>2997</v>
      </c>
      <c r="C83" s="86" t="s">
        <v>1668</v>
      </c>
      <c r="D83" s="122">
        <v>43851.452476851853</v>
      </c>
    </row>
    <row r="84" spans="1:4" x14ac:dyDescent="0.25">
      <c r="A84" s="78" t="s">
        <v>286</v>
      </c>
      <c r="B84" s="78" t="s">
        <v>2460</v>
      </c>
      <c r="C84" s="86" t="s">
        <v>1668</v>
      </c>
      <c r="D84" s="122">
        <v>43851.452476851853</v>
      </c>
    </row>
    <row r="85" spans="1:4" x14ac:dyDescent="0.25">
      <c r="A85" s="78" t="s">
        <v>286</v>
      </c>
      <c r="B85" s="78" t="s">
        <v>2998</v>
      </c>
      <c r="C85" s="86" t="s">
        <v>1668</v>
      </c>
      <c r="D85" s="122">
        <v>43851.452476851853</v>
      </c>
    </row>
    <row r="86" spans="1:4" x14ac:dyDescent="0.25">
      <c r="A86" s="78" t="s">
        <v>286</v>
      </c>
      <c r="B86" s="78" t="s">
        <v>2728</v>
      </c>
      <c r="C86" s="86" t="s">
        <v>1668</v>
      </c>
      <c r="D86" s="122">
        <v>43851.452476851853</v>
      </c>
    </row>
    <row r="87" spans="1:4" x14ac:dyDescent="0.25">
      <c r="A87" s="78" t="s">
        <v>286</v>
      </c>
      <c r="B87" s="78" t="s">
        <v>2999</v>
      </c>
      <c r="C87" s="86" t="s">
        <v>1668</v>
      </c>
      <c r="D87" s="122">
        <v>43851.452476851853</v>
      </c>
    </row>
    <row r="88" spans="1:4" x14ac:dyDescent="0.25">
      <c r="A88" s="78" t="s">
        <v>286</v>
      </c>
      <c r="B88" s="78" t="s">
        <v>2729</v>
      </c>
      <c r="C88" s="86" t="s">
        <v>1668</v>
      </c>
      <c r="D88" s="122">
        <v>43851.452476851853</v>
      </c>
    </row>
    <row r="89" spans="1:4" x14ac:dyDescent="0.25">
      <c r="A89" s="78" t="s">
        <v>286</v>
      </c>
      <c r="B89" s="78" t="s">
        <v>2990</v>
      </c>
      <c r="C89" s="86" t="s">
        <v>1668</v>
      </c>
      <c r="D89" s="122">
        <v>43851.452476851853</v>
      </c>
    </row>
    <row r="90" spans="1:4" x14ac:dyDescent="0.25">
      <c r="A90" s="78" t="s">
        <v>286</v>
      </c>
      <c r="B90" s="78" t="s">
        <v>2730</v>
      </c>
      <c r="C90" s="86" t="s">
        <v>1668</v>
      </c>
      <c r="D90" s="122">
        <v>43851.452476851853</v>
      </c>
    </row>
    <row r="91" spans="1:4" x14ac:dyDescent="0.25">
      <c r="A91" s="78" t="s">
        <v>286</v>
      </c>
      <c r="B91" s="78" t="s">
        <v>3000</v>
      </c>
      <c r="C91" s="86" t="s">
        <v>1668</v>
      </c>
      <c r="D91" s="122">
        <v>43851.452476851853</v>
      </c>
    </row>
    <row r="92" spans="1:4" x14ac:dyDescent="0.25">
      <c r="A92" s="78" t="s">
        <v>286</v>
      </c>
      <c r="B92" s="78" t="s">
        <v>2522</v>
      </c>
      <c r="C92" s="86" t="s">
        <v>1668</v>
      </c>
      <c r="D92" s="122">
        <v>43851.452476851853</v>
      </c>
    </row>
    <row r="93" spans="1:4" x14ac:dyDescent="0.25">
      <c r="A93" s="78" t="s">
        <v>286</v>
      </c>
      <c r="B93" s="78" t="s">
        <v>2731</v>
      </c>
      <c r="C93" s="86" t="s">
        <v>1668</v>
      </c>
      <c r="D93" s="122">
        <v>43851.452476851853</v>
      </c>
    </row>
    <row r="94" spans="1:4" x14ac:dyDescent="0.25">
      <c r="A94" s="78" t="s">
        <v>286</v>
      </c>
      <c r="B94" s="78" t="s">
        <v>3001</v>
      </c>
      <c r="C94" s="86" t="s">
        <v>1668</v>
      </c>
      <c r="D94" s="122">
        <v>43851.452476851853</v>
      </c>
    </row>
    <row r="95" spans="1:4" x14ac:dyDescent="0.25">
      <c r="A95" s="78" t="s">
        <v>286</v>
      </c>
      <c r="B95" s="78" t="s">
        <v>2476</v>
      </c>
      <c r="C95" s="86" t="s">
        <v>1668</v>
      </c>
      <c r="D95" s="122">
        <v>43851.452476851853</v>
      </c>
    </row>
    <row r="96" spans="1:4" x14ac:dyDescent="0.25">
      <c r="A96" s="78" t="s">
        <v>286</v>
      </c>
      <c r="B96" s="78" t="s">
        <v>2493</v>
      </c>
      <c r="C96" s="86" t="s">
        <v>1668</v>
      </c>
      <c r="D96" s="122">
        <v>43851.452476851853</v>
      </c>
    </row>
    <row r="97" spans="1:4" x14ac:dyDescent="0.25">
      <c r="A97" s="78" t="s">
        <v>286</v>
      </c>
      <c r="B97" s="78" t="s">
        <v>3002</v>
      </c>
      <c r="C97" s="86" t="s">
        <v>1668</v>
      </c>
      <c r="D97" s="122">
        <v>43851.452476851853</v>
      </c>
    </row>
    <row r="98" spans="1:4" x14ac:dyDescent="0.25">
      <c r="A98" s="78" t="s">
        <v>286</v>
      </c>
      <c r="B98" s="78" t="s">
        <v>2626</v>
      </c>
      <c r="C98" s="86" t="s">
        <v>1668</v>
      </c>
      <c r="D98" s="122">
        <v>43851.452476851853</v>
      </c>
    </row>
    <row r="99" spans="1:4" x14ac:dyDescent="0.25">
      <c r="A99" s="78" t="s">
        <v>286</v>
      </c>
      <c r="B99" s="78" t="s">
        <v>3003</v>
      </c>
      <c r="C99" s="86" t="s">
        <v>1668</v>
      </c>
      <c r="D99" s="122">
        <v>43851.452476851853</v>
      </c>
    </row>
    <row r="100" spans="1:4" x14ac:dyDescent="0.25">
      <c r="A100" s="78" t="s">
        <v>286</v>
      </c>
      <c r="B100" s="78" t="s">
        <v>2732</v>
      </c>
      <c r="C100" s="86" t="s">
        <v>1668</v>
      </c>
      <c r="D100" s="122">
        <v>43851.452476851853</v>
      </c>
    </row>
    <row r="101" spans="1:4" x14ac:dyDescent="0.25">
      <c r="A101" s="78" t="s">
        <v>286</v>
      </c>
      <c r="B101" s="78" t="s">
        <v>3004</v>
      </c>
      <c r="C101" s="86" t="s">
        <v>1668</v>
      </c>
      <c r="D101" s="122">
        <v>43851.452476851853</v>
      </c>
    </row>
    <row r="102" spans="1:4" x14ac:dyDescent="0.25">
      <c r="A102" s="78" t="s">
        <v>286</v>
      </c>
      <c r="B102" s="78" t="s">
        <v>3005</v>
      </c>
      <c r="C102" s="86" t="s">
        <v>1668</v>
      </c>
      <c r="D102" s="122">
        <v>43851.452476851853</v>
      </c>
    </row>
    <row r="103" spans="1:4" x14ac:dyDescent="0.25">
      <c r="A103" s="78" t="s">
        <v>286</v>
      </c>
      <c r="B103" s="78" t="s">
        <v>2464</v>
      </c>
      <c r="C103" s="86" t="s">
        <v>1668</v>
      </c>
      <c r="D103" s="122">
        <v>43851.452476851853</v>
      </c>
    </row>
    <row r="104" spans="1:4" x14ac:dyDescent="0.25">
      <c r="A104" s="78" t="s">
        <v>286</v>
      </c>
      <c r="B104" s="78" t="s">
        <v>2469</v>
      </c>
      <c r="C104" s="86" t="s">
        <v>1668</v>
      </c>
      <c r="D104" s="122">
        <v>43851.452476851853</v>
      </c>
    </row>
    <row r="105" spans="1:4" x14ac:dyDescent="0.25">
      <c r="A105" s="78" t="s">
        <v>286</v>
      </c>
      <c r="B105" s="78" t="s">
        <v>3006</v>
      </c>
      <c r="C105" s="86" t="s">
        <v>1668</v>
      </c>
      <c r="D105" s="122">
        <v>43851.452476851853</v>
      </c>
    </row>
    <row r="106" spans="1:4" x14ac:dyDescent="0.25">
      <c r="A106" s="78" t="s">
        <v>286</v>
      </c>
      <c r="B106" s="78" t="s">
        <v>3007</v>
      </c>
      <c r="C106" s="86" t="s">
        <v>1668</v>
      </c>
      <c r="D106" s="122">
        <v>43851.452476851853</v>
      </c>
    </row>
    <row r="107" spans="1:4" x14ac:dyDescent="0.25">
      <c r="A107" s="78" t="s">
        <v>286</v>
      </c>
      <c r="B107" s="78" t="s">
        <v>2448</v>
      </c>
      <c r="C107" s="86" t="s">
        <v>1668</v>
      </c>
      <c r="D107" s="122">
        <v>43851.452476851853</v>
      </c>
    </row>
    <row r="108" spans="1:4" x14ac:dyDescent="0.25">
      <c r="A108" s="78" t="s">
        <v>286</v>
      </c>
      <c r="B108" s="78" t="s">
        <v>3008</v>
      </c>
      <c r="C108" s="86" t="s">
        <v>1668</v>
      </c>
      <c r="D108" s="122">
        <v>43851.452476851853</v>
      </c>
    </row>
    <row r="109" spans="1:4" x14ac:dyDescent="0.25">
      <c r="A109" s="78" t="s">
        <v>286</v>
      </c>
      <c r="B109" s="78" t="s">
        <v>3009</v>
      </c>
      <c r="C109" s="86" t="s">
        <v>1668</v>
      </c>
      <c r="D109" s="122">
        <v>43851.452476851853</v>
      </c>
    </row>
    <row r="110" spans="1:4" x14ac:dyDescent="0.25">
      <c r="A110" s="78" t="s">
        <v>286</v>
      </c>
      <c r="B110" s="78" t="s">
        <v>2465</v>
      </c>
      <c r="C110" s="86" t="s">
        <v>1668</v>
      </c>
      <c r="D110" s="122">
        <v>43851.452476851853</v>
      </c>
    </row>
    <row r="111" spans="1:4" x14ac:dyDescent="0.25">
      <c r="A111" s="78" t="s">
        <v>286</v>
      </c>
      <c r="B111" s="78" t="s">
        <v>3010</v>
      </c>
      <c r="C111" s="86" t="s">
        <v>1668</v>
      </c>
      <c r="D111" s="122">
        <v>43851.452476851853</v>
      </c>
    </row>
    <row r="112" spans="1:4" x14ac:dyDescent="0.25">
      <c r="A112" s="78" t="s">
        <v>277</v>
      </c>
      <c r="B112" s="78" t="s">
        <v>2993</v>
      </c>
      <c r="C112" s="86" t="s">
        <v>1642</v>
      </c>
      <c r="D112" s="122">
        <v>43851.336331018516</v>
      </c>
    </row>
    <row r="113" spans="1:4" x14ac:dyDescent="0.25">
      <c r="A113" s="78" t="s">
        <v>277</v>
      </c>
      <c r="B113" s="78" t="s">
        <v>2625</v>
      </c>
      <c r="C113" s="86" t="s">
        <v>1642</v>
      </c>
      <c r="D113" s="122">
        <v>43851.336331018516</v>
      </c>
    </row>
    <row r="114" spans="1:4" x14ac:dyDescent="0.25">
      <c r="A114" s="78" t="s">
        <v>277</v>
      </c>
      <c r="B114" s="78" t="s">
        <v>2982</v>
      </c>
      <c r="C114" s="86" t="s">
        <v>1642</v>
      </c>
      <c r="D114" s="122">
        <v>43851.336331018516</v>
      </c>
    </row>
    <row r="115" spans="1:4" x14ac:dyDescent="0.25">
      <c r="A115" s="78" t="s">
        <v>277</v>
      </c>
      <c r="B115" s="78" t="s">
        <v>2726</v>
      </c>
      <c r="C115" s="86" t="s">
        <v>1642</v>
      </c>
      <c r="D115" s="122">
        <v>43851.336331018516</v>
      </c>
    </row>
    <row r="116" spans="1:4" x14ac:dyDescent="0.25">
      <c r="A116" s="78" t="s">
        <v>277</v>
      </c>
      <c r="B116" s="78" t="s">
        <v>2989</v>
      </c>
      <c r="C116" s="86" t="s">
        <v>1642</v>
      </c>
      <c r="D116" s="122">
        <v>43851.336331018516</v>
      </c>
    </row>
    <row r="117" spans="1:4" x14ac:dyDescent="0.25">
      <c r="A117" s="78" t="s">
        <v>277</v>
      </c>
      <c r="B117" s="78" t="s">
        <v>2981</v>
      </c>
      <c r="C117" s="86" t="s">
        <v>1642</v>
      </c>
      <c r="D117" s="122">
        <v>43851.336331018516</v>
      </c>
    </row>
    <row r="118" spans="1:4" x14ac:dyDescent="0.25">
      <c r="A118" s="78" t="s">
        <v>277</v>
      </c>
      <c r="B118" s="78" t="s">
        <v>2994</v>
      </c>
      <c r="C118" s="86" t="s">
        <v>1642</v>
      </c>
      <c r="D118" s="122">
        <v>43851.336331018516</v>
      </c>
    </row>
    <row r="119" spans="1:4" x14ac:dyDescent="0.25">
      <c r="A119" s="78" t="s">
        <v>277</v>
      </c>
      <c r="B119" s="78" t="s">
        <v>2995</v>
      </c>
      <c r="C119" s="86" t="s">
        <v>1642</v>
      </c>
      <c r="D119" s="122">
        <v>43851.336331018516</v>
      </c>
    </row>
    <row r="120" spans="1:4" x14ac:dyDescent="0.25">
      <c r="A120" s="78" t="s">
        <v>277</v>
      </c>
      <c r="B120" s="78" t="s">
        <v>2527</v>
      </c>
      <c r="C120" s="86" t="s">
        <v>1642</v>
      </c>
      <c r="D120" s="122">
        <v>43851.336331018516</v>
      </c>
    </row>
    <row r="121" spans="1:4" x14ac:dyDescent="0.25">
      <c r="A121" s="78" t="s">
        <v>277</v>
      </c>
      <c r="B121" s="78" t="s">
        <v>2727</v>
      </c>
      <c r="C121" s="86" t="s">
        <v>1642</v>
      </c>
      <c r="D121" s="122">
        <v>43851.336331018516</v>
      </c>
    </row>
    <row r="122" spans="1:4" x14ac:dyDescent="0.25">
      <c r="A122" s="78" t="s">
        <v>277</v>
      </c>
      <c r="B122" s="78" t="s">
        <v>2546</v>
      </c>
      <c r="C122" s="86" t="s">
        <v>1642</v>
      </c>
      <c r="D122" s="122">
        <v>43851.336331018516</v>
      </c>
    </row>
    <row r="123" spans="1:4" x14ac:dyDescent="0.25">
      <c r="A123" s="78" t="s">
        <v>277</v>
      </c>
      <c r="B123" s="78" t="s">
        <v>2996</v>
      </c>
      <c r="C123" s="86" t="s">
        <v>1642</v>
      </c>
      <c r="D123" s="122">
        <v>43851.336331018516</v>
      </c>
    </row>
    <row r="124" spans="1:4" x14ac:dyDescent="0.25">
      <c r="A124" s="78" t="s">
        <v>277</v>
      </c>
      <c r="B124" s="78" t="s">
        <v>2997</v>
      </c>
      <c r="C124" s="86" t="s">
        <v>1642</v>
      </c>
      <c r="D124" s="122">
        <v>43851.336331018516</v>
      </c>
    </row>
    <row r="125" spans="1:4" x14ac:dyDescent="0.25">
      <c r="A125" s="78" t="s">
        <v>277</v>
      </c>
      <c r="B125" s="78" t="s">
        <v>2460</v>
      </c>
      <c r="C125" s="86" t="s">
        <v>1642</v>
      </c>
      <c r="D125" s="122">
        <v>43851.336331018516</v>
      </c>
    </row>
    <row r="126" spans="1:4" x14ac:dyDescent="0.25">
      <c r="A126" s="78" t="s">
        <v>277</v>
      </c>
      <c r="B126" s="78" t="s">
        <v>2998</v>
      </c>
      <c r="C126" s="86" t="s">
        <v>1642</v>
      </c>
      <c r="D126" s="122">
        <v>43851.336331018516</v>
      </c>
    </row>
    <row r="127" spans="1:4" x14ac:dyDescent="0.25">
      <c r="A127" s="78" t="s">
        <v>277</v>
      </c>
      <c r="B127" s="78" t="s">
        <v>2728</v>
      </c>
      <c r="C127" s="86" t="s">
        <v>1642</v>
      </c>
      <c r="D127" s="122">
        <v>43851.336331018516</v>
      </c>
    </row>
    <row r="128" spans="1:4" x14ac:dyDescent="0.25">
      <c r="A128" s="78" t="s">
        <v>277</v>
      </c>
      <c r="B128" s="78" t="s">
        <v>2999</v>
      </c>
      <c r="C128" s="86" t="s">
        <v>1642</v>
      </c>
      <c r="D128" s="122">
        <v>43851.336331018516</v>
      </c>
    </row>
    <row r="129" spans="1:4" x14ac:dyDescent="0.25">
      <c r="A129" s="78" t="s">
        <v>277</v>
      </c>
      <c r="B129" s="78" t="s">
        <v>2729</v>
      </c>
      <c r="C129" s="86" t="s">
        <v>1642</v>
      </c>
      <c r="D129" s="122">
        <v>43851.336331018516</v>
      </c>
    </row>
    <row r="130" spans="1:4" x14ac:dyDescent="0.25">
      <c r="A130" s="78" t="s">
        <v>277</v>
      </c>
      <c r="B130" s="78" t="s">
        <v>2990</v>
      </c>
      <c r="C130" s="86" t="s">
        <v>1642</v>
      </c>
      <c r="D130" s="122">
        <v>43851.336331018516</v>
      </c>
    </row>
    <row r="131" spans="1:4" x14ac:dyDescent="0.25">
      <c r="A131" s="78" t="s">
        <v>277</v>
      </c>
      <c r="B131" s="78" t="s">
        <v>2730</v>
      </c>
      <c r="C131" s="86" t="s">
        <v>1642</v>
      </c>
      <c r="D131" s="122">
        <v>43851.336331018516</v>
      </c>
    </row>
    <row r="132" spans="1:4" x14ac:dyDescent="0.25">
      <c r="A132" s="78" t="s">
        <v>277</v>
      </c>
      <c r="B132" s="78" t="s">
        <v>3000</v>
      </c>
      <c r="C132" s="86" t="s">
        <v>1642</v>
      </c>
      <c r="D132" s="122">
        <v>43851.336331018516</v>
      </c>
    </row>
    <row r="133" spans="1:4" x14ac:dyDescent="0.25">
      <c r="A133" s="78" t="s">
        <v>277</v>
      </c>
      <c r="B133" s="78" t="s">
        <v>2522</v>
      </c>
      <c r="C133" s="86" t="s">
        <v>1642</v>
      </c>
      <c r="D133" s="122">
        <v>43851.336331018516</v>
      </c>
    </row>
    <row r="134" spans="1:4" x14ac:dyDescent="0.25">
      <c r="A134" s="78" t="s">
        <v>277</v>
      </c>
      <c r="B134" s="78" t="s">
        <v>2731</v>
      </c>
      <c r="C134" s="86" t="s">
        <v>1642</v>
      </c>
      <c r="D134" s="122">
        <v>43851.336331018516</v>
      </c>
    </row>
    <row r="135" spans="1:4" x14ac:dyDescent="0.25">
      <c r="A135" s="78" t="s">
        <v>277</v>
      </c>
      <c r="B135" s="78" t="s">
        <v>3001</v>
      </c>
      <c r="C135" s="86" t="s">
        <v>1642</v>
      </c>
      <c r="D135" s="122">
        <v>43851.336331018516</v>
      </c>
    </row>
    <row r="136" spans="1:4" x14ac:dyDescent="0.25">
      <c r="A136" s="78" t="s">
        <v>277</v>
      </c>
      <c r="B136" s="78" t="s">
        <v>2476</v>
      </c>
      <c r="C136" s="86" t="s">
        <v>1642</v>
      </c>
      <c r="D136" s="122">
        <v>43851.336331018516</v>
      </c>
    </row>
    <row r="137" spans="1:4" x14ac:dyDescent="0.25">
      <c r="A137" s="78" t="s">
        <v>277</v>
      </c>
      <c r="B137" s="78" t="s">
        <v>2493</v>
      </c>
      <c r="C137" s="86" t="s">
        <v>1642</v>
      </c>
      <c r="D137" s="122">
        <v>43851.336331018516</v>
      </c>
    </row>
    <row r="138" spans="1:4" x14ac:dyDescent="0.25">
      <c r="A138" s="78" t="s">
        <v>277</v>
      </c>
      <c r="B138" s="78" t="s">
        <v>3002</v>
      </c>
      <c r="C138" s="86" t="s">
        <v>1642</v>
      </c>
      <c r="D138" s="122">
        <v>43851.336331018516</v>
      </c>
    </row>
    <row r="139" spans="1:4" x14ac:dyDescent="0.25">
      <c r="A139" s="78" t="s">
        <v>277</v>
      </c>
      <c r="B139" s="78" t="s">
        <v>2626</v>
      </c>
      <c r="C139" s="86" t="s">
        <v>1642</v>
      </c>
      <c r="D139" s="122">
        <v>43851.336331018516</v>
      </c>
    </row>
    <row r="140" spans="1:4" x14ac:dyDescent="0.25">
      <c r="A140" s="78" t="s">
        <v>277</v>
      </c>
      <c r="B140" s="78" t="s">
        <v>3003</v>
      </c>
      <c r="C140" s="86" t="s">
        <v>1642</v>
      </c>
      <c r="D140" s="122">
        <v>43851.336331018516</v>
      </c>
    </row>
    <row r="141" spans="1:4" x14ac:dyDescent="0.25">
      <c r="A141" s="78" t="s">
        <v>277</v>
      </c>
      <c r="B141" s="78" t="s">
        <v>2732</v>
      </c>
      <c r="C141" s="86" t="s">
        <v>1642</v>
      </c>
      <c r="D141" s="122">
        <v>43851.336331018516</v>
      </c>
    </row>
    <row r="142" spans="1:4" x14ac:dyDescent="0.25">
      <c r="A142" s="78" t="s">
        <v>277</v>
      </c>
      <c r="B142" s="78" t="s">
        <v>3004</v>
      </c>
      <c r="C142" s="86" t="s">
        <v>1642</v>
      </c>
      <c r="D142" s="122">
        <v>43851.336331018516</v>
      </c>
    </row>
    <row r="143" spans="1:4" x14ac:dyDescent="0.25">
      <c r="A143" s="78" t="s">
        <v>277</v>
      </c>
      <c r="B143" s="78" t="s">
        <v>3005</v>
      </c>
      <c r="C143" s="86" t="s">
        <v>1642</v>
      </c>
      <c r="D143" s="122">
        <v>43851.336331018516</v>
      </c>
    </row>
    <row r="144" spans="1:4" x14ac:dyDescent="0.25">
      <c r="A144" s="78" t="s">
        <v>277</v>
      </c>
      <c r="B144" s="78" t="s">
        <v>2464</v>
      </c>
      <c r="C144" s="86" t="s">
        <v>1642</v>
      </c>
      <c r="D144" s="122">
        <v>43851.336331018516</v>
      </c>
    </row>
    <row r="145" spans="1:4" x14ac:dyDescent="0.25">
      <c r="A145" s="78" t="s">
        <v>277</v>
      </c>
      <c r="B145" s="78" t="s">
        <v>2469</v>
      </c>
      <c r="C145" s="86" t="s">
        <v>1642</v>
      </c>
      <c r="D145" s="122">
        <v>43851.336331018516</v>
      </c>
    </row>
    <row r="146" spans="1:4" x14ac:dyDescent="0.25">
      <c r="A146" s="78" t="s">
        <v>277</v>
      </c>
      <c r="B146" s="78" t="s">
        <v>3006</v>
      </c>
      <c r="C146" s="86" t="s">
        <v>1642</v>
      </c>
      <c r="D146" s="122">
        <v>43851.336331018516</v>
      </c>
    </row>
    <row r="147" spans="1:4" x14ac:dyDescent="0.25">
      <c r="A147" s="78" t="s">
        <v>277</v>
      </c>
      <c r="B147" s="78" t="s">
        <v>3007</v>
      </c>
      <c r="C147" s="86" t="s">
        <v>1642</v>
      </c>
      <c r="D147" s="122">
        <v>43851.336331018516</v>
      </c>
    </row>
    <row r="148" spans="1:4" x14ac:dyDescent="0.25">
      <c r="A148" s="78" t="s">
        <v>277</v>
      </c>
      <c r="B148" s="78" t="s">
        <v>2448</v>
      </c>
      <c r="C148" s="86" t="s">
        <v>1642</v>
      </c>
      <c r="D148" s="122">
        <v>43851.336331018516</v>
      </c>
    </row>
    <row r="149" spans="1:4" x14ac:dyDescent="0.25">
      <c r="A149" s="78" t="s">
        <v>277</v>
      </c>
      <c r="B149" s="78" t="s">
        <v>3008</v>
      </c>
      <c r="C149" s="86" t="s">
        <v>1642</v>
      </c>
      <c r="D149" s="122">
        <v>43851.336331018516</v>
      </c>
    </row>
    <row r="150" spans="1:4" x14ac:dyDescent="0.25">
      <c r="A150" s="78" t="s">
        <v>277</v>
      </c>
      <c r="B150" s="78" t="s">
        <v>3009</v>
      </c>
      <c r="C150" s="86" t="s">
        <v>1642</v>
      </c>
      <c r="D150" s="122">
        <v>43851.336331018516</v>
      </c>
    </row>
    <row r="151" spans="1:4" x14ac:dyDescent="0.25">
      <c r="A151" s="78" t="s">
        <v>277</v>
      </c>
      <c r="B151" s="78" t="s">
        <v>2465</v>
      </c>
      <c r="C151" s="86" t="s">
        <v>1642</v>
      </c>
      <c r="D151" s="122">
        <v>43851.336331018516</v>
      </c>
    </row>
    <row r="152" spans="1:4" x14ac:dyDescent="0.25">
      <c r="A152" s="78" t="s">
        <v>277</v>
      </c>
      <c r="B152" s="78" t="s">
        <v>3010</v>
      </c>
      <c r="C152" s="86" t="s">
        <v>1642</v>
      </c>
      <c r="D152" s="122">
        <v>43851.336331018516</v>
      </c>
    </row>
    <row r="153" spans="1:4" x14ac:dyDescent="0.25">
      <c r="A153" s="78" t="s">
        <v>284</v>
      </c>
      <c r="B153" s="78" t="s">
        <v>3011</v>
      </c>
      <c r="C153" s="86" t="s">
        <v>1561</v>
      </c>
      <c r="D153" s="122">
        <v>43853.563194444447</v>
      </c>
    </row>
    <row r="154" spans="1:4" x14ac:dyDescent="0.25">
      <c r="A154" s="78" t="s">
        <v>284</v>
      </c>
      <c r="B154" s="78" t="s">
        <v>2485</v>
      </c>
      <c r="C154" s="86" t="s">
        <v>1561</v>
      </c>
      <c r="D154" s="122">
        <v>43853.563194444447</v>
      </c>
    </row>
    <row r="155" spans="1:4" x14ac:dyDescent="0.25">
      <c r="A155" s="78" t="s">
        <v>284</v>
      </c>
      <c r="B155" s="78" t="s">
        <v>2994</v>
      </c>
      <c r="C155" s="86" t="s">
        <v>1561</v>
      </c>
      <c r="D155" s="122">
        <v>43853.563194444447</v>
      </c>
    </row>
    <row r="156" spans="1:4" x14ac:dyDescent="0.25">
      <c r="A156" s="78" t="s">
        <v>284</v>
      </c>
      <c r="B156" s="78" t="s">
        <v>2997</v>
      </c>
      <c r="C156" s="86" t="s">
        <v>1561</v>
      </c>
      <c r="D156" s="122">
        <v>43853.563194444447</v>
      </c>
    </row>
    <row r="157" spans="1:4" x14ac:dyDescent="0.25">
      <c r="A157" s="78" t="s">
        <v>284</v>
      </c>
      <c r="B157" s="78">
        <v>31</v>
      </c>
      <c r="C157" s="86" t="s">
        <v>1561</v>
      </c>
      <c r="D157" s="122">
        <v>43853.563194444447</v>
      </c>
    </row>
    <row r="158" spans="1:4" x14ac:dyDescent="0.25">
      <c r="A158" s="78" t="s">
        <v>284</v>
      </c>
      <c r="B158" s="78" t="s">
        <v>2982</v>
      </c>
      <c r="C158" s="86" t="s">
        <v>1561</v>
      </c>
      <c r="D158" s="122">
        <v>43853.563194444447</v>
      </c>
    </row>
    <row r="159" spans="1:4" x14ac:dyDescent="0.25">
      <c r="A159" s="78" t="s">
        <v>284</v>
      </c>
      <c r="B159" s="78" t="s">
        <v>2446</v>
      </c>
      <c r="C159" s="86" t="s">
        <v>1561</v>
      </c>
      <c r="D159" s="122">
        <v>43853.563194444447</v>
      </c>
    </row>
    <row r="160" spans="1:4" x14ac:dyDescent="0.25">
      <c r="A160" s="78" t="s">
        <v>284</v>
      </c>
      <c r="B160" s="78" t="s">
        <v>2497</v>
      </c>
      <c r="C160" s="86" t="s">
        <v>1561</v>
      </c>
      <c r="D160" s="122">
        <v>43853.563194444447</v>
      </c>
    </row>
    <row r="161" spans="1:4" x14ac:dyDescent="0.25">
      <c r="A161" s="78" t="s">
        <v>284</v>
      </c>
      <c r="B161" s="78" t="s">
        <v>2989</v>
      </c>
      <c r="C161" s="86" t="s">
        <v>1561</v>
      </c>
      <c r="D161" s="122">
        <v>43853.563194444447</v>
      </c>
    </row>
    <row r="162" spans="1:4" x14ac:dyDescent="0.25">
      <c r="A162" s="78" t="s">
        <v>284</v>
      </c>
      <c r="B162" s="78" t="s">
        <v>3012</v>
      </c>
      <c r="C162" s="86" t="s">
        <v>1561</v>
      </c>
      <c r="D162" s="122">
        <v>43853.563194444447</v>
      </c>
    </row>
    <row r="163" spans="1:4" x14ac:dyDescent="0.25">
      <c r="A163" s="78" t="s">
        <v>284</v>
      </c>
      <c r="B163" s="78" t="s">
        <v>2498</v>
      </c>
      <c r="C163" s="86" t="s">
        <v>1561</v>
      </c>
      <c r="D163" s="122">
        <v>43853.563194444447</v>
      </c>
    </row>
    <row r="164" spans="1:4" x14ac:dyDescent="0.25">
      <c r="A164" s="78" t="s">
        <v>284</v>
      </c>
      <c r="B164" s="78" t="s">
        <v>2458</v>
      </c>
      <c r="C164" s="86" t="s">
        <v>1561</v>
      </c>
      <c r="D164" s="122">
        <v>43853.563194444447</v>
      </c>
    </row>
    <row r="165" spans="1:4" x14ac:dyDescent="0.25">
      <c r="A165" s="78" t="s">
        <v>284</v>
      </c>
      <c r="B165" s="78" t="s">
        <v>2499</v>
      </c>
      <c r="C165" s="86" t="s">
        <v>1561</v>
      </c>
      <c r="D165" s="122">
        <v>43853.563194444447</v>
      </c>
    </row>
    <row r="166" spans="1:4" x14ac:dyDescent="0.25">
      <c r="A166" s="78" t="s">
        <v>284</v>
      </c>
      <c r="B166" s="78" t="s">
        <v>3013</v>
      </c>
      <c r="C166" s="86" t="s">
        <v>1561</v>
      </c>
      <c r="D166" s="122">
        <v>43853.563194444447</v>
      </c>
    </row>
    <row r="167" spans="1:4" x14ac:dyDescent="0.25">
      <c r="A167" s="78" t="s">
        <v>284</v>
      </c>
      <c r="B167" s="78" t="s">
        <v>2501</v>
      </c>
      <c r="C167" s="86" t="s">
        <v>1561</v>
      </c>
      <c r="D167" s="122">
        <v>43853.563194444447</v>
      </c>
    </row>
    <row r="168" spans="1:4" x14ac:dyDescent="0.25">
      <c r="A168" s="78" t="s">
        <v>284</v>
      </c>
      <c r="B168" s="78" t="s">
        <v>1678</v>
      </c>
      <c r="C168" s="86" t="s">
        <v>1561</v>
      </c>
      <c r="D168" s="122">
        <v>43853.563194444447</v>
      </c>
    </row>
    <row r="169" spans="1:4" x14ac:dyDescent="0.25">
      <c r="A169" s="78" t="s">
        <v>284</v>
      </c>
      <c r="B169" s="78" t="s">
        <v>2981</v>
      </c>
      <c r="C169" s="86" t="s">
        <v>1561</v>
      </c>
      <c r="D169" s="122">
        <v>43853.563194444447</v>
      </c>
    </row>
    <row r="170" spans="1:4" x14ac:dyDescent="0.25">
      <c r="A170" s="78" t="s">
        <v>284</v>
      </c>
      <c r="B170" s="78" t="s">
        <v>2502</v>
      </c>
      <c r="C170" s="86" t="s">
        <v>1561</v>
      </c>
      <c r="D170" s="122">
        <v>43853.563194444447</v>
      </c>
    </row>
    <row r="171" spans="1:4" x14ac:dyDescent="0.25">
      <c r="A171" s="78" t="s">
        <v>284</v>
      </c>
      <c r="B171" s="78" t="s">
        <v>3014</v>
      </c>
      <c r="C171" s="86" t="s">
        <v>1561</v>
      </c>
      <c r="D171" s="122">
        <v>43853.563194444447</v>
      </c>
    </row>
    <row r="172" spans="1:4" x14ac:dyDescent="0.25">
      <c r="A172" s="78" t="s">
        <v>284</v>
      </c>
      <c r="B172" s="78" t="s">
        <v>3015</v>
      </c>
      <c r="C172" s="86" t="s">
        <v>1561</v>
      </c>
      <c r="D172" s="122">
        <v>43853.563194444447</v>
      </c>
    </row>
    <row r="173" spans="1:4" x14ac:dyDescent="0.25">
      <c r="A173" s="78" t="s">
        <v>284</v>
      </c>
      <c r="B173" s="78" t="s">
        <v>2471</v>
      </c>
      <c r="C173" s="86" t="s">
        <v>1561</v>
      </c>
      <c r="D173" s="122">
        <v>43853.563194444447</v>
      </c>
    </row>
    <row r="174" spans="1:4" x14ac:dyDescent="0.25">
      <c r="A174" s="78" t="s">
        <v>284</v>
      </c>
      <c r="B174" s="78" t="s">
        <v>2995</v>
      </c>
      <c r="C174" s="86" t="s">
        <v>1561</v>
      </c>
      <c r="D174" s="122">
        <v>43853.563194444447</v>
      </c>
    </row>
    <row r="175" spans="1:4" x14ac:dyDescent="0.25">
      <c r="A175" s="78" t="s">
        <v>284</v>
      </c>
      <c r="B175" s="78" t="s">
        <v>2503</v>
      </c>
      <c r="C175" s="86" t="s">
        <v>1561</v>
      </c>
      <c r="D175" s="122">
        <v>43853.563194444447</v>
      </c>
    </row>
    <row r="176" spans="1:4" x14ac:dyDescent="0.25">
      <c r="A176" s="78" t="s">
        <v>284</v>
      </c>
      <c r="B176" s="78" t="s">
        <v>2504</v>
      </c>
      <c r="C176" s="86" t="s">
        <v>1561</v>
      </c>
      <c r="D176" s="122">
        <v>43853.563194444447</v>
      </c>
    </row>
    <row r="177" spans="1:4" x14ac:dyDescent="0.25">
      <c r="A177" s="78" t="s">
        <v>284</v>
      </c>
      <c r="B177" s="78" t="s">
        <v>3016</v>
      </c>
      <c r="C177" s="86" t="s">
        <v>1561</v>
      </c>
      <c r="D177" s="122">
        <v>43853.563194444447</v>
      </c>
    </row>
    <row r="178" spans="1:4" x14ac:dyDescent="0.25">
      <c r="A178" s="78" t="s">
        <v>283</v>
      </c>
      <c r="B178" s="78" t="s">
        <v>3011</v>
      </c>
      <c r="C178" s="86" t="s">
        <v>1560</v>
      </c>
      <c r="D178" s="122">
        <v>43853.544976851852</v>
      </c>
    </row>
    <row r="179" spans="1:4" x14ac:dyDescent="0.25">
      <c r="A179" s="78" t="s">
        <v>283</v>
      </c>
      <c r="B179" s="78" t="s">
        <v>2485</v>
      </c>
      <c r="C179" s="86" t="s">
        <v>1560</v>
      </c>
      <c r="D179" s="122">
        <v>43853.544976851852</v>
      </c>
    </row>
    <row r="180" spans="1:4" x14ac:dyDescent="0.25">
      <c r="A180" s="78" t="s">
        <v>283</v>
      </c>
      <c r="B180" s="78" t="s">
        <v>2994</v>
      </c>
      <c r="C180" s="86" t="s">
        <v>1560</v>
      </c>
      <c r="D180" s="122">
        <v>43853.544976851852</v>
      </c>
    </row>
    <row r="181" spans="1:4" x14ac:dyDescent="0.25">
      <c r="A181" s="78" t="s">
        <v>283</v>
      </c>
      <c r="B181" s="78" t="s">
        <v>2997</v>
      </c>
      <c r="C181" s="86" t="s">
        <v>1560</v>
      </c>
      <c r="D181" s="122">
        <v>43853.544976851852</v>
      </c>
    </row>
    <row r="182" spans="1:4" x14ac:dyDescent="0.25">
      <c r="A182" s="78" t="s">
        <v>283</v>
      </c>
      <c r="B182" s="78">
        <v>31</v>
      </c>
      <c r="C182" s="86" t="s">
        <v>1560</v>
      </c>
      <c r="D182" s="122">
        <v>43853.544976851852</v>
      </c>
    </row>
    <row r="183" spans="1:4" x14ac:dyDescent="0.25">
      <c r="A183" s="78" t="s">
        <v>283</v>
      </c>
      <c r="B183" s="78" t="s">
        <v>2982</v>
      </c>
      <c r="C183" s="86" t="s">
        <v>1560</v>
      </c>
      <c r="D183" s="122">
        <v>43853.544976851852</v>
      </c>
    </row>
    <row r="184" spans="1:4" x14ac:dyDescent="0.25">
      <c r="A184" s="78" t="s">
        <v>283</v>
      </c>
      <c r="B184" s="78" t="s">
        <v>2446</v>
      </c>
      <c r="C184" s="86" t="s">
        <v>1560</v>
      </c>
      <c r="D184" s="122">
        <v>43853.544976851852</v>
      </c>
    </row>
    <row r="185" spans="1:4" x14ac:dyDescent="0.25">
      <c r="A185" s="78" t="s">
        <v>283</v>
      </c>
      <c r="B185" s="78" t="s">
        <v>2497</v>
      </c>
      <c r="C185" s="86" t="s">
        <v>1560</v>
      </c>
      <c r="D185" s="122">
        <v>43853.544976851852</v>
      </c>
    </row>
    <row r="186" spans="1:4" x14ac:dyDescent="0.25">
      <c r="A186" s="78" t="s">
        <v>283</v>
      </c>
      <c r="B186" s="78" t="s">
        <v>2989</v>
      </c>
      <c r="C186" s="86" t="s">
        <v>1560</v>
      </c>
      <c r="D186" s="122">
        <v>43853.544976851852</v>
      </c>
    </row>
    <row r="187" spans="1:4" x14ac:dyDescent="0.25">
      <c r="A187" s="78" t="s">
        <v>283</v>
      </c>
      <c r="B187" s="78" t="s">
        <v>3012</v>
      </c>
      <c r="C187" s="86" t="s">
        <v>1560</v>
      </c>
      <c r="D187" s="122">
        <v>43853.544976851852</v>
      </c>
    </row>
    <row r="188" spans="1:4" x14ac:dyDescent="0.25">
      <c r="A188" s="78" t="s">
        <v>283</v>
      </c>
      <c r="B188" s="78" t="s">
        <v>2498</v>
      </c>
      <c r="C188" s="86" t="s">
        <v>1560</v>
      </c>
      <c r="D188" s="122">
        <v>43853.544976851852</v>
      </c>
    </row>
    <row r="189" spans="1:4" x14ac:dyDescent="0.25">
      <c r="A189" s="78" t="s">
        <v>283</v>
      </c>
      <c r="B189" s="78" t="s">
        <v>2458</v>
      </c>
      <c r="C189" s="86" t="s">
        <v>1560</v>
      </c>
      <c r="D189" s="122">
        <v>43853.544976851852</v>
      </c>
    </row>
    <row r="190" spans="1:4" x14ac:dyDescent="0.25">
      <c r="A190" s="78" t="s">
        <v>283</v>
      </c>
      <c r="B190" s="78" t="s">
        <v>2499</v>
      </c>
      <c r="C190" s="86" t="s">
        <v>1560</v>
      </c>
      <c r="D190" s="122">
        <v>43853.544976851852</v>
      </c>
    </row>
    <row r="191" spans="1:4" x14ac:dyDescent="0.25">
      <c r="A191" s="78" t="s">
        <v>283</v>
      </c>
      <c r="B191" s="78" t="s">
        <v>3013</v>
      </c>
      <c r="C191" s="86" t="s">
        <v>1560</v>
      </c>
      <c r="D191" s="122">
        <v>43853.544976851852</v>
      </c>
    </row>
    <row r="192" spans="1:4" x14ac:dyDescent="0.25">
      <c r="A192" s="78" t="s">
        <v>283</v>
      </c>
      <c r="B192" s="78" t="s">
        <v>2501</v>
      </c>
      <c r="C192" s="86" t="s">
        <v>1560</v>
      </c>
      <c r="D192" s="122">
        <v>43853.544976851852</v>
      </c>
    </row>
    <row r="193" spans="1:4" x14ac:dyDescent="0.25">
      <c r="A193" s="78" t="s">
        <v>283</v>
      </c>
      <c r="B193" s="78" t="s">
        <v>1678</v>
      </c>
      <c r="C193" s="86" t="s">
        <v>1560</v>
      </c>
      <c r="D193" s="122">
        <v>43853.544976851852</v>
      </c>
    </row>
    <row r="194" spans="1:4" x14ac:dyDescent="0.25">
      <c r="A194" s="78" t="s">
        <v>283</v>
      </c>
      <c r="B194" s="78" t="s">
        <v>2981</v>
      </c>
      <c r="C194" s="86" t="s">
        <v>1560</v>
      </c>
      <c r="D194" s="122">
        <v>43853.544976851852</v>
      </c>
    </row>
    <row r="195" spans="1:4" x14ac:dyDescent="0.25">
      <c r="A195" s="78" t="s">
        <v>283</v>
      </c>
      <c r="B195" s="78" t="s">
        <v>2502</v>
      </c>
      <c r="C195" s="86" t="s">
        <v>1560</v>
      </c>
      <c r="D195" s="122">
        <v>43853.544976851852</v>
      </c>
    </row>
    <row r="196" spans="1:4" x14ac:dyDescent="0.25">
      <c r="A196" s="78" t="s">
        <v>283</v>
      </c>
      <c r="B196" s="78" t="s">
        <v>3014</v>
      </c>
      <c r="C196" s="86" t="s">
        <v>1560</v>
      </c>
      <c r="D196" s="122">
        <v>43853.544976851852</v>
      </c>
    </row>
    <row r="197" spans="1:4" x14ac:dyDescent="0.25">
      <c r="A197" s="78" t="s">
        <v>283</v>
      </c>
      <c r="B197" s="78" t="s">
        <v>3015</v>
      </c>
      <c r="C197" s="86" t="s">
        <v>1560</v>
      </c>
      <c r="D197" s="122">
        <v>43853.544976851852</v>
      </c>
    </row>
    <row r="198" spans="1:4" x14ac:dyDescent="0.25">
      <c r="A198" s="78" t="s">
        <v>283</v>
      </c>
      <c r="B198" s="78" t="s">
        <v>2471</v>
      </c>
      <c r="C198" s="86" t="s">
        <v>1560</v>
      </c>
      <c r="D198" s="122">
        <v>43853.544976851852</v>
      </c>
    </row>
    <row r="199" spans="1:4" x14ac:dyDescent="0.25">
      <c r="A199" s="78" t="s">
        <v>283</v>
      </c>
      <c r="B199" s="78" t="s">
        <v>2995</v>
      </c>
      <c r="C199" s="86" t="s">
        <v>1560</v>
      </c>
      <c r="D199" s="122">
        <v>43853.544976851852</v>
      </c>
    </row>
    <row r="200" spans="1:4" x14ac:dyDescent="0.25">
      <c r="A200" s="78" t="s">
        <v>283</v>
      </c>
      <c r="B200" s="78" t="s">
        <v>2503</v>
      </c>
      <c r="C200" s="86" t="s">
        <v>1560</v>
      </c>
      <c r="D200" s="122">
        <v>43853.544976851852</v>
      </c>
    </row>
    <row r="201" spans="1:4" x14ac:dyDescent="0.25">
      <c r="A201" s="78" t="s">
        <v>283</v>
      </c>
      <c r="B201" s="78" t="s">
        <v>2504</v>
      </c>
      <c r="C201" s="86" t="s">
        <v>1560</v>
      </c>
      <c r="D201" s="122">
        <v>43853.544976851852</v>
      </c>
    </row>
    <row r="202" spans="1:4" x14ac:dyDescent="0.25">
      <c r="A202" s="78" t="s">
        <v>283</v>
      </c>
      <c r="B202" s="78" t="s">
        <v>3016</v>
      </c>
      <c r="C202" s="86" t="s">
        <v>1560</v>
      </c>
      <c r="D202" s="122">
        <v>43853.544976851852</v>
      </c>
    </row>
    <row r="203" spans="1:4" x14ac:dyDescent="0.25">
      <c r="A203" s="78" t="s">
        <v>277</v>
      </c>
      <c r="B203" s="78" t="s">
        <v>3017</v>
      </c>
      <c r="C203" s="86" t="s">
        <v>1526</v>
      </c>
      <c r="D203" s="122">
        <v>43851.646886574075</v>
      </c>
    </row>
    <row r="204" spans="1:4" x14ac:dyDescent="0.25">
      <c r="A204" s="78" t="s">
        <v>277</v>
      </c>
      <c r="B204" s="78" t="s">
        <v>2982</v>
      </c>
      <c r="C204" s="86" t="s">
        <v>1526</v>
      </c>
      <c r="D204" s="122">
        <v>43851.646886574075</v>
      </c>
    </row>
    <row r="205" spans="1:4" x14ac:dyDescent="0.25">
      <c r="A205" s="78" t="s">
        <v>277</v>
      </c>
      <c r="B205" s="78" t="s">
        <v>3018</v>
      </c>
      <c r="C205" s="86" t="s">
        <v>1526</v>
      </c>
      <c r="D205" s="122">
        <v>43851.646886574075</v>
      </c>
    </row>
    <row r="206" spans="1:4" x14ac:dyDescent="0.25">
      <c r="A206" s="78" t="s">
        <v>277</v>
      </c>
      <c r="B206" s="78" t="s">
        <v>3019</v>
      </c>
      <c r="C206" s="86" t="s">
        <v>1526</v>
      </c>
      <c r="D206" s="122">
        <v>43851.646886574075</v>
      </c>
    </row>
    <row r="207" spans="1:4" x14ac:dyDescent="0.25">
      <c r="A207" s="78" t="s">
        <v>277</v>
      </c>
      <c r="B207" s="78" t="s">
        <v>2990</v>
      </c>
      <c r="C207" s="86" t="s">
        <v>1526</v>
      </c>
      <c r="D207" s="122">
        <v>43851.646886574075</v>
      </c>
    </row>
    <row r="208" spans="1:4" x14ac:dyDescent="0.25">
      <c r="A208" s="78" t="s">
        <v>277</v>
      </c>
      <c r="B208" s="78" t="s">
        <v>3020</v>
      </c>
      <c r="C208" s="86" t="s">
        <v>1526</v>
      </c>
      <c r="D208" s="122">
        <v>43851.646886574075</v>
      </c>
    </row>
    <row r="209" spans="1:4" x14ac:dyDescent="0.25">
      <c r="A209" s="78" t="s">
        <v>277</v>
      </c>
      <c r="B209" s="78" t="s">
        <v>2984</v>
      </c>
      <c r="C209" s="86" t="s">
        <v>1526</v>
      </c>
      <c r="D209" s="122">
        <v>43851.646886574075</v>
      </c>
    </row>
    <row r="210" spans="1:4" x14ac:dyDescent="0.25">
      <c r="A210" s="78" t="s">
        <v>277</v>
      </c>
      <c r="B210" s="78" t="s">
        <v>2994</v>
      </c>
      <c r="C210" s="86" t="s">
        <v>1526</v>
      </c>
      <c r="D210" s="122">
        <v>43851.646886574075</v>
      </c>
    </row>
    <row r="211" spans="1:4" x14ac:dyDescent="0.25">
      <c r="A211" s="78" t="s">
        <v>277</v>
      </c>
      <c r="B211" s="78" t="s">
        <v>3021</v>
      </c>
      <c r="C211" s="86" t="s">
        <v>1526</v>
      </c>
      <c r="D211" s="122">
        <v>43851.646886574075</v>
      </c>
    </row>
    <row r="212" spans="1:4" x14ac:dyDescent="0.25">
      <c r="A212" s="78" t="s">
        <v>277</v>
      </c>
      <c r="B212" s="78" t="s">
        <v>3022</v>
      </c>
      <c r="C212" s="86" t="s">
        <v>1526</v>
      </c>
      <c r="D212" s="122">
        <v>43851.646886574075</v>
      </c>
    </row>
    <row r="213" spans="1:4" x14ac:dyDescent="0.25">
      <c r="A213" s="78" t="s">
        <v>275</v>
      </c>
      <c r="B213" s="78" t="s">
        <v>3023</v>
      </c>
      <c r="C213" s="86" t="s">
        <v>1523</v>
      </c>
      <c r="D213" s="122">
        <v>43853.470266203702</v>
      </c>
    </row>
    <row r="214" spans="1:4" x14ac:dyDescent="0.25">
      <c r="A214" s="78" t="s">
        <v>275</v>
      </c>
      <c r="B214" s="78" t="s">
        <v>2547</v>
      </c>
      <c r="C214" s="86" t="s">
        <v>1523</v>
      </c>
      <c r="D214" s="122">
        <v>43853.470266203702</v>
      </c>
    </row>
    <row r="215" spans="1:4" x14ac:dyDescent="0.25">
      <c r="A215" s="78" t="s">
        <v>275</v>
      </c>
      <c r="B215" s="78" t="s">
        <v>2984</v>
      </c>
      <c r="C215" s="86" t="s">
        <v>1523</v>
      </c>
      <c r="D215" s="122">
        <v>43853.470266203702</v>
      </c>
    </row>
    <row r="216" spans="1:4" x14ac:dyDescent="0.25">
      <c r="A216" s="78" t="s">
        <v>275</v>
      </c>
      <c r="B216" s="78" t="s">
        <v>3024</v>
      </c>
      <c r="C216" s="86" t="s">
        <v>1523</v>
      </c>
      <c r="D216" s="122">
        <v>43853.470266203702</v>
      </c>
    </row>
    <row r="217" spans="1:4" x14ac:dyDescent="0.25">
      <c r="A217" s="78" t="s">
        <v>275</v>
      </c>
      <c r="B217" s="78" t="s">
        <v>2548</v>
      </c>
      <c r="C217" s="86" t="s">
        <v>1523</v>
      </c>
      <c r="D217" s="122">
        <v>43853.470266203702</v>
      </c>
    </row>
    <row r="218" spans="1:4" x14ac:dyDescent="0.25">
      <c r="A218" s="78" t="s">
        <v>275</v>
      </c>
      <c r="B218" s="78" t="s">
        <v>3002</v>
      </c>
      <c r="C218" s="86" t="s">
        <v>1523</v>
      </c>
      <c r="D218" s="122">
        <v>43853.470266203702</v>
      </c>
    </row>
    <row r="219" spans="1:4" x14ac:dyDescent="0.25">
      <c r="A219" s="78" t="s">
        <v>275</v>
      </c>
      <c r="B219" s="78" t="s">
        <v>2994</v>
      </c>
      <c r="C219" s="86" t="s">
        <v>1523</v>
      </c>
      <c r="D219" s="122">
        <v>43853.470266203702</v>
      </c>
    </row>
    <row r="220" spans="1:4" x14ac:dyDescent="0.25">
      <c r="A220" s="78" t="s">
        <v>275</v>
      </c>
      <c r="B220" s="78" t="s">
        <v>2982</v>
      </c>
      <c r="C220" s="86" t="s">
        <v>1523</v>
      </c>
      <c r="D220" s="122">
        <v>43853.470266203702</v>
      </c>
    </row>
    <row r="221" spans="1:4" x14ac:dyDescent="0.25">
      <c r="A221" s="78" t="s">
        <v>275</v>
      </c>
      <c r="B221" s="78" t="s">
        <v>2987</v>
      </c>
      <c r="C221" s="86" t="s">
        <v>1523</v>
      </c>
      <c r="D221" s="122">
        <v>43853.470266203702</v>
      </c>
    </row>
    <row r="222" spans="1:4" x14ac:dyDescent="0.25">
      <c r="A222" s="78" t="s">
        <v>275</v>
      </c>
      <c r="B222" s="78" t="s">
        <v>2733</v>
      </c>
      <c r="C222" s="86" t="s">
        <v>1523</v>
      </c>
      <c r="D222" s="122">
        <v>43853.470266203702</v>
      </c>
    </row>
    <row r="223" spans="1:4" x14ac:dyDescent="0.25">
      <c r="A223" s="78" t="s">
        <v>275</v>
      </c>
      <c r="B223" s="78" t="s">
        <v>290</v>
      </c>
      <c r="C223" s="86" t="s">
        <v>1523</v>
      </c>
      <c r="D223" s="122">
        <v>43853.470266203702</v>
      </c>
    </row>
    <row r="224" spans="1:4" x14ac:dyDescent="0.25">
      <c r="A224" s="78" t="s">
        <v>275</v>
      </c>
      <c r="B224" s="78" t="s">
        <v>3025</v>
      </c>
      <c r="C224" s="86" t="s">
        <v>1523</v>
      </c>
      <c r="D224" s="122">
        <v>43853.470266203702</v>
      </c>
    </row>
    <row r="225" spans="1:4" x14ac:dyDescent="0.25">
      <c r="A225" s="78" t="s">
        <v>275</v>
      </c>
      <c r="B225" s="78" t="s">
        <v>2627</v>
      </c>
      <c r="C225" s="86" t="s">
        <v>1523</v>
      </c>
      <c r="D225" s="122">
        <v>43853.470266203702</v>
      </c>
    </row>
    <row r="226" spans="1:4" x14ac:dyDescent="0.25">
      <c r="A226" s="78" t="s">
        <v>275</v>
      </c>
      <c r="B226" s="78" t="s">
        <v>3000</v>
      </c>
      <c r="C226" s="86" t="s">
        <v>1523</v>
      </c>
      <c r="D226" s="122">
        <v>43853.470266203702</v>
      </c>
    </row>
    <row r="227" spans="1:4" x14ac:dyDescent="0.25">
      <c r="A227" s="78" t="s">
        <v>275</v>
      </c>
      <c r="B227" s="78" t="s">
        <v>2628</v>
      </c>
      <c r="C227" s="86" t="s">
        <v>1523</v>
      </c>
      <c r="D227" s="122">
        <v>43853.470266203702</v>
      </c>
    </row>
    <row r="228" spans="1:4" x14ac:dyDescent="0.25">
      <c r="A228" s="78" t="s">
        <v>275</v>
      </c>
      <c r="B228" s="78" t="s">
        <v>2990</v>
      </c>
      <c r="C228" s="86" t="s">
        <v>1523</v>
      </c>
      <c r="D228" s="122">
        <v>43853.470266203702</v>
      </c>
    </row>
    <row r="229" spans="1:4" x14ac:dyDescent="0.25">
      <c r="A229" s="78" t="s">
        <v>275</v>
      </c>
      <c r="B229" s="78" t="s">
        <v>2983</v>
      </c>
      <c r="C229" s="86" t="s">
        <v>1523</v>
      </c>
      <c r="D229" s="122">
        <v>43853.470266203702</v>
      </c>
    </row>
    <row r="230" spans="1:4" x14ac:dyDescent="0.25">
      <c r="A230" s="78" t="s">
        <v>275</v>
      </c>
      <c r="B230" s="78" t="s">
        <v>3026</v>
      </c>
      <c r="C230" s="86" t="s">
        <v>1523</v>
      </c>
      <c r="D230" s="122">
        <v>43853.470266203702</v>
      </c>
    </row>
    <row r="231" spans="1:4" x14ac:dyDescent="0.25">
      <c r="A231" s="78" t="s">
        <v>275</v>
      </c>
      <c r="B231" s="78" t="s">
        <v>2629</v>
      </c>
      <c r="C231" s="86" t="s">
        <v>1523</v>
      </c>
      <c r="D231" s="122">
        <v>43853.470266203702</v>
      </c>
    </row>
    <row r="232" spans="1:4" x14ac:dyDescent="0.25">
      <c r="A232" s="78" t="s">
        <v>275</v>
      </c>
      <c r="B232" s="78" t="s">
        <v>2630</v>
      </c>
      <c r="C232" s="86" t="s">
        <v>1523</v>
      </c>
      <c r="D232" s="122">
        <v>43853.470266203702</v>
      </c>
    </row>
    <row r="233" spans="1:4" x14ac:dyDescent="0.25">
      <c r="A233" s="78" t="s">
        <v>275</v>
      </c>
      <c r="B233" s="78" t="s">
        <v>3027</v>
      </c>
      <c r="C233" s="86" t="s">
        <v>1523</v>
      </c>
      <c r="D233" s="122">
        <v>43853.470266203702</v>
      </c>
    </row>
    <row r="234" spans="1:4" x14ac:dyDescent="0.25">
      <c r="A234" s="78" t="s">
        <v>275</v>
      </c>
      <c r="B234" s="78" t="s">
        <v>3028</v>
      </c>
      <c r="C234" s="86" t="s">
        <v>1523</v>
      </c>
      <c r="D234" s="122">
        <v>43853.470266203702</v>
      </c>
    </row>
    <row r="235" spans="1:4" x14ac:dyDescent="0.25">
      <c r="A235" s="78" t="s">
        <v>275</v>
      </c>
      <c r="B235" s="78" t="s">
        <v>3029</v>
      </c>
      <c r="C235" s="86" t="s">
        <v>1523</v>
      </c>
      <c r="D235" s="122">
        <v>43853.470266203702</v>
      </c>
    </row>
    <row r="236" spans="1:4" x14ac:dyDescent="0.25">
      <c r="A236" s="78" t="s">
        <v>275</v>
      </c>
      <c r="B236" s="78" t="s">
        <v>2471</v>
      </c>
      <c r="C236" s="86" t="s">
        <v>1523</v>
      </c>
      <c r="D236" s="122">
        <v>43853.470266203702</v>
      </c>
    </row>
    <row r="237" spans="1:4" x14ac:dyDescent="0.25">
      <c r="A237" s="78" t="s">
        <v>275</v>
      </c>
      <c r="B237" s="78" t="s">
        <v>2995</v>
      </c>
      <c r="C237" s="86" t="s">
        <v>1523</v>
      </c>
      <c r="D237" s="122">
        <v>43853.470266203702</v>
      </c>
    </row>
    <row r="238" spans="1:4" x14ac:dyDescent="0.25">
      <c r="A238" s="78" t="s">
        <v>275</v>
      </c>
      <c r="B238" s="78" t="s">
        <v>2459</v>
      </c>
      <c r="C238" s="86" t="s">
        <v>1523</v>
      </c>
      <c r="D238" s="122">
        <v>43853.470266203702</v>
      </c>
    </row>
    <row r="239" spans="1:4" x14ac:dyDescent="0.25">
      <c r="A239" s="78" t="s">
        <v>275</v>
      </c>
      <c r="B239" s="78" t="s">
        <v>3030</v>
      </c>
      <c r="C239" s="86" t="s">
        <v>1523</v>
      </c>
      <c r="D239" s="122">
        <v>43853.470266203702</v>
      </c>
    </row>
    <row r="240" spans="1:4" x14ac:dyDescent="0.25">
      <c r="A240" s="78" t="s">
        <v>275</v>
      </c>
      <c r="B240" s="78" t="s">
        <v>3006</v>
      </c>
      <c r="C240" s="86" t="s">
        <v>1523</v>
      </c>
      <c r="D240" s="122">
        <v>43853.470266203702</v>
      </c>
    </row>
    <row r="241" spans="1:4" x14ac:dyDescent="0.25">
      <c r="A241" s="78" t="s">
        <v>275</v>
      </c>
      <c r="B241" s="78" t="s">
        <v>3007</v>
      </c>
      <c r="C241" s="86" t="s">
        <v>1523</v>
      </c>
      <c r="D241" s="122">
        <v>43853.470266203702</v>
      </c>
    </row>
    <row r="242" spans="1:4" x14ac:dyDescent="0.25">
      <c r="A242" s="78" t="s">
        <v>275</v>
      </c>
      <c r="B242" s="78" t="s">
        <v>2448</v>
      </c>
      <c r="C242" s="86" t="s">
        <v>1523</v>
      </c>
      <c r="D242" s="122">
        <v>43853.470266203702</v>
      </c>
    </row>
    <row r="243" spans="1:4" x14ac:dyDescent="0.25">
      <c r="A243" s="78" t="s">
        <v>275</v>
      </c>
      <c r="B243" s="78" t="s">
        <v>2989</v>
      </c>
      <c r="C243" s="86" t="s">
        <v>1523</v>
      </c>
      <c r="D243" s="122">
        <v>43853.470266203702</v>
      </c>
    </row>
    <row r="244" spans="1:4" x14ac:dyDescent="0.25">
      <c r="A244" s="78" t="s">
        <v>275</v>
      </c>
      <c r="B244" s="78">
        <v>10</v>
      </c>
      <c r="C244" s="86" t="s">
        <v>1523</v>
      </c>
      <c r="D244" s="122">
        <v>43853.470266203702</v>
      </c>
    </row>
    <row r="245" spans="1:4" x14ac:dyDescent="0.25">
      <c r="A245" s="78" t="s">
        <v>275</v>
      </c>
      <c r="B245" s="78" t="s">
        <v>3031</v>
      </c>
      <c r="C245" s="86" t="s">
        <v>1523</v>
      </c>
      <c r="D245" s="122">
        <v>43853.470266203702</v>
      </c>
    </row>
    <row r="246" spans="1:4" x14ac:dyDescent="0.25">
      <c r="A246" s="78" t="s">
        <v>275</v>
      </c>
      <c r="B246" s="78" t="s">
        <v>3032</v>
      </c>
      <c r="C246" s="86" t="s">
        <v>1523</v>
      </c>
      <c r="D246" s="122">
        <v>43853.470266203702</v>
      </c>
    </row>
    <row r="247" spans="1:4" x14ac:dyDescent="0.25">
      <c r="A247" s="78" t="s">
        <v>274</v>
      </c>
      <c r="B247" s="78" t="s">
        <v>3033</v>
      </c>
      <c r="C247" s="86" t="s">
        <v>1522</v>
      </c>
      <c r="D247" s="122">
        <v>43853.45208333333</v>
      </c>
    </row>
    <row r="248" spans="1:4" x14ac:dyDescent="0.25">
      <c r="A248" s="78" t="s">
        <v>274</v>
      </c>
      <c r="B248" s="78" t="s">
        <v>2987</v>
      </c>
      <c r="C248" s="86" t="s">
        <v>1522</v>
      </c>
      <c r="D248" s="122">
        <v>43853.45208333333</v>
      </c>
    </row>
    <row r="249" spans="1:4" x14ac:dyDescent="0.25">
      <c r="A249" s="78" t="s">
        <v>274</v>
      </c>
      <c r="B249" s="78" t="s">
        <v>2735</v>
      </c>
      <c r="C249" s="86" t="s">
        <v>1522</v>
      </c>
      <c r="D249" s="122">
        <v>43853.45208333333</v>
      </c>
    </row>
    <row r="250" spans="1:4" x14ac:dyDescent="0.25">
      <c r="A250" s="78" t="s">
        <v>274</v>
      </c>
      <c r="B250" s="78" t="s">
        <v>2982</v>
      </c>
      <c r="C250" s="86" t="s">
        <v>1522</v>
      </c>
      <c r="D250" s="122">
        <v>43853.45208333333</v>
      </c>
    </row>
    <row r="251" spans="1:4" x14ac:dyDescent="0.25">
      <c r="A251" s="78" t="s">
        <v>274</v>
      </c>
      <c r="B251" s="78" t="s">
        <v>3034</v>
      </c>
      <c r="C251" s="86" t="s">
        <v>1522</v>
      </c>
      <c r="D251" s="122">
        <v>43853.45208333333</v>
      </c>
    </row>
    <row r="252" spans="1:4" x14ac:dyDescent="0.25">
      <c r="A252" s="78" t="s">
        <v>274</v>
      </c>
      <c r="B252" s="78" t="s">
        <v>2871</v>
      </c>
      <c r="C252" s="86" t="s">
        <v>1522</v>
      </c>
      <c r="D252" s="122">
        <v>43853.45208333333</v>
      </c>
    </row>
    <row r="253" spans="1:4" x14ac:dyDescent="0.25">
      <c r="A253" s="78" t="s">
        <v>274</v>
      </c>
      <c r="B253" s="78" t="s">
        <v>3035</v>
      </c>
      <c r="C253" s="86" t="s">
        <v>1522</v>
      </c>
      <c r="D253" s="122">
        <v>43853.45208333333</v>
      </c>
    </row>
    <row r="254" spans="1:4" x14ac:dyDescent="0.25">
      <c r="A254" s="78" t="s">
        <v>274</v>
      </c>
      <c r="B254" s="78" t="s">
        <v>2511</v>
      </c>
      <c r="C254" s="86" t="s">
        <v>1522</v>
      </c>
      <c r="D254" s="122">
        <v>43853.45208333333</v>
      </c>
    </row>
    <row r="255" spans="1:4" x14ac:dyDescent="0.25">
      <c r="A255" s="78" t="s">
        <v>274</v>
      </c>
      <c r="B255" s="78" t="s">
        <v>2872</v>
      </c>
      <c r="C255" s="86" t="s">
        <v>1522</v>
      </c>
      <c r="D255" s="122">
        <v>43853.45208333333</v>
      </c>
    </row>
    <row r="256" spans="1:4" x14ac:dyDescent="0.25">
      <c r="A256" s="78" t="s">
        <v>274</v>
      </c>
      <c r="B256" s="78" t="s">
        <v>2873</v>
      </c>
      <c r="C256" s="86" t="s">
        <v>1522</v>
      </c>
      <c r="D256" s="122">
        <v>43853.45208333333</v>
      </c>
    </row>
    <row r="257" spans="1:4" x14ac:dyDescent="0.25">
      <c r="A257" s="78" t="s">
        <v>274</v>
      </c>
      <c r="B257" s="78" t="s">
        <v>2588</v>
      </c>
      <c r="C257" s="86" t="s">
        <v>1522</v>
      </c>
      <c r="D257" s="122">
        <v>43853.45208333333</v>
      </c>
    </row>
    <row r="258" spans="1:4" x14ac:dyDescent="0.25">
      <c r="A258" s="78" t="s">
        <v>274</v>
      </c>
      <c r="B258" s="78" t="s">
        <v>3036</v>
      </c>
      <c r="C258" s="86" t="s">
        <v>1522</v>
      </c>
      <c r="D258" s="122">
        <v>43853.45208333333</v>
      </c>
    </row>
    <row r="259" spans="1:4" x14ac:dyDescent="0.25">
      <c r="A259" s="78" t="s">
        <v>274</v>
      </c>
      <c r="B259" s="78" t="s">
        <v>2874</v>
      </c>
      <c r="C259" s="86" t="s">
        <v>1522</v>
      </c>
      <c r="D259" s="122">
        <v>43853.45208333333</v>
      </c>
    </row>
    <row r="260" spans="1:4" x14ac:dyDescent="0.25">
      <c r="A260" s="78" t="s">
        <v>274</v>
      </c>
      <c r="B260" s="78" t="s">
        <v>3015</v>
      </c>
      <c r="C260" s="86" t="s">
        <v>1522</v>
      </c>
      <c r="D260" s="122">
        <v>43853.45208333333</v>
      </c>
    </row>
    <row r="261" spans="1:4" x14ac:dyDescent="0.25">
      <c r="A261" s="78" t="s">
        <v>274</v>
      </c>
      <c r="B261" s="78" t="s">
        <v>3037</v>
      </c>
      <c r="C261" s="86" t="s">
        <v>1522</v>
      </c>
      <c r="D261" s="122">
        <v>43853.45208333333</v>
      </c>
    </row>
    <row r="262" spans="1:4" x14ac:dyDescent="0.25">
      <c r="A262" s="78" t="s">
        <v>274</v>
      </c>
      <c r="B262" s="78" t="s">
        <v>2479</v>
      </c>
      <c r="C262" s="86" t="s">
        <v>1522</v>
      </c>
      <c r="D262" s="122">
        <v>43853.45208333333</v>
      </c>
    </row>
    <row r="263" spans="1:4" x14ac:dyDescent="0.25">
      <c r="A263" s="78" t="s">
        <v>274</v>
      </c>
      <c r="B263" s="78" t="s">
        <v>2989</v>
      </c>
      <c r="C263" s="86" t="s">
        <v>1522</v>
      </c>
      <c r="D263" s="122">
        <v>43853.45208333333</v>
      </c>
    </row>
    <row r="264" spans="1:4" x14ac:dyDescent="0.25">
      <c r="A264" s="78" t="s">
        <v>274</v>
      </c>
      <c r="B264" s="78" t="s">
        <v>2981</v>
      </c>
      <c r="C264" s="86" t="s">
        <v>1522</v>
      </c>
      <c r="D264" s="122">
        <v>43853.45208333333</v>
      </c>
    </row>
    <row r="265" spans="1:4" x14ac:dyDescent="0.25">
      <c r="A265" s="78" t="s">
        <v>274</v>
      </c>
      <c r="B265" s="78" t="s">
        <v>3038</v>
      </c>
      <c r="C265" s="86" t="s">
        <v>1522</v>
      </c>
      <c r="D265" s="122">
        <v>43853.45208333333</v>
      </c>
    </row>
    <row r="266" spans="1:4" x14ac:dyDescent="0.25">
      <c r="A266" s="78" t="s">
        <v>274</v>
      </c>
      <c r="B266" s="78" t="s">
        <v>3039</v>
      </c>
      <c r="C266" s="86" t="s">
        <v>1522</v>
      </c>
      <c r="D266" s="122">
        <v>43853.45208333333</v>
      </c>
    </row>
    <row r="267" spans="1:4" x14ac:dyDescent="0.25">
      <c r="A267" s="78" t="s">
        <v>274</v>
      </c>
      <c r="B267" s="78" t="s">
        <v>3040</v>
      </c>
      <c r="C267" s="86" t="s">
        <v>1522</v>
      </c>
      <c r="D267" s="122">
        <v>43853.45208333333</v>
      </c>
    </row>
    <row r="268" spans="1:4" x14ac:dyDescent="0.25">
      <c r="A268" s="78" t="s">
        <v>274</v>
      </c>
      <c r="B268" s="78" t="s">
        <v>3041</v>
      </c>
      <c r="C268" s="86" t="s">
        <v>1522</v>
      </c>
      <c r="D268" s="122">
        <v>43853.45208333333</v>
      </c>
    </row>
    <row r="269" spans="1:4" x14ac:dyDescent="0.25">
      <c r="A269" s="78" t="s">
        <v>274</v>
      </c>
      <c r="B269" s="78" t="s">
        <v>3042</v>
      </c>
      <c r="C269" s="86" t="s">
        <v>1522</v>
      </c>
      <c r="D269" s="122">
        <v>43853.45208333333</v>
      </c>
    </row>
    <row r="270" spans="1:4" x14ac:dyDescent="0.25">
      <c r="A270" s="78" t="s">
        <v>274</v>
      </c>
      <c r="B270" s="78" t="s">
        <v>3043</v>
      </c>
      <c r="C270" s="86" t="s">
        <v>1522</v>
      </c>
      <c r="D270" s="122">
        <v>43853.45208333333</v>
      </c>
    </row>
    <row r="271" spans="1:4" x14ac:dyDescent="0.25">
      <c r="A271" s="78" t="s">
        <v>274</v>
      </c>
      <c r="B271" s="78" t="s">
        <v>3044</v>
      </c>
      <c r="C271" s="86" t="s">
        <v>1522</v>
      </c>
      <c r="D271" s="122">
        <v>43853.45208333333</v>
      </c>
    </row>
    <row r="272" spans="1:4" x14ac:dyDescent="0.25">
      <c r="A272" s="78" t="s">
        <v>274</v>
      </c>
      <c r="B272" s="78" t="s">
        <v>3045</v>
      </c>
      <c r="C272" s="86" t="s">
        <v>1522</v>
      </c>
      <c r="D272" s="122">
        <v>43853.45208333333</v>
      </c>
    </row>
    <row r="273" spans="1:4" x14ac:dyDescent="0.25">
      <c r="A273" s="78" t="s">
        <v>274</v>
      </c>
      <c r="B273" s="78" t="s">
        <v>3046</v>
      </c>
      <c r="C273" s="86" t="s">
        <v>1522</v>
      </c>
      <c r="D273" s="122">
        <v>43853.45208333333</v>
      </c>
    </row>
    <row r="274" spans="1:4" x14ac:dyDescent="0.25">
      <c r="A274" s="78" t="s">
        <v>274</v>
      </c>
      <c r="B274" s="78" t="s">
        <v>2994</v>
      </c>
      <c r="C274" s="86" t="s">
        <v>1522</v>
      </c>
      <c r="D274" s="122">
        <v>43853.45208333333</v>
      </c>
    </row>
    <row r="275" spans="1:4" x14ac:dyDescent="0.25">
      <c r="A275" s="78" t="s">
        <v>274</v>
      </c>
      <c r="B275" s="78" t="s">
        <v>3047</v>
      </c>
      <c r="C275" s="86" t="s">
        <v>1521</v>
      </c>
      <c r="D275" s="122">
        <v>43852.357673611114</v>
      </c>
    </row>
    <row r="276" spans="1:4" x14ac:dyDescent="0.25">
      <c r="A276" s="78" t="s">
        <v>274</v>
      </c>
      <c r="B276" s="78" t="s">
        <v>3038</v>
      </c>
      <c r="C276" s="86" t="s">
        <v>1521</v>
      </c>
      <c r="D276" s="122">
        <v>43852.357673611114</v>
      </c>
    </row>
    <row r="277" spans="1:4" x14ac:dyDescent="0.25">
      <c r="A277" s="78" t="s">
        <v>274</v>
      </c>
      <c r="B277" s="78" t="s">
        <v>2982</v>
      </c>
      <c r="C277" s="86" t="s">
        <v>1521</v>
      </c>
      <c r="D277" s="122">
        <v>43852.357673611114</v>
      </c>
    </row>
    <row r="278" spans="1:4" x14ac:dyDescent="0.25">
      <c r="A278" s="78" t="s">
        <v>274</v>
      </c>
      <c r="B278" s="78" t="s">
        <v>3039</v>
      </c>
      <c r="C278" s="86" t="s">
        <v>1521</v>
      </c>
      <c r="D278" s="122">
        <v>43852.357673611114</v>
      </c>
    </row>
    <row r="279" spans="1:4" x14ac:dyDescent="0.25">
      <c r="A279" s="78" t="s">
        <v>274</v>
      </c>
      <c r="B279" s="78" t="s">
        <v>3040</v>
      </c>
      <c r="C279" s="86" t="s">
        <v>1521</v>
      </c>
      <c r="D279" s="122">
        <v>43852.357673611114</v>
      </c>
    </row>
    <row r="280" spans="1:4" x14ac:dyDescent="0.25">
      <c r="A280" s="78" t="s">
        <v>274</v>
      </c>
      <c r="B280" s="78" t="s">
        <v>3041</v>
      </c>
      <c r="C280" s="86" t="s">
        <v>1521</v>
      </c>
      <c r="D280" s="122">
        <v>43852.357673611114</v>
      </c>
    </row>
    <row r="281" spans="1:4" x14ac:dyDescent="0.25">
      <c r="A281" s="78" t="s">
        <v>274</v>
      </c>
      <c r="B281" s="78" t="s">
        <v>2986</v>
      </c>
      <c r="C281" s="86" t="s">
        <v>1521</v>
      </c>
      <c r="D281" s="122">
        <v>43852.357673611114</v>
      </c>
    </row>
    <row r="282" spans="1:4" x14ac:dyDescent="0.25">
      <c r="A282" s="78" t="s">
        <v>274</v>
      </c>
      <c r="B282" s="78" t="s">
        <v>3048</v>
      </c>
      <c r="C282" s="86" t="s">
        <v>1521</v>
      </c>
      <c r="D282" s="122">
        <v>43852.357673611114</v>
      </c>
    </row>
    <row r="283" spans="1:4" x14ac:dyDescent="0.25">
      <c r="A283" s="78" t="s">
        <v>274</v>
      </c>
      <c r="B283" s="78" t="s">
        <v>2995</v>
      </c>
      <c r="C283" s="86" t="s">
        <v>1521</v>
      </c>
      <c r="D283" s="122">
        <v>43852.357673611114</v>
      </c>
    </row>
    <row r="284" spans="1:4" x14ac:dyDescent="0.25">
      <c r="A284" s="78" t="s">
        <v>274</v>
      </c>
      <c r="B284" s="78" t="s">
        <v>3034</v>
      </c>
      <c r="C284" s="86" t="s">
        <v>1521</v>
      </c>
      <c r="D284" s="122">
        <v>43852.357673611114</v>
      </c>
    </row>
    <row r="285" spans="1:4" x14ac:dyDescent="0.25">
      <c r="A285" s="78" t="s">
        <v>274</v>
      </c>
      <c r="B285" s="78" t="s">
        <v>3049</v>
      </c>
      <c r="C285" s="86" t="s">
        <v>1521</v>
      </c>
      <c r="D285" s="122">
        <v>43852.357673611114</v>
      </c>
    </row>
    <row r="286" spans="1:4" x14ac:dyDescent="0.25">
      <c r="A286" s="78" t="s">
        <v>274</v>
      </c>
      <c r="B286" s="78" t="s">
        <v>3050</v>
      </c>
      <c r="C286" s="86" t="s">
        <v>1521</v>
      </c>
      <c r="D286" s="122">
        <v>43852.357673611114</v>
      </c>
    </row>
    <row r="287" spans="1:4" x14ac:dyDescent="0.25">
      <c r="A287" s="78" t="s">
        <v>274</v>
      </c>
      <c r="B287" s="78" t="s">
        <v>3051</v>
      </c>
      <c r="C287" s="86" t="s">
        <v>1521</v>
      </c>
      <c r="D287" s="122">
        <v>43852.357673611114</v>
      </c>
    </row>
    <row r="288" spans="1:4" x14ac:dyDescent="0.25">
      <c r="A288" s="78" t="s">
        <v>274</v>
      </c>
      <c r="B288" s="78" t="s">
        <v>3044</v>
      </c>
      <c r="C288" s="86" t="s">
        <v>1521</v>
      </c>
      <c r="D288" s="122">
        <v>43852.357673611114</v>
      </c>
    </row>
    <row r="289" spans="1:4" x14ac:dyDescent="0.25">
      <c r="A289" s="78" t="s">
        <v>274</v>
      </c>
      <c r="B289" s="78" t="s">
        <v>3045</v>
      </c>
      <c r="C289" s="86" t="s">
        <v>1521</v>
      </c>
      <c r="D289" s="122">
        <v>43852.357673611114</v>
      </c>
    </row>
    <row r="290" spans="1:4" x14ac:dyDescent="0.25">
      <c r="A290" s="78" t="s">
        <v>274</v>
      </c>
      <c r="B290" s="78" t="s">
        <v>3046</v>
      </c>
      <c r="C290" s="86" t="s">
        <v>1521</v>
      </c>
      <c r="D290" s="122">
        <v>43852.357673611114</v>
      </c>
    </row>
    <row r="291" spans="1:4" x14ac:dyDescent="0.25">
      <c r="A291" s="78" t="s">
        <v>274</v>
      </c>
      <c r="B291" s="78" t="s">
        <v>2994</v>
      </c>
      <c r="C291" s="86" t="s">
        <v>1521</v>
      </c>
      <c r="D291" s="122">
        <v>43852.357673611114</v>
      </c>
    </row>
    <row r="292" spans="1:4" x14ac:dyDescent="0.25">
      <c r="A292" s="78" t="s">
        <v>274</v>
      </c>
      <c r="B292" s="78">
        <v>31</v>
      </c>
      <c r="C292" s="86" t="s">
        <v>1520</v>
      </c>
      <c r="D292" s="122">
        <v>43849.799537037034</v>
      </c>
    </row>
    <row r="293" spans="1:4" x14ac:dyDescent="0.25">
      <c r="A293" s="78" t="s">
        <v>274</v>
      </c>
      <c r="B293" s="78" t="s">
        <v>2446</v>
      </c>
      <c r="C293" s="86" t="s">
        <v>1520</v>
      </c>
      <c r="D293" s="122">
        <v>43849.799537037034</v>
      </c>
    </row>
    <row r="294" spans="1:4" x14ac:dyDescent="0.25">
      <c r="A294" s="78" t="s">
        <v>274</v>
      </c>
      <c r="B294" s="78" t="s">
        <v>3038</v>
      </c>
      <c r="C294" s="86" t="s">
        <v>1520</v>
      </c>
      <c r="D294" s="122">
        <v>43849.799537037034</v>
      </c>
    </row>
    <row r="295" spans="1:4" x14ac:dyDescent="0.25">
      <c r="A295" s="78" t="s">
        <v>274</v>
      </c>
      <c r="B295" s="78" t="s">
        <v>3052</v>
      </c>
      <c r="C295" s="86" t="s">
        <v>1520</v>
      </c>
      <c r="D295" s="122">
        <v>43849.799537037034</v>
      </c>
    </row>
    <row r="296" spans="1:4" x14ac:dyDescent="0.25">
      <c r="A296" s="78" t="s">
        <v>274</v>
      </c>
      <c r="B296" s="78" t="s">
        <v>2982</v>
      </c>
      <c r="C296" s="86" t="s">
        <v>1520</v>
      </c>
      <c r="D296" s="122">
        <v>43849.799537037034</v>
      </c>
    </row>
    <row r="297" spans="1:4" x14ac:dyDescent="0.25">
      <c r="A297" s="78" t="s">
        <v>274</v>
      </c>
      <c r="B297" s="78" t="s">
        <v>2983</v>
      </c>
      <c r="C297" s="86" t="s">
        <v>1520</v>
      </c>
      <c r="D297" s="122">
        <v>43849.799537037034</v>
      </c>
    </row>
    <row r="298" spans="1:4" x14ac:dyDescent="0.25">
      <c r="A298" s="78" t="s">
        <v>274</v>
      </c>
      <c r="B298" s="78" t="s">
        <v>3053</v>
      </c>
      <c r="C298" s="86" t="s">
        <v>1520</v>
      </c>
      <c r="D298" s="122">
        <v>43849.799537037034</v>
      </c>
    </row>
    <row r="299" spans="1:4" x14ac:dyDescent="0.25">
      <c r="A299" s="78" t="s">
        <v>274</v>
      </c>
      <c r="B299" s="78" t="s">
        <v>3039</v>
      </c>
      <c r="C299" s="86" t="s">
        <v>1520</v>
      </c>
      <c r="D299" s="122">
        <v>43849.799537037034</v>
      </c>
    </row>
    <row r="300" spans="1:4" x14ac:dyDescent="0.25">
      <c r="A300" s="78" t="s">
        <v>274</v>
      </c>
      <c r="B300" s="78" t="s">
        <v>3041</v>
      </c>
      <c r="C300" s="86" t="s">
        <v>1520</v>
      </c>
      <c r="D300" s="122">
        <v>43849.799537037034</v>
      </c>
    </row>
    <row r="301" spans="1:4" x14ac:dyDescent="0.25">
      <c r="A301" s="78" t="s">
        <v>274</v>
      </c>
      <c r="B301" s="78" t="s">
        <v>2994</v>
      </c>
      <c r="C301" s="86" t="s">
        <v>1520</v>
      </c>
      <c r="D301" s="122">
        <v>43849.799537037034</v>
      </c>
    </row>
    <row r="302" spans="1:4" x14ac:dyDescent="0.25">
      <c r="A302" s="78" t="s">
        <v>274</v>
      </c>
      <c r="B302" s="78" t="s">
        <v>3044</v>
      </c>
      <c r="C302" s="86" t="s">
        <v>1520</v>
      </c>
      <c r="D302" s="122">
        <v>43849.799537037034</v>
      </c>
    </row>
    <row r="303" spans="1:4" x14ac:dyDescent="0.25">
      <c r="A303" s="78" t="s">
        <v>273</v>
      </c>
      <c r="B303" s="78" t="s">
        <v>3054</v>
      </c>
      <c r="C303" s="86" t="s">
        <v>1519</v>
      </c>
      <c r="D303" s="122">
        <v>43853.418773148151</v>
      </c>
    </row>
    <row r="304" spans="1:4" x14ac:dyDescent="0.25">
      <c r="A304" s="78" t="s">
        <v>273</v>
      </c>
      <c r="B304" s="78" t="s">
        <v>2981</v>
      </c>
      <c r="C304" s="86" t="s">
        <v>1519</v>
      </c>
      <c r="D304" s="122">
        <v>43853.418773148151</v>
      </c>
    </row>
    <row r="305" spans="1:4" x14ac:dyDescent="0.25">
      <c r="A305" s="78" t="s">
        <v>273</v>
      </c>
      <c r="B305" s="78" t="s">
        <v>2532</v>
      </c>
      <c r="C305" s="86" t="s">
        <v>1519</v>
      </c>
      <c r="D305" s="122">
        <v>43853.418773148151</v>
      </c>
    </row>
    <row r="306" spans="1:4" x14ac:dyDescent="0.25">
      <c r="A306" s="78" t="s">
        <v>273</v>
      </c>
      <c r="B306" s="78" t="s">
        <v>3014</v>
      </c>
      <c r="C306" s="86" t="s">
        <v>1519</v>
      </c>
      <c r="D306" s="122">
        <v>43853.418773148151</v>
      </c>
    </row>
    <row r="307" spans="1:4" x14ac:dyDescent="0.25">
      <c r="A307" s="78" t="s">
        <v>273</v>
      </c>
      <c r="B307" s="78" t="s">
        <v>2527</v>
      </c>
      <c r="C307" s="86" t="s">
        <v>1519</v>
      </c>
      <c r="D307" s="122">
        <v>43853.418773148151</v>
      </c>
    </row>
    <row r="308" spans="1:4" x14ac:dyDescent="0.25">
      <c r="A308" s="78" t="s">
        <v>273</v>
      </c>
      <c r="B308" s="78" t="s">
        <v>2546</v>
      </c>
      <c r="C308" s="86" t="s">
        <v>1519</v>
      </c>
      <c r="D308" s="122">
        <v>43853.418773148151</v>
      </c>
    </row>
    <row r="309" spans="1:4" x14ac:dyDescent="0.25">
      <c r="A309" s="78" t="s">
        <v>273</v>
      </c>
      <c r="B309" s="78" t="s">
        <v>2990</v>
      </c>
      <c r="C309" s="86" t="s">
        <v>1519</v>
      </c>
      <c r="D309" s="122">
        <v>43853.418773148151</v>
      </c>
    </row>
    <row r="310" spans="1:4" x14ac:dyDescent="0.25">
      <c r="A310" s="78" t="s">
        <v>273</v>
      </c>
      <c r="B310" s="78" t="s">
        <v>2589</v>
      </c>
      <c r="C310" s="86" t="s">
        <v>1519</v>
      </c>
      <c r="D310" s="122">
        <v>43853.418773148151</v>
      </c>
    </row>
    <row r="311" spans="1:4" x14ac:dyDescent="0.25">
      <c r="A311" s="78" t="s">
        <v>273</v>
      </c>
      <c r="B311" s="78" t="s">
        <v>282</v>
      </c>
      <c r="C311" s="86" t="s">
        <v>1519</v>
      </c>
      <c r="D311" s="122">
        <v>43853.418773148151</v>
      </c>
    </row>
    <row r="312" spans="1:4" x14ac:dyDescent="0.25">
      <c r="A312" s="78" t="s">
        <v>273</v>
      </c>
      <c r="B312" s="78" t="s">
        <v>2982</v>
      </c>
      <c r="C312" s="86" t="s">
        <v>1519</v>
      </c>
      <c r="D312" s="122">
        <v>43853.418773148151</v>
      </c>
    </row>
    <row r="313" spans="1:4" x14ac:dyDescent="0.25">
      <c r="A313" s="78" t="s">
        <v>273</v>
      </c>
      <c r="B313" s="78" t="s">
        <v>3055</v>
      </c>
      <c r="C313" s="86" t="s">
        <v>1519</v>
      </c>
      <c r="D313" s="122">
        <v>43853.418773148151</v>
      </c>
    </row>
    <row r="314" spans="1:4" x14ac:dyDescent="0.25">
      <c r="A314" s="78" t="s">
        <v>273</v>
      </c>
      <c r="B314" s="78" t="s">
        <v>3056</v>
      </c>
      <c r="C314" s="86" t="s">
        <v>1519</v>
      </c>
      <c r="D314" s="122">
        <v>43853.418773148151</v>
      </c>
    </row>
    <row r="315" spans="1:4" x14ac:dyDescent="0.25">
      <c r="A315" s="78" t="s">
        <v>273</v>
      </c>
      <c r="B315" s="78" t="s">
        <v>2675</v>
      </c>
      <c r="C315" s="86" t="s">
        <v>1519</v>
      </c>
      <c r="D315" s="122">
        <v>43853.418773148151</v>
      </c>
    </row>
    <row r="316" spans="1:4" x14ac:dyDescent="0.25">
      <c r="A316" s="78" t="s">
        <v>273</v>
      </c>
      <c r="B316" s="78" t="s">
        <v>2998</v>
      </c>
      <c r="C316" s="86" t="s">
        <v>1519</v>
      </c>
      <c r="D316" s="122">
        <v>43853.418773148151</v>
      </c>
    </row>
    <row r="317" spans="1:4" x14ac:dyDescent="0.25">
      <c r="A317" s="78" t="s">
        <v>273</v>
      </c>
      <c r="B317" s="78" t="s">
        <v>2676</v>
      </c>
      <c r="C317" s="86" t="s">
        <v>1519</v>
      </c>
      <c r="D317" s="122">
        <v>43853.418773148151</v>
      </c>
    </row>
    <row r="318" spans="1:4" x14ac:dyDescent="0.25">
      <c r="A318" s="78" t="s">
        <v>273</v>
      </c>
      <c r="B318" s="78" t="s">
        <v>2677</v>
      </c>
      <c r="C318" s="86" t="s">
        <v>1519</v>
      </c>
      <c r="D318" s="122">
        <v>43853.418773148151</v>
      </c>
    </row>
    <row r="319" spans="1:4" x14ac:dyDescent="0.25">
      <c r="A319" s="78" t="s">
        <v>273</v>
      </c>
      <c r="B319" s="78" t="s">
        <v>2567</v>
      </c>
      <c r="C319" s="86" t="s">
        <v>1519</v>
      </c>
      <c r="D319" s="122">
        <v>43853.418773148151</v>
      </c>
    </row>
    <row r="320" spans="1:4" x14ac:dyDescent="0.25">
      <c r="A320" s="78" t="s">
        <v>273</v>
      </c>
      <c r="B320" s="78" t="s">
        <v>2590</v>
      </c>
      <c r="C320" s="86" t="s">
        <v>1519</v>
      </c>
      <c r="D320" s="122">
        <v>43853.418773148151</v>
      </c>
    </row>
    <row r="321" spans="1:4" x14ac:dyDescent="0.25">
      <c r="A321" s="78" t="s">
        <v>273</v>
      </c>
      <c r="B321" s="78" t="s">
        <v>2984</v>
      </c>
      <c r="C321" s="86" t="s">
        <v>1519</v>
      </c>
      <c r="D321" s="122">
        <v>43853.418773148151</v>
      </c>
    </row>
    <row r="322" spans="1:4" x14ac:dyDescent="0.25">
      <c r="A322" s="78" t="s">
        <v>273</v>
      </c>
      <c r="B322" s="78" t="s">
        <v>2994</v>
      </c>
      <c r="C322" s="86" t="s">
        <v>1519</v>
      </c>
      <c r="D322" s="122">
        <v>43853.418773148151</v>
      </c>
    </row>
    <row r="323" spans="1:4" x14ac:dyDescent="0.25">
      <c r="A323" s="78" t="s">
        <v>277</v>
      </c>
      <c r="B323" s="78" t="s">
        <v>3057</v>
      </c>
      <c r="C323" s="86" t="s">
        <v>1528</v>
      </c>
      <c r="D323" s="122">
        <v>43852.506261574075</v>
      </c>
    </row>
    <row r="324" spans="1:4" x14ac:dyDescent="0.25">
      <c r="A324" s="78" t="s">
        <v>277</v>
      </c>
      <c r="B324" s="78" t="s">
        <v>2981</v>
      </c>
      <c r="C324" s="86" t="s">
        <v>1528</v>
      </c>
      <c r="D324" s="122">
        <v>43852.506261574075</v>
      </c>
    </row>
    <row r="325" spans="1:4" x14ac:dyDescent="0.25">
      <c r="A325" s="78" t="s">
        <v>277</v>
      </c>
      <c r="B325" s="78" t="s">
        <v>3038</v>
      </c>
      <c r="C325" s="86" t="s">
        <v>1528</v>
      </c>
      <c r="D325" s="122">
        <v>43852.506261574075</v>
      </c>
    </row>
    <row r="326" spans="1:4" x14ac:dyDescent="0.25">
      <c r="A326" s="78" t="s">
        <v>277</v>
      </c>
      <c r="B326" s="78" t="s">
        <v>3052</v>
      </c>
      <c r="C326" s="86" t="s">
        <v>1528</v>
      </c>
      <c r="D326" s="122">
        <v>43852.506261574075</v>
      </c>
    </row>
    <row r="327" spans="1:4" x14ac:dyDescent="0.25">
      <c r="A327" s="78" t="s">
        <v>277</v>
      </c>
      <c r="B327" s="78" t="s">
        <v>2982</v>
      </c>
      <c r="C327" s="86" t="s">
        <v>1528</v>
      </c>
      <c r="D327" s="122">
        <v>43852.506261574075</v>
      </c>
    </row>
    <row r="328" spans="1:4" x14ac:dyDescent="0.25">
      <c r="A328" s="78" t="s">
        <v>277</v>
      </c>
      <c r="B328" s="78" t="s">
        <v>3039</v>
      </c>
      <c r="C328" s="86" t="s">
        <v>1528</v>
      </c>
      <c r="D328" s="122">
        <v>43852.506261574075</v>
      </c>
    </row>
    <row r="329" spans="1:4" x14ac:dyDescent="0.25">
      <c r="A329" s="78" t="s">
        <v>277</v>
      </c>
      <c r="B329" s="78" t="s">
        <v>2990</v>
      </c>
      <c r="C329" s="86" t="s">
        <v>1528</v>
      </c>
      <c r="D329" s="122">
        <v>43852.506261574075</v>
      </c>
    </row>
    <row r="330" spans="1:4" x14ac:dyDescent="0.25">
      <c r="A330" s="78" t="s">
        <v>277</v>
      </c>
      <c r="B330" s="78" t="s">
        <v>3058</v>
      </c>
      <c r="C330" s="86" t="s">
        <v>1528</v>
      </c>
      <c r="D330" s="122">
        <v>43852.506261574075</v>
      </c>
    </row>
    <row r="331" spans="1:4" x14ac:dyDescent="0.25">
      <c r="A331" s="78" t="s">
        <v>277</v>
      </c>
      <c r="B331" s="78" t="s">
        <v>3059</v>
      </c>
      <c r="C331" s="86" t="s">
        <v>1528</v>
      </c>
      <c r="D331" s="122">
        <v>43852.506261574075</v>
      </c>
    </row>
    <row r="332" spans="1:4" x14ac:dyDescent="0.25">
      <c r="A332" s="78" t="s">
        <v>277</v>
      </c>
      <c r="B332" s="78" t="s">
        <v>2877</v>
      </c>
      <c r="C332" s="86" t="s">
        <v>1528</v>
      </c>
      <c r="D332" s="122">
        <v>43852.506261574075</v>
      </c>
    </row>
    <row r="333" spans="1:4" x14ac:dyDescent="0.25">
      <c r="A333" s="78" t="s">
        <v>277</v>
      </c>
      <c r="B333" s="78" t="s">
        <v>3021</v>
      </c>
      <c r="C333" s="86" t="s">
        <v>1528</v>
      </c>
      <c r="D333" s="122">
        <v>43852.506261574075</v>
      </c>
    </row>
    <row r="334" spans="1:4" x14ac:dyDescent="0.25">
      <c r="A334" s="78" t="s">
        <v>277</v>
      </c>
      <c r="B334" s="78" t="s">
        <v>3060</v>
      </c>
      <c r="C334" s="86" t="s">
        <v>1528</v>
      </c>
      <c r="D334" s="122">
        <v>43852.506261574075</v>
      </c>
    </row>
    <row r="335" spans="1:4" x14ac:dyDescent="0.25">
      <c r="A335" s="78" t="s">
        <v>277</v>
      </c>
      <c r="B335" s="78" t="s">
        <v>2994</v>
      </c>
      <c r="C335" s="86" t="s">
        <v>1528</v>
      </c>
      <c r="D335" s="122">
        <v>43852.506261574075</v>
      </c>
    </row>
    <row r="336" spans="1:4" x14ac:dyDescent="0.25">
      <c r="A336" s="78" t="s">
        <v>278</v>
      </c>
      <c r="B336" s="78" t="s">
        <v>3061</v>
      </c>
      <c r="C336" s="86" t="s">
        <v>1527</v>
      </c>
      <c r="D336" s="122">
        <v>43851.659050925926</v>
      </c>
    </row>
    <row r="337" spans="1:4" x14ac:dyDescent="0.25">
      <c r="A337" s="78" t="s">
        <v>278</v>
      </c>
      <c r="B337" s="78" t="s">
        <v>2984</v>
      </c>
      <c r="C337" s="86" t="s">
        <v>1527</v>
      </c>
      <c r="D337" s="122">
        <v>43851.659050925926</v>
      </c>
    </row>
    <row r="338" spans="1:4" x14ac:dyDescent="0.25">
      <c r="A338" s="78" t="s">
        <v>278</v>
      </c>
      <c r="B338" s="78" t="s">
        <v>3038</v>
      </c>
      <c r="C338" s="86" t="s">
        <v>1527</v>
      </c>
      <c r="D338" s="122">
        <v>43851.659050925926</v>
      </c>
    </row>
    <row r="339" spans="1:4" x14ac:dyDescent="0.25">
      <c r="A339" s="78" t="s">
        <v>278</v>
      </c>
      <c r="B339" s="78" t="s">
        <v>3052</v>
      </c>
      <c r="C339" s="86" t="s">
        <v>1527</v>
      </c>
      <c r="D339" s="122">
        <v>43851.659050925926</v>
      </c>
    </row>
    <row r="340" spans="1:4" x14ac:dyDescent="0.25">
      <c r="A340" s="78" t="s">
        <v>278</v>
      </c>
      <c r="B340" s="78" t="s">
        <v>2982</v>
      </c>
      <c r="C340" s="86" t="s">
        <v>1527</v>
      </c>
      <c r="D340" s="122">
        <v>43851.659050925926</v>
      </c>
    </row>
    <row r="341" spans="1:4" x14ac:dyDescent="0.25">
      <c r="A341" s="78" t="s">
        <v>278</v>
      </c>
      <c r="B341" s="78" t="s">
        <v>2983</v>
      </c>
      <c r="C341" s="86" t="s">
        <v>1527</v>
      </c>
      <c r="D341" s="122">
        <v>43851.659050925926</v>
      </c>
    </row>
    <row r="342" spans="1:4" x14ac:dyDescent="0.25">
      <c r="A342" s="78" t="s">
        <v>278</v>
      </c>
      <c r="B342" s="78" t="s">
        <v>3053</v>
      </c>
      <c r="C342" s="86" t="s">
        <v>1527</v>
      </c>
      <c r="D342" s="122">
        <v>43851.659050925926</v>
      </c>
    </row>
    <row r="343" spans="1:4" x14ac:dyDescent="0.25">
      <c r="A343" s="78" t="s">
        <v>278</v>
      </c>
      <c r="B343" s="78" t="s">
        <v>3015</v>
      </c>
      <c r="C343" s="86" t="s">
        <v>1527</v>
      </c>
      <c r="D343" s="122">
        <v>43851.659050925926</v>
      </c>
    </row>
    <row r="344" spans="1:4" x14ac:dyDescent="0.25">
      <c r="A344" s="78" t="s">
        <v>278</v>
      </c>
      <c r="B344" s="78" t="s">
        <v>3062</v>
      </c>
      <c r="C344" s="86" t="s">
        <v>1527</v>
      </c>
      <c r="D344" s="122">
        <v>43851.659050925926</v>
      </c>
    </row>
    <row r="345" spans="1:4" x14ac:dyDescent="0.25">
      <c r="A345" s="78" t="s">
        <v>278</v>
      </c>
      <c r="B345" s="78" t="s">
        <v>2679</v>
      </c>
      <c r="C345" s="86" t="s">
        <v>1527</v>
      </c>
      <c r="D345" s="122">
        <v>43851.659050925926</v>
      </c>
    </row>
    <row r="346" spans="1:4" x14ac:dyDescent="0.25">
      <c r="A346" s="78" t="s">
        <v>278</v>
      </c>
      <c r="B346" s="78" t="s">
        <v>2981</v>
      </c>
      <c r="C346" s="86" t="s">
        <v>1527</v>
      </c>
      <c r="D346" s="122">
        <v>43851.659050925926</v>
      </c>
    </row>
    <row r="347" spans="1:4" x14ac:dyDescent="0.25">
      <c r="A347" s="78" t="s">
        <v>278</v>
      </c>
      <c r="B347" s="78">
        <v>31</v>
      </c>
      <c r="C347" s="86" t="s">
        <v>1527</v>
      </c>
      <c r="D347" s="122">
        <v>43851.659050925926</v>
      </c>
    </row>
    <row r="348" spans="1:4" x14ac:dyDescent="0.25">
      <c r="A348" s="78" t="s">
        <v>278</v>
      </c>
      <c r="B348" s="78" t="s">
        <v>2446</v>
      </c>
      <c r="C348" s="86" t="s">
        <v>1527</v>
      </c>
      <c r="D348" s="122">
        <v>43851.659050925926</v>
      </c>
    </row>
    <row r="349" spans="1:4" x14ac:dyDescent="0.25">
      <c r="A349" s="78" t="s">
        <v>278</v>
      </c>
      <c r="B349" s="78" t="s">
        <v>2989</v>
      </c>
      <c r="C349" s="86" t="s">
        <v>1527</v>
      </c>
      <c r="D349" s="122">
        <v>43851.659050925926</v>
      </c>
    </row>
    <row r="350" spans="1:4" x14ac:dyDescent="0.25">
      <c r="A350" s="78" t="s">
        <v>278</v>
      </c>
      <c r="B350" s="78" t="s">
        <v>1907</v>
      </c>
      <c r="C350" s="86" t="s">
        <v>1527</v>
      </c>
      <c r="D350" s="122">
        <v>43851.659050925926</v>
      </c>
    </row>
    <row r="351" spans="1:4" x14ac:dyDescent="0.25">
      <c r="A351" s="78" t="s">
        <v>278</v>
      </c>
      <c r="B351" s="78" t="s">
        <v>3044</v>
      </c>
      <c r="C351" s="86" t="s">
        <v>1527</v>
      </c>
      <c r="D351" s="122">
        <v>43851.659050925926</v>
      </c>
    </row>
    <row r="352" spans="1:4" x14ac:dyDescent="0.25">
      <c r="A352" s="78" t="s">
        <v>278</v>
      </c>
      <c r="B352" s="78" t="s">
        <v>2994</v>
      </c>
      <c r="C352" s="86" t="s">
        <v>1527</v>
      </c>
      <c r="D352" s="122">
        <v>43851.659050925926</v>
      </c>
    </row>
    <row r="353" spans="1:4" x14ac:dyDescent="0.25">
      <c r="A353" s="78" t="s">
        <v>278</v>
      </c>
      <c r="B353" s="78" t="s">
        <v>2996</v>
      </c>
      <c r="C353" s="86" t="s">
        <v>1527</v>
      </c>
      <c r="D353" s="122">
        <v>43851.659050925926</v>
      </c>
    </row>
    <row r="354" spans="1:4" x14ac:dyDescent="0.25">
      <c r="A354" s="78" t="s">
        <v>278</v>
      </c>
      <c r="B354" s="78" t="s">
        <v>294</v>
      </c>
      <c r="C354" s="86" t="s">
        <v>1527</v>
      </c>
      <c r="D354" s="122">
        <v>43851.659050925926</v>
      </c>
    </row>
    <row r="355" spans="1:4" x14ac:dyDescent="0.25">
      <c r="A355" s="78" t="s">
        <v>278</v>
      </c>
      <c r="B355" s="78" t="s">
        <v>288</v>
      </c>
      <c r="C355" s="86" t="s">
        <v>1527</v>
      </c>
      <c r="D355" s="122">
        <v>43851.659050925926</v>
      </c>
    </row>
    <row r="356" spans="1:4" x14ac:dyDescent="0.25">
      <c r="A356" s="78" t="s">
        <v>278</v>
      </c>
      <c r="B356" s="78" t="s">
        <v>290</v>
      </c>
      <c r="C356" s="86" t="s">
        <v>1527</v>
      </c>
      <c r="D356" s="122">
        <v>43851.659050925926</v>
      </c>
    </row>
    <row r="357" spans="1:4" x14ac:dyDescent="0.25">
      <c r="A357" s="78" t="s">
        <v>278</v>
      </c>
      <c r="B357" s="78" t="s">
        <v>3063</v>
      </c>
      <c r="C357" s="86" t="s">
        <v>1527</v>
      </c>
      <c r="D357" s="122">
        <v>43851.659050925926</v>
      </c>
    </row>
    <row r="358" spans="1:4" x14ac:dyDescent="0.25">
      <c r="A358" s="78" t="s">
        <v>278</v>
      </c>
      <c r="B358" s="78" t="s">
        <v>3039</v>
      </c>
      <c r="C358" s="86" t="s">
        <v>1527</v>
      </c>
      <c r="D358" s="122">
        <v>43851.659050925926</v>
      </c>
    </row>
    <row r="359" spans="1:4" x14ac:dyDescent="0.25">
      <c r="A359" s="78" t="s">
        <v>278</v>
      </c>
      <c r="B359" s="78" t="s">
        <v>511</v>
      </c>
      <c r="C359" s="86" t="s">
        <v>1527</v>
      </c>
      <c r="D359" s="122">
        <v>43851.659050925926</v>
      </c>
    </row>
    <row r="360" spans="1:4" x14ac:dyDescent="0.25">
      <c r="A360" s="78" t="s">
        <v>278</v>
      </c>
      <c r="B360" s="78" t="s">
        <v>3064</v>
      </c>
      <c r="C360" s="86" t="s">
        <v>1527</v>
      </c>
      <c r="D360" s="122">
        <v>43851.659050925926</v>
      </c>
    </row>
    <row r="361" spans="1:4" x14ac:dyDescent="0.25">
      <c r="A361" s="78" t="s">
        <v>267</v>
      </c>
      <c r="B361" s="78" t="s">
        <v>3057</v>
      </c>
      <c r="C361" s="86" t="s">
        <v>1486</v>
      </c>
      <c r="D361" s="122">
        <v>43853.335358796299</v>
      </c>
    </row>
    <row r="362" spans="1:4" x14ac:dyDescent="0.25">
      <c r="A362" s="78" t="s">
        <v>267</v>
      </c>
      <c r="B362" s="78" t="s">
        <v>2981</v>
      </c>
      <c r="C362" s="86" t="s">
        <v>1486</v>
      </c>
      <c r="D362" s="122">
        <v>43853.335358796299</v>
      </c>
    </row>
    <row r="363" spans="1:4" x14ac:dyDescent="0.25">
      <c r="A363" s="78" t="s">
        <v>267</v>
      </c>
      <c r="B363" s="78" t="s">
        <v>3038</v>
      </c>
      <c r="C363" s="86" t="s">
        <v>1486</v>
      </c>
      <c r="D363" s="122">
        <v>43853.335358796299</v>
      </c>
    </row>
    <row r="364" spans="1:4" x14ac:dyDescent="0.25">
      <c r="A364" s="78" t="s">
        <v>267</v>
      </c>
      <c r="B364" s="78" t="s">
        <v>3052</v>
      </c>
      <c r="C364" s="86" t="s">
        <v>1486</v>
      </c>
      <c r="D364" s="122">
        <v>43853.335358796299</v>
      </c>
    </row>
    <row r="365" spans="1:4" x14ac:dyDescent="0.25">
      <c r="A365" s="78" t="s">
        <v>267</v>
      </c>
      <c r="B365" s="78" t="s">
        <v>2982</v>
      </c>
      <c r="C365" s="86" t="s">
        <v>1486</v>
      </c>
      <c r="D365" s="122">
        <v>43853.335358796299</v>
      </c>
    </row>
    <row r="366" spans="1:4" x14ac:dyDescent="0.25">
      <c r="A366" s="78" t="s">
        <v>267</v>
      </c>
      <c r="B366" s="78" t="s">
        <v>3039</v>
      </c>
      <c r="C366" s="86" t="s">
        <v>1486</v>
      </c>
      <c r="D366" s="122">
        <v>43853.335358796299</v>
      </c>
    </row>
    <row r="367" spans="1:4" x14ac:dyDescent="0.25">
      <c r="A367" s="78" t="s">
        <v>267</v>
      </c>
      <c r="B367" s="78" t="s">
        <v>2990</v>
      </c>
      <c r="C367" s="86" t="s">
        <v>1486</v>
      </c>
      <c r="D367" s="122">
        <v>43853.335358796299</v>
      </c>
    </row>
    <row r="368" spans="1:4" x14ac:dyDescent="0.25">
      <c r="A368" s="78" t="s">
        <v>267</v>
      </c>
      <c r="B368" s="78" t="s">
        <v>3058</v>
      </c>
      <c r="C368" s="86" t="s">
        <v>1486</v>
      </c>
      <c r="D368" s="122">
        <v>43853.335358796299</v>
      </c>
    </row>
    <row r="369" spans="1:4" x14ac:dyDescent="0.25">
      <c r="A369" s="78" t="s">
        <v>267</v>
      </c>
      <c r="B369" s="78" t="s">
        <v>3059</v>
      </c>
      <c r="C369" s="86" t="s">
        <v>1486</v>
      </c>
      <c r="D369" s="122">
        <v>43853.335358796299</v>
      </c>
    </row>
    <row r="370" spans="1:4" x14ac:dyDescent="0.25">
      <c r="A370" s="78" t="s">
        <v>267</v>
      </c>
      <c r="B370" s="78" t="s">
        <v>2877</v>
      </c>
      <c r="C370" s="86" t="s">
        <v>1486</v>
      </c>
      <c r="D370" s="122">
        <v>43853.335358796299</v>
      </c>
    </row>
    <row r="371" spans="1:4" x14ac:dyDescent="0.25">
      <c r="A371" s="78" t="s">
        <v>267</v>
      </c>
      <c r="B371" s="78" t="s">
        <v>3021</v>
      </c>
      <c r="C371" s="86" t="s">
        <v>1486</v>
      </c>
      <c r="D371" s="122">
        <v>43853.335358796299</v>
      </c>
    </row>
    <row r="372" spans="1:4" x14ac:dyDescent="0.25">
      <c r="A372" s="78" t="s">
        <v>267</v>
      </c>
      <c r="B372" s="78" t="s">
        <v>3060</v>
      </c>
      <c r="C372" s="86" t="s">
        <v>1486</v>
      </c>
      <c r="D372" s="122">
        <v>43853.335358796299</v>
      </c>
    </row>
    <row r="373" spans="1:4" x14ac:dyDescent="0.25">
      <c r="A373" s="78" t="s">
        <v>267</v>
      </c>
      <c r="B373" s="78" t="s">
        <v>2994</v>
      </c>
      <c r="C373" s="86" t="s">
        <v>1486</v>
      </c>
      <c r="D373" s="122">
        <v>43853.335358796299</v>
      </c>
    </row>
    <row r="374" spans="1:4" x14ac:dyDescent="0.25">
      <c r="A374" s="78" t="s">
        <v>267</v>
      </c>
      <c r="B374" s="78" t="s">
        <v>3028</v>
      </c>
      <c r="C374" s="86" t="s">
        <v>1466</v>
      </c>
      <c r="D374" s="122">
        <v>43853.3359837963</v>
      </c>
    </row>
    <row r="375" spans="1:4" x14ac:dyDescent="0.25">
      <c r="A375" s="78" t="s">
        <v>267</v>
      </c>
      <c r="B375" s="78" t="s">
        <v>2878</v>
      </c>
      <c r="C375" s="86" t="s">
        <v>1466</v>
      </c>
      <c r="D375" s="122">
        <v>43853.3359837963</v>
      </c>
    </row>
    <row r="376" spans="1:4" x14ac:dyDescent="0.25">
      <c r="A376" s="78" t="s">
        <v>267</v>
      </c>
      <c r="B376" s="78" t="s">
        <v>3012</v>
      </c>
      <c r="C376" s="86" t="s">
        <v>1466</v>
      </c>
      <c r="D376" s="122">
        <v>43853.3359837963</v>
      </c>
    </row>
    <row r="377" spans="1:4" x14ac:dyDescent="0.25">
      <c r="A377" s="78" t="s">
        <v>267</v>
      </c>
      <c r="B377" s="78" t="s">
        <v>2450</v>
      </c>
      <c r="C377" s="86" t="s">
        <v>1466</v>
      </c>
      <c r="D377" s="122">
        <v>43853.3359837963</v>
      </c>
    </row>
    <row r="378" spans="1:4" x14ac:dyDescent="0.25">
      <c r="A378" s="78" t="s">
        <v>267</v>
      </c>
      <c r="B378" s="78" t="s">
        <v>2984</v>
      </c>
      <c r="C378" s="86" t="s">
        <v>1466</v>
      </c>
      <c r="D378" s="122">
        <v>43853.3359837963</v>
      </c>
    </row>
    <row r="379" spans="1:4" x14ac:dyDescent="0.25">
      <c r="A379" s="78" t="s">
        <v>267</v>
      </c>
      <c r="B379" s="78">
        <v>10</v>
      </c>
      <c r="C379" s="86" t="s">
        <v>1466</v>
      </c>
      <c r="D379" s="122">
        <v>43853.3359837963</v>
      </c>
    </row>
    <row r="380" spans="1:4" x14ac:dyDescent="0.25">
      <c r="A380" s="78" t="s">
        <v>267</v>
      </c>
      <c r="B380" s="78" t="s">
        <v>2989</v>
      </c>
      <c r="C380" s="86" t="s">
        <v>1466</v>
      </c>
      <c r="D380" s="122">
        <v>43853.3359837963</v>
      </c>
    </row>
    <row r="381" spans="1:4" x14ac:dyDescent="0.25">
      <c r="A381" s="78" t="s">
        <v>267</v>
      </c>
      <c r="B381" s="78" t="s">
        <v>3034</v>
      </c>
      <c r="C381" s="86" t="s">
        <v>1466</v>
      </c>
      <c r="D381" s="122">
        <v>43853.3359837963</v>
      </c>
    </row>
    <row r="382" spans="1:4" x14ac:dyDescent="0.25">
      <c r="A382" s="78" t="s">
        <v>267</v>
      </c>
      <c r="B382" s="78" t="s">
        <v>2473</v>
      </c>
      <c r="C382" s="86" t="s">
        <v>1466</v>
      </c>
      <c r="D382" s="122">
        <v>43853.3359837963</v>
      </c>
    </row>
    <row r="383" spans="1:4" x14ac:dyDescent="0.25">
      <c r="A383" s="78" t="s">
        <v>267</v>
      </c>
      <c r="B383" s="78" t="s">
        <v>2982</v>
      </c>
      <c r="C383" s="86" t="s">
        <v>1466</v>
      </c>
      <c r="D383" s="122">
        <v>43853.3359837963</v>
      </c>
    </row>
    <row r="384" spans="1:4" x14ac:dyDescent="0.25">
      <c r="A384" s="78" t="s">
        <v>267</v>
      </c>
      <c r="B384" s="78" t="s">
        <v>2994</v>
      </c>
      <c r="C384" s="86" t="s">
        <v>1466</v>
      </c>
      <c r="D384" s="122">
        <v>43853.3359837963</v>
      </c>
    </row>
    <row r="385" spans="1:4" x14ac:dyDescent="0.25">
      <c r="A385" s="78" t="s">
        <v>267</v>
      </c>
      <c r="B385" s="78" t="s">
        <v>2879</v>
      </c>
      <c r="C385" s="86" t="s">
        <v>1466</v>
      </c>
      <c r="D385" s="122">
        <v>43853.3359837963</v>
      </c>
    </row>
    <row r="386" spans="1:4" x14ac:dyDescent="0.25">
      <c r="A386" s="78" t="s">
        <v>267</v>
      </c>
      <c r="B386" s="78" t="s">
        <v>3002</v>
      </c>
      <c r="C386" s="86" t="s">
        <v>1466</v>
      </c>
      <c r="D386" s="122">
        <v>43853.3359837963</v>
      </c>
    </row>
    <row r="387" spans="1:4" x14ac:dyDescent="0.25">
      <c r="A387" s="78" t="s">
        <v>267</v>
      </c>
      <c r="B387" s="78" t="s">
        <v>2506</v>
      </c>
      <c r="C387" s="86" t="s">
        <v>1466</v>
      </c>
      <c r="D387" s="122">
        <v>43853.3359837963</v>
      </c>
    </row>
    <row r="388" spans="1:4" x14ac:dyDescent="0.25">
      <c r="A388" s="78" t="s">
        <v>267</v>
      </c>
      <c r="B388" s="78" t="s">
        <v>2981</v>
      </c>
      <c r="C388" s="86" t="s">
        <v>1466</v>
      </c>
      <c r="D388" s="122">
        <v>43853.3359837963</v>
      </c>
    </row>
    <row r="389" spans="1:4" x14ac:dyDescent="0.25">
      <c r="A389" s="78" t="s">
        <v>267</v>
      </c>
      <c r="B389" s="78" t="s">
        <v>2454</v>
      </c>
      <c r="C389" s="86" t="s">
        <v>1466</v>
      </c>
      <c r="D389" s="122">
        <v>43853.3359837963</v>
      </c>
    </row>
    <row r="390" spans="1:4" x14ac:dyDescent="0.25">
      <c r="A390" s="78" t="s">
        <v>267</v>
      </c>
      <c r="B390" s="78" t="s">
        <v>2880</v>
      </c>
      <c r="C390" s="86" t="s">
        <v>1466</v>
      </c>
      <c r="D390" s="122">
        <v>43853.3359837963</v>
      </c>
    </row>
    <row r="391" spans="1:4" x14ac:dyDescent="0.25">
      <c r="A391" s="78" t="s">
        <v>267</v>
      </c>
      <c r="B391" s="78" t="s">
        <v>3035</v>
      </c>
      <c r="C391" s="86" t="s">
        <v>1466</v>
      </c>
      <c r="D391" s="122">
        <v>43853.3359837963</v>
      </c>
    </row>
    <row r="392" spans="1:4" x14ac:dyDescent="0.25">
      <c r="A392" s="78" t="s">
        <v>267</v>
      </c>
      <c r="B392" s="78" t="s">
        <v>2985</v>
      </c>
      <c r="C392" s="86" t="s">
        <v>1466</v>
      </c>
      <c r="D392" s="122">
        <v>43853.3359837963</v>
      </c>
    </row>
    <row r="393" spans="1:4" x14ac:dyDescent="0.25">
      <c r="A393" s="78" t="s">
        <v>267</v>
      </c>
      <c r="B393" s="78" t="s">
        <v>3029</v>
      </c>
      <c r="C393" s="86" t="s">
        <v>1466</v>
      </c>
      <c r="D393" s="122">
        <v>43853.3359837963</v>
      </c>
    </row>
    <row r="394" spans="1:4" x14ac:dyDescent="0.25">
      <c r="A394" s="78" t="s">
        <v>267</v>
      </c>
      <c r="B394" s="78" t="s">
        <v>2523</v>
      </c>
      <c r="C394" s="86" t="s">
        <v>1466</v>
      </c>
      <c r="D394" s="122">
        <v>43853.3359837963</v>
      </c>
    </row>
    <row r="395" spans="1:4" x14ac:dyDescent="0.25">
      <c r="A395" s="78" t="s">
        <v>267</v>
      </c>
      <c r="B395" s="78" t="s">
        <v>2990</v>
      </c>
      <c r="C395" s="86" t="s">
        <v>1466</v>
      </c>
      <c r="D395" s="122">
        <v>43853.3359837963</v>
      </c>
    </row>
    <row r="396" spans="1:4" x14ac:dyDescent="0.25">
      <c r="A396" s="78" t="s">
        <v>267</v>
      </c>
      <c r="B396" s="78" t="s">
        <v>3065</v>
      </c>
      <c r="C396" s="86" t="s">
        <v>1466</v>
      </c>
      <c r="D396" s="122">
        <v>43853.3359837963</v>
      </c>
    </row>
    <row r="397" spans="1:4" x14ac:dyDescent="0.25">
      <c r="A397" s="78" t="s">
        <v>267</v>
      </c>
      <c r="B397" s="78" t="s">
        <v>2549</v>
      </c>
      <c r="C397" s="86" t="s">
        <v>1466</v>
      </c>
      <c r="D397" s="122">
        <v>43853.3359837963</v>
      </c>
    </row>
    <row r="398" spans="1:4" x14ac:dyDescent="0.25">
      <c r="A398" s="78" t="s">
        <v>267</v>
      </c>
      <c r="B398" s="78" t="s">
        <v>2881</v>
      </c>
      <c r="C398" s="86" t="s">
        <v>1466</v>
      </c>
      <c r="D398" s="122">
        <v>43853.3359837963</v>
      </c>
    </row>
    <row r="399" spans="1:4" x14ac:dyDescent="0.25">
      <c r="A399" s="78" t="s">
        <v>267</v>
      </c>
      <c r="B399" s="78" t="s">
        <v>2882</v>
      </c>
      <c r="C399" s="86" t="s">
        <v>1466</v>
      </c>
      <c r="D399" s="122">
        <v>43853.3359837963</v>
      </c>
    </row>
    <row r="400" spans="1:4" x14ac:dyDescent="0.25">
      <c r="A400" s="78" t="s">
        <v>267</v>
      </c>
      <c r="B400" s="78" t="s">
        <v>2883</v>
      </c>
      <c r="C400" s="86" t="s">
        <v>1466</v>
      </c>
      <c r="D400" s="122">
        <v>43853.3359837963</v>
      </c>
    </row>
    <row r="401" spans="1:4" x14ac:dyDescent="0.25">
      <c r="A401" s="78" t="s">
        <v>267</v>
      </c>
      <c r="B401" s="78" t="s">
        <v>2987</v>
      </c>
      <c r="C401" s="86" t="s">
        <v>1466</v>
      </c>
      <c r="D401" s="122">
        <v>43853.3359837963</v>
      </c>
    </row>
    <row r="402" spans="1:4" x14ac:dyDescent="0.25">
      <c r="A402" s="78" t="s">
        <v>267</v>
      </c>
      <c r="B402" s="78" t="s">
        <v>2631</v>
      </c>
      <c r="C402" s="86" t="s">
        <v>1466</v>
      </c>
      <c r="D402" s="122">
        <v>43853.3359837963</v>
      </c>
    </row>
    <row r="403" spans="1:4" x14ac:dyDescent="0.25">
      <c r="A403" s="78" t="s">
        <v>267</v>
      </c>
      <c r="B403" s="78" t="s">
        <v>2980</v>
      </c>
      <c r="C403" s="86" t="s">
        <v>1466</v>
      </c>
      <c r="D403" s="122">
        <v>43853.3359837963</v>
      </c>
    </row>
    <row r="404" spans="1:4" x14ac:dyDescent="0.25">
      <c r="A404" s="78" t="s">
        <v>267</v>
      </c>
      <c r="B404" s="78" t="s">
        <v>2884</v>
      </c>
      <c r="C404" s="86" t="s">
        <v>1466</v>
      </c>
      <c r="D404" s="122">
        <v>43853.3359837963</v>
      </c>
    </row>
    <row r="405" spans="1:4" x14ac:dyDescent="0.25">
      <c r="A405" s="78" t="s">
        <v>267</v>
      </c>
      <c r="B405" s="78" t="s">
        <v>2468</v>
      </c>
      <c r="C405" s="86" t="s">
        <v>1466</v>
      </c>
      <c r="D405" s="122">
        <v>43853.3359837963</v>
      </c>
    </row>
    <row r="406" spans="1:4" x14ac:dyDescent="0.25">
      <c r="A406" s="78" t="s">
        <v>267</v>
      </c>
      <c r="B406" s="78" t="s">
        <v>3008</v>
      </c>
      <c r="C406" s="86" t="s">
        <v>1466</v>
      </c>
      <c r="D406" s="122">
        <v>43853.3359837963</v>
      </c>
    </row>
    <row r="407" spans="1:4" x14ac:dyDescent="0.25">
      <c r="A407" s="78" t="s">
        <v>267</v>
      </c>
      <c r="B407" s="78" t="s">
        <v>3009</v>
      </c>
      <c r="C407" s="86" t="s">
        <v>1466</v>
      </c>
      <c r="D407" s="122">
        <v>43853.3359837963</v>
      </c>
    </row>
    <row r="408" spans="1:4" x14ac:dyDescent="0.25">
      <c r="A408" s="78" t="s">
        <v>267</v>
      </c>
      <c r="B408" s="78" t="s">
        <v>2465</v>
      </c>
      <c r="C408" s="86" t="s">
        <v>1466</v>
      </c>
      <c r="D408" s="122">
        <v>43853.3359837963</v>
      </c>
    </row>
    <row r="409" spans="1:4" x14ac:dyDescent="0.25">
      <c r="A409" s="78" t="s">
        <v>267</v>
      </c>
      <c r="B409" s="78" t="s">
        <v>3066</v>
      </c>
      <c r="C409" s="86" t="s">
        <v>1466</v>
      </c>
      <c r="D409" s="122">
        <v>43853.3359837963</v>
      </c>
    </row>
    <row r="410" spans="1:4" x14ac:dyDescent="0.25">
      <c r="A410" s="78" t="s">
        <v>267</v>
      </c>
      <c r="B410" s="78" t="s">
        <v>3039</v>
      </c>
      <c r="C410" s="86" t="s">
        <v>1466</v>
      </c>
      <c r="D410" s="122">
        <v>43853.3359837963</v>
      </c>
    </row>
    <row r="411" spans="1:4" x14ac:dyDescent="0.25">
      <c r="A411" s="78" t="s">
        <v>267</v>
      </c>
      <c r="B411" s="78" t="s">
        <v>1924</v>
      </c>
      <c r="C411" s="86" t="s">
        <v>1466</v>
      </c>
      <c r="D411" s="122">
        <v>43853.3359837963</v>
      </c>
    </row>
    <row r="412" spans="1:4" x14ac:dyDescent="0.25">
      <c r="A412" s="78" t="s">
        <v>267</v>
      </c>
      <c r="B412" s="78" t="s">
        <v>3067</v>
      </c>
      <c r="C412" s="86" t="s">
        <v>1466</v>
      </c>
      <c r="D412" s="122">
        <v>43853.3359837963</v>
      </c>
    </row>
    <row r="413" spans="1:4" x14ac:dyDescent="0.25">
      <c r="A413" s="78" t="s">
        <v>269</v>
      </c>
      <c r="B413" s="78" t="s">
        <v>3068</v>
      </c>
      <c r="C413" s="86" t="s">
        <v>1465</v>
      </c>
      <c r="D413" s="122">
        <v>43851.577141203707</v>
      </c>
    </row>
    <row r="414" spans="1:4" x14ac:dyDescent="0.25">
      <c r="A414" s="78" t="s">
        <v>269</v>
      </c>
      <c r="B414" s="78" t="s">
        <v>2994</v>
      </c>
      <c r="C414" s="86" t="s">
        <v>1465</v>
      </c>
      <c r="D414" s="122">
        <v>43851.577141203707</v>
      </c>
    </row>
    <row r="415" spans="1:4" x14ac:dyDescent="0.25">
      <c r="A415" s="78" t="s">
        <v>269</v>
      </c>
      <c r="B415" s="78" t="s">
        <v>2982</v>
      </c>
      <c r="C415" s="86" t="s">
        <v>1465</v>
      </c>
      <c r="D415" s="122">
        <v>43851.577141203707</v>
      </c>
    </row>
    <row r="416" spans="1:4" x14ac:dyDescent="0.25">
      <c r="A416" s="78" t="s">
        <v>269</v>
      </c>
      <c r="B416" s="78" t="s">
        <v>3044</v>
      </c>
      <c r="C416" s="86" t="s">
        <v>1465</v>
      </c>
      <c r="D416" s="122">
        <v>43851.577141203707</v>
      </c>
    </row>
    <row r="417" spans="1:4" x14ac:dyDescent="0.25">
      <c r="A417" s="78" t="s">
        <v>269</v>
      </c>
      <c r="B417" s="78" t="s">
        <v>2737</v>
      </c>
      <c r="C417" s="86" t="s">
        <v>1465</v>
      </c>
      <c r="D417" s="122">
        <v>43851.577141203707</v>
      </c>
    </row>
    <row r="418" spans="1:4" x14ac:dyDescent="0.25">
      <c r="A418" s="78" t="s">
        <v>269</v>
      </c>
      <c r="B418" s="78" t="s">
        <v>2995</v>
      </c>
      <c r="C418" s="86" t="s">
        <v>1465</v>
      </c>
      <c r="D418" s="122">
        <v>43851.577141203707</v>
      </c>
    </row>
    <row r="419" spans="1:4" x14ac:dyDescent="0.25">
      <c r="A419" s="78" t="s">
        <v>269</v>
      </c>
      <c r="B419" s="78" t="s">
        <v>3037</v>
      </c>
      <c r="C419" s="86" t="s">
        <v>1465</v>
      </c>
      <c r="D419" s="122">
        <v>43851.577141203707</v>
      </c>
    </row>
    <row r="420" spans="1:4" x14ac:dyDescent="0.25">
      <c r="A420" s="78" t="s">
        <v>269</v>
      </c>
      <c r="B420" s="78" t="s">
        <v>2603</v>
      </c>
      <c r="C420" s="86" t="s">
        <v>1465</v>
      </c>
      <c r="D420" s="122">
        <v>43851.577141203707</v>
      </c>
    </row>
    <row r="421" spans="1:4" x14ac:dyDescent="0.25">
      <c r="A421" s="78" t="s">
        <v>269</v>
      </c>
      <c r="B421" s="78" t="s">
        <v>2604</v>
      </c>
      <c r="C421" s="86" t="s">
        <v>1465</v>
      </c>
      <c r="D421" s="122">
        <v>43851.577141203707</v>
      </c>
    </row>
    <row r="422" spans="1:4" x14ac:dyDescent="0.25">
      <c r="A422" s="78" t="s">
        <v>269</v>
      </c>
      <c r="B422" s="78" t="s">
        <v>2984</v>
      </c>
      <c r="C422" s="86" t="s">
        <v>1465</v>
      </c>
      <c r="D422" s="122">
        <v>43851.577141203707</v>
      </c>
    </row>
    <row r="423" spans="1:4" x14ac:dyDescent="0.25">
      <c r="A423" s="78" t="s">
        <v>269</v>
      </c>
      <c r="B423" s="78" t="s">
        <v>3039</v>
      </c>
      <c r="C423" s="86" t="s">
        <v>1465</v>
      </c>
      <c r="D423" s="122">
        <v>43851.577141203707</v>
      </c>
    </row>
    <row r="424" spans="1:4" x14ac:dyDescent="0.25">
      <c r="A424" s="78" t="s">
        <v>269</v>
      </c>
      <c r="B424" s="78" t="s">
        <v>2981</v>
      </c>
      <c r="C424" s="86" t="s">
        <v>1465</v>
      </c>
      <c r="D424" s="122">
        <v>43851.577141203707</v>
      </c>
    </row>
    <row r="425" spans="1:4" x14ac:dyDescent="0.25">
      <c r="A425" s="78" t="s">
        <v>269</v>
      </c>
      <c r="B425" s="78" t="s">
        <v>2592</v>
      </c>
      <c r="C425" s="86" t="s">
        <v>1465</v>
      </c>
      <c r="D425" s="122">
        <v>43851.577141203707</v>
      </c>
    </row>
    <row r="426" spans="1:4" x14ac:dyDescent="0.25">
      <c r="A426" s="78" t="s">
        <v>269</v>
      </c>
      <c r="B426" s="78">
        <v>31</v>
      </c>
      <c r="C426" s="86" t="s">
        <v>1465</v>
      </c>
      <c r="D426" s="122">
        <v>43851.577141203707</v>
      </c>
    </row>
    <row r="427" spans="1:4" x14ac:dyDescent="0.25">
      <c r="A427" s="78" t="s">
        <v>269</v>
      </c>
      <c r="B427" s="78" t="s">
        <v>2446</v>
      </c>
      <c r="C427" s="86" t="s">
        <v>1465</v>
      </c>
      <c r="D427" s="122">
        <v>43851.577141203707</v>
      </c>
    </row>
    <row r="428" spans="1:4" x14ac:dyDescent="0.25">
      <c r="A428" s="78" t="s">
        <v>269</v>
      </c>
      <c r="B428" s="78" t="s">
        <v>3069</v>
      </c>
      <c r="C428" s="86" t="s">
        <v>1465</v>
      </c>
      <c r="D428" s="122">
        <v>43851.577141203707</v>
      </c>
    </row>
    <row r="429" spans="1:4" x14ac:dyDescent="0.25">
      <c r="A429" s="78" t="s">
        <v>269</v>
      </c>
      <c r="B429" s="78" t="s">
        <v>3070</v>
      </c>
      <c r="C429" s="86" t="s">
        <v>1465</v>
      </c>
      <c r="D429" s="122">
        <v>43851.577141203707</v>
      </c>
    </row>
    <row r="430" spans="1:4" x14ac:dyDescent="0.25">
      <c r="A430" s="78" t="s">
        <v>269</v>
      </c>
      <c r="B430" s="78" t="s">
        <v>3071</v>
      </c>
      <c r="C430" s="86" t="s">
        <v>1465</v>
      </c>
      <c r="D430" s="122">
        <v>43851.577141203707</v>
      </c>
    </row>
    <row r="431" spans="1:4" x14ac:dyDescent="0.25">
      <c r="A431" s="78" t="s">
        <v>269</v>
      </c>
      <c r="B431" s="78" t="s">
        <v>3072</v>
      </c>
      <c r="C431" s="86" t="s">
        <v>1465</v>
      </c>
      <c r="D431" s="122">
        <v>43851.577141203707</v>
      </c>
    </row>
    <row r="432" spans="1:4" x14ac:dyDescent="0.25">
      <c r="A432" s="78" t="s">
        <v>269</v>
      </c>
      <c r="B432" s="78" t="s">
        <v>2605</v>
      </c>
      <c r="C432" s="86" t="s">
        <v>1465</v>
      </c>
      <c r="D432" s="122">
        <v>43851.577141203707</v>
      </c>
    </row>
    <row r="433" spans="1:4" x14ac:dyDescent="0.25">
      <c r="A433" s="78" t="s">
        <v>269</v>
      </c>
      <c r="B433" s="78" t="s">
        <v>3073</v>
      </c>
      <c r="C433" s="86" t="s">
        <v>1465</v>
      </c>
      <c r="D433" s="122">
        <v>43851.577141203707</v>
      </c>
    </row>
    <row r="434" spans="1:4" x14ac:dyDescent="0.25">
      <c r="A434" s="78" t="s">
        <v>269</v>
      </c>
      <c r="B434" s="78" t="s">
        <v>3012</v>
      </c>
      <c r="C434" s="86" t="s">
        <v>1465</v>
      </c>
      <c r="D434" s="122">
        <v>43851.577141203707</v>
      </c>
    </row>
    <row r="435" spans="1:4" x14ac:dyDescent="0.25">
      <c r="A435" s="78" t="s">
        <v>269</v>
      </c>
      <c r="B435" s="78">
        <v>10</v>
      </c>
      <c r="C435" s="86" t="s">
        <v>1465</v>
      </c>
      <c r="D435" s="122">
        <v>43851.577141203707</v>
      </c>
    </row>
    <row r="436" spans="1:4" x14ac:dyDescent="0.25">
      <c r="A436" s="78" t="s">
        <v>269</v>
      </c>
      <c r="B436" s="78" t="s">
        <v>2450</v>
      </c>
      <c r="C436" s="86" t="s">
        <v>1465</v>
      </c>
      <c r="D436" s="122">
        <v>43851.577141203707</v>
      </c>
    </row>
    <row r="437" spans="1:4" x14ac:dyDescent="0.25">
      <c r="A437" s="78" t="s">
        <v>269</v>
      </c>
      <c r="B437" s="78" t="s">
        <v>2989</v>
      </c>
      <c r="C437" s="86" t="s">
        <v>1465</v>
      </c>
      <c r="D437" s="122">
        <v>43851.577141203707</v>
      </c>
    </row>
    <row r="438" spans="1:4" x14ac:dyDescent="0.25">
      <c r="A438" s="78" t="s">
        <v>269</v>
      </c>
      <c r="B438" s="78" t="s">
        <v>3007</v>
      </c>
      <c r="C438" s="86" t="s">
        <v>1465</v>
      </c>
      <c r="D438" s="122">
        <v>43851.577141203707</v>
      </c>
    </row>
    <row r="439" spans="1:4" x14ac:dyDescent="0.25">
      <c r="A439" s="78" t="s">
        <v>269</v>
      </c>
      <c r="B439" s="78" t="s">
        <v>2448</v>
      </c>
      <c r="C439" s="86" t="s">
        <v>1465</v>
      </c>
      <c r="D439" s="122">
        <v>43851.577141203707</v>
      </c>
    </row>
    <row r="440" spans="1:4" x14ac:dyDescent="0.25">
      <c r="A440" s="78" t="s">
        <v>269</v>
      </c>
      <c r="B440" s="78" t="s">
        <v>3014</v>
      </c>
      <c r="C440" s="86" t="s">
        <v>1465</v>
      </c>
      <c r="D440" s="122">
        <v>43851.577141203707</v>
      </c>
    </row>
    <row r="441" spans="1:4" x14ac:dyDescent="0.25">
      <c r="A441" s="78" t="s">
        <v>269</v>
      </c>
      <c r="B441" s="78" t="s">
        <v>2454</v>
      </c>
      <c r="C441" s="86" t="s">
        <v>1465</v>
      </c>
      <c r="D441" s="122">
        <v>43851.577141203707</v>
      </c>
    </row>
    <row r="442" spans="1:4" x14ac:dyDescent="0.25">
      <c r="A442" s="78" t="s">
        <v>269</v>
      </c>
      <c r="B442" s="78" t="s">
        <v>2513</v>
      </c>
      <c r="C442" s="86" t="s">
        <v>1465</v>
      </c>
      <c r="D442" s="122">
        <v>43851.577141203707</v>
      </c>
    </row>
    <row r="443" spans="1:4" x14ac:dyDescent="0.25">
      <c r="A443" s="78" t="s">
        <v>269</v>
      </c>
      <c r="B443" s="78" t="s">
        <v>3028</v>
      </c>
      <c r="C443" s="86" t="s">
        <v>1464</v>
      </c>
      <c r="D443" s="122">
        <v>43850.692175925928</v>
      </c>
    </row>
    <row r="444" spans="1:4" x14ac:dyDescent="0.25">
      <c r="A444" s="78" t="s">
        <v>269</v>
      </c>
      <c r="B444" s="78" t="s">
        <v>2878</v>
      </c>
      <c r="C444" s="86" t="s">
        <v>1464</v>
      </c>
      <c r="D444" s="122">
        <v>43850.692175925928</v>
      </c>
    </row>
    <row r="445" spans="1:4" x14ac:dyDescent="0.25">
      <c r="A445" s="78" t="s">
        <v>269</v>
      </c>
      <c r="B445" s="78" t="s">
        <v>3012</v>
      </c>
      <c r="C445" s="86" t="s">
        <v>1464</v>
      </c>
      <c r="D445" s="122">
        <v>43850.692175925928</v>
      </c>
    </row>
    <row r="446" spans="1:4" x14ac:dyDescent="0.25">
      <c r="A446" s="78" t="s">
        <v>269</v>
      </c>
      <c r="B446" s="78" t="s">
        <v>2450</v>
      </c>
      <c r="C446" s="86" t="s">
        <v>1464</v>
      </c>
      <c r="D446" s="122">
        <v>43850.692175925928</v>
      </c>
    </row>
    <row r="447" spans="1:4" x14ac:dyDescent="0.25">
      <c r="A447" s="78" t="s">
        <v>269</v>
      </c>
      <c r="B447" s="78" t="s">
        <v>2984</v>
      </c>
      <c r="C447" s="86" t="s">
        <v>1464</v>
      </c>
      <c r="D447" s="122">
        <v>43850.692175925928</v>
      </c>
    </row>
    <row r="448" spans="1:4" x14ac:dyDescent="0.25">
      <c r="A448" s="78" t="s">
        <v>269</v>
      </c>
      <c r="B448" s="78">
        <v>10</v>
      </c>
      <c r="C448" s="86" t="s">
        <v>1464</v>
      </c>
      <c r="D448" s="122">
        <v>43850.692175925928</v>
      </c>
    </row>
    <row r="449" spans="1:4" x14ac:dyDescent="0.25">
      <c r="A449" s="78" t="s">
        <v>269</v>
      </c>
      <c r="B449" s="78" t="s">
        <v>2989</v>
      </c>
      <c r="C449" s="86" t="s">
        <v>1464</v>
      </c>
      <c r="D449" s="122">
        <v>43850.692175925928</v>
      </c>
    </row>
    <row r="450" spans="1:4" x14ac:dyDescent="0.25">
      <c r="A450" s="78" t="s">
        <v>269</v>
      </c>
      <c r="B450" s="78" t="s">
        <v>3034</v>
      </c>
      <c r="C450" s="86" t="s">
        <v>1464</v>
      </c>
      <c r="D450" s="122">
        <v>43850.692175925928</v>
      </c>
    </row>
    <row r="451" spans="1:4" x14ac:dyDescent="0.25">
      <c r="A451" s="78" t="s">
        <v>269</v>
      </c>
      <c r="B451" s="78" t="s">
        <v>2473</v>
      </c>
      <c r="C451" s="86" t="s">
        <v>1464</v>
      </c>
      <c r="D451" s="122">
        <v>43850.692175925928</v>
      </c>
    </row>
    <row r="452" spans="1:4" x14ac:dyDescent="0.25">
      <c r="A452" s="78" t="s">
        <v>269</v>
      </c>
      <c r="B452" s="78" t="s">
        <v>2982</v>
      </c>
      <c r="C452" s="86" t="s">
        <v>1464</v>
      </c>
      <c r="D452" s="122">
        <v>43850.692175925928</v>
      </c>
    </row>
    <row r="453" spans="1:4" x14ac:dyDescent="0.25">
      <c r="A453" s="78" t="s">
        <v>269</v>
      </c>
      <c r="B453" s="78" t="s">
        <v>2994</v>
      </c>
      <c r="C453" s="86" t="s">
        <v>1464</v>
      </c>
      <c r="D453" s="122">
        <v>43850.692175925928</v>
      </c>
    </row>
    <row r="454" spans="1:4" x14ac:dyDescent="0.25">
      <c r="A454" s="78" t="s">
        <v>269</v>
      </c>
      <c r="B454" s="78" t="s">
        <v>2879</v>
      </c>
      <c r="C454" s="86" t="s">
        <v>1464</v>
      </c>
      <c r="D454" s="122">
        <v>43850.692175925928</v>
      </c>
    </row>
    <row r="455" spans="1:4" x14ac:dyDescent="0.25">
      <c r="A455" s="78" t="s">
        <v>269</v>
      </c>
      <c r="B455" s="78" t="s">
        <v>3002</v>
      </c>
      <c r="C455" s="86" t="s">
        <v>1464</v>
      </c>
      <c r="D455" s="122">
        <v>43850.692175925928</v>
      </c>
    </row>
    <row r="456" spans="1:4" x14ac:dyDescent="0.25">
      <c r="A456" s="78" t="s">
        <v>269</v>
      </c>
      <c r="B456" s="78" t="s">
        <v>2506</v>
      </c>
      <c r="C456" s="86" t="s">
        <v>1464</v>
      </c>
      <c r="D456" s="122">
        <v>43850.692175925928</v>
      </c>
    </row>
    <row r="457" spans="1:4" x14ac:dyDescent="0.25">
      <c r="A457" s="78" t="s">
        <v>269</v>
      </c>
      <c r="B457" s="78" t="s">
        <v>2981</v>
      </c>
      <c r="C457" s="86" t="s">
        <v>1464</v>
      </c>
      <c r="D457" s="122">
        <v>43850.692175925928</v>
      </c>
    </row>
    <row r="458" spans="1:4" x14ac:dyDescent="0.25">
      <c r="A458" s="78" t="s">
        <v>269</v>
      </c>
      <c r="B458" s="78" t="s">
        <v>2454</v>
      </c>
      <c r="C458" s="86" t="s">
        <v>1464</v>
      </c>
      <c r="D458" s="122">
        <v>43850.692175925928</v>
      </c>
    </row>
    <row r="459" spans="1:4" x14ac:dyDescent="0.25">
      <c r="A459" s="78" t="s">
        <v>269</v>
      </c>
      <c r="B459" s="78" t="s">
        <v>2880</v>
      </c>
      <c r="C459" s="86" t="s">
        <v>1464</v>
      </c>
      <c r="D459" s="122">
        <v>43850.692175925928</v>
      </c>
    </row>
    <row r="460" spans="1:4" x14ac:dyDescent="0.25">
      <c r="A460" s="78" t="s">
        <v>269</v>
      </c>
      <c r="B460" s="78" t="s">
        <v>3035</v>
      </c>
      <c r="C460" s="86" t="s">
        <v>1464</v>
      </c>
      <c r="D460" s="122">
        <v>43850.692175925928</v>
      </c>
    </row>
    <row r="461" spans="1:4" x14ac:dyDescent="0.25">
      <c r="A461" s="78" t="s">
        <v>269</v>
      </c>
      <c r="B461" s="78" t="s">
        <v>2985</v>
      </c>
      <c r="C461" s="86" t="s">
        <v>1464</v>
      </c>
      <c r="D461" s="122">
        <v>43850.692175925928</v>
      </c>
    </row>
    <row r="462" spans="1:4" x14ac:dyDescent="0.25">
      <c r="A462" s="78" t="s">
        <v>269</v>
      </c>
      <c r="B462" s="78" t="s">
        <v>3029</v>
      </c>
      <c r="C462" s="86" t="s">
        <v>1464</v>
      </c>
      <c r="D462" s="122">
        <v>43850.692175925928</v>
      </c>
    </row>
    <row r="463" spans="1:4" x14ac:dyDescent="0.25">
      <c r="A463" s="78" t="s">
        <v>269</v>
      </c>
      <c r="B463" s="78" t="s">
        <v>2523</v>
      </c>
      <c r="C463" s="86" t="s">
        <v>1464</v>
      </c>
      <c r="D463" s="122">
        <v>43850.692175925928</v>
      </c>
    </row>
    <row r="464" spans="1:4" x14ac:dyDescent="0.25">
      <c r="A464" s="78" t="s">
        <v>269</v>
      </c>
      <c r="B464" s="78" t="s">
        <v>2990</v>
      </c>
      <c r="C464" s="86" t="s">
        <v>1464</v>
      </c>
      <c r="D464" s="122">
        <v>43850.692175925928</v>
      </c>
    </row>
    <row r="465" spans="1:4" x14ac:dyDescent="0.25">
      <c r="A465" s="78" t="s">
        <v>269</v>
      </c>
      <c r="B465" s="78" t="s">
        <v>3065</v>
      </c>
      <c r="C465" s="86" t="s">
        <v>1464</v>
      </c>
      <c r="D465" s="122">
        <v>43850.692175925928</v>
      </c>
    </row>
    <row r="466" spans="1:4" x14ac:dyDescent="0.25">
      <c r="A466" s="78" t="s">
        <v>269</v>
      </c>
      <c r="B466" s="78" t="s">
        <v>2549</v>
      </c>
      <c r="C466" s="86" t="s">
        <v>1464</v>
      </c>
      <c r="D466" s="122">
        <v>43850.692175925928</v>
      </c>
    </row>
    <row r="467" spans="1:4" x14ac:dyDescent="0.25">
      <c r="A467" s="78" t="s">
        <v>269</v>
      </c>
      <c r="B467" s="78" t="s">
        <v>2881</v>
      </c>
      <c r="C467" s="86" t="s">
        <v>1464</v>
      </c>
      <c r="D467" s="122">
        <v>43850.692175925928</v>
      </c>
    </row>
    <row r="468" spans="1:4" x14ac:dyDescent="0.25">
      <c r="A468" s="78" t="s">
        <v>269</v>
      </c>
      <c r="B468" s="78" t="s">
        <v>2882</v>
      </c>
      <c r="C468" s="86" t="s">
        <v>1464</v>
      </c>
      <c r="D468" s="122">
        <v>43850.692175925928</v>
      </c>
    </row>
    <row r="469" spans="1:4" x14ac:dyDescent="0.25">
      <c r="A469" s="78" t="s">
        <v>269</v>
      </c>
      <c r="B469" s="78" t="s">
        <v>2883</v>
      </c>
      <c r="C469" s="86" t="s">
        <v>1464</v>
      </c>
      <c r="D469" s="122">
        <v>43850.692175925928</v>
      </c>
    </row>
    <row r="470" spans="1:4" x14ac:dyDescent="0.25">
      <c r="A470" s="78" t="s">
        <v>269</v>
      </c>
      <c r="B470" s="78" t="s">
        <v>2987</v>
      </c>
      <c r="C470" s="86" t="s">
        <v>1464</v>
      </c>
      <c r="D470" s="122">
        <v>43850.692175925928</v>
      </c>
    </row>
    <row r="471" spans="1:4" x14ac:dyDescent="0.25">
      <c r="A471" s="78" t="s">
        <v>269</v>
      </c>
      <c r="B471" s="78" t="s">
        <v>2631</v>
      </c>
      <c r="C471" s="86" t="s">
        <v>1464</v>
      </c>
      <c r="D471" s="122">
        <v>43850.692175925928</v>
      </c>
    </row>
    <row r="472" spans="1:4" x14ac:dyDescent="0.25">
      <c r="A472" s="78" t="s">
        <v>269</v>
      </c>
      <c r="B472" s="78" t="s">
        <v>2980</v>
      </c>
      <c r="C472" s="86" t="s">
        <v>1464</v>
      </c>
      <c r="D472" s="122">
        <v>43850.692175925928</v>
      </c>
    </row>
    <row r="473" spans="1:4" x14ac:dyDescent="0.25">
      <c r="A473" s="78" t="s">
        <v>269</v>
      </c>
      <c r="B473" s="78" t="s">
        <v>2884</v>
      </c>
      <c r="C473" s="86" t="s">
        <v>1464</v>
      </c>
      <c r="D473" s="122">
        <v>43850.692175925928</v>
      </c>
    </row>
    <row r="474" spans="1:4" x14ac:dyDescent="0.25">
      <c r="A474" s="78" t="s">
        <v>269</v>
      </c>
      <c r="B474" s="78" t="s">
        <v>2468</v>
      </c>
      <c r="C474" s="86" t="s">
        <v>1464</v>
      </c>
      <c r="D474" s="122">
        <v>43850.692175925928</v>
      </c>
    </row>
    <row r="475" spans="1:4" x14ac:dyDescent="0.25">
      <c r="A475" s="78" t="s">
        <v>269</v>
      </c>
      <c r="B475" s="78" t="s">
        <v>3008</v>
      </c>
      <c r="C475" s="86" t="s">
        <v>1464</v>
      </c>
      <c r="D475" s="122">
        <v>43850.692175925928</v>
      </c>
    </row>
    <row r="476" spans="1:4" x14ac:dyDescent="0.25">
      <c r="A476" s="78" t="s">
        <v>269</v>
      </c>
      <c r="B476" s="78" t="s">
        <v>3009</v>
      </c>
      <c r="C476" s="86" t="s">
        <v>1464</v>
      </c>
      <c r="D476" s="122">
        <v>43850.692175925928</v>
      </c>
    </row>
    <row r="477" spans="1:4" x14ac:dyDescent="0.25">
      <c r="A477" s="78" t="s">
        <v>269</v>
      </c>
      <c r="B477" s="78" t="s">
        <v>2465</v>
      </c>
      <c r="C477" s="86" t="s">
        <v>1464</v>
      </c>
      <c r="D477" s="122">
        <v>43850.692175925928</v>
      </c>
    </row>
    <row r="478" spans="1:4" x14ac:dyDescent="0.25">
      <c r="A478" s="78" t="s">
        <v>269</v>
      </c>
      <c r="B478" s="78" t="s">
        <v>3066</v>
      </c>
      <c r="C478" s="86" t="s">
        <v>1464</v>
      </c>
      <c r="D478" s="122">
        <v>43850.692175925928</v>
      </c>
    </row>
    <row r="479" spans="1:4" x14ac:dyDescent="0.25">
      <c r="A479" s="78" t="s">
        <v>269</v>
      </c>
      <c r="B479" s="78" t="s">
        <v>3039</v>
      </c>
      <c r="C479" s="86" t="s">
        <v>1464</v>
      </c>
      <c r="D479" s="122">
        <v>43850.692175925928</v>
      </c>
    </row>
    <row r="480" spans="1:4" x14ac:dyDescent="0.25">
      <c r="A480" s="78" t="s">
        <v>269</v>
      </c>
      <c r="B480" s="78" t="s">
        <v>1924</v>
      </c>
      <c r="C480" s="86" t="s">
        <v>1464</v>
      </c>
      <c r="D480" s="122">
        <v>43850.692175925928</v>
      </c>
    </row>
    <row r="481" spans="1:4" x14ac:dyDescent="0.25">
      <c r="A481" s="78" t="s">
        <v>269</v>
      </c>
      <c r="B481" s="78" t="s">
        <v>3067</v>
      </c>
      <c r="C481" s="86" t="s">
        <v>1464</v>
      </c>
      <c r="D481" s="122">
        <v>43850.692175925928</v>
      </c>
    </row>
    <row r="482" spans="1:4" x14ac:dyDescent="0.25">
      <c r="A482" s="78" t="s">
        <v>267</v>
      </c>
      <c r="B482" s="78" t="s">
        <v>3054</v>
      </c>
      <c r="C482" s="86" t="s">
        <v>1501</v>
      </c>
      <c r="D482" s="122">
        <v>43853.336354166669</v>
      </c>
    </row>
    <row r="483" spans="1:4" x14ac:dyDescent="0.25">
      <c r="A483" s="78" t="s">
        <v>267</v>
      </c>
      <c r="B483" s="78" t="s">
        <v>2981</v>
      </c>
      <c r="C483" s="86" t="s">
        <v>1501</v>
      </c>
      <c r="D483" s="122">
        <v>43853.336354166669</v>
      </c>
    </row>
    <row r="484" spans="1:4" x14ac:dyDescent="0.25">
      <c r="A484" s="78" t="s">
        <v>267</v>
      </c>
      <c r="B484" s="78" t="s">
        <v>2532</v>
      </c>
      <c r="C484" s="86" t="s">
        <v>1501</v>
      </c>
      <c r="D484" s="122">
        <v>43853.336354166669</v>
      </c>
    </row>
    <row r="485" spans="1:4" x14ac:dyDescent="0.25">
      <c r="A485" s="78" t="s">
        <v>267</v>
      </c>
      <c r="B485" s="78" t="s">
        <v>3014</v>
      </c>
      <c r="C485" s="86" t="s">
        <v>1501</v>
      </c>
      <c r="D485" s="122">
        <v>43853.336354166669</v>
      </c>
    </row>
    <row r="486" spans="1:4" x14ac:dyDescent="0.25">
      <c r="A486" s="78" t="s">
        <v>267</v>
      </c>
      <c r="B486" s="78" t="s">
        <v>2527</v>
      </c>
      <c r="C486" s="86" t="s">
        <v>1501</v>
      </c>
      <c r="D486" s="122">
        <v>43853.336354166669</v>
      </c>
    </row>
    <row r="487" spans="1:4" x14ac:dyDescent="0.25">
      <c r="A487" s="78" t="s">
        <v>267</v>
      </c>
      <c r="B487" s="78" t="s">
        <v>2546</v>
      </c>
      <c r="C487" s="86" t="s">
        <v>1501</v>
      </c>
      <c r="D487" s="122">
        <v>43853.336354166669</v>
      </c>
    </row>
    <row r="488" spans="1:4" x14ac:dyDescent="0.25">
      <c r="A488" s="78" t="s">
        <v>267</v>
      </c>
      <c r="B488" s="78" t="s">
        <v>2990</v>
      </c>
      <c r="C488" s="86" t="s">
        <v>1501</v>
      </c>
      <c r="D488" s="122">
        <v>43853.336354166669</v>
      </c>
    </row>
    <row r="489" spans="1:4" x14ac:dyDescent="0.25">
      <c r="A489" s="78" t="s">
        <v>267</v>
      </c>
      <c r="B489" s="78" t="s">
        <v>2589</v>
      </c>
      <c r="C489" s="86" t="s">
        <v>1501</v>
      </c>
      <c r="D489" s="122">
        <v>43853.336354166669</v>
      </c>
    </row>
    <row r="490" spans="1:4" x14ac:dyDescent="0.25">
      <c r="A490" s="78" t="s">
        <v>267</v>
      </c>
      <c r="B490" s="78" t="s">
        <v>282</v>
      </c>
      <c r="C490" s="86" t="s">
        <v>1501</v>
      </c>
      <c r="D490" s="122">
        <v>43853.336354166669</v>
      </c>
    </row>
    <row r="491" spans="1:4" x14ac:dyDescent="0.25">
      <c r="A491" s="78" t="s">
        <v>267</v>
      </c>
      <c r="B491" s="78" t="s">
        <v>2982</v>
      </c>
      <c r="C491" s="86" t="s">
        <v>1501</v>
      </c>
      <c r="D491" s="122">
        <v>43853.336354166669</v>
      </c>
    </row>
    <row r="492" spans="1:4" x14ac:dyDescent="0.25">
      <c r="A492" s="78" t="s">
        <v>267</v>
      </c>
      <c r="B492" s="78" t="s">
        <v>3055</v>
      </c>
      <c r="C492" s="86" t="s">
        <v>1501</v>
      </c>
      <c r="D492" s="122">
        <v>43853.336354166669</v>
      </c>
    </row>
    <row r="493" spans="1:4" x14ac:dyDescent="0.25">
      <c r="A493" s="78" t="s">
        <v>267</v>
      </c>
      <c r="B493" s="78" t="s">
        <v>3056</v>
      </c>
      <c r="C493" s="86" t="s">
        <v>1501</v>
      </c>
      <c r="D493" s="122">
        <v>43853.336354166669</v>
      </c>
    </row>
    <row r="494" spans="1:4" x14ac:dyDescent="0.25">
      <c r="A494" s="78" t="s">
        <v>267</v>
      </c>
      <c r="B494" s="78" t="s">
        <v>2675</v>
      </c>
      <c r="C494" s="86" t="s">
        <v>1501</v>
      </c>
      <c r="D494" s="122">
        <v>43853.336354166669</v>
      </c>
    </row>
    <row r="495" spans="1:4" x14ac:dyDescent="0.25">
      <c r="A495" s="78" t="s">
        <v>267</v>
      </c>
      <c r="B495" s="78" t="s">
        <v>2998</v>
      </c>
      <c r="C495" s="86" t="s">
        <v>1501</v>
      </c>
      <c r="D495" s="122">
        <v>43853.336354166669</v>
      </c>
    </row>
    <row r="496" spans="1:4" x14ac:dyDescent="0.25">
      <c r="A496" s="78" t="s">
        <v>267</v>
      </c>
      <c r="B496" s="78" t="s">
        <v>2676</v>
      </c>
      <c r="C496" s="86" t="s">
        <v>1501</v>
      </c>
      <c r="D496" s="122">
        <v>43853.336354166669</v>
      </c>
    </row>
    <row r="497" spans="1:4" x14ac:dyDescent="0.25">
      <c r="A497" s="78" t="s">
        <v>267</v>
      </c>
      <c r="B497" s="78" t="s">
        <v>2677</v>
      </c>
      <c r="C497" s="86" t="s">
        <v>1501</v>
      </c>
      <c r="D497" s="122">
        <v>43853.336354166669</v>
      </c>
    </row>
    <row r="498" spans="1:4" x14ac:dyDescent="0.25">
      <c r="A498" s="78" t="s">
        <v>267</v>
      </c>
      <c r="B498" s="78" t="s">
        <v>2567</v>
      </c>
      <c r="C498" s="86" t="s">
        <v>1501</v>
      </c>
      <c r="D498" s="122">
        <v>43853.336354166669</v>
      </c>
    </row>
    <row r="499" spans="1:4" x14ac:dyDescent="0.25">
      <c r="A499" s="78" t="s">
        <v>267</v>
      </c>
      <c r="B499" s="78" t="s">
        <v>2590</v>
      </c>
      <c r="C499" s="86" t="s">
        <v>1501</v>
      </c>
      <c r="D499" s="122">
        <v>43853.336354166669</v>
      </c>
    </row>
    <row r="500" spans="1:4" x14ac:dyDescent="0.25">
      <c r="A500" s="78" t="s">
        <v>267</v>
      </c>
      <c r="B500" s="78" t="s">
        <v>2984</v>
      </c>
      <c r="C500" s="86" t="s">
        <v>1501</v>
      </c>
      <c r="D500" s="122">
        <v>43853.336354166669</v>
      </c>
    </row>
    <row r="501" spans="1:4" x14ac:dyDescent="0.25">
      <c r="A501" s="78" t="s">
        <v>267</v>
      </c>
      <c r="B501" s="78" t="s">
        <v>2994</v>
      </c>
      <c r="C501" s="86" t="s">
        <v>1501</v>
      </c>
      <c r="D501" s="122">
        <v>43853.336354166669</v>
      </c>
    </row>
    <row r="502" spans="1:4" x14ac:dyDescent="0.25">
      <c r="A502" s="78" t="s">
        <v>267</v>
      </c>
      <c r="B502" s="78" t="s">
        <v>3011</v>
      </c>
      <c r="C502" s="86" t="s">
        <v>1500</v>
      </c>
      <c r="D502" s="122">
        <v>43853.336261574077</v>
      </c>
    </row>
    <row r="503" spans="1:4" x14ac:dyDescent="0.25">
      <c r="A503" s="78" t="s">
        <v>267</v>
      </c>
      <c r="B503" s="78" t="s">
        <v>2485</v>
      </c>
      <c r="C503" s="86" t="s">
        <v>1500</v>
      </c>
      <c r="D503" s="122">
        <v>43853.336261574077</v>
      </c>
    </row>
    <row r="504" spans="1:4" x14ac:dyDescent="0.25">
      <c r="A504" s="78" t="s">
        <v>267</v>
      </c>
      <c r="B504" s="78" t="s">
        <v>2994</v>
      </c>
      <c r="C504" s="86" t="s">
        <v>1500</v>
      </c>
      <c r="D504" s="122">
        <v>43853.336261574077</v>
      </c>
    </row>
    <row r="505" spans="1:4" x14ac:dyDescent="0.25">
      <c r="A505" s="78" t="s">
        <v>267</v>
      </c>
      <c r="B505" s="78" t="s">
        <v>2997</v>
      </c>
      <c r="C505" s="86" t="s">
        <v>1500</v>
      </c>
      <c r="D505" s="122">
        <v>43853.336261574077</v>
      </c>
    </row>
    <row r="506" spans="1:4" x14ac:dyDescent="0.25">
      <c r="A506" s="78" t="s">
        <v>267</v>
      </c>
      <c r="B506" s="78">
        <v>31</v>
      </c>
      <c r="C506" s="86" t="s">
        <v>1500</v>
      </c>
      <c r="D506" s="122">
        <v>43853.336261574077</v>
      </c>
    </row>
    <row r="507" spans="1:4" x14ac:dyDescent="0.25">
      <c r="A507" s="78" t="s">
        <v>267</v>
      </c>
      <c r="B507" s="78" t="s">
        <v>2982</v>
      </c>
      <c r="C507" s="86" t="s">
        <v>1500</v>
      </c>
      <c r="D507" s="122">
        <v>43853.336261574077</v>
      </c>
    </row>
    <row r="508" spans="1:4" x14ac:dyDescent="0.25">
      <c r="A508" s="78" t="s">
        <v>267</v>
      </c>
      <c r="B508" s="78" t="s">
        <v>2446</v>
      </c>
      <c r="C508" s="86" t="s">
        <v>1500</v>
      </c>
      <c r="D508" s="122">
        <v>43853.336261574077</v>
      </c>
    </row>
    <row r="509" spans="1:4" x14ac:dyDescent="0.25">
      <c r="A509" s="78" t="s">
        <v>267</v>
      </c>
      <c r="B509" s="78" t="s">
        <v>2497</v>
      </c>
      <c r="C509" s="86" t="s">
        <v>1500</v>
      </c>
      <c r="D509" s="122">
        <v>43853.336261574077</v>
      </c>
    </row>
    <row r="510" spans="1:4" x14ac:dyDescent="0.25">
      <c r="A510" s="78" t="s">
        <v>267</v>
      </c>
      <c r="B510" s="78" t="s">
        <v>2989</v>
      </c>
      <c r="C510" s="86" t="s">
        <v>1500</v>
      </c>
      <c r="D510" s="122">
        <v>43853.336261574077</v>
      </c>
    </row>
    <row r="511" spans="1:4" x14ac:dyDescent="0.25">
      <c r="A511" s="78" t="s">
        <v>267</v>
      </c>
      <c r="B511" s="78" t="s">
        <v>3012</v>
      </c>
      <c r="C511" s="86" t="s">
        <v>1500</v>
      </c>
      <c r="D511" s="122">
        <v>43853.336261574077</v>
      </c>
    </row>
    <row r="512" spans="1:4" x14ac:dyDescent="0.25">
      <c r="A512" s="78" t="s">
        <v>267</v>
      </c>
      <c r="B512" s="78" t="s">
        <v>2498</v>
      </c>
      <c r="C512" s="86" t="s">
        <v>1500</v>
      </c>
      <c r="D512" s="122">
        <v>43853.336261574077</v>
      </c>
    </row>
    <row r="513" spans="1:4" x14ac:dyDescent="0.25">
      <c r="A513" s="78" t="s">
        <v>267</v>
      </c>
      <c r="B513" s="78" t="s">
        <v>2458</v>
      </c>
      <c r="C513" s="86" t="s">
        <v>1500</v>
      </c>
      <c r="D513" s="122">
        <v>43853.336261574077</v>
      </c>
    </row>
    <row r="514" spans="1:4" x14ac:dyDescent="0.25">
      <c r="A514" s="78" t="s">
        <v>267</v>
      </c>
      <c r="B514" s="78" t="s">
        <v>2499</v>
      </c>
      <c r="C514" s="86" t="s">
        <v>1500</v>
      </c>
      <c r="D514" s="122">
        <v>43853.336261574077</v>
      </c>
    </row>
    <row r="515" spans="1:4" x14ac:dyDescent="0.25">
      <c r="A515" s="78" t="s">
        <v>267</v>
      </c>
      <c r="B515" s="78" t="s">
        <v>3013</v>
      </c>
      <c r="C515" s="86" t="s">
        <v>1500</v>
      </c>
      <c r="D515" s="122">
        <v>43853.336261574077</v>
      </c>
    </row>
    <row r="516" spans="1:4" x14ac:dyDescent="0.25">
      <c r="A516" s="78" t="s">
        <v>267</v>
      </c>
      <c r="B516" s="78" t="s">
        <v>2501</v>
      </c>
      <c r="C516" s="86" t="s">
        <v>1500</v>
      </c>
      <c r="D516" s="122">
        <v>43853.336261574077</v>
      </c>
    </row>
    <row r="517" spans="1:4" x14ac:dyDescent="0.25">
      <c r="A517" s="78" t="s">
        <v>267</v>
      </c>
      <c r="B517" s="78" t="s">
        <v>1678</v>
      </c>
      <c r="C517" s="86" t="s">
        <v>1500</v>
      </c>
      <c r="D517" s="122">
        <v>43853.336261574077</v>
      </c>
    </row>
    <row r="518" spans="1:4" x14ac:dyDescent="0.25">
      <c r="A518" s="78" t="s">
        <v>267</v>
      </c>
      <c r="B518" s="78" t="s">
        <v>2981</v>
      </c>
      <c r="C518" s="86" t="s">
        <v>1500</v>
      </c>
      <c r="D518" s="122">
        <v>43853.336261574077</v>
      </c>
    </row>
    <row r="519" spans="1:4" x14ac:dyDescent="0.25">
      <c r="A519" s="78" t="s">
        <v>267</v>
      </c>
      <c r="B519" s="78" t="s">
        <v>2502</v>
      </c>
      <c r="C519" s="86" t="s">
        <v>1500</v>
      </c>
      <c r="D519" s="122">
        <v>43853.336261574077</v>
      </c>
    </row>
    <row r="520" spans="1:4" x14ac:dyDescent="0.25">
      <c r="A520" s="78" t="s">
        <v>267</v>
      </c>
      <c r="B520" s="78" t="s">
        <v>3014</v>
      </c>
      <c r="C520" s="86" t="s">
        <v>1500</v>
      </c>
      <c r="D520" s="122">
        <v>43853.336261574077</v>
      </c>
    </row>
    <row r="521" spans="1:4" x14ac:dyDescent="0.25">
      <c r="A521" s="78" t="s">
        <v>267</v>
      </c>
      <c r="B521" s="78" t="s">
        <v>3015</v>
      </c>
      <c r="C521" s="86" t="s">
        <v>1500</v>
      </c>
      <c r="D521" s="122">
        <v>43853.336261574077</v>
      </c>
    </row>
    <row r="522" spans="1:4" x14ac:dyDescent="0.25">
      <c r="A522" s="78" t="s">
        <v>267</v>
      </c>
      <c r="B522" s="78" t="s">
        <v>2471</v>
      </c>
      <c r="C522" s="86" t="s">
        <v>1500</v>
      </c>
      <c r="D522" s="122">
        <v>43853.336261574077</v>
      </c>
    </row>
    <row r="523" spans="1:4" x14ac:dyDescent="0.25">
      <c r="A523" s="78" t="s">
        <v>267</v>
      </c>
      <c r="B523" s="78" t="s">
        <v>2995</v>
      </c>
      <c r="C523" s="86" t="s">
        <v>1500</v>
      </c>
      <c r="D523" s="122">
        <v>43853.336261574077</v>
      </c>
    </row>
    <row r="524" spans="1:4" x14ac:dyDescent="0.25">
      <c r="A524" s="78" t="s">
        <v>267</v>
      </c>
      <c r="B524" s="78" t="s">
        <v>2503</v>
      </c>
      <c r="C524" s="86" t="s">
        <v>1500</v>
      </c>
      <c r="D524" s="122">
        <v>43853.336261574077</v>
      </c>
    </row>
    <row r="525" spans="1:4" x14ac:dyDescent="0.25">
      <c r="A525" s="78" t="s">
        <v>267</v>
      </c>
      <c r="B525" s="78" t="s">
        <v>2504</v>
      </c>
      <c r="C525" s="86" t="s">
        <v>1500</v>
      </c>
      <c r="D525" s="122">
        <v>43853.336261574077</v>
      </c>
    </row>
    <row r="526" spans="1:4" x14ac:dyDescent="0.25">
      <c r="A526" s="78" t="s">
        <v>267</v>
      </c>
      <c r="B526" s="78" t="s">
        <v>3016</v>
      </c>
      <c r="C526" s="86" t="s">
        <v>1500</v>
      </c>
      <c r="D526" s="122">
        <v>43853.336261574077</v>
      </c>
    </row>
    <row r="527" spans="1:4" x14ac:dyDescent="0.25">
      <c r="A527" s="78" t="s">
        <v>267</v>
      </c>
      <c r="B527" s="78" t="s">
        <v>3038</v>
      </c>
      <c r="C527" s="86" t="s">
        <v>1499</v>
      </c>
      <c r="D527" s="122">
        <v>43853.336226851854</v>
      </c>
    </row>
    <row r="528" spans="1:4" x14ac:dyDescent="0.25">
      <c r="A528" s="78" t="s">
        <v>267</v>
      </c>
      <c r="B528" s="78" t="s">
        <v>2995</v>
      </c>
      <c r="C528" s="86" t="s">
        <v>1499</v>
      </c>
      <c r="D528" s="122">
        <v>43853.336226851854</v>
      </c>
    </row>
    <row r="529" spans="1:4" x14ac:dyDescent="0.25">
      <c r="A529" s="78" t="s">
        <v>267</v>
      </c>
      <c r="B529" s="78" t="s">
        <v>2987</v>
      </c>
      <c r="C529" s="86" t="s">
        <v>1499</v>
      </c>
      <c r="D529" s="122">
        <v>43853.336226851854</v>
      </c>
    </row>
    <row r="530" spans="1:4" x14ac:dyDescent="0.25">
      <c r="A530" s="78" t="s">
        <v>267</v>
      </c>
      <c r="B530" s="78" t="s">
        <v>2533</v>
      </c>
      <c r="C530" s="86" t="s">
        <v>1499</v>
      </c>
      <c r="D530" s="122">
        <v>43853.336226851854</v>
      </c>
    </row>
    <row r="531" spans="1:4" x14ac:dyDescent="0.25">
      <c r="A531" s="78" t="s">
        <v>267</v>
      </c>
      <c r="B531" s="78" t="s">
        <v>3074</v>
      </c>
      <c r="C531" s="86" t="s">
        <v>1499</v>
      </c>
      <c r="D531" s="122">
        <v>43853.336226851854</v>
      </c>
    </row>
    <row r="532" spans="1:4" x14ac:dyDescent="0.25">
      <c r="A532" s="78" t="s">
        <v>267</v>
      </c>
      <c r="B532" s="78" t="s">
        <v>3012</v>
      </c>
      <c r="C532" s="86" t="s">
        <v>1499</v>
      </c>
      <c r="D532" s="122">
        <v>43853.336226851854</v>
      </c>
    </row>
    <row r="533" spans="1:4" x14ac:dyDescent="0.25">
      <c r="A533" s="78" t="s">
        <v>267</v>
      </c>
      <c r="B533" s="78" t="s">
        <v>2458</v>
      </c>
      <c r="C533" s="86" t="s">
        <v>1499</v>
      </c>
      <c r="D533" s="122">
        <v>43853.336226851854</v>
      </c>
    </row>
    <row r="534" spans="1:4" x14ac:dyDescent="0.25">
      <c r="A534" s="78" t="s">
        <v>267</v>
      </c>
      <c r="B534" s="78" t="s">
        <v>3075</v>
      </c>
      <c r="C534" s="86" t="s">
        <v>1499</v>
      </c>
      <c r="D534" s="122">
        <v>43853.336226851854</v>
      </c>
    </row>
    <row r="535" spans="1:4" x14ac:dyDescent="0.25">
      <c r="A535" s="78" t="s">
        <v>267</v>
      </c>
      <c r="B535" s="78" t="s">
        <v>2994</v>
      </c>
      <c r="C535" s="86" t="s">
        <v>1499</v>
      </c>
      <c r="D535" s="122">
        <v>43853.336226851854</v>
      </c>
    </row>
    <row r="536" spans="1:4" x14ac:dyDescent="0.25">
      <c r="A536" s="78" t="s">
        <v>267</v>
      </c>
      <c r="B536" s="78" t="s">
        <v>2989</v>
      </c>
      <c r="C536" s="86" t="s">
        <v>1499</v>
      </c>
      <c r="D536" s="122">
        <v>43853.336226851854</v>
      </c>
    </row>
    <row r="537" spans="1:4" x14ac:dyDescent="0.25">
      <c r="A537" s="78" t="s">
        <v>267</v>
      </c>
      <c r="B537" s="78" t="s">
        <v>2981</v>
      </c>
      <c r="C537" s="86" t="s">
        <v>1499</v>
      </c>
      <c r="D537" s="122">
        <v>43853.336226851854</v>
      </c>
    </row>
    <row r="538" spans="1:4" x14ac:dyDescent="0.25">
      <c r="A538" s="78" t="s">
        <v>267</v>
      </c>
      <c r="B538" s="78" t="s">
        <v>3015</v>
      </c>
      <c r="C538" s="86" t="s">
        <v>1499</v>
      </c>
      <c r="D538" s="122">
        <v>43853.336226851854</v>
      </c>
    </row>
    <row r="539" spans="1:4" x14ac:dyDescent="0.25">
      <c r="A539" s="78" t="s">
        <v>267</v>
      </c>
      <c r="B539" s="78" t="s">
        <v>2535</v>
      </c>
      <c r="C539" s="86" t="s">
        <v>1499</v>
      </c>
      <c r="D539" s="122">
        <v>43853.336226851854</v>
      </c>
    </row>
    <row r="540" spans="1:4" x14ac:dyDescent="0.25">
      <c r="A540" s="78" t="s">
        <v>267</v>
      </c>
      <c r="B540" s="78" t="s">
        <v>2493</v>
      </c>
      <c r="C540" s="86" t="s">
        <v>1499</v>
      </c>
      <c r="D540" s="122">
        <v>43853.336226851854</v>
      </c>
    </row>
    <row r="541" spans="1:4" x14ac:dyDescent="0.25">
      <c r="A541" s="78" t="s">
        <v>267</v>
      </c>
      <c r="B541" s="78" t="s">
        <v>2468</v>
      </c>
      <c r="C541" s="86" t="s">
        <v>1499</v>
      </c>
      <c r="D541" s="122">
        <v>43853.336226851854</v>
      </c>
    </row>
    <row r="542" spans="1:4" x14ac:dyDescent="0.25">
      <c r="A542" s="78" t="s">
        <v>267</v>
      </c>
      <c r="B542" s="78" t="s">
        <v>2982</v>
      </c>
      <c r="C542" s="86" t="s">
        <v>1499</v>
      </c>
      <c r="D542" s="122">
        <v>43853.336226851854</v>
      </c>
    </row>
    <row r="543" spans="1:4" x14ac:dyDescent="0.25">
      <c r="A543" s="78" t="s">
        <v>267</v>
      </c>
      <c r="B543" s="78" t="s">
        <v>2536</v>
      </c>
      <c r="C543" s="86" t="s">
        <v>1499</v>
      </c>
      <c r="D543" s="122">
        <v>43853.336226851854</v>
      </c>
    </row>
    <row r="544" spans="1:4" x14ac:dyDescent="0.25">
      <c r="A544" s="78" t="s">
        <v>267</v>
      </c>
      <c r="B544" s="78" t="s">
        <v>2537</v>
      </c>
      <c r="C544" s="86" t="s">
        <v>1499</v>
      </c>
      <c r="D544" s="122">
        <v>43853.336226851854</v>
      </c>
    </row>
    <row r="545" spans="1:4" x14ac:dyDescent="0.25">
      <c r="A545" s="78" t="s">
        <v>267</v>
      </c>
      <c r="B545" s="78" t="s">
        <v>3028</v>
      </c>
      <c r="C545" s="86" t="s">
        <v>1499</v>
      </c>
      <c r="D545" s="122">
        <v>43853.336226851854</v>
      </c>
    </row>
    <row r="546" spans="1:4" x14ac:dyDescent="0.25">
      <c r="A546" s="78" t="s">
        <v>267</v>
      </c>
      <c r="B546" s="78" t="s">
        <v>2538</v>
      </c>
      <c r="C546" s="86" t="s">
        <v>1499</v>
      </c>
      <c r="D546" s="122">
        <v>43853.336226851854</v>
      </c>
    </row>
    <row r="547" spans="1:4" x14ac:dyDescent="0.25">
      <c r="A547" s="78" t="s">
        <v>267</v>
      </c>
      <c r="B547" s="78" t="s">
        <v>3076</v>
      </c>
      <c r="C547" s="86" t="s">
        <v>1499</v>
      </c>
      <c r="D547" s="122">
        <v>43853.336226851854</v>
      </c>
    </row>
    <row r="548" spans="1:4" x14ac:dyDescent="0.25">
      <c r="A548" s="78" t="s">
        <v>267</v>
      </c>
      <c r="B548" s="78">
        <v>31</v>
      </c>
      <c r="C548" s="86" t="s">
        <v>1498</v>
      </c>
      <c r="D548" s="122">
        <v>43853.336111111108</v>
      </c>
    </row>
    <row r="549" spans="1:4" x14ac:dyDescent="0.25">
      <c r="A549" s="78" t="s">
        <v>267</v>
      </c>
      <c r="B549" s="78" t="s">
        <v>2446</v>
      </c>
      <c r="C549" s="86" t="s">
        <v>1498</v>
      </c>
      <c r="D549" s="122">
        <v>43853.336111111108</v>
      </c>
    </row>
    <row r="550" spans="1:4" x14ac:dyDescent="0.25">
      <c r="A550" s="78" t="s">
        <v>267</v>
      </c>
      <c r="B550" s="78" t="s">
        <v>3038</v>
      </c>
      <c r="C550" s="86" t="s">
        <v>1498</v>
      </c>
      <c r="D550" s="122">
        <v>43853.336111111108</v>
      </c>
    </row>
    <row r="551" spans="1:4" x14ac:dyDescent="0.25">
      <c r="A551" s="78" t="s">
        <v>267</v>
      </c>
      <c r="B551" s="78" t="s">
        <v>3052</v>
      </c>
      <c r="C551" s="86" t="s">
        <v>1498</v>
      </c>
      <c r="D551" s="122">
        <v>43853.336111111108</v>
      </c>
    </row>
    <row r="552" spans="1:4" x14ac:dyDescent="0.25">
      <c r="A552" s="78" t="s">
        <v>267</v>
      </c>
      <c r="B552" s="78" t="s">
        <v>2982</v>
      </c>
      <c r="C552" s="86" t="s">
        <v>1498</v>
      </c>
      <c r="D552" s="122">
        <v>43853.336111111108</v>
      </c>
    </row>
    <row r="553" spans="1:4" x14ac:dyDescent="0.25">
      <c r="A553" s="78" t="s">
        <v>267</v>
      </c>
      <c r="B553" s="78" t="s">
        <v>2983</v>
      </c>
      <c r="C553" s="86" t="s">
        <v>1498</v>
      </c>
      <c r="D553" s="122">
        <v>43853.336111111108</v>
      </c>
    </row>
    <row r="554" spans="1:4" x14ac:dyDescent="0.25">
      <c r="A554" s="78" t="s">
        <v>267</v>
      </c>
      <c r="B554" s="78" t="s">
        <v>3053</v>
      </c>
      <c r="C554" s="86" t="s">
        <v>1498</v>
      </c>
      <c r="D554" s="122">
        <v>43853.336111111108</v>
      </c>
    </row>
    <row r="555" spans="1:4" x14ac:dyDescent="0.25">
      <c r="A555" s="78" t="s">
        <v>267</v>
      </c>
      <c r="B555" s="78" t="s">
        <v>3039</v>
      </c>
      <c r="C555" s="86" t="s">
        <v>1498</v>
      </c>
      <c r="D555" s="122">
        <v>43853.336111111108</v>
      </c>
    </row>
    <row r="556" spans="1:4" x14ac:dyDescent="0.25">
      <c r="A556" s="78" t="s">
        <v>267</v>
      </c>
      <c r="B556" s="78" t="s">
        <v>3041</v>
      </c>
      <c r="C556" s="86" t="s">
        <v>1498</v>
      </c>
      <c r="D556" s="122">
        <v>43853.336111111108</v>
      </c>
    </row>
    <row r="557" spans="1:4" x14ac:dyDescent="0.25">
      <c r="A557" s="78" t="s">
        <v>267</v>
      </c>
      <c r="B557" s="78" t="s">
        <v>2994</v>
      </c>
      <c r="C557" s="86" t="s">
        <v>1498</v>
      </c>
      <c r="D557" s="122">
        <v>43853.336111111108</v>
      </c>
    </row>
    <row r="558" spans="1:4" x14ac:dyDescent="0.25">
      <c r="A558" s="78" t="s">
        <v>267</v>
      </c>
      <c r="B558" s="78" t="s">
        <v>3044</v>
      </c>
      <c r="C558" s="86" t="s">
        <v>1498</v>
      </c>
      <c r="D558" s="122">
        <v>43853.336111111108</v>
      </c>
    </row>
    <row r="559" spans="1:4" x14ac:dyDescent="0.25">
      <c r="A559" s="78" t="s">
        <v>267</v>
      </c>
      <c r="B559" s="78" t="s">
        <v>3077</v>
      </c>
      <c r="C559" s="86" t="s">
        <v>1497</v>
      </c>
      <c r="D559" s="122">
        <v>43853.336087962962</v>
      </c>
    </row>
    <row r="560" spans="1:4" x14ac:dyDescent="0.25">
      <c r="A560" s="78" t="s">
        <v>267</v>
      </c>
      <c r="B560" s="78" t="s">
        <v>2633</v>
      </c>
      <c r="C560" s="86" t="s">
        <v>1497</v>
      </c>
      <c r="D560" s="122">
        <v>43853.336087962962</v>
      </c>
    </row>
    <row r="561" spans="1:4" x14ac:dyDescent="0.25">
      <c r="A561" s="78" t="s">
        <v>267</v>
      </c>
      <c r="B561" s="78" t="s">
        <v>2982</v>
      </c>
      <c r="C561" s="86" t="s">
        <v>1497</v>
      </c>
      <c r="D561" s="122">
        <v>43853.336087962962</v>
      </c>
    </row>
    <row r="562" spans="1:4" x14ac:dyDescent="0.25">
      <c r="A562" s="78" t="s">
        <v>267</v>
      </c>
      <c r="B562" s="78" t="s">
        <v>2738</v>
      </c>
      <c r="C562" s="86" t="s">
        <v>1497</v>
      </c>
      <c r="D562" s="122">
        <v>43853.336087962962</v>
      </c>
    </row>
    <row r="563" spans="1:4" x14ac:dyDescent="0.25">
      <c r="A563" s="78" t="s">
        <v>267</v>
      </c>
      <c r="B563" s="78" t="s">
        <v>2995</v>
      </c>
      <c r="C563" s="86" t="s">
        <v>1497</v>
      </c>
      <c r="D563" s="122">
        <v>43853.336087962962</v>
      </c>
    </row>
    <row r="564" spans="1:4" x14ac:dyDescent="0.25">
      <c r="A564" s="78" t="s">
        <v>267</v>
      </c>
      <c r="B564" s="78" t="s">
        <v>2739</v>
      </c>
      <c r="C564" s="86" t="s">
        <v>1497</v>
      </c>
      <c r="D564" s="122">
        <v>43853.336087962962</v>
      </c>
    </row>
    <row r="565" spans="1:4" x14ac:dyDescent="0.25">
      <c r="A565" s="78" t="s">
        <v>267</v>
      </c>
      <c r="B565" s="78" t="s">
        <v>3005</v>
      </c>
      <c r="C565" s="86" t="s">
        <v>1497</v>
      </c>
      <c r="D565" s="122">
        <v>43853.336087962962</v>
      </c>
    </row>
    <row r="566" spans="1:4" x14ac:dyDescent="0.25">
      <c r="A566" s="78" t="s">
        <v>267</v>
      </c>
      <c r="B566" s="78" t="s">
        <v>2740</v>
      </c>
      <c r="C566" s="86" t="s">
        <v>1497</v>
      </c>
      <c r="D566" s="122">
        <v>43853.336087962962</v>
      </c>
    </row>
    <row r="567" spans="1:4" x14ac:dyDescent="0.25">
      <c r="A567" s="78" t="s">
        <v>267</v>
      </c>
      <c r="B567" s="78" t="s">
        <v>2460</v>
      </c>
      <c r="C567" s="86" t="s">
        <v>1497</v>
      </c>
      <c r="D567" s="122">
        <v>43853.336087962962</v>
      </c>
    </row>
    <row r="568" spans="1:4" x14ac:dyDescent="0.25">
      <c r="A568" s="78" t="s">
        <v>267</v>
      </c>
      <c r="B568" s="78" t="s">
        <v>2741</v>
      </c>
      <c r="C568" s="86" t="s">
        <v>1497</v>
      </c>
      <c r="D568" s="122">
        <v>43853.336087962962</v>
      </c>
    </row>
    <row r="569" spans="1:4" x14ac:dyDescent="0.25">
      <c r="A569" s="78" t="s">
        <v>267</v>
      </c>
      <c r="B569" s="78" t="s">
        <v>2987</v>
      </c>
      <c r="C569" s="86" t="s">
        <v>1497</v>
      </c>
      <c r="D569" s="122">
        <v>43853.336087962962</v>
      </c>
    </row>
    <row r="570" spans="1:4" x14ac:dyDescent="0.25">
      <c r="A570" s="78" t="s">
        <v>267</v>
      </c>
      <c r="B570" s="78" t="s">
        <v>2742</v>
      </c>
      <c r="C570" s="86" t="s">
        <v>1497</v>
      </c>
      <c r="D570" s="122">
        <v>43853.336087962962</v>
      </c>
    </row>
    <row r="571" spans="1:4" x14ac:dyDescent="0.25">
      <c r="A571" s="78" t="s">
        <v>267</v>
      </c>
      <c r="B571" s="78" t="s">
        <v>1726</v>
      </c>
      <c r="C571" s="86" t="s">
        <v>1497</v>
      </c>
      <c r="D571" s="122">
        <v>43853.336087962962</v>
      </c>
    </row>
    <row r="572" spans="1:4" x14ac:dyDescent="0.25">
      <c r="A572" s="78" t="s">
        <v>267</v>
      </c>
      <c r="B572" s="78" t="s">
        <v>3078</v>
      </c>
      <c r="C572" s="86" t="s">
        <v>1497</v>
      </c>
      <c r="D572" s="122">
        <v>43853.336087962962</v>
      </c>
    </row>
    <row r="573" spans="1:4" x14ac:dyDescent="0.25">
      <c r="A573" s="78" t="s">
        <v>267</v>
      </c>
      <c r="B573" s="78" t="s">
        <v>2565</v>
      </c>
      <c r="C573" s="86" t="s">
        <v>1497</v>
      </c>
      <c r="D573" s="122">
        <v>43853.336087962962</v>
      </c>
    </row>
    <row r="574" spans="1:4" x14ac:dyDescent="0.25">
      <c r="A574" s="78" t="s">
        <v>267</v>
      </c>
      <c r="B574" s="78" t="s">
        <v>3075</v>
      </c>
      <c r="C574" s="86" t="s">
        <v>1497</v>
      </c>
      <c r="D574" s="122">
        <v>43853.336087962962</v>
      </c>
    </row>
    <row r="575" spans="1:4" x14ac:dyDescent="0.25">
      <c r="A575" s="78" t="s">
        <v>267</v>
      </c>
      <c r="B575" s="78" t="s">
        <v>2743</v>
      </c>
      <c r="C575" s="86" t="s">
        <v>1497</v>
      </c>
      <c r="D575" s="122">
        <v>43853.336087962962</v>
      </c>
    </row>
    <row r="576" spans="1:4" x14ac:dyDescent="0.25">
      <c r="A576" s="78" t="s">
        <v>267</v>
      </c>
      <c r="B576" s="78" t="s">
        <v>3079</v>
      </c>
      <c r="C576" s="86" t="s">
        <v>1497</v>
      </c>
      <c r="D576" s="122">
        <v>43853.336087962962</v>
      </c>
    </row>
    <row r="577" spans="1:4" x14ac:dyDescent="0.25">
      <c r="A577" s="78" t="s">
        <v>267</v>
      </c>
      <c r="B577" s="78" t="s">
        <v>2986</v>
      </c>
      <c r="C577" s="86" t="s">
        <v>1497</v>
      </c>
      <c r="D577" s="122">
        <v>43853.336087962962</v>
      </c>
    </row>
    <row r="578" spans="1:4" x14ac:dyDescent="0.25">
      <c r="A578" s="78" t="s">
        <v>267</v>
      </c>
      <c r="B578" s="78" t="s">
        <v>2744</v>
      </c>
      <c r="C578" s="86" t="s">
        <v>1497</v>
      </c>
      <c r="D578" s="122">
        <v>43853.336087962962</v>
      </c>
    </row>
    <row r="579" spans="1:4" x14ac:dyDescent="0.25">
      <c r="A579" s="78" t="s">
        <v>267</v>
      </c>
      <c r="B579" s="78" t="s">
        <v>2981</v>
      </c>
      <c r="C579" s="86" t="s">
        <v>1497</v>
      </c>
      <c r="D579" s="122">
        <v>43853.336087962962</v>
      </c>
    </row>
    <row r="580" spans="1:4" x14ac:dyDescent="0.25">
      <c r="A580" s="78" t="s">
        <v>267</v>
      </c>
      <c r="B580" s="78" t="s">
        <v>2540</v>
      </c>
      <c r="C580" s="86" t="s">
        <v>1497</v>
      </c>
      <c r="D580" s="122">
        <v>43853.336087962962</v>
      </c>
    </row>
    <row r="581" spans="1:4" x14ac:dyDescent="0.25">
      <c r="A581" s="78" t="s">
        <v>267</v>
      </c>
      <c r="B581" s="78" t="s">
        <v>3080</v>
      </c>
      <c r="C581" s="86" t="s">
        <v>1497</v>
      </c>
      <c r="D581" s="122">
        <v>43853.336087962962</v>
      </c>
    </row>
    <row r="582" spans="1:4" x14ac:dyDescent="0.25">
      <c r="A582" s="78" t="s">
        <v>267</v>
      </c>
      <c r="B582" s="78" t="s">
        <v>2980</v>
      </c>
      <c r="C582" s="86" t="s">
        <v>1497</v>
      </c>
      <c r="D582" s="122">
        <v>43853.336087962962</v>
      </c>
    </row>
    <row r="583" spans="1:4" x14ac:dyDescent="0.25">
      <c r="A583" s="78" t="s">
        <v>267</v>
      </c>
      <c r="B583" s="78" t="s">
        <v>2994</v>
      </c>
      <c r="C583" s="86" t="s">
        <v>1497</v>
      </c>
      <c r="D583" s="122">
        <v>43853.336087962962</v>
      </c>
    </row>
    <row r="584" spans="1:4" x14ac:dyDescent="0.25">
      <c r="A584" s="78" t="s">
        <v>267</v>
      </c>
      <c r="B584" s="78" t="s">
        <v>3035</v>
      </c>
      <c r="C584" s="86" t="s">
        <v>1497</v>
      </c>
      <c r="D584" s="122">
        <v>43853.336087962962</v>
      </c>
    </row>
    <row r="585" spans="1:4" x14ac:dyDescent="0.25">
      <c r="A585" s="78" t="s">
        <v>267</v>
      </c>
      <c r="B585" s="78" t="s">
        <v>2746</v>
      </c>
      <c r="C585" s="86" t="s">
        <v>1497</v>
      </c>
      <c r="D585" s="122">
        <v>43853.336087962962</v>
      </c>
    </row>
    <row r="586" spans="1:4" x14ac:dyDescent="0.25">
      <c r="A586" s="78" t="s">
        <v>267</v>
      </c>
      <c r="B586" s="78" t="s">
        <v>3081</v>
      </c>
      <c r="C586" s="86" t="s">
        <v>1497</v>
      </c>
      <c r="D586" s="122">
        <v>43853.336087962962</v>
      </c>
    </row>
    <row r="587" spans="1:4" x14ac:dyDescent="0.25">
      <c r="A587" s="78" t="s">
        <v>267</v>
      </c>
      <c r="B587" s="78" t="s">
        <v>2680</v>
      </c>
      <c r="C587" s="86" t="s">
        <v>1497</v>
      </c>
      <c r="D587" s="122">
        <v>43853.336087962962</v>
      </c>
    </row>
    <row r="588" spans="1:4" x14ac:dyDescent="0.25">
      <c r="A588" s="78" t="s">
        <v>267</v>
      </c>
      <c r="B588" s="78" t="s">
        <v>3082</v>
      </c>
      <c r="C588" s="86" t="s">
        <v>1497</v>
      </c>
      <c r="D588" s="122">
        <v>43853.336087962962</v>
      </c>
    </row>
    <row r="589" spans="1:4" x14ac:dyDescent="0.25">
      <c r="A589" s="78" t="s">
        <v>267</v>
      </c>
      <c r="B589" s="78" t="s">
        <v>2604</v>
      </c>
      <c r="C589" s="86" t="s">
        <v>1497</v>
      </c>
      <c r="D589" s="122">
        <v>43853.336087962962</v>
      </c>
    </row>
    <row r="590" spans="1:4" x14ac:dyDescent="0.25">
      <c r="A590" s="78" t="s">
        <v>267</v>
      </c>
      <c r="B590" s="78" t="s">
        <v>2990</v>
      </c>
      <c r="C590" s="86" t="s">
        <v>1497</v>
      </c>
      <c r="D590" s="122">
        <v>43853.336087962962</v>
      </c>
    </row>
    <row r="591" spans="1:4" x14ac:dyDescent="0.25">
      <c r="A591" s="78" t="s">
        <v>267</v>
      </c>
      <c r="B591" s="78" t="s">
        <v>2603</v>
      </c>
      <c r="C591" s="86" t="s">
        <v>1497</v>
      </c>
      <c r="D591" s="122">
        <v>43853.336087962962</v>
      </c>
    </row>
    <row r="592" spans="1:4" x14ac:dyDescent="0.25">
      <c r="A592" s="78" t="s">
        <v>267</v>
      </c>
      <c r="B592" s="78" t="s">
        <v>2748</v>
      </c>
      <c r="C592" s="86" t="s">
        <v>1497</v>
      </c>
      <c r="D592" s="122">
        <v>43853.336087962962</v>
      </c>
    </row>
    <row r="593" spans="1:4" x14ac:dyDescent="0.25">
      <c r="A593" s="78" t="s">
        <v>267</v>
      </c>
      <c r="B593" s="78" t="s">
        <v>3038</v>
      </c>
      <c r="C593" s="86" t="s">
        <v>1496</v>
      </c>
      <c r="D593" s="122">
        <v>43853.336018518516</v>
      </c>
    </row>
    <row r="594" spans="1:4" x14ac:dyDescent="0.25">
      <c r="A594" s="78" t="s">
        <v>267</v>
      </c>
      <c r="B594" s="78" t="s">
        <v>2462</v>
      </c>
      <c r="C594" s="86" t="s">
        <v>1496</v>
      </c>
      <c r="D594" s="122">
        <v>43853.336018518516</v>
      </c>
    </row>
    <row r="595" spans="1:4" x14ac:dyDescent="0.25">
      <c r="A595" s="78" t="s">
        <v>267</v>
      </c>
      <c r="B595" s="78" t="s">
        <v>2982</v>
      </c>
      <c r="C595" s="86" t="s">
        <v>1496</v>
      </c>
      <c r="D595" s="122">
        <v>43853.336018518516</v>
      </c>
    </row>
    <row r="596" spans="1:4" x14ac:dyDescent="0.25">
      <c r="A596" s="78" t="s">
        <v>267</v>
      </c>
      <c r="B596" s="78" t="s">
        <v>2453</v>
      </c>
      <c r="C596" s="86" t="s">
        <v>1496</v>
      </c>
      <c r="D596" s="122">
        <v>43853.336018518516</v>
      </c>
    </row>
    <row r="597" spans="1:4" x14ac:dyDescent="0.25">
      <c r="A597" s="78" t="s">
        <v>267</v>
      </c>
      <c r="B597" s="78" t="s">
        <v>2456</v>
      </c>
      <c r="C597" s="86" t="s">
        <v>1496</v>
      </c>
      <c r="D597" s="122">
        <v>43853.336018518516</v>
      </c>
    </row>
    <row r="598" spans="1:4" x14ac:dyDescent="0.25">
      <c r="A598" s="78" t="s">
        <v>267</v>
      </c>
      <c r="B598" s="78">
        <v>2020</v>
      </c>
      <c r="C598" s="86" t="s">
        <v>1496</v>
      </c>
      <c r="D598" s="122">
        <v>43853.336018518516</v>
      </c>
    </row>
    <row r="599" spans="1:4" x14ac:dyDescent="0.25">
      <c r="A599" s="78" t="s">
        <v>267</v>
      </c>
      <c r="B599" s="78" t="s">
        <v>509</v>
      </c>
      <c r="C599" s="86" t="s">
        <v>1496</v>
      </c>
      <c r="D599" s="122">
        <v>43853.336018518516</v>
      </c>
    </row>
    <row r="600" spans="1:4" x14ac:dyDescent="0.25">
      <c r="A600" s="78" t="s">
        <v>267</v>
      </c>
      <c r="B600" s="78" t="s">
        <v>3083</v>
      </c>
      <c r="C600" s="86" t="s">
        <v>1495</v>
      </c>
      <c r="D600" s="122">
        <v>43853.335914351854</v>
      </c>
    </row>
    <row r="601" spans="1:4" x14ac:dyDescent="0.25">
      <c r="A601" s="78" t="s">
        <v>267</v>
      </c>
      <c r="B601" s="78" t="s">
        <v>3012</v>
      </c>
      <c r="C601" s="86" t="s">
        <v>1495</v>
      </c>
      <c r="D601" s="122">
        <v>43853.335914351854</v>
      </c>
    </row>
    <row r="602" spans="1:4" x14ac:dyDescent="0.25">
      <c r="A602" s="78" t="s">
        <v>267</v>
      </c>
      <c r="B602" s="78" t="s">
        <v>2887</v>
      </c>
      <c r="C602" s="86" t="s">
        <v>1495</v>
      </c>
      <c r="D602" s="122">
        <v>43853.335914351854</v>
      </c>
    </row>
    <row r="603" spans="1:4" x14ac:dyDescent="0.25">
      <c r="A603" s="78" t="s">
        <v>267</v>
      </c>
      <c r="B603" s="78" t="s">
        <v>2606</v>
      </c>
      <c r="C603" s="86" t="s">
        <v>1495</v>
      </c>
      <c r="D603" s="122">
        <v>43853.335914351854</v>
      </c>
    </row>
    <row r="604" spans="1:4" x14ac:dyDescent="0.25">
      <c r="A604" s="78" t="s">
        <v>267</v>
      </c>
      <c r="B604" s="78" t="s">
        <v>3014</v>
      </c>
      <c r="C604" s="86" t="s">
        <v>1495</v>
      </c>
      <c r="D604" s="122">
        <v>43853.335914351854</v>
      </c>
    </row>
    <row r="605" spans="1:4" x14ac:dyDescent="0.25">
      <c r="A605" s="78" t="s">
        <v>267</v>
      </c>
      <c r="B605" s="78" t="s">
        <v>2996</v>
      </c>
      <c r="C605" s="86" t="s">
        <v>1495</v>
      </c>
      <c r="D605" s="122">
        <v>43853.335914351854</v>
      </c>
    </row>
    <row r="606" spans="1:4" x14ac:dyDescent="0.25">
      <c r="A606" s="78" t="s">
        <v>267</v>
      </c>
      <c r="B606" s="78" t="s">
        <v>2989</v>
      </c>
      <c r="C606" s="86" t="s">
        <v>1495</v>
      </c>
      <c r="D606" s="122">
        <v>43853.335914351854</v>
      </c>
    </row>
    <row r="607" spans="1:4" x14ac:dyDescent="0.25">
      <c r="A607" s="78" t="s">
        <v>267</v>
      </c>
      <c r="B607" s="78" t="s">
        <v>2981</v>
      </c>
      <c r="C607" s="86" t="s">
        <v>1495</v>
      </c>
      <c r="D607" s="122">
        <v>43853.335914351854</v>
      </c>
    </row>
    <row r="608" spans="1:4" x14ac:dyDescent="0.25">
      <c r="A608" s="78" t="s">
        <v>267</v>
      </c>
      <c r="B608" s="78" t="s">
        <v>2994</v>
      </c>
      <c r="C608" s="86" t="s">
        <v>1495</v>
      </c>
      <c r="D608" s="122">
        <v>43853.335914351854</v>
      </c>
    </row>
    <row r="609" spans="1:4" x14ac:dyDescent="0.25">
      <c r="A609" s="78" t="s">
        <v>267</v>
      </c>
      <c r="B609" s="78" t="s">
        <v>2626</v>
      </c>
      <c r="C609" s="86" t="s">
        <v>1495</v>
      </c>
      <c r="D609" s="122">
        <v>43853.335914351854</v>
      </c>
    </row>
    <row r="610" spans="1:4" x14ac:dyDescent="0.25">
      <c r="A610" s="78" t="s">
        <v>267</v>
      </c>
      <c r="B610" s="78" t="s">
        <v>2982</v>
      </c>
      <c r="C610" s="86" t="s">
        <v>1495</v>
      </c>
      <c r="D610" s="122">
        <v>43853.335914351854</v>
      </c>
    </row>
    <row r="611" spans="1:4" x14ac:dyDescent="0.25">
      <c r="A611" s="78" t="s">
        <v>267</v>
      </c>
      <c r="B611" s="78" t="s">
        <v>2987</v>
      </c>
      <c r="C611" s="86" t="s">
        <v>1495</v>
      </c>
      <c r="D611" s="122">
        <v>43853.335914351854</v>
      </c>
    </row>
    <row r="612" spans="1:4" x14ac:dyDescent="0.25">
      <c r="A612" s="78" t="s">
        <v>267</v>
      </c>
      <c r="B612" s="78" t="s">
        <v>2470</v>
      </c>
      <c r="C612" s="86" t="s">
        <v>1495</v>
      </c>
      <c r="D612" s="122">
        <v>43853.335914351854</v>
      </c>
    </row>
    <row r="613" spans="1:4" x14ac:dyDescent="0.25">
      <c r="A613" s="78" t="s">
        <v>267</v>
      </c>
      <c r="B613" s="78" t="s">
        <v>2888</v>
      </c>
      <c r="C613" s="86" t="s">
        <v>1495</v>
      </c>
      <c r="D613" s="122">
        <v>43853.335914351854</v>
      </c>
    </row>
    <row r="614" spans="1:4" x14ac:dyDescent="0.25">
      <c r="A614" s="78" t="s">
        <v>267</v>
      </c>
      <c r="B614" s="78" t="s">
        <v>2889</v>
      </c>
      <c r="C614" s="86" t="s">
        <v>1495</v>
      </c>
      <c r="D614" s="122">
        <v>43853.335914351854</v>
      </c>
    </row>
    <row r="615" spans="1:4" x14ac:dyDescent="0.25">
      <c r="A615" s="78" t="s">
        <v>267</v>
      </c>
      <c r="B615" s="78" t="s">
        <v>3084</v>
      </c>
      <c r="C615" s="86" t="s">
        <v>1495</v>
      </c>
      <c r="D615" s="122">
        <v>43853.335914351854</v>
      </c>
    </row>
    <row r="616" spans="1:4" x14ac:dyDescent="0.25">
      <c r="A616" s="78" t="s">
        <v>267</v>
      </c>
      <c r="B616" s="78" t="s">
        <v>2890</v>
      </c>
      <c r="C616" s="86" t="s">
        <v>1495</v>
      </c>
      <c r="D616" s="122">
        <v>43853.335914351854</v>
      </c>
    </row>
    <row r="617" spans="1:4" x14ac:dyDescent="0.25">
      <c r="A617" s="78" t="s">
        <v>267</v>
      </c>
      <c r="B617" s="78" t="s">
        <v>3085</v>
      </c>
      <c r="C617" s="86" t="s">
        <v>1495</v>
      </c>
      <c r="D617" s="122">
        <v>43853.335914351854</v>
      </c>
    </row>
    <row r="618" spans="1:4" x14ac:dyDescent="0.25">
      <c r="A618" s="78" t="s">
        <v>267</v>
      </c>
      <c r="B618" s="78" t="s">
        <v>2892</v>
      </c>
      <c r="C618" s="86" t="s">
        <v>1495</v>
      </c>
      <c r="D618" s="122">
        <v>43853.335914351854</v>
      </c>
    </row>
    <row r="619" spans="1:4" x14ac:dyDescent="0.25">
      <c r="A619" s="78" t="s">
        <v>267</v>
      </c>
      <c r="B619" s="78" t="s">
        <v>2995</v>
      </c>
      <c r="C619" s="86" t="s">
        <v>1495</v>
      </c>
      <c r="D619" s="122">
        <v>43853.335914351854</v>
      </c>
    </row>
    <row r="620" spans="1:4" x14ac:dyDescent="0.25">
      <c r="A620" s="78" t="s">
        <v>267</v>
      </c>
      <c r="B620" s="78" t="s">
        <v>2893</v>
      </c>
      <c r="C620" s="86" t="s">
        <v>1495</v>
      </c>
      <c r="D620" s="122">
        <v>43853.335914351854</v>
      </c>
    </row>
    <row r="621" spans="1:4" x14ac:dyDescent="0.25">
      <c r="A621" s="78" t="s">
        <v>267</v>
      </c>
      <c r="B621" s="78" t="s">
        <v>2547</v>
      </c>
      <c r="C621" s="86" t="s">
        <v>1495</v>
      </c>
      <c r="D621" s="122">
        <v>43853.335914351854</v>
      </c>
    </row>
    <row r="622" spans="1:4" x14ac:dyDescent="0.25">
      <c r="A622" s="78" t="s">
        <v>267</v>
      </c>
      <c r="B622" s="78" t="s">
        <v>3029</v>
      </c>
      <c r="C622" s="86" t="s">
        <v>1495</v>
      </c>
      <c r="D622" s="122">
        <v>43853.335914351854</v>
      </c>
    </row>
    <row r="623" spans="1:4" x14ac:dyDescent="0.25">
      <c r="A623" s="78" t="s">
        <v>267</v>
      </c>
      <c r="B623" s="78" t="s">
        <v>2456</v>
      </c>
      <c r="C623" s="86" t="s">
        <v>1495</v>
      </c>
      <c r="D623" s="122">
        <v>43853.335914351854</v>
      </c>
    </row>
    <row r="624" spans="1:4" x14ac:dyDescent="0.25">
      <c r="A624" s="78" t="s">
        <v>267</v>
      </c>
      <c r="B624" s="78" t="s">
        <v>2894</v>
      </c>
      <c r="C624" s="86" t="s">
        <v>1495</v>
      </c>
      <c r="D624" s="122">
        <v>43853.335914351854</v>
      </c>
    </row>
    <row r="625" spans="1:4" x14ac:dyDescent="0.25">
      <c r="A625" s="78" t="s">
        <v>267</v>
      </c>
      <c r="B625" s="78" t="s">
        <v>2895</v>
      </c>
      <c r="C625" s="86" t="s">
        <v>1495</v>
      </c>
      <c r="D625" s="122">
        <v>43853.335914351854</v>
      </c>
    </row>
    <row r="626" spans="1:4" x14ac:dyDescent="0.25">
      <c r="A626" s="78" t="s">
        <v>267</v>
      </c>
      <c r="B626" s="78" t="s">
        <v>3030</v>
      </c>
      <c r="C626" s="86" t="s">
        <v>1495</v>
      </c>
      <c r="D626" s="122">
        <v>43853.335914351854</v>
      </c>
    </row>
    <row r="627" spans="1:4" x14ac:dyDescent="0.25">
      <c r="A627" s="78" t="s">
        <v>267</v>
      </c>
      <c r="B627" s="78" t="s">
        <v>3007</v>
      </c>
      <c r="C627" s="86" t="s">
        <v>1495</v>
      </c>
      <c r="D627" s="122">
        <v>43853.335914351854</v>
      </c>
    </row>
    <row r="628" spans="1:4" x14ac:dyDescent="0.25">
      <c r="A628" s="78" t="s">
        <v>267</v>
      </c>
      <c r="B628" s="78" t="s">
        <v>2448</v>
      </c>
      <c r="C628" s="86" t="s">
        <v>1495</v>
      </c>
      <c r="D628" s="122">
        <v>43853.335914351854</v>
      </c>
    </row>
    <row r="629" spans="1:4" x14ac:dyDescent="0.25">
      <c r="A629" s="78" t="s">
        <v>267</v>
      </c>
      <c r="B629" s="78" t="s">
        <v>3086</v>
      </c>
      <c r="C629" s="86" t="s">
        <v>1495</v>
      </c>
      <c r="D629" s="122">
        <v>43853.335914351854</v>
      </c>
    </row>
    <row r="630" spans="1:4" x14ac:dyDescent="0.25">
      <c r="A630" s="78" t="s">
        <v>267</v>
      </c>
      <c r="B630" s="78">
        <v>10</v>
      </c>
      <c r="C630" s="86" t="s">
        <v>1495</v>
      </c>
      <c r="D630" s="122">
        <v>43853.335914351854</v>
      </c>
    </row>
    <row r="631" spans="1:4" x14ac:dyDescent="0.25">
      <c r="A631" s="78" t="s">
        <v>267</v>
      </c>
      <c r="B631" s="78" t="s">
        <v>3087</v>
      </c>
      <c r="C631" s="86" t="s">
        <v>1495</v>
      </c>
      <c r="D631" s="122">
        <v>43853.335914351854</v>
      </c>
    </row>
    <row r="632" spans="1:4" x14ac:dyDescent="0.25">
      <c r="A632" s="78" t="s">
        <v>267</v>
      </c>
      <c r="B632" s="78" t="s">
        <v>2486</v>
      </c>
      <c r="C632" s="86" t="s">
        <v>1495</v>
      </c>
      <c r="D632" s="122">
        <v>43853.335914351854</v>
      </c>
    </row>
    <row r="633" spans="1:4" x14ac:dyDescent="0.25">
      <c r="A633" s="78" t="s">
        <v>267</v>
      </c>
      <c r="B633" s="78" t="s">
        <v>3088</v>
      </c>
      <c r="C633" s="86" t="s">
        <v>1494</v>
      </c>
      <c r="D633" s="122">
        <v>43853.335856481484</v>
      </c>
    </row>
    <row r="634" spans="1:4" x14ac:dyDescent="0.25">
      <c r="A634" s="78" t="s">
        <v>267</v>
      </c>
      <c r="B634" s="78" t="s">
        <v>2985</v>
      </c>
      <c r="C634" s="86" t="s">
        <v>1494</v>
      </c>
      <c r="D634" s="122">
        <v>43853.335856481484</v>
      </c>
    </row>
    <row r="635" spans="1:4" x14ac:dyDescent="0.25">
      <c r="A635" s="78" t="s">
        <v>267</v>
      </c>
      <c r="B635" s="78" t="s">
        <v>2475</v>
      </c>
      <c r="C635" s="86" t="s">
        <v>1494</v>
      </c>
      <c r="D635" s="122">
        <v>43853.335856481484</v>
      </c>
    </row>
    <row r="636" spans="1:4" x14ac:dyDescent="0.25">
      <c r="A636" s="78" t="s">
        <v>267</v>
      </c>
      <c r="B636" s="78" t="s">
        <v>3002</v>
      </c>
      <c r="C636" s="86" t="s">
        <v>1494</v>
      </c>
      <c r="D636" s="122">
        <v>43853.335856481484</v>
      </c>
    </row>
    <row r="637" spans="1:4" x14ac:dyDescent="0.25">
      <c r="A637" s="78" t="s">
        <v>267</v>
      </c>
      <c r="B637" s="78" t="s">
        <v>2470</v>
      </c>
      <c r="C637" s="86" t="s">
        <v>1494</v>
      </c>
      <c r="D637" s="122">
        <v>43853.335856481484</v>
      </c>
    </row>
    <row r="638" spans="1:4" x14ac:dyDescent="0.25">
      <c r="A638" s="78" t="s">
        <v>267</v>
      </c>
      <c r="B638" s="78" t="s">
        <v>2452</v>
      </c>
      <c r="C638" s="86" t="s">
        <v>1494</v>
      </c>
      <c r="D638" s="122">
        <v>43853.335856481484</v>
      </c>
    </row>
    <row r="639" spans="1:4" x14ac:dyDescent="0.25">
      <c r="A639" s="78" t="s">
        <v>267</v>
      </c>
      <c r="B639" s="78" t="s">
        <v>2982</v>
      </c>
      <c r="C639" s="86" t="s">
        <v>1494</v>
      </c>
      <c r="D639" s="122">
        <v>43853.335856481484</v>
      </c>
    </row>
    <row r="640" spans="1:4" x14ac:dyDescent="0.25">
      <c r="A640" s="78" t="s">
        <v>267</v>
      </c>
      <c r="B640" s="78" t="s">
        <v>2983</v>
      </c>
      <c r="C640" s="86" t="s">
        <v>1494</v>
      </c>
      <c r="D640" s="122">
        <v>43853.335856481484</v>
      </c>
    </row>
    <row r="641" spans="1:4" x14ac:dyDescent="0.25">
      <c r="A641" s="78" t="s">
        <v>267</v>
      </c>
      <c r="B641" s="78" t="s">
        <v>2989</v>
      </c>
      <c r="C641" s="86" t="s">
        <v>1494</v>
      </c>
      <c r="D641" s="122">
        <v>43853.335856481484</v>
      </c>
    </row>
    <row r="642" spans="1:4" x14ac:dyDescent="0.25">
      <c r="A642" s="78" t="s">
        <v>267</v>
      </c>
      <c r="B642" s="78" t="s">
        <v>1907</v>
      </c>
      <c r="C642" s="86" t="s">
        <v>1494</v>
      </c>
      <c r="D642" s="122">
        <v>43853.335856481484</v>
      </c>
    </row>
    <row r="643" spans="1:4" x14ac:dyDescent="0.25">
      <c r="A643" s="78" t="s">
        <v>267</v>
      </c>
      <c r="B643" s="78" t="s">
        <v>2994</v>
      </c>
      <c r="C643" s="86" t="s">
        <v>1494</v>
      </c>
      <c r="D643" s="122">
        <v>43853.335856481484</v>
      </c>
    </row>
    <row r="644" spans="1:4" x14ac:dyDescent="0.25">
      <c r="A644" s="78" t="s">
        <v>267</v>
      </c>
      <c r="B644" s="78" t="s">
        <v>2981</v>
      </c>
      <c r="C644" s="86" t="s">
        <v>1494</v>
      </c>
      <c r="D644" s="122">
        <v>43853.335856481484</v>
      </c>
    </row>
    <row r="645" spans="1:4" x14ac:dyDescent="0.25">
      <c r="A645" s="78" t="s">
        <v>267</v>
      </c>
      <c r="B645" s="78">
        <v>31</v>
      </c>
      <c r="C645" s="86" t="s">
        <v>1494</v>
      </c>
      <c r="D645" s="122">
        <v>43853.335856481484</v>
      </c>
    </row>
    <row r="646" spans="1:4" x14ac:dyDescent="0.25">
      <c r="A646" s="78" t="s">
        <v>267</v>
      </c>
      <c r="B646" s="78" t="s">
        <v>3089</v>
      </c>
      <c r="C646" s="86" t="s">
        <v>1494</v>
      </c>
      <c r="D646" s="122">
        <v>43853.335856481484</v>
      </c>
    </row>
    <row r="647" spans="1:4" x14ac:dyDescent="0.25">
      <c r="A647" s="78" t="s">
        <v>267</v>
      </c>
      <c r="B647" s="78" t="s">
        <v>2458</v>
      </c>
      <c r="C647" s="86" t="s">
        <v>1494</v>
      </c>
      <c r="D647" s="122">
        <v>43853.335856481484</v>
      </c>
    </row>
    <row r="648" spans="1:4" x14ac:dyDescent="0.25">
      <c r="A648" s="78" t="s">
        <v>267</v>
      </c>
      <c r="B648" s="78" t="s">
        <v>3039</v>
      </c>
      <c r="C648" s="86" t="s">
        <v>1494</v>
      </c>
      <c r="D648" s="122">
        <v>43853.335856481484</v>
      </c>
    </row>
    <row r="649" spans="1:4" x14ac:dyDescent="0.25">
      <c r="A649" s="78" t="s">
        <v>267</v>
      </c>
      <c r="B649" s="78" t="s">
        <v>1924</v>
      </c>
      <c r="C649" s="86" t="s">
        <v>1494</v>
      </c>
      <c r="D649" s="122">
        <v>43853.335856481484</v>
      </c>
    </row>
    <row r="650" spans="1:4" x14ac:dyDescent="0.25">
      <c r="A650" s="78" t="s">
        <v>267</v>
      </c>
      <c r="B650" s="78" t="s">
        <v>65</v>
      </c>
      <c r="C650" s="86" t="s">
        <v>1494</v>
      </c>
      <c r="D650" s="122">
        <v>43853.335856481484</v>
      </c>
    </row>
    <row r="651" spans="1:4" x14ac:dyDescent="0.25">
      <c r="A651" s="78" t="s">
        <v>267</v>
      </c>
      <c r="B651" s="78" t="s">
        <v>3029</v>
      </c>
      <c r="C651" s="86" t="s">
        <v>1494</v>
      </c>
      <c r="D651" s="122">
        <v>43853.335856481484</v>
      </c>
    </row>
    <row r="652" spans="1:4" x14ac:dyDescent="0.25">
      <c r="A652" s="78" t="s">
        <v>267</v>
      </c>
      <c r="B652" s="78" t="s">
        <v>2455</v>
      </c>
      <c r="C652" s="86" t="s">
        <v>1494</v>
      </c>
      <c r="D652" s="122">
        <v>43853.335856481484</v>
      </c>
    </row>
    <row r="653" spans="1:4" x14ac:dyDescent="0.25">
      <c r="A653" s="78" t="s">
        <v>267</v>
      </c>
      <c r="B653" s="78" t="s">
        <v>2459</v>
      </c>
      <c r="C653" s="86" t="s">
        <v>1494</v>
      </c>
      <c r="D653" s="122">
        <v>43853.335856481484</v>
      </c>
    </row>
    <row r="654" spans="1:4" x14ac:dyDescent="0.25">
      <c r="A654" s="78" t="s">
        <v>267</v>
      </c>
      <c r="B654" s="78" t="s">
        <v>3090</v>
      </c>
      <c r="C654" s="86" t="s">
        <v>1494</v>
      </c>
      <c r="D654" s="122">
        <v>43853.335856481484</v>
      </c>
    </row>
    <row r="655" spans="1:4" x14ac:dyDescent="0.25">
      <c r="A655" s="78" t="s">
        <v>267</v>
      </c>
      <c r="B655" s="78" t="s">
        <v>3091</v>
      </c>
      <c r="C655" s="86" t="s">
        <v>1494</v>
      </c>
      <c r="D655" s="122">
        <v>43853.335856481484</v>
      </c>
    </row>
    <row r="656" spans="1:4" x14ac:dyDescent="0.25">
      <c r="A656" s="78" t="s">
        <v>267</v>
      </c>
      <c r="B656" s="78" t="s">
        <v>3092</v>
      </c>
      <c r="C656" s="86" t="s">
        <v>1494</v>
      </c>
      <c r="D656" s="122">
        <v>43853.335856481484</v>
      </c>
    </row>
    <row r="657" spans="1:4" x14ac:dyDescent="0.25">
      <c r="A657" s="78" t="s">
        <v>267</v>
      </c>
      <c r="B657" s="78" t="s">
        <v>2489</v>
      </c>
      <c r="C657" s="86" t="s">
        <v>1494</v>
      </c>
      <c r="D657" s="122">
        <v>43853.335856481484</v>
      </c>
    </row>
    <row r="658" spans="1:4" x14ac:dyDescent="0.25">
      <c r="A658" s="78" t="s">
        <v>267</v>
      </c>
      <c r="B658" s="78" t="s">
        <v>2990</v>
      </c>
      <c r="C658" s="86" t="s">
        <v>1494</v>
      </c>
      <c r="D658" s="122">
        <v>43853.335856481484</v>
      </c>
    </row>
    <row r="659" spans="1:4" x14ac:dyDescent="0.25">
      <c r="A659" s="78" t="s">
        <v>267</v>
      </c>
      <c r="B659" s="78" t="s">
        <v>2490</v>
      </c>
      <c r="C659" s="86" t="s">
        <v>1494</v>
      </c>
      <c r="D659" s="122">
        <v>43853.335856481484</v>
      </c>
    </row>
    <row r="660" spans="1:4" x14ac:dyDescent="0.25">
      <c r="A660" s="78" t="s">
        <v>267</v>
      </c>
      <c r="B660" s="78">
        <v>10</v>
      </c>
      <c r="C660" s="86" t="s">
        <v>1494</v>
      </c>
      <c r="D660" s="122">
        <v>43853.335856481484</v>
      </c>
    </row>
    <row r="661" spans="1:4" x14ac:dyDescent="0.25">
      <c r="A661" s="78" t="s">
        <v>267</v>
      </c>
      <c r="B661" s="78" t="s">
        <v>2450</v>
      </c>
      <c r="C661" s="86" t="s">
        <v>1494</v>
      </c>
      <c r="D661" s="122">
        <v>43853.335856481484</v>
      </c>
    </row>
    <row r="662" spans="1:4" x14ac:dyDescent="0.25">
      <c r="A662" s="78" t="s">
        <v>267</v>
      </c>
      <c r="B662" s="78" t="s">
        <v>2997</v>
      </c>
      <c r="C662" s="86" t="s">
        <v>1493</v>
      </c>
      <c r="D662" s="122">
        <v>43853.335821759261</v>
      </c>
    </row>
    <row r="663" spans="1:4" x14ac:dyDescent="0.25">
      <c r="A663" s="78" t="s">
        <v>267</v>
      </c>
      <c r="B663" s="78" t="s">
        <v>2460</v>
      </c>
      <c r="C663" s="86" t="s">
        <v>1493</v>
      </c>
      <c r="D663" s="122">
        <v>43853.335821759261</v>
      </c>
    </row>
    <row r="664" spans="1:4" x14ac:dyDescent="0.25">
      <c r="A664" s="78" t="s">
        <v>267</v>
      </c>
      <c r="B664" s="78" t="s">
        <v>2994</v>
      </c>
      <c r="C664" s="86" t="s">
        <v>1493</v>
      </c>
      <c r="D664" s="122">
        <v>43853.335821759261</v>
      </c>
    </row>
    <row r="665" spans="1:4" x14ac:dyDescent="0.25">
      <c r="A665" s="78" t="s">
        <v>267</v>
      </c>
      <c r="B665" s="78" t="s">
        <v>2514</v>
      </c>
      <c r="C665" s="86" t="s">
        <v>1493</v>
      </c>
      <c r="D665" s="122">
        <v>43853.335821759261</v>
      </c>
    </row>
    <row r="666" spans="1:4" x14ac:dyDescent="0.25">
      <c r="A666" s="78" t="s">
        <v>267</v>
      </c>
      <c r="B666" s="78" t="s">
        <v>2468</v>
      </c>
      <c r="C666" s="86" t="s">
        <v>1493</v>
      </c>
      <c r="D666" s="122">
        <v>43853.335821759261</v>
      </c>
    </row>
    <row r="667" spans="1:4" x14ac:dyDescent="0.25">
      <c r="A667" s="78" t="s">
        <v>267</v>
      </c>
      <c r="B667" s="78" t="s">
        <v>2990</v>
      </c>
      <c r="C667" s="86" t="s">
        <v>1493</v>
      </c>
      <c r="D667" s="122">
        <v>43853.335821759261</v>
      </c>
    </row>
    <row r="668" spans="1:4" x14ac:dyDescent="0.25">
      <c r="A668" s="78" t="s">
        <v>267</v>
      </c>
      <c r="B668" s="78" t="s">
        <v>2477</v>
      </c>
      <c r="C668" s="86" t="s">
        <v>1493</v>
      </c>
      <c r="D668" s="122">
        <v>43853.335821759261</v>
      </c>
    </row>
    <row r="669" spans="1:4" x14ac:dyDescent="0.25">
      <c r="A669" s="78" t="s">
        <v>267</v>
      </c>
      <c r="B669" s="78" t="s">
        <v>3024</v>
      </c>
      <c r="C669" s="86" t="s">
        <v>1493</v>
      </c>
      <c r="D669" s="122">
        <v>43853.335821759261</v>
      </c>
    </row>
    <row r="670" spans="1:4" x14ac:dyDescent="0.25">
      <c r="A670" s="78" t="s">
        <v>267</v>
      </c>
      <c r="B670" s="78" t="s">
        <v>3093</v>
      </c>
      <c r="C670" s="86" t="s">
        <v>1493</v>
      </c>
      <c r="D670" s="122">
        <v>43853.335821759261</v>
      </c>
    </row>
    <row r="671" spans="1:4" x14ac:dyDescent="0.25">
      <c r="A671" s="78" t="s">
        <v>267</v>
      </c>
      <c r="B671" s="78" t="s">
        <v>3094</v>
      </c>
      <c r="C671" s="86" t="s">
        <v>1493</v>
      </c>
      <c r="D671" s="122">
        <v>43853.335821759261</v>
      </c>
    </row>
    <row r="672" spans="1:4" x14ac:dyDescent="0.25">
      <c r="A672" s="78" t="s">
        <v>267</v>
      </c>
      <c r="B672" s="78" t="s">
        <v>3084</v>
      </c>
      <c r="C672" s="86" t="s">
        <v>1493</v>
      </c>
      <c r="D672" s="122">
        <v>43853.335821759261</v>
      </c>
    </row>
    <row r="673" spans="1:4" x14ac:dyDescent="0.25">
      <c r="A673" s="78" t="s">
        <v>267</v>
      </c>
      <c r="B673" s="78" t="s">
        <v>2496</v>
      </c>
      <c r="C673" s="86" t="s">
        <v>1493</v>
      </c>
      <c r="D673" s="122">
        <v>43853.335821759261</v>
      </c>
    </row>
    <row r="674" spans="1:4" x14ac:dyDescent="0.25">
      <c r="A674" s="78" t="s">
        <v>267</v>
      </c>
      <c r="B674" s="78" t="s">
        <v>2481</v>
      </c>
      <c r="C674" s="86" t="s">
        <v>1493</v>
      </c>
      <c r="D674" s="122">
        <v>43853.335821759261</v>
      </c>
    </row>
    <row r="675" spans="1:4" x14ac:dyDescent="0.25">
      <c r="A675" s="78" t="s">
        <v>267</v>
      </c>
      <c r="B675" s="78" t="s">
        <v>3095</v>
      </c>
      <c r="C675" s="86" t="s">
        <v>1493</v>
      </c>
      <c r="D675" s="122">
        <v>43853.335821759261</v>
      </c>
    </row>
    <row r="676" spans="1:4" x14ac:dyDescent="0.25">
      <c r="A676" s="78" t="s">
        <v>267</v>
      </c>
      <c r="B676" s="78" t="s">
        <v>65</v>
      </c>
      <c r="C676" s="86" t="s">
        <v>1493</v>
      </c>
      <c r="D676" s="122">
        <v>43853.335821759261</v>
      </c>
    </row>
    <row r="677" spans="1:4" x14ac:dyDescent="0.25">
      <c r="A677" s="78" t="s">
        <v>267</v>
      </c>
      <c r="B677" s="78" t="s">
        <v>2985</v>
      </c>
      <c r="C677" s="86" t="s">
        <v>1493</v>
      </c>
      <c r="D677" s="122">
        <v>43853.335821759261</v>
      </c>
    </row>
    <row r="678" spans="1:4" x14ac:dyDescent="0.25">
      <c r="A678" s="78" t="s">
        <v>267</v>
      </c>
      <c r="B678" s="78" t="s">
        <v>3029</v>
      </c>
      <c r="C678" s="86" t="s">
        <v>1493</v>
      </c>
      <c r="D678" s="122">
        <v>43853.335821759261</v>
      </c>
    </row>
    <row r="679" spans="1:4" x14ac:dyDescent="0.25">
      <c r="A679" s="78" t="s">
        <v>267</v>
      </c>
      <c r="B679" s="78" t="s">
        <v>2455</v>
      </c>
      <c r="C679" s="86" t="s">
        <v>1493</v>
      </c>
      <c r="D679" s="122">
        <v>43853.335821759261</v>
      </c>
    </row>
    <row r="680" spans="1:4" x14ac:dyDescent="0.25">
      <c r="A680" s="78" t="s">
        <v>267</v>
      </c>
      <c r="B680" s="78" t="s">
        <v>2459</v>
      </c>
      <c r="C680" s="86" t="s">
        <v>1493</v>
      </c>
      <c r="D680" s="122">
        <v>43853.335821759261</v>
      </c>
    </row>
    <row r="681" spans="1:4" x14ac:dyDescent="0.25">
      <c r="A681" s="78" t="s">
        <v>267</v>
      </c>
      <c r="B681" s="78" t="s">
        <v>3096</v>
      </c>
      <c r="C681" s="86" t="s">
        <v>1492</v>
      </c>
      <c r="D681" s="122">
        <v>43853.335729166669</v>
      </c>
    </row>
    <row r="682" spans="1:4" x14ac:dyDescent="0.25">
      <c r="A682" s="78" t="s">
        <v>267</v>
      </c>
      <c r="B682" s="78" t="s">
        <v>3097</v>
      </c>
      <c r="C682" s="86" t="s">
        <v>1492</v>
      </c>
      <c r="D682" s="122">
        <v>43853.335729166669</v>
      </c>
    </row>
    <row r="683" spans="1:4" x14ac:dyDescent="0.25">
      <c r="A683" s="78" t="s">
        <v>267</v>
      </c>
      <c r="B683" s="78" t="s">
        <v>3098</v>
      </c>
      <c r="C683" s="86" t="s">
        <v>1492</v>
      </c>
      <c r="D683" s="122">
        <v>43853.335729166669</v>
      </c>
    </row>
    <row r="684" spans="1:4" x14ac:dyDescent="0.25">
      <c r="A684" s="78" t="s">
        <v>267</v>
      </c>
      <c r="B684" s="78" t="s">
        <v>2507</v>
      </c>
      <c r="C684" s="86" t="s">
        <v>1492</v>
      </c>
      <c r="D684" s="122">
        <v>43853.335729166669</v>
      </c>
    </row>
    <row r="685" spans="1:4" x14ac:dyDescent="0.25">
      <c r="A685" s="78" t="s">
        <v>267</v>
      </c>
      <c r="B685" s="78" t="s">
        <v>2989</v>
      </c>
      <c r="C685" s="86" t="s">
        <v>1492</v>
      </c>
      <c r="D685" s="122">
        <v>43853.335729166669</v>
      </c>
    </row>
    <row r="686" spans="1:4" x14ac:dyDescent="0.25">
      <c r="A686" s="78" t="s">
        <v>267</v>
      </c>
      <c r="B686" s="78" t="s">
        <v>1907</v>
      </c>
      <c r="C686" s="86" t="s">
        <v>1492</v>
      </c>
      <c r="D686" s="122">
        <v>43853.335729166669</v>
      </c>
    </row>
    <row r="687" spans="1:4" x14ac:dyDescent="0.25">
      <c r="A687" s="78" t="s">
        <v>267</v>
      </c>
      <c r="B687" s="78" t="s">
        <v>2981</v>
      </c>
      <c r="C687" s="86" t="s">
        <v>1492</v>
      </c>
      <c r="D687" s="122">
        <v>43853.335729166669</v>
      </c>
    </row>
    <row r="688" spans="1:4" x14ac:dyDescent="0.25">
      <c r="A688" s="78" t="s">
        <v>267</v>
      </c>
      <c r="B688" s="78" t="s">
        <v>2592</v>
      </c>
      <c r="C688" s="86" t="s">
        <v>1492</v>
      </c>
      <c r="D688" s="122">
        <v>43853.335729166669</v>
      </c>
    </row>
    <row r="689" spans="1:4" x14ac:dyDescent="0.25">
      <c r="A689" s="78" t="s">
        <v>267</v>
      </c>
      <c r="B689" s="78">
        <v>31</v>
      </c>
      <c r="C689" s="86" t="s">
        <v>1492</v>
      </c>
      <c r="D689" s="122">
        <v>43853.335729166669</v>
      </c>
    </row>
    <row r="690" spans="1:4" x14ac:dyDescent="0.25">
      <c r="A690" s="78" t="s">
        <v>267</v>
      </c>
      <c r="B690" s="78" t="s">
        <v>2982</v>
      </c>
      <c r="C690" s="86" t="s">
        <v>1492</v>
      </c>
      <c r="D690" s="122">
        <v>43853.335729166669</v>
      </c>
    </row>
    <row r="691" spans="1:4" x14ac:dyDescent="0.25">
      <c r="A691" s="78" t="s">
        <v>267</v>
      </c>
      <c r="B691" s="78" t="s">
        <v>3089</v>
      </c>
      <c r="C691" s="86" t="s">
        <v>1492</v>
      </c>
      <c r="D691" s="122">
        <v>43853.335729166669</v>
      </c>
    </row>
    <row r="692" spans="1:4" x14ac:dyDescent="0.25">
      <c r="A692" s="78" t="s">
        <v>267</v>
      </c>
      <c r="B692" s="78" t="s">
        <v>2899</v>
      </c>
      <c r="C692" s="86" t="s">
        <v>1492</v>
      </c>
      <c r="D692" s="122">
        <v>43853.335729166669</v>
      </c>
    </row>
    <row r="693" spans="1:4" x14ac:dyDescent="0.25">
      <c r="A693" s="78" t="s">
        <v>267</v>
      </c>
      <c r="B693" s="78" t="s">
        <v>2900</v>
      </c>
      <c r="C693" s="86" t="s">
        <v>1492</v>
      </c>
      <c r="D693" s="122">
        <v>43853.335729166669</v>
      </c>
    </row>
    <row r="694" spans="1:4" x14ac:dyDescent="0.25">
      <c r="A694" s="78" t="s">
        <v>267</v>
      </c>
      <c r="B694" s="78" t="s">
        <v>2999</v>
      </c>
      <c r="C694" s="86" t="s">
        <v>1492</v>
      </c>
      <c r="D694" s="122">
        <v>43853.335729166669</v>
      </c>
    </row>
    <row r="695" spans="1:4" x14ac:dyDescent="0.25">
      <c r="A695" s="78" t="s">
        <v>267</v>
      </c>
      <c r="B695" s="78" t="s">
        <v>2987</v>
      </c>
      <c r="C695" s="86" t="s">
        <v>1492</v>
      </c>
      <c r="D695" s="122">
        <v>43853.335729166669</v>
      </c>
    </row>
    <row r="696" spans="1:4" x14ac:dyDescent="0.25">
      <c r="A696" s="78" t="s">
        <v>267</v>
      </c>
      <c r="B696" s="78" t="s">
        <v>2568</v>
      </c>
      <c r="C696" s="86" t="s">
        <v>1492</v>
      </c>
      <c r="D696" s="122">
        <v>43853.335729166669</v>
      </c>
    </row>
    <row r="697" spans="1:4" x14ac:dyDescent="0.25">
      <c r="A697" s="78" t="s">
        <v>267</v>
      </c>
      <c r="B697" s="78" t="s">
        <v>1683</v>
      </c>
      <c r="C697" s="86" t="s">
        <v>1492</v>
      </c>
      <c r="D697" s="122">
        <v>43853.335729166669</v>
      </c>
    </row>
    <row r="698" spans="1:4" x14ac:dyDescent="0.25">
      <c r="A698" s="78" t="s">
        <v>267</v>
      </c>
      <c r="B698" s="78" t="s">
        <v>65</v>
      </c>
      <c r="C698" s="86" t="s">
        <v>1492</v>
      </c>
      <c r="D698" s="122">
        <v>43853.335729166669</v>
      </c>
    </row>
    <row r="699" spans="1:4" x14ac:dyDescent="0.25">
      <c r="A699" s="78" t="s">
        <v>267</v>
      </c>
      <c r="B699" s="78" t="s">
        <v>2985</v>
      </c>
      <c r="C699" s="86" t="s">
        <v>1492</v>
      </c>
      <c r="D699" s="122">
        <v>43853.335729166669</v>
      </c>
    </row>
    <row r="700" spans="1:4" x14ac:dyDescent="0.25">
      <c r="A700" s="78" t="s">
        <v>267</v>
      </c>
      <c r="B700" s="78" t="s">
        <v>3029</v>
      </c>
      <c r="C700" s="86" t="s">
        <v>1492</v>
      </c>
      <c r="D700" s="122">
        <v>43853.335729166669</v>
      </c>
    </row>
    <row r="701" spans="1:4" x14ac:dyDescent="0.25">
      <c r="A701" s="78" t="s">
        <v>267</v>
      </c>
      <c r="B701" s="78" t="s">
        <v>2523</v>
      </c>
      <c r="C701" s="86" t="s">
        <v>1492</v>
      </c>
      <c r="D701" s="122">
        <v>43853.335729166669</v>
      </c>
    </row>
    <row r="702" spans="1:4" x14ac:dyDescent="0.25">
      <c r="A702" s="78" t="s">
        <v>267</v>
      </c>
      <c r="B702" s="78" t="s">
        <v>2990</v>
      </c>
      <c r="C702" s="86" t="s">
        <v>1492</v>
      </c>
      <c r="D702" s="122">
        <v>43853.335729166669</v>
      </c>
    </row>
    <row r="703" spans="1:4" x14ac:dyDescent="0.25">
      <c r="A703" s="78" t="s">
        <v>267</v>
      </c>
      <c r="B703" s="78" t="s">
        <v>2469</v>
      </c>
      <c r="C703" s="86" t="s">
        <v>1492</v>
      </c>
      <c r="D703" s="122">
        <v>43853.335729166669</v>
      </c>
    </row>
    <row r="704" spans="1:4" x14ac:dyDescent="0.25">
      <c r="A704" s="78" t="s">
        <v>267</v>
      </c>
      <c r="B704" s="78" t="s">
        <v>3007</v>
      </c>
      <c r="C704" s="86" t="s">
        <v>1492</v>
      </c>
      <c r="D704" s="122">
        <v>43853.335729166669</v>
      </c>
    </row>
    <row r="705" spans="1:4" x14ac:dyDescent="0.25">
      <c r="A705" s="78" t="s">
        <v>267</v>
      </c>
      <c r="B705" s="78" t="s">
        <v>2448</v>
      </c>
      <c r="C705" s="86" t="s">
        <v>1492</v>
      </c>
      <c r="D705" s="122">
        <v>43853.335729166669</v>
      </c>
    </row>
    <row r="706" spans="1:4" x14ac:dyDescent="0.25">
      <c r="A706" s="78" t="s">
        <v>267</v>
      </c>
      <c r="B706" s="78" t="s">
        <v>3038</v>
      </c>
      <c r="C706" s="86" t="s">
        <v>1492</v>
      </c>
      <c r="D706" s="122">
        <v>43853.335729166669</v>
      </c>
    </row>
    <row r="707" spans="1:4" x14ac:dyDescent="0.25">
      <c r="A707" s="78" t="s">
        <v>267</v>
      </c>
      <c r="B707" s="78" t="s">
        <v>3052</v>
      </c>
      <c r="C707" s="86" t="s">
        <v>1492</v>
      </c>
      <c r="D707" s="122">
        <v>43853.335729166669</v>
      </c>
    </row>
    <row r="708" spans="1:4" x14ac:dyDescent="0.25">
      <c r="A708" s="78" t="s">
        <v>267</v>
      </c>
      <c r="B708" s="78" t="s">
        <v>2983</v>
      </c>
      <c r="C708" s="86" t="s">
        <v>1492</v>
      </c>
      <c r="D708" s="122">
        <v>43853.335729166669</v>
      </c>
    </row>
    <row r="709" spans="1:4" x14ac:dyDescent="0.25">
      <c r="A709" s="78" t="s">
        <v>267</v>
      </c>
      <c r="B709" s="78" t="s">
        <v>3053</v>
      </c>
      <c r="C709" s="86" t="s">
        <v>1492</v>
      </c>
      <c r="D709" s="122">
        <v>43853.335729166669</v>
      </c>
    </row>
    <row r="710" spans="1:4" x14ac:dyDescent="0.25">
      <c r="A710" s="78" t="s">
        <v>267</v>
      </c>
      <c r="B710" s="78" t="s">
        <v>509</v>
      </c>
      <c r="C710" s="86" t="s">
        <v>1492</v>
      </c>
      <c r="D710" s="122">
        <v>43853.335729166669</v>
      </c>
    </row>
    <row r="711" spans="1:4" x14ac:dyDescent="0.25">
      <c r="A711" s="78" t="s">
        <v>267</v>
      </c>
      <c r="B711" s="78">
        <v>10</v>
      </c>
      <c r="C711" s="86" t="s">
        <v>1492</v>
      </c>
      <c r="D711" s="122">
        <v>43853.335729166669</v>
      </c>
    </row>
    <row r="712" spans="1:4" x14ac:dyDescent="0.25">
      <c r="A712" s="78" t="s">
        <v>267</v>
      </c>
      <c r="B712" s="78" t="s">
        <v>2450</v>
      </c>
      <c r="C712" s="86" t="s">
        <v>1492</v>
      </c>
      <c r="D712" s="122">
        <v>43853.335729166669</v>
      </c>
    </row>
    <row r="713" spans="1:4" x14ac:dyDescent="0.25">
      <c r="A713" s="78" t="s">
        <v>267</v>
      </c>
      <c r="B713" s="78" t="s">
        <v>3014</v>
      </c>
      <c r="C713" s="86" t="s">
        <v>1492</v>
      </c>
      <c r="D713" s="122">
        <v>43853.335729166669</v>
      </c>
    </row>
    <row r="714" spans="1:4" x14ac:dyDescent="0.25">
      <c r="A714" s="78" t="s">
        <v>267</v>
      </c>
      <c r="B714" s="78" t="s">
        <v>2454</v>
      </c>
      <c r="C714" s="86" t="s">
        <v>1492</v>
      </c>
      <c r="D714" s="122">
        <v>43853.335729166669</v>
      </c>
    </row>
    <row r="715" spans="1:4" x14ac:dyDescent="0.25">
      <c r="A715" s="78" t="s">
        <v>267</v>
      </c>
      <c r="B715" s="78" t="s">
        <v>2530</v>
      </c>
      <c r="C715" s="86" t="s">
        <v>1492</v>
      </c>
      <c r="D715" s="122">
        <v>43853.335729166669</v>
      </c>
    </row>
    <row r="716" spans="1:4" x14ac:dyDescent="0.25">
      <c r="A716" s="78" t="s">
        <v>267</v>
      </c>
      <c r="B716" s="78" t="s">
        <v>2902</v>
      </c>
      <c r="C716" s="86" t="s">
        <v>1492</v>
      </c>
      <c r="D716" s="122">
        <v>43853.335729166669</v>
      </c>
    </row>
    <row r="717" spans="1:4" x14ac:dyDescent="0.25">
      <c r="A717" s="78" t="s">
        <v>267</v>
      </c>
      <c r="B717" s="78" t="s">
        <v>3011</v>
      </c>
      <c r="C717" s="86" t="s">
        <v>1491</v>
      </c>
      <c r="D717" s="122">
        <v>43853.335694444446</v>
      </c>
    </row>
    <row r="718" spans="1:4" x14ac:dyDescent="0.25">
      <c r="A718" s="78" t="s">
        <v>267</v>
      </c>
      <c r="B718" s="78" t="s">
        <v>2485</v>
      </c>
      <c r="C718" s="86" t="s">
        <v>1491</v>
      </c>
      <c r="D718" s="122">
        <v>43853.335694444446</v>
      </c>
    </row>
    <row r="719" spans="1:4" x14ac:dyDescent="0.25">
      <c r="A719" s="78" t="s">
        <v>267</v>
      </c>
      <c r="B719" s="78" t="s">
        <v>2994</v>
      </c>
      <c r="C719" s="86" t="s">
        <v>1491</v>
      </c>
      <c r="D719" s="122">
        <v>43853.335694444446</v>
      </c>
    </row>
    <row r="720" spans="1:4" x14ac:dyDescent="0.25">
      <c r="A720" s="78" t="s">
        <v>267</v>
      </c>
      <c r="B720" s="78" t="s">
        <v>2997</v>
      </c>
      <c r="C720" s="86" t="s">
        <v>1491</v>
      </c>
      <c r="D720" s="122">
        <v>43853.335694444446</v>
      </c>
    </row>
    <row r="721" spans="1:4" x14ac:dyDescent="0.25">
      <c r="A721" s="78" t="s">
        <v>267</v>
      </c>
      <c r="B721" s="78">
        <v>31</v>
      </c>
      <c r="C721" s="86" t="s">
        <v>1491</v>
      </c>
      <c r="D721" s="122">
        <v>43853.335694444446</v>
      </c>
    </row>
    <row r="722" spans="1:4" x14ac:dyDescent="0.25">
      <c r="A722" s="78" t="s">
        <v>267</v>
      </c>
      <c r="B722" s="78" t="s">
        <v>2982</v>
      </c>
      <c r="C722" s="86" t="s">
        <v>1491</v>
      </c>
      <c r="D722" s="122">
        <v>43853.335694444446</v>
      </c>
    </row>
    <row r="723" spans="1:4" x14ac:dyDescent="0.25">
      <c r="A723" s="78" t="s">
        <v>267</v>
      </c>
      <c r="B723" s="78" t="s">
        <v>2446</v>
      </c>
      <c r="C723" s="86" t="s">
        <v>1491</v>
      </c>
      <c r="D723" s="122">
        <v>43853.335694444446</v>
      </c>
    </row>
    <row r="724" spans="1:4" x14ac:dyDescent="0.25">
      <c r="A724" s="78" t="s">
        <v>267</v>
      </c>
      <c r="B724" s="78" t="s">
        <v>2497</v>
      </c>
      <c r="C724" s="86" t="s">
        <v>1491</v>
      </c>
      <c r="D724" s="122">
        <v>43853.335694444446</v>
      </c>
    </row>
    <row r="725" spans="1:4" x14ac:dyDescent="0.25">
      <c r="A725" s="78" t="s">
        <v>267</v>
      </c>
      <c r="B725" s="78" t="s">
        <v>2989</v>
      </c>
      <c r="C725" s="86" t="s">
        <v>1491</v>
      </c>
      <c r="D725" s="122">
        <v>43853.335694444446</v>
      </c>
    </row>
    <row r="726" spans="1:4" x14ac:dyDescent="0.25">
      <c r="A726" s="78" t="s">
        <v>267</v>
      </c>
      <c r="B726" s="78" t="s">
        <v>3012</v>
      </c>
      <c r="C726" s="86" t="s">
        <v>1491</v>
      </c>
      <c r="D726" s="122">
        <v>43853.335694444446</v>
      </c>
    </row>
    <row r="727" spans="1:4" x14ac:dyDescent="0.25">
      <c r="A727" s="78" t="s">
        <v>267</v>
      </c>
      <c r="B727" s="78" t="s">
        <v>2498</v>
      </c>
      <c r="C727" s="86" t="s">
        <v>1491</v>
      </c>
      <c r="D727" s="122">
        <v>43853.335694444446</v>
      </c>
    </row>
    <row r="728" spans="1:4" x14ac:dyDescent="0.25">
      <c r="A728" s="78" t="s">
        <v>267</v>
      </c>
      <c r="B728" s="78" t="s">
        <v>2458</v>
      </c>
      <c r="C728" s="86" t="s">
        <v>1491</v>
      </c>
      <c r="D728" s="122">
        <v>43853.335694444446</v>
      </c>
    </row>
    <row r="729" spans="1:4" x14ac:dyDescent="0.25">
      <c r="A729" s="78" t="s">
        <v>267</v>
      </c>
      <c r="B729" s="78" t="s">
        <v>2499</v>
      </c>
      <c r="C729" s="86" t="s">
        <v>1491</v>
      </c>
      <c r="D729" s="122">
        <v>43853.335694444446</v>
      </c>
    </row>
    <row r="730" spans="1:4" x14ac:dyDescent="0.25">
      <c r="A730" s="78" t="s">
        <v>267</v>
      </c>
      <c r="B730" s="78" t="s">
        <v>3013</v>
      </c>
      <c r="C730" s="86" t="s">
        <v>1491</v>
      </c>
      <c r="D730" s="122">
        <v>43853.335694444446</v>
      </c>
    </row>
    <row r="731" spans="1:4" x14ac:dyDescent="0.25">
      <c r="A731" s="78" t="s">
        <v>267</v>
      </c>
      <c r="B731" s="78" t="s">
        <v>2501</v>
      </c>
      <c r="C731" s="86" t="s">
        <v>1491</v>
      </c>
      <c r="D731" s="122">
        <v>43853.335694444446</v>
      </c>
    </row>
    <row r="732" spans="1:4" x14ac:dyDescent="0.25">
      <c r="A732" s="78" t="s">
        <v>267</v>
      </c>
      <c r="B732" s="78" t="s">
        <v>1678</v>
      </c>
      <c r="C732" s="86" t="s">
        <v>1491</v>
      </c>
      <c r="D732" s="122">
        <v>43853.335694444446</v>
      </c>
    </row>
    <row r="733" spans="1:4" x14ac:dyDescent="0.25">
      <c r="A733" s="78" t="s">
        <v>267</v>
      </c>
      <c r="B733" s="78" t="s">
        <v>2981</v>
      </c>
      <c r="C733" s="86" t="s">
        <v>1491</v>
      </c>
      <c r="D733" s="122">
        <v>43853.335694444446</v>
      </c>
    </row>
    <row r="734" spans="1:4" x14ac:dyDescent="0.25">
      <c r="A734" s="78" t="s">
        <v>267</v>
      </c>
      <c r="B734" s="78" t="s">
        <v>2502</v>
      </c>
      <c r="C734" s="86" t="s">
        <v>1491</v>
      </c>
      <c r="D734" s="122">
        <v>43853.335694444446</v>
      </c>
    </row>
    <row r="735" spans="1:4" x14ac:dyDescent="0.25">
      <c r="A735" s="78" t="s">
        <v>267</v>
      </c>
      <c r="B735" s="78" t="s">
        <v>3014</v>
      </c>
      <c r="C735" s="86" t="s">
        <v>1491</v>
      </c>
      <c r="D735" s="122">
        <v>43853.335694444446</v>
      </c>
    </row>
    <row r="736" spans="1:4" x14ac:dyDescent="0.25">
      <c r="A736" s="78" t="s">
        <v>267</v>
      </c>
      <c r="B736" s="78" t="s">
        <v>3015</v>
      </c>
      <c r="C736" s="86" t="s">
        <v>1491</v>
      </c>
      <c r="D736" s="122">
        <v>43853.335694444446</v>
      </c>
    </row>
    <row r="737" spans="1:4" x14ac:dyDescent="0.25">
      <c r="A737" s="78" t="s">
        <v>267</v>
      </c>
      <c r="B737" s="78" t="s">
        <v>2471</v>
      </c>
      <c r="C737" s="86" t="s">
        <v>1491</v>
      </c>
      <c r="D737" s="122">
        <v>43853.335694444446</v>
      </c>
    </row>
    <row r="738" spans="1:4" x14ac:dyDescent="0.25">
      <c r="A738" s="78" t="s">
        <v>267</v>
      </c>
      <c r="B738" s="78" t="s">
        <v>2995</v>
      </c>
      <c r="C738" s="86" t="s">
        <v>1491</v>
      </c>
      <c r="D738" s="122">
        <v>43853.335694444446</v>
      </c>
    </row>
    <row r="739" spans="1:4" x14ac:dyDescent="0.25">
      <c r="A739" s="78" t="s">
        <v>267</v>
      </c>
      <c r="B739" s="78" t="s">
        <v>2503</v>
      </c>
      <c r="C739" s="86" t="s">
        <v>1491</v>
      </c>
      <c r="D739" s="122">
        <v>43853.335694444446</v>
      </c>
    </row>
    <row r="740" spans="1:4" x14ac:dyDescent="0.25">
      <c r="A740" s="78" t="s">
        <v>267</v>
      </c>
      <c r="B740" s="78" t="s">
        <v>2504</v>
      </c>
      <c r="C740" s="86" t="s">
        <v>1491</v>
      </c>
      <c r="D740" s="122">
        <v>43853.335694444446</v>
      </c>
    </row>
    <row r="741" spans="1:4" x14ac:dyDescent="0.25">
      <c r="A741" s="78" t="s">
        <v>267</v>
      </c>
      <c r="B741" s="78" t="s">
        <v>3016</v>
      </c>
      <c r="C741" s="86" t="s">
        <v>1491</v>
      </c>
      <c r="D741" s="122">
        <v>43853.335694444446</v>
      </c>
    </row>
    <row r="742" spans="1:4" x14ac:dyDescent="0.25">
      <c r="A742" s="78" t="s">
        <v>267</v>
      </c>
      <c r="B742" s="78" t="s">
        <v>3068</v>
      </c>
      <c r="C742" s="86" t="s">
        <v>1490</v>
      </c>
      <c r="D742" s="122">
        <v>43853.335625</v>
      </c>
    </row>
    <row r="743" spans="1:4" x14ac:dyDescent="0.25">
      <c r="A743" s="78" t="s">
        <v>267</v>
      </c>
      <c r="B743" s="78" t="s">
        <v>3099</v>
      </c>
      <c r="C743" s="86" t="s">
        <v>1490</v>
      </c>
      <c r="D743" s="122">
        <v>43853.335625</v>
      </c>
    </row>
    <row r="744" spans="1:4" x14ac:dyDescent="0.25">
      <c r="A744" s="78" t="s">
        <v>267</v>
      </c>
      <c r="B744" s="78" t="s">
        <v>1678</v>
      </c>
      <c r="C744" s="86" t="s">
        <v>1490</v>
      </c>
      <c r="D744" s="122">
        <v>43853.335625</v>
      </c>
    </row>
    <row r="745" spans="1:4" x14ac:dyDescent="0.25">
      <c r="A745" s="78" t="s">
        <v>267</v>
      </c>
      <c r="B745" s="78" t="s">
        <v>3100</v>
      </c>
      <c r="C745" s="86" t="s">
        <v>1490</v>
      </c>
      <c r="D745" s="122">
        <v>43853.335625</v>
      </c>
    </row>
    <row r="746" spans="1:4" x14ac:dyDescent="0.25">
      <c r="A746" s="78" t="s">
        <v>267</v>
      </c>
      <c r="B746" s="78" t="s">
        <v>2605</v>
      </c>
      <c r="C746" s="86" t="s">
        <v>1490</v>
      </c>
      <c r="D746" s="122">
        <v>43853.335625</v>
      </c>
    </row>
    <row r="747" spans="1:4" x14ac:dyDescent="0.25">
      <c r="A747" s="78" t="s">
        <v>267</v>
      </c>
      <c r="B747" s="78" t="s">
        <v>2750</v>
      </c>
      <c r="C747" s="86" t="s">
        <v>1490</v>
      </c>
      <c r="D747" s="122">
        <v>43853.335625</v>
      </c>
    </row>
    <row r="748" spans="1:4" x14ac:dyDescent="0.25">
      <c r="A748" s="78" t="s">
        <v>267</v>
      </c>
      <c r="B748" s="78" t="s">
        <v>3004</v>
      </c>
      <c r="C748" s="86" t="s">
        <v>1490</v>
      </c>
      <c r="D748" s="122">
        <v>43853.335625</v>
      </c>
    </row>
    <row r="749" spans="1:4" x14ac:dyDescent="0.25">
      <c r="A749" s="78" t="s">
        <v>267</v>
      </c>
      <c r="B749" s="78" t="s">
        <v>2569</v>
      </c>
      <c r="C749" s="86" t="s">
        <v>1490</v>
      </c>
      <c r="D749" s="122">
        <v>43853.335625</v>
      </c>
    </row>
    <row r="750" spans="1:4" x14ac:dyDescent="0.25">
      <c r="A750" s="78" t="s">
        <v>267</v>
      </c>
      <c r="B750" s="78" t="s">
        <v>3015</v>
      </c>
      <c r="C750" s="86" t="s">
        <v>1490</v>
      </c>
      <c r="D750" s="122">
        <v>43853.335625</v>
      </c>
    </row>
    <row r="751" spans="1:4" x14ac:dyDescent="0.25">
      <c r="A751" s="78" t="s">
        <v>267</v>
      </c>
      <c r="B751" s="78" t="s">
        <v>3034</v>
      </c>
      <c r="C751" s="86" t="s">
        <v>1490</v>
      </c>
      <c r="D751" s="122">
        <v>43853.335625</v>
      </c>
    </row>
    <row r="752" spans="1:4" x14ac:dyDescent="0.25">
      <c r="A752" s="78" t="s">
        <v>267</v>
      </c>
      <c r="B752" s="78" t="s">
        <v>2751</v>
      </c>
      <c r="C752" s="86" t="s">
        <v>1490</v>
      </c>
      <c r="D752" s="122">
        <v>43853.335625</v>
      </c>
    </row>
    <row r="753" spans="1:4" x14ac:dyDescent="0.25">
      <c r="A753" s="78" t="s">
        <v>267</v>
      </c>
      <c r="B753" s="78" t="s">
        <v>2752</v>
      </c>
      <c r="C753" s="86" t="s">
        <v>1490</v>
      </c>
      <c r="D753" s="122">
        <v>43853.335625</v>
      </c>
    </row>
    <row r="754" spans="1:4" x14ac:dyDescent="0.25">
      <c r="A754" s="78" t="s">
        <v>267</v>
      </c>
      <c r="B754" s="78" t="s">
        <v>2753</v>
      </c>
      <c r="C754" s="86" t="s">
        <v>1490</v>
      </c>
      <c r="D754" s="122">
        <v>43853.335625</v>
      </c>
    </row>
    <row r="755" spans="1:4" x14ac:dyDescent="0.25">
      <c r="A755" s="78" t="s">
        <v>267</v>
      </c>
      <c r="B755" s="78" t="s">
        <v>2989</v>
      </c>
      <c r="C755" s="86" t="s">
        <v>1490</v>
      </c>
      <c r="D755" s="122">
        <v>43853.335625</v>
      </c>
    </row>
    <row r="756" spans="1:4" x14ac:dyDescent="0.25">
      <c r="A756" s="78" t="s">
        <v>267</v>
      </c>
      <c r="B756" s="78" t="s">
        <v>3101</v>
      </c>
      <c r="C756" s="86" t="s">
        <v>1490</v>
      </c>
      <c r="D756" s="122">
        <v>43853.335625</v>
      </c>
    </row>
    <row r="757" spans="1:4" x14ac:dyDescent="0.25">
      <c r="A757" s="78" t="s">
        <v>267</v>
      </c>
      <c r="B757" s="78" t="s">
        <v>2754</v>
      </c>
      <c r="C757" s="86" t="s">
        <v>1490</v>
      </c>
      <c r="D757" s="122">
        <v>43853.335625</v>
      </c>
    </row>
    <row r="758" spans="1:4" x14ac:dyDescent="0.25">
      <c r="A758" s="78" t="s">
        <v>267</v>
      </c>
      <c r="B758" s="78" t="s">
        <v>3102</v>
      </c>
      <c r="C758" s="86" t="s">
        <v>1490</v>
      </c>
      <c r="D758" s="122">
        <v>43853.335625</v>
      </c>
    </row>
    <row r="759" spans="1:4" x14ac:dyDescent="0.25">
      <c r="A759" s="78" t="s">
        <v>267</v>
      </c>
      <c r="B759" s="78" t="s">
        <v>2755</v>
      </c>
      <c r="C759" s="86" t="s">
        <v>1490</v>
      </c>
      <c r="D759" s="122">
        <v>43853.335625</v>
      </c>
    </row>
    <row r="760" spans="1:4" x14ac:dyDescent="0.25">
      <c r="A760" s="78" t="s">
        <v>267</v>
      </c>
      <c r="B760" s="78" t="s">
        <v>2982</v>
      </c>
      <c r="C760" s="86" t="s">
        <v>1490</v>
      </c>
      <c r="D760" s="122">
        <v>43853.335625</v>
      </c>
    </row>
    <row r="761" spans="1:4" x14ac:dyDescent="0.25">
      <c r="A761" s="78" t="s">
        <v>267</v>
      </c>
      <c r="B761" s="78" t="s">
        <v>2996</v>
      </c>
      <c r="C761" s="86" t="s">
        <v>1490</v>
      </c>
      <c r="D761" s="122">
        <v>43853.335625</v>
      </c>
    </row>
    <row r="762" spans="1:4" x14ac:dyDescent="0.25">
      <c r="A762" s="78" t="s">
        <v>267</v>
      </c>
      <c r="B762" s="78" t="s">
        <v>2987</v>
      </c>
      <c r="C762" s="86" t="s">
        <v>1490</v>
      </c>
      <c r="D762" s="122">
        <v>43853.335625</v>
      </c>
    </row>
    <row r="763" spans="1:4" x14ac:dyDescent="0.25">
      <c r="A763" s="78" t="s">
        <v>267</v>
      </c>
      <c r="B763" s="78" t="s">
        <v>2607</v>
      </c>
      <c r="C763" s="86" t="s">
        <v>1490</v>
      </c>
      <c r="D763" s="122">
        <v>43853.335625</v>
      </c>
    </row>
    <row r="764" spans="1:4" x14ac:dyDescent="0.25">
      <c r="A764" s="78" t="s">
        <v>267</v>
      </c>
      <c r="B764" s="78" t="s">
        <v>2994</v>
      </c>
      <c r="C764" s="86" t="s">
        <v>1490</v>
      </c>
      <c r="D764" s="122">
        <v>43853.335625</v>
      </c>
    </row>
    <row r="765" spans="1:4" x14ac:dyDescent="0.25">
      <c r="A765" s="78" t="s">
        <v>267</v>
      </c>
      <c r="B765" s="78" t="s">
        <v>3044</v>
      </c>
      <c r="C765" s="86" t="s">
        <v>1490</v>
      </c>
      <c r="D765" s="122">
        <v>43853.335625</v>
      </c>
    </row>
    <row r="766" spans="1:4" x14ac:dyDescent="0.25">
      <c r="A766" s="78" t="s">
        <v>267</v>
      </c>
      <c r="B766" s="78" t="s">
        <v>3073</v>
      </c>
      <c r="C766" s="86" t="s">
        <v>1490</v>
      </c>
      <c r="D766" s="122">
        <v>43853.335625</v>
      </c>
    </row>
    <row r="767" spans="1:4" x14ac:dyDescent="0.25">
      <c r="A767" s="78" t="s">
        <v>267</v>
      </c>
      <c r="B767" s="78" t="s">
        <v>3012</v>
      </c>
      <c r="C767" s="86" t="s">
        <v>1490</v>
      </c>
      <c r="D767" s="122">
        <v>43853.335625</v>
      </c>
    </row>
    <row r="768" spans="1:4" x14ac:dyDescent="0.25">
      <c r="A768" s="78" t="s">
        <v>267</v>
      </c>
      <c r="B768" s="78">
        <v>10</v>
      </c>
      <c r="C768" s="86" t="s">
        <v>1490</v>
      </c>
      <c r="D768" s="122">
        <v>43853.335625</v>
      </c>
    </row>
    <row r="769" spans="1:4" x14ac:dyDescent="0.25">
      <c r="A769" s="78" t="s">
        <v>267</v>
      </c>
      <c r="B769" s="78" t="s">
        <v>2450</v>
      </c>
      <c r="C769" s="86" t="s">
        <v>1490</v>
      </c>
      <c r="D769" s="122">
        <v>43853.335625</v>
      </c>
    </row>
    <row r="770" spans="1:4" x14ac:dyDescent="0.25">
      <c r="A770" s="78" t="s">
        <v>267</v>
      </c>
      <c r="B770" s="78" t="s">
        <v>3007</v>
      </c>
      <c r="C770" s="86" t="s">
        <v>1490</v>
      </c>
      <c r="D770" s="122">
        <v>43853.335625</v>
      </c>
    </row>
    <row r="771" spans="1:4" x14ac:dyDescent="0.25">
      <c r="A771" s="78" t="s">
        <v>267</v>
      </c>
      <c r="B771" s="78" t="s">
        <v>2448</v>
      </c>
      <c r="C771" s="86" t="s">
        <v>1490</v>
      </c>
      <c r="D771" s="122">
        <v>43853.335625</v>
      </c>
    </row>
    <row r="772" spans="1:4" x14ac:dyDescent="0.25">
      <c r="A772" s="78" t="s">
        <v>267</v>
      </c>
      <c r="B772" s="78" t="s">
        <v>3014</v>
      </c>
      <c r="C772" s="86" t="s">
        <v>1490</v>
      </c>
      <c r="D772" s="122">
        <v>43853.335625</v>
      </c>
    </row>
    <row r="773" spans="1:4" x14ac:dyDescent="0.25">
      <c r="A773" s="78" t="s">
        <v>267</v>
      </c>
      <c r="B773" s="78" t="s">
        <v>2981</v>
      </c>
      <c r="C773" s="86" t="s">
        <v>1490</v>
      </c>
      <c r="D773" s="122">
        <v>43853.335625</v>
      </c>
    </row>
    <row r="774" spans="1:4" x14ac:dyDescent="0.25">
      <c r="A774" s="78" t="s">
        <v>267</v>
      </c>
      <c r="B774" s="78" t="s">
        <v>2454</v>
      </c>
      <c r="C774" s="86" t="s">
        <v>1490</v>
      </c>
      <c r="D774" s="122">
        <v>43853.335625</v>
      </c>
    </row>
    <row r="775" spans="1:4" x14ac:dyDescent="0.25">
      <c r="A775" s="78" t="s">
        <v>267</v>
      </c>
      <c r="B775" s="78" t="s">
        <v>2513</v>
      </c>
      <c r="C775" s="86" t="s">
        <v>1490</v>
      </c>
      <c r="D775" s="122">
        <v>43853.335625</v>
      </c>
    </row>
    <row r="776" spans="1:4" x14ac:dyDescent="0.25">
      <c r="A776" s="78" t="s">
        <v>267</v>
      </c>
      <c r="B776" s="78" t="s">
        <v>3103</v>
      </c>
      <c r="C776" s="86" t="s">
        <v>1489</v>
      </c>
      <c r="D776" s="122">
        <v>43853.335532407407</v>
      </c>
    </row>
    <row r="777" spans="1:4" x14ac:dyDescent="0.25">
      <c r="A777" s="78" t="s">
        <v>267</v>
      </c>
      <c r="B777" s="78" t="s">
        <v>3015</v>
      </c>
      <c r="C777" s="86" t="s">
        <v>1489</v>
      </c>
      <c r="D777" s="122">
        <v>43853.335532407407</v>
      </c>
    </row>
    <row r="778" spans="1:4" x14ac:dyDescent="0.25">
      <c r="A778" s="78" t="s">
        <v>267</v>
      </c>
      <c r="B778" s="78" t="s">
        <v>3104</v>
      </c>
      <c r="C778" s="86" t="s">
        <v>1489</v>
      </c>
      <c r="D778" s="122">
        <v>43853.335532407407</v>
      </c>
    </row>
    <row r="779" spans="1:4" x14ac:dyDescent="0.25">
      <c r="A779" s="78" t="s">
        <v>267</v>
      </c>
      <c r="B779" s="78" t="s">
        <v>2460</v>
      </c>
      <c r="C779" s="86" t="s">
        <v>1489</v>
      </c>
      <c r="D779" s="122">
        <v>43853.335532407407</v>
      </c>
    </row>
    <row r="780" spans="1:4" x14ac:dyDescent="0.25">
      <c r="A780" s="78" t="s">
        <v>267</v>
      </c>
      <c r="B780" s="78" t="s">
        <v>2557</v>
      </c>
      <c r="C780" s="86" t="s">
        <v>1489</v>
      </c>
      <c r="D780" s="122">
        <v>43853.335532407407</v>
      </c>
    </row>
    <row r="781" spans="1:4" x14ac:dyDescent="0.25">
      <c r="A781" s="78" t="s">
        <v>267</v>
      </c>
      <c r="B781" s="78" t="s">
        <v>2981</v>
      </c>
      <c r="C781" s="86" t="s">
        <v>1489</v>
      </c>
      <c r="D781" s="122">
        <v>43853.335532407407</v>
      </c>
    </row>
    <row r="782" spans="1:4" x14ac:dyDescent="0.25">
      <c r="A782" s="78" t="s">
        <v>267</v>
      </c>
      <c r="B782" s="78" t="s">
        <v>2681</v>
      </c>
      <c r="C782" s="86" t="s">
        <v>1489</v>
      </c>
      <c r="D782" s="122">
        <v>43853.335532407407</v>
      </c>
    </row>
    <row r="783" spans="1:4" x14ac:dyDescent="0.25">
      <c r="A783" s="78" t="s">
        <v>267</v>
      </c>
      <c r="B783" s="78" t="s">
        <v>2540</v>
      </c>
      <c r="C783" s="86" t="s">
        <v>1489</v>
      </c>
      <c r="D783" s="122">
        <v>43853.335532407407</v>
      </c>
    </row>
    <row r="784" spans="1:4" x14ac:dyDescent="0.25">
      <c r="A784" s="78" t="s">
        <v>267</v>
      </c>
      <c r="B784" s="78" t="s">
        <v>2588</v>
      </c>
      <c r="C784" s="86" t="s">
        <v>1489</v>
      </c>
      <c r="D784" s="122">
        <v>43853.335532407407</v>
      </c>
    </row>
    <row r="785" spans="1:4" x14ac:dyDescent="0.25">
      <c r="A785" s="78" t="s">
        <v>267</v>
      </c>
      <c r="B785" s="78" t="s">
        <v>3105</v>
      </c>
      <c r="C785" s="86" t="s">
        <v>1489</v>
      </c>
      <c r="D785" s="122">
        <v>43853.335532407407</v>
      </c>
    </row>
    <row r="786" spans="1:4" x14ac:dyDescent="0.25">
      <c r="A786" s="78" t="s">
        <v>267</v>
      </c>
      <c r="B786" s="78" t="s">
        <v>2982</v>
      </c>
      <c r="C786" s="86" t="s">
        <v>1489</v>
      </c>
      <c r="D786" s="122">
        <v>43853.335532407407</v>
      </c>
    </row>
    <row r="787" spans="1:4" x14ac:dyDescent="0.25">
      <c r="A787" s="78" t="s">
        <v>267</v>
      </c>
      <c r="B787" s="78" t="s">
        <v>3106</v>
      </c>
      <c r="C787" s="86" t="s">
        <v>1489</v>
      </c>
      <c r="D787" s="122">
        <v>43853.335532407407</v>
      </c>
    </row>
    <row r="788" spans="1:4" x14ac:dyDescent="0.25">
      <c r="A788" s="78" t="s">
        <v>267</v>
      </c>
      <c r="B788" s="78" t="s">
        <v>2990</v>
      </c>
      <c r="C788" s="86" t="s">
        <v>1489</v>
      </c>
      <c r="D788" s="122">
        <v>43853.335532407407</v>
      </c>
    </row>
    <row r="789" spans="1:4" x14ac:dyDescent="0.25">
      <c r="A789" s="78" t="s">
        <v>267</v>
      </c>
      <c r="B789" s="78" t="s">
        <v>2634</v>
      </c>
      <c r="C789" s="86" t="s">
        <v>1489</v>
      </c>
      <c r="D789" s="122">
        <v>43853.335532407407</v>
      </c>
    </row>
    <row r="790" spans="1:4" x14ac:dyDescent="0.25">
      <c r="A790" s="78" t="s">
        <v>267</v>
      </c>
      <c r="B790" s="78" t="s">
        <v>2904</v>
      </c>
      <c r="C790" s="86" t="s">
        <v>1489</v>
      </c>
      <c r="D790" s="122">
        <v>43853.335532407407</v>
      </c>
    </row>
    <row r="791" spans="1:4" x14ac:dyDescent="0.25">
      <c r="A791" s="78" t="s">
        <v>267</v>
      </c>
      <c r="B791" s="78" t="s">
        <v>3000</v>
      </c>
      <c r="C791" s="86" t="s">
        <v>1489</v>
      </c>
      <c r="D791" s="122">
        <v>43853.335532407407</v>
      </c>
    </row>
    <row r="792" spans="1:4" x14ac:dyDescent="0.25">
      <c r="A792" s="78" t="s">
        <v>267</v>
      </c>
      <c r="B792" s="78" t="s">
        <v>2905</v>
      </c>
      <c r="C792" s="86" t="s">
        <v>1489</v>
      </c>
      <c r="D792" s="122">
        <v>43853.335532407407</v>
      </c>
    </row>
    <row r="793" spans="1:4" x14ac:dyDescent="0.25">
      <c r="A793" s="78" t="s">
        <v>267</v>
      </c>
      <c r="B793" s="78" t="s">
        <v>299</v>
      </c>
      <c r="C793" s="86" t="s">
        <v>1489</v>
      </c>
      <c r="D793" s="122">
        <v>43853.335532407407</v>
      </c>
    </row>
    <row r="794" spans="1:4" x14ac:dyDescent="0.25">
      <c r="A794" s="78" t="s">
        <v>267</v>
      </c>
      <c r="B794" s="78" t="s">
        <v>2993</v>
      </c>
      <c r="C794" s="86" t="s">
        <v>1489</v>
      </c>
      <c r="D794" s="122">
        <v>43853.335532407407</v>
      </c>
    </row>
    <row r="795" spans="1:4" x14ac:dyDescent="0.25">
      <c r="A795" s="78" t="s">
        <v>267</v>
      </c>
      <c r="B795" s="78" t="s">
        <v>2625</v>
      </c>
      <c r="C795" s="86" t="s">
        <v>1489</v>
      </c>
      <c r="D795" s="122">
        <v>43853.335532407407</v>
      </c>
    </row>
    <row r="796" spans="1:4" x14ac:dyDescent="0.25">
      <c r="A796" s="78" t="s">
        <v>267</v>
      </c>
      <c r="B796" s="78" t="s">
        <v>2906</v>
      </c>
      <c r="C796" s="86" t="s">
        <v>1489</v>
      </c>
      <c r="D796" s="122">
        <v>43853.335532407407</v>
      </c>
    </row>
    <row r="797" spans="1:4" x14ac:dyDescent="0.25">
      <c r="A797" s="78" t="s">
        <v>267</v>
      </c>
      <c r="B797" s="78" t="s">
        <v>3014</v>
      </c>
      <c r="C797" s="86" t="s">
        <v>1489</v>
      </c>
      <c r="D797" s="122">
        <v>43853.335532407407</v>
      </c>
    </row>
    <row r="798" spans="1:4" x14ac:dyDescent="0.25">
      <c r="A798" s="78" t="s">
        <v>267</v>
      </c>
      <c r="B798" s="78" t="s">
        <v>2550</v>
      </c>
      <c r="C798" s="86" t="s">
        <v>1489</v>
      </c>
      <c r="D798" s="122">
        <v>43853.335532407407</v>
      </c>
    </row>
    <row r="799" spans="1:4" x14ac:dyDescent="0.25">
      <c r="A799" s="78" t="s">
        <v>267</v>
      </c>
      <c r="B799" s="78" t="s">
        <v>3107</v>
      </c>
      <c r="C799" s="86" t="s">
        <v>1489</v>
      </c>
      <c r="D799" s="122">
        <v>43853.335532407407</v>
      </c>
    </row>
    <row r="800" spans="1:4" x14ac:dyDescent="0.25">
      <c r="A800" s="78" t="s">
        <v>267</v>
      </c>
      <c r="B800" s="78" t="s">
        <v>2455</v>
      </c>
      <c r="C800" s="86" t="s">
        <v>1489</v>
      </c>
      <c r="D800" s="122">
        <v>43853.335532407407</v>
      </c>
    </row>
    <row r="801" spans="1:4" x14ac:dyDescent="0.25">
      <c r="A801" s="78" t="s">
        <v>267</v>
      </c>
      <c r="B801" s="78" t="s">
        <v>2608</v>
      </c>
      <c r="C801" s="86" t="s">
        <v>1489</v>
      </c>
      <c r="D801" s="122">
        <v>43853.335532407407</v>
      </c>
    </row>
    <row r="802" spans="1:4" x14ac:dyDescent="0.25">
      <c r="A802" s="78" t="s">
        <v>267</v>
      </c>
      <c r="B802" s="78" t="s">
        <v>3007</v>
      </c>
      <c r="C802" s="86" t="s">
        <v>1489</v>
      </c>
      <c r="D802" s="122">
        <v>43853.335532407407</v>
      </c>
    </row>
    <row r="803" spans="1:4" x14ac:dyDescent="0.25">
      <c r="A803" s="78" t="s">
        <v>267</v>
      </c>
      <c r="B803" s="78" t="s">
        <v>2448</v>
      </c>
      <c r="C803" s="86" t="s">
        <v>1489</v>
      </c>
      <c r="D803" s="122">
        <v>43853.335532407407</v>
      </c>
    </row>
    <row r="804" spans="1:4" x14ac:dyDescent="0.25">
      <c r="A804" s="78" t="s">
        <v>267</v>
      </c>
      <c r="B804" s="78" t="s">
        <v>2980</v>
      </c>
      <c r="C804" s="86" t="s">
        <v>1489</v>
      </c>
      <c r="D804" s="122">
        <v>43853.335532407407</v>
      </c>
    </row>
    <row r="805" spans="1:4" x14ac:dyDescent="0.25">
      <c r="A805" s="78" t="s">
        <v>267</v>
      </c>
      <c r="B805" s="78" t="s">
        <v>2994</v>
      </c>
      <c r="C805" s="86" t="s">
        <v>1489</v>
      </c>
      <c r="D805" s="122">
        <v>43853.335532407407</v>
      </c>
    </row>
    <row r="806" spans="1:4" x14ac:dyDescent="0.25">
      <c r="A806" s="78" t="s">
        <v>267</v>
      </c>
      <c r="B806" s="78" t="s">
        <v>3108</v>
      </c>
      <c r="C806" s="86" t="s">
        <v>1488</v>
      </c>
      <c r="D806" s="122">
        <v>43853.335509259261</v>
      </c>
    </row>
    <row r="807" spans="1:4" x14ac:dyDescent="0.25">
      <c r="A807" s="78" t="s">
        <v>267</v>
      </c>
      <c r="B807" s="78" t="s">
        <v>2524</v>
      </c>
      <c r="C807" s="86" t="s">
        <v>1488</v>
      </c>
      <c r="D807" s="122">
        <v>43853.335509259261</v>
      </c>
    </row>
    <row r="808" spans="1:4" x14ac:dyDescent="0.25">
      <c r="A808" s="78" t="s">
        <v>267</v>
      </c>
      <c r="B808" s="78" t="s">
        <v>2461</v>
      </c>
      <c r="C808" s="86" t="s">
        <v>1488</v>
      </c>
      <c r="D808" s="122">
        <v>43853.335509259261</v>
      </c>
    </row>
    <row r="809" spans="1:4" x14ac:dyDescent="0.25">
      <c r="A809" s="78" t="s">
        <v>267</v>
      </c>
      <c r="B809" s="78" t="s">
        <v>2682</v>
      </c>
      <c r="C809" s="86" t="s">
        <v>1488</v>
      </c>
      <c r="D809" s="122">
        <v>43853.335509259261</v>
      </c>
    </row>
    <row r="810" spans="1:4" x14ac:dyDescent="0.25">
      <c r="A810" s="78" t="s">
        <v>267</v>
      </c>
      <c r="B810" s="78" t="s">
        <v>301</v>
      </c>
      <c r="C810" s="86" t="s">
        <v>1488</v>
      </c>
      <c r="D810" s="122">
        <v>43853.335509259261</v>
      </c>
    </row>
    <row r="811" spans="1:4" x14ac:dyDescent="0.25">
      <c r="A811" s="78" t="s">
        <v>267</v>
      </c>
      <c r="B811" s="78" t="s">
        <v>2602</v>
      </c>
      <c r="C811" s="86" t="s">
        <v>1488</v>
      </c>
      <c r="D811" s="122">
        <v>43853.335509259261</v>
      </c>
    </row>
    <row r="812" spans="1:4" x14ac:dyDescent="0.25">
      <c r="A812" s="78" t="s">
        <v>267</v>
      </c>
      <c r="B812" s="78" t="s">
        <v>2995</v>
      </c>
      <c r="C812" s="86" t="s">
        <v>1488</v>
      </c>
      <c r="D812" s="122">
        <v>43853.335509259261</v>
      </c>
    </row>
    <row r="813" spans="1:4" x14ac:dyDescent="0.25">
      <c r="A813" s="78" t="s">
        <v>267</v>
      </c>
      <c r="B813" s="78" t="s">
        <v>2683</v>
      </c>
      <c r="C813" s="86" t="s">
        <v>1488</v>
      </c>
      <c r="D813" s="122">
        <v>43853.335509259261</v>
      </c>
    </row>
    <row r="814" spans="1:4" x14ac:dyDescent="0.25">
      <c r="A814" s="78" t="s">
        <v>267</v>
      </c>
      <c r="B814" s="78" t="s">
        <v>2684</v>
      </c>
      <c r="C814" s="86" t="s">
        <v>1488</v>
      </c>
      <c r="D814" s="122">
        <v>43853.335509259261</v>
      </c>
    </row>
    <row r="815" spans="1:4" x14ac:dyDescent="0.25">
      <c r="A815" s="78" t="s">
        <v>267</v>
      </c>
      <c r="B815" s="78" t="s">
        <v>3101</v>
      </c>
      <c r="C815" s="86" t="s">
        <v>1488</v>
      </c>
      <c r="D815" s="122">
        <v>43853.335509259261</v>
      </c>
    </row>
    <row r="816" spans="1:4" x14ac:dyDescent="0.25">
      <c r="A816" s="78" t="s">
        <v>267</v>
      </c>
      <c r="B816" s="78" t="s">
        <v>2685</v>
      </c>
      <c r="C816" s="86" t="s">
        <v>1488</v>
      </c>
      <c r="D816" s="122">
        <v>43853.335509259261</v>
      </c>
    </row>
    <row r="817" spans="1:4" x14ac:dyDescent="0.25">
      <c r="A817" s="78" t="s">
        <v>267</v>
      </c>
      <c r="B817" s="78" t="s">
        <v>3109</v>
      </c>
      <c r="C817" s="86" t="s">
        <v>1488</v>
      </c>
      <c r="D817" s="122">
        <v>43853.335509259261</v>
      </c>
    </row>
    <row r="818" spans="1:4" x14ac:dyDescent="0.25">
      <c r="A818" s="78" t="s">
        <v>267</v>
      </c>
      <c r="B818" s="78" t="s">
        <v>2686</v>
      </c>
      <c r="C818" s="86" t="s">
        <v>1488</v>
      </c>
      <c r="D818" s="122">
        <v>43853.335509259261</v>
      </c>
    </row>
    <row r="819" spans="1:4" x14ac:dyDescent="0.25">
      <c r="A819" s="78" t="s">
        <v>267</v>
      </c>
      <c r="B819" s="78" t="s">
        <v>3005</v>
      </c>
      <c r="C819" s="86" t="s">
        <v>1488</v>
      </c>
      <c r="D819" s="122">
        <v>43853.335509259261</v>
      </c>
    </row>
    <row r="820" spans="1:4" x14ac:dyDescent="0.25">
      <c r="A820" s="78" t="s">
        <v>267</v>
      </c>
      <c r="B820" s="78" t="s">
        <v>2687</v>
      </c>
      <c r="C820" s="86" t="s">
        <v>1488</v>
      </c>
      <c r="D820" s="122">
        <v>43853.335509259261</v>
      </c>
    </row>
    <row r="821" spans="1:4" x14ac:dyDescent="0.25">
      <c r="A821" s="78" t="s">
        <v>267</v>
      </c>
      <c r="B821" s="78" t="s">
        <v>2688</v>
      </c>
      <c r="C821" s="86" t="s">
        <v>1488</v>
      </c>
      <c r="D821" s="122">
        <v>43853.335509259261</v>
      </c>
    </row>
    <row r="822" spans="1:4" x14ac:dyDescent="0.25">
      <c r="A822" s="78" t="s">
        <v>267</v>
      </c>
      <c r="B822" s="78" t="s">
        <v>2989</v>
      </c>
      <c r="C822" s="86" t="s">
        <v>1488</v>
      </c>
      <c r="D822" s="122">
        <v>43853.335509259261</v>
      </c>
    </row>
    <row r="823" spans="1:4" x14ac:dyDescent="0.25">
      <c r="A823" s="78" t="s">
        <v>267</v>
      </c>
      <c r="B823" s="78" t="s">
        <v>3104</v>
      </c>
      <c r="C823" s="86" t="s">
        <v>1488</v>
      </c>
      <c r="D823" s="122">
        <v>43853.335509259261</v>
      </c>
    </row>
    <row r="824" spans="1:4" x14ac:dyDescent="0.25">
      <c r="A824" s="78" t="s">
        <v>267</v>
      </c>
      <c r="B824" s="78" t="s">
        <v>2689</v>
      </c>
      <c r="C824" s="86" t="s">
        <v>1488</v>
      </c>
      <c r="D824" s="122">
        <v>43853.335509259261</v>
      </c>
    </row>
    <row r="825" spans="1:4" x14ac:dyDescent="0.25">
      <c r="A825" s="78" t="s">
        <v>267</v>
      </c>
      <c r="B825" s="78" t="s">
        <v>3110</v>
      </c>
      <c r="C825" s="86" t="s">
        <v>1488</v>
      </c>
      <c r="D825" s="122">
        <v>43853.335509259261</v>
      </c>
    </row>
    <row r="826" spans="1:4" x14ac:dyDescent="0.25">
      <c r="A826" s="78" t="s">
        <v>267</v>
      </c>
      <c r="B826" s="78" t="s">
        <v>2981</v>
      </c>
      <c r="C826" s="86" t="s">
        <v>1488</v>
      </c>
      <c r="D826" s="122">
        <v>43853.335509259261</v>
      </c>
    </row>
    <row r="827" spans="1:4" x14ac:dyDescent="0.25">
      <c r="A827" s="78" t="s">
        <v>267</v>
      </c>
      <c r="B827" s="78" t="s">
        <v>2545</v>
      </c>
      <c r="C827" s="86" t="s">
        <v>1488</v>
      </c>
      <c r="D827" s="122">
        <v>43853.335509259261</v>
      </c>
    </row>
    <row r="828" spans="1:4" x14ac:dyDescent="0.25">
      <c r="A828" s="78" t="s">
        <v>267</v>
      </c>
      <c r="B828" s="78" t="s">
        <v>2690</v>
      </c>
      <c r="C828" s="86" t="s">
        <v>1488</v>
      </c>
      <c r="D828" s="122">
        <v>43853.335509259261</v>
      </c>
    </row>
    <row r="829" spans="1:4" x14ac:dyDescent="0.25">
      <c r="A829" s="78" t="s">
        <v>267</v>
      </c>
      <c r="B829" s="78" t="s">
        <v>2982</v>
      </c>
      <c r="C829" s="86" t="s">
        <v>1488</v>
      </c>
      <c r="D829" s="122">
        <v>43853.335509259261</v>
      </c>
    </row>
    <row r="830" spans="1:4" x14ac:dyDescent="0.25">
      <c r="A830" s="78" t="s">
        <v>267</v>
      </c>
      <c r="B830" s="78" t="s">
        <v>2636</v>
      </c>
      <c r="C830" s="86" t="s">
        <v>1488</v>
      </c>
      <c r="D830" s="122">
        <v>43853.335509259261</v>
      </c>
    </row>
    <row r="831" spans="1:4" x14ac:dyDescent="0.25">
      <c r="A831" s="78" t="s">
        <v>267</v>
      </c>
      <c r="B831" s="78" t="s">
        <v>2691</v>
      </c>
      <c r="C831" s="86" t="s">
        <v>1488</v>
      </c>
      <c r="D831" s="122">
        <v>43853.335509259261</v>
      </c>
    </row>
    <row r="832" spans="1:4" x14ac:dyDescent="0.25">
      <c r="A832" s="78" t="s">
        <v>267</v>
      </c>
      <c r="B832" s="78" t="s">
        <v>2692</v>
      </c>
      <c r="C832" s="86" t="s">
        <v>1488</v>
      </c>
      <c r="D832" s="122">
        <v>43853.335509259261</v>
      </c>
    </row>
    <row r="833" spans="1:4" x14ac:dyDescent="0.25">
      <c r="A833" s="78" t="s">
        <v>267</v>
      </c>
      <c r="B833" s="78" t="s">
        <v>3051</v>
      </c>
      <c r="C833" s="86" t="s">
        <v>1488</v>
      </c>
      <c r="D833" s="122">
        <v>43853.335509259261</v>
      </c>
    </row>
    <row r="834" spans="1:4" x14ac:dyDescent="0.25">
      <c r="A834" s="78" t="s">
        <v>267</v>
      </c>
      <c r="B834" s="78" t="s">
        <v>3071</v>
      </c>
      <c r="C834" s="86" t="s">
        <v>1488</v>
      </c>
      <c r="D834" s="122">
        <v>43853.335509259261</v>
      </c>
    </row>
    <row r="835" spans="1:4" x14ac:dyDescent="0.25">
      <c r="A835" s="78" t="s">
        <v>267</v>
      </c>
      <c r="B835" s="78" t="s">
        <v>3111</v>
      </c>
      <c r="C835" s="86" t="s">
        <v>1488</v>
      </c>
      <c r="D835" s="122">
        <v>43853.335509259261</v>
      </c>
    </row>
    <row r="836" spans="1:4" x14ac:dyDescent="0.25">
      <c r="A836" s="78" t="s">
        <v>267</v>
      </c>
      <c r="B836" s="78" t="s">
        <v>3037</v>
      </c>
      <c r="C836" s="86" t="s">
        <v>1488</v>
      </c>
      <c r="D836" s="122">
        <v>43853.335509259261</v>
      </c>
    </row>
    <row r="837" spans="1:4" x14ac:dyDescent="0.25">
      <c r="A837" s="78" t="s">
        <v>267</v>
      </c>
      <c r="B837" s="78" t="s">
        <v>3015</v>
      </c>
      <c r="C837" s="86" t="s">
        <v>1488</v>
      </c>
      <c r="D837" s="122">
        <v>43853.335509259261</v>
      </c>
    </row>
    <row r="838" spans="1:4" x14ac:dyDescent="0.25">
      <c r="A838" s="78" t="s">
        <v>267</v>
      </c>
      <c r="B838" s="78" t="s">
        <v>2693</v>
      </c>
      <c r="C838" s="86" t="s">
        <v>1488</v>
      </c>
      <c r="D838" s="122">
        <v>43853.335509259261</v>
      </c>
    </row>
    <row r="839" spans="1:4" x14ac:dyDescent="0.25">
      <c r="A839" s="78" t="s">
        <v>267</v>
      </c>
      <c r="B839" s="78" t="s">
        <v>2984</v>
      </c>
      <c r="C839" s="86" t="s">
        <v>1488</v>
      </c>
      <c r="D839" s="122">
        <v>43853.335509259261</v>
      </c>
    </row>
    <row r="840" spans="1:4" x14ac:dyDescent="0.25">
      <c r="A840" s="78" t="s">
        <v>267</v>
      </c>
      <c r="B840" s="78" t="s">
        <v>2994</v>
      </c>
      <c r="C840" s="86" t="s">
        <v>1488</v>
      </c>
      <c r="D840" s="122">
        <v>43853.335509259261</v>
      </c>
    </row>
    <row r="841" spans="1:4" x14ac:dyDescent="0.25">
      <c r="A841" s="78" t="s">
        <v>267</v>
      </c>
      <c r="B841" s="78" t="s">
        <v>3068</v>
      </c>
      <c r="C841" s="86" t="s">
        <v>1487</v>
      </c>
      <c r="D841" s="122">
        <v>43853.335462962961</v>
      </c>
    </row>
    <row r="842" spans="1:4" x14ac:dyDescent="0.25">
      <c r="A842" s="78" t="s">
        <v>267</v>
      </c>
      <c r="B842" s="78" t="s">
        <v>3024</v>
      </c>
      <c r="C842" s="86" t="s">
        <v>1487</v>
      </c>
      <c r="D842" s="122">
        <v>43853.335462962961</v>
      </c>
    </row>
    <row r="843" spans="1:4" x14ac:dyDescent="0.25">
      <c r="A843" s="78" t="s">
        <v>267</v>
      </c>
      <c r="B843" s="78" t="s">
        <v>2756</v>
      </c>
      <c r="C843" s="86" t="s">
        <v>1487</v>
      </c>
      <c r="D843" s="122">
        <v>43853.335462962961</v>
      </c>
    </row>
    <row r="844" spans="1:4" x14ac:dyDescent="0.25">
      <c r="A844" s="78" t="s">
        <v>267</v>
      </c>
      <c r="B844" s="78" t="s">
        <v>3112</v>
      </c>
      <c r="C844" s="86" t="s">
        <v>1487</v>
      </c>
      <c r="D844" s="122">
        <v>43853.335462962961</v>
      </c>
    </row>
    <row r="845" spans="1:4" x14ac:dyDescent="0.25">
      <c r="A845" s="78" t="s">
        <v>267</v>
      </c>
      <c r="B845" s="78" t="s">
        <v>2982</v>
      </c>
      <c r="C845" s="86" t="s">
        <v>1487</v>
      </c>
      <c r="D845" s="122">
        <v>43853.335462962961</v>
      </c>
    </row>
    <row r="846" spans="1:4" x14ac:dyDescent="0.25">
      <c r="A846" s="78" t="s">
        <v>267</v>
      </c>
      <c r="B846" s="78" t="s">
        <v>3037</v>
      </c>
      <c r="C846" s="86" t="s">
        <v>1487</v>
      </c>
      <c r="D846" s="122">
        <v>43853.335462962961</v>
      </c>
    </row>
    <row r="847" spans="1:4" x14ac:dyDescent="0.25">
      <c r="A847" s="78" t="s">
        <v>267</v>
      </c>
      <c r="B847" s="78" t="s">
        <v>2907</v>
      </c>
      <c r="C847" s="86" t="s">
        <v>1487</v>
      </c>
      <c r="D847" s="122">
        <v>43853.335462962961</v>
      </c>
    </row>
    <row r="848" spans="1:4" x14ac:dyDescent="0.25">
      <c r="A848" s="78" t="s">
        <v>267</v>
      </c>
      <c r="B848" s="78" t="s">
        <v>2984</v>
      </c>
      <c r="C848" s="86" t="s">
        <v>1487</v>
      </c>
      <c r="D848" s="122">
        <v>43853.335462962961</v>
      </c>
    </row>
    <row r="849" spans="1:4" x14ac:dyDescent="0.25">
      <c r="A849" s="78" t="s">
        <v>267</v>
      </c>
      <c r="B849" s="78" t="s">
        <v>3038</v>
      </c>
      <c r="C849" s="86" t="s">
        <v>1487</v>
      </c>
      <c r="D849" s="122">
        <v>43853.335462962961</v>
      </c>
    </row>
    <row r="850" spans="1:4" x14ac:dyDescent="0.25">
      <c r="A850" s="78" t="s">
        <v>267</v>
      </c>
      <c r="B850" s="78" t="s">
        <v>2532</v>
      </c>
      <c r="C850" s="86" t="s">
        <v>1487</v>
      </c>
      <c r="D850" s="122">
        <v>43853.335462962961</v>
      </c>
    </row>
    <row r="851" spans="1:4" x14ac:dyDescent="0.25">
      <c r="A851" s="78" t="s">
        <v>267</v>
      </c>
      <c r="B851" s="78">
        <v>31</v>
      </c>
      <c r="C851" s="86" t="s">
        <v>1487</v>
      </c>
      <c r="D851" s="122">
        <v>43853.335462962961</v>
      </c>
    </row>
    <row r="852" spans="1:4" x14ac:dyDescent="0.25">
      <c r="A852" s="78" t="s">
        <v>267</v>
      </c>
      <c r="B852" s="78" t="s">
        <v>3089</v>
      </c>
      <c r="C852" s="86" t="s">
        <v>1487</v>
      </c>
      <c r="D852" s="122">
        <v>43853.335462962961</v>
      </c>
    </row>
    <row r="853" spans="1:4" x14ac:dyDescent="0.25">
      <c r="A853" s="78" t="s">
        <v>267</v>
      </c>
      <c r="B853" s="78" t="s">
        <v>2983</v>
      </c>
      <c r="C853" s="86" t="s">
        <v>1487</v>
      </c>
      <c r="D853" s="122">
        <v>43853.335462962961</v>
      </c>
    </row>
    <row r="854" spans="1:4" x14ac:dyDescent="0.25">
      <c r="A854" s="78" t="s">
        <v>267</v>
      </c>
      <c r="B854" s="78" t="s">
        <v>3053</v>
      </c>
      <c r="C854" s="86" t="s">
        <v>1487</v>
      </c>
      <c r="D854" s="122">
        <v>43853.335462962961</v>
      </c>
    </row>
    <row r="855" spans="1:4" x14ac:dyDescent="0.25">
      <c r="A855" s="78" t="s">
        <v>267</v>
      </c>
      <c r="B855" s="78" t="s">
        <v>509</v>
      </c>
      <c r="C855" s="86" t="s">
        <v>1487</v>
      </c>
      <c r="D855" s="122">
        <v>43853.335462962961</v>
      </c>
    </row>
    <row r="856" spans="1:4" x14ac:dyDescent="0.25">
      <c r="A856" s="78" t="s">
        <v>267</v>
      </c>
      <c r="B856" s="78" t="s">
        <v>3113</v>
      </c>
      <c r="C856" s="86" t="s">
        <v>1485</v>
      </c>
      <c r="D856" s="122">
        <v>43853.335300925923</v>
      </c>
    </row>
    <row r="857" spans="1:4" x14ac:dyDescent="0.25">
      <c r="A857" s="78" t="s">
        <v>267</v>
      </c>
      <c r="B857" s="78" t="s">
        <v>3006</v>
      </c>
      <c r="C857" s="86" t="s">
        <v>1485</v>
      </c>
      <c r="D857" s="122">
        <v>43853.335300925923</v>
      </c>
    </row>
    <row r="858" spans="1:4" x14ac:dyDescent="0.25">
      <c r="A858" s="78" t="s">
        <v>267</v>
      </c>
      <c r="B858" s="78" t="s">
        <v>2757</v>
      </c>
      <c r="C858" s="86" t="s">
        <v>1485</v>
      </c>
      <c r="D858" s="122">
        <v>43853.335300925923</v>
      </c>
    </row>
    <row r="859" spans="1:4" x14ac:dyDescent="0.25">
      <c r="A859" s="78" t="s">
        <v>267</v>
      </c>
      <c r="B859" s="78" t="s">
        <v>3104</v>
      </c>
      <c r="C859" s="86" t="s">
        <v>1485</v>
      </c>
      <c r="D859" s="122">
        <v>43853.335300925923</v>
      </c>
    </row>
    <row r="860" spans="1:4" x14ac:dyDescent="0.25">
      <c r="A860" s="78" t="s">
        <v>267</v>
      </c>
      <c r="B860" s="78" t="s">
        <v>2460</v>
      </c>
      <c r="C860" s="86" t="s">
        <v>1485</v>
      </c>
      <c r="D860" s="122">
        <v>43853.335300925923</v>
      </c>
    </row>
    <row r="861" spans="1:4" x14ac:dyDescent="0.25">
      <c r="A861" s="78" t="s">
        <v>267</v>
      </c>
      <c r="B861" s="78" t="s">
        <v>2557</v>
      </c>
      <c r="C861" s="86" t="s">
        <v>1485</v>
      </c>
      <c r="D861" s="122">
        <v>43853.335300925923</v>
      </c>
    </row>
    <row r="862" spans="1:4" x14ac:dyDescent="0.25">
      <c r="A862" s="78" t="s">
        <v>267</v>
      </c>
      <c r="B862" s="78" t="s">
        <v>2981</v>
      </c>
      <c r="C862" s="86" t="s">
        <v>1485</v>
      </c>
      <c r="D862" s="122">
        <v>43853.335300925923</v>
      </c>
    </row>
    <row r="863" spans="1:4" x14ac:dyDescent="0.25">
      <c r="A863" s="78" t="s">
        <v>267</v>
      </c>
      <c r="B863" s="78" t="s">
        <v>2758</v>
      </c>
      <c r="C863" s="86" t="s">
        <v>1485</v>
      </c>
      <c r="D863" s="122">
        <v>43853.335300925923</v>
      </c>
    </row>
    <row r="864" spans="1:4" x14ac:dyDescent="0.25">
      <c r="A864" s="78" t="s">
        <v>267</v>
      </c>
      <c r="B864" s="78" t="s">
        <v>2982</v>
      </c>
      <c r="C864" s="86" t="s">
        <v>1485</v>
      </c>
      <c r="D864" s="122">
        <v>43853.335300925923</v>
      </c>
    </row>
    <row r="865" spans="1:4" x14ac:dyDescent="0.25">
      <c r="A865" s="78" t="s">
        <v>267</v>
      </c>
      <c r="B865" s="78" t="s">
        <v>2606</v>
      </c>
      <c r="C865" s="86" t="s">
        <v>1485</v>
      </c>
      <c r="D865" s="122">
        <v>43853.335300925923</v>
      </c>
    </row>
    <row r="866" spans="1:4" x14ac:dyDescent="0.25">
      <c r="A866" s="78" t="s">
        <v>267</v>
      </c>
      <c r="B866" s="78" t="s">
        <v>3114</v>
      </c>
      <c r="C866" s="86" t="s">
        <v>1485</v>
      </c>
      <c r="D866" s="122">
        <v>43853.335300925923</v>
      </c>
    </row>
    <row r="867" spans="1:4" x14ac:dyDescent="0.25">
      <c r="A867" s="78" t="s">
        <v>267</v>
      </c>
      <c r="B867" s="78" t="s">
        <v>2589</v>
      </c>
      <c r="C867" s="86" t="s">
        <v>1485</v>
      </c>
      <c r="D867" s="122">
        <v>43853.335300925923</v>
      </c>
    </row>
    <row r="868" spans="1:4" x14ac:dyDescent="0.25">
      <c r="A868" s="78" t="s">
        <v>267</v>
      </c>
      <c r="B868" s="78" t="s">
        <v>2759</v>
      </c>
      <c r="C868" s="86" t="s">
        <v>1485</v>
      </c>
      <c r="D868" s="122">
        <v>43853.335300925923</v>
      </c>
    </row>
    <row r="869" spans="1:4" x14ac:dyDescent="0.25">
      <c r="A869" s="78" t="s">
        <v>267</v>
      </c>
      <c r="B869" s="78" t="s">
        <v>2989</v>
      </c>
      <c r="C869" s="86" t="s">
        <v>1485</v>
      </c>
      <c r="D869" s="122">
        <v>43853.335300925923</v>
      </c>
    </row>
    <row r="870" spans="1:4" x14ac:dyDescent="0.25">
      <c r="A870" s="78" t="s">
        <v>267</v>
      </c>
      <c r="B870" s="78" t="s">
        <v>2994</v>
      </c>
      <c r="C870" s="86" t="s">
        <v>1485</v>
      </c>
      <c r="D870" s="122">
        <v>43853.335300925923</v>
      </c>
    </row>
    <row r="871" spans="1:4" x14ac:dyDescent="0.25">
      <c r="A871" s="78" t="s">
        <v>267</v>
      </c>
      <c r="B871" s="78" t="s">
        <v>2995</v>
      </c>
      <c r="C871" s="86" t="s">
        <v>1485</v>
      </c>
      <c r="D871" s="122">
        <v>43853.335300925923</v>
      </c>
    </row>
    <row r="872" spans="1:4" x14ac:dyDescent="0.25">
      <c r="A872" s="78" t="s">
        <v>267</v>
      </c>
      <c r="B872" s="78" t="s">
        <v>3115</v>
      </c>
      <c r="C872" s="86" t="s">
        <v>1485</v>
      </c>
      <c r="D872" s="122">
        <v>43853.335300925923</v>
      </c>
    </row>
    <row r="873" spans="1:4" x14ac:dyDescent="0.25">
      <c r="A873" s="78" t="s">
        <v>267</v>
      </c>
      <c r="B873" s="78" t="s">
        <v>16</v>
      </c>
      <c r="C873" s="86" t="s">
        <v>1485</v>
      </c>
      <c r="D873" s="122">
        <v>43853.335300925923</v>
      </c>
    </row>
    <row r="874" spans="1:4" x14ac:dyDescent="0.25">
      <c r="A874" s="78" t="s">
        <v>267</v>
      </c>
      <c r="B874" s="78" t="s">
        <v>3035</v>
      </c>
      <c r="C874" s="86" t="s">
        <v>1485</v>
      </c>
      <c r="D874" s="122">
        <v>43853.335300925923</v>
      </c>
    </row>
    <row r="875" spans="1:4" x14ac:dyDescent="0.25">
      <c r="A875" s="78" t="s">
        <v>267</v>
      </c>
      <c r="B875" s="78" t="s">
        <v>2760</v>
      </c>
      <c r="C875" s="86" t="s">
        <v>1485</v>
      </c>
      <c r="D875" s="122">
        <v>43853.335300925923</v>
      </c>
    </row>
    <row r="876" spans="1:4" x14ac:dyDescent="0.25">
      <c r="A876" s="78" t="s">
        <v>267</v>
      </c>
      <c r="B876" s="78" t="s">
        <v>2761</v>
      </c>
      <c r="C876" s="86" t="s">
        <v>1485</v>
      </c>
      <c r="D876" s="122">
        <v>43853.335300925923</v>
      </c>
    </row>
    <row r="877" spans="1:4" x14ac:dyDescent="0.25">
      <c r="A877" s="78" t="s">
        <v>267</v>
      </c>
      <c r="B877" s="78" t="s">
        <v>2762</v>
      </c>
      <c r="C877" s="86" t="s">
        <v>1485</v>
      </c>
      <c r="D877" s="122">
        <v>43853.335300925923</v>
      </c>
    </row>
    <row r="878" spans="1:4" x14ac:dyDescent="0.25">
      <c r="A878" s="78" t="s">
        <v>267</v>
      </c>
      <c r="B878" s="78" t="s">
        <v>2987</v>
      </c>
      <c r="C878" s="86" t="s">
        <v>1485</v>
      </c>
      <c r="D878" s="122">
        <v>43853.335300925923</v>
      </c>
    </row>
    <row r="879" spans="1:4" x14ac:dyDescent="0.25">
      <c r="A879" s="78" t="s">
        <v>267</v>
      </c>
      <c r="B879" s="78" t="s">
        <v>2763</v>
      </c>
      <c r="C879" s="86" t="s">
        <v>1485</v>
      </c>
      <c r="D879" s="122">
        <v>43853.335300925923</v>
      </c>
    </row>
    <row r="880" spans="1:4" x14ac:dyDescent="0.25">
      <c r="A880" s="78" t="s">
        <v>267</v>
      </c>
      <c r="B880" s="78" t="s">
        <v>2764</v>
      </c>
      <c r="C880" s="86" t="s">
        <v>1485</v>
      </c>
      <c r="D880" s="122">
        <v>43853.335300925923</v>
      </c>
    </row>
    <row r="881" spans="1:4" x14ac:dyDescent="0.25">
      <c r="A881" s="78" t="s">
        <v>267</v>
      </c>
      <c r="B881" s="78" t="s">
        <v>3012</v>
      </c>
      <c r="C881" s="86" t="s">
        <v>1485</v>
      </c>
      <c r="D881" s="122">
        <v>43853.335300925923</v>
      </c>
    </row>
    <row r="882" spans="1:4" x14ac:dyDescent="0.25">
      <c r="A882" s="78" t="s">
        <v>267</v>
      </c>
      <c r="B882" s="78" t="s">
        <v>2765</v>
      </c>
      <c r="C882" s="86" t="s">
        <v>1485</v>
      </c>
      <c r="D882" s="122">
        <v>43853.335300925923</v>
      </c>
    </row>
    <row r="883" spans="1:4" x14ac:dyDescent="0.25">
      <c r="A883" s="78" t="s">
        <v>267</v>
      </c>
      <c r="B883" s="78" t="s">
        <v>2766</v>
      </c>
      <c r="C883" s="86" t="s">
        <v>1485</v>
      </c>
      <c r="D883" s="122">
        <v>43853.335300925923</v>
      </c>
    </row>
    <row r="884" spans="1:4" x14ac:dyDescent="0.25">
      <c r="A884" s="78" t="s">
        <v>267</v>
      </c>
      <c r="B884" s="78" t="s">
        <v>2767</v>
      </c>
      <c r="C884" s="86" t="s">
        <v>1485</v>
      </c>
      <c r="D884" s="122">
        <v>43853.335300925923</v>
      </c>
    </row>
    <row r="885" spans="1:4" x14ac:dyDescent="0.25">
      <c r="A885" s="78" t="s">
        <v>267</v>
      </c>
      <c r="B885" s="78" t="s">
        <v>3015</v>
      </c>
      <c r="C885" s="86" t="s">
        <v>1485</v>
      </c>
      <c r="D885" s="122">
        <v>43853.335300925923</v>
      </c>
    </row>
    <row r="886" spans="1:4" x14ac:dyDescent="0.25">
      <c r="A886" s="78" t="s">
        <v>267</v>
      </c>
      <c r="B886" s="78" t="s">
        <v>1678</v>
      </c>
      <c r="C886" s="86" t="s">
        <v>1485</v>
      </c>
      <c r="D886" s="122">
        <v>43853.335300925923</v>
      </c>
    </row>
    <row r="887" spans="1:4" x14ac:dyDescent="0.25">
      <c r="A887" s="78" t="s">
        <v>267</v>
      </c>
      <c r="B887" s="78" t="s">
        <v>3116</v>
      </c>
      <c r="C887" s="86" t="s">
        <v>1485</v>
      </c>
      <c r="D887" s="122">
        <v>43853.335300925923</v>
      </c>
    </row>
    <row r="888" spans="1:4" x14ac:dyDescent="0.25">
      <c r="A888" s="78" t="s">
        <v>267</v>
      </c>
      <c r="B888" s="78" t="s">
        <v>3117</v>
      </c>
      <c r="C888" s="86" t="s">
        <v>1485</v>
      </c>
      <c r="D888" s="122">
        <v>43853.335300925923</v>
      </c>
    </row>
    <row r="889" spans="1:4" x14ac:dyDescent="0.25">
      <c r="A889" s="78" t="s">
        <v>267</v>
      </c>
      <c r="B889" s="78" t="s">
        <v>276</v>
      </c>
      <c r="C889" s="86" t="s">
        <v>1485</v>
      </c>
      <c r="D889" s="122">
        <v>43853.335300925923</v>
      </c>
    </row>
    <row r="890" spans="1:4" x14ac:dyDescent="0.25">
      <c r="A890" s="78" t="s">
        <v>267</v>
      </c>
      <c r="B890" s="78" t="s">
        <v>3118</v>
      </c>
      <c r="C890" s="86" t="s">
        <v>1485</v>
      </c>
      <c r="D890" s="122">
        <v>43853.335300925923</v>
      </c>
    </row>
    <row r="891" spans="1:4" x14ac:dyDescent="0.25">
      <c r="A891" s="78" t="s">
        <v>267</v>
      </c>
      <c r="B891" s="78" t="s">
        <v>2990</v>
      </c>
      <c r="C891" s="86" t="s">
        <v>1485</v>
      </c>
      <c r="D891" s="122">
        <v>43853.335300925923</v>
      </c>
    </row>
    <row r="892" spans="1:4" x14ac:dyDescent="0.25">
      <c r="A892" s="78" t="s">
        <v>267</v>
      </c>
      <c r="B892" s="78" t="s">
        <v>2771</v>
      </c>
      <c r="C892" s="86" t="s">
        <v>1485</v>
      </c>
      <c r="D892" s="122">
        <v>43853.335300925923</v>
      </c>
    </row>
    <row r="893" spans="1:4" x14ac:dyDescent="0.25">
      <c r="A893" s="78" t="s">
        <v>267</v>
      </c>
      <c r="B893" s="78" t="s">
        <v>3069</v>
      </c>
      <c r="C893" s="86" t="s">
        <v>1484</v>
      </c>
      <c r="D893" s="122">
        <v>43853.33525462963</v>
      </c>
    </row>
    <row r="894" spans="1:4" x14ac:dyDescent="0.25">
      <c r="A894" s="78" t="s">
        <v>267</v>
      </c>
      <c r="B894" s="78" t="s">
        <v>2570</v>
      </c>
      <c r="C894" s="86" t="s">
        <v>1484</v>
      </c>
      <c r="D894" s="122">
        <v>43853.33525462963</v>
      </c>
    </row>
    <row r="895" spans="1:4" x14ac:dyDescent="0.25">
      <c r="A895" s="78" t="s">
        <v>267</v>
      </c>
      <c r="B895" s="78" t="s">
        <v>3119</v>
      </c>
      <c r="C895" s="86" t="s">
        <v>1484</v>
      </c>
      <c r="D895" s="122">
        <v>43853.33525462963</v>
      </c>
    </row>
    <row r="896" spans="1:4" x14ac:dyDescent="0.25">
      <c r="A896" s="78" t="s">
        <v>267</v>
      </c>
      <c r="B896" s="78" t="s">
        <v>2999</v>
      </c>
      <c r="C896" s="86" t="s">
        <v>1484</v>
      </c>
      <c r="D896" s="122">
        <v>43853.33525462963</v>
      </c>
    </row>
    <row r="897" spans="1:4" x14ac:dyDescent="0.25">
      <c r="A897" s="78" t="s">
        <v>267</v>
      </c>
      <c r="B897" s="78" t="s">
        <v>2981</v>
      </c>
      <c r="C897" s="86" t="s">
        <v>1484</v>
      </c>
      <c r="D897" s="122">
        <v>43853.33525462963</v>
      </c>
    </row>
    <row r="898" spans="1:4" x14ac:dyDescent="0.25">
      <c r="A898" s="78" t="s">
        <v>267</v>
      </c>
      <c r="B898" s="78" t="s">
        <v>2994</v>
      </c>
      <c r="C898" s="86" t="s">
        <v>1484</v>
      </c>
      <c r="D898" s="122">
        <v>43853.33525462963</v>
      </c>
    </row>
    <row r="899" spans="1:4" x14ac:dyDescent="0.25">
      <c r="A899" s="78" t="s">
        <v>267</v>
      </c>
      <c r="B899" s="78" t="s">
        <v>3028</v>
      </c>
      <c r="C899" s="86" t="s">
        <v>1484</v>
      </c>
      <c r="D899" s="122">
        <v>43853.33525462963</v>
      </c>
    </row>
    <row r="900" spans="1:4" x14ac:dyDescent="0.25">
      <c r="A900" s="78" t="s">
        <v>267</v>
      </c>
      <c r="B900" s="78" t="s">
        <v>3029</v>
      </c>
      <c r="C900" s="86" t="s">
        <v>1484</v>
      </c>
      <c r="D900" s="122">
        <v>43853.33525462963</v>
      </c>
    </row>
    <row r="901" spans="1:4" x14ac:dyDescent="0.25">
      <c r="A901" s="78" t="s">
        <v>267</v>
      </c>
      <c r="B901" s="78" t="s">
        <v>2571</v>
      </c>
      <c r="C901" s="86" t="s">
        <v>1484</v>
      </c>
      <c r="D901" s="122">
        <v>43853.33525462963</v>
      </c>
    </row>
    <row r="902" spans="1:4" x14ac:dyDescent="0.25">
      <c r="A902" s="78" t="s">
        <v>267</v>
      </c>
      <c r="B902" s="78" t="s">
        <v>2989</v>
      </c>
      <c r="C902" s="86" t="s">
        <v>1484</v>
      </c>
      <c r="D902" s="122">
        <v>43853.33525462963</v>
      </c>
    </row>
    <row r="903" spans="1:4" x14ac:dyDescent="0.25">
      <c r="A903" s="78" t="s">
        <v>267</v>
      </c>
      <c r="B903" s="78" t="s">
        <v>3120</v>
      </c>
      <c r="C903" s="86" t="s">
        <v>1484</v>
      </c>
      <c r="D903" s="122">
        <v>43853.33525462963</v>
      </c>
    </row>
    <row r="904" spans="1:4" x14ac:dyDescent="0.25">
      <c r="A904" s="78" t="s">
        <v>267</v>
      </c>
      <c r="B904" s="78" t="s">
        <v>2572</v>
      </c>
      <c r="C904" s="86" t="s">
        <v>1484</v>
      </c>
      <c r="D904" s="122">
        <v>43853.33525462963</v>
      </c>
    </row>
    <row r="905" spans="1:4" x14ac:dyDescent="0.25">
      <c r="A905" s="78" t="s">
        <v>267</v>
      </c>
      <c r="B905" s="78" t="s">
        <v>3008</v>
      </c>
      <c r="C905" s="86" t="s">
        <v>1484</v>
      </c>
      <c r="D905" s="122">
        <v>43853.33525462963</v>
      </c>
    </row>
    <row r="906" spans="1:4" x14ac:dyDescent="0.25">
      <c r="A906" s="78" t="s">
        <v>267</v>
      </c>
      <c r="B906" s="78" t="s">
        <v>3009</v>
      </c>
      <c r="C906" s="86" t="s">
        <v>1484</v>
      </c>
      <c r="D906" s="122">
        <v>43853.33525462963</v>
      </c>
    </row>
    <row r="907" spans="1:4" x14ac:dyDescent="0.25">
      <c r="A907" s="78" t="s">
        <v>267</v>
      </c>
      <c r="B907" s="78" t="s">
        <v>2465</v>
      </c>
      <c r="C907" s="86" t="s">
        <v>1484</v>
      </c>
      <c r="D907" s="122">
        <v>43853.33525462963</v>
      </c>
    </row>
    <row r="908" spans="1:4" x14ac:dyDescent="0.25">
      <c r="A908" s="78" t="s">
        <v>267</v>
      </c>
      <c r="B908" s="78" t="s">
        <v>3121</v>
      </c>
      <c r="C908" s="86" t="s">
        <v>1484</v>
      </c>
      <c r="D908" s="122">
        <v>43853.33525462963</v>
      </c>
    </row>
    <row r="909" spans="1:4" x14ac:dyDescent="0.25">
      <c r="A909" s="78" t="s">
        <v>267</v>
      </c>
      <c r="B909" s="78" t="s">
        <v>3086</v>
      </c>
      <c r="C909" s="86" t="s">
        <v>1484</v>
      </c>
      <c r="D909" s="122">
        <v>43853.33525462963</v>
      </c>
    </row>
    <row r="910" spans="1:4" x14ac:dyDescent="0.25">
      <c r="A910" s="78" t="s">
        <v>267</v>
      </c>
      <c r="B910" s="78">
        <v>10</v>
      </c>
      <c r="C910" s="86" t="s">
        <v>1484</v>
      </c>
      <c r="D910" s="122">
        <v>43853.33525462963</v>
      </c>
    </row>
    <row r="911" spans="1:4" x14ac:dyDescent="0.25">
      <c r="A911" s="78" t="s">
        <v>267</v>
      </c>
      <c r="B911" s="78" t="s">
        <v>3087</v>
      </c>
      <c r="C911" s="86" t="s">
        <v>1484</v>
      </c>
      <c r="D911" s="122">
        <v>43853.33525462963</v>
      </c>
    </row>
    <row r="912" spans="1:4" x14ac:dyDescent="0.25">
      <c r="A912" s="78" t="s">
        <v>267</v>
      </c>
      <c r="B912" s="78" t="s">
        <v>3032</v>
      </c>
      <c r="C912" s="86" t="s">
        <v>1484</v>
      </c>
      <c r="D912" s="122">
        <v>43853.33525462963</v>
      </c>
    </row>
    <row r="913" spans="1:4" x14ac:dyDescent="0.25">
      <c r="A913" s="78" t="s">
        <v>267</v>
      </c>
      <c r="B913" s="78" t="s">
        <v>3122</v>
      </c>
      <c r="C913" s="86" t="s">
        <v>1484</v>
      </c>
      <c r="D913" s="122">
        <v>43853.33525462963</v>
      </c>
    </row>
    <row r="914" spans="1:4" x14ac:dyDescent="0.25">
      <c r="A914" s="78" t="s">
        <v>267</v>
      </c>
      <c r="B914" s="78" t="s">
        <v>2990</v>
      </c>
      <c r="C914" s="86" t="s">
        <v>1484</v>
      </c>
      <c r="D914" s="122">
        <v>43853.33525462963</v>
      </c>
    </row>
    <row r="915" spans="1:4" x14ac:dyDescent="0.25">
      <c r="A915" s="78" t="s">
        <v>267</v>
      </c>
      <c r="B915" s="78" t="s">
        <v>3123</v>
      </c>
      <c r="C915" s="86" t="s">
        <v>1484</v>
      </c>
      <c r="D915" s="122">
        <v>43853.33525462963</v>
      </c>
    </row>
    <row r="916" spans="1:4" x14ac:dyDescent="0.25">
      <c r="A916" s="78" t="s">
        <v>267</v>
      </c>
      <c r="B916" s="78" t="s">
        <v>1907</v>
      </c>
      <c r="C916" s="86" t="s">
        <v>1484</v>
      </c>
      <c r="D916" s="122">
        <v>43853.33525462963</v>
      </c>
    </row>
    <row r="917" spans="1:4" x14ac:dyDescent="0.25">
      <c r="A917" s="78" t="s">
        <v>267</v>
      </c>
      <c r="B917" s="78">
        <v>31</v>
      </c>
      <c r="C917" s="86" t="s">
        <v>1484</v>
      </c>
      <c r="D917" s="122">
        <v>43853.33525462963</v>
      </c>
    </row>
    <row r="918" spans="1:4" x14ac:dyDescent="0.25">
      <c r="A918" s="78" t="s">
        <v>267</v>
      </c>
      <c r="B918" s="78" t="s">
        <v>2982</v>
      </c>
      <c r="C918" s="86" t="s">
        <v>1484</v>
      </c>
      <c r="D918" s="122">
        <v>43853.33525462963</v>
      </c>
    </row>
    <row r="919" spans="1:4" x14ac:dyDescent="0.25">
      <c r="A919" s="78" t="s">
        <v>267</v>
      </c>
      <c r="B919" s="78" t="s">
        <v>2446</v>
      </c>
      <c r="C919" s="86" t="s">
        <v>1484</v>
      </c>
      <c r="D919" s="122">
        <v>43853.33525462963</v>
      </c>
    </row>
    <row r="920" spans="1:4" x14ac:dyDescent="0.25">
      <c r="A920" s="78" t="s">
        <v>267</v>
      </c>
      <c r="B920" s="78" t="s">
        <v>3124</v>
      </c>
      <c r="C920" s="86" t="s">
        <v>1484</v>
      </c>
      <c r="D920" s="122">
        <v>43853.33525462963</v>
      </c>
    </row>
    <row r="921" spans="1:4" x14ac:dyDescent="0.25">
      <c r="A921" s="78" t="s">
        <v>267</v>
      </c>
      <c r="B921" s="78" t="s">
        <v>2991</v>
      </c>
      <c r="C921" s="86" t="s">
        <v>1484</v>
      </c>
      <c r="D921" s="122">
        <v>43853.33525462963</v>
      </c>
    </row>
    <row r="922" spans="1:4" x14ac:dyDescent="0.25">
      <c r="A922" s="78" t="s">
        <v>267</v>
      </c>
      <c r="B922" s="78" t="s">
        <v>3125</v>
      </c>
      <c r="C922" s="86" t="s">
        <v>1484</v>
      </c>
      <c r="D922" s="122">
        <v>43853.33525462963</v>
      </c>
    </row>
    <row r="923" spans="1:4" x14ac:dyDescent="0.25">
      <c r="A923" s="78" t="s">
        <v>267</v>
      </c>
      <c r="B923" s="78" t="s">
        <v>2983</v>
      </c>
      <c r="C923" s="86" t="s">
        <v>1484</v>
      </c>
      <c r="D923" s="122">
        <v>43853.33525462963</v>
      </c>
    </row>
    <row r="924" spans="1:4" x14ac:dyDescent="0.25">
      <c r="A924" s="78" t="s">
        <v>267</v>
      </c>
      <c r="B924" s="78" t="s">
        <v>511</v>
      </c>
      <c r="C924" s="86" t="s">
        <v>1484</v>
      </c>
      <c r="D924" s="122">
        <v>43853.33525462963</v>
      </c>
    </row>
    <row r="925" spans="1:4" x14ac:dyDescent="0.25">
      <c r="A925" s="78" t="s">
        <v>267</v>
      </c>
      <c r="B925" s="78" t="s">
        <v>2482</v>
      </c>
      <c r="C925" s="86" t="s">
        <v>1484</v>
      </c>
      <c r="D925" s="122">
        <v>43853.33525462963</v>
      </c>
    </row>
    <row r="926" spans="1:4" x14ac:dyDescent="0.25">
      <c r="A926" s="78" t="s">
        <v>267</v>
      </c>
      <c r="B926" s="78" t="s">
        <v>3126</v>
      </c>
      <c r="C926" s="86" t="s">
        <v>1484</v>
      </c>
      <c r="D926" s="122">
        <v>43853.33525462963</v>
      </c>
    </row>
    <row r="927" spans="1:4" x14ac:dyDescent="0.25">
      <c r="A927" s="78" t="s">
        <v>267</v>
      </c>
      <c r="B927" s="78" t="s">
        <v>3068</v>
      </c>
      <c r="C927" s="86" t="s">
        <v>1483</v>
      </c>
      <c r="D927" s="122">
        <v>43853.335173611114</v>
      </c>
    </row>
    <row r="928" spans="1:4" x14ac:dyDescent="0.25">
      <c r="A928" s="78" t="s">
        <v>267</v>
      </c>
      <c r="B928" s="78" t="s">
        <v>2994</v>
      </c>
      <c r="C928" s="86" t="s">
        <v>1483</v>
      </c>
      <c r="D928" s="122">
        <v>43853.335173611114</v>
      </c>
    </row>
    <row r="929" spans="1:4" x14ac:dyDescent="0.25">
      <c r="A929" s="78" t="s">
        <v>267</v>
      </c>
      <c r="B929" s="78" t="s">
        <v>2982</v>
      </c>
      <c r="C929" s="86" t="s">
        <v>1483</v>
      </c>
      <c r="D929" s="122">
        <v>43853.335173611114</v>
      </c>
    </row>
    <row r="930" spans="1:4" x14ac:dyDescent="0.25">
      <c r="A930" s="78" t="s">
        <v>267</v>
      </c>
      <c r="B930" s="78" t="s">
        <v>3044</v>
      </c>
      <c r="C930" s="86" t="s">
        <v>1483</v>
      </c>
      <c r="D930" s="122">
        <v>43853.335173611114</v>
      </c>
    </row>
    <row r="931" spans="1:4" x14ac:dyDescent="0.25">
      <c r="A931" s="78" t="s">
        <v>267</v>
      </c>
      <c r="B931" s="78" t="s">
        <v>2737</v>
      </c>
      <c r="C931" s="86" t="s">
        <v>1483</v>
      </c>
      <c r="D931" s="122">
        <v>43853.335173611114</v>
      </c>
    </row>
    <row r="932" spans="1:4" x14ac:dyDescent="0.25">
      <c r="A932" s="78" t="s">
        <v>267</v>
      </c>
      <c r="B932" s="78" t="s">
        <v>2995</v>
      </c>
      <c r="C932" s="86" t="s">
        <v>1483</v>
      </c>
      <c r="D932" s="122">
        <v>43853.335173611114</v>
      </c>
    </row>
    <row r="933" spans="1:4" x14ac:dyDescent="0.25">
      <c r="A933" s="78" t="s">
        <v>267</v>
      </c>
      <c r="B933" s="78" t="s">
        <v>3037</v>
      </c>
      <c r="C933" s="86" t="s">
        <v>1483</v>
      </c>
      <c r="D933" s="122">
        <v>43853.335173611114</v>
      </c>
    </row>
    <row r="934" spans="1:4" x14ac:dyDescent="0.25">
      <c r="A934" s="78" t="s">
        <v>267</v>
      </c>
      <c r="B934" s="78" t="s">
        <v>2603</v>
      </c>
      <c r="C934" s="86" t="s">
        <v>1483</v>
      </c>
      <c r="D934" s="122">
        <v>43853.335173611114</v>
      </c>
    </row>
    <row r="935" spans="1:4" x14ac:dyDescent="0.25">
      <c r="A935" s="78" t="s">
        <v>267</v>
      </c>
      <c r="B935" s="78" t="s">
        <v>2604</v>
      </c>
      <c r="C935" s="86" t="s">
        <v>1483</v>
      </c>
      <c r="D935" s="122">
        <v>43853.335173611114</v>
      </c>
    </row>
    <row r="936" spans="1:4" x14ac:dyDescent="0.25">
      <c r="A936" s="78" t="s">
        <v>267</v>
      </c>
      <c r="B936" s="78" t="s">
        <v>2984</v>
      </c>
      <c r="C936" s="86" t="s">
        <v>1483</v>
      </c>
      <c r="D936" s="122">
        <v>43853.335173611114</v>
      </c>
    </row>
    <row r="937" spans="1:4" x14ac:dyDescent="0.25">
      <c r="A937" s="78" t="s">
        <v>267</v>
      </c>
      <c r="B937" s="78" t="s">
        <v>3039</v>
      </c>
      <c r="C937" s="86" t="s">
        <v>1483</v>
      </c>
      <c r="D937" s="122">
        <v>43853.335173611114</v>
      </c>
    </row>
    <row r="938" spans="1:4" x14ac:dyDescent="0.25">
      <c r="A938" s="78" t="s">
        <v>267</v>
      </c>
      <c r="B938" s="78" t="s">
        <v>2981</v>
      </c>
      <c r="C938" s="86" t="s">
        <v>1483</v>
      </c>
      <c r="D938" s="122">
        <v>43853.335173611114</v>
      </c>
    </row>
    <row r="939" spans="1:4" x14ac:dyDescent="0.25">
      <c r="A939" s="78" t="s">
        <v>267</v>
      </c>
      <c r="B939" s="78" t="s">
        <v>2592</v>
      </c>
      <c r="C939" s="86" t="s">
        <v>1483</v>
      </c>
      <c r="D939" s="122">
        <v>43853.335173611114</v>
      </c>
    </row>
    <row r="940" spans="1:4" x14ac:dyDescent="0.25">
      <c r="A940" s="78" t="s">
        <v>267</v>
      </c>
      <c r="B940" s="78">
        <v>31</v>
      </c>
      <c r="C940" s="86" t="s">
        <v>1483</v>
      </c>
      <c r="D940" s="122">
        <v>43853.335173611114</v>
      </c>
    </row>
    <row r="941" spans="1:4" x14ac:dyDescent="0.25">
      <c r="A941" s="78" t="s">
        <v>267</v>
      </c>
      <c r="B941" s="78" t="s">
        <v>2446</v>
      </c>
      <c r="C941" s="86" t="s">
        <v>1483</v>
      </c>
      <c r="D941" s="122">
        <v>43853.335173611114</v>
      </c>
    </row>
    <row r="942" spans="1:4" x14ac:dyDescent="0.25">
      <c r="A942" s="78" t="s">
        <v>267</v>
      </c>
      <c r="B942" s="78" t="s">
        <v>3069</v>
      </c>
      <c r="C942" s="86" t="s">
        <v>1483</v>
      </c>
      <c r="D942" s="122">
        <v>43853.335173611114</v>
      </c>
    </row>
    <row r="943" spans="1:4" x14ac:dyDescent="0.25">
      <c r="A943" s="78" t="s">
        <v>267</v>
      </c>
      <c r="B943" s="78" t="s">
        <v>3070</v>
      </c>
      <c r="C943" s="86" t="s">
        <v>1483</v>
      </c>
      <c r="D943" s="122">
        <v>43853.335173611114</v>
      </c>
    </row>
    <row r="944" spans="1:4" x14ac:dyDescent="0.25">
      <c r="A944" s="78" t="s">
        <v>267</v>
      </c>
      <c r="B944" s="78" t="s">
        <v>3071</v>
      </c>
      <c r="C944" s="86" t="s">
        <v>1483</v>
      </c>
      <c r="D944" s="122">
        <v>43853.335173611114</v>
      </c>
    </row>
    <row r="945" spans="1:4" x14ac:dyDescent="0.25">
      <c r="A945" s="78" t="s">
        <v>267</v>
      </c>
      <c r="B945" s="78" t="s">
        <v>3072</v>
      </c>
      <c r="C945" s="86" t="s">
        <v>1483</v>
      </c>
      <c r="D945" s="122">
        <v>43853.335173611114</v>
      </c>
    </row>
    <row r="946" spans="1:4" x14ac:dyDescent="0.25">
      <c r="A946" s="78" t="s">
        <v>267</v>
      </c>
      <c r="B946" s="78" t="s">
        <v>2605</v>
      </c>
      <c r="C946" s="86" t="s">
        <v>1483</v>
      </c>
      <c r="D946" s="122">
        <v>43853.335173611114</v>
      </c>
    </row>
    <row r="947" spans="1:4" x14ac:dyDescent="0.25">
      <c r="A947" s="78" t="s">
        <v>267</v>
      </c>
      <c r="B947" s="78" t="s">
        <v>3073</v>
      </c>
      <c r="C947" s="86" t="s">
        <v>1483</v>
      </c>
      <c r="D947" s="122">
        <v>43853.335173611114</v>
      </c>
    </row>
    <row r="948" spans="1:4" x14ac:dyDescent="0.25">
      <c r="A948" s="78" t="s">
        <v>267</v>
      </c>
      <c r="B948" s="78" t="s">
        <v>3012</v>
      </c>
      <c r="C948" s="86" t="s">
        <v>1483</v>
      </c>
      <c r="D948" s="122">
        <v>43853.335173611114</v>
      </c>
    </row>
    <row r="949" spans="1:4" x14ac:dyDescent="0.25">
      <c r="A949" s="78" t="s">
        <v>267</v>
      </c>
      <c r="B949" s="78">
        <v>10</v>
      </c>
      <c r="C949" s="86" t="s">
        <v>1483</v>
      </c>
      <c r="D949" s="122">
        <v>43853.335173611114</v>
      </c>
    </row>
    <row r="950" spans="1:4" x14ac:dyDescent="0.25">
      <c r="A950" s="78" t="s">
        <v>267</v>
      </c>
      <c r="B950" s="78" t="s">
        <v>2450</v>
      </c>
      <c r="C950" s="86" t="s">
        <v>1483</v>
      </c>
      <c r="D950" s="122">
        <v>43853.335173611114</v>
      </c>
    </row>
    <row r="951" spans="1:4" x14ac:dyDescent="0.25">
      <c r="A951" s="78" t="s">
        <v>267</v>
      </c>
      <c r="B951" s="78" t="s">
        <v>2989</v>
      </c>
      <c r="C951" s="86" t="s">
        <v>1483</v>
      </c>
      <c r="D951" s="122">
        <v>43853.335173611114</v>
      </c>
    </row>
    <row r="952" spans="1:4" x14ac:dyDescent="0.25">
      <c r="A952" s="78" t="s">
        <v>267</v>
      </c>
      <c r="B952" s="78" t="s">
        <v>3007</v>
      </c>
      <c r="C952" s="86" t="s">
        <v>1483</v>
      </c>
      <c r="D952" s="122">
        <v>43853.335173611114</v>
      </c>
    </row>
    <row r="953" spans="1:4" x14ac:dyDescent="0.25">
      <c r="A953" s="78" t="s">
        <v>267</v>
      </c>
      <c r="B953" s="78" t="s">
        <v>2448</v>
      </c>
      <c r="C953" s="86" t="s">
        <v>1483</v>
      </c>
      <c r="D953" s="122">
        <v>43853.335173611114</v>
      </c>
    </row>
    <row r="954" spans="1:4" x14ac:dyDescent="0.25">
      <c r="A954" s="78" t="s">
        <v>267</v>
      </c>
      <c r="B954" s="78" t="s">
        <v>3014</v>
      </c>
      <c r="C954" s="86" t="s">
        <v>1483</v>
      </c>
      <c r="D954" s="122">
        <v>43853.335173611114</v>
      </c>
    </row>
    <row r="955" spans="1:4" x14ac:dyDescent="0.25">
      <c r="A955" s="78" t="s">
        <v>267</v>
      </c>
      <c r="B955" s="78" t="s">
        <v>2454</v>
      </c>
      <c r="C955" s="86" t="s">
        <v>1483</v>
      </c>
      <c r="D955" s="122">
        <v>43853.335173611114</v>
      </c>
    </row>
    <row r="956" spans="1:4" x14ac:dyDescent="0.25">
      <c r="A956" s="78" t="s">
        <v>267</v>
      </c>
      <c r="B956" s="78" t="s">
        <v>2513</v>
      </c>
      <c r="C956" s="86" t="s">
        <v>1483</v>
      </c>
      <c r="D956" s="122">
        <v>43853.335173611114</v>
      </c>
    </row>
    <row r="957" spans="1:4" x14ac:dyDescent="0.25">
      <c r="A957" s="78" t="s">
        <v>267</v>
      </c>
      <c r="B957" s="78" t="s">
        <v>3127</v>
      </c>
      <c r="C957" s="86" t="s">
        <v>1482</v>
      </c>
      <c r="D957" s="122">
        <v>43853.335115740738</v>
      </c>
    </row>
    <row r="958" spans="1:4" x14ac:dyDescent="0.25">
      <c r="A958" s="78" t="s">
        <v>267</v>
      </c>
      <c r="B958" s="78" t="s">
        <v>2982</v>
      </c>
      <c r="C958" s="86" t="s">
        <v>1482</v>
      </c>
      <c r="D958" s="122">
        <v>43853.335115740738</v>
      </c>
    </row>
    <row r="959" spans="1:4" x14ac:dyDescent="0.25">
      <c r="A959" s="78" t="s">
        <v>267</v>
      </c>
      <c r="B959" s="78" t="s">
        <v>3037</v>
      </c>
      <c r="C959" s="86" t="s">
        <v>1482</v>
      </c>
      <c r="D959" s="122">
        <v>43853.335115740738</v>
      </c>
    </row>
    <row r="960" spans="1:4" x14ac:dyDescent="0.25">
      <c r="A960" s="78" t="s">
        <v>267</v>
      </c>
      <c r="B960" s="78" t="s">
        <v>2908</v>
      </c>
      <c r="C960" s="86" t="s">
        <v>1482</v>
      </c>
      <c r="D960" s="122">
        <v>43853.335115740738</v>
      </c>
    </row>
    <row r="961" spans="1:4" x14ac:dyDescent="0.25">
      <c r="A961" s="78" t="s">
        <v>267</v>
      </c>
      <c r="B961" s="78" t="s">
        <v>2909</v>
      </c>
      <c r="C961" s="86" t="s">
        <v>1482</v>
      </c>
      <c r="D961" s="122">
        <v>43853.335115740738</v>
      </c>
    </row>
    <row r="962" spans="1:4" x14ac:dyDescent="0.25">
      <c r="A962" s="78" t="s">
        <v>267</v>
      </c>
      <c r="B962" s="78" t="s">
        <v>1678</v>
      </c>
      <c r="C962" s="86" t="s">
        <v>1482</v>
      </c>
      <c r="D962" s="122">
        <v>43853.335115740738</v>
      </c>
    </row>
    <row r="963" spans="1:4" x14ac:dyDescent="0.25">
      <c r="A963" s="78" t="s">
        <v>267</v>
      </c>
      <c r="B963" s="78" t="s">
        <v>2981</v>
      </c>
      <c r="C963" s="86" t="s">
        <v>1482</v>
      </c>
      <c r="D963" s="122">
        <v>43853.335115740738</v>
      </c>
    </row>
    <row r="964" spans="1:4" x14ac:dyDescent="0.25">
      <c r="A964" s="78" t="s">
        <v>267</v>
      </c>
      <c r="B964" s="78" t="s">
        <v>3128</v>
      </c>
      <c r="C964" s="86" t="s">
        <v>1482</v>
      </c>
      <c r="D964" s="122">
        <v>43853.335115740738</v>
      </c>
    </row>
    <row r="965" spans="1:4" x14ac:dyDescent="0.25">
      <c r="A965" s="78" t="s">
        <v>267</v>
      </c>
      <c r="B965" s="78" t="s">
        <v>2990</v>
      </c>
      <c r="C965" s="86" t="s">
        <v>1482</v>
      </c>
      <c r="D965" s="122">
        <v>43853.335115740738</v>
      </c>
    </row>
    <row r="966" spans="1:4" x14ac:dyDescent="0.25">
      <c r="A966" s="78" t="s">
        <v>267</v>
      </c>
      <c r="B966" s="78" t="s">
        <v>3129</v>
      </c>
      <c r="C966" s="86" t="s">
        <v>1482</v>
      </c>
      <c r="D966" s="122">
        <v>43853.335115740738</v>
      </c>
    </row>
    <row r="967" spans="1:4" x14ac:dyDescent="0.25">
      <c r="A967" s="78" t="s">
        <v>267</v>
      </c>
      <c r="B967" s="78" t="s">
        <v>2989</v>
      </c>
      <c r="C967" s="86" t="s">
        <v>1482</v>
      </c>
      <c r="D967" s="122">
        <v>43853.335115740738</v>
      </c>
    </row>
    <row r="968" spans="1:4" x14ac:dyDescent="0.25">
      <c r="A968" s="78" t="s">
        <v>267</v>
      </c>
      <c r="B968" s="78" t="s">
        <v>2994</v>
      </c>
      <c r="C968" s="86" t="s">
        <v>1482</v>
      </c>
      <c r="D968" s="122">
        <v>43853.335115740738</v>
      </c>
    </row>
    <row r="969" spans="1:4" x14ac:dyDescent="0.25">
      <c r="A969" s="78" t="s">
        <v>267</v>
      </c>
      <c r="B969" s="78" t="s">
        <v>3029</v>
      </c>
      <c r="C969" s="86" t="s">
        <v>1482</v>
      </c>
      <c r="D969" s="122">
        <v>43853.335115740738</v>
      </c>
    </row>
    <row r="970" spans="1:4" x14ac:dyDescent="0.25">
      <c r="A970" s="78" t="s">
        <v>267</v>
      </c>
      <c r="B970" s="78" t="s">
        <v>2911</v>
      </c>
      <c r="C970" s="86" t="s">
        <v>1482</v>
      </c>
      <c r="D970" s="122">
        <v>43853.335115740738</v>
      </c>
    </row>
    <row r="971" spans="1:4" x14ac:dyDescent="0.25">
      <c r="A971" s="78" t="s">
        <v>267</v>
      </c>
      <c r="B971" s="78" t="s">
        <v>2995</v>
      </c>
      <c r="C971" s="86" t="s">
        <v>1482</v>
      </c>
      <c r="D971" s="122">
        <v>43853.335115740738</v>
      </c>
    </row>
    <row r="972" spans="1:4" x14ac:dyDescent="0.25">
      <c r="A972" s="78" t="s">
        <v>267</v>
      </c>
      <c r="B972" s="78" t="s">
        <v>2912</v>
      </c>
      <c r="C972" s="86" t="s">
        <v>1482</v>
      </c>
      <c r="D972" s="122">
        <v>43853.335115740738</v>
      </c>
    </row>
    <row r="973" spans="1:4" x14ac:dyDescent="0.25">
      <c r="A973" s="78" t="s">
        <v>267</v>
      </c>
      <c r="B973" s="78" t="s">
        <v>3130</v>
      </c>
      <c r="C973" s="86" t="s">
        <v>1482</v>
      </c>
      <c r="D973" s="122">
        <v>43853.335115740738</v>
      </c>
    </row>
    <row r="974" spans="1:4" x14ac:dyDescent="0.25">
      <c r="A974" s="78" t="s">
        <v>267</v>
      </c>
      <c r="B974" s="78" t="s">
        <v>2694</v>
      </c>
      <c r="C974" s="86" t="s">
        <v>1482</v>
      </c>
      <c r="D974" s="122">
        <v>43853.335115740738</v>
      </c>
    </row>
    <row r="975" spans="1:4" x14ac:dyDescent="0.25">
      <c r="A975" s="78" t="s">
        <v>267</v>
      </c>
      <c r="B975" s="78" t="s">
        <v>3131</v>
      </c>
      <c r="C975" s="86" t="s">
        <v>1482</v>
      </c>
      <c r="D975" s="122">
        <v>43853.335115740738</v>
      </c>
    </row>
    <row r="976" spans="1:4" x14ac:dyDescent="0.25">
      <c r="A976" s="78" t="s">
        <v>267</v>
      </c>
      <c r="B976" s="78" t="s">
        <v>3006</v>
      </c>
      <c r="C976" s="86" t="s">
        <v>1482</v>
      </c>
      <c r="D976" s="122">
        <v>43853.335115740738</v>
      </c>
    </row>
    <row r="977" spans="1:4" x14ac:dyDescent="0.25">
      <c r="A977" s="78" t="s">
        <v>267</v>
      </c>
      <c r="B977" s="78" t="s">
        <v>3007</v>
      </c>
      <c r="C977" s="86" t="s">
        <v>1482</v>
      </c>
      <c r="D977" s="122">
        <v>43853.335115740738</v>
      </c>
    </row>
    <row r="978" spans="1:4" x14ac:dyDescent="0.25">
      <c r="A978" s="78" t="s">
        <v>267</v>
      </c>
      <c r="B978" s="78" t="s">
        <v>2448</v>
      </c>
      <c r="C978" s="86" t="s">
        <v>1482</v>
      </c>
      <c r="D978" s="122">
        <v>43853.335115740738</v>
      </c>
    </row>
    <row r="979" spans="1:4" x14ac:dyDescent="0.25">
      <c r="A979" s="78" t="s">
        <v>267</v>
      </c>
      <c r="B979" s="78" t="s">
        <v>3107</v>
      </c>
      <c r="C979" s="86" t="s">
        <v>1481</v>
      </c>
      <c r="D979" s="122">
        <v>43853.335081018522</v>
      </c>
    </row>
    <row r="980" spans="1:4" x14ac:dyDescent="0.25">
      <c r="A980" s="78" t="s">
        <v>267</v>
      </c>
      <c r="B980" s="78" t="s">
        <v>3062</v>
      </c>
      <c r="C980" s="86" t="s">
        <v>1481</v>
      </c>
      <c r="D980" s="122">
        <v>43853.335081018522</v>
      </c>
    </row>
    <row r="981" spans="1:4" x14ac:dyDescent="0.25">
      <c r="A981" s="78" t="s">
        <v>267</v>
      </c>
      <c r="B981" s="78" t="s">
        <v>2485</v>
      </c>
      <c r="C981" s="86" t="s">
        <v>1481</v>
      </c>
      <c r="D981" s="122">
        <v>43853.335081018522</v>
      </c>
    </row>
    <row r="982" spans="1:4" x14ac:dyDescent="0.25">
      <c r="A982" s="78" t="s">
        <v>267</v>
      </c>
      <c r="B982" s="78" t="s">
        <v>2981</v>
      </c>
      <c r="C982" s="86" t="s">
        <v>1481</v>
      </c>
      <c r="D982" s="122">
        <v>43853.335081018522</v>
      </c>
    </row>
    <row r="983" spans="1:4" x14ac:dyDescent="0.25">
      <c r="A983" s="78" t="s">
        <v>267</v>
      </c>
      <c r="B983" s="78" t="s">
        <v>2470</v>
      </c>
      <c r="C983" s="86" t="s">
        <v>1481</v>
      </c>
      <c r="D983" s="122">
        <v>43853.335081018522</v>
      </c>
    </row>
    <row r="984" spans="1:4" x14ac:dyDescent="0.25">
      <c r="A984" s="78" t="s">
        <v>267</v>
      </c>
      <c r="B984" s="78" t="s">
        <v>2458</v>
      </c>
      <c r="C984" s="86" t="s">
        <v>1481</v>
      </c>
      <c r="D984" s="122">
        <v>43853.335081018522</v>
      </c>
    </row>
    <row r="985" spans="1:4" x14ac:dyDescent="0.25">
      <c r="A985" s="78" t="s">
        <v>267</v>
      </c>
      <c r="B985" s="78" t="s">
        <v>2982</v>
      </c>
      <c r="C985" s="86" t="s">
        <v>1481</v>
      </c>
      <c r="D985" s="122">
        <v>43853.335081018522</v>
      </c>
    </row>
    <row r="986" spans="1:4" x14ac:dyDescent="0.25">
      <c r="A986" s="78" t="s">
        <v>267</v>
      </c>
      <c r="B986" s="78" t="s">
        <v>2983</v>
      </c>
      <c r="C986" s="86" t="s">
        <v>1481</v>
      </c>
      <c r="D986" s="122">
        <v>43853.335081018522</v>
      </c>
    </row>
    <row r="987" spans="1:4" x14ac:dyDescent="0.25">
      <c r="A987" s="78" t="s">
        <v>267</v>
      </c>
      <c r="B987" s="78" t="s">
        <v>3053</v>
      </c>
      <c r="C987" s="86" t="s">
        <v>1481</v>
      </c>
      <c r="D987" s="122">
        <v>43853.335081018522</v>
      </c>
    </row>
    <row r="988" spans="1:4" x14ac:dyDescent="0.25">
      <c r="A988" s="78" t="s">
        <v>267</v>
      </c>
      <c r="B988" s="78" t="s">
        <v>1924</v>
      </c>
      <c r="C988" s="86" t="s">
        <v>1481</v>
      </c>
      <c r="D988" s="122">
        <v>43853.335081018522</v>
      </c>
    </row>
    <row r="989" spans="1:4" x14ac:dyDescent="0.25">
      <c r="A989" s="78" t="s">
        <v>267</v>
      </c>
      <c r="B989" s="78" t="s">
        <v>2994</v>
      </c>
      <c r="C989" s="86" t="s">
        <v>1481</v>
      </c>
      <c r="D989" s="122">
        <v>43853.335081018522</v>
      </c>
    </row>
    <row r="990" spans="1:4" x14ac:dyDescent="0.25">
      <c r="A990" s="78" t="s">
        <v>267</v>
      </c>
      <c r="B990" s="78" t="s">
        <v>65</v>
      </c>
      <c r="C990" s="86" t="s">
        <v>1481</v>
      </c>
      <c r="D990" s="122">
        <v>43853.335081018522</v>
      </c>
    </row>
    <row r="991" spans="1:4" x14ac:dyDescent="0.25">
      <c r="A991" s="78" t="s">
        <v>267</v>
      </c>
      <c r="B991" s="78" t="s">
        <v>2985</v>
      </c>
      <c r="C991" s="86" t="s">
        <v>1481</v>
      </c>
      <c r="D991" s="122">
        <v>43853.335081018522</v>
      </c>
    </row>
    <row r="992" spans="1:4" x14ac:dyDescent="0.25">
      <c r="A992" s="78" t="s">
        <v>267</v>
      </c>
      <c r="B992" s="78" t="s">
        <v>3029</v>
      </c>
      <c r="C992" s="86" t="s">
        <v>1481</v>
      </c>
      <c r="D992" s="122">
        <v>43853.335081018522</v>
      </c>
    </row>
    <row r="993" spans="1:4" x14ac:dyDescent="0.25">
      <c r="A993" s="78" t="s">
        <v>267</v>
      </c>
      <c r="B993" s="78" t="s">
        <v>2455</v>
      </c>
      <c r="C993" s="86" t="s">
        <v>1481</v>
      </c>
      <c r="D993" s="122">
        <v>43853.335081018522</v>
      </c>
    </row>
    <row r="994" spans="1:4" x14ac:dyDescent="0.25">
      <c r="A994" s="78" t="s">
        <v>267</v>
      </c>
      <c r="B994" s="78" t="s">
        <v>2459</v>
      </c>
      <c r="C994" s="86" t="s">
        <v>1481</v>
      </c>
      <c r="D994" s="122">
        <v>43853.335081018522</v>
      </c>
    </row>
    <row r="995" spans="1:4" x14ac:dyDescent="0.25">
      <c r="A995" s="78" t="s">
        <v>267</v>
      </c>
      <c r="B995" s="78" t="s">
        <v>3030</v>
      </c>
      <c r="C995" s="86" t="s">
        <v>1481</v>
      </c>
      <c r="D995" s="122">
        <v>43853.335081018522</v>
      </c>
    </row>
    <row r="996" spans="1:4" x14ac:dyDescent="0.25">
      <c r="A996" s="78" t="s">
        <v>267</v>
      </c>
      <c r="B996" s="78" t="s">
        <v>3007</v>
      </c>
      <c r="C996" s="86" t="s">
        <v>1481</v>
      </c>
      <c r="D996" s="122">
        <v>43853.335081018522</v>
      </c>
    </row>
    <row r="997" spans="1:4" x14ac:dyDescent="0.25">
      <c r="A997" s="78" t="s">
        <v>267</v>
      </c>
      <c r="B997" s="78" t="s">
        <v>2448</v>
      </c>
      <c r="C997" s="86" t="s">
        <v>1481</v>
      </c>
      <c r="D997" s="122">
        <v>43853.335081018522</v>
      </c>
    </row>
    <row r="998" spans="1:4" x14ac:dyDescent="0.25">
      <c r="A998" s="78" t="s">
        <v>267</v>
      </c>
      <c r="B998" s="78" t="s">
        <v>3132</v>
      </c>
      <c r="C998" s="86" t="s">
        <v>1481</v>
      </c>
      <c r="D998" s="122">
        <v>43853.335081018522</v>
      </c>
    </row>
    <row r="999" spans="1:4" x14ac:dyDescent="0.25">
      <c r="A999" s="78" t="s">
        <v>267</v>
      </c>
      <c r="B999" s="78" t="s">
        <v>3008</v>
      </c>
      <c r="C999" s="86" t="s">
        <v>1481</v>
      </c>
      <c r="D999" s="122">
        <v>43853.335081018522</v>
      </c>
    </row>
    <row r="1000" spans="1:4" x14ac:dyDescent="0.25">
      <c r="A1000" s="78" t="s">
        <v>267</v>
      </c>
      <c r="B1000" s="78" t="s">
        <v>3009</v>
      </c>
      <c r="C1000" s="86" t="s">
        <v>1481</v>
      </c>
      <c r="D1000" s="122">
        <v>43853.335081018522</v>
      </c>
    </row>
    <row r="1001" spans="1:4" x14ac:dyDescent="0.25">
      <c r="A1001" s="78" t="s">
        <v>267</v>
      </c>
      <c r="B1001" s="78" t="s">
        <v>2465</v>
      </c>
      <c r="C1001" s="86" t="s">
        <v>1481</v>
      </c>
      <c r="D1001" s="122">
        <v>43853.335081018522</v>
      </c>
    </row>
    <row r="1002" spans="1:4" x14ac:dyDescent="0.25">
      <c r="A1002" s="78" t="s">
        <v>267</v>
      </c>
      <c r="B1002" s="78" t="s">
        <v>3133</v>
      </c>
      <c r="C1002" s="86" t="s">
        <v>1481</v>
      </c>
      <c r="D1002" s="122">
        <v>43853.335081018522</v>
      </c>
    </row>
    <row r="1003" spans="1:4" x14ac:dyDescent="0.25">
      <c r="A1003" s="78" t="s">
        <v>267</v>
      </c>
      <c r="B1003" s="78">
        <v>10</v>
      </c>
      <c r="C1003" s="86" t="s">
        <v>1481</v>
      </c>
      <c r="D1003" s="122">
        <v>43853.335081018522</v>
      </c>
    </row>
    <row r="1004" spans="1:4" x14ac:dyDescent="0.25">
      <c r="A1004" s="78" t="s">
        <v>267</v>
      </c>
      <c r="B1004" s="78" t="s">
        <v>3134</v>
      </c>
      <c r="C1004" s="86" t="s">
        <v>1481</v>
      </c>
      <c r="D1004" s="122">
        <v>43853.335081018522</v>
      </c>
    </row>
    <row r="1005" spans="1:4" x14ac:dyDescent="0.25">
      <c r="A1005" s="78" t="s">
        <v>267</v>
      </c>
      <c r="B1005" s="78" t="s">
        <v>3014</v>
      </c>
      <c r="C1005" s="86" t="s">
        <v>1481</v>
      </c>
      <c r="D1005" s="122">
        <v>43853.335081018522</v>
      </c>
    </row>
    <row r="1006" spans="1:4" x14ac:dyDescent="0.25">
      <c r="A1006" s="78" t="s">
        <v>267</v>
      </c>
      <c r="B1006" s="78" t="s">
        <v>2454</v>
      </c>
      <c r="C1006" s="86" t="s">
        <v>1481</v>
      </c>
      <c r="D1006" s="122">
        <v>43853.335081018522</v>
      </c>
    </row>
    <row r="1007" spans="1:4" x14ac:dyDescent="0.25">
      <c r="A1007" s="78" t="s">
        <v>267</v>
      </c>
      <c r="B1007" s="78" t="s">
        <v>3135</v>
      </c>
      <c r="C1007" s="86" t="s">
        <v>1481</v>
      </c>
      <c r="D1007" s="122">
        <v>43853.335081018522</v>
      </c>
    </row>
    <row r="1008" spans="1:4" x14ac:dyDescent="0.25">
      <c r="A1008" s="78" t="s">
        <v>267</v>
      </c>
      <c r="B1008" s="78" t="s">
        <v>3033</v>
      </c>
      <c r="C1008" s="86" t="s">
        <v>1480</v>
      </c>
      <c r="D1008" s="122">
        <v>43853.335057870368</v>
      </c>
    </row>
    <row r="1009" spans="1:4" x14ac:dyDescent="0.25">
      <c r="A1009" s="78" t="s">
        <v>267</v>
      </c>
      <c r="B1009" s="78" t="s">
        <v>2522</v>
      </c>
      <c r="C1009" s="86" t="s">
        <v>1480</v>
      </c>
      <c r="D1009" s="122">
        <v>43853.335057870368</v>
      </c>
    </row>
    <row r="1010" spans="1:4" x14ac:dyDescent="0.25">
      <c r="A1010" s="78" t="s">
        <v>267</v>
      </c>
      <c r="B1010" s="78" t="s">
        <v>3104</v>
      </c>
      <c r="C1010" s="86" t="s">
        <v>1480</v>
      </c>
      <c r="D1010" s="122">
        <v>43853.335057870368</v>
      </c>
    </row>
    <row r="1011" spans="1:4" x14ac:dyDescent="0.25">
      <c r="A1011" s="78" t="s">
        <v>267</v>
      </c>
      <c r="B1011" s="78" t="s">
        <v>2460</v>
      </c>
      <c r="C1011" s="86" t="s">
        <v>1480</v>
      </c>
      <c r="D1011" s="122">
        <v>43853.335057870368</v>
      </c>
    </row>
    <row r="1012" spans="1:4" x14ac:dyDescent="0.25">
      <c r="A1012" s="78" t="s">
        <v>267</v>
      </c>
      <c r="B1012" s="78" t="s">
        <v>2989</v>
      </c>
      <c r="C1012" s="86" t="s">
        <v>1480</v>
      </c>
      <c r="D1012" s="122">
        <v>43853.335057870368</v>
      </c>
    </row>
    <row r="1013" spans="1:4" x14ac:dyDescent="0.25">
      <c r="A1013" s="78" t="s">
        <v>267</v>
      </c>
      <c r="B1013" s="78" t="s">
        <v>2981</v>
      </c>
      <c r="C1013" s="86" t="s">
        <v>1480</v>
      </c>
      <c r="D1013" s="122">
        <v>43853.335057870368</v>
      </c>
    </row>
    <row r="1014" spans="1:4" x14ac:dyDescent="0.25">
      <c r="A1014" s="78" t="s">
        <v>267</v>
      </c>
      <c r="B1014" s="78" t="s">
        <v>2994</v>
      </c>
      <c r="C1014" s="86" t="s">
        <v>1480</v>
      </c>
      <c r="D1014" s="122">
        <v>43853.335057870368</v>
      </c>
    </row>
    <row r="1015" spans="1:4" x14ac:dyDescent="0.25">
      <c r="A1015" s="78" t="s">
        <v>267</v>
      </c>
      <c r="B1015" s="78" t="s">
        <v>2773</v>
      </c>
      <c r="C1015" s="86" t="s">
        <v>1480</v>
      </c>
      <c r="D1015" s="122">
        <v>43853.335057870368</v>
      </c>
    </row>
    <row r="1016" spans="1:4" x14ac:dyDescent="0.25">
      <c r="A1016" s="78" t="s">
        <v>267</v>
      </c>
      <c r="B1016" s="78" t="s">
        <v>3014</v>
      </c>
      <c r="C1016" s="86" t="s">
        <v>1480</v>
      </c>
      <c r="D1016" s="122">
        <v>43853.335057870368</v>
      </c>
    </row>
    <row r="1017" spans="1:4" x14ac:dyDescent="0.25">
      <c r="A1017" s="78" t="s">
        <v>267</v>
      </c>
      <c r="B1017" s="78" t="s">
        <v>2540</v>
      </c>
      <c r="C1017" s="86" t="s">
        <v>1480</v>
      </c>
      <c r="D1017" s="122">
        <v>43853.335057870368</v>
      </c>
    </row>
    <row r="1018" spans="1:4" x14ac:dyDescent="0.25">
      <c r="A1018" s="78" t="s">
        <v>267</v>
      </c>
      <c r="B1018" s="78" t="s">
        <v>2990</v>
      </c>
      <c r="C1018" s="86" t="s">
        <v>1480</v>
      </c>
      <c r="D1018" s="122">
        <v>43853.335057870368</v>
      </c>
    </row>
    <row r="1019" spans="1:4" x14ac:dyDescent="0.25">
      <c r="A1019" s="78" t="s">
        <v>267</v>
      </c>
      <c r="B1019" s="78" t="s">
        <v>2774</v>
      </c>
      <c r="C1019" s="86" t="s">
        <v>1480</v>
      </c>
      <c r="D1019" s="122">
        <v>43853.335057870368</v>
      </c>
    </row>
    <row r="1020" spans="1:4" x14ac:dyDescent="0.25">
      <c r="A1020" s="78" t="s">
        <v>267</v>
      </c>
      <c r="B1020" s="78" t="s">
        <v>2982</v>
      </c>
      <c r="C1020" s="86" t="s">
        <v>1480</v>
      </c>
      <c r="D1020" s="122">
        <v>43853.335057870368</v>
      </c>
    </row>
    <row r="1021" spans="1:4" x14ac:dyDescent="0.25">
      <c r="A1021" s="78" t="s">
        <v>267</v>
      </c>
      <c r="B1021" s="78" t="s">
        <v>3136</v>
      </c>
      <c r="C1021" s="86" t="s">
        <v>1480</v>
      </c>
      <c r="D1021" s="122">
        <v>43853.335057870368</v>
      </c>
    </row>
    <row r="1022" spans="1:4" x14ac:dyDescent="0.25">
      <c r="A1022" s="78" t="s">
        <v>267</v>
      </c>
      <c r="B1022" s="78" t="s">
        <v>3015</v>
      </c>
      <c r="C1022" s="86" t="s">
        <v>1480</v>
      </c>
      <c r="D1022" s="122">
        <v>43853.335057870368</v>
      </c>
    </row>
    <row r="1023" spans="1:4" x14ac:dyDescent="0.25">
      <c r="A1023" s="78" t="s">
        <v>267</v>
      </c>
      <c r="B1023" s="78" t="s">
        <v>281</v>
      </c>
      <c r="C1023" s="86" t="s">
        <v>1480</v>
      </c>
      <c r="D1023" s="122">
        <v>43853.335057870368</v>
      </c>
    </row>
    <row r="1024" spans="1:4" x14ac:dyDescent="0.25">
      <c r="A1024" s="78" t="s">
        <v>267</v>
      </c>
      <c r="B1024" s="78" t="s">
        <v>2995</v>
      </c>
      <c r="C1024" s="86" t="s">
        <v>1480</v>
      </c>
      <c r="D1024" s="122">
        <v>43853.335057870368</v>
      </c>
    </row>
    <row r="1025" spans="1:4" x14ac:dyDescent="0.25">
      <c r="A1025" s="78" t="s">
        <v>267</v>
      </c>
      <c r="B1025" s="78" t="s">
        <v>2987</v>
      </c>
      <c r="C1025" s="86" t="s">
        <v>1480</v>
      </c>
      <c r="D1025" s="122">
        <v>43853.335057870368</v>
      </c>
    </row>
    <row r="1026" spans="1:4" x14ac:dyDescent="0.25">
      <c r="A1026" s="78" t="s">
        <v>267</v>
      </c>
      <c r="B1026" s="78" t="s">
        <v>2775</v>
      </c>
      <c r="C1026" s="86" t="s">
        <v>1480</v>
      </c>
      <c r="D1026" s="122">
        <v>43853.335057870368</v>
      </c>
    </row>
    <row r="1027" spans="1:4" x14ac:dyDescent="0.25">
      <c r="A1027" s="78" t="s">
        <v>267</v>
      </c>
      <c r="B1027" s="78" t="s">
        <v>2776</v>
      </c>
      <c r="C1027" s="86" t="s">
        <v>1480</v>
      </c>
      <c r="D1027" s="122">
        <v>43853.335057870368</v>
      </c>
    </row>
    <row r="1028" spans="1:4" x14ac:dyDescent="0.25">
      <c r="A1028" s="78" t="s">
        <v>267</v>
      </c>
      <c r="B1028" s="78" t="s">
        <v>3012</v>
      </c>
      <c r="C1028" s="86" t="s">
        <v>1480</v>
      </c>
      <c r="D1028" s="122">
        <v>43853.335057870368</v>
      </c>
    </row>
    <row r="1029" spans="1:4" x14ac:dyDescent="0.25">
      <c r="A1029" s="78" t="s">
        <v>267</v>
      </c>
      <c r="B1029" s="78" t="s">
        <v>2777</v>
      </c>
      <c r="C1029" s="86" t="s">
        <v>1480</v>
      </c>
      <c r="D1029" s="122">
        <v>43853.335057870368</v>
      </c>
    </row>
    <row r="1030" spans="1:4" x14ac:dyDescent="0.25">
      <c r="A1030" s="78" t="s">
        <v>267</v>
      </c>
      <c r="B1030" s="78" t="s">
        <v>2510</v>
      </c>
      <c r="C1030" s="86" t="s">
        <v>1480</v>
      </c>
      <c r="D1030" s="122">
        <v>43853.335057870368</v>
      </c>
    </row>
    <row r="1031" spans="1:4" x14ac:dyDescent="0.25">
      <c r="A1031" s="78" t="s">
        <v>267</v>
      </c>
      <c r="B1031" s="78" t="s">
        <v>2999</v>
      </c>
      <c r="C1031" s="86" t="s">
        <v>1480</v>
      </c>
      <c r="D1031" s="122">
        <v>43853.335057870368</v>
      </c>
    </row>
    <row r="1032" spans="1:4" x14ac:dyDescent="0.25">
      <c r="A1032" s="78" t="s">
        <v>267</v>
      </c>
      <c r="B1032" s="78" t="s">
        <v>3072</v>
      </c>
      <c r="C1032" s="86" t="s">
        <v>1480</v>
      </c>
      <c r="D1032" s="122">
        <v>43853.335057870368</v>
      </c>
    </row>
    <row r="1033" spans="1:4" x14ac:dyDescent="0.25">
      <c r="A1033" s="78" t="s">
        <v>267</v>
      </c>
      <c r="B1033" s="78" t="s">
        <v>2778</v>
      </c>
      <c r="C1033" s="86" t="s">
        <v>1480</v>
      </c>
      <c r="D1033" s="122">
        <v>43853.335057870368</v>
      </c>
    </row>
    <row r="1034" spans="1:4" x14ac:dyDescent="0.25">
      <c r="A1034" s="78" t="s">
        <v>267</v>
      </c>
      <c r="B1034" s="78" t="s">
        <v>2779</v>
      </c>
      <c r="C1034" s="86" t="s">
        <v>1480</v>
      </c>
      <c r="D1034" s="122">
        <v>43853.335057870368</v>
      </c>
    </row>
    <row r="1035" spans="1:4" x14ac:dyDescent="0.25">
      <c r="A1035" s="78" t="s">
        <v>267</v>
      </c>
      <c r="B1035" s="78" t="s">
        <v>2568</v>
      </c>
      <c r="C1035" s="86" t="s">
        <v>1480</v>
      </c>
      <c r="D1035" s="122">
        <v>43853.335057870368</v>
      </c>
    </row>
    <row r="1036" spans="1:4" x14ac:dyDescent="0.25">
      <c r="A1036" s="78" t="s">
        <v>267</v>
      </c>
      <c r="B1036" s="78" t="s">
        <v>3137</v>
      </c>
      <c r="C1036" s="86" t="s">
        <v>1480</v>
      </c>
      <c r="D1036" s="122">
        <v>43853.335057870368</v>
      </c>
    </row>
    <row r="1037" spans="1:4" x14ac:dyDescent="0.25">
      <c r="A1037" s="78" t="s">
        <v>267</v>
      </c>
      <c r="B1037" s="78" t="s">
        <v>2458</v>
      </c>
      <c r="C1037" s="86" t="s">
        <v>1480</v>
      </c>
      <c r="D1037" s="122">
        <v>43853.335057870368</v>
      </c>
    </row>
    <row r="1038" spans="1:4" x14ac:dyDescent="0.25">
      <c r="A1038" s="78" t="s">
        <v>267</v>
      </c>
      <c r="B1038" s="78" t="s">
        <v>3138</v>
      </c>
      <c r="C1038" s="86" t="s">
        <v>1480</v>
      </c>
      <c r="D1038" s="122">
        <v>43853.335057870368</v>
      </c>
    </row>
    <row r="1039" spans="1:4" x14ac:dyDescent="0.25">
      <c r="A1039" s="78" t="s">
        <v>267</v>
      </c>
      <c r="B1039" s="78" t="s">
        <v>2608</v>
      </c>
      <c r="C1039" s="86" t="s">
        <v>1480</v>
      </c>
      <c r="D1039" s="122">
        <v>43853.335057870368</v>
      </c>
    </row>
    <row r="1040" spans="1:4" x14ac:dyDescent="0.25">
      <c r="A1040" s="78" t="s">
        <v>267</v>
      </c>
      <c r="B1040" s="78" t="s">
        <v>3007</v>
      </c>
      <c r="C1040" s="86" t="s">
        <v>1480</v>
      </c>
      <c r="D1040" s="122">
        <v>43853.335057870368</v>
      </c>
    </row>
    <row r="1041" spans="1:4" x14ac:dyDescent="0.25">
      <c r="A1041" s="78" t="s">
        <v>267</v>
      </c>
      <c r="B1041" s="78" t="s">
        <v>2448</v>
      </c>
      <c r="C1041" s="86" t="s">
        <v>1480</v>
      </c>
      <c r="D1041" s="122">
        <v>43853.335057870368</v>
      </c>
    </row>
    <row r="1042" spans="1:4" x14ac:dyDescent="0.25">
      <c r="A1042" s="78" t="s">
        <v>267</v>
      </c>
      <c r="B1042" s="78">
        <v>8</v>
      </c>
      <c r="C1042" s="86" t="s">
        <v>1479</v>
      </c>
      <c r="D1042" s="122">
        <v>43853.33494212963</v>
      </c>
    </row>
    <row r="1043" spans="1:4" x14ac:dyDescent="0.25">
      <c r="A1043" s="78" t="s">
        <v>267</v>
      </c>
      <c r="B1043" s="78" t="s">
        <v>2484</v>
      </c>
      <c r="C1043" s="86" t="s">
        <v>1479</v>
      </c>
      <c r="D1043" s="122">
        <v>43853.33494212963</v>
      </c>
    </row>
    <row r="1044" spans="1:4" x14ac:dyDescent="0.25">
      <c r="A1044" s="78" t="s">
        <v>267</v>
      </c>
      <c r="B1044" s="78" t="s">
        <v>2980</v>
      </c>
      <c r="C1044" s="86" t="s">
        <v>1479</v>
      </c>
      <c r="D1044" s="122">
        <v>43853.33494212963</v>
      </c>
    </row>
    <row r="1045" spans="1:4" x14ac:dyDescent="0.25">
      <c r="A1045" s="78" t="s">
        <v>267</v>
      </c>
      <c r="B1045" s="78" t="s">
        <v>2981</v>
      </c>
      <c r="C1045" s="86" t="s">
        <v>1479</v>
      </c>
      <c r="D1045" s="122">
        <v>43853.33494212963</v>
      </c>
    </row>
    <row r="1046" spans="1:4" x14ac:dyDescent="0.25">
      <c r="A1046" s="78" t="s">
        <v>267</v>
      </c>
      <c r="B1046" s="78" t="s">
        <v>2994</v>
      </c>
      <c r="C1046" s="86" t="s">
        <v>1479</v>
      </c>
      <c r="D1046" s="122">
        <v>43853.33494212963</v>
      </c>
    </row>
    <row r="1047" spans="1:4" x14ac:dyDescent="0.25">
      <c r="A1047" s="78" t="s">
        <v>267</v>
      </c>
      <c r="B1047" s="78" t="s">
        <v>2574</v>
      </c>
      <c r="C1047" s="86" t="s">
        <v>1479</v>
      </c>
      <c r="D1047" s="122">
        <v>43853.33494212963</v>
      </c>
    </row>
    <row r="1048" spans="1:4" x14ac:dyDescent="0.25">
      <c r="A1048" s="78" t="s">
        <v>267</v>
      </c>
      <c r="B1048" s="78" t="s">
        <v>2558</v>
      </c>
      <c r="C1048" s="86" t="s">
        <v>1479</v>
      </c>
      <c r="D1048" s="122">
        <v>43853.33494212963</v>
      </c>
    </row>
    <row r="1049" spans="1:4" x14ac:dyDescent="0.25">
      <c r="A1049" s="78" t="s">
        <v>267</v>
      </c>
      <c r="B1049" s="78" t="s">
        <v>2982</v>
      </c>
      <c r="C1049" s="86" t="s">
        <v>1479</v>
      </c>
      <c r="D1049" s="122">
        <v>43853.33494212963</v>
      </c>
    </row>
    <row r="1050" spans="1:4" x14ac:dyDescent="0.25">
      <c r="A1050" s="78" t="s">
        <v>267</v>
      </c>
      <c r="B1050" s="78" t="s">
        <v>3139</v>
      </c>
      <c r="C1050" s="86" t="s">
        <v>1479</v>
      </c>
      <c r="D1050" s="122">
        <v>43853.33494212963</v>
      </c>
    </row>
    <row r="1051" spans="1:4" x14ac:dyDescent="0.25">
      <c r="A1051" s="78" t="s">
        <v>267</v>
      </c>
      <c r="B1051" s="78" t="s">
        <v>3140</v>
      </c>
      <c r="C1051" s="86" t="s">
        <v>1479</v>
      </c>
      <c r="D1051" s="122">
        <v>43853.33494212963</v>
      </c>
    </row>
    <row r="1052" spans="1:4" x14ac:dyDescent="0.25">
      <c r="A1052" s="78" t="s">
        <v>267</v>
      </c>
      <c r="B1052" s="78" t="s">
        <v>3141</v>
      </c>
      <c r="C1052" s="86" t="s">
        <v>1479</v>
      </c>
      <c r="D1052" s="122">
        <v>43853.33494212963</v>
      </c>
    </row>
    <row r="1053" spans="1:4" x14ac:dyDescent="0.25">
      <c r="A1053" s="78" t="s">
        <v>267</v>
      </c>
      <c r="B1053" s="78" t="s">
        <v>2696</v>
      </c>
      <c r="C1053" s="86" t="s">
        <v>1479</v>
      </c>
      <c r="D1053" s="122">
        <v>43853.33494212963</v>
      </c>
    </row>
    <row r="1054" spans="1:4" x14ac:dyDescent="0.25">
      <c r="A1054" s="78" t="s">
        <v>267</v>
      </c>
      <c r="B1054" s="78" t="s">
        <v>3012</v>
      </c>
      <c r="C1054" s="86" t="s">
        <v>1479</v>
      </c>
      <c r="D1054" s="122">
        <v>43853.33494212963</v>
      </c>
    </row>
    <row r="1055" spans="1:4" x14ac:dyDescent="0.25">
      <c r="A1055" s="78" t="s">
        <v>267</v>
      </c>
      <c r="B1055" s="78" t="s">
        <v>2640</v>
      </c>
      <c r="C1055" s="86" t="s">
        <v>1479</v>
      </c>
      <c r="D1055" s="122">
        <v>43853.33494212963</v>
      </c>
    </row>
    <row r="1056" spans="1:4" x14ac:dyDescent="0.25">
      <c r="A1056" s="78" t="s">
        <v>267</v>
      </c>
      <c r="B1056" s="78" t="s">
        <v>2697</v>
      </c>
      <c r="C1056" s="86" t="s">
        <v>1479</v>
      </c>
      <c r="D1056" s="122">
        <v>43853.33494212963</v>
      </c>
    </row>
    <row r="1057" spans="1:4" x14ac:dyDescent="0.25">
      <c r="A1057" s="78" t="s">
        <v>267</v>
      </c>
      <c r="B1057" s="78" t="s">
        <v>2698</v>
      </c>
      <c r="C1057" s="86" t="s">
        <v>1479</v>
      </c>
      <c r="D1057" s="122">
        <v>43853.33494212963</v>
      </c>
    </row>
    <row r="1058" spans="1:4" x14ac:dyDescent="0.25">
      <c r="A1058" s="78" t="s">
        <v>267</v>
      </c>
      <c r="B1058" s="78" t="s">
        <v>2699</v>
      </c>
      <c r="C1058" s="86" t="s">
        <v>1479</v>
      </c>
      <c r="D1058" s="122">
        <v>43853.33494212963</v>
      </c>
    </row>
    <row r="1059" spans="1:4" x14ac:dyDescent="0.25">
      <c r="A1059" s="78" t="s">
        <v>267</v>
      </c>
      <c r="B1059" s="78" t="s">
        <v>2990</v>
      </c>
      <c r="C1059" s="86" t="s">
        <v>1479</v>
      </c>
      <c r="D1059" s="122">
        <v>43853.33494212963</v>
      </c>
    </row>
    <row r="1060" spans="1:4" x14ac:dyDescent="0.25">
      <c r="A1060" s="78" t="s">
        <v>267</v>
      </c>
      <c r="B1060" s="78" t="s">
        <v>2985</v>
      </c>
      <c r="C1060" s="86" t="s">
        <v>1479</v>
      </c>
      <c r="D1060" s="122">
        <v>43853.33494212963</v>
      </c>
    </row>
    <row r="1061" spans="1:4" x14ac:dyDescent="0.25">
      <c r="A1061" s="78" t="s">
        <v>267</v>
      </c>
      <c r="B1061" s="78" t="s">
        <v>2641</v>
      </c>
      <c r="C1061" s="86" t="s">
        <v>1479</v>
      </c>
      <c r="D1061" s="122">
        <v>43853.33494212963</v>
      </c>
    </row>
    <row r="1062" spans="1:4" x14ac:dyDescent="0.25">
      <c r="A1062" s="78" t="s">
        <v>267</v>
      </c>
      <c r="B1062" s="78" t="s">
        <v>3015</v>
      </c>
      <c r="C1062" s="86" t="s">
        <v>1479</v>
      </c>
      <c r="D1062" s="122">
        <v>43853.33494212963</v>
      </c>
    </row>
    <row r="1063" spans="1:4" x14ac:dyDescent="0.25">
      <c r="A1063" s="78" t="s">
        <v>267</v>
      </c>
      <c r="B1063" s="78" t="s">
        <v>3035</v>
      </c>
      <c r="C1063" s="86" t="s">
        <v>1479</v>
      </c>
      <c r="D1063" s="122">
        <v>43853.33494212963</v>
      </c>
    </row>
    <row r="1064" spans="1:4" x14ac:dyDescent="0.25">
      <c r="A1064" s="78" t="s">
        <v>267</v>
      </c>
      <c r="B1064" s="78" t="s">
        <v>2455</v>
      </c>
      <c r="C1064" s="86" t="s">
        <v>1479</v>
      </c>
      <c r="D1064" s="122">
        <v>43853.33494212963</v>
      </c>
    </row>
    <row r="1065" spans="1:4" x14ac:dyDescent="0.25">
      <c r="A1065" s="78" t="s">
        <v>267</v>
      </c>
      <c r="B1065" s="78" t="s">
        <v>2700</v>
      </c>
      <c r="C1065" s="86" t="s">
        <v>1479</v>
      </c>
      <c r="D1065" s="122">
        <v>43853.33494212963</v>
      </c>
    </row>
    <row r="1066" spans="1:4" x14ac:dyDescent="0.25">
      <c r="A1066" s="78" t="s">
        <v>267</v>
      </c>
      <c r="B1066" s="78" t="s">
        <v>2492</v>
      </c>
      <c r="C1066" s="86" t="s">
        <v>1479</v>
      </c>
      <c r="D1066" s="122">
        <v>43853.33494212963</v>
      </c>
    </row>
    <row r="1067" spans="1:4" x14ac:dyDescent="0.25">
      <c r="A1067" s="78" t="s">
        <v>267</v>
      </c>
      <c r="B1067" s="78" t="s">
        <v>3007</v>
      </c>
      <c r="C1067" s="86" t="s">
        <v>1479</v>
      </c>
      <c r="D1067" s="122">
        <v>43853.33494212963</v>
      </c>
    </row>
    <row r="1068" spans="1:4" x14ac:dyDescent="0.25">
      <c r="A1068" s="78" t="s">
        <v>267</v>
      </c>
      <c r="B1068" s="78" t="s">
        <v>2448</v>
      </c>
      <c r="C1068" s="86" t="s">
        <v>1479</v>
      </c>
      <c r="D1068" s="122">
        <v>43853.33494212963</v>
      </c>
    </row>
    <row r="1069" spans="1:4" x14ac:dyDescent="0.25">
      <c r="A1069" s="78" t="s">
        <v>267</v>
      </c>
      <c r="B1069" s="78" t="s">
        <v>3006</v>
      </c>
      <c r="C1069" s="86" t="s">
        <v>1479</v>
      </c>
      <c r="D1069" s="122">
        <v>43853.33494212963</v>
      </c>
    </row>
    <row r="1070" spans="1:4" x14ac:dyDescent="0.25">
      <c r="A1070" s="78" t="s">
        <v>267</v>
      </c>
      <c r="B1070" s="78" t="s">
        <v>3142</v>
      </c>
      <c r="C1070" s="86" t="s">
        <v>1478</v>
      </c>
      <c r="D1070" s="122">
        <v>43853.33489583333</v>
      </c>
    </row>
    <row r="1071" spans="1:4" x14ac:dyDescent="0.25">
      <c r="A1071" s="78" t="s">
        <v>267</v>
      </c>
      <c r="B1071" s="78" t="s">
        <v>2781</v>
      </c>
      <c r="C1071" s="86" t="s">
        <v>1478</v>
      </c>
      <c r="D1071" s="122">
        <v>43853.33489583333</v>
      </c>
    </row>
    <row r="1072" spans="1:4" x14ac:dyDescent="0.25">
      <c r="A1072" s="78" t="s">
        <v>267</v>
      </c>
      <c r="B1072" s="78" t="s">
        <v>2980</v>
      </c>
      <c r="C1072" s="86" t="s">
        <v>1478</v>
      </c>
      <c r="D1072" s="122">
        <v>43853.33489583333</v>
      </c>
    </row>
    <row r="1073" spans="1:4" x14ac:dyDescent="0.25">
      <c r="A1073" s="78" t="s">
        <v>267</v>
      </c>
      <c r="B1073" s="78" t="s">
        <v>3037</v>
      </c>
      <c r="C1073" s="86" t="s">
        <v>1478</v>
      </c>
      <c r="D1073" s="122">
        <v>43853.33489583333</v>
      </c>
    </row>
    <row r="1074" spans="1:4" x14ac:dyDescent="0.25">
      <c r="A1074" s="78" t="s">
        <v>267</v>
      </c>
      <c r="B1074" s="78" t="s">
        <v>2575</v>
      </c>
      <c r="C1074" s="86" t="s">
        <v>1478</v>
      </c>
      <c r="D1074" s="122">
        <v>43853.33489583333</v>
      </c>
    </row>
    <row r="1075" spans="1:4" x14ac:dyDescent="0.25">
      <c r="A1075" s="78" t="s">
        <v>267</v>
      </c>
      <c r="B1075" s="78" t="s">
        <v>2984</v>
      </c>
      <c r="C1075" s="86" t="s">
        <v>1478</v>
      </c>
      <c r="D1075" s="122">
        <v>43853.33489583333</v>
      </c>
    </row>
    <row r="1076" spans="1:4" x14ac:dyDescent="0.25">
      <c r="A1076" s="78" t="s">
        <v>267</v>
      </c>
      <c r="B1076" s="78" t="s">
        <v>2994</v>
      </c>
      <c r="C1076" s="86" t="s">
        <v>1478</v>
      </c>
      <c r="D1076" s="122">
        <v>43853.33489583333</v>
      </c>
    </row>
    <row r="1077" spans="1:4" x14ac:dyDescent="0.25">
      <c r="A1077" s="78" t="s">
        <v>267</v>
      </c>
      <c r="B1077" s="78" t="s">
        <v>65</v>
      </c>
      <c r="C1077" s="86" t="s">
        <v>1478</v>
      </c>
      <c r="D1077" s="122">
        <v>43853.33489583333</v>
      </c>
    </row>
    <row r="1078" spans="1:4" x14ac:dyDescent="0.25">
      <c r="A1078" s="78" t="s">
        <v>267</v>
      </c>
      <c r="B1078" s="78" t="s">
        <v>2985</v>
      </c>
      <c r="C1078" s="86" t="s">
        <v>1478</v>
      </c>
      <c r="D1078" s="122">
        <v>43853.33489583333</v>
      </c>
    </row>
    <row r="1079" spans="1:4" x14ac:dyDescent="0.25">
      <c r="A1079" s="78" t="s">
        <v>267</v>
      </c>
      <c r="B1079" s="78" t="s">
        <v>3029</v>
      </c>
      <c r="C1079" s="86" t="s">
        <v>1478</v>
      </c>
      <c r="D1079" s="122">
        <v>43853.33489583333</v>
      </c>
    </row>
    <row r="1080" spans="1:4" x14ac:dyDescent="0.25">
      <c r="A1080" s="78" t="s">
        <v>267</v>
      </c>
      <c r="B1080" s="78" t="s">
        <v>2455</v>
      </c>
      <c r="C1080" s="86" t="s">
        <v>1478</v>
      </c>
      <c r="D1080" s="122">
        <v>43853.33489583333</v>
      </c>
    </row>
    <row r="1081" spans="1:4" x14ac:dyDescent="0.25">
      <c r="A1081" s="78" t="s">
        <v>267</v>
      </c>
      <c r="B1081" s="78" t="s">
        <v>2459</v>
      </c>
      <c r="C1081" s="86" t="s">
        <v>1478</v>
      </c>
      <c r="D1081" s="122">
        <v>43853.33489583333</v>
      </c>
    </row>
    <row r="1082" spans="1:4" x14ac:dyDescent="0.25">
      <c r="A1082" s="78" t="s">
        <v>267</v>
      </c>
      <c r="B1082" s="78" t="s">
        <v>2782</v>
      </c>
      <c r="C1082" s="86" t="s">
        <v>1478</v>
      </c>
      <c r="D1082" s="122">
        <v>43853.33489583333</v>
      </c>
    </row>
    <row r="1083" spans="1:4" x14ac:dyDescent="0.25">
      <c r="A1083" s="78" t="s">
        <v>267</v>
      </c>
      <c r="B1083" s="78" t="s">
        <v>2609</v>
      </c>
      <c r="C1083" s="86" t="s">
        <v>1478</v>
      </c>
      <c r="D1083" s="122">
        <v>43853.33489583333</v>
      </c>
    </row>
    <row r="1084" spans="1:4" x14ac:dyDescent="0.25">
      <c r="A1084" s="78" t="s">
        <v>267</v>
      </c>
      <c r="B1084" s="78" t="s">
        <v>2610</v>
      </c>
      <c r="C1084" s="86" t="s">
        <v>1478</v>
      </c>
      <c r="D1084" s="122">
        <v>43853.33489583333</v>
      </c>
    </row>
    <row r="1085" spans="1:4" x14ac:dyDescent="0.25">
      <c r="A1085" s="78" t="s">
        <v>267</v>
      </c>
      <c r="B1085" s="78" t="s">
        <v>3143</v>
      </c>
      <c r="C1085" s="86" t="s">
        <v>1478</v>
      </c>
      <c r="D1085" s="122">
        <v>43853.33489583333</v>
      </c>
    </row>
    <row r="1086" spans="1:4" x14ac:dyDescent="0.25">
      <c r="A1086" s="78" t="s">
        <v>267</v>
      </c>
      <c r="B1086" s="78" t="s">
        <v>2981</v>
      </c>
      <c r="C1086" s="86" t="s">
        <v>1478</v>
      </c>
      <c r="D1086" s="122">
        <v>43853.33489583333</v>
      </c>
    </row>
    <row r="1087" spans="1:4" x14ac:dyDescent="0.25">
      <c r="A1087" s="78" t="s">
        <v>267</v>
      </c>
      <c r="B1087" s="78" t="s">
        <v>2458</v>
      </c>
      <c r="C1087" s="86" t="s">
        <v>1478</v>
      </c>
      <c r="D1087" s="122">
        <v>43853.33489583333</v>
      </c>
    </row>
    <row r="1088" spans="1:4" x14ac:dyDescent="0.25">
      <c r="A1088" s="78" t="s">
        <v>267</v>
      </c>
      <c r="B1088" s="78" t="s">
        <v>3001</v>
      </c>
      <c r="C1088" s="86" t="s">
        <v>1478</v>
      </c>
      <c r="D1088" s="122">
        <v>43853.33489583333</v>
      </c>
    </row>
    <row r="1089" spans="1:4" x14ac:dyDescent="0.25">
      <c r="A1089" s="78" t="s">
        <v>267</v>
      </c>
      <c r="B1089" s="78" t="s">
        <v>2643</v>
      </c>
      <c r="C1089" s="86" t="s">
        <v>1478</v>
      </c>
      <c r="D1089" s="122">
        <v>43853.33489583333</v>
      </c>
    </row>
    <row r="1090" spans="1:4" x14ac:dyDescent="0.25">
      <c r="A1090" s="78" t="s">
        <v>267</v>
      </c>
      <c r="B1090" s="78" t="s">
        <v>3035</v>
      </c>
      <c r="C1090" s="86" t="s">
        <v>1478</v>
      </c>
      <c r="D1090" s="122">
        <v>43853.33489583333</v>
      </c>
    </row>
    <row r="1091" spans="1:4" x14ac:dyDescent="0.25">
      <c r="A1091" s="78" t="s">
        <v>267</v>
      </c>
      <c r="B1091" s="78" t="s">
        <v>2549</v>
      </c>
      <c r="C1091" s="86" t="s">
        <v>1478</v>
      </c>
      <c r="D1091" s="122">
        <v>43853.33489583333</v>
      </c>
    </row>
    <row r="1092" spans="1:4" x14ac:dyDescent="0.25">
      <c r="A1092" s="78" t="s">
        <v>267</v>
      </c>
      <c r="B1092" s="78" t="s">
        <v>3007</v>
      </c>
      <c r="C1092" s="86" t="s">
        <v>1478</v>
      </c>
      <c r="D1092" s="122">
        <v>43853.33489583333</v>
      </c>
    </row>
    <row r="1093" spans="1:4" x14ac:dyDescent="0.25">
      <c r="A1093" s="78" t="s">
        <v>267</v>
      </c>
      <c r="B1093" s="78" t="s">
        <v>2448</v>
      </c>
      <c r="C1093" s="86" t="s">
        <v>1478</v>
      </c>
      <c r="D1093" s="122">
        <v>43853.33489583333</v>
      </c>
    </row>
    <row r="1094" spans="1:4" x14ac:dyDescent="0.25">
      <c r="A1094" s="78" t="s">
        <v>267</v>
      </c>
      <c r="B1094" s="78" t="s">
        <v>2783</v>
      </c>
      <c r="C1094" s="86" t="s">
        <v>1478</v>
      </c>
      <c r="D1094" s="122">
        <v>43853.33489583333</v>
      </c>
    </row>
    <row r="1095" spans="1:4" x14ac:dyDescent="0.25">
      <c r="A1095" s="78" t="s">
        <v>267</v>
      </c>
      <c r="B1095" s="78" t="s">
        <v>2995</v>
      </c>
      <c r="C1095" s="86" t="s">
        <v>1478</v>
      </c>
      <c r="D1095" s="122">
        <v>43853.33489583333</v>
      </c>
    </row>
    <row r="1096" spans="1:4" x14ac:dyDescent="0.25">
      <c r="A1096" s="78" t="s">
        <v>267</v>
      </c>
      <c r="B1096" s="78" t="s">
        <v>3015</v>
      </c>
      <c r="C1096" s="86" t="s">
        <v>1478</v>
      </c>
      <c r="D1096" s="122">
        <v>43853.33489583333</v>
      </c>
    </row>
    <row r="1097" spans="1:4" x14ac:dyDescent="0.25">
      <c r="A1097" s="78" t="s">
        <v>267</v>
      </c>
      <c r="B1097" s="78" t="s">
        <v>2784</v>
      </c>
      <c r="C1097" s="86" t="s">
        <v>1478</v>
      </c>
      <c r="D1097" s="122">
        <v>43853.33489583333</v>
      </c>
    </row>
    <row r="1098" spans="1:4" x14ac:dyDescent="0.25">
      <c r="A1098" s="78" t="s">
        <v>267</v>
      </c>
      <c r="B1098" s="78" t="s">
        <v>2644</v>
      </c>
      <c r="C1098" s="86" t="s">
        <v>1477</v>
      </c>
      <c r="D1098" s="122">
        <v>43852.836030092592</v>
      </c>
    </row>
    <row r="1099" spans="1:4" x14ac:dyDescent="0.25">
      <c r="A1099" s="78" t="s">
        <v>267</v>
      </c>
      <c r="B1099" s="78" t="s">
        <v>2559</v>
      </c>
      <c r="C1099" s="86" t="s">
        <v>1477</v>
      </c>
      <c r="D1099" s="122">
        <v>43852.836030092592</v>
      </c>
    </row>
    <row r="1100" spans="1:4" x14ac:dyDescent="0.25">
      <c r="A1100" s="78" t="s">
        <v>267</v>
      </c>
      <c r="B1100" s="78" t="s">
        <v>2645</v>
      </c>
      <c r="C1100" s="86" t="s">
        <v>1477</v>
      </c>
      <c r="D1100" s="122">
        <v>43852.836030092592</v>
      </c>
    </row>
    <row r="1101" spans="1:4" x14ac:dyDescent="0.25">
      <c r="A1101" s="78" t="s">
        <v>267</v>
      </c>
      <c r="B1101" s="78" t="s">
        <v>3001</v>
      </c>
      <c r="C1101" s="86" t="s">
        <v>1477</v>
      </c>
      <c r="D1101" s="122">
        <v>43852.836030092592</v>
      </c>
    </row>
    <row r="1102" spans="1:4" x14ac:dyDescent="0.25">
      <c r="A1102" s="78" t="s">
        <v>267</v>
      </c>
      <c r="B1102" s="78" t="s">
        <v>2476</v>
      </c>
      <c r="C1102" s="86" t="s">
        <v>1477</v>
      </c>
      <c r="D1102" s="122">
        <v>43852.836030092592</v>
      </c>
    </row>
    <row r="1103" spans="1:4" x14ac:dyDescent="0.25">
      <c r="A1103" s="78" t="s">
        <v>267</v>
      </c>
      <c r="B1103" s="78" t="s">
        <v>2611</v>
      </c>
      <c r="C1103" s="86" t="s">
        <v>1477</v>
      </c>
      <c r="D1103" s="122">
        <v>43852.836030092592</v>
      </c>
    </row>
    <row r="1104" spans="1:4" x14ac:dyDescent="0.25">
      <c r="A1104" s="78" t="s">
        <v>267</v>
      </c>
      <c r="B1104" s="78" t="s">
        <v>3144</v>
      </c>
      <c r="C1104" s="86" t="s">
        <v>1477</v>
      </c>
      <c r="D1104" s="122">
        <v>43852.836030092592</v>
      </c>
    </row>
    <row r="1105" spans="1:4" x14ac:dyDescent="0.25">
      <c r="A1105" s="78" t="s">
        <v>267</v>
      </c>
      <c r="B1105" s="78" t="s">
        <v>2647</v>
      </c>
      <c r="C1105" s="86" t="s">
        <v>1477</v>
      </c>
      <c r="D1105" s="122">
        <v>43852.836030092592</v>
      </c>
    </row>
    <row r="1106" spans="1:4" x14ac:dyDescent="0.25">
      <c r="A1106" s="78" t="s">
        <v>267</v>
      </c>
      <c r="B1106" s="78" t="s">
        <v>2989</v>
      </c>
      <c r="C1106" s="86" t="s">
        <v>1477</v>
      </c>
      <c r="D1106" s="122">
        <v>43852.836030092592</v>
      </c>
    </row>
    <row r="1107" spans="1:4" x14ac:dyDescent="0.25">
      <c r="A1107" s="78" t="s">
        <v>267</v>
      </c>
      <c r="B1107" s="78" t="s">
        <v>2648</v>
      </c>
      <c r="C1107" s="86" t="s">
        <v>1477</v>
      </c>
      <c r="D1107" s="122">
        <v>43852.836030092592</v>
      </c>
    </row>
    <row r="1108" spans="1:4" x14ac:dyDescent="0.25">
      <c r="A1108" s="78" t="s">
        <v>267</v>
      </c>
      <c r="B1108" s="78" t="s">
        <v>2549</v>
      </c>
      <c r="C1108" s="86" t="s">
        <v>1477</v>
      </c>
      <c r="D1108" s="122">
        <v>43852.836030092592</v>
      </c>
    </row>
    <row r="1109" spans="1:4" x14ac:dyDescent="0.25">
      <c r="A1109" s="78" t="s">
        <v>267</v>
      </c>
      <c r="B1109" s="78" t="s">
        <v>3015</v>
      </c>
      <c r="C1109" s="86" t="s">
        <v>1477</v>
      </c>
      <c r="D1109" s="122">
        <v>43852.836030092592</v>
      </c>
    </row>
    <row r="1110" spans="1:4" x14ac:dyDescent="0.25">
      <c r="A1110" s="78" t="s">
        <v>267</v>
      </c>
      <c r="B1110" s="78" t="s">
        <v>2995</v>
      </c>
      <c r="C1110" s="86" t="s">
        <v>1477</v>
      </c>
      <c r="D1110" s="122">
        <v>43852.836030092592</v>
      </c>
    </row>
    <row r="1111" spans="1:4" x14ac:dyDescent="0.25">
      <c r="A1111" s="78" t="s">
        <v>267</v>
      </c>
      <c r="B1111" s="78" t="s">
        <v>2493</v>
      </c>
      <c r="C1111" s="86" t="s">
        <v>1477</v>
      </c>
      <c r="D1111" s="122">
        <v>43852.836030092592</v>
      </c>
    </row>
    <row r="1112" spans="1:4" x14ac:dyDescent="0.25">
      <c r="A1112" s="78" t="s">
        <v>267</v>
      </c>
      <c r="B1112" s="78" t="s">
        <v>3063</v>
      </c>
      <c r="C1112" s="86" t="s">
        <v>1477</v>
      </c>
      <c r="D1112" s="122">
        <v>43852.836030092592</v>
      </c>
    </row>
    <row r="1113" spans="1:4" x14ac:dyDescent="0.25">
      <c r="A1113" s="78" t="s">
        <v>267</v>
      </c>
      <c r="B1113" s="78" t="s">
        <v>2649</v>
      </c>
      <c r="C1113" s="86" t="s">
        <v>1477</v>
      </c>
      <c r="D1113" s="122">
        <v>43852.836030092592</v>
      </c>
    </row>
    <row r="1114" spans="1:4" x14ac:dyDescent="0.25">
      <c r="A1114" s="78" t="s">
        <v>267</v>
      </c>
      <c r="B1114" s="78" t="s">
        <v>2981</v>
      </c>
      <c r="C1114" s="86" t="s">
        <v>1477</v>
      </c>
      <c r="D1114" s="122">
        <v>43852.836030092592</v>
      </c>
    </row>
    <row r="1115" spans="1:4" x14ac:dyDescent="0.25">
      <c r="A1115" s="78" t="s">
        <v>267</v>
      </c>
      <c r="B1115" s="78" t="s">
        <v>2994</v>
      </c>
      <c r="C1115" s="86" t="s">
        <v>1477</v>
      </c>
      <c r="D1115" s="122">
        <v>43852.836030092592</v>
      </c>
    </row>
    <row r="1116" spans="1:4" x14ac:dyDescent="0.25">
      <c r="A1116" s="78" t="s">
        <v>267</v>
      </c>
      <c r="B1116" s="78" t="s">
        <v>3145</v>
      </c>
      <c r="C1116" s="86" t="s">
        <v>1477</v>
      </c>
      <c r="D1116" s="122">
        <v>43852.836030092592</v>
      </c>
    </row>
    <row r="1117" spans="1:4" x14ac:dyDescent="0.25">
      <c r="A1117" s="78" t="s">
        <v>267</v>
      </c>
      <c r="B1117" s="78" t="s">
        <v>2982</v>
      </c>
      <c r="C1117" s="86" t="s">
        <v>1477</v>
      </c>
      <c r="D1117" s="122">
        <v>43852.836030092592</v>
      </c>
    </row>
    <row r="1118" spans="1:4" x14ac:dyDescent="0.25">
      <c r="A1118" s="78" t="s">
        <v>267</v>
      </c>
      <c r="B1118" s="78" t="s">
        <v>2650</v>
      </c>
      <c r="C1118" s="86" t="s">
        <v>1477</v>
      </c>
      <c r="D1118" s="122">
        <v>43852.836030092592</v>
      </c>
    </row>
    <row r="1119" spans="1:4" x14ac:dyDescent="0.25">
      <c r="A1119" s="78" t="s">
        <v>267</v>
      </c>
      <c r="B1119" s="78" t="s">
        <v>2651</v>
      </c>
      <c r="C1119" s="86" t="s">
        <v>1477</v>
      </c>
      <c r="D1119" s="122">
        <v>43852.836030092592</v>
      </c>
    </row>
    <row r="1120" spans="1:4" x14ac:dyDescent="0.25">
      <c r="A1120" s="78" t="s">
        <v>267</v>
      </c>
      <c r="B1120" s="78" t="s">
        <v>3012</v>
      </c>
      <c r="C1120" s="86" t="s">
        <v>1477</v>
      </c>
      <c r="D1120" s="122">
        <v>43852.836030092592</v>
      </c>
    </row>
    <row r="1121" spans="1:4" x14ac:dyDescent="0.25">
      <c r="A1121" s="78" t="s">
        <v>267</v>
      </c>
      <c r="B1121" s="78" t="s">
        <v>2510</v>
      </c>
      <c r="C1121" s="86" t="s">
        <v>1477</v>
      </c>
      <c r="D1121" s="122">
        <v>43852.836030092592</v>
      </c>
    </row>
    <row r="1122" spans="1:4" x14ac:dyDescent="0.25">
      <c r="A1122" s="78" t="s">
        <v>267</v>
      </c>
      <c r="B1122" s="78" t="s">
        <v>2612</v>
      </c>
      <c r="C1122" s="86" t="s">
        <v>1477</v>
      </c>
      <c r="D1122" s="122">
        <v>43852.836030092592</v>
      </c>
    </row>
    <row r="1123" spans="1:4" x14ac:dyDescent="0.25">
      <c r="A1123" s="78" t="s">
        <v>267</v>
      </c>
      <c r="B1123" s="78" t="s">
        <v>3028</v>
      </c>
      <c r="C1123" s="86" t="s">
        <v>1477</v>
      </c>
      <c r="D1123" s="122">
        <v>43852.836030092592</v>
      </c>
    </row>
    <row r="1124" spans="1:4" x14ac:dyDescent="0.25">
      <c r="A1124" s="78" t="s">
        <v>267</v>
      </c>
      <c r="B1124" s="78" t="s">
        <v>2652</v>
      </c>
      <c r="C1124" s="86" t="s">
        <v>1477</v>
      </c>
      <c r="D1124" s="122">
        <v>43852.836030092592</v>
      </c>
    </row>
    <row r="1125" spans="1:4" x14ac:dyDescent="0.25">
      <c r="A1125" s="78" t="s">
        <v>267</v>
      </c>
      <c r="B1125" s="78" t="s">
        <v>3044</v>
      </c>
      <c r="C1125" s="86" t="s">
        <v>1477</v>
      </c>
      <c r="D1125" s="122">
        <v>43852.836030092592</v>
      </c>
    </row>
    <row r="1126" spans="1:4" x14ac:dyDescent="0.25">
      <c r="A1126" s="78" t="s">
        <v>267</v>
      </c>
      <c r="B1126" s="78" t="s">
        <v>3146</v>
      </c>
      <c r="C1126" s="86" t="s">
        <v>1477</v>
      </c>
      <c r="D1126" s="122">
        <v>43852.836030092592</v>
      </c>
    </row>
    <row r="1127" spans="1:4" x14ac:dyDescent="0.25">
      <c r="A1127" s="78" t="s">
        <v>267</v>
      </c>
      <c r="B1127" s="78" t="s">
        <v>3007</v>
      </c>
      <c r="C1127" s="86" t="s">
        <v>1477</v>
      </c>
      <c r="D1127" s="122">
        <v>43852.836030092592</v>
      </c>
    </row>
    <row r="1128" spans="1:4" x14ac:dyDescent="0.25">
      <c r="A1128" s="78" t="s">
        <v>267</v>
      </c>
      <c r="B1128" s="78" t="s">
        <v>2448</v>
      </c>
      <c r="C1128" s="86" t="s">
        <v>1477</v>
      </c>
      <c r="D1128" s="122">
        <v>43852.836030092592</v>
      </c>
    </row>
    <row r="1129" spans="1:4" x14ac:dyDescent="0.25">
      <c r="A1129" s="78" t="s">
        <v>267</v>
      </c>
      <c r="B1129" s="78" t="s">
        <v>3147</v>
      </c>
      <c r="C1129" s="86" t="s">
        <v>1476</v>
      </c>
      <c r="D1129" s="122">
        <v>43846.873402777775</v>
      </c>
    </row>
    <row r="1130" spans="1:4" x14ac:dyDescent="0.25">
      <c r="A1130" s="78" t="s">
        <v>267</v>
      </c>
      <c r="B1130" s="78" t="s">
        <v>2987</v>
      </c>
      <c r="C1130" s="86" t="s">
        <v>1476</v>
      </c>
      <c r="D1130" s="122">
        <v>43846.873402777775</v>
      </c>
    </row>
    <row r="1131" spans="1:4" x14ac:dyDescent="0.25">
      <c r="A1131" s="78" t="s">
        <v>267</v>
      </c>
      <c r="B1131" s="78" t="s">
        <v>2461</v>
      </c>
      <c r="C1131" s="86" t="s">
        <v>1476</v>
      </c>
      <c r="D1131" s="122">
        <v>43846.873402777775</v>
      </c>
    </row>
    <row r="1132" spans="1:4" x14ac:dyDescent="0.25">
      <c r="A1132" s="78" t="s">
        <v>267</v>
      </c>
      <c r="B1132" s="78" t="s">
        <v>3041</v>
      </c>
      <c r="C1132" s="86" t="s">
        <v>1476</v>
      </c>
      <c r="D1132" s="122">
        <v>43846.873402777775</v>
      </c>
    </row>
    <row r="1133" spans="1:4" x14ac:dyDescent="0.25">
      <c r="A1133" s="78" t="s">
        <v>267</v>
      </c>
      <c r="B1133" s="78" t="s">
        <v>2984</v>
      </c>
      <c r="C1133" s="86" t="s">
        <v>1476</v>
      </c>
      <c r="D1133" s="122">
        <v>43846.873402777775</v>
      </c>
    </row>
    <row r="1134" spans="1:4" x14ac:dyDescent="0.25">
      <c r="A1134" s="78" t="s">
        <v>267</v>
      </c>
      <c r="B1134" s="78" t="s">
        <v>3038</v>
      </c>
      <c r="C1134" s="86" t="s">
        <v>1476</v>
      </c>
      <c r="D1134" s="122">
        <v>43846.873402777775</v>
      </c>
    </row>
    <row r="1135" spans="1:4" x14ac:dyDescent="0.25">
      <c r="A1135" s="78" t="s">
        <v>267</v>
      </c>
      <c r="B1135" s="78" t="s">
        <v>3052</v>
      </c>
      <c r="C1135" s="86" t="s">
        <v>1476</v>
      </c>
      <c r="D1135" s="122">
        <v>43846.873402777775</v>
      </c>
    </row>
    <row r="1136" spans="1:4" x14ac:dyDescent="0.25">
      <c r="A1136" s="78" t="s">
        <v>267</v>
      </c>
      <c r="B1136" s="78" t="s">
        <v>2982</v>
      </c>
      <c r="C1136" s="86" t="s">
        <v>1476</v>
      </c>
      <c r="D1136" s="122">
        <v>43846.873402777775</v>
      </c>
    </row>
    <row r="1137" spans="1:4" x14ac:dyDescent="0.25">
      <c r="A1137" s="78" t="s">
        <v>267</v>
      </c>
      <c r="B1137" s="78" t="s">
        <v>2983</v>
      </c>
      <c r="C1137" s="86" t="s">
        <v>1476</v>
      </c>
      <c r="D1137" s="122">
        <v>43846.873402777775</v>
      </c>
    </row>
    <row r="1138" spans="1:4" x14ac:dyDescent="0.25">
      <c r="A1138" s="78" t="s">
        <v>267</v>
      </c>
      <c r="B1138" s="78" t="s">
        <v>3053</v>
      </c>
      <c r="C1138" s="86" t="s">
        <v>1476</v>
      </c>
      <c r="D1138" s="122">
        <v>43846.873402777775</v>
      </c>
    </row>
    <row r="1139" spans="1:4" x14ac:dyDescent="0.25">
      <c r="A1139" s="78" t="s">
        <v>267</v>
      </c>
      <c r="B1139" s="78">
        <v>31</v>
      </c>
      <c r="C1139" s="86" t="s">
        <v>1476</v>
      </c>
      <c r="D1139" s="122">
        <v>43846.873402777775</v>
      </c>
    </row>
    <row r="1140" spans="1:4" x14ac:dyDescent="0.25">
      <c r="A1140" s="78" t="s">
        <v>267</v>
      </c>
      <c r="B1140" s="78" t="s">
        <v>3089</v>
      </c>
      <c r="C1140" s="86" t="s">
        <v>1476</v>
      </c>
      <c r="D1140" s="122">
        <v>43846.873402777775</v>
      </c>
    </row>
    <row r="1141" spans="1:4" x14ac:dyDescent="0.25">
      <c r="A1141" s="78" t="s">
        <v>267</v>
      </c>
      <c r="B1141" s="78">
        <v>2020</v>
      </c>
      <c r="C1141" s="86" t="s">
        <v>1476</v>
      </c>
      <c r="D1141" s="122">
        <v>43846.873402777775</v>
      </c>
    </row>
    <row r="1142" spans="1:4" x14ac:dyDescent="0.25">
      <c r="A1142" s="78" t="s">
        <v>267</v>
      </c>
      <c r="B1142" s="78" t="s">
        <v>3148</v>
      </c>
      <c r="C1142" s="86" t="s">
        <v>1476</v>
      </c>
      <c r="D1142" s="122">
        <v>43846.873402777775</v>
      </c>
    </row>
    <row r="1143" spans="1:4" x14ac:dyDescent="0.25">
      <c r="A1143" s="78" t="s">
        <v>267</v>
      </c>
      <c r="B1143" s="78" t="s">
        <v>1766</v>
      </c>
      <c r="C1143" s="86" t="s">
        <v>1476</v>
      </c>
      <c r="D1143" s="122">
        <v>43846.873402777775</v>
      </c>
    </row>
    <row r="1144" spans="1:4" x14ac:dyDescent="0.25">
      <c r="A1144" s="78" t="s">
        <v>267</v>
      </c>
      <c r="B1144" s="78" t="s">
        <v>3149</v>
      </c>
      <c r="C1144" s="86" t="s">
        <v>1476</v>
      </c>
      <c r="D1144" s="122">
        <v>43846.873402777775</v>
      </c>
    </row>
    <row r="1145" spans="1:4" x14ac:dyDescent="0.25">
      <c r="A1145" s="78" t="s">
        <v>267</v>
      </c>
      <c r="B1145" s="78" t="s">
        <v>3150</v>
      </c>
      <c r="C1145" s="86" t="s">
        <v>1476</v>
      </c>
      <c r="D1145" s="122">
        <v>43846.873402777775</v>
      </c>
    </row>
    <row r="1146" spans="1:4" x14ac:dyDescent="0.25">
      <c r="A1146" s="78" t="s">
        <v>267</v>
      </c>
      <c r="B1146" s="78" t="s">
        <v>1907</v>
      </c>
      <c r="C1146" s="86" t="s">
        <v>1476</v>
      </c>
      <c r="D1146" s="122">
        <v>43846.873402777775</v>
      </c>
    </row>
    <row r="1147" spans="1:4" x14ac:dyDescent="0.25">
      <c r="A1147" s="78" t="s">
        <v>267</v>
      </c>
      <c r="B1147" s="78" t="s">
        <v>3151</v>
      </c>
      <c r="C1147" s="86" t="s">
        <v>1476</v>
      </c>
      <c r="D1147" s="122">
        <v>43846.873402777775</v>
      </c>
    </row>
    <row r="1148" spans="1:4" x14ac:dyDescent="0.25">
      <c r="A1148" s="78" t="s">
        <v>267</v>
      </c>
      <c r="B1148" s="78" t="s">
        <v>3007</v>
      </c>
      <c r="C1148" s="86" t="s">
        <v>1476</v>
      </c>
      <c r="D1148" s="122">
        <v>43846.873402777775</v>
      </c>
    </row>
    <row r="1149" spans="1:4" x14ac:dyDescent="0.25">
      <c r="A1149" s="78" t="s">
        <v>267</v>
      </c>
      <c r="B1149" s="78" t="s">
        <v>2448</v>
      </c>
      <c r="C1149" s="86" t="s">
        <v>1476</v>
      </c>
      <c r="D1149" s="122">
        <v>43846.873402777775</v>
      </c>
    </row>
    <row r="1150" spans="1:4" x14ac:dyDescent="0.25">
      <c r="A1150" s="78" t="s">
        <v>267</v>
      </c>
      <c r="B1150" s="78" t="s">
        <v>2990</v>
      </c>
      <c r="C1150" s="86" t="s">
        <v>1476</v>
      </c>
      <c r="D1150" s="122">
        <v>43846.873402777775</v>
      </c>
    </row>
    <row r="1151" spans="1:4" x14ac:dyDescent="0.25">
      <c r="A1151" s="78" t="s">
        <v>267</v>
      </c>
      <c r="B1151" s="78" t="s">
        <v>2593</v>
      </c>
      <c r="C1151" s="86" t="s">
        <v>1476</v>
      </c>
      <c r="D1151" s="122">
        <v>43846.873402777775</v>
      </c>
    </row>
    <row r="1152" spans="1:4" x14ac:dyDescent="0.25">
      <c r="A1152" s="78" t="s">
        <v>267</v>
      </c>
      <c r="B1152" s="78" t="s">
        <v>2989</v>
      </c>
      <c r="C1152" s="86" t="s">
        <v>1476</v>
      </c>
      <c r="D1152" s="122">
        <v>43846.873402777775</v>
      </c>
    </row>
    <row r="1153" spans="1:4" x14ac:dyDescent="0.25">
      <c r="A1153" s="78" t="s">
        <v>267</v>
      </c>
      <c r="B1153" s="78" t="s">
        <v>2464</v>
      </c>
      <c r="C1153" s="86" t="s">
        <v>1476</v>
      </c>
      <c r="D1153" s="122">
        <v>43846.873402777775</v>
      </c>
    </row>
    <row r="1154" spans="1:4" x14ac:dyDescent="0.25">
      <c r="A1154" s="78" t="s">
        <v>267</v>
      </c>
      <c r="B1154" s="78" t="s">
        <v>2994</v>
      </c>
      <c r="C1154" s="86" t="s">
        <v>1476</v>
      </c>
      <c r="D1154" s="122">
        <v>43846.873402777775</v>
      </c>
    </row>
    <row r="1155" spans="1:4" x14ac:dyDescent="0.25">
      <c r="A1155" s="78" t="s">
        <v>267</v>
      </c>
      <c r="B1155" s="78" t="s">
        <v>2644</v>
      </c>
      <c r="C1155" s="86" t="s">
        <v>1475</v>
      </c>
      <c r="D1155" s="122">
        <v>43845.398726851854</v>
      </c>
    </row>
    <row r="1156" spans="1:4" x14ac:dyDescent="0.25">
      <c r="A1156" s="78" t="s">
        <v>267</v>
      </c>
      <c r="B1156" s="78" t="s">
        <v>2559</v>
      </c>
      <c r="C1156" s="86" t="s">
        <v>1475</v>
      </c>
      <c r="D1156" s="122">
        <v>43845.398726851854</v>
      </c>
    </row>
    <row r="1157" spans="1:4" x14ac:dyDescent="0.25">
      <c r="A1157" s="78" t="s">
        <v>267</v>
      </c>
      <c r="B1157" s="78" t="s">
        <v>2645</v>
      </c>
      <c r="C1157" s="86" t="s">
        <v>1475</v>
      </c>
      <c r="D1157" s="122">
        <v>43845.398726851854</v>
      </c>
    </row>
    <row r="1158" spans="1:4" x14ac:dyDescent="0.25">
      <c r="A1158" s="78" t="s">
        <v>267</v>
      </c>
      <c r="B1158" s="78" t="s">
        <v>3001</v>
      </c>
      <c r="C1158" s="86" t="s">
        <v>1475</v>
      </c>
      <c r="D1158" s="122">
        <v>43845.398726851854</v>
      </c>
    </row>
    <row r="1159" spans="1:4" x14ac:dyDescent="0.25">
      <c r="A1159" s="78" t="s">
        <v>267</v>
      </c>
      <c r="B1159" s="78" t="s">
        <v>2476</v>
      </c>
      <c r="C1159" s="86" t="s">
        <v>1475</v>
      </c>
      <c r="D1159" s="122">
        <v>43845.398726851854</v>
      </c>
    </row>
    <row r="1160" spans="1:4" x14ac:dyDescent="0.25">
      <c r="A1160" s="78" t="s">
        <v>267</v>
      </c>
      <c r="B1160" s="78" t="s">
        <v>2611</v>
      </c>
      <c r="C1160" s="86" t="s">
        <v>1475</v>
      </c>
      <c r="D1160" s="122">
        <v>43845.398726851854</v>
      </c>
    </row>
    <row r="1161" spans="1:4" x14ac:dyDescent="0.25">
      <c r="A1161" s="78" t="s">
        <v>267</v>
      </c>
      <c r="B1161" s="78" t="s">
        <v>3144</v>
      </c>
      <c r="C1161" s="86" t="s">
        <v>1475</v>
      </c>
      <c r="D1161" s="122">
        <v>43845.398726851854</v>
      </c>
    </row>
    <row r="1162" spans="1:4" x14ac:dyDescent="0.25">
      <c r="A1162" s="78" t="s">
        <v>267</v>
      </c>
      <c r="B1162" s="78" t="s">
        <v>2647</v>
      </c>
      <c r="C1162" s="86" t="s">
        <v>1475</v>
      </c>
      <c r="D1162" s="122">
        <v>43845.398726851854</v>
      </c>
    </row>
    <row r="1163" spans="1:4" x14ac:dyDescent="0.25">
      <c r="A1163" s="78" t="s">
        <v>267</v>
      </c>
      <c r="B1163" s="78" t="s">
        <v>2989</v>
      </c>
      <c r="C1163" s="86" t="s">
        <v>1475</v>
      </c>
      <c r="D1163" s="122">
        <v>43845.398726851854</v>
      </c>
    </row>
    <row r="1164" spans="1:4" x14ac:dyDescent="0.25">
      <c r="A1164" s="78" t="s">
        <v>267</v>
      </c>
      <c r="B1164" s="78" t="s">
        <v>2648</v>
      </c>
      <c r="C1164" s="86" t="s">
        <v>1475</v>
      </c>
      <c r="D1164" s="122">
        <v>43845.398726851854</v>
      </c>
    </row>
    <row r="1165" spans="1:4" x14ac:dyDescent="0.25">
      <c r="A1165" s="78" t="s">
        <v>267</v>
      </c>
      <c r="B1165" s="78" t="s">
        <v>2549</v>
      </c>
      <c r="C1165" s="86" t="s">
        <v>1475</v>
      </c>
      <c r="D1165" s="122">
        <v>43845.398726851854</v>
      </c>
    </row>
    <row r="1166" spans="1:4" x14ac:dyDescent="0.25">
      <c r="A1166" s="78" t="s">
        <v>267</v>
      </c>
      <c r="B1166" s="78" t="s">
        <v>3015</v>
      </c>
      <c r="C1166" s="86" t="s">
        <v>1475</v>
      </c>
      <c r="D1166" s="122">
        <v>43845.398726851854</v>
      </c>
    </row>
    <row r="1167" spans="1:4" x14ac:dyDescent="0.25">
      <c r="A1167" s="78" t="s">
        <v>267</v>
      </c>
      <c r="B1167" s="78" t="s">
        <v>2995</v>
      </c>
      <c r="C1167" s="86" t="s">
        <v>1475</v>
      </c>
      <c r="D1167" s="122">
        <v>43845.398726851854</v>
      </c>
    </row>
    <row r="1168" spans="1:4" x14ac:dyDescent="0.25">
      <c r="A1168" s="78" t="s">
        <v>267</v>
      </c>
      <c r="B1168" s="78" t="s">
        <v>2493</v>
      </c>
      <c r="C1168" s="86" t="s">
        <v>1475</v>
      </c>
      <c r="D1168" s="122">
        <v>43845.398726851854</v>
      </c>
    </row>
    <row r="1169" spans="1:4" x14ac:dyDescent="0.25">
      <c r="A1169" s="78" t="s">
        <v>267</v>
      </c>
      <c r="B1169" s="78" t="s">
        <v>3063</v>
      </c>
      <c r="C1169" s="86" t="s">
        <v>1475</v>
      </c>
      <c r="D1169" s="122">
        <v>43845.398726851854</v>
      </c>
    </row>
    <row r="1170" spans="1:4" x14ac:dyDescent="0.25">
      <c r="A1170" s="78" t="s">
        <v>267</v>
      </c>
      <c r="B1170" s="78" t="s">
        <v>2649</v>
      </c>
      <c r="C1170" s="86" t="s">
        <v>1475</v>
      </c>
      <c r="D1170" s="122">
        <v>43845.398726851854</v>
      </c>
    </row>
    <row r="1171" spans="1:4" x14ac:dyDescent="0.25">
      <c r="A1171" s="78" t="s">
        <v>267</v>
      </c>
      <c r="B1171" s="78" t="s">
        <v>2981</v>
      </c>
      <c r="C1171" s="86" t="s">
        <v>1475</v>
      </c>
      <c r="D1171" s="122">
        <v>43845.398726851854</v>
      </c>
    </row>
    <row r="1172" spans="1:4" x14ac:dyDescent="0.25">
      <c r="A1172" s="78" t="s">
        <v>267</v>
      </c>
      <c r="B1172" s="78" t="s">
        <v>2994</v>
      </c>
      <c r="C1172" s="86" t="s">
        <v>1475</v>
      </c>
      <c r="D1172" s="122">
        <v>43845.398726851854</v>
      </c>
    </row>
    <row r="1173" spans="1:4" x14ac:dyDescent="0.25">
      <c r="A1173" s="78" t="s">
        <v>267</v>
      </c>
      <c r="B1173" s="78" t="s">
        <v>3145</v>
      </c>
      <c r="C1173" s="86" t="s">
        <v>1475</v>
      </c>
      <c r="D1173" s="122">
        <v>43845.398726851854</v>
      </c>
    </row>
    <row r="1174" spans="1:4" x14ac:dyDescent="0.25">
      <c r="A1174" s="78" t="s">
        <v>267</v>
      </c>
      <c r="B1174" s="78" t="s">
        <v>2982</v>
      </c>
      <c r="C1174" s="86" t="s">
        <v>1475</v>
      </c>
      <c r="D1174" s="122">
        <v>43845.398726851854</v>
      </c>
    </row>
    <row r="1175" spans="1:4" x14ac:dyDescent="0.25">
      <c r="A1175" s="78" t="s">
        <v>267</v>
      </c>
      <c r="B1175" s="78" t="s">
        <v>2650</v>
      </c>
      <c r="C1175" s="86" t="s">
        <v>1475</v>
      </c>
      <c r="D1175" s="122">
        <v>43845.398726851854</v>
      </c>
    </row>
    <row r="1176" spans="1:4" x14ac:dyDescent="0.25">
      <c r="A1176" s="78" t="s">
        <v>267</v>
      </c>
      <c r="B1176" s="78" t="s">
        <v>2651</v>
      </c>
      <c r="C1176" s="86" t="s">
        <v>1475</v>
      </c>
      <c r="D1176" s="122">
        <v>43845.398726851854</v>
      </c>
    </row>
    <row r="1177" spans="1:4" x14ac:dyDescent="0.25">
      <c r="A1177" s="78" t="s">
        <v>267</v>
      </c>
      <c r="B1177" s="78" t="s">
        <v>3012</v>
      </c>
      <c r="C1177" s="86" t="s">
        <v>1475</v>
      </c>
      <c r="D1177" s="122">
        <v>43845.398726851854</v>
      </c>
    </row>
    <row r="1178" spans="1:4" x14ac:dyDescent="0.25">
      <c r="A1178" s="78" t="s">
        <v>267</v>
      </c>
      <c r="B1178" s="78" t="s">
        <v>2510</v>
      </c>
      <c r="C1178" s="86" t="s">
        <v>1475</v>
      </c>
      <c r="D1178" s="122">
        <v>43845.398726851854</v>
      </c>
    </row>
    <row r="1179" spans="1:4" x14ac:dyDescent="0.25">
      <c r="A1179" s="78" t="s">
        <v>267</v>
      </c>
      <c r="B1179" s="78" t="s">
        <v>2612</v>
      </c>
      <c r="C1179" s="86" t="s">
        <v>1475</v>
      </c>
      <c r="D1179" s="122">
        <v>43845.398726851854</v>
      </c>
    </row>
    <row r="1180" spans="1:4" x14ac:dyDescent="0.25">
      <c r="A1180" s="78" t="s">
        <v>267</v>
      </c>
      <c r="B1180" s="78" t="s">
        <v>3028</v>
      </c>
      <c r="C1180" s="86" t="s">
        <v>1475</v>
      </c>
      <c r="D1180" s="122">
        <v>43845.398726851854</v>
      </c>
    </row>
    <row r="1181" spans="1:4" x14ac:dyDescent="0.25">
      <c r="A1181" s="78" t="s">
        <v>267</v>
      </c>
      <c r="B1181" s="78" t="s">
        <v>2652</v>
      </c>
      <c r="C1181" s="86" t="s">
        <v>1475</v>
      </c>
      <c r="D1181" s="122">
        <v>43845.398726851854</v>
      </c>
    </row>
    <row r="1182" spans="1:4" x14ac:dyDescent="0.25">
      <c r="A1182" s="78" t="s">
        <v>267</v>
      </c>
      <c r="B1182" s="78" t="s">
        <v>3044</v>
      </c>
      <c r="C1182" s="86" t="s">
        <v>1475</v>
      </c>
      <c r="D1182" s="122">
        <v>43845.398726851854</v>
      </c>
    </row>
    <row r="1183" spans="1:4" x14ac:dyDescent="0.25">
      <c r="A1183" s="78" t="s">
        <v>267</v>
      </c>
      <c r="B1183" s="78" t="s">
        <v>3146</v>
      </c>
      <c r="C1183" s="86" t="s">
        <v>1475</v>
      </c>
      <c r="D1183" s="122">
        <v>43845.398726851854</v>
      </c>
    </row>
    <row r="1184" spans="1:4" x14ac:dyDescent="0.25">
      <c r="A1184" s="78" t="s">
        <v>267</v>
      </c>
      <c r="B1184" s="78" t="s">
        <v>3007</v>
      </c>
      <c r="C1184" s="86" t="s">
        <v>1475</v>
      </c>
      <c r="D1184" s="122">
        <v>43845.398726851854</v>
      </c>
    </row>
    <row r="1185" spans="1:4" x14ac:dyDescent="0.25">
      <c r="A1185" s="78" t="s">
        <v>267</v>
      </c>
      <c r="B1185" s="78" t="s">
        <v>2448</v>
      </c>
      <c r="C1185" s="86" t="s">
        <v>1475</v>
      </c>
      <c r="D1185" s="122">
        <v>43845.398726851854</v>
      </c>
    </row>
    <row r="1186" spans="1:4" x14ac:dyDescent="0.25">
      <c r="A1186" s="78" t="s">
        <v>267</v>
      </c>
      <c r="B1186" s="78" t="s">
        <v>65</v>
      </c>
      <c r="C1186" s="86" t="s">
        <v>1474</v>
      </c>
      <c r="D1186" s="122">
        <v>43853.336053240739</v>
      </c>
    </row>
    <row r="1187" spans="1:4" x14ac:dyDescent="0.25">
      <c r="A1187" s="78" t="s">
        <v>267</v>
      </c>
      <c r="B1187" s="78" t="s">
        <v>2455</v>
      </c>
      <c r="C1187" s="86" t="s">
        <v>1474</v>
      </c>
      <c r="D1187" s="122">
        <v>43853.336053240739</v>
      </c>
    </row>
    <row r="1188" spans="1:4" x14ac:dyDescent="0.25">
      <c r="A1188" s="78" t="s">
        <v>267</v>
      </c>
      <c r="B1188" s="78" t="s">
        <v>2594</v>
      </c>
      <c r="C1188" s="86" t="s">
        <v>1474</v>
      </c>
      <c r="D1188" s="122">
        <v>43853.336053240739</v>
      </c>
    </row>
    <row r="1189" spans="1:4" x14ac:dyDescent="0.25">
      <c r="A1189" s="78" t="s">
        <v>267</v>
      </c>
      <c r="B1189" s="78" t="s">
        <v>2981</v>
      </c>
      <c r="C1189" s="86" t="s">
        <v>1474</v>
      </c>
      <c r="D1189" s="122">
        <v>43853.336053240739</v>
      </c>
    </row>
    <row r="1190" spans="1:4" x14ac:dyDescent="0.25">
      <c r="A1190" s="78" t="s">
        <v>267</v>
      </c>
      <c r="B1190" s="78" t="s">
        <v>2994</v>
      </c>
      <c r="C1190" s="86" t="s">
        <v>1474</v>
      </c>
      <c r="D1190" s="122">
        <v>43853.336053240739</v>
      </c>
    </row>
    <row r="1191" spans="1:4" x14ac:dyDescent="0.25">
      <c r="A1191" s="78" t="s">
        <v>267</v>
      </c>
      <c r="B1191" s="78">
        <v>31</v>
      </c>
      <c r="C1191" s="86" t="s">
        <v>1474</v>
      </c>
      <c r="D1191" s="122">
        <v>43853.336053240739</v>
      </c>
    </row>
    <row r="1192" spans="1:4" x14ac:dyDescent="0.25">
      <c r="A1192" s="78" t="s">
        <v>267</v>
      </c>
      <c r="B1192" s="78" t="s">
        <v>2982</v>
      </c>
      <c r="C1192" s="86" t="s">
        <v>1474</v>
      </c>
      <c r="D1192" s="122">
        <v>43853.336053240739</v>
      </c>
    </row>
    <row r="1193" spans="1:4" x14ac:dyDescent="0.25">
      <c r="A1193" s="78" t="s">
        <v>267</v>
      </c>
      <c r="B1193" s="78" t="s">
        <v>3089</v>
      </c>
      <c r="C1193" s="86" t="s">
        <v>1474</v>
      </c>
      <c r="D1193" s="122">
        <v>43853.336053240739</v>
      </c>
    </row>
    <row r="1194" spans="1:4" x14ac:dyDescent="0.25">
      <c r="A1194" s="78" t="s">
        <v>267</v>
      </c>
      <c r="B1194" s="78" t="s">
        <v>2989</v>
      </c>
      <c r="C1194" s="86" t="s">
        <v>1474</v>
      </c>
      <c r="D1194" s="122">
        <v>43853.336053240739</v>
      </c>
    </row>
    <row r="1195" spans="1:4" x14ac:dyDescent="0.25">
      <c r="A1195" s="78" t="s">
        <v>267</v>
      </c>
      <c r="B1195" s="78" t="s">
        <v>1907</v>
      </c>
      <c r="C1195" s="86" t="s">
        <v>1474</v>
      </c>
      <c r="D1195" s="122">
        <v>43853.336053240739</v>
      </c>
    </row>
    <row r="1196" spans="1:4" x14ac:dyDescent="0.25">
      <c r="A1196" s="78" t="s">
        <v>267</v>
      </c>
      <c r="B1196" s="78" t="s">
        <v>3030</v>
      </c>
      <c r="C1196" s="86" t="s">
        <v>1474</v>
      </c>
      <c r="D1196" s="122">
        <v>43853.336053240739</v>
      </c>
    </row>
    <row r="1197" spans="1:4" x14ac:dyDescent="0.25">
      <c r="A1197" s="78" t="s">
        <v>267</v>
      </c>
      <c r="B1197" s="78" t="s">
        <v>3007</v>
      </c>
      <c r="C1197" s="86" t="s">
        <v>1474</v>
      </c>
      <c r="D1197" s="122">
        <v>43853.336053240739</v>
      </c>
    </row>
    <row r="1198" spans="1:4" x14ac:dyDescent="0.25">
      <c r="A1198" s="78" t="s">
        <v>267</v>
      </c>
      <c r="B1198" s="78" t="s">
        <v>2448</v>
      </c>
      <c r="C1198" s="86" t="s">
        <v>1474</v>
      </c>
      <c r="D1198" s="122">
        <v>43853.336053240739</v>
      </c>
    </row>
    <row r="1199" spans="1:4" x14ac:dyDescent="0.25">
      <c r="A1199" s="78" t="s">
        <v>267</v>
      </c>
      <c r="B1199" s="78" t="s">
        <v>3008</v>
      </c>
      <c r="C1199" s="86" t="s">
        <v>1474</v>
      </c>
      <c r="D1199" s="122">
        <v>43853.336053240739</v>
      </c>
    </row>
    <row r="1200" spans="1:4" x14ac:dyDescent="0.25">
      <c r="A1200" s="78" t="s">
        <v>267</v>
      </c>
      <c r="B1200" s="78" t="s">
        <v>3009</v>
      </c>
      <c r="C1200" s="86" t="s">
        <v>1474</v>
      </c>
      <c r="D1200" s="122">
        <v>43853.336053240739</v>
      </c>
    </row>
    <row r="1201" spans="1:4" x14ac:dyDescent="0.25">
      <c r="A1201" s="78" t="s">
        <v>267</v>
      </c>
      <c r="B1201" s="78" t="s">
        <v>2465</v>
      </c>
      <c r="C1201" s="86" t="s">
        <v>1474</v>
      </c>
      <c r="D1201" s="122">
        <v>43853.336053240739</v>
      </c>
    </row>
    <row r="1202" spans="1:4" x14ac:dyDescent="0.25">
      <c r="A1202" s="78" t="s">
        <v>267</v>
      </c>
      <c r="B1202" s="78" t="s">
        <v>3152</v>
      </c>
      <c r="C1202" s="86" t="s">
        <v>1474</v>
      </c>
      <c r="D1202" s="122">
        <v>43853.336053240739</v>
      </c>
    </row>
    <row r="1203" spans="1:4" x14ac:dyDescent="0.25">
      <c r="A1203" s="78" t="s">
        <v>267</v>
      </c>
      <c r="B1203" s="78" t="s">
        <v>2988</v>
      </c>
      <c r="C1203" s="86" t="s">
        <v>1474</v>
      </c>
      <c r="D1203" s="122">
        <v>43853.336053240739</v>
      </c>
    </row>
    <row r="1204" spans="1:4" x14ac:dyDescent="0.25">
      <c r="A1204" s="78" t="s">
        <v>267</v>
      </c>
      <c r="B1204" s="78">
        <v>10</v>
      </c>
      <c r="C1204" s="86" t="s">
        <v>1474</v>
      </c>
      <c r="D1204" s="122">
        <v>43853.336053240739</v>
      </c>
    </row>
    <row r="1205" spans="1:4" x14ac:dyDescent="0.25">
      <c r="A1205" s="78" t="s">
        <v>267</v>
      </c>
      <c r="B1205" s="78" t="s">
        <v>2450</v>
      </c>
      <c r="C1205" s="86" t="s">
        <v>1474</v>
      </c>
      <c r="D1205" s="122">
        <v>43853.336053240739</v>
      </c>
    </row>
    <row r="1206" spans="1:4" x14ac:dyDescent="0.25">
      <c r="A1206" s="78" t="s">
        <v>267</v>
      </c>
      <c r="B1206" s="78" t="s">
        <v>3153</v>
      </c>
      <c r="C1206" s="86" t="s">
        <v>1474</v>
      </c>
      <c r="D1206" s="122">
        <v>43853.336053240739</v>
      </c>
    </row>
    <row r="1207" spans="1:4" x14ac:dyDescent="0.25">
      <c r="A1207" s="78" t="s">
        <v>267</v>
      </c>
      <c r="B1207" s="78" t="s">
        <v>3122</v>
      </c>
      <c r="C1207" s="86" t="s">
        <v>1474</v>
      </c>
      <c r="D1207" s="122">
        <v>43853.336053240739</v>
      </c>
    </row>
    <row r="1208" spans="1:4" x14ac:dyDescent="0.25">
      <c r="A1208" s="78" t="s">
        <v>267</v>
      </c>
      <c r="B1208" s="78" t="s">
        <v>2701</v>
      </c>
      <c r="C1208" s="86" t="s">
        <v>1474</v>
      </c>
      <c r="D1208" s="122">
        <v>43853.336053240739</v>
      </c>
    </row>
    <row r="1209" spans="1:4" x14ac:dyDescent="0.25">
      <c r="A1209" s="78" t="s">
        <v>267</v>
      </c>
      <c r="B1209" s="78" t="s">
        <v>2595</v>
      </c>
      <c r="C1209" s="86" t="s">
        <v>1474</v>
      </c>
      <c r="D1209" s="122">
        <v>43853.336053240739</v>
      </c>
    </row>
    <row r="1210" spans="1:4" x14ac:dyDescent="0.25">
      <c r="A1210" s="78" t="s">
        <v>267</v>
      </c>
      <c r="B1210" s="78" t="s">
        <v>2990</v>
      </c>
      <c r="C1210" s="86" t="s">
        <v>1474</v>
      </c>
      <c r="D1210" s="122">
        <v>43853.336053240739</v>
      </c>
    </row>
    <row r="1211" spans="1:4" x14ac:dyDescent="0.25">
      <c r="A1211" s="78" t="s">
        <v>267</v>
      </c>
      <c r="B1211" s="78" t="s">
        <v>2477</v>
      </c>
      <c r="C1211" s="86" t="s">
        <v>1474</v>
      </c>
      <c r="D1211" s="122">
        <v>43853.336053240739</v>
      </c>
    </row>
    <row r="1212" spans="1:4" x14ac:dyDescent="0.25">
      <c r="A1212" s="78" t="s">
        <v>267</v>
      </c>
      <c r="B1212" s="78" t="s">
        <v>2702</v>
      </c>
      <c r="C1212" s="86" t="s">
        <v>1474</v>
      </c>
      <c r="D1212" s="122">
        <v>43853.336053240739</v>
      </c>
    </row>
    <row r="1213" spans="1:4" x14ac:dyDescent="0.25">
      <c r="A1213" s="78" t="s">
        <v>267</v>
      </c>
      <c r="B1213" s="78" t="s">
        <v>2985</v>
      </c>
      <c r="C1213" s="86" t="s">
        <v>1474</v>
      </c>
      <c r="D1213" s="122">
        <v>43853.336053240739</v>
      </c>
    </row>
    <row r="1214" spans="1:4" x14ac:dyDescent="0.25">
      <c r="A1214" s="78" t="s">
        <v>267</v>
      </c>
      <c r="B1214" s="78" t="s">
        <v>2703</v>
      </c>
      <c r="C1214" s="86" t="s">
        <v>1474</v>
      </c>
      <c r="D1214" s="122">
        <v>43853.336053240739</v>
      </c>
    </row>
    <row r="1215" spans="1:4" x14ac:dyDescent="0.25">
      <c r="A1215" s="78" t="s">
        <v>267</v>
      </c>
      <c r="B1215" s="78" t="s">
        <v>3039</v>
      </c>
      <c r="C1215" s="86" t="s">
        <v>1474</v>
      </c>
      <c r="D1215" s="122">
        <v>43853.336053240739</v>
      </c>
    </row>
    <row r="1216" spans="1:4" x14ac:dyDescent="0.25">
      <c r="A1216" s="78" t="s">
        <v>267</v>
      </c>
      <c r="B1216" s="78" t="s">
        <v>3041</v>
      </c>
      <c r="C1216" s="86" t="s">
        <v>1474</v>
      </c>
      <c r="D1216" s="122">
        <v>43853.336053240739</v>
      </c>
    </row>
    <row r="1217" spans="1:4" x14ac:dyDescent="0.25">
      <c r="A1217" s="78" t="s">
        <v>267</v>
      </c>
      <c r="B1217" s="78" t="s">
        <v>3024</v>
      </c>
      <c r="C1217" s="86" t="s">
        <v>1474</v>
      </c>
      <c r="D1217" s="122">
        <v>43853.336053240739</v>
      </c>
    </row>
    <row r="1218" spans="1:4" x14ac:dyDescent="0.25">
      <c r="A1218" s="78" t="s">
        <v>267</v>
      </c>
      <c r="B1218" s="78" t="s">
        <v>3102</v>
      </c>
      <c r="C1218" s="86" t="s">
        <v>1473</v>
      </c>
      <c r="D1218" s="122">
        <v>43853.335949074077</v>
      </c>
    </row>
    <row r="1219" spans="1:4" x14ac:dyDescent="0.25">
      <c r="A1219" s="78" t="s">
        <v>267</v>
      </c>
      <c r="B1219" s="78" t="s">
        <v>2786</v>
      </c>
      <c r="C1219" s="86" t="s">
        <v>1473</v>
      </c>
      <c r="D1219" s="122">
        <v>43853.335949074077</v>
      </c>
    </row>
    <row r="1220" spans="1:4" x14ac:dyDescent="0.25">
      <c r="A1220" s="78" t="s">
        <v>267</v>
      </c>
      <c r="B1220" s="78" t="s">
        <v>2461</v>
      </c>
      <c r="C1220" s="86" t="s">
        <v>1473</v>
      </c>
      <c r="D1220" s="122">
        <v>43853.335949074077</v>
      </c>
    </row>
    <row r="1221" spans="1:4" x14ac:dyDescent="0.25">
      <c r="A1221" s="78" t="s">
        <v>267</v>
      </c>
      <c r="B1221" s="78" t="s">
        <v>2984</v>
      </c>
      <c r="C1221" s="86" t="s">
        <v>1473</v>
      </c>
      <c r="D1221" s="122">
        <v>43853.335949074077</v>
      </c>
    </row>
    <row r="1222" spans="1:4" x14ac:dyDescent="0.25">
      <c r="A1222" s="78" t="s">
        <v>267</v>
      </c>
      <c r="B1222" s="78" t="s">
        <v>3154</v>
      </c>
      <c r="C1222" s="86" t="s">
        <v>1473</v>
      </c>
      <c r="D1222" s="122">
        <v>43853.335949074077</v>
      </c>
    </row>
    <row r="1223" spans="1:4" x14ac:dyDescent="0.25">
      <c r="A1223" s="78" t="s">
        <v>267</v>
      </c>
      <c r="B1223" s="78" t="s">
        <v>2634</v>
      </c>
      <c r="C1223" s="86" t="s">
        <v>1473</v>
      </c>
      <c r="D1223" s="122">
        <v>43853.335949074077</v>
      </c>
    </row>
    <row r="1224" spans="1:4" x14ac:dyDescent="0.25">
      <c r="A1224" s="78" t="s">
        <v>267</v>
      </c>
      <c r="B1224" s="78" t="s">
        <v>2787</v>
      </c>
      <c r="C1224" s="86" t="s">
        <v>1473</v>
      </c>
      <c r="D1224" s="122">
        <v>43853.335949074077</v>
      </c>
    </row>
    <row r="1225" spans="1:4" x14ac:dyDescent="0.25">
      <c r="A1225" s="78" t="s">
        <v>267</v>
      </c>
      <c r="B1225" s="78">
        <v>17</v>
      </c>
      <c r="C1225" s="86" t="s">
        <v>1473</v>
      </c>
      <c r="D1225" s="122">
        <v>43853.335949074077</v>
      </c>
    </row>
    <row r="1226" spans="1:4" x14ac:dyDescent="0.25">
      <c r="A1226" s="78" t="s">
        <v>267</v>
      </c>
      <c r="B1226" s="78" t="s">
        <v>3155</v>
      </c>
      <c r="C1226" s="86" t="s">
        <v>1473</v>
      </c>
      <c r="D1226" s="122">
        <v>43853.335949074077</v>
      </c>
    </row>
    <row r="1227" spans="1:4" x14ac:dyDescent="0.25">
      <c r="A1227" s="78" t="s">
        <v>267</v>
      </c>
      <c r="B1227" s="78" t="s">
        <v>2982</v>
      </c>
      <c r="C1227" s="86" t="s">
        <v>1473</v>
      </c>
      <c r="D1227" s="122">
        <v>43853.335949074077</v>
      </c>
    </row>
    <row r="1228" spans="1:4" x14ac:dyDescent="0.25">
      <c r="A1228" s="78" t="s">
        <v>267</v>
      </c>
      <c r="B1228" s="78" t="s">
        <v>2545</v>
      </c>
      <c r="C1228" s="86" t="s">
        <v>1473</v>
      </c>
      <c r="D1228" s="122">
        <v>43853.335949074077</v>
      </c>
    </row>
    <row r="1229" spans="1:4" x14ac:dyDescent="0.25">
      <c r="A1229" s="78" t="s">
        <v>267</v>
      </c>
      <c r="B1229" s="78" t="s">
        <v>2595</v>
      </c>
      <c r="C1229" s="86" t="s">
        <v>1473</v>
      </c>
      <c r="D1229" s="122">
        <v>43853.335949074077</v>
      </c>
    </row>
    <row r="1230" spans="1:4" x14ac:dyDescent="0.25">
      <c r="A1230" s="78" t="s">
        <v>267</v>
      </c>
      <c r="B1230" s="78" t="s">
        <v>3156</v>
      </c>
      <c r="C1230" s="86" t="s">
        <v>1473</v>
      </c>
      <c r="D1230" s="122">
        <v>43853.335949074077</v>
      </c>
    </row>
    <row r="1231" spans="1:4" x14ac:dyDescent="0.25">
      <c r="A1231" s="78" t="s">
        <v>267</v>
      </c>
      <c r="B1231" s="78" t="s">
        <v>3128</v>
      </c>
      <c r="C1231" s="86" t="s">
        <v>1473</v>
      </c>
      <c r="D1231" s="122">
        <v>43853.335949074077</v>
      </c>
    </row>
    <row r="1232" spans="1:4" x14ac:dyDescent="0.25">
      <c r="A1232" s="78" t="s">
        <v>267</v>
      </c>
      <c r="B1232" s="78" t="s">
        <v>3068</v>
      </c>
      <c r="C1232" s="86" t="s">
        <v>1473</v>
      </c>
      <c r="D1232" s="122">
        <v>43853.335949074077</v>
      </c>
    </row>
    <row r="1233" spans="1:4" x14ac:dyDescent="0.25">
      <c r="A1233" s="78" t="s">
        <v>267</v>
      </c>
      <c r="B1233" s="78">
        <v>31</v>
      </c>
      <c r="C1233" s="86" t="s">
        <v>1473</v>
      </c>
      <c r="D1233" s="122">
        <v>43853.335949074077</v>
      </c>
    </row>
    <row r="1234" spans="1:4" x14ac:dyDescent="0.25">
      <c r="A1234" s="78" t="s">
        <v>267</v>
      </c>
      <c r="B1234" s="78" t="s">
        <v>3089</v>
      </c>
      <c r="C1234" s="86" t="s">
        <v>1473</v>
      </c>
      <c r="D1234" s="122">
        <v>43853.335949074077</v>
      </c>
    </row>
    <row r="1235" spans="1:4" x14ac:dyDescent="0.25">
      <c r="A1235" s="78" t="s">
        <v>267</v>
      </c>
      <c r="B1235" s="78" t="s">
        <v>2989</v>
      </c>
      <c r="C1235" s="86" t="s">
        <v>1473</v>
      </c>
      <c r="D1235" s="122">
        <v>43853.335949074077</v>
      </c>
    </row>
    <row r="1236" spans="1:4" x14ac:dyDescent="0.25">
      <c r="A1236" s="78" t="s">
        <v>267</v>
      </c>
      <c r="B1236" s="78" t="s">
        <v>1907</v>
      </c>
      <c r="C1236" s="86" t="s">
        <v>1473</v>
      </c>
      <c r="D1236" s="122">
        <v>43853.335949074077</v>
      </c>
    </row>
    <row r="1237" spans="1:4" x14ac:dyDescent="0.25">
      <c r="A1237" s="78" t="s">
        <v>267</v>
      </c>
      <c r="B1237" s="78" t="s">
        <v>3035</v>
      </c>
      <c r="C1237" s="86" t="s">
        <v>1473</v>
      </c>
      <c r="D1237" s="122">
        <v>43853.335949074077</v>
      </c>
    </row>
    <row r="1238" spans="1:4" x14ac:dyDescent="0.25">
      <c r="A1238" s="78" t="s">
        <v>267</v>
      </c>
      <c r="B1238" s="78" t="s">
        <v>2985</v>
      </c>
      <c r="C1238" s="86" t="s">
        <v>1473</v>
      </c>
      <c r="D1238" s="122">
        <v>43853.335949074077</v>
      </c>
    </row>
    <row r="1239" spans="1:4" x14ac:dyDescent="0.25">
      <c r="A1239" s="78" t="s">
        <v>267</v>
      </c>
      <c r="B1239" s="78" t="s">
        <v>3029</v>
      </c>
      <c r="C1239" s="86" t="s">
        <v>1473</v>
      </c>
      <c r="D1239" s="122">
        <v>43853.335949074077</v>
      </c>
    </row>
    <row r="1240" spans="1:4" x14ac:dyDescent="0.25">
      <c r="A1240" s="78" t="s">
        <v>267</v>
      </c>
      <c r="B1240" s="78" t="s">
        <v>2455</v>
      </c>
      <c r="C1240" s="86" t="s">
        <v>1473</v>
      </c>
      <c r="D1240" s="122">
        <v>43853.335949074077</v>
      </c>
    </row>
    <row r="1241" spans="1:4" x14ac:dyDescent="0.25">
      <c r="A1241" s="78" t="s">
        <v>267</v>
      </c>
      <c r="B1241" s="78" t="s">
        <v>2459</v>
      </c>
      <c r="C1241" s="86" t="s">
        <v>1473</v>
      </c>
      <c r="D1241" s="122">
        <v>43853.335949074077</v>
      </c>
    </row>
    <row r="1242" spans="1:4" x14ac:dyDescent="0.25">
      <c r="A1242" s="78" t="s">
        <v>267</v>
      </c>
      <c r="B1242" s="78" t="s">
        <v>3157</v>
      </c>
      <c r="C1242" s="86" t="s">
        <v>1473</v>
      </c>
      <c r="D1242" s="122">
        <v>43853.335949074077</v>
      </c>
    </row>
    <row r="1243" spans="1:4" x14ac:dyDescent="0.25">
      <c r="A1243" s="78" t="s">
        <v>267</v>
      </c>
      <c r="B1243" s="78" t="s">
        <v>3120</v>
      </c>
      <c r="C1243" s="86" t="s">
        <v>1473</v>
      </c>
      <c r="D1243" s="122">
        <v>43853.335949074077</v>
      </c>
    </row>
    <row r="1244" spans="1:4" x14ac:dyDescent="0.25">
      <c r="A1244" s="78" t="s">
        <v>267</v>
      </c>
      <c r="B1244" s="78" t="s">
        <v>2454</v>
      </c>
      <c r="C1244" s="86" t="s">
        <v>1473</v>
      </c>
      <c r="D1244" s="122">
        <v>43853.335949074077</v>
      </c>
    </row>
    <row r="1245" spans="1:4" x14ac:dyDescent="0.25">
      <c r="A1245" s="78" t="s">
        <v>267</v>
      </c>
      <c r="B1245" s="78" t="s">
        <v>2552</v>
      </c>
      <c r="C1245" s="86" t="s">
        <v>1473</v>
      </c>
      <c r="D1245" s="122">
        <v>43853.335949074077</v>
      </c>
    </row>
    <row r="1246" spans="1:4" x14ac:dyDescent="0.25">
      <c r="A1246" s="78" t="s">
        <v>267</v>
      </c>
      <c r="B1246" s="78" t="s">
        <v>2607</v>
      </c>
      <c r="C1246" s="86" t="s">
        <v>1473</v>
      </c>
      <c r="D1246" s="122">
        <v>43853.335949074077</v>
      </c>
    </row>
    <row r="1247" spans="1:4" x14ac:dyDescent="0.25">
      <c r="A1247" s="78" t="s">
        <v>267</v>
      </c>
      <c r="B1247" s="78" t="s">
        <v>3012</v>
      </c>
      <c r="C1247" s="86" t="s">
        <v>1473</v>
      </c>
      <c r="D1247" s="122">
        <v>43853.335949074077</v>
      </c>
    </row>
    <row r="1248" spans="1:4" x14ac:dyDescent="0.25">
      <c r="A1248" s="78" t="s">
        <v>267</v>
      </c>
      <c r="B1248" s="78">
        <v>10</v>
      </c>
      <c r="C1248" s="86" t="s">
        <v>1473</v>
      </c>
      <c r="D1248" s="122">
        <v>43853.335949074077</v>
      </c>
    </row>
    <row r="1249" spans="1:4" x14ac:dyDescent="0.25">
      <c r="A1249" s="78" t="s">
        <v>267</v>
      </c>
      <c r="B1249" s="78" t="s">
        <v>2450</v>
      </c>
      <c r="C1249" s="86" t="s">
        <v>1473</v>
      </c>
      <c r="D1249" s="122">
        <v>43853.335949074077</v>
      </c>
    </row>
    <row r="1250" spans="1:4" x14ac:dyDescent="0.25">
      <c r="A1250" s="78" t="s">
        <v>267</v>
      </c>
      <c r="B1250" s="78" t="s">
        <v>2994</v>
      </c>
      <c r="C1250" s="86" t="s">
        <v>1473</v>
      </c>
      <c r="D1250" s="122">
        <v>43853.335949074077</v>
      </c>
    </row>
    <row r="1251" spans="1:4" x14ac:dyDescent="0.25">
      <c r="A1251" s="78" t="s">
        <v>267</v>
      </c>
      <c r="B1251" s="78" t="s">
        <v>3041</v>
      </c>
      <c r="C1251" s="86" t="s">
        <v>1473</v>
      </c>
      <c r="D1251" s="122">
        <v>43853.335949074077</v>
      </c>
    </row>
    <row r="1252" spans="1:4" x14ac:dyDescent="0.25">
      <c r="A1252" s="78" t="s">
        <v>267</v>
      </c>
      <c r="B1252" s="78" t="s">
        <v>3039</v>
      </c>
      <c r="C1252" s="86" t="s">
        <v>1473</v>
      </c>
      <c r="D1252" s="122">
        <v>43853.335949074077</v>
      </c>
    </row>
    <row r="1253" spans="1:4" x14ac:dyDescent="0.25">
      <c r="A1253" s="78" t="s">
        <v>267</v>
      </c>
      <c r="B1253" s="78" t="s">
        <v>3068</v>
      </c>
      <c r="C1253" s="86" t="s">
        <v>1472</v>
      </c>
      <c r="D1253" s="122">
        <v>43850.529606481483</v>
      </c>
    </row>
    <row r="1254" spans="1:4" x14ac:dyDescent="0.25">
      <c r="A1254" s="78" t="s">
        <v>267</v>
      </c>
      <c r="B1254" s="78">
        <v>31</v>
      </c>
      <c r="C1254" s="86" t="s">
        <v>1472</v>
      </c>
      <c r="D1254" s="122">
        <v>43850.529606481483</v>
      </c>
    </row>
    <row r="1255" spans="1:4" x14ac:dyDescent="0.25">
      <c r="A1255" s="78" t="s">
        <v>267</v>
      </c>
      <c r="B1255" s="78" t="s">
        <v>2982</v>
      </c>
      <c r="C1255" s="86" t="s">
        <v>1472</v>
      </c>
      <c r="D1255" s="122">
        <v>43850.529606481483</v>
      </c>
    </row>
    <row r="1256" spans="1:4" x14ac:dyDescent="0.25">
      <c r="A1256" s="78" t="s">
        <v>267</v>
      </c>
      <c r="B1256" s="78" t="s">
        <v>2446</v>
      </c>
      <c r="C1256" s="86" t="s">
        <v>1472</v>
      </c>
      <c r="D1256" s="122">
        <v>43850.529606481483</v>
      </c>
    </row>
    <row r="1257" spans="1:4" x14ac:dyDescent="0.25">
      <c r="A1257" s="78" t="s">
        <v>267</v>
      </c>
      <c r="B1257" s="78" t="s">
        <v>2548</v>
      </c>
      <c r="C1257" s="86" t="s">
        <v>1472</v>
      </c>
      <c r="D1257" s="122">
        <v>43850.529606481483</v>
      </c>
    </row>
    <row r="1258" spans="1:4" x14ac:dyDescent="0.25">
      <c r="A1258" s="78" t="s">
        <v>267</v>
      </c>
      <c r="B1258" s="78" t="s">
        <v>2981</v>
      </c>
      <c r="C1258" s="86" t="s">
        <v>1472</v>
      </c>
      <c r="D1258" s="122">
        <v>43850.529606481483</v>
      </c>
    </row>
    <row r="1259" spans="1:4" x14ac:dyDescent="0.25">
      <c r="A1259" s="78" t="s">
        <v>267</v>
      </c>
      <c r="B1259" s="78" t="s">
        <v>2789</v>
      </c>
      <c r="C1259" s="86" t="s">
        <v>1472</v>
      </c>
      <c r="D1259" s="122">
        <v>43850.529606481483</v>
      </c>
    </row>
    <row r="1260" spans="1:4" x14ac:dyDescent="0.25">
      <c r="A1260" s="78" t="s">
        <v>267</v>
      </c>
      <c r="B1260" s="78" t="s">
        <v>3038</v>
      </c>
      <c r="C1260" s="86" t="s">
        <v>1472</v>
      </c>
      <c r="D1260" s="122">
        <v>43850.529606481483</v>
      </c>
    </row>
    <row r="1261" spans="1:4" x14ac:dyDescent="0.25">
      <c r="A1261" s="78" t="s">
        <v>267</v>
      </c>
      <c r="B1261" s="78" t="s">
        <v>3052</v>
      </c>
      <c r="C1261" s="86" t="s">
        <v>1472</v>
      </c>
      <c r="D1261" s="122">
        <v>43850.529606481483</v>
      </c>
    </row>
    <row r="1262" spans="1:4" x14ac:dyDescent="0.25">
      <c r="A1262" s="78" t="s">
        <v>267</v>
      </c>
      <c r="B1262" s="78" t="s">
        <v>2983</v>
      </c>
      <c r="C1262" s="86" t="s">
        <v>1472</v>
      </c>
      <c r="D1262" s="122">
        <v>43850.529606481483</v>
      </c>
    </row>
    <row r="1263" spans="1:4" x14ac:dyDescent="0.25">
      <c r="A1263" s="78" t="s">
        <v>267</v>
      </c>
      <c r="B1263" s="78" t="s">
        <v>3053</v>
      </c>
      <c r="C1263" s="86" t="s">
        <v>1472</v>
      </c>
      <c r="D1263" s="122">
        <v>43850.529606481483</v>
      </c>
    </row>
    <row r="1264" spans="1:4" x14ac:dyDescent="0.25">
      <c r="A1264" s="78" t="s">
        <v>267</v>
      </c>
      <c r="B1264" s="78" t="s">
        <v>3154</v>
      </c>
      <c r="C1264" s="86" t="s">
        <v>1472</v>
      </c>
      <c r="D1264" s="122">
        <v>43850.529606481483</v>
      </c>
    </row>
    <row r="1265" spans="1:4" x14ac:dyDescent="0.25">
      <c r="A1265" s="78" t="s">
        <v>267</v>
      </c>
      <c r="B1265" s="78">
        <v>17</v>
      </c>
      <c r="C1265" s="86" t="s">
        <v>1472</v>
      </c>
      <c r="D1265" s="122">
        <v>43850.529606481483</v>
      </c>
    </row>
    <row r="1266" spans="1:4" x14ac:dyDescent="0.25">
      <c r="A1266" s="78" t="s">
        <v>267</v>
      </c>
      <c r="B1266" s="78" t="s">
        <v>2790</v>
      </c>
      <c r="C1266" s="86" t="s">
        <v>1472</v>
      </c>
      <c r="D1266" s="122">
        <v>43850.529606481483</v>
      </c>
    </row>
    <row r="1267" spans="1:4" x14ac:dyDescent="0.25">
      <c r="A1267" s="78" t="s">
        <v>267</v>
      </c>
      <c r="B1267" s="78" t="s">
        <v>2479</v>
      </c>
      <c r="C1267" s="86" t="s">
        <v>1472</v>
      </c>
      <c r="D1267" s="122">
        <v>43850.529606481483</v>
      </c>
    </row>
    <row r="1268" spans="1:4" x14ac:dyDescent="0.25">
      <c r="A1268" s="78" t="s">
        <v>267</v>
      </c>
      <c r="B1268" s="78" t="s">
        <v>3069</v>
      </c>
      <c r="C1268" s="86" t="s">
        <v>1472</v>
      </c>
      <c r="D1268" s="122">
        <v>43850.529606481483</v>
      </c>
    </row>
    <row r="1269" spans="1:4" x14ac:dyDescent="0.25">
      <c r="A1269" s="78" t="s">
        <v>267</v>
      </c>
      <c r="B1269" s="78" t="s">
        <v>2526</v>
      </c>
      <c r="C1269" s="86" t="s">
        <v>1472</v>
      </c>
      <c r="D1269" s="122">
        <v>43850.529606481483</v>
      </c>
    </row>
    <row r="1270" spans="1:4" x14ac:dyDescent="0.25">
      <c r="A1270" s="78" t="s">
        <v>267</v>
      </c>
      <c r="B1270" s="78" t="s">
        <v>2469</v>
      </c>
      <c r="C1270" s="86" t="s">
        <v>1472</v>
      </c>
      <c r="D1270" s="122">
        <v>43850.529606481483</v>
      </c>
    </row>
    <row r="1271" spans="1:4" x14ac:dyDescent="0.25">
      <c r="A1271" s="78" t="s">
        <v>267</v>
      </c>
      <c r="B1271" s="78" t="s">
        <v>3007</v>
      </c>
      <c r="C1271" s="86" t="s">
        <v>1472</v>
      </c>
      <c r="D1271" s="122">
        <v>43850.529606481483</v>
      </c>
    </row>
    <row r="1272" spans="1:4" x14ac:dyDescent="0.25">
      <c r="A1272" s="78" t="s">
        <v>267</v>
      </c>
      <c r="B1272" s="78" t="s">
        <v>2448</v>
      </c>
      <c r="C1272" s="86" t="s">
        <v>1472</v>
      </c>
      <c r="D1272" s="122">
        <v>43850.529606481483</v>
      </c>
    </row>
    <row r="1273" spans="1:4" x14ac:dyDescent="0.25">
      <c r="A1273" s="78" t="s">
        <v>267</v>
      </c>
      <c r="B1273" s="78" t="s">
        <v>2989</v>
      </c>
      <c r="C1273" s="86" t="s">
        <v>1472</v>
      </c>
      <c r="D1273" s="122">
        <v>43850.529606481483</v>
      </c>
    </row>
    <row r="1274" spans="1:4" x14ac:dyDescent="0.25">
      <c r="A1274" s="78" t="s">
        <v>267</v>
      </c>
      <c r="B1274" s="78" t="s">
        <v>3158</v>
      </c>
      <c r="C1274" s="86" t="s">
        <v>1472</v>
      </c>
      <c r="D1274" s="122">
        <v>43850.529606481483</v>
      </c>
    </row>
    <row r="1275" spans="1:4" x14ac:dyDescent="0.25">
      <c r="A1275" s="78" t="s">
        <v>267</v>
      </c>
      <c r="B1275" s="78" t="s">
        <v>3120</v>
      </c>
      <c r="C1275" s="86" t="s">
        <v>1472</v>
      </c>
      <c r="D1275" s="122">
        <v>43850.529606481483</v>
      </c>
    </row>
    <row r="1276" spans="1:4" x14ac:dyDescent="0.25">
      <c r="A1276" s="78" t="s">
        <v>267</v>
      </c>
      <c r="B1276" s="78" t="s">
        <v>2992</v>
      </c>
      <c r="C1276" s="86" t="s">
        <v>1472</v>
      </c>
      <c r="D1276" s="122">
        <v>43850.529606481483</v>
      </c>
    </row>
    <row r="1277" spans="1:4" x14ac:dyDescent="0.25">
      <c r="A1277" s="78" t="s">
        <v>267</v>
      </c>
      <c r="B1277" s="78" t="s">
        <v>2552</v>
      </c>
      <c r="C1277" s="86" t="s">
        <v>1472</v>
      </c>
      <c r="D1277" s="122">
        <v>43850.529606481483</v>
      </c>
    </row>
    <row r="1278" spans="1:4" x14ac:dyDescent="0.25">
      <c r="A1278" s="78" t="s">
        <v>267</v>
      </c>
      <c r="B1278" s="78" t="s">
        <v>2980</v>
      </c>
      <c r="C1278" s="86" t="s">
        <v>1472</v>
      </c>
      <c r="D1278" s="122">
        <v>43850.529606481483</v>
      </c>
    </row>
    <row r="1279" spans="1:4" x14ac:dyDescent="0.25">
      <c r="A1279" s="78" t="s">
        <v>267</v>
      </c>
      <c r="B1279" s="78" t="s">
        <v>2704</v>
      </c>
      <c r="C1279" s="86" t="s">
        <v>1472</v>
      </c>
      <c r="D1279" s="122">
        <v>43850.529606481483</v>
      </c>
    </row>
    <row r="1280" spans="1:4" x14ac:dyDescent="0.25">
      <c r="A1280" s="78" t="s">
        <v>267</v>
      </c>
      <c r="B1280" s="78" t="s">
        <v>3012</v>
      </c>
      <c r="C1280" s="86" t="s">
        <v>1472</v>
      </c>
      <c r="D1280" s="122">
        <v>43850.529606481483</v>
      </c>
    </row>
    <row r="1281" spans="1:4" x14ac:dyDescent="0.25">
      <c r="A1281" s="78" t="s">
        <v>267</v>
      </c>
      <c r="B1281" s="78">
        <v>10</v>
      </c>
      <c r="C1281" s="86" t="s">
        <v>1472</v>
      </c>
      <c r="D1281" s="122">
        <v>43850.529606481483</v>
      </c>
    </row>
    <row r="1282" spans="1:4" x14ac:dyDescent="0.25">
      <c r="A1282" s="78" t="s">
        <v>267</v>
      </c>
      <c r="B1282" s="78" t="s">
        <v>2450</v>
      </c>
      <c r="C1282" s="86" t="s">
        <v>1472</v>
      </c>
      <c r="D1282" s="122">
        <v>43850.529606481483</v>
      </c>
    </row>
    <row r="1283" spans="1:4" x14ac:dyDescent="0.25">
      <c r="A1283" s="78" t="s">
        <v>267</v>
      </c>
      <c r="B1283" s="78" t="s">
        <v>2994</v>
      </c>
      <c r="C1283" s="86" t="s">
        <v>1472</v>
      </c>
      <c r="D1283" s="122">
        <v>43850.529606481483</v>
      </c>
    </row>
    <row r="1284" spans="1:4" x14ac:dyDescent="0.25">
      <c r="A1284" s="78" t="s">
        <v>267</v>
      </c>
      <c r="B1284" s="78" t="s">
        <v>3159</v>
      </c>
      <c r="C1284" s="86" t="s">
        <v>1472</v>
      </c>
      <c r="D1284" s="122">
        <v>43850.529606481483</v>
      </c>
    </row>
    <row r="1285" spans="1:4" x14ac:dyDescent="0.25">
      <c r="A1285" s="78" t="s">
        <v>267</v>
      </c>
      <c r="B1285" s="78" t="s">
        <v>3160</v>
      </c>
      <c r="C1285" s="86" t="s">
        <v>1463</v>
      </c>
      <c r="D1285" s="122">
        <v>43853.335787037038</v>
      </c>
    </row>
    <row r="1286" spans="1:4" x14ac:dyDescent="0.25">
      <c r="A1286" s="78" t="s">
        <v>267</v>
      </c>
      <c r="B1286" s="78" t="s">
        <v>2472</v>
      </c>
      <c r="C1286" s="86" t="s">
        <v>1463</v>
      </c>
      <c r="D1286" s="122">
        <v>43853.335787037038</v>
      </c>
    </row>
    <row r="1287" spans="1:4" x14ac:dyDescent="0.25">
      <c r="A1287" s="78" t="s">
        <v>267</v>
      </c>
      <c r="B1287" s="78" t="s">
        <v>2990</v>
      </c>
      <c r="C1287" s="86" t="s">
        <v>1463</v>
      </c>
      <c r="D1287" s="122">
        <v>43853.335787037038</v>
      </c>
    </row>
    <row r="1288" spans="1:4" x14ac:dyDescent="0.25">
      <c r="A1288" s="78" t="s">
        <v>267</v>
      </c>
      <c r="B1288" s="78" t="s">
        <v>2483</v>
      </c>
      <c r="C1288" s="86" t="s">
        <v>1463</v>
      </c>
      <c r="D1288" s="122">
        <v>43853.335787037038</v>
      </c>
    </row>
    <row r="1289" spans="1:4" x14ac:dyDescent="0.25">
      <c r="A1289" s="78" t="s">
        <v>267</v>
      </c>
      <c r="B1289" s="78" t="s">
        <v>2983</v>
      </c>
      <c r="C1289" s="86" t="s">
        <v>1463</v>
      </c>
      <c r="D1289" s="122">
        <v>43853.335787037038</v>
      </c>
    </row>
    <row r="1290" spans="1:4" x14ac:dyDescent="0.25">
      <c r="A1290" s="78" t="s">
        <v>267</v>
      </c>
      <c r="B1290" s="78" t="s">
        <v>3053</v>
      </c>
      <c r="C1290" s="86" t="s">
        <v>1463</v>
      </c>
      <c r="D1290" s="122">
        <v>43853.335787037038</v>
      </c>
    </row>
    <row r="1291" spans="1:4" x14ac:dyDescent="0.25">
      <c r="A1291" s="78" t="s">
        <v>267</v>
      </c>
      <c r="B1291" s="78" t="s">
        <v>3040</v>
      </c>
      <c r="C1291" s="86" t="s">
        <v>1463</v>
      </c>
      <c r="D1291" s="122">
        <v>43853.335787037038</v>
      </c>
    </row>
    <row r="1292" spans="1:4" x14ac:dyDescent="0.25">
      <c r="A1292" s="78" t="s">
        <v>267</v>
      </c>
      <c r="B1292" s="78" t="s">
        <v>511</v>
      </c>
      <c r="C1292" s="86" t="s">
        <v>1463</v>
      </c>
      <c r="D1292" s="122">
        <v>43853.335787037038</v>
      </c>
    </row>
    <row r="1293" spans="1:4" x14ac:dyDescent="0.25">
      <c r="A1293" s="78" t="s">
        <v>267</v>
      </c>
      <c r="B1293" s="78" t="s">
        <v>3145</v>
      </c>
      <c r="C1293" s="86" t="s">
        <v>1463</v>
      </c>
      <c r="D1293" s="122">
        <v>43853.335787037038</v>
      </c>
    </row>
    <row r="1294" spans="1:4" x14ac:dyDescent="0.25">
      <c r="A1294" s="78" t="s">
        <v>267</v>
      </c>
      <c r="B1294" s="78" t="s">
        <v>3014</v>
      </c>
      <c r="C1294" s="86" t="s">
        <v>1463</v>
      </c>
      <c r="D1294" s="122">
        <v>43853.335787037038</v>
      </c>
    </row>
    <row r="1295" spans="1:4" x14ac:dyDescent="0.25">
      <c r="A1295" s="78" t="s">
        <v>267</v>
      </c>
      <c r="B1295" s="78" t="s">
        <v>3104</v>
      </c>
      <c r="C1295" s="86" t="s">
        <v>1463</v>
      </c>
      <c r="D1295" s="122">
        <v>43853.335787037038</v>
      </c>
    </row>
    <row r="1296" spans="1:4" x14ac:dyDescent="0.25">
      <c r="A1296" s="78" t="s">
        <v>267</v>
      </c>
      <c r="B1296" s="78" t="s">
        <v>2454</v>
      </c>
      <c r="C1296" s="86" t="s">
        <v>1463</v>
      </c>
      <c r="D1296" s="122">
        <v>43853.335787037038</v>
      </c>
    </row>
    <row r="1297" spans="1:4" x14ac:dyDescent="0.25">
      <c r="A1297" s="78" t="s">
        <v>267</v>
      </c>
      <c r="B1297" s="78" t="s">
        <v>2982</v>
      </c>
      <c r="C1297" s="86" t="s">
        <v>1463</v>
      </c>
      <c r="D1297" s="122">
        <v>43853.335787037038</v>
      </c>
    </row>
    <row r="1298" spans="1:4" x14ac:dyDescent="0.25">
      <c r="A1298" s="78" t="s">
        <v>267</v>
      </c>
      <c r="B1298" s="78" t="s">
        <v>2450</v>
      </c>
      <c r="C1298" s="86" t="s">
        <v>1463</v>
      </c>
      <c r="D1298" s="122">
        <v>43853.335787037038</v>
      </c>
    </row>
    <row r="1299" spans="1:4" x14ac:dyDescent="0.25">
      <c r="A1299" s="78" t="s">
        <v>267</v>
      </c>
      <c r="B1299" s="78" t="s">
        <v>3007</v>
      </c>
      <c r="C1299" s="86" t="s">
        <v>1463</v>
      </c>
      <c r="D1299" s="122">
        <v>43853.335787037038</v>
      </c>
    </row>
    <row r="1300" spans="1:4" x14ac:dyDescent="0.25">
      <c r="A1300" s="78" t="s">
        <v>267</v>
      </c>
      <c r="B1300" s="78" t="s">
        <v>2448</v>
      </c>
      <c r="C1300" s="86" t="s">
        <v>1463</v>
      </c>
      <c r="D1300" s="122">
        <v>43853.335787037038</v>
      </c>
    </row>
    <row r="1301" spans="1:4" x14ac:dyDescent="0.25">
      <c r="A1301" s="78" t="s">
        <v>267</v>
      </c>
      <c r="B1301" s="78">
        <v>10</v>
      </c>
      <c r="C1301" s="86" t="s">
        <v>1463</v>
      </c>
      <c r="D1301" s="122">
        <v>43853.335787037038</v>
      </c>
    </row>
    <row r="1302" spans="1:4" x14ac:dyDescent="0.25">
      <c r="A1302" s="78" t="s">
        <v>267</v>
      </c>
      <c r="B1302" s="78" t="s">
        <v>3105</v>
      </c>
      <c r="C1302" s="86" t="s">
        <v>1463</v>
      </c>
      <c r="D1302" s="122">
        <v>43853.335787037038</v>
      </c>
    </row>
    <row r="1303" spans="1:4" x14ac:dyDescent="0.25">
      <c r="A1303" s="78" t="s">
        <v>267</v>
      </c>
      <c r="B1303" s="78">
        <v>31</v>
      </c>
      <c r="C1303" s="86" t="s">
        <v>1463</v>
      </c>
      <c r="D1303" s="122">
        <v>43853.335787037038</v>
      </c>
    </row>
    <row r="1304" spans="1:4" x14ac:dyDescent="0.25">
      <c r="A1304" s="78" t="s">
        <v>267</v>
      </c>
      <c r="B1304" s="78" t="s">
        <v>3089</v>
      </c>
      <c r="C1304" s="86" t="s">
        <v>1463</v>
      </c>
      <c r="D1304" s="122">
        <v>43853.335787037038</v>
      </c>
    </row>
    <row r="1305" spans="1:4" x14ac:dyDescent="0.25">
      <c r="A1305" s="78" t="s">
        <v>267</v>
      </c>
      <c r="B1305" s="78">
        <v>2020</v>
      </c>
      <c r="C1305" s="86" t="s">
        <v>1463</v>
      </c>
      <c r="D1305" s="122">
        <v>43853.335787037038</v>
      </c>
    </row>
    <row r="1306" spans="1:4" x14ac:dyDescent="0.25">
      <c r="A1306" s="78" t="s">
        <v>267</v>
      </c>
      <c r="B1306" s="78" t="s">
        <v>2520</v>
      </c>
      <c r="C1306" s="86" t="s">
        <v>1463</v>
      </c>
      <c r="D1306" s="122">
        <v>43853.335787037038</v>
      </c>
    </row>
    <row r="1307" spans="1:4" x14ac:dyDescent="0.25">
      <c r="A1307" s="78" t="s">
        <v>267</v>
      </c>
      <c r="B1307" s="78" t="s">
        <v>3161</v>
      </c>
      <c r="C1307" s="86" t="s">
        <v>1463</v>
      </c>
      <c r="D1307" s="122">
        <v>43853.335787037038</v>
      </c>
    </row>
    <row r="1308" spans="1:4" x14ac:dyDescent="0.25">
      <c r="A1308" s="78" t="s">
        <v>267</v>
      </c>
      <c r="B1308" s="78" t="s">
        <v>3039</v>
      </c>
      <c r="C1308" s="86" t="s">
        <v>1463</v>
      </c>
      <c r="D1308" s="122">
        <v>43853.335787037038</v>
      </c>
    </row>
    <row r="1309" spans="1:4" x14ac:dyDescent="0.25">
      <c r="A1309" s="78" t="s">
        <v>267</v>
      </c>
      <c r="B1309" s="78" t="s">
        <v>2521</v>
      </c>
      <c r="C1309" s="86" t="s">
        <v>1463</v>
      </c>
      <c r="D1309" s="122">
        <v>43853.335787037038</v>
      </c>
    </row>
    <row r="1310" spans="1:4" x14ac:dyDescent="0.25">
      <c r="A1310" s="78" t="s">
        <v>267</v>
      </c>
      <c r="B1310" s="78" t="s">
        <v>2518</v>
      </c>
      <c r="C1310" s="86" t="s">
        <v>1463</v>
      </c>
      <c r="D1310" s="122">
        <v>43853.335787037038</v>
      </c>
    </row>
    <row r="1311" spans="1:4" x14ac:dyDescent="0.25">
      <c r="A1311" s="78" t="s">
        <v>267</v>
      </c>
      <c r="B1311" s="78" t="s">
        <v>3024</v>
      </c>
      <c r="C1311" s="86" t="s">
        <v>1463</v>
      </c>
      <c r="D1311" s="122">
        <v>43853.335787037038</v>
      </c>
    </row>
    <row r="1312" spans="1:4" x14ac:dyDescent="0.25">
      <c r="A1312" s="78" t="s">
        <v>267</v>
      </c>
      <c r="B1312" s="78" t="s">
        <v>2994</v>
      </c>
      <c r="C1312" s="86" t="s">
        <v>1463</v>
      </c>
      <c r="D1312" s="122">
        <v>43853.335787037038</v>
      </c>
    </row>
    <row r="1313" spans="1:4" x14ac:dyDescent="0.25">
      <c r="A1313" s="78" t="s">
        <v>267</v>
      </c>
      <c r="B1313" s="78" t="s">
        <v>3162</v>
      </c>
      <c r="C1313" s="86" t="s">
        <v>1452</v>
      </c>
      <c r="D1313" s="122">
        <v>43853.335659722223</v>
      </c>
    </row>
    <row r="1314" spans="1:4" x14ac:dyDescent="0.25">
      <c r="A1314" s="78" t="s">
        <v>267</v>
      </c>
      <c r="B1314" s="78" t="s">
        <v>3001</v>
      </c>
      <c r="C1314" s="86" t="s">
        <v>1452</v>
      </c>
      <c r="D1314" s="122">
        <v>43853.335659722223</v>
      </c>
    </row>
    <row r="1315" spans="1:4" x14ac:dyDescent="0.25">
      <c r="A1315" s="78" t="s">
        <v>267</v>
      </c>
      <c r="B1315" s="78" t="s">
        <v>3035</v>
      </c>
      <c r="C1315" s="86" t="s">
        <v>1452</v>
      </c>
      <c r="D1315" s="122">
        <v>43853.335659722223</v>
      </c>
    </row>
    <row r="1316" spans="1:4" x14ac:dyDescent="0.25">
      <c r="A1316" s="78" t="s">
        <v>267</v>
      </c>
      <c r="B1316" s="78" t="s">
        <v>2471</v>
      </c>
      <c r="C1316" s="86" t="s">
        <v>1452</v>
      </c>
      <c r="D1316" s="122">
        <v>43853.335659722223</v>
      </c>
    </row>
    <row r="1317" spans="1:4" x14ac:dyDescent="0.25">
      <c r="A1317" s="78" t="s">
        <v>267</v>
      </c>
      <c r="B1317" s="78" t="s">
        <v>2995</v>
      </c>
      <c r="C1317" s="86" t="s">
        <v>1452</v>
      </c>
      <c r="D1317" s="122">
        <v>43853.335659722223</v>
      </c>
    </row>
    <row r="1318" spans="1:4" x14ac:dyDescent="0.25">
      <c r="A1318" s="78" t="s">
        <v>267</v>
      </c>
      <c r="B1318" s="78" t="s">
        <v>2574</v>
      </c>
      <c r="C1318" s="86" t="s">
        <v>1452</v>
      </c>
      <c r="D1318" s="122">
        <v>43853.335659722223</v>
      </c>
    </row>
    <row r="1319" spans="1:4" x14ac:dyDescent="0.25">
      <c r="A1319" s="78" t="s">
        <v>267</v>
      </c>
      <c r="B1319" s="78" t="s">
        <v>2526</v>
      </c>
      <c r="C1319" s="86" t="s">
        <v>1452</v>
      </c>
      <c r="D1319" s="122">
        <v>43853.335659722223</v>
      </c>
    </row>
    <row r="1320" spans="1:4" x14ac:dyDescent="0.25">
      <c r="A1320" s="78" t="s">
        <v>267</v>
      </c>
      <c r="B1320" s="78" t="s">
        <v>2982</v>
      </c>
      <c r="C1320" s="86" t="s">
        <v>1452</v>
      </c>
      <c r="D1320" s="122">
        <v>43853.335659722223</v>
      </c>
    </row>
    <row r="1321" spans="1:4" x14ac:dyDescent="0.25">
      <c r="A1321" s="78" t="s">
        <v>267</v>
      </c>
      <c r="B1321" s="78" t="s">
        <v>2615</v>
      </c>
      <c r="C1321" s="86" t="s">
        <v>1452</v>
      </c>
      <c r="D1321" s="122">
        <v>43853.335659722223</v>
      </c>
    </row>
    <row r="1322" spans="1:4" x14ac:dyDescent="0.25">
      <c r="A1322" s="78" t="s">
        <v>267</v>
      </c>
      <c r="B1322" s="78" t="s">
        <v>2472</v>
      </c>
      <c r="C1322" s="86" t="s">
        <v>1452</v>
      </c>
      <c r="D1322" s="122">
        <v>43853.335659722223</v>
      </c>
    </row>
    <row r="1323" spans="1:4" x14ac:dyDescent="0.25">
      <c r="A1323" s="78" t="s">
        <v>267</v>
      </c>
      <c r="B1323" s="78" t="s">
        <v>3002</v>
      </c>
      <c r="C1323" s="86" t="s">
        <v>1452</v>
      </c>
      <c r="D1323" s="122">
        <v>43853.335659722223</v>
      </c>
    </row>
    <row r="1324" spans="1:4" x14ac:dyDescent="0.25">
      <c r="A1324" s="78" t="s">
        <v>267</v>
      </c>
      <c r="B1324" s="78" t="s">
        <v>2705</v>
      </c>
      <c r="C1324" s="86" t="s">
        <v>1452</v>
      </c>
      <c r="D1324" s="122">
        <v>43853.335659722223</v>
      </c>
    </row>
    <row r="1325" spans="1:4" x14ac:dyDescent="0.25">
      <c r="A1325" s="78" t="s">
        <v>267</v>
      </c>
      <c r="B1325" s="78" t="s">
        <v>3038</v>
      </c>
      <c r="C1325" s="86" t="s">
        <v>1452</v>
      </c>
      <c r="D1325" s="122">
        <v>43853.335659722223</v>
      </c>
    </row>
    <row r="1326" spans="1:4" x14ac:dyDescent="0.25">
      <c r="A1326" s="78" t="s">
        <v>267</v>
      </c>
      <c r="B1326" s="78" t="s">
        <v>3052</v>
      </c>
      <c r="C1326" s="86" t="s">
        <v>1452</v>
      </c>
      <c r="D1326" s="122">
        <v>43853.335659722223</v>
      </c>
    </row>
    <row r="1327" spans="1:4" x14ac:dyDescent="0.25">
      <c r="A1327" s="78" t="s">
        <v>267</v>
      </c>
      <c r="B1327" s="78" t="s">
        <v>2983</v>
      </c>
      <c r="C1327" s="86" t="s">
        <v>1452</v>
      </c>
      <c r="D1327" s="122">
        <v>43853.335659722223</v>
      </c>
    </row>
    <row r="1328" spans="1:4" x14ac:dyDescent="0.25">
      <c r="A1328" s="78" t="s">
        <v>267</v>
      </c>
      <c r="B1328" s="78" t="s">
        <v>3053</v>
      </c>
      <c r="C1328" s="86" t="s">
        <v>1452</v>
      </c>
      <c r="D1328" s="122">
        <v>43853.335659722223</v>
      </c>
    </row>
    <row r="1329" spans="1:4" x14ac:dyDescent="0.25">
      <c r="A1329" s="78" t="s">
        <v>267</v>
      </c>
      <c r="B1329" s="78" t="s">
        <v>2614</v>
      </c>
      <c r="C1329" s="86" t="s">
        <v>1452</v>
      </c>
      <c r="D1329" s="122">
        <v>43853.335659722223</v>
      </c>
    </row>
    <row r="1330" spans="1:4" x14ac:dyDescent="0.25">
      <c r="A1330" s="78" t="s">
        <v>267</v>
      </c>
      <c r="B1330" s="78" t="s">
        <v>3104</v>
      </c>
      <c r="C1330" s="86" t="s">
        <v>1452</v>
      </c>
      <c r="D1330" s="122">
        <v>43853.335659722223</v>
      </c>
    </row>
    <row r="1331" spans="1:4" x14ac:dyDescent="0.25">
      <c r="A1331" s="78" t="s">
        <v>267</v>
      </c>
      <c r="B1331" s="78" t="s">
        <v>2454</v>
      </c>
      <c r="C1331" s="86" t="s">
        <v>1452</v>
      </c>
      <c r="D1331" s="122">
        <v>43853.335659722223</v>
      </c>
    </row>
    <row r="1332" spans="1:4" x14ac:dyDescent="0.25">
      <c r="A1332" s="78" t="s">
        <v>267</v>
      </c>
      <c r="B1332" s="78" t="s">
        <v>2450</v>
      </c>
      <c r="C1332" s="86" t="s">
        <v>1452</v>
      </c>
      <c r="D1332" s="122">
        <v>43853.335659722223</v>
      </c>
    </row>
    <row r="1333" spans="1:4" x14ac:dyDescent="0.25">
      <c r="A1333" s="78" t="s">
        <v>267</v>
      </c>
      <c r="B1333" s="78" t="s">
        <v>2980</v>
      </c>
      <c r="C1333" s="86" t="s">
        <v>1452</v>
      </c>
      <c r="D1333" s="122">
        <v>43853.335659722223</v>
      </c>
    </row>
    <row r="1334" spans="1:4" x14ac:dyDescent="0.25">
      <c r="A1334" s="78" t="s">
        <v>267</v>
      </c>
      <c r="B1334" s="78" t="s">
        <v>3007</v>
      </c>
      <c r="C1334" s="86" t="s">
        <v>1452</v>
      </c>
      <c r="D1334" s="122">
        <v>43853.335659722223</v>
      </c>
    </row>
    <row r="1335" spans="1:4" x14ac:dyDescent="0.25">
      <c r="A1335" s="78" t="s">
        <v>267</v>
      </c>
      <c r="B1335" s="78" t="s">
        <v>2448</v>
      </c>
      <c r="C1335" s="86" t="s">
        <v>1452</v>
      </c>
      <c r="D1335" s="122">
        <v>43853.335659722223</v>
      </c>
    </row>
    <row r="1336" spans="1:4" x14ac:dyDescent="0.25">
      <c r="A1336" s="78" t="s">
        <v>267</v>
      </c>
      <c r="B1336" s="78" t="s">
        <v>2989</v>
      </c>
      <c r="C1336" s="86" t="s">
        <v>1452</v>
      </c>
      <c r="D1336" s="122">
        <v>43853.335659722223</v>
      </c>
    </row>
    <row r="1337" spans="1:4" x14ac:dyDescent="0.25">
      <c r="A1337" s="78" t="s">
        <v>267</v>
      </c>
      <c r="B1337" s="78" t="s">
        <v>2464</v>
      </c>
      <c r="C1337" s="86" t="s">
        <v>1452</v>
      </c>
      <c r="D1337" s="122">
        <v>43853.335659722223</v>
      </c>
    </row>
    <row r="1338" spans="1:4" x14ac:dyDescent="0.25">
      <c r="A1338" s="78" t="s">
        <v>267</v>
      </c>
      <c r="B1338" s="78" t="s">
        <v>2706</v>
      </c>
      <c r="C1338" s="86" t="s">
        <v>1452</v>
      </c>
      <c r="D1338" s="122">
        <v>43853.335659722223</v>
      </c>
    </row>
    <row r="1339" spans="1:4" x14ac:dyDescent="0.25">
      <c r="A1339" s="78" t="s">
        <v>267</v>
      </c>
      <c r="B1339" s="78" t="s">
        <v>2994</v>
      </c>
      <c r="C1339" s="86" t="s">
        <v>1452</v>
      </c>
      <c r="D1339" s="122">
        <v>43853.335659722223</v>
      </c>
    </row>
    <row r="1340" spans="1:4" x14ac:dyDescent="0.25">
      <c r="A1340" s="78" t="s">
        <v>267</v>
      </c>
      <c r="B1340" s="78" t="s">
        <v>3011</v>
      </c>
      <c r="C1340" s="86" t="s">
        <v>1451</v>
      </c>
      <c r="D1340" s="122">
        <v>43853.334976851853</v>
      </c>
    </row>
    <row r="1341" spans="1:4" x14ac:dyDescent="0.25">
      <c r="A1341" s="78" t="s">
        <v>267</v>
      </c>
      <c r="B1341" s="78" t="s">
        <v>2485</v>
      </c>
      <c r="C1341" s="86" t="s">
        <v>1451</v>
      </c>
      <c r="D1341" s="122">
        <v>43853.334976851853</v>
      </c>
    </row>
    <row r="1342" spans="1:4" x14ac:dyDescent="0.25">
      <c r="A1342" s="78" t="s">
        <v>267</v>
      </c>
      <c r="B1342" s="78" t="s">
        <v>2981</v>
      </c>
      <c r="C1342" s="86" t="s">
        <v>1451</v>
      </c>
      <c r="D1342" s="122">
        <v>43853.334976851853</v>
      </c>
    </row>
    <row r="1343" spans="1:4" x14ac:dyDescent="0.25">
      <c r="A1343" s="78" t="s">
        <v>267</v>
      </c>
      <c r="B1343" s="78" t="s">
        <v>2705</v>
      </c>
      <c r="C1343" s="86" t="s">
        <v>1451</v>
      </c>
      <c r="D1343" s="122">
        <v>43853.334976851853</v>
      </c>
    </row>
    <row r="1344" spans="1:4" x14ac:dyDescent="0.25">
      <c r="A1344" s="78" t="s">
        <v>267</v>
      </c>
      <c r="B1344" s="78" t="s">
        <v>3038</v>
      </c>
      <c r="C1344" s="86" t="s">
        <v>1451</v>
      </c>
      <c r="D1344" s="122">
        <v>43853.334976851853</v>
      </c>
    </row>
    <row r="1345" spans="1:4" x14ac:dyDescent="0.25">
      <c r="A1345" s="78" t="s">
        <v>267</v>
      </c>
      <c r="B1345" s="78" t="s">
        <v>3052</v>
      </c>
      <c r="C1345" s="86" t="s">
        <v>1451</v>
      </c>
      <c r="D1345" s="122">
        <v>43853.334976851853</v>
      </c>
    </row>
    <row r="1346" spans="1:4" x14ac:dyDescent="0.25">
      <c r="A1346" s="78" t="s">
        <v>267</v>
      </c>
      <c r="B1346" s="78" t="s">
        <v>2982</v>
      </c>
      <c r="C1346" s="86" t="s">
        <v>1451</v>
      </c>
      <c r="D1346" s="122">
        <v>43853.334976851853</v>
      </c>
    </row>
    <row r="1347" spans="1:4" x14ac:dyDescent="0.25">
      <c r="A1347" s="78" t="s">
        <v>267</v>
      </c>
      <c r="B1347" s="78" t="s">
        <v>2983</v>
      </c>
      <c r="C1347" s="86" t="s">
        <v>1451</v>
      </c>
      <c r="D1347" s="122">
        <v>43853.334976851853</v>
      </c>
    </row>
    <row r="1348" spans="1:4" x14ac:dyDescent="0.25">
      <c r="A1348" s="78" t="s">
        <v>267</v>
      </c>
      <c r="B1348" s="78" t="s">
        <v>3053</v>
      </c>
      <c r="C1348" s="86" t="s">
        <v>1451</v>
      </c>
      <c r="D1348" s="122">
        <v>43853.334976851853</v>
      </c>
    </row>
    <row r="1349" spans="1:4" x14ac:dyDescent="0.25">
      <c r="A1349" s="78" t="s">
        <v>267</v>
      </c>
      <c r="B1349" s="78" t="s">
        <v>2994</v>
      </c>
      <c r="C1349" s="86" t="s">
        <v>1451</v>
      </c>
      <c r="D1349" s="122">
        <v>43853.334976851853</v>
      </c>
    </row>
    <row r="1350" spans="1:4" x14ac:dyDescent="0.25">
      <c r="A1350" s="78" t="s">
        <v>267</v>
      </c>
      <c r="B1350" s="78" t="s">
        <v>3065</v>
      </c>
      <c r="C1350" s="86" t="s">
        <v>1451</v>
      </c>
      <c r="D1350" s="122">
        <v>43853.334976851853</v>
      </c>
    </row>
    <row r="1351" spans="1:4" x14ac:dyDescent="0.25">
      <c r="A1351" s="78" t="s">
        <v>267</v>
      </c>
      <c r="B1351" s="78" t="s">
        <v>2476</v>
      </c>
      <c r="C1351" s="86" t="s">
        <v>1451</v>
      </c>
      <c r="D1351" s="122">
        <v>43853.334976851853</v>
      </c>
    </row>
    <row r="1352" spans="1:4" x14ac:dyDescent="0.25">
      <c r="A1352" s="78" t="s">
        <v>267</v>
      </c>
      <c r="B1352" s="78" t="s">
        <v>2558</v>
      </c>
      <c r="C1352" s="86" t="s">
        <v>1451</v>
      </c>
      <c r="D1352" s="122">
        <v>43853.334976851853</v>
      </c>
    </row>
    <row r="1353" spans="1:4" x14ac:dyDescent="0.25">
      <c r="A1353" s="78" t="s">
        <v>267</v>
      </c>
      <c r="B1353" s="78" t="s">
        <v>2999</v>
      </c>
      <c r="C1353" s="86" t="s">
        <v>1451</v>
      </c>
      <c r="D1353" s="122">
        <v>43853.334976851853</v>
      </c>
    </row>
    <row r="1354" spans="1:4" x14ac:dyDescent="0.25">
      <c r="A1354" s="78" t="s">
        <v>267</v>
      </c>
      <c r="B1354" s="78" t="s">
        <v>2456</v>
      </c>
      <c r="C1354" s="86" t="s">
        <v>1451</v>
      </c>
      <c r="D1354" s="122">
        <v>43853.334976851853</v>
      </c>
    </row>
    <row r="1355" spans="1:4" x14ac:dyDescent="0.25">
      <c r="A1355" s="78" t="s">
        <v>267</v>
      </c>
      <c r="B1355" s="78" t="s">
        <v>3035</v>
      </c>
      <c r="C1355" s="86" t="s">
        <v>1451</v>
      </c>
      <c r="D1355" s="122">
        <v>43853.334976851853</v>
      </c>
    </row>
    <row r="1356" spans="1:4" x14ac:dyDescent="0.25">
      <c r="A1356" s="78" t="s">
        <v>267</v>
      </c>
      <c r="B1356" s="78" t="s">
        <v>2985</v>
      </c>
      <c r="C1356" s="86" t="s">
        <v>1451</v>
      </c>
      <c r="D1356" s="122">
        <v>43853.334976851853</v>
      </c>
    </row>
    <row r="1357" spans="1:4" x14ac:dyDescent="0.25">
      <c r="A1357" s="78" t="s">
        <v>267</v>
      </c>
      <c r="B1357" s="78" t="s">
        <v>3029</v>
      </c>
      <c r="C1357" s="86" t="s">
        <v>1451</v>
      </c>
      <c r="D1357" s="122">
        <v>43853.334976851853</v>
      </c>
    </row>
    <row r="1358" spans="1:4" x14ac:dyDescent="0.25">
      <c r="A1358" s="78" t="s">
        <v>267</v>
      </c>
      <c r="B1358" s="78" t="s">
        <v>2455</v>
      </c>
      <c r="C1358" s="86" t="s">
        <v>1451</v>
      </c>
      <c r="D1358" s="122">
        <v>43853.334976851853</v>
      </c>
    </row>
    <row r="1359" spans="1:4" x14ac:dyDescent="0.25">
      <c r="A1359" s="78" t="s">
        <v>267</v>
      </c>
      <c r="B1359" s="78" t="s">
        <v>2459</v>
      </c>
      <c r="C1359" s="86" t="s">
        <v>1451</v>
      </c>
      <c r="D1359" s="122">
        <v>43853.334976851853</v>
      </c>
    </row>
    <row r="1360" spans="1:4" x14ac:dyDescent="0.25">
      <c r="A1360" s="78" t="s">
        <v>267</v>
      </c>
      <c r="B1360" s="78">
        <v>31</v>
      </c>
      <c r="C1360" s="86" t="s">
        <v>1451</v>
      </c>
      <c r="D1360" s="122">
        <v>43853.334976851853</v>
      </c>
    </row>
    <row r="1361" spans="1:4" x14ac:dyDescent="0.25">
      <c r="A1361" s="78" t="s">
        <v>267</v>
      </c>
      <c r="B1361" s="78" t="s">
        <v>3163</v>
      </c>
      <c r="C1361" s="86" t="s">
        <v>1451</v>
      </c>
      <c r="D1361" s="122">
        <v>43853.334976851853</v>
      </c>
    </row>
    <row r="1362" spans="1:4" x14ac:dyDescent="0.25">
      <c r="A1362" s="78" t="s">
        <v>267</v>
      </c>
      <c r="B1362" s="78" t="s">
        <v>2989</v>
      </c>
      <c r="C1362" s="86" t="s">
        <v>1451</v>
      </c>
      <c r="D1362" s="122">
        <v>43853.334976851853</v>
      </c>
    </row>
    <row r="1363" spans="1:4" x14ac:dyDescent="0.25">
      <c r="A1363" s="78" t="s">
        <v>267</v>
      </c>
      <c r="B1363" s="78" t="s">
        <v>1907</v>
      </c>
      <c r="C1363" s="86" t="s">
        <v>1451</v>
      </c>
      <c r="D1363" s="122">
        <v>43853.334976851853</v>
      </c>
    </row>
    <row r="1364" spans="1:4" x14ac:dyDescent="0.25">
      <c r="A1364" s="78" t="s">
        <v>267</v>
      </c>
      <c r="B1364" s="78" t="s">
        <v>3001</v>
      </c>
      <c r="C1364" s="86" t="s">
        <v>1451</v>
      </c>
      <c r="D1364" s="122">
        <v>43853.334976851853</v>
      </c>
    </row>
    <row r="1365" spans="1:4" x14ac:dyDescent="0.25">
      <c r="A1365" s="78" t="s">
        <v>267</v>
      </c>
      <c r="B1365" s="78" t="s">
        <v>2471</v>
      </c>
      <c r="C1365" s="86" t="s">
        <v>1451</v>
      </c>
      <c r="D1365" s="122">
        <v>43853.334976851853</v>
      </c>
    </row>
    <row r="1366" spans="1:4" x14ac:dyDescent="0.25">
      <c r="A1366" s="78" t="s">
        <v>267</v>
      </c>
      <c r="B1366" s="78" t="s">
        <v>2995</v>
      </c>
      <c r="C1366" s="86" t="s">
        <v>1451</v>
      </c>
      <c r="D1366" s="122">
        <v>43853.334976851853</v>
      </c>
    </row>
    <row r="1367" spans="1:4" x14ac:dyDescent="0.25">
      <c r="A1367" s="78" t="s">
        <v>267</v>
      </c>
      <c r="B1367" s="78" t="s">
        <v>2542</v>
      </c>
      <c r="C1367" s="86" t="s">
        <v>1451</v>
      </c>
      <c r="D1367" s="122">
        <v>43853.334976851853</v>
      </c>
    </row>
    <row r="1368" spans="1:4" x14ac:dyDescent="0.25">
      <c r="A1368" s="78" t="s">
        <v>267</v>
      </c>
      <c r="B1368" s="78" t="s">
        <v>2464</v>
      </c>
      <c r="C1368" s="86" t="s">
        <v>1451</v>
      </c>
      <c r="D1368" s="122">
        <v>43853.334976851853</v>
      </c>
    </row>
    <row r="1369" spans="1:4" x14ac:dyDescent="0.25">
      <c r="A1369" s="78" t="s">
        <v>267</v>
      </c>
      <c r="B1369" s="78" t="s">
        <v>2914</v>
      </c>
      <c r="C1369" s="86" t="s">
        <v>1451</v>
      </c>
      <c r="D1369" s="122">
        <v>43853.334976851853</v>
      </c>
    </row>
    <row r="1370" spans="1:4" x14ac:dyDescent="0.25">
      <c r="A1370" s="78" t="s">
        <v>267</v>
      </c>
      <c r="B1370" s="78" t="s">
        <v>3134</v>
      </c>
      <c r="C1370" s="86" t="s">
        <v>1451</v>
      </c>
      <c r="D1370" s="122">
        <v>43853.334976851853</v>
      </c>
    </row>
    <row r="1371" spans="1:4" x14ac:dyDescent="0.25">
      <c r="A1371" s="78" t="s">
        <v>267</v>
      </c>
      <c r="B1371" s="78" t="s">
        <v>2984</v>
      </c>
      <c r="C1371" s="86" t="s">
        <v>1451</v>
      </c>
      <c r="D1371" s="122">
        <v>43853.334976851853</v>
      </c>
    </row>
    <row r="1372" spans="1:4" x14ac:dyDescent="0.25">
      <c r="A1372" s="78" t="s">
        <v>267</v>
      </c>
      <c r="B1372" s="78">
        <v>10</v>
      </c>
      <c r="C1372" s="86" t="s">
        <v>1451</v>
      </c>
      <c r="D1372" s="122">
        <v>43853.334976851853</v>
      </c>
    </row>
    <row r="1373" spans="1:4" x14ac:dyDescent="0.25">
      <c r="A1373" s="78" t="s">
        <v>267</v>
      </c>
      <c r="B1373" s="78" t="s">
        <v>3007</v>
      </c>
      <c r="C1373" s="86" t="s">
        <v>1451</v>
      </c>
      <c r="D1373" s="122">
        <v>43853.334976851853</v>
      </c>
    </row>
    <row r="1374" spans="1:4" x14ac:dyDescent="0.25">
      <c r="A1374" s="78" t="s">
        <v>267</v>
      </c>
      <c r="B1374" s="78" t="s">
        <v>2448</v>
      </c>
      <c r="C1374" s="86" t="s">
        <v>1451</v>
      </c>
      <c r="D1374" s="122">
        <v>43853.334976851853</v>
      </c>
    </row>
    <row r="1375" spans="1:4" x14ac:dyDescent="0.25">
      <c r="A1375" s="78" t="s">
        <v>267</v>
      </c>
      <c r="B1375" s="78" t="s">
        <v>3014</v>
      </c>
      <c r="C1375" s="86" t="s">
        <v>1451</v>
      </c>
      <c r="D1375" s="122">
        <v>43853.334976851853</v>
      </c>
    </row>
    <row r="1376" spans="1:4" x14ac:dyDescent="0.25">
      <c r="A1376" s="78" t="s">
        <v>267</v>
      </c>
      <c r="B1376" s="78" t="s">
        <v>2454</v>
      </c>
      <c r="C1376" s="86" t="s">
        <v>1451</v>
      </c>
      <c r="D1376" s="122">
        <v>43853.334976851853</v>
      </c>
    </row>
    <row r="1377" spans="1:4" x14ac:dyDescent="0.25">
      <c r="A1377" s="78" t="s">
        <v>267</v>
      </c>
      <c r="B1377" s="78" t="s">
        <v>2706</v>
      </c>
      <c r="C1377" s="86" t="s">
        <v>1451</v>
      </c>
      <c r="D1377" s="122">
        <v>43853.334976851853</v>
      </c>
    </row>
    <row r="1378" spans="1:4" x14ac:dyDescent="0.25">
      <c r="A1378" s="78" t="s">
        <v>266</v>
      </c>
      <c r="B1378" s="78" t="s">
        <v>3011</v>
      </c>
      <c r="C1378" s="86" t="s">
        <v>1450</v>
      </c>
      <c r="D1378" s="122">
        <v>43852.405659722222</v>
      </c>
    </row>
    <row r="1379" spans="1:4" x14ac:dyDescent="0.25">
      <c r="A1379" s="78" t="s">
        <v>266</v>
      </c>
      <c r="B1379" s="78" t="s">
        <v>2485</v>
      </c>
      <c r="C1379" s="86" t="s">
        <v>1450</v>
      </c>
      <c r="D1379" s="122">
        <v>43852.405659722222</v>
      </c>
    </row>
    <row r="1380" spans="1:4" x14ac:dyDescent="0.25">
      <c r="A1380" s="78" t="s">
        <v>266</v>
      </c>
      <c r="B1380" s="78" t="s">
        <v>2981</v>
      </c>
      <c r="C1380" s="86" t="s">
        <v>1450</v>
      </c>
      <c r="D1380" s="122">
        <v>43852.405659722222</v>
      </c>
    </row>
    <row r="1381" spans="1:4" x14ac:dyDescent="0.25">
      <c r="A1381" s="78" t="s">
        <v>266</v>
      </c>
      <c r="B1381" s="78" t="s">
        <v>2705</v>
      </c>
      <c r="C1381" s="86" t="s">
        <v>1450</v>
      </c>
      <c r="D1381" s="122">
        <v>43852.405659722222</v>
      </c>
    </row>
    <row r="1382" spans="1:4" x14ac:dyDescent="0.25">
      <c r="A1382" s="78" t="s">
        <v>266</v>
      </c>
      <c r="B1382" s="78" t="s">
        <v>3038</v>
      </c>
      <c r="C1382" s="86" t="s">
        <v>1450</v>
      </c>
      <c r="D1382" s="122">
        <v>43852.405659722222</v>
      </c>
    </row>
    <row r="1383" spans="1:4" x14ac:dyDescent="0.25">
      <c r="A1383" s="78" t="s">
        <v>266</v>
      </c>
      <c r="B1383" s="78" t="s">
        <v>3052</v>
      </c>
      <c r="C1383" s="86" t="s">
        <v>1450</v>
      </c>
      <c r="D1383" s="122">
        <v>43852.405659722222</v>
      </c>
    </row>
    <row r="1384" spans="1:4" x14ac:dyDescent="0.25">
      <c r="A1384" s="78" t="s">
        <v>266</v>
      </c>
      <c r="B1384" s="78" t="s">
        <v>2982</v>
      </c>
      <c r="C1384" s="86" t="s">
        <v>1450</v>
      </c>
      <c r="D1384" s="122">
        <v>43852.405659722222</v>
      </c>
    </row>
    <row r="1385" spans="1:4" x14ac:dyDescent="0.25">
      <c r="A1385" s="78" t="s">
        <v>266</v>
      </c>
      <c r="B1385" s="78" t="s">
        <v>2983</v>
      </c>
      <c r="C1385" s="86" t="s">
        <v>1450</v>
      </c>
      <c r="D1385" s="122">
        <v>43852.405659722222</v>
      </c>
    </row>
    <row r="1386" spans="1:4" x14ac:dyDescent="0.25">
      <c r="A1386" s="78" t="s">
        <v>266</v>
      </c>
      <c r="B1386" s="78" t="s">
        <v>3053</v>
      </c>
      <c r="C1386" s="86" t="s">
        <v>1450</v>
      </c>
      <c r="D1386" s="122">
        <v>43852.405659722222</v>
      </c>
    </row>
    <row r="1387" spans="1:4" x14ac:dyDescent="0.25">
      <c r="A1387" s="78" t="s">
        <v>266</v>
      </c>
      <c r="B1387" s="78" t="s">
        <v>2994</v>
      </c>
      <c r="C1387" s="86" t="s">
        <v>1450</v>
      </c>
      <c r="D1387" s="122">
        <v>43852.405659722222</v>
      </c>
    </row>
    <row r="1388" spans="1:4" x14ac:dyDescent="0.25">
      <c r="A1388" s="78" t="s">
        <v>266</v>
      </c>
      <c r="B1388" s="78" t="s">
        <v>3065</v>
      </c>
      <c r="C1388" s="86" t="s">
        <v>1450</v>
      </c>
      <c r="D1388" s="122">
        <v>43852.405659722222</v>
      </c>
    </row>
    <row r="1389" spans="1:4" x14ac:dyDescent="0.25">
      <c r="A1389" s="78" t="s">
        <v>266</v>
      </c>
      <c r="B1389" s="78" t="s">
        <v>2476</v>
      </c>
      <c r="C1389" s="86" t="s">
        <v>1450</v>
      </c>
      <c r="D1389" s="122">
        <v>43852.405659722222</v>
      </c>
    </row>
    <row r="1390" spans="1:4" x14ac:dyDescent="0.25">
      <c r="A1390" s="78" t="s">
        <v>266</v>
      </c>
      <c r="B1390" s="78" t="s">
        <v>2558</v>
      </c>
      <c r="C1390" s="86" t="s">
        <v>1450</v>
      </c>
      <c r="D1390" s="122">
        <v>43852.405659722222</v>
      </c>
    </row>
    <row r="1391" spans="1:4" x14ac:dyDescent="0.25">
      <c r="A1391" s="78" t="s">
        <v>266</v>
      </c>
      <c r="B1391" s="78" t="s">
        <v>2999</v>
      </c>
      <c r="C1391" s="86" t="s">
        <v>1450</v>
      </c>
      <c r="D1391" s="122">
        <v>43852.405659722222</v>
      </c>
    </row>
    <row r="1392" spans="1:4" x14ac:dyDescent="0.25">
      <c r="A1392" s="78" t="s">
        <v>266</v>
      </c>
      <c r="B1392" s="78" t="s">
        <v>2456</v>
      </c>
      <c r="C1392" s="86" t="s">
        <v>1450</v>
      </c>
      <c r="D1392" s="122">
        <v>43852.405659722222</v>
      </c>
    </row>
    <row r="1393" spans="1:4" x14ac:dyDescent="0.25">
      <c r="A1393" s="78" t="s">
        <v>266</v>
      </c>
      <c r="B1393" s="78" t="s">
        <v>3035</v>
      </c>
      <c r="C1393" s="86" t="s">
        <v>1450</v>
      </c>
      <c r="D1393" s="122">
        <v>43852.405659722222</v>
      </c>
    </row>
    <row r="1394" spans="1:4" x14ac:dyDescent="0.25">
      <c r="A1394" s="78" t="s">
        <v>266</v>
      </c>
      <c r="B1394" s="78" t="s">
        <v>2985</v>
      </c>
      <c r="C1394" s="86" t="s">
        <v>1450</v>
      </c>
      <c r="D1394" s="122">
        <v>43852.405659722222</v>
      </c>
    </row>
    <row r="1395" spans="1:4" x14ac:dyDescent="0.25">
      <c r="A1395" s="78" t="s">
        <v>266</v>
      </c>
      <c r="B1395" s="78" t="s">
        <v>3029</v>
      </c>
      <c r="C1395" s="86" t="s">
        <v>1450</v>
      </c>
      <c r="D1395" s="122">
        <v>43852.405659722222</v>
      </c>
    </row>
    <row r="1396" spans="1:4" x14ac:dyDescent="0.25">
      <c r="A1396" s="78" t="s">
        <v>266</v>
      </c>
      <c r="B1396" s="78" t="s">
        <v>2455</v>
      </c>
      <c r="C1396" s="86" t="s">
        <v>1450</v>
      </c>
      <c r="D1396" s="122">
        <v>43852.405659722222</v>
      </c>
    </row>
    <row r="1397" spans="1:4" x14ac:dyDescent="0.25">
      <c r="A1397" s="78" t="s">
        <v>266</v>
      </c>
      <c r="B1397" s="78" t="s">
        <v>2459</v>
      </c>
      <c r="C1397" s="86" t="s">
        <v>1450</v>
      </c>
      <c r="D1397" s="122">
        <v>43852.405659722222</v>
      </c>
    </row>
    <row r="1398" spans="1:4" x14ac:dyDescent="0.25">
      <c r="A1398" s="78" t="s">
        <v>266</v>
      </c>
      <c r="B1398" s="78">
        <v>31</v>
      </c>
      <c r="C1398" s="86" t="s">
        <v>1450</v>
      </c>
      <c r="D1398" s="122">
        <v>43852.405659722222</v>
      </c>
    </row>
    <row r="1399" spans="1:4" x14ac:dyDescent="0.25">
      <c r="A1399" s="78" t="s">
        <v>266</v>
      </c>
      <c r="B1399" s="78" t="s">
        <v>3163</v>
      </c>
      <c r="C1399" s="86" t="s">
        <v>1450</v>
      </c>
      <c r="D1399" s="122">
        <v>43852.405659722222</v>
      </c>
    </row>
    <row r="1400" spans="1:4" x14ac:dyDescent="0.25">
      <c r="A1400" s="78" t="s">
        <v>266</v>
      </c>
      <c r="B1400" s="78" t="s">
        <v>2989</v>
      </c>
      <c r="C1400" s="86" t="s">
        <v>1450</v>
      </c>
      <c r="D1400" s="122">
        <v>43852.405659722222</v>
      </c>
    </row>
    <row r="1401" spans="1:4" x14ac:dyDescent="0.25">
      <c r="A1401" s="78" t="s">
        <v>266</v>
      </c>
      <c r="B1401" s="78" t="s">
        <v>1907</v>
      </c>
      <c r="C1401" s="86" t="s">
        <v>1450</v>
      </c>
      <c r="D1401" s="122">
        <v>43852.405659722222</v>
      </c>
    </row>
    <row r="1402" spans="1:4" x14ac:dyDescent="0.25">
      <c r="A1402" s="78" t="s">
        <v>266</v>
      </c>
      <c r="B1402" s="78" t="s">
        <v>3001</v>
      </c>
      <c r="C1402" s="86" t="s">
        <v>1450</v>
      </c>
      <c r="D1402" s="122">
        <v>43852.405659722222</v>
      </c>
    </row>
    <row r="1403" spans="1:4" x14ac:dyDescent="0.25">
      <c r="A1403" s="78" t="s">
        <v>266</v>
      </c>
      <c r="B1403" s="78" t="s">
        <v>2471</v>
      </c>
      <c r="C1403" s="86" t="s">
        <v>1450</v>
      </c>
      <c r="D1403" s="122">
        <v>43852.405659722222</v>
      </c>
    </row>
    <row r="1404" spans="1:4" x14ac:dyDescent="0.25">
      <c r="A1404" s="78" t="s">
        <v>266</v>
      </c>
      <c r="B1404" s="78" t="s">
        <v>2995</v>
      </c>
      <c r="C1404" s="86" t="s">
        <v>1450</v>
      </c>
      <c r="D1404" s="122">
        <v>43852.405659722222</v>
      </c>
    </row>
    <row r="1405" spans="1:4" x14ac:dyDescent="0.25">
      <c r="A1405" s="78" t="s">
        <v>266</v>
      </c>
      <c r="B1405" s="78" t="s">
        <v>2542</v>
      </c>
      <c r="C1405" s="86" t="s">
        <v>1450</v>
      </c>
      <c r="D1405" s="122">
        <v>43852.405659722222</v>
      </c>
    </row>
    <row r="1406" spans="1:4" x14ac:dyDescent="0.25">
      <c r="A1406" s="78" t="s">
        <v>266</v>
      </c>
      <c r="B1406" s="78" t="s">
        <v>2464</v>
      </c>
      <c r="C1406" s="86" t="s">
        <v>1450</v>
      </c>
      <c r="D1406" s="122">
        <v>43852.405659722222</v>
      </c>
    </row>
    <row r="1407" spans="1:4" x14ac:dyDescent="0.25">
      <c r="A1407" s="78" t="s">
        <v>266</v>
      </c>
      <c r="B1407" s="78" t="s">
        <v>2914</v>
      </c>
      <c r="C1407" s="86" t="s">
        <v>1450</v>
      </c>
      <c r="D1407" s="122">
        <v>43852.405659722222</v>
      </c>
    </row>
    <row r="1408" spans="1:4" x14ac:dyDescent="0.25">
      <c r="A1408" s="78" t="s">
        <v>266</v>
      </c>
      <c r="B1408" s="78" t="s">
        <v>3134</v>
      </c>
      <c r="C1408" s="86" t="s">
        <v>1450</v>
      </c>
      <c r="D1408" s="122">
        <v>43852.405659722222</v>
      </c>
    </row>
    <row r="1409" spans="1:4" x14ac:dyDescent="0.25">
      <c r="A1409" s="78" t="s">
        <v>266</v>
      </c>
      <c r="B1409" s="78" t="s">
        <v>2984</v>
      </c>
      <c r="C1409" s="86" t="s">
        <v>1450</v>
      </c>
      <c r="D1409" s="122">
        <v>43852.405659722222</v>
      </c>
    </row>
    <row r="1410" spans="1:4" x14ac:dyDescent="0.25">
      <c r="A1410" s="78" t="s">
        <v>266</v>
      </c>
      <c r="B1410" s="78">
        <v>10</v>
      </c>
      <c r="C1410" s="86" t="s">
        <v>1450</v>
      </c>
      <c r="D1410" s="122">
        <v>43852.405659722222</v>
      </c>
    </row>
    <row r="1411" spans="1:4" x14ac:dyDescent="0.25">
      <c r="A1411" s="78" t="s">
        <v>266</v>
      </c>
      <c r="B1411" s="78" t="s">
        <v>3007</v>
      </c>
      <c r="C1411" s="86" t="s">
        <v>1450</v>
      </c>
      <c r="D1411" s="122">
        <v>43852.405659722222</v>
      </c>
    </row>
    <row r="1412" spans="1:4" x14ac:dyDescent="0.25">
      <c r="A1412" s="78" t="s">
        <v>266</v>
      </c>
      <c r="B1412" s="78" t="s">
        <v>2448</v>
      </c>
      <c r="C1412" s="86" t="s">
        <v>1450</v>
      </c>
      <c r="D1412" s="122">
        <v>43852.405659722222</v>
      </c>
    </row>
    <row r="1413" spans="1:4" x14ac:dyDescent="0.25">
      <c r="A1413" s="78" t="s">
        <v>266</v>
      </c>
      <c r="B1413" s="78" t="s">
        <v>3014</v>
      </c>
      <c r="C1413" s="86" t="s">
        <v>1450</v>
      </c>
      <c r="D1413" s="122">
        <v>43852.405659722222</v>
      </c>
    </row>
    <row r="1414" spans="1:4" x14ac:dyDescent="0.25">
      <c r="A1414" s="78" t="s">
        <v>266</v>
      </c>
      <c r="B1414" s="78" t="s">
        <v>2454</v>
      </c>
      <c r="C1414" s="86" t="s">
        <v>1450</v>
      </c>
      <c r="D1414" s="122">
        <v>43852.405659722222</v>
      </c>
    </row>
    <row r="1415" spans="1:4" x14ac:dyDescent="0.25">
      <c r="A1415" s="78" t="s">
        <v>266</v>
      </c>
      <c r="B1415" s="78" t="s">
        <v>2706</v>
      </c>
      <c r="C1415" s="86" t="s">
        <v>1450</v>
      </c>
      <c r="D1415" s="122">
        <v>43852.405659722222</v>
      </c>
    </row>
    <row r="1416" spans="1:4" x14ac:dyDescent="0.25">
      <c r="A1416" s="78" t="s">
        <v>266</v>
      </c>
      <c r="B1416" s="78" t="s">
        <v>3162</v>
      </c>
      <c r="C1416" s="86" t="s">
        <v>1449</v>
      </c>
      <c r="D1416" s="122">
        <v>43850.43341435185</v>
      </c>
    </row>
    <row r="1417" spans="1:4" x14ac:dyDescent="0.25">
      <c r="A1417" s="78" t="s">
        <v>266</v>
      </c>
      <c r="B1417" s="78" t="s">
        <v>3001</v>
      </c>
      <c r="C1417" s="86" t="s">
        <v>1449</v>
      </c>
      <c r="D1417" s="122">
        <v>43850.43341435185</v>
      </c>
    </row>
    <row r="1418" spans="1:4" x14ac:dyDescent="0.25">
      <c r="A1418" s="78" t="s">
        <v>266</v>
      </c>
      <c r="B1418" s="78" t="s">
        <v>3035</v>
      </c>
      <c r="C1418" s="86" t="s">
        <v>1449</v>
      </c>
      <c r="D1418" s="122">
        <v>43850.43341435185</v>
      </c>
    </row>
    <row r="1419" spans="1:4" x14ac:dyDescent="0.25">
      <c r="A1419" s="78" t="s">
        <v>266</v>
      </c>
      <c r="B1419" s="78" t="s">
        <v>2471</v>
      </c>
      <c r="C1419" s="86" t="s">
        <v>1449</v>
      </c>
      <c r="D1419" s="122">
        <v>43850.43341435185</v>
      </c>
    </row>
    <row r="1420" spans="1:4" x14ac:dyDescent="0.25">
      <c r="A1420" s="78" t="s">
        <v>266</v>
      </c>
      <c r="B1420" s="78" t="s">
        <v>2995</v>
      </c>
      <c r="C1420" s="86" t="s">
        <v>1449</v>
      </c>
      <c r="D1420" s="122">
        <v>43850.43341435185</v>
      </c>
    </row>
    <row r="1421" spans="1:4" x14ac:dyDescent="0.25">
      <c r="A1421" s="78" t="s">
        <v>266</v>
      </c>
      <c r="B1421" s="78" t="s">
        <v>2574</v>
      </c>
      <c r="C1421" s="86" t="s">
        <v>1449</v>
      </c>
      <c r="D1421" s="122">
        <v>43850.43341435185</v>
      </c>
    </row>
    <row r="1422" spans="1:4" x14ac:dyDescent="0.25">
      <c r="A1422" s="78" t="s">
        <v>266</v>
      </c>
      <c r="B1422" s="78" t="s">
        <v>2526</v>
      </c>
      <c r="C1422" s="86" t="s">
        <v>1449</v>
      </c>
      <c r="D1422" s="122">
        <v>43850.43341435185</v>
      </c>
    </row>
    <row r="1423" spans="1:4" x14ac:dyDescent="0.25">
      <c r="A1423" s="78" t="s">
        <v>266</v>
      </c>
      <c r="B1423" s="78" t="s">
        <v>2982</v>
      </c>
      <c r="C1423" s="86" t="s">
        <v>1449</v>
      </c>
      <c r="D1423" s="122">
        <v>43850.43341435185</v>
      </c>
    </row>
    <row r="1424" spans="1:4" x14ac:dyDescent="0.25">
      <c r="A1424" s="78" t="s">
        <v>266</v>
      </c>
      <c r="B1424" s="78" t="s">
        <v>2615</v>
      </c>
      <c r="C1424" s="86" t="s">
        <v>1449</v>
      </c>
      <c r="D1424" s="122">
        <v>43850.43341435185</v>
      </c>
    </row>
    <row r="1425" spans="1:4" x14ac:dyDescent="0.25">
      <c r="A1425" s="78" t="s">
        <v>266</v>
      </c>
      <c r="B1425" s="78" t="s">
        <v>2472</v>
      </c>
      <c r="C1425" s="86" t="s">
        <v>1449</v>
      </c>
      <c r="D1425" s="122">
        <v>43850.43341435185</v>
      </c>
    </row>
    <row r="1426" spans="1:4" x14ac:dyDescent="0.25">
      <c r="A1426" s="78" t="s">
        <v>266</v>
      </c>
      <c r="B1426" s="78" t="s">
        <v>3002</v>
      </c>
      <c r="C1426" s="86" t="s">
        <v>1449</v>
      </c>
      <c r="D1426" s="122">
        <v>43850.43341435185</v>
      </c>
    </row>
    <row r="1427" spans="1:4" x14ac:dyDescent="0.25">
      <c r="A1427" s="78" t="s">
        <v>266</v>
      </c>
      <c r="B1427" s="78" t="s">
        <v>2705</v>
      </c>
      <c r="C1427" s="86" t="s">
        <v>1449</v>
      </c>
      <c r="D1427" s="122">
        <v>43850.43341435185</v>
      </c>
    </row>
    <row r="1428" spans="1:4" x14ac:dyDescent="0.25">
      <c r="A1428" s="78" t="s">
        <v>266</v>
      </c>
      <c r="B1428" s="78" t="s">
        <v>3038</v>
      </c>
      <c r="C1428" s="86" t="s">
        <v>1449</v>
      </c>
      <c r="D1428" s="122">
        <v>43850.43341435185</v>
      </c>
    </row>
    <row r="1429" spans="1:4" x14ac:dyDescent="0.25">
      <c r="A1429" s="78" t="s">
        <v>266</v>
      </c>
      <c r="B1429" s="78" t="s">
        <v>3052</v>
      </c>
      <c r="C1429" s="86" t="s">
        <v>1449</v>
      </c>
      <c r="D1429" s="122">
        <v>43850.43341435185</v>
      </c>
    </row>
    <row r="1430" spans="1:4" x14ac:dyDescent="0.25">
      <c r="A1430" s="78" t="s">
        <v>266</v>
      </c>
      <c r="B1430" s="78" t="s">
        <v>2983</v>
      </c>
      <c r="C1430" s="86" t="s">
        <v>1449</v>
      </c>
      <c r="D1430" s="122">
        <v>43850.43341435185</v>
      </c>
    </row>
    <row r="1431" spans="1:4" x14ac:dyDescent="0.25">
      <c r="A1431" s="78" t="s">
        <v>266</v>
      </c>
      <c r="B1431" s="78" t="s">
        <v>3053</v>
      </c>
      <c r="C1431" s="86" t="s">
        <v>1449</v>
      </c>
      <c r="D1431" s="122">
        <v>43850.43341435185</v>
      </c>
    </row>
    <row r="1432" spans="1:4" x14ac:dyDescent="0.25">
      <c r="A1432" s="78" t="s">
        <v>266</v>
      </c>
      <c r="B1432" s="78" t="s">
        <v>2614</v>
      </c>
      <c r="C1432" s="86" t="s">
        <v>1449</v>
      </c>
      <c r="D1432" s="122">
        <v>43850.43341435185</v>
      </c>
    </row>
    <row r="1433" spans="1:4" x14ac:dyDescent="0.25">
      <c r="A1433" s="78" t="s">
        <v>266</v>
      </c>
      <c r="B1433" s="78" t="s">
        <v>3104</v>
      </c>
      <c r="C1433" s="86" t="s">
        <v>1449</v>
      </c>
      <c r="D1433" s="122">
        <v>43850.43341435185</v>
      </c>
    </row>
    <row r="1434" spans="1:4" x14ac:dyDescent="0.25">
      <c r="A1434" s="78" t="s">
        <v>266</v>
      </c>
      <c r="B1434" s="78" t="s">
        <v>2454</v>
      </c>
      <c r="C1434" s="86" t="s">
        <v>1449</v>
      </c>
      <c r="D1434" s="122">
        <v>43850.43341435185</v>
      </c>
    </row>
    <row r="1435" spans="1:4" x14ac:dyDescent="0.25">
      <c r="A1435" s="78" t="s">
        <v>266</v>
      </c>
      <c r="B1435" s="78" t="s">
        <v>2450</v>
      </c>
      <c r="C1435" s="86" t="s">
        <v>1449</v>
      </c>
      <c r="D1435" s="122">
        <v>43850.43341435185</v>
      </c>
    </row>
    <row r="1436" spans="1:4" x14ac:dyDescent="0.25">
      <c r="A1436" s="78" t="s">
        <v>266</v>
      </c>
      <c r="B1436" s="78" t="s">
        <v>2980</v>
      </c>
      <c r="C1436" s="86" t="s">
        <v>1449</v>
      </c>
      <c r="D1436" s="122">
        <v>43850.43341435185</v>
      </c>
    </row>
    <row r="1437" spans="1:4" x14ac:dyDescent="0.25">
      <c r="A1437" s="78" t="s">
        <v>266</v>
      </c>
      <c r="B1437" s="78" t="s">
        <v>3007</v>
      </c>
      <c r="C1437" s="86" t="s">
        <v>1449</v>
      </c>
      <c r="D1437" s="122">
        <v>43850.43341435185</v>
      </c>
    </row>
    <row r="1438" spans="1:4" x14ac:dyDescent="0.25">
      <c r="A1438" s="78" t="s">
        <v>266</v>
      </c>
      <c r="B1438" s="78" t="s">
        <v>2448</v>
      </c>
      <c r="C1438" s="86" t="s">
        <v>1449</v>
      </c>
      <c r="D1438" s="122">
        <v>43850.43341435185</v>
      </c>
    </row>
    <row r="1439" spans="1:4" x14ac:dyDescent="0.25">
      <c r="A1439" s="78" t="s">
        <v>266</v>
      </c>
      <c r="B1439" s="78" t="s">
        <v>2989</v>
      </c>
      <c r="C1439" s="86" t="s">
        <v>1449</v>
      </c>
      <c r="D1439" s="122">
        <v>43850.43341435185</v>
      </c>
    </row>
    <row r="1440" spans="1:4" x14ac:dyDescent="0.25">
      <c r="A1440" s="78" t="s">
        <v>266</v>
      </c>
      <c r="B1440" s="78" t="s">
        <v>2464</v>
      </c>
      <c r="C1440" s="86" t="s">
        <v>1449</v>
      </c>
      <c r="D1440" s="122">
        <v>43850.43341435185</v>
      </c>
    </row>
    <row r="1441" spans="1:4" x14ac:dyDescent="0.25">
      <c r="A1441" s="78" t="s">
        <v>266</v>
      </c>
      <c r="B1441" s="78" t="s">
        <v>2706</v>
      </c>
      <c r="C1441" s="86" t="s">
        <v>1449</v>
      </c>
      <c r="D1441" s="122">
        <v>43850.43341435185</v>
      </c>
    </row>
    <row r="1442" spans="1:4" x14ac:dyDescent="0.25">
      <c r="A1442" s="78" t="s">
        <v>266</v>
      </c>
      <c r="B1442" s="78" t="s">
        <v>2994</v>
      </c>
      <c r="C1442" s="86" t="s">
        <v>1449</v>
      </c>
      <c r="D1442" s="122">
        <v>43850.43341435185</v>
      </c>
    </row>
    <row r="1443" spans="1:4" x14ac:dyDescent="0.25">
      <c r="A1443" s="78" t="s">
        <v>265</v>
      </c>
      <c r="B1443" s="78" t="s">
        <v>3001</v>
      </c>
      <c r="C1443" s="86" t="s">
        <v>1448</v>
      </c>
      <c r="D1443" s="122">
        <v>43852.970717592594</v>
      </c>
    </row>
    <row r="1444" spans="1:4" x14ac:dyDescent="0.25">
      <c r="A1444" s="78" t="s">
        <v>265</v>
      </c>
      <c r="B1444" s="78" t="s">
        <v>2476</v>
      </c>
      <c r="C1444" s="86" t="s">
        <v>1448</v>
      </c>
      <c r="D1444" s="122">
        <v>43852.970717592594</v>
      </c>
    </row>
    <row r="1445" spans="1:4" x14ac:dyDescent="0.25">
      <c r="A1445" s="78" t="s">
        <v>265</v>
      </c>
      <c r="B1445" s="78" t="s">
        <v>2792</v>
      </c>
      <c r="C1445" s="86" t="s">
        <v>1448</v>
      </c>
      <c r="D1445" s="122">
        <v>43852.970717592594</v>
      </c>
    </row>
    <row r="1446" spans="1:4" x14ac:dyDescent="0.25">
      <c r="A1446" s="78" t="s">
        <v>265</v>
      </c>
      <c r="B1446" s="78" t="s">
        <v>3007</v>
      </c>
      <c r="C1446" s="86" t="s">
        <v>1448</v>
      </c>
      <c r="D1446" s="122">
        <v>43852.970717592594</v>
      </c>
    </row>
    <row r="1447" spans="1:4" x14ac:dyDescent="0.25">
      <c r="A1447" s="78" t="s">
        <v>265</v>
      </c>
      <c r="B1447" s="78" t="s">
        <v>2793</v>
      </c>
      <c r="C1447" s="86" t="s">
        <v>1448</v>
      </c>
      <c r="D1447" s="122">
        <v>43852.970717592594</v>
      </c>
    </row>
    <row r="1448" spans="1:4" x14ac:dyDescent="0.25">
      <c r="A1448" s="78" t="s">
        <v>265</v>
      </c>
      <c r="B1448" s="78" t="s">
        <v>2990</v>
      </c>
      <c r="C1448" s="86" t="s">
        <v>1448</v>
      </c>
      <c r="D1448" s="122">
        <v>43852.970717592594</v>
      </c>
    </row>
    <row r="1449" spans="1:4" x14ac:dyDescent="0.25">
      <c r="A1449" s="78" t="s">
        <v>265</v>
      </c>
      <c r="B1449" s="78" t="s">
        <v>2794</v>
      </c>
      <c r="C1449" s="86" t="s">
        <v>1448</v>
      </c>
      <c r="D1449" s="122">
        <v>43852.970717592594</v>
      </c>
    </row>
    <row r="1450" spans="1:4" x14ac:dyDescent="0.25">
      <c r="A1450" s="78" t="s">
        <v>265</v>
      </c>
      <c r="B1450" s="78" t="s">
        <v>2980</v>
      </c>
      <c r="C1450" s="86" t="s">
        <v>1448</v>
      </c>
      <c r="D1450" s="122">
        <v>43852.970717592594</v>
      </c>
    </row>
    <row r="1451" spans="1:4" x14ac:dyDescent="0.25">
      <c r="A1451" s="78" t="s">
        <v>265</v>
      </c>
      <c r="B1451" s="78" t="s">
        <v>2795</v>
      </c>
      <c r="C1451" s="86" t="s">
        <v>1448</v>
      </c>
      <c r="D1451" s="122">
        <v>43852.970717592594</v>
      </c>
    </row>
    <row r="1452" spans="1:4" x14ac:dyDescent="0.25">
      <c r="A1452" s="78" t="s">
        <v>265</v>
      </c>
      <c r="B1452" s="78" t="s">
        <v>3035</v>
      </c>
      <c r="C1452" s="86" t="s">
        <v>1448</v>
      </c>
      <c r="D1452" s="122">
        <v>43852.970717592594</v>
      </c>
    </row>
    <row r="1453" spans="1:4" x14ac:dyDescent="0.25">
      <c r="A1453" s="78" t="s">
        <v>265</v>
      </c>
      <c r="B1453" s="78" t="s">
        <v>2796</v>
      </c>
      <c r="C1453" s="86" t="s">
        <v>1448</v>
      </c>
      <c r="D1453" s="122">
        <v>43852.970717592594</v>
      </c>
    </row>
    <row r="1454" spans="1:4" x14ac:dyDescent="0.25">
      <c r="A1454" s="78" t="s">
        <v>265</v>
      </c>
      <c r="B1454" s="78" t="s">
        <v>2594</v>
      </c>
      <c r="C1454" s="86" t="s">
        <v>1448</v>
      </c>
      <c r="D1454" s="122">
        <v>43852.970717592594</v>
      </c>
    </row>
    <row r="1455" spans="1:4" x14ac:dyDescent="0.25">
      <c r="A1455" s="78" t="s">
        <v>265</v>
      </c>
      <c r="B1455" s="78" t="s">
        <v>2987</v>
      </c>
      <c r="C1455" s="86" t="s">
        <v>1448</v>
      </c>
      <c r="D1455" s="122">
        <v>43852.970717592594</v>
      </c>
    </row>
    <row r="1456" spans="1:4" x14ac:dyDescent="0.25">
      <c r="A1456" s="78" t="s">
        <v>265</v>
      </c>
      <c r="B1456" s="78" t="s">
        <v>2797</v>
      </c>
      <c r="C1456" s="86" t="s">
        <v>1448</v>
      </c>
      <c r="D1456" s="122">
        <v>43852.970717592594</v>
      </c>
    </row>
    <row r="1457" spans="1:4" x14ac:dyDescent="0.25">
      <c r="A1457" s="78" t="s">
        <v>265</v>
      </c>
      <c r="B1457" s="78" t="s">
        <v>2982</v>
      </c>
      <c r="C1457" s="86" t="s">
        <v>1448</v>
      </c>
      <c r="D1457" s="122">
        <v>43852.970717592594</v>
      </c>
    </row>
    <row r="1458" spans="1:4" x14ac:dyDescent="0.25">
      <c r="A1458" s="78" t="s">
        <v>265</v>
      </c>
      <c r="B1458" s="78" t="s">
        <v>295</v>
      </c>
      <c r="C1458" s="86" t="s">
        <v>1448</v>
      </c>
      <c r="D1458" s="122">
        <v>43852.970717592594</v>
      </c>
    </row>
    <row r="1459" spans="1:4" x14ac:dyDescent="0.25">
      <c r="A1459" s="78" t="s">
        <v>265</v>
      </c>
      <c r="B1459" s="78" t="s">
        <v>2989</v>
      </c>
      <c r="C1459" s="86" t="s">
        <v>1448</v>
      </c>
      <c r="D1459" s="122">
        <v>43852.970717592594</v>
      </c>
    </row>
    <row r="1460" spans="1:4" x14ac:dyDescent="0.25">
      <c r="A1460" s="78" t="s">
        <v>265</v>
      </c>
      <c r="B1460" s="78" t="s">
        <v>2981</v>
      </c>
      <c r="C1460" s="86" t="s">
        <v>1448</v>
      </c>
      <c r="D1460" s="122">
        <v>43852.970717592594</v>
      </c>
    </row>
    <row r="1461" spans="1:4" x14ac:dyDescent="0.25">
      <c r="A1461" s="78" t="s">
        <v>265</v>
      </c>
      <c r="B1461" s="78" t="s">
        <v>2994</v>
      </c>
      <c r="C1461" s="86" t="s">
        <v>1448</v>
      </c>
      <c r="D1461" s="122">
        <v>43852.970717592594</v>
      </c>
    </row>
    <row r="1462" spans="1:4" x14ac:dyDescent="0.25">
      <c r="A1462" s="78" t="s">
        <v>265</v>
      </c>
      <c r="B1462" s="78" t="s">
        <v>3164</v>
      </c>
      <c r="C1462" s="86" t="s">
        <v>1448</v>
      </c>
      <c r="D1462" s="122">
        <v>43852.970717592594</v>
      </c>
    </row>
    <row r="1463" spans="1:4" x14ac:dyDescent="0.25">
      <c r="A1463" s="78" t="s">
        <v>265</v>
      </c>
      <c r="B1463" s="78" t="s">
        <v>3165</v>
      </c>
      <c r="C1463" s="86" t="s">
        <v>1448</v>
      </c>
      <c r="D1463" s="122">
        <v>43852.970717592594</v>
      </c>
    </row>
    <row r="1464" spans="1:4" x14ac:dyDescent="0.25">
      <c r="A1464" s="78" t="s">
        <v>265</v>
      </c>
      <c r="B1464" s="78" t="s">
        <v>3024</v>
      </c>
      <c r="C1464" s="86" t="s">
        <v>1448</v>
      </c>
      <c r="D1464" s="122">
        <v>43852.970717592594</v>
      </c>
    </row>
    <row r="1465" spans="1:4" x14ac:dyDescent="0.25">
      <c r="A1465" s="78" t="s">
        <v>265</v>
      </c>
      <c r="B1465" s="78" t="s">
        <v>2800</v>
      </c>
      <c r="C1465" s="86" t="s">
        <v>1448</v>
      </c>
      <c r="D1465" s="122">
        <v>43852.970717592594</v>
      </c>
    </row>
    <row r="1466" spans="1:4" x14ac:dyDescent="0.25">
      <c r="A1466" s="78" t="s">
        <v>265</v>
      </c>
      <c r="B1466" s="78" t="s">
        <v>3166</v>
      </c>
      <c r="C1466" s="86" t="s">
        <v>1448</v>
      </c>
      <c r="D1466" s="122">
        <v>43852.970717592594</v>
      </c>
    </row>
    <row r="1467" spans="1:4" x14ac:dyDescent="0.25">
      <c r="A1467" s="78" t="s">
        <v>265</v>
      </c>
      <c r="B1467" s="78" t="s">
        <v>3136</v>
      </c>
      <c r="C1467" s="86" t="s">
        <v>1448</v>
      </c>
      <c r="D1467" s="122">
        <v>43852.970717592594</v>
      </c>
    </row>
    <row r="1468" spans="1:4" x14ac:dyDescent="0.25">
      <c r="A1468" s="78" t="s">
        <v>265</v>
      </c>
      <c r="B1468" s="78" t="s">
        <v>3030</v>
      </c>
      <c r="C1468" s="86" t="s">
        <v>1448</v>
      </c>
      <c r="D1468" s="122">
        <v>43852.970717592594</v>
      </c>
    </row>
    <row r="1469" spans="1:4" x14ac:dyDescent="0.25">
      <c r="A1469" s="78" t="s">
        <v>265</v>
      </c>
      <c r="B1469" s="78" t="s">
        <v>3006</v>
      </c>
      <c r="C1469" s="86" t="s">
        <v>1448</v>
      </c>
      <c r="D1469" s="122">
        <v>43852.970717592594</v>
      </c>
    </row>
    <row r="1470" spans="1:4" x14ac:dyDescent="0.25">
      <c r="A1470" s="78" t="s">
        <v>265</v>
      </c>
      <c r="B1470" s="78" t="s">
        <v>2448</v>
      </c>
      <c r="C1470" s="86" t="s">
        <v>1448</v>
      </c>
      <c r="D1470" s="122">
        <v>43852.970717592594</v>
      </c>
    </row>
    <row r="1471" spans="1:4" x14ac:dyDescent="0.25">
      <c r="A1471" s="78" t="s">
        <v>264</v>
      </c>
      <c r="B1471" s="78" t="s">
        <v>3088</v>
      </c>
      <c r="C1471" s="86" t="s">
        <v>1447</v>
      </c>
      <c r="D1471" s="122">
        <v>43852.840879629628</v>
      </c>
    </row>
    <row r="1472" spans="1:4" x14ac:dyDescent="0.25">
      <c r="A1472" s="78" t="s">
        <v>264</v>
      </c>
      <c r="B1472" s="78" t="s">
        <v>2985</v>
      </c>
      <c r="C1472" s="86" t="s">
        <v>1447</v>
      </c>
      <c r="D1472" s="122">
        <v>43852.840879629628</v>
      </c>
    </row>
    <row r="1473" spans="1:4" x14ac:dyDescent="0.25">
      <c r="A1473" s="78" t="s">
        <v>264</v>
      </c>
      <c r="B1473" s="78" t="s">
        <v>2475</v>
      </c>
      <c r="C1473" s="86" t="s">
        <v>1447</v>
      </c>
      <c r="D1473" s="122">
        <v>43852.840879629628</v>
      </c>
    </row>
    <row r="1474" spans="1:4" x14ac:dyDescent="0.25">
      <c r="A1474" s="78" t="s">
        <v>264</v>
      </c>
      <c r="B1474" s="78" t="s">
        <v>3002</v>
      </c>
      <c r="C1474" s="86" t="s">
        <v>1447</v>
      </c>
      <c r="D1474" s="122">
        <v>43852.840879629628</v>
      </c>
    </row>
    <row r="1475" spans="1:4" x14ac:dyDescent="0.25">
      <c r="A1475" s="78" t="s">
        <v>264</v>
      </c>
      <c r="B1475" s="78" t="s">
        <v>2470</v>
      </c>
      <c r="C1475" s="86" t="s">
        <v>1447</v>
      </c>
      <c r="D1475" s="122">
        <v>43852.840879629628</v>
      </c>
    </row>
    <row r="1476" spans="1:4" x14ac:dyDescent="0.25">
      <c r="A1476" s="78" t="s">
        <v>264</v>
      </c>
      <c r="B1476" s="78" t="s">
        <v>2452</v>
      </c>
      <c r="C1476" s="86" t="s">
        <v>1447</v>
      </c>
      <c r="D1476" s="122">
        <v>43852.840879629628</v>
      </c>
    </row>
    <row r="1477" spans="1:4" x14ac:dyDescent="0.25">
      <c r="A1477" s="78" t="s">
        <v>264</v>
      </c>
      <c r="B1477" s="78" t="s">
        <v>2982</v>
      </c>
      <c r="C1477" s="86" t="s">
        <v>1447</v>
      </c>
      <c r="D1477" s="122">
        <v>43852.840879629628</v>
      </c>
    </row>
    <row r="1478" spans="1:4" x14ac:dyDescent="0.25">
      <c r="A1478" s="78" t="s">
        <v>264</v>
      </c>
      <c r="B1478" s="78" t="s">
        <v>2983</v>
      </c>
      <c r="C1478" s="86" t="s">
        <v>1447</v>
      </c>
      <c r="D1478" s="122">
        <v>43852.840879629628</v>
      </c>
    </row>
    <row r="1479" spans="1:4" x14ac:dyDescent="0.25">
      <c r="A1479" s="78" t="s">
        <v>264</v>
      </c>
      <c r="B1479" s="78" t="s">
        <v>2989</v>
      </c>
      <c r="C1479" s="86" t="s">
        <v>1447</v>
      </c>
      <c r="D1479" s="122">
        <v>43852.840879629628</v>
      </c>
    </row>
    <row r="1480" spans="1:4" x14ac:dyDescent="0.25">
      <c r="A1480" s="78" t="s">
        <v>264</v>
      </c>
      <c r="B1480" s="78" t="s">
        <v>1907</v>
      </c>
      <c r="C1480" s="86" t="s">
        <v>1447</v>
      </c>
      <c r="D1480" s="122">
        <v>43852.840879629628</v>
      </c>
    </row>
    <row r="1481" spans="1:4" x14ac:dyDescent="0.25">
      <c r="A1481" s="78" t="s">
        <v>264</v>
      </c>
      <c r="B1481" s="78" t="s">
        <v>2994</v>
      </c>
      <c r="C1481" s="86" t="s">
        <v>1447</v>
      </c>
      <c r="D1481" s="122">
        <v>43852.840879629628</v>
      </c>
    </row>
    <row r="1482" spans="1:4" x14ac:dyDescent="0.25">
      <c r="A1482" s="78" t="s">
        <v>264</v>
      </c>
      <c r="B1482" s="78" t="s">
        <v>2981</v>
      </c>
      <c r="C1482" s="86" t="s">
        <v>1447</v>
      </c>
      <c r="D1482" s="122">
        <v>43852.840879629628</v>
      </c>
    </row>
    <row r="1483" spans="1:4" x14ac:dyDescent="0.25">
      <c r="A1483" s="78" t="s">
        <v>264</v>
      </c>
      <c r="B1483" s="78">
        <v>31</v>
      </c>
      <c r="C1483" s="86" t="s">
        <v>1447</v>
      </c>
      <c r="D1483" s="122">
        <v>43852.840879629628</v>
      </c>
    </row>
    <row r="1484" spans="1:4" x14ac:dyDescent="0.25">
      <c r="A1484" s="78" t="s">
        <v>264</v>
      </c>
      <c r="B1484" s="78" t="s">
        <v>3089</v>
      </c>
      <c r="C1484" s="86" t="s">
        <v>1447</v>
      </c>
      <c r="D1484" s="122">
        <v>43852.840879629628</v>
      </c>
    </row>
    <row r="1485" spans="1:4" x14ac:dyDescent="0.25">
      <c r="A1485" s="78" t="s">
        <v>264</v>
      </c>
      <c r="B1485" s="78" t="s">
        <v>2458</v>
      </c>
      <c r="C1485" s="86" t="s">
        <v>1447</v>
      </c>
      <c r="D1485" s="122">
        <v>43852.840879629628</v>
      </c>
    </row>
    <row r="1486" spans="1:4" x14ac:dyDescent="0.25">
      <c r="A1486" s="78" t="s">
        <v>264</v>
      </c>
      <c r="B1486" s="78" t="s">
        <v>3039</v>
      </c>
      <c r="C1486" s="86" t="s">
        <v>1447</v>
      </c>
      <c r="D1486" s="122">
        <v>43852.840879629628</v>
      </c>
    </row>
    <row r="1487" spans="1:4" x14ac:dyDescent="0.25">
      <c r="A1487" s="78" t="s">
        <v>264</v>
      </c>
      <c r="B1487" s="78" t="s">
        <v>1924</v>
      </c>
      <c r="C1487" s="86" t="s">
        <v>1447</v>
      </c>
      <c r="D1487" s="122">
        <v>43852.840879629628</v>
      </c>
    </row>
    <row r="1488" spans="1:4" x14ac:dyDescent="0.25">
      <c r="A1488" s="78" t="s">
        <v>264</v>
      </c>
      <c r="B1488" s="78" t="s">
        <v>65</v>
      </c>
      <c r="C1488" s="86" t="s">
        <v>1447</v>
      </c>
      <c r="D1488" s="122">
        <v>43852.840879629628</v>
      </c>
    </row>
    <row r="1489" spans="1:4" x14ac:dyDescent="0.25">
      <c r="A1489" s="78" t="s">
        <v>264</v>
      </c>
      <c r="B1489" s="78" t="s">
        <v>3029</v>
      </c>
      <c r="C1489" s="86" t="s">
        <v>1447</v>
      </c>
      <c r="D1489" s="122">
        <v>43852.840879629628</v>
      </c>
    </row>
    <row r="1490" spans="1:4" x14ac:dyDescent="0.25">
      <c r="A1490" s="78" t="s">
        <v>264</v>
      </c>
      <c r="B1490" s="78" t="s">
        <v>2455</v>
      </c>
      <c r="C1490" s="86" t="s">
        <v>1447</v>
      </c>
      <c r="D1490" s="122">
        <v>43852.840879629628</v>
      </c>
    </row>
    <row r="1491" spans="1:4" x14ac:dyDescent="0.25">
      <c r="A1491" s="78" t="s">
        <v>264</v>
      </c>
      <c r="B1491" s="78" t="s">
        <v>2459</v>
      </c>
      <c r="C1491" s="86" t="s">
        <v>1447</v>
      </c>
      <c r="D1491" s="122">
        <v>43852.840879629628</v>
      </c>
    </row>
    <row r="1492" spans="1:4" x14ac:dyDescent="0.25">
      <c r="A1492" s="78" t="s">
        <v>264</v>
      </c>
      <c r="B1492" s="78" t="s">
        <v>3090</v>
      </c>
      <c r="C1492" s="86" t="s">
        <v>1447</v>
      </c>
      <c r="D1492" s="122">
        <v>43852.840879629628</v>
      </c>
    </row>
    <row r="1493" spans="1:4" x14ac:dyDescent="0.25">
      <c r="A1493" s="78" t="s">
        <v>264</v>
      </c>
      <c r="B1493" s="78" t="s">
        <v>3091</v>
      </c>
      <c r="C1493" s="86" t="s">
        <v>1447</v>
      </c>
      <c r="D1493" s="122">
        <v>43852.840879629628</v>
      </c>
    </row>
    <row r="1494" spans="1:4" x14ac:dyDescent="0.25">
      <c r="A1494" s="78" t="s">
        <v>264</v>
      </c>
      <c r="B1494" s="78" t="s">
        <v>3092</v>
      </c>
      <c r="C1494" s="86" t="s">
        <v>1447</v>
      </c>
      <c r="D1494" s="122">
        <v>43852.840879629628</v>
      </c>
    </row>
    <row r="1495" spans="1:4" x14ac:dyDescent="0.25">
      <c r="A1495" s="78" t="s">
        <v>264</v>
      </c>
      <c r="B1495" s="78" t="s">
        <v>2489</v>
      </c>
      <c r="C1495" s="86" t="s">
        <v>1447</v>
      </c>
      <c r="D1495" s="122">
        <v>43852.840879629628</v>
      </c>
    </row>
    <row r="1496" spans="1:4" x14ac:dyDescent="0.25">
      <c r="A1496" s="78" t="s">
        <v>264</v>
      </c>
      <c r="B1496" s="78" t="s">
        <v>2990</v>
      </c>
      <c r="C1496" s="86" t="s">
        <v>1447</v>
      </c>
      <c r="D1496" s="122">
        <v>43852.840879629628</v>
      </c>
    </row>
    <row r="1497" spans="1:4" x14ac:dyDescent="0.25">
      <c r="A1497" s="78" t="s">
        <v>264</v>
      </c>
      <c r="B1497" s="78" t="s">
        <v>2490</v>
      </c>
      <c r="C1497" s="86" t="s">
        <v>1447</v>
      </c>
      <c r="D1497" s="122">
        <v>43852.840879629628</v>
      </c>
    </row>
    <row r="1498" spans="1:4" x14ac:dyDescent="0.25">
      <c r="A1498" s="78" t="s">
        <v>264</v>
      </c>
      <c r="B1498" s="78">
        <v>10</v>
      </c>
      <c r="C1498" s="86" t="s">
        <v>1447</v>
      </c>
      <c r="D1498" s="122">
        <v>43852.840879629628</v>
      </c>
    </row>
    <row r="1499" spans="1:4" x14ac:dyDescent="0.25">
      <c r="A1499" s="78" t="s">
        <v>264</v>
      </c>
      <c r="B1499" s="78" t="s">
        <v>2450</v>
      </c>
      <c r="C1499" s="86" t="s">
        <v>1447</v>
      </c>
      <c r="D1499" s="122">
        <v>43852.840879629628</v>
      </c>
    </row>
    <row r="1500" spans="1:4" x14ac:dyDescent="0.25">
      <c r="A1500" s="78" t="s">
        <v>264</v>
      </c>
      <c r="B1500" s="78" t="s">
        <v>3088</v>
      </c>
      <c r="C1500" s="86" t="s">
        <v>1446</v>
      </c>
      <c r="D1500" s="122">
        <v>43848.796805555554</v>
      </c>
    </row>
    <row r="1501" spans="1:4" x14ac:dyDescent="0.25">
      <c r="A1501" s="78" t="s">
        <v>264</v>
      </c>
      <c r="B1501" s="78" t="s">
        <v>2985</v>
      </c>
      <c r="C1501" s="86" t="s">
        <v>1446</v>
      </c>
      <c r="D1501" s="122">
        <v>43848.796805555554</v>
      </c>
    </row>
    <row r="1502" spans="1:4" x14ac:dyDescent="0.25">
      <c r="A1502" s="78" t="s">
        <v>264</v>
      </c>
      <c r="B1502" s="78" t="s">
        <v>2475</v>
      </c>
      <c r="C1502" s="86" t="s">
        <v>1446</v>
      </c>
      <c r="D1502" s="122">
        <v>43848.796805555554</v>
      </c>
    </row>
    <row r="1503" spans="1:4" x14ac:dyDescent="0.25">
      <c r="A1503" s="78" t="s">
        <v>264</v>
      </c>
      <c r="B1503" s="78" t="s">
        <v>3002</v>
      </c>
      <c r="C1503" s="86" t="s">
        <v>1446</v>
      </c>
      <c r="D1503" s="122">
        <v>43848.796805555554</v>
      </c>
    </row>
    <row r="1504" spans="1:4" x14ac:dyDescent="0.25">
      <c r="A1504" s="78" t="s">
        <v>264</v>
      </c>
      <c r="B1504" s="78" t="s">
        <v>2470</v>
      </c>
      <c r="C1504" s="86" t="s">
        <v>1446</v>
      </c>
      <c r="D1504" s="122">
        <v>43848.796805555554</v>
      </c>
    </row>
    <row r="1505" spans="1:4" x14ac:dyDescent="0.25">
      <c r="A1505" s="78" t="s">
        <v>264</v>
      </c>
      <c r="B1505" s="78" t="s">
        <v>2452</v>
      </c>
      <c r="C1505" s="86" t="s">
        <v>1446</v>
      </c>
      <c r="D1505" s="122">
        <v>43848.796805555554</v>
      </c>
    </row>
    <row r="1506" spans="1:4" x14ac:dyDescent="0.25">
      <c r="A1506" s="78" t="s">
        <v>264</v>
      </c>
      <c r="B1506" s="78" t="s">
        <v>2982</v>
      </c>
      <c r="C1506" s="86" t="s">
        <v>1446</v>
      </c>
      <c r="D1506" s="122">
        <v>43848.796805555554</v>
      </c>
    </row>
    <row r="1507" spans="1:4" x14ac:dyDescent="0.25">
      <c r="A1507" s="78" t="s">
        <v>264</v>
      </c>
      <c r="B1507" s="78" t="s">
        <v>2983</v>
      </c>
      <c r="C1507" s="86" t="s">
        <v>1446</v>
      </c>
      <c r="D1507" s="122">
        <v>43848.796805555554</v>
      </c>
    </row>
    <row r="1508" spans="1:4" x14ac:dyDescent="0.25">
      <c r="A1508" s="78" t="s">
        <v>264</v>
      </c>
      <c r="B1508" s="78" t="s">
        <v>2989</v>
      </c>
      <c r="C1508" s="86" t="s">
        <v>1446</v>
      </c>
      <c r="D1508" s="122">
        <v>43848.796805555554</v>
      </c>
    </row>
    <row r="1509" spans="1:4" x14ac:dyDescent="0.25">
      <c r="A1509" s="78" t="s">
        <v>264</v>
      </c>
      <c r="B1509" s="78" t="s">
        <v>1907</v>
      </c>
      <c r="C1509" s="86" t="s">
        <v>1446</v>
      </c>
      <c r="D1509" s="122">
        <v>43848.796805555554</v>
      </c>
    </row>
    <row r="1510" spans="1:4" x14ac:dyDescent="0.25">
      <c r="A1510" s="78" t="s">
        <v>264</v>
      </c>
      <c r="B1510" s="78" t="s">
        <v>2994</v>
      </c>
      <c r="C1510" s="86" t="s">
        <v>1446</v>
      </c>
      <c r="D1510" s="122">
        <v>43848.796805555554</v>
      </c>
    </row>
    <row r="1511" spans="1:4" x14ac:dyDescent="0.25">
      <c r="A1511" s="78" t="s">
        <v>264</v>
      </c>
      <c r="B1511" s="78" t="s">
        <v>2981</v>
      </c>
      <c r="C1511" s="86" t="s">
        <v>1446</v>
      </c>
      <c r="D1511" s="122">
        <v>43848.796805555554</v>
      </c>
    </row>
    <row r="1512" spans="1:4" x14ac:dyDescent="0.25">
      <c r="A1512" s="78" t="s">
        <v>264</v>
      </c>
      <c r="B1512" s="78">
        <v>31</v>
      </c>
      <c r="C1512" s="86" t="s">
        <v>1446</v>
      </c>
      <c r="D1512" s="122">
        <v>43848.796805555554</v>
      </c>
    </row>
    <row r="1513" spans="1:4" x14ac:dyDescent="0.25">
      <c r="A1513" s="78" t="s">
        <v>264</v>
      </c>
      <c r="B1513" s="78" t="s">
        <v>3089</v>
      </c>
      <c r="C1513" s="86" t="s">
        <v>1446</v>
      </c>
      <c r="D1513" s="122">
        <v>43848.796805555554</v>
      </c>
    </row>
    <row r="1514" spans="1:4" x14ac:dyDescent="0.25">
      <c r="A1514" s="78" t="s">
        <v>264</v>
      </c>
      <c r="B1514" s="78" t="s">
        <v>2458</v>
      </c>
      <c r="C1514" s="86" t="s">
        <v>1446</v>
      </c>
      <c r="D1514" s="122">
        <v>43848.796805555554</v>
      </c>
    </row>
    <row r="1515" spans="1:4" x14ac:dyDescent="0.25">
      <c r="A1515" s="78" t="s">
        <v>264</v>
      </c>
      <c r="B1515" s="78" t="s">
        <v>3039</v>
      </c>
      <c r="C1515" s="86" t="s">
        <v>1446</v>
      </c>
      <c r="D1515" s="122">
        <v>43848.796805555554</v>
      </c>
    </row>
    <row r="1516" spans="1:4" x14ac:dyDescent="0.25">
      <c r="A1516" s="78" t="s">
        <v>264</v>
      </c>
      <c r="B1516" s="78" t="s">
        <v>1924</v>
      </c>
      <c r="C1516" s="86" t="s">
        <v>1446</v>
      </c>
      <c r="D1516" s="122">
        <v>43848.796805555554</v>
      </c>
    </row>
    <row r="1517" spans="1:4" x14ac:dyDescent="0.25">
      <c r="A1517" s="78" t="s">
        <v>264</v>
      </c>
      <c r="B1517" s="78" t="s">
        <v>65</v>
      </c>
      <c r="C1517" s="86" t="s">
        <v>1446</v>
      </c>
      <c r="D1517" s="122">
        <v>43848.796805555554</v>
      </c>
    </row>
    <row r="1518" spans="1:4" x14ac:dyDescent="0.25">
      <c r="A1518" s="78" t="s">
        <v>264</v>
      </c>
      <c r="B1518" s="78" t="s">
        <v>3029</v>
      </c>
      <c r="C1518" s="86" t="s">
        <v>1446</v>
      </c>
      <c r="D1518" s="122">
        <v>43848.796805555554</v>
      </c>
    </row>
    <row r="1519" spans="1:4" x14ac:dyDescent="0.25">
      <c r="A1519" s="78" t="s">
        <v>264</v>
      </c>
      <c r="B1519" s="78" t="s">
        <v>2455</v>
      </c>
      <c r="C1519" s="86" t="s">
        <v>1446</v>
      </c>
      <c r="D1519" s="122">
        <v>43848.796805555554</v>
      </c>
    </row>
    <row r="1520" spans="1:4" x14ac:dyDescent="0.25">
      <c r="A1520" s="78" t="s">
        <v>264</v>
      </c>
      <c r="B1520" s="78" t="s">
        <v>2459</v>
      </c>
      <c r="C1520" s="86" t="s">
        <v>1446</v>
      </c>
      <c r="D1520" s="122">
        <v>43848.796805555554</v>
      </c>
    </row>
    <row r="1521" spans="1:4" x14ac:dyDescent="0.25">
      <c r="A1521" s="78" t="s">
        <v>264</v>
      </c>
      <c r="B1521" s="78" t="s">
        <v>3090</v>
      </c>
      <c r="C1521" s="86" t="s">
        <v>1446</v>
      </c>
      <c r="D1521" s="122">
        <v>43848.796805555554</v>
      </c>
    </row>
    <row r="1522" spans="1:4" x14ac:dyDescent="0.25">
      <c r="A1522" s="78" t="s">
        <v>264</v>
      </c>
      <c r="B1522" s="78" t="s">
        <v>3091</v>
      </c>
      <c r="C1522" s="86" t="s">
        <v>1446</v>
      </c>
      <c r="D1522" s="122">
        <v>43848.796805555554</v>
      </c>
    </row>
    <row r="1523" spans="1:4" x14ac:dyDescent="0.25">
      <c r="A1523" s="78" t="s">
        <v>264</v>
      </c>
      <c r="B1523" s="78" t="s">
        <v>3092</v>
      </c>
      <c r="C1523" s="86" t="s">
        <v>1446</v>
      </c>
      <c r="D1523" s="122">
        <v>43848.796805555554</v>
      </c>
    </row>
    <row r="1524" spans="1:4" x14ac:dyDescent="0.25">
      <c r="A1524" s="78" t="s">
        <v>264</v>
      </c>
      <c r="B1524" s="78" t="s">
        <v>2489</v>
      </c>
      <c r="C1524" s="86" t="s">
        <v>1446</v>
      </c>
      <c r="D1524" s="122">
        <v>43848.796805555554</v>
      </c>
    </row>
    <row r="1525" spans="1:4" x14ac:dyDescent="0.25">
      <c r="A1525" s="78" t="s">
        <v>264</v>
      </c>
      <c r="B1525" s="78" t="s">
        <v>2990</v>
      </c>
      <c r="C1525" s="86" t="s">
        <v>1446</v>
      </c>
      <c r="D1525" s="122">
        <v>43848.796805555554</v>
      </c>
    </row>
    <row r="1526" spans="1:4" x14ac:dyDescent="0.25">
      <c r="A1526" s="78" t="s">
        <v>264</v>
      </c>
      <c r="B1526" s="78" t="s">
        <v>2490</v>
      </c>
      <c r="C1526" s="86" t="s">
        <v>1446</v>
      </c>
      <c r="D1526" s="122">
        <v>43848.796805555554</v>
      </c>
    </row>
    <row r="1527" spans="1:4" x14ac:dyDescent="0.25">
      <c r="A1527" s="78" t="s">
        <v>264</v>
      </c>
      <c r="B1527" s="78">
        <v>10</v>
      </c>
      <c r="C1527" s="86" t="s">
        <v>1446</v>
      </c>
      <c r="D1527" s="122">
        <v>43848.796805555554</v>
      </c>
    </row>
    <row r="1528" spans="1:4" x14ac:dyDescent="0.25">
      <c r="A1528" s="78" t="s">
        <v>264</v>
      </c>
      <c r="B1528" s="78" t="s">
        <v>2450</v>
      </c>
      <c r="C1528" s="86" t="s">
        <v>1446</v>
      </c>
      <c r="D1528" s="122">
        <v>43848.796805555554</v>
      </c>
    </row>
    <row r="1529" spans="1:4" x14ac:dyDescent="0.25">
      <c r="A1529" s="78" t="s">
        <v>263</v>
      </c>
      <c r="B1529" s="78" t="s">
        <v>3088</v>
      </c>
      <c r="C1529" s="86" t="s">
        <v>1445</v>
      </c>
      <c r="D1529" s="122">
        <v>43852.830810185187</v>
      </c>
    </row>
    <row r="1530" spans="1:4" x14ac:dyDescent="0.25">
      <c r="A1530" s="78" t="s">
        <v>263</v>
      </c>
      <c r="B1530" s="78" t="s">
        <v>2985</v>
      </c>
      <c r="C1530" s="86" t="s">
        <v>1445</v>
      </c>
      <c r="D1530" s="122">
        <v>43852.830810185187</v>
      </c>
    </row>
    <row r="1531" spans="1:4" x14ac:dyDescent="0.25">
      <c r="A1531" s="78" t="s">
        <v>263</v>
      </c>
      <c r="B1531" s="78" t="s">
        <v>2475</v>
      </c>
      <c r="C1531" s="86" t="s">
        <v>1445</v>
      </c>
      <c r="D1531" s="122">
        <v>43852.830810185187</v>
      </c>
    </row>
    <row r="1532" spans="1:4" x14ac:dyDescent="0.25">
      <c r="A1532" s="78" t="s">
        <v>263</v>
      </c>
      <c r="B1532" s="78" t="s">
        <v>3002</v>
      </c>
      <c r="C1532" s="86" t="s">
        <v>1445</v>
      </c>
      <c r="D1532" s="122">
        <v>43852.830810185187</v>
      </c>
    </row>
    <row r="1533" spans="1:4" x14ac:dyDescent="0.25">
      <c r="A1533" s="78" t="s">
        <v>263</v>
      </c>
      <c r="B1533" s="78" t="s">
        <v>2470</v>
      </c>
      <c r="C1533" s="86" t="s">
        <v>1445</v>
      </c>
      <c r="D1533" s="122">
        <v>43852.830810185187</v>
      </c>
    </row>
    <row r="1534" spans="1:4" x14ac:dyDescent="0.25">
      <c r="A1534" s="78" t="s">
        <v>263</v>
      </c>
      <c r="B1534" s="78" t="s">
        <v>2452</v>
      </c>
      <c r="C1534" s="86" t="s">
        <v>1445</v>
      </c>
      <c r="D1534" s="122">
        <v>43852.830810185187</v>
      </c>
    </row>
    <row r="1535" spans="1:4" x14ac:dyDescent="0.25">
      <c r="A1535" s="78" t="s">
        <v>263</v>
      </c>
      <c r="B1535" s="78" t="s">
        <v>2982</v>
      </c>
      <c r="C1535" s="86" t="s">
        <v>1445</v>
      </c>
      <c r="D1535" s="122">
        <v>43852.830810185187</v>
      </c>
    </row>
    <row r="1536" spans="1:4" x14ac:dyDescent="0.25">
      <c r="A1536" s="78" t="s">
        <v>263</v>
      </c>
      <c r="B1536" s="78" t="s">
        <v>2983</v>
      </c>
      <c r="C1536" s="86" t="s">
        <v>1445</v>
      </c>
      <c r="D1536" s="122">
        <v>43852.830810185187</v>
      </c>
    </row>
    <row r="1537" spans="1:4" x14ac:dyDescent="0.25">
      <c r="A1537" s="78" t="s">
        <v>263</v>
      </c>
      <c r="B1537" s="78" t="s">
        <v>2989</v>
      </c>
      <c r="C1537" s="86" t="s">
        <v>1445</v>
      </c>
      <c r="D1537" s="122">
        <v>43852.830810185187</v>
      </c>
    </row>
    <row r="1538" spans="1:4" x14ac:dyDescent="0.25">
      <c r="A1538" s="78" t="s">
        <v>263</v>
      </c>
      <c r="B1538" s="78" t="s">
        <v>1907</v>
      </c>
      <c r="C1538" s="86" t="s">
        <v>1445</v>
      </c>
      <c r="D1538" s="122">
        <v>43852.830810185187</v>
      </c>
    </row>
    <row r="1539" spans="1:4" x14ac:dyDescent="0.25">
      <c r="A1539" s="78" t="s">
        <v>263</v>
      </c>
      <c r="B1539" s="78" t="s">
        <v>2994</v>
      </c>
      <c r="C1539" s="86" t="s">
        <v>1445</v>
      </c>
      <c r="D1539" s="122">
        <v>43852.830810185187</v>
      </c>
    </row>
    <row r="1540" spans="1:4" x14ac:dyDescent="0.25">
      <c r="A1540" s="78" t="s">
        <v>263</v>
      </c>
      <c r="B1540" s="78" t="s">
        <v>2981</v>
      </c>
      <c r="C1540" s="86" t="s">
        <v>1445</v>
      </c>
      <c r="D1540" s="122">
        <v>43852.830810185187</v>
      </c>
    </row>
    <row r="1541" spans="1:4" x14ac:dyDescent="0.25">
      <c r="A1541" s="78" t="s">
        <v>263</v>
      </c>
      <c r="B1541" s="78">
        <v>31</v>
      </c>
      <c r="C1541" s="86" t="s">
        <v>1445</v>
      </c>
      <c r="D1541" s="122">
        <v>43852.830810185187</v>
      </c>
    </row>
    <row r="1542" spans="1:4" x14ac:dyDescent="0.25">
      <c r="A1542" s="78" t="s">
        <v>263</v>
      </c>
      <c r="B1542" s="78" t="s">
        <v>3089</v>
      </c>
      <c r="C1542" s="86" t="s">
        <v>1445</v>
      </c>
      <c r="D1542" s="122">
        <v>43852.830810185187</v>
      </c>
    </row>
    <row r="1543" spans="1:4" x14ac:dyDescent="0.25">
      <c r="A1543" s="78" t="s">
        <v>263</v>
      </c>
      <c r="B1543" s="78" t="s">
        <v>2458</v>
      </c>
      <c r="C1543" s="86" t="s">
        <v>1445</v>
      </c>
      <c r="D1543" s="122">
        <v>43852.830810185187</v>
      </c>
    </row>
    <row r="1544" spans="1:4" x14ac:dyDescent="0.25">
      <c r="A1544" s="78" t="s">
        <v>263</v>
      </c>
      <c r="B1544" s="78" t="s">
        <v>3039</v>
      </c>
      <c r="C1544" s="86" t="s">
        <v>1445</v>
      </c>
      <c r="D1544" s="122">
        <v>43852.830810185187</v>
      </c>
    </row>
    <row r="1545" spans="1:4" x14ac:dyDescent="0.25">
      <c r="A1545" s="78" t="s">
        <v>263</v>
      </c>
      <c r="B1545" s="78" t="s">
        <v>1924</v>
      </c>
      <c r="C1545" s="86" t="s">
        <v>1445</v>
      </c>
      <c r="D1545" s="122">
        <v>43852.830810185187</v>
      </c>
    </row>
    <row r="1546" spans="1:4" x14ac:dyDescent="0.25">
      <c r="A1546" s="78" t="s">
        <v>263</v>
      </c>
      <c r="B1546" s="78" t="s">
        <v>65</v>
      </c>
      <c r="C1546" s="86" t="s">
        <v>1445</v>
      </c>
      <c r="D1546" s="122">
        <v>43852.830810185187</v>
      </c>
    </row>
    <row r="1547" spans="1:4" x14ac:dyDescent="0.25">
      <c r="A1547" s="78" t="s">
        <v>263</v>
      </c>
      <c r="B1547" s="78" t="s">
        <v>3029</v>
      </c>
      <c r="C1547" s="86" t="s">
        <v>1445</v>
      </c>
      <c r="D1547" s="122">
        <v>43852.830810185187</v>
      </c>
    </row>
    <row r="1548" spans="1:4" x14ac:dyDescent="0.25">
      <c r="A1548" s="78" t="s">
        <v>263</v>
      </c>
      <c r="B1548" s="78" t="s">
        <v>2455</v>
      </c>
      <c r="C1548" s="86" t="s">
        <v>1445</v>
      </c>
      <c r="D1548" s="122">
        <v>43852.830810185187</v>
      </c>
    </row>
    <row r="1549" spans="1:4" x14ac:dyDescent="0.25">
      <c r="A1549" s="78" t="s">
        <v>263</v>
      </c>
      <c r="B1549" s="78" t="s">
        <v>2459</v>
      </c>
      <c r="C1549" s="86" t="s">
        <v>1445</v>
      </c>
      <c r="D1549" s="122">
        <v>43852.830810185187</v>
      </c>
    </row>
    <row r="1550" spans="1:4" x14ac:dyDescent="0.25">
      <c r="A1550" s="78" t="s">
        <v>263</v>
      </c>
      <c r="B1550" s="78" t="s">
        <v>3090</v>
      </c>
      <c r="C1550" s="86" t="s">
        <v>1445</v>
      </c>
      <c r="D1550" s="122">
        <v>43852.830810185187</v>
      </c>
    </row>
    <row r="1551" spans="1:4" x14ac:dyDescent="0.25">
      <c r="A1551" s="78" t="s">
        <v>263</v>
      </c>
      <c r="B1551" s="78" t="s">
        <v>3091</v>
      </c>
      <c r="C1551" s="86" t="s">
        <v>1445</v>
      </c>
      <c r="D1551" s="122">
        <v>43852.830810185187</v>
      </c>
    </row>
    <row r="1552" spans="1:4" x14ac:dyDescent="0.25">
      <c r="A1552" s="78" t="s">
        <v>263</v>
      </c>
      <c r="B1552" s="78" t="s">
        <v>3092</v>
      </c>
      <c r="C1552" s="86" t="s">
        <v>1445</v>
      </c>
      <c r="D1552" s="122">
        <v>43852.830810185187</v>
      </c>
    </row>
    <row r="1553" spans="1:4" x14ac:dyDescent="0.25">
      <c r="A1553" s="78" t="s">
        <v>263</v>
      </c>
      <c r="B1553" s="78" t="s">
        <v>2489</v>
      </c>
      <c r="C1553" s="86" t="s">
        <v>1445</v>
      </c>
      <c r="D1553" s="122">
        <v>43852.830810185187</v>
      </c>
    </row>
    <row r="1554" spans="1:4" x14ac:dyDescent="0.25">
      <c r="A1554" s="78" t="s">
        <v>263</v>
      </c>
      <c r="B1554" s="78" t="s">
        <v>2990</v>
      </c>
      <c r="C1554" s="86" t="s">
        <v>1445</v>
      </c>
      <c r="D1554" s="122">
        <v>43852.830810185187</v>
      </c>
    </row>
    <row r="1555" spans="1:4" x14ac:dyDescent="0.25">
      <c r="A1555" s="78" t="s">
        <v>263</v>
      </c>
      <c r="B1555" s="78" t="s">
        <v>2490</v>
      </c>
      <c r="C1555" s="86" t="s">
        <v>1445</v>
      </c>
      <c r="D1555" s="122">
        <v>43852.830810185187</v>
      </c>
    </row>
    <row r="1556" spans="1:4" x14ac:dyDescent="0.25">
      <c r="A1556" s="78" t="s">
        <v>263</v>
      </c>
      <c r="B1556" s="78">
        <v>10</v>
      </c>
      <c r="C1556" s="86" t="s">
        <v>1445</v>
      </c>
      <c r="D1556" s="122">
        <v>43852.830810185187</v>
      </c>
    </row>
    <row r="1557" spans="1:4" x14ac:dyDescent="0.25">
      <c r="A1557" s="78" t="s">
        <v>263</v>
      </c>
      <c r="B1557" s="78" t="s">
        <v>2450</v>
      </c>
      <c r="C1557" s="86" t="s">
        <v>1445</v>
      </c>
      <c r="D1557" s="122">
        <v>43852.830810185187</v>
      </c>
    </row>
    <row r="1558" spans="1:4" x14ac:dyDescent="0.25">
      <c r="A1558" s="78" t="s">
        <v>263</v>
      </c>
      <c r="B1558" s="78" t="s">
        <v>3107</v>
      </c>
      <c r="C1558" s="86" t="s">
        <v>1444</v>
      </c>
      <c r="D1558" s="122">
        <v>43850.711863425924</v>
      </c>
    </row>
    <row r="1559" spans="1:4" x14ac:dyDescent="0.25">
      <c r="A1559" s="78" t="s">
        <v>263</v>
      </c>
      <c r="B1559" s="78" t="s">
        <v>2596</v>
      </c>
      <c r="C1559" s="86" t="s">
        <v>1444</v>
      </c>
      <c r="D1559" s="122">
        <v>43850.711863425924</v>
      </c>
    </row>
    <row r="1560" spans="1:4" x14ac:dyDescent="0.25">
      <c r="A1560" s="78" t="s">
        <v>263</v>
      </c>
      <c r="B1560" s="78" t="s">
        <v>2597</v>
      </c>
      <c r="C1560" s="86" t="s">
        <v>1444</v>
      </c>
      <c r="D1560" s="122">
        <v>43850.711863425924</v>
      </c>
    </row>
    <row r="1561" spans="1:4" x14ac:dyDescent="0.25">
      <c r="A1561" s="78" t="s">
        <v>263</v>
      </c>
      <c r="B1561" s="78" t="s">
        <v>2484</v>
      </c>
      <c r="C1561" s="86" t="s">
        <v>1444</v>
      </c>
      <c r="D1561" s="122">
        <v>43850.711863425924</v>
      </c>
    </row>
    <row r="1562" spans="1:4" x14ac:dyDescent="0.25">
      <c r="A1562" s="78" t="s">
        <v>263</v>
      </c>
      <c r="B1562" s="78" t="s">
        <v>2980</v>
      </c>
      <c r="C1562" s="86" t="s">
        <v>1444</v>
      </c>
      <c r="D1562" s="122">
        <v>43850.711863425924</v>
      </c>
    </row>
    <row r="1563" spans="1:4" x14ac:dyDescent="0.25">
      <c r="A1563" s="78" t="s">
        <v>263</v>
      </c>
      <c r="B1563" s="78" t="s">
        <v>2987</v>
      </c>
      <c r="C1563" s="86" t="s">
        <v>1444</v>
      </c>
      <c r="D1563" s="122">
        <v>43850.711863425924</v>
      </c>
    </row>
    <row r="1564" spans="1:4" x14ac:dyDescent="0.25">
      <c r="A1564" s="78" t="s">
        <v>263</v>
      </c>
      <c r="B1564" s="78" t="s">
        <v>2524</v>
      </c>
      <c r="C1564" s="86" t="s">
        <v>1444</v>
      </c>
      <c r="D1564" s="122">
        <v>43850.711863425924</v>
      </c>
    </row>
    <row r="1565" spans="1:4" x14ac:dyDescent="0.25">
      <c r="A1565" s="78" t="s">
        <v>263</v>
      </c>
      <c r="B1565" s="78" t="s">
        <v>3161</v>
      </c>
      <c r="C1565" s="86" t="s">
        <v>1444</v>
      </c>
      <c r="D1565" s="122">
        <v>43850.711863425924</v>
      </c>
    </row>
    <row r="1566" spans="1:4" x14ac:dyDescent="0.25">
      <c r="A1566" s="78" t="s">
        <v>263</v>
      </c>
      <c r="B1566" s="78" t="s">
        <v>2984</v>
      </c>
      <c r="C1566" s="86" t="s">
        <v>1444</v>
      </c>
      <c r="D1566" s="122">
        <v>43850.711863425924</v>
      </c>
    </row>
    <row r="1567" spans="1:4" x14ac:dyDescent="0.25">
      <c r="A1567" s="78" t="s">
        <v>263</v>
      </c>
      <c r="B1567" s="78" t="s">
        <v>1726</v>
      </c>
      <c r="C1567" s="86" t="s">
        <v>1444</v>
      </c>
      <c r="D1567" s="122">
        <v>43850.711863425924</v>
      </c>
    </row>
    <row r="1568" spans="1:4" x14ac:dyDescent="0.25">
      <c r="A1568" s="78" t="s">
        <v>263</v>
      </c>
      <c r="B1568" s="78" t="s">
        <v>3038</v>
      </c>
      <c r="C1568" s="86" t="s">
        <v>1444</v>
      </c>
      <c r="D1568" s="122">
        <v>43850.711863425924</v>
      </c>
    </row>
    <row r="1569" spans="1:4" x14ac:dyDescent="0.25">
      <c r="A1569" s="78" t="s">
        <v>263</v>
      </c>
      <c r="B1569" s="78" t="s">
        <v>2982</v>
      </c>
      <c r="C1569" s="86" t="s">
        <v>1444</v>
      </c>
      <c r="D1569" s="122">
        <v>43850.711863425924</v>
      </c>
    </row>
    <row r="1570" spans="1:4" x14ac:dyDescent="0.25">
      <c r="A1570" s="78" t="s">
        <v>263</v>
      </c>
      <c r="B1570" s="78" t="s">
        <v>3039</v>
      </c>
      <c r="C1570" s="86" t="s">
        <v>1444</v>
      </c>
      <c r="D1570" s="122">
        <v>43850.711863425924</v>
      </c>
    </row>
    <row r="1571" spans="1:4" x14ac:dyDescent="0.25">
      <c r="A1571" s="78" t="s">
        <v>263</v>
      </c>
      <c r="B1571" s="78" t="s">
        <v>3040</v>
      </c>
      <c r="C1571" s="86" t="s">
        <v>1444</v>
      </c>
      <c r="D1571" s="122">
        <v>43850.711863425924</v>
      </c>
    </row>
    <row r="1572" spans="1:4" x14ac:dyDescent="0.25">
      <c r="A1572" s="78" t="s">
        <v>263</v>
      </c>
      <c r="B1572" s="78" t="s">
        <v>3041</v>
      </c>
      <c r="C1572" s="86" t="s">
        <v>1444</v>
      </c>
      <c r="D1572" s="122">
        <v>43850.711863425924</v>
      </c>
    </row>
    <row r="1573" spans="1:4" x14ac:dyDescent="0.25">
      <c r="A1573" s="78" t="s">
        <v>263</v>
      </c>
      <c r="B1573" s="78">
        <v>3</v>
      </c>
      <c r="C1573" s="86" t="s">
        <v>1444</v>
      </c>
      <c r="D1573" s="122">
        <v>43850.711863425924</v>
      </c>
    </row>
    <row r="1574" spans="1:4" x14ac:dyDescent="0.25">
      <c r="A1574" s="78" t="s">
        <v>263</v>
      </c>
      <c r="B1574" s="78">
        <v>1</v>
      </c>
      <c r="C1574" s="86" t="s">
        <v>1444</v>
      </c>
      <c r="D1574" s="122">
        <v>43850.711863425924</v>
      </c>
    </row>
    <row r="1575" spans="1:4" x14ac:dyDescent="0.25">
      <c r="A1575" s="78" t="s">
        <v>263</v>
      </c>
      <c r="B1575" s="78" t="s">
        <v>3089</v>
      </c>
      <c r="C1575" s="86" t="s">
        <v>1444</v>
      </c>
      <c r="D1575" s="122">
        <v>43850.711863425924</v>
      </c>
    </row>
    <row r="1576" spans="1:4" x14ac:dyDescent="0.25">
      <c r="A1576" s="78" t="s">
        <v>263</v>
      </c>
      <c r="B1576" s="78" t="s">
        <v>3148</v>
      </c>
      <c r="C1576" s="86" t="s">
        <v>1444</v>
      </c>
      <c r="D1576" s="122">
        <v>43850.711863425924</v>
      </c>
    </row>
    <row r="1577" spans="1:4" x14ac:dyDescent="0.25">
      <c r="A1577" s="78" t="s">
        <v>263</v>
      </c>
      <c r="B1577" s="78" t="s">
        <v>1766</v>
      </c>
      <c r="C1577" s="86" t="s">
        <v>1444</v>
      </c>
      <c r="D1577" s="122">
        <v>43850.711863425924</v>
      </c>
    </row>
    <row r="1578" spans="1:4" x14ac:dyDescent="0.25">
      <c r="A1578" s="78" t="s">
        <v>263</v>
      </c>
      <c r="B1578" s="78" t="s">
        <v>3149</v>
      </c>
      <c r="C1578" s="86" t="s">
        <v>1444</v>
      </c>
      <c r="D1578" s="122">
        <v>43850.711863425924</v>
      </c>
    </row>
    <row r="1579" spans="1:4" x14ac:dyDescent="0.25">
      <c r="A1579" s="78" t="s">
        <v>263</v>
      </c>
      <c r="B1579" s="78" t="s">
        <v>3150</v>
      </c>
      <c r="C1579" s="86" t="s">
        <v>1444</v>
      </c>
      <c r="D1579" s="122">
        <v>43850.711863425924</v>
      </c>
    </row>
    <row r="1580" spans="1:4" x14ac:dyDescent="0.25">
      <c r="A1580" s="78" t="s">
        <v>263</v>
      </c>
      <c r="B1580" s="78" t="s">
        <v>3167</v>
      </c>
      <c r="C1580" s="86" t="s">
        <v>1444</v>
      </c>
      <c r="D1580" s="122">
        <v>43850.711863425924</v>
      </c>
    </row>
    <row r="1581" spans="1:4" x14ac:dyDescent="0.25">
      <c r="A1581" s="78" t="s">
        <v>263</v>
      </c>
      <c r="B1581" s="78" t="s">
        <v>3168</v>
      </c>
      <c r="C1581" s="86" t="s">
        <v>1444</v>
      </c>
      <c r="D1581" s="122">
        <v>43850.711863425924</v>
      </c>
    </row>
    <row r="1582" spans="1:4" x14ac:dyDescent="0.25">
      <c r="A1582" s="78" t="s">
        <v>263</v>
      </c>
      <c r="B1582" s="78">
        <v>15</v>
      </c>
      <c r="C1582" s="86" t="s">
        <v>1444</v>
      </c>
      <c r="D1582" s="122">
        <v>43850.711863425924</v>
      </c>
    </row>
    <row r="1583" spans="1:4" x14ac:dyDescent="0.25">
      <c r="A1583" s="78" t="s">
        <v>263</v>
      </c>
      <c r="B1583" s="78" t="s">
        <v>1907</v>
      </c>
      <c r="C1583" s="86" t="s">
        <v>1444</v>
      </c>
      <c r="D1583" s="122">
        <v>43850.711863425924</v>
      </c>
    </row>
    <row r="1584" spans="1:4" x14ac:dyDescent="0.25">
      <c r="A1584" s="78" t="s">
        <v>263</v>
      </c>
      <c r="B1584" s="78" t="s">
        <v>3044</v>
      </c>
      <c r="C1584" s="86" t="s">
        <v>1444</v>
      </c>
      <c r="D1584" s="122">
        <v>43850.711863425924</v>
      </c>
    </row>
    <row r="1585" spans="1:4" x14ac:dyDescent="0.25">
      <c r="A1585" s="78" t="s">
        <v>263</v>
      </c>
      <c r="B1585" s="78" t="s">
        <v>3169</v>
      </c>
      <c r="C1585" s="86" t="s">
        <v>1444</v>
      </c>
      <c r="D1585" s="122">
        <v>43850.711863425924</v>
      </c>
    </row>
    <row r="1586" spans="1:4" x14ac:dyDescent="0.25">
      <c r="A1586" s="78" t="s">
        <v>263</v>
      </c>
      <c r="B1586" s="78" t="s">
        <v>3125</v>
      </c>
      <c r="C1586" s="86" t="s">
        <v>1444</v>
      </c>
      <c r="D1586" s="122">
        <v>43850.711863425924</v>
      </c>
    </row>
    <row r="1587" spans="1:4" x14ac:dyDescent="0.25">
      <c r="A1587" s="78" t="s">
        <v>263</v>
      </c>
      <c r="B1587" s="78" t="s">
        <v>3024</v>
      </c>
      <c r="C1587" s="86" t="s">
        <v>1444</v>
      </c>
      <c r="D1587" s="122">
        <v>43850.711863425924</v>
      </c>
    </row>
    <row r="1588" spans="1:4" x14ac:dyDescent="0.25">
      <c r="A1588" s="78" t="s">
        <v>263</v>
      </c>
      <c r="B1588" s="78" t="s">
        <v>2994</v>
      </c>
      <c r="C1588" s="86" t="s">
        <v>1444</v>
      </c>
      <c r="D1588" s="122">
        <v>43850.711863425924</v>
      </c>
    </row>
    <row r="1589" spans="1:4" x14ac:dyDescent="0.25">
      <c r="A1589" s="78" t="s">
        <v>279</v>
      </c>
      <c r="B1589" s="78" t="s">
        <v>3069</v>
      </c>
      <c r="C1589" s="86" t="s">
        <v>1529</v>
      </c>
      <c r="D1589" s="122">
        <v>43843.604513888888</v>
      </c>
    </row>
    <row r="1590" spans="1:4" x14ac:dyDescent="0.25">
      <c r="A1590" s="78" t="s">
        <v>279</v>
      </c>
      <c r="B1590" s="78" t="s">
        <v>2802</v>
      </c>
      <c r="C1590" s="86" t="s">
        <v>1529</v>
      </c>
      <c r="D1590" s="122">
        <v>43843.604513888888</v>
      </c>
    </row>
    <row r="1591" spans="1:4" x14ac:dyDescent="0.25">
      <c r="A1591" s="78" t="s">
        <v>279</v>
      </c>
      <c r="B1591" s="78" t="s">
        <v>2995</v>
      </c>
      <c r="C1591" s="86" t="s">
        <v>1529</v>
      </c>
      <c r="D1591" s="122">
        <v>43843.604513888888</v>
      </c>
    </row>
    <row r="1592" spans="1:4" x14ac:dyDescent="0.25">
      <c r="A1592" s="78" t="s">
        <v>279</v>
      </c>
      <c r="B1592" s="78" t="s">
        <v>3037</v>
      </c>
      <c r="C1592" s="86" t="s">
        <v>1529</v>
      </c>
      <c r="D1592" s="122">
        <v>43843.604513888888</v>
      </c>
    </row>
    <row r="1593" spans="1:4" x14ac:dyDescent="0.25">
      <c r="A1593" s="78" t="s">
        <v>279</v>
      </c>
      <c r="B1593" s="78" t="s">
        <v>2479</v>
      </c>
      <c r="C1593" s="86" t="s">
        <v>1529</v>
      </c>
      <c r="D1593" s="122">
        <v>43843.604513888888</v>
      </c>
    </row>
    <row r="1594" spans="1:4" x14ac:dyDescent="0.25">
      <c r="A1594" s="78" t="s">
        <v>279</v>
      </c>
      <c r="B1594" s="78" t="s">
        <v>2984</v>
      </c>
      <c r="C1594" s="86" t="s">
        <v>1529</v>
      </c>
      <c r="D1594" s="122">
        <v>43843.604513888888</v>
      </c>
    </row>
    <row r="1595" spans="1:4" x14ac:dyDescent="0.25">
      <c r="A1595" s="78" t="s">
        <v>279</v>
      </c>
      <c r="B1595" s="78" t="s">
        <v>2994</v>
      </c>
      <c r="C1595" s="86" t="s">
        <v>1529</v>
      </c>
      <c r="D1595" s="122">
        <v>43843.604513888888</v>
      </c>
    </row>
    <row r="1596" spans="1:4" x14ac:dyDescent="0.25">
      <c r="A1596" s="78" t="s">
        <v>279</v>
      </c>
      <c r="B1596" s="78" t="s">
        <v>280</v>
      </c>
      <c r="C1596" s="86" t="s">
        <v>1529</v>
      </c>
      <c r="D1596" s="122">
        <v>43843.604513888888</v>
      </c>
    </row>
    <row r="1597" spans="1:4" x14ac:dyDescent="0.25">
      <c r="A1597" s="78" t="s">
        <v>279</v>
      </c>
      <c r="B1597" s="78" t="s">
        <v>310</v>
      </c>
      <c r="C1597" s="86" t="s">
        <v>1529</v>
      </c>
      <c r="D1597" s="122">
        <v>43843.604513888888</v>
      </c>
    </row>
    <row r="1598" spans="1:4" x14ac:dyDescent="0.25">
      <c r="A1598" s="78" t="s">
        <v>279</v>
      </c>
      <c r="B1598" s="78" t="s">
        <v>3170</v>
      </c>
      <c r="C1598" s="86" t="s">
        <v>1529</v>
      </c>
      <c r="D1598" s="122">
        <v>43843.604513888888</v>
      </c>
    </row>
    <row r="1599" spans="1:4" x14ac:dyDescent="0.25">
      <c r="A1599" s="78" t="s">
        <v>279</v>
      </c>
      <c r="B1599" s="78" t="s">
        <v>309</v>
      </c>
      <c r="C1599" s="86" t="s">
        <v>1529</v>
      </c>
      <c r="D1599" s="122">
        <v>43843.604513888888</v>
      </c>
    </row>
    <row r="1600" spans="1:4" x14ac:dyDescent="0.25">
      <c r="A1600" s="78" t="s">
        <v>279</v>
      </c>
      <c r="B1600" s="78" t="s">
        <v>2996</v>
      </c>
      <c r="C1600" s="86" t="s">
        <v>1529</v>
      </c>
      <c r="D1600" s="122">
        <v>43843.604513888888</v>
      </c>
    </row>
    <row r="1601" spans="1:4" x14ac:dyDescent="0.25">
      <c r="A1601" s="78" t="s">
        <v>279</v>
      </c>
      <c r="B1601" s="78" t="s">
        <v>290</v>
      </c>
      <c r="C1601" s="86" t="s">
        <v>1529</v>
      </c>
      <c r="D1601" s="122">
        <v>43843.604513888888</v>
      </c>
    </row>
    <row r="1602" spans="1:4" x14ac:dyDescent="0.25">
      <c r="A1602" s="78" t="s">
        <v>279</v>
      </c>
      <c r="B1602" s="78" t="s">
        <v>3063</v>
      </c>
      <c r="C1602" s="86" t="s">
        <v>1529</v>
      </c>
      <c r="D1602" s="122">
        <v>43843.604513888888</v>
      </c>
    </row>
    <row r="1603" spans="1:4" x14ac:dyDescent="0.25">
      <c r="A1603" s="78" t="s">
        <v>279</v>
      </c>
      <c r="B1603" s="78" t="s">
        <v>288</v>
      </c>
      <c r="C1603" s="86" t="s">
        <v>1529</v>
      </c>
      <c r="D1603" s="122">
        <v>43843.604513888888</v>
      </c>
    </row>
    <row r="1604" spans="1:4" x14ac:dyDescent="0.25">
      <c r="A1604" s="78" t="s">
        <v>279</v>
      </c>
      <c r="B1604" s="78" t="s">
        <v>287</v>
      </c>
      <c r="C1604" s="86" t="s">
        <v>1529</v>
      </c>
      <c r="D1604" s="122">
        <v>43843.604513888888</v>
      </c>
    </row>
    <row r="1605" spans="1:4" x14ac:dyDescent="0.25">
      <c r="A1605" s="78" t="s">
        <v>279</v>
      </c>
      <c r="B1605" s="78" t="s">
        <v>295</v>
      </c>
      <c r="C1605" s="86" t="s">
        <v>1529</v>
      </c>
      <c r="D1605" s="122">
        <v>43843.604513888888</v>
      </c>
    </row>
    <row r="1606" spans="1:4" x14ac:dyDescent="0.25">
      <c r="A1606" s="78" t="s">
        <v>279</v>
      </c>
      <c r="B1606" s="78" t="s">
        <v>282</v>
      </c>
      <c r="C1606" s="86" t="s">
        <v>1529</v>
      </c>
      <c r="D1606" s="122">
        <v>43843.604513888888</v>
      </c>
    </row>
    <row r="1607" spans="1:4" x14ac:dyDescent="0.25">
      <c r="A1607" s="78" t="s">
        <v>279</v>
      </c>
      <c r="B1607" s="78" t="s">
        <v>3139</v>
      </c>
      <c r="C1607" s="86" t="s">
        <v>1529</v>
      </c>
      <c r="D1607" s="122">
        <v>43843.604513888888</v>
      </c>
    </row>
    <row r="1608" spans="1:4" x14ac:dyDescent="0.25">
      <c r="A1608" s="78" t="s">
        <v>279</v>
      </c>
      <c r="B1608" s="78" t="s">
        <v>281</v>
      </c>
      <c r="C1608" s="86" t="s">
        <v>1529</v>
      </c>
      <c r="D1608" s="122">
        <v>43843.604513888888</v>
      </c>
    </row>
    <row r="1609" spans="1:4" x14ac:dyDescent="0.25">
      <c r="A1609" s="78" t="s">
        <v>279</v>
      </c>
      <c r="B1609" s="78" t="s">
        <v>294</v>
      </c>
      <c r="C1609" s="86" t="s">
        <v>1529</v>
      </c>
      <c r="D1609" s="122">
        <v>43843.604513888888</v>
      </c>
    </row>
    <row r="1610" spans="1:4" x14ac:dyDescent="0.25">
      <c r="A1610" s="78" t="s">
        <v>279</v>
      </c>
      <c r="B1610" s="78" t="s">
        <v>307</v>
      </c>
      <c r="C1610" s="86" t="s">
        <v>1529</v>
      </c>
      <c r="D1610" s="122">
        <v>43843.604513888888</v>
      </c>
    </row>
    <row r="1611" spans="1:4" x14ac:dyDescent="0.25">
      <c r="A1611" s="78" t="s">
        <v>279</v>
      </c>
      <c r="B1611" s="78">
        <v>10</v>
      </c>
      <c r="C1611" s="86" t="s">
        <v>1529</v>
      </c>
      <c r="D1611" s="122">
        <v>43843.604513888888</v>
      </c>
    </row>
    <row r="1612" spans="1:4" x14ac:dyDescent="0.25">
      <c r="A1612" s="78" t="s">
        <v>279</v>
      </c>
      <c r="B1612" s="78" t="s">
        <v>2982</v>
      </c>
      <c r="C1612" s="86" t="s">
        <v>1529</v>
      </c>
      <c r="D1612" s="122">
        <v>43843.604513888888</v>
      </c>
    </row>
    <row r="1613" spans="1:4" x14ac:dyDescent="0.25">
      <c r="A1613" s="78" t="s">
        <v>279</v>
      </c>
      <c r="B1613" s="78" t="s">
        <v>3086</v>
      </c>
      <c r="C1613" s="86" t="s">
        <v>1529</v>
      </c>
      <c r="D1613" s="122">
        <v>43843.604513888888</v>
      </c>
    </row>
    <row r="1614" spans="1:4" x14ac:dyDescent="0.25">
      <c r="A1614" s="78" t="s">
        <v>279</v>
      </c>
      <c r="B1614" s="78" t="s">
        <v>3087</v>
      </c>
      <c r="C1614" s="86" t="s">
        <v>1529</v>
      </c>
      <c r="D1614" s="122">
        <v>43843.604513888888</v>
      </c>
    </row>
    <row r="1615" spans="1:4" x14ac:dyDescent="0.25">
      <c r="A1615" s="78" t="s">
        <v>279</v>
      </c>
      <c r="B1615" s="78" t="s">
        <v>3032</v>
      </c>
      <c r="C1615" s="86" t="s">
        <v>1529</v>
      </c>
      <c r="D1615" s="122">
        <v>43843.604513888888</v>
      </c>
    </row>
    <row r="1616" spans="1:4" x14ac:dyDescent="0.25">
      <c r="A1616" s="78" t="s">
        <v>262</v>
      </c>
      <c r="B1616" s="78" t="s">
        <v>3069</v>
      </c>
      <c r="C1616" s="86" t="s">
        <v>1443</v>
      </c>
      <c r="D1616" s="122">
        <v>43852.647337962961</v>
      </c>
    </row>
    <row r="1617" spans="1:4" x14ac:dyDescent="0.25">
      <c r="A1617" s="78" t="s">
        <v>262</v>
      </c>
      <c r="B1617" s="78" t="s">
        <v>2802</v>
      </c>
      <c r="C1617" s="86" t="s">
        <v>1443</v>
      </c>
      <c r="D1617" s="122">
        <v>43852.647337962961</v>
      </c>
    </row>
    <row r="1618" spans="1:4" x14ac:dyDescent="0.25">
      <c r="A1618" s="78" t="s">
        <v>262</v>
      </c>
      <c r="B1618" s="78" t="s">
        <v>2995</v>
      </c>
      <c r="C1618" s="86" t="s">
        <v>1443</v>
      </c>
      <c r="D1618" s="122">
        <v>43852.647337962961</v>
      </c>
    </row>
    <row r="1619" spans="1:4" x14ac:dyDescent="0.25">
      <c r="A1619" s="78" t="s">
        <v>262</v>
      </c>
      <c r="B1619" s="78" t="s">
        <v>3037</v>
      </c>
      <c r="C1619" s="86" t="s">
        <v>1443</v>
      </c>
      <c r="D1619" s="122">
        <v>43852.647337962961</v>
      </c>
    </row>
    <row r="1620" spans="1:4" x14ac:dyDescent="0.25">
      <c r="A1620" s="78" t="s">
        <v>262</v>
      </c>
      <c r="B1620" s="78" t="s">
        <v>2479</v>
      </c>
      <c r="C1620" s="86" t="s">
        <v>1443</v>
      </c>
      <c r="D1620" s="122">
        <v>43852.647337962961</v>
      </c>
    </row>
    <row r="1621" spans="1:4" x14ac:dyDescent="0.25">
      <c r="A1621" s="78" t="s">
        <v>262</v>
      </c>
      <c r="B1621" s="78" t="s">
        <v>2984</v>
      </c>
      <c r="C1621" s="86" t="s">
        <v>1443</v>
      </c>
      <c r="D1621" s="122">
        <v>43852.647337962961</v>
      </c>
    </row>
    <row r="1622" spans="1:4" x14ac:dyDescent="0.25">
      <c r="A1622" s="78" t="s">
        <v>262</v>
      </c>
      <c r="B1622" s="78" t="s">
        <v>2994</v>
      </c>
      <c r="C1622" s="86" t="s">
        <v>1443</v>
      </c>
      <c r="D1622" s="122">
        <v>43852.647337962961</v>
      </c>
    </row>
    <row r="1623" spans="1:4" x14ac:dyDescent="0.25">
      <c r="A1623" s="78" t="s">
        <v>262</v>
      </c>
      <c r="B1623" s="78" t="s">
        <v>280</v>
      </c>
      <c r="C1623" s="86" t="s">
        <v>1443</v>
      </c>
      <c r="D1623" s="122">
        <v>43852.647337962961</v>
      </c>
    </row>
    <row r="1624" spans="1:4" x14ac:dyDescent="0.25">
      <c r="A1624" s="78" t="s">
        <v>262</v>
      </c>
      <c r="B1624" s="78" t="s">
        <v>310</v>
      </c>
      <c r="C1624" s="86" t="s">
        <v>1443</v>
      </c>
      <c r="D1624" s="122">
        <v>43852.647337962961</v>
      </c>
    </row>
    <row r="1625" spans="1:4" x14ac:dyDescent="0.25">
      <c r="A1625" s="78" t="s">
        <v>262</v>
      </c>
      <c r="B1625" s="78" t="s">
        <v>3170</v>
      </c>
      <c r="C1625" s="86" t="s">
        <v>1443</v>
      </c>
      <c r="D1625" s="122">
        <v>43852.647337962961</v>
      </c>
    </row>
    <row r="1626" spans="1:4" x14ac:dyDescent="0.25">
      <c r="A1626" s="78" t="s">
        <v>262</v>
      </c>
      <c r="B1626" s="78" t="s">
        <v>309</v>
      </c>
      <c r="C1626" s="86" t="s">
        <v>1443</v>
      </c>
      <c r="D1626" s="122">
        <v>43852.647337962961</v>
      </c>
    </row>
    <row r="1627" spans="1:4" x14ac:dyDescent="0.25">
      <c r="A1627" s="78" t="s">
        <v>262</v>
      </c>
      <c r="B1627" s="78" t="s">
        <v>2996</v>
      </c>
      <c r="C1627" s="86" t="s">
        <v>1443</v>
      </c>
      <c r="D1627" s="122">
        <v>43852.647337962961</v>
      </c>
    </row>
    <row r="1628" spans="1:4" x14ac:dyDescent="0.25">
      <c r="A1628" s="78" t="s">
        <v>262</v>
      </c>
      <c r="B1628" s="78" t="s">
        <v>290</v>
      </c>
      <c r="C1628" s="86" t="s">
        <v>1443</v>
      </c>
      <c r="D1628" s="122">
        <v>43852.647337962961</v>
      </c>
    </row>
    <row r="1629" spans="1:4" x14ac:dyDescent="0.25">
      <c r="A1629" s="78" t="s">
        <v>262</v>
      </c>
      <c r="B1629" s="78" t="s">
        <v>3063</v>
      </c>
      <c r="C1629" s="86" t="s">
        <v>1443</v>
      </c>
      <c r="D1629" s="122">
        <v>43852.647337962961</v>
      </c>
    </row>
    <row r="1630" spans="1:4" x14ac:dyDescent="0.25">
      <c r="A1630" s="78" t="s">
        <v>262</v>
      </c>
      <c r="B1630" s="78" t="s">
        <v>288</v>
      </c>
      <c r="C1630" s="86" t="s">
        <v>1443</v>
      </c>
      <c r="D1630" s="122">
        <v>43852.647337962961</v>
      </c>
    </row>
    <row r="1631" spans="1:4" x14ac:dyDescent="0.25">
      <c r="A1631" s="78" t="s">
        <v>262</v>
      </c>
      <c r="B1631" s="78" t="s">
        <v>287</v>
      </c>
      <c r="C1631" s="86" t="s">
        <v>1443</v>
      </c>
      <c r="D1631" s="122">
        <v>43852.647337962961</v>
      </c>
    </row>
    <row r="1632" spans="1:4" x14ac:dyDescent="0.25">
      <c r="A1632" s="78" t="s">
        <v>262</v>
      </c>
      <c r="B1632" s="78" t="s">
        <v>295</v>
      </c>
      <c r="C1632" s="86" t="s">
        <v>1443</v>
      </c>
      <c r="D1632" s="122">
        <v>43852.647337962961</v>
      </c>
    </row>
    <row r="1633" spans="1:4" x14ac:dyDescent="0.25">
      <c r="A1633" s="78" t="s">
        <v>262</v>
      </c>
      <c r="B1633" s="78" t="s">
        <v>282</v>
      </c>
      <c r="C1633" s="86" t="s">
        <v>1443</v>
      </c>
      <c r="D1633" s="122">
        <v>43852.647337962961</v>
      </c>
    </row>
    <row r="1634" spans="1:4" x14ac:dyDescent="0.25">
      <c r="A1634" s="78" t="s">
        <v>262</v>
      </c>
      <c r="B1634" s="78" t="s">
        <v>3139</v>
      </c>
      <c r="C1634" s="86" t="s">
        <v>1443</v>
      </c>
      <c r="D1634" s="122">
        <v>43852.647337962961</v>
      </c>
    </row>
    <row r="1635" spans="1:4" x14ac:dyDescent="0.25">
      <c r="A1635" s="78" t="s">
        <v>262</v>
      </c>
      <c r="B1635" s="78" t="s">
        <v>281</v>
      </c>
      <c r="C1635" s="86" t="s">
        <v>1443</v>
      </c>
      <c r="D1635" s="122">
        <v>43852.647337962961</v>
      </c>
    </row>
    <row r="1636" spans="1:4" x14ac:dyDescent="0.25">
      <c r="A1636" s="78" t="s">
        <v>262</v>
      </c>
      <c r="B1636" s="78" t="s">
        <v>294</v>
      </c>
      <c r="C1636" s="86" t="s">
        <v>1443</v>
      </c>
      <c r="D1636" s="122">
        <v>43852.647337962961</v>
      </c>
    </row>
    <row r="1637" spans="1:4" x14ac:dyDescent="0.25">
      <c r="A1637" s="78" t="s">
        <v>262</v>
      </c>
      <c r="B1637" s="78" t="s">
        <v>307</v>
      </c>
      <c r="C1637" s="86" t="s">
        <v>1443</v>
      </c>
      <c r="D1637" s="122">
        <v>43852.647337962961</v>
      </c>
    </row>
    <row r="1638" spans="1:4" x14ac:dyDescent="0.25">
      <c r="A1638" s="78" t="s">
        <v>262</v>
      </c>
      <c r="B1638" s="78">
        <v>10</v>
      </c>
      <c r="C1638" s="86" t="s">
        <v>1443</v>
      </c>
      <c r="D1638" s="122">
        <v>43852.647337962961</v>
      </c>
    </row>
    <row r="1639" spans="1:4" x14ac:dyDescent="0.25">
      <c r="A1639" s="78" t="s">
        <v>262</v>
      </c>
      <c r="B1639" s="78" t="s">
        <v>2982</v>
      </c>
      <c r="C1639" s="86" t="s">
        <v>1443</v>
      </c>
      <c r="D1639" s="122">
        <v>43852.647337962961</v>
      </c>
    </row>
    <row r="1640" spans="1:4" x14ac:dyDescent="0.25">
      <c r="A1640" s="78" t="s">
        <v>262</v>
      </c>
      <c r="B1640" s="78" t="s">
        <v>3086</v>
      </c>
      <c r="C1640" s="86" t="s">
        <v>1443</v>
      </c>
      <c r="D1640" s="122">
        <v>43852.647337962961</v>
      </c>
    </row>
    <row r="1641" spans="1:4" x14ac:dyDescent="0.25">
      <c r="A1641" s="78" t="s">
        <v>262</v>
      </c>
      <c r="B1641" s="78" t="s">
        <v>3087</v>
      </c>
      <c r="C1641" s="86" t="s">
        <v>1443</v>
      </c>
      <c r="D1641" s="122">
        <v>43852.647337962961</v>
      </c>
    </row>
    <row r="1642" spans="1:4" x14ac:dyDescent="0.25">
      <c r="A1642" s="78" t="s">
        <v>262</v>
      </c>
      <c r="B1642" s="78" t="s">
        <v>3032</v>
      </c>
      <c r="C1642" s="86" t="s">
        <v>1443</v>
      </c>
      <c r="D1642" s="122">
        <v>43852.647337962961</v>
      </c>
    </row>
    <row r="1643" spans="1:4" x14ac:dyDescent="0.25">
      <c r="A1643" s="78" t="s">
        <v>279</v>
      </c>
      <c r="B1643" s="78" t="s">
        <v>3171</v>
      </c>
      <c r="C1643" s="86" t="s">
        <v>1536</v>
      </c>
      <c r="D1643" s="122">
        <v>43847.417592592596</v>
      </c>
    </row>
    <row r="1644" spans="1:4" x14ac:dyDescent="0.25">
      <c r="A1644" s="78" t="s">
        <v>279</v>
      </c>
      <c r="B1644" s="78" t="s">
        <v>3172</v>
      </c>
      <c r="C1644" s="86" t="s">
        <v>1536</v>
      </c>
      <c r="D1644" s="122">
        <v>43847.417592592596</v>
      </c>
    </row>
    <row r="1645" spans="1:4" x14ac:dyDescent="0.25">
      <c r="A1645" s="78" t="s">
        <v>279</v>
      </c>
      <c r="B1645" s="78" t="s">
        <v>2995</v>
      </c>
      <c r="C1645" s="86" t="s">
        <v>1536</v>
      </c>
      <c r="D1645" s="122">
        <v>43847.417592592596</v>
      </c>
    </row>
    <row r="1646" spans="1:4" x14ac:dyDescent="0.25">
      <c r="A1646" s="78" t="s">
        <v>279</v>
      </c>
      <c r="B1646" s="78" t="s">
        <v>309</v>
      </c>
      <c r="C1646" s="86" t="s">
        <v>1536</v>
      </c>
      <c r="D1646" s="122">
        <v>43847.417592592596</v>
      </c>
    </row>
    <row r="1647" spans="1:4" x14ac:dyDescent="0.25">
      <c r="A1647" s="78" t="s">
        <v>279</v>
      </c>
      <c r="B1647" s="78" t="s">
        <v>2989</v>
      </c>
      <c r="C1647" s="86" t="s">
        <v>1536</v>
      </c>
      <c r="D1647" s="122">
        <v>43847.417592592596</v>
      </c>
    </row>
    <row r="1648" spans="1:4" x14ac:dyDescent="0.25">
      <c r="A1648" s="78" t="s">
        <v>279</v>
      </c>
      <c r="B1648" s="78" t="s">
        <v>2981</v>
      </c>
      <c r="C1648" s="86" t="s">
        <v>1536</v>
      </c>
      <c r="D1648" s="122">
        <v>43847.417592592596</v>
      </c>
    </row>
    <row r="1649" spans="1:4" x14ac:dyDescent="0.25">
      <c r="A1649" s="78" t="s">
        <v>279</v>
      </c>
      <c r="B1649" s="78" t="s">
        <v>2994</v>
      </c>
      <c r="C1649" s="86" t="s">
        <v>1536</v>
      </c>
      <c r="D1649" s="122">
        <v>43847.417592592596</v>
      </c>
    </row>
    <row r="1650" spans="1:4" x14ac:dyDescent="0.25">
      <c r="A1650" s="78" t="s">
        <v>279</v>
      </c>
      <c r="B1650" s="78">
        <v>25</v>
      </c>
      <c r="C1650" s="86" t="s">
        <v>1536</v>
      </c>
      <c r="D1650" s="122">
        <v>43847.417592592596</v>
      </c>
    </row>
    <row r="1651" spans="1:4" x14ac:dyDescent="0.25">
      <c r="A1651" s="78" t="s">
        <v>279</v>
      </c>
      <c r="B1651" s="78" t="s">
        <v>3173</v>
      </c>
      <c r="C1651" s="86" t="s">
        <v>1536</v>
      </c>
      <c r="D1651" s="122">
        <v>43847.417592592596</v>
      </c>
    </row>
    <row r="1652" spans="1:4" x14ac:dyDescent="0.25">
      <c r="A1652" s="78" t="s">
        <v>279</v>
      </c>
      <c r="B1652" s="78" t="s">
        <v>2982</v>
      </c>
      <c r="C1652" s="86" t="s">
        <v>1536</v>
      </c>
      <c r="D1652" s="122">
        <v>43847.417592592596</v>
      </c>
    </row>
    <row r="1653" spans="1:4" x14ac:dyDescent="0.25">
      <c r="A1653" s="78" t="s">
        <v>279</v>
      </c>
      <c r="B1653" s="78" t="s">
        <v>2803</v>
      </c>
      <c r="C1653" s="86" t="s">
        <v>1536</v>
      </c>
      <c r="D1653" s="122">
        <v>43847.417592592596</v>
      </c>
    </row>
    <row r="1654" spans="1:4" x14ac:dyDescent="0.25">
      <c r="A1654" s="78" t="s">
        <v>279</v>
      </c>
      <c r="B1654" s="78" t="s">
        <v>2983</v>
      </c>
      <c r="C1654" s="86" t="s">
        <v>1536</v>
      </c>
      <c r="D1654" s="122">
        <v>43847.417592592596</v>
      </c>
    </row>
    <row r="1655" spans="1:4" x14ac:dyDescent="0.25">
      <c r="A1655" s="78" t="s">
        <v>279</v>
      </c>
      <c r="B1655" s="78" t="s">
        <v>3141</v>
      </c>
      <c r="C1655" s="86" t="s">
        <v>1536</v>
      </c>
      <c r="D1655" s="122">
        <v>43847.417592592596</v>
      </c>
    </row>
    <row r="1656" spans="1:4" x14ac:dyDescent="0.25">
      <c r="A1656" s="78" t="s">
        <v>279</v>
      </c>
      <c r="B1656" s="78" t="s">
        <v>3174</v>
      </c>
      <c r="C1656" s="86" t="s">
        <v>1536</v>
      </c>
      <c r="D1656" s="122">
        <v>43847.417592592596</v>
      </c>
    </row>
    <row r="1657" spans="1:4" x14ac:dyDescent="0.25">
      <c r="A1657" s="78" t="s">
        <v>279</v>
      </c>
      <c r="B1657" s="78" t="s">
        <v>3175</v>
      </c>
      <c r="C1657" s="86" t="s">
        <v>1536</v>
      </c>
      <c r="D1657" s="122">
        <v>43847.417592592596</v>
      </c>
    </row>
    <row r="1658" spans="1:4" x14ac:dyDescent="0.25">
      <c r="A1658" s="78" t="s">
        <v>279</v>
      </c>
      <c r="B1658" s="78" t="s">
        <v>3100</v>
      </c>
      <c r="C1658" s="86" t="s">
        <v>1536</v>
      </c>
      <c r="D1658" s="122">
        <v>43847.417592592596</v>
      </c>
    </row>
    <row r="1659" spans="1:4" x14ac:dyDescent="0.25">
      <c r="A1659" s="78" t="s">
        <v>279</v>
      </c>
      <c r="B1659" s="78" t="s">
        <v>2653</v>
      </c>
      <c r="C1659" s="86" t="s">
        <v>1536</v>
      </c>
      <c r="D1659" s="122">
        <v>43847.417592592596</v>
      </c>
    </row>
    <row r="1660" spans="1:4" x14ac:dyDescent="0.25">
      <c r="A1660" s="78" t="s">
        <v>279</v>
      </c>
      <c r="B1660" s="78" t="s">
        <v>3176</v>
      </c>
      <c r="C1660" s="86" t="s">
        <v>1536</v>
      </c>
      <c r="D1660" s="122">
        <v>43847.417592592596</v>
      </c>
    </row>
    <row r="1661" spans="1:4" x14ac:dyDescent="0.25">
      <c r="A1661" s="78" t="s">
        <v>279</v>
      </c>
      <c r="B1661" s="78" t="s">
        <v>3177</v>
      </c>
      <c r="C1661" s="86" t="s">
        <v>1536</v>
      </c>
      <c r="D1661" s="122">
        <v>43847.417592592596</v>
      </c>
    </row>
    <row r="1662" spans="1:4" x14ac:dyDescent="0.25">
      <c r="A1662" s="78" t="s">
        <v>279</v>
      </c>
      <c r="B1662" s="78" t="s">
        <v>2990</v>
      </c>
      <c r="C1662" s="86" t="s">
        <v>1536</v>
      </c>
      <c r="D1662" s="122">
        <v>43847.417592592596</v>
      </c>
    </row>
    <row r="1663" spans="1:4" x14ac:dyDescent="0.25">
      <c r="A1663" s="78" t="s">
        <v>279</v>
      </c>
      <c r="B1663" s="78" t="s">
        <v>2615</v>
      </c>
      <c r="C1663" s="86" t="s">
        <v>1536</v>
      </c>
      <c r="D1663" s="122">
        <v>43847.417592592596</v>
      </c>
    </row>
    <row r="1664" spans="1:4" x14ac:dyDescent="0.25">
      <c r="A1664" s="78" t="s">
        <v>279</v>
      </c>
      <c r="B1664" s="78" t="s">
        <v>2611</v>
      </c>
      <c r="C1664" s="86" t="s">
        <v>1536</v>
      </c>
      <c r="D1664" s="122">
        <v>43847.417592592596</v>
      </c>
    </row>
    <row r="1665" spans="1:4" x14ac:dyDescent="0.25">
      <c r="A1665" s="78" t="s">
        <v>279</v>
      </c>
      <c r="B1665" s="78" t="s">
        <v>2453</v>
      </c>
      <c r="C1665" s="86" t="s">
        <v>1536</v>
      </c>
      <c r="D1665" s="122">
        <v>43847.417592592596</v>
      </c>
    </row>
    <row r="1666" spans="1:4" x14ac:dyDescent="0.25">
      <c r="A1666" s="78" t="s">
        <v>279</v>
      </c>
      <c r="B1666" s="78" t="s">
        <v>3028</v>
      </c>
      <c r="C1666" s="86" t="s">
        <v>1536</v>
      </c>
      <c r="D1666" s="122">
        <v>43847.417592592596</v>
      </c>
    </row>
    <row r="1667" spans="1:4" x14ac:dyDescent="0.25">
      <c r="A1667" s="78" t="s">
        <v>279</v>
      </c>
      <c r="B1667" s="78" t="s">
        <v>3029</v>
      </c>
      <c r="C1667" s="86" t="s">
        <v>1536</v>
      </c>
      <c r="D1667" s="122">
        <v>43847.417592592596</v>
      </c>
    </row>
    <row r="1668" spans="1:4" x14ac:dyDescent="0.25">
      <c r="A1668" s="78" t="s">
        <v>279</v>
      </c>
      <c r="B1668" s="78" t="s">
        <v>2471</v>
      </c>
      <c r="C1668" s="86" t="s">
        <v>1536</v>
      </c>
      <c r="D1668" s="122">
        <v>43847.417592592596</v>
      </c>
    </row>
    <row r="1669" spans="1:4" x14ac:dyDescent="0.25">
      <c r="A1669" s="78" t="s">
        <v>279</v>
      </c>
      <c r="B1669" s="78" t="s">
        <v>2459</v>
      </c>
      <c r="C1669" s="86" t="s">
        <v>1536</v>
      </c>
      <c r="D1669" s="122">
        <v>43847.417592592596</v>
      </c>
    </row>
    <row r="1670" spans="1:4" x14ac:dyDescent="0.25">
      <c r="A1670" s="78" t="s">
        <v>279</v>
      </c>
      <c r="B1670" s="78">
        <v>10</v>
      </c>
      <c r="C1670" s="86" t="s">
        <v>1536</v>
      </c>
      <c r="D1670" s="122">
        <v>43847.417592592596</v>
      </c>
    </row>
    <row r="1671" spans="1:4" x14ac:dyDescent="0.25">
      <c r="A1671" s="78" t="s">
        <v>279</v>
      </c>
      <c r="B1671" s="78" t="s">
        <v>3031</v>
      </c>
      <c r="C1671" s="86" t="s">
        <v>1536</v>
      </c>
      <c r="D1671" s="122">
        <v>43847.417592592596</v>
      </c>
    </row>
    <row r="1672" spans="1:4" x14ac:dyDescent="0.25">
      <c r="A1672" s="78" t="s">
        <v>279</v>
      </c>
      <c r="B1672" s="78" t="s">
        <v>3032</v>
      </c>
      <c r="C1672" s="86" t="s">
        <v>1536</v>
      </c>
      <c r="D1672" s="122">
        <v>43847.417592592596</v>
      </c>
    </row>
    <row r="1673" spans="1:4" x14ac:dyDescent="0.25">
      <c r="A1673" s="78" t="s">
        <v>286</v>
      </c>
      <c r="B1673" s="78" t="s">
        <v>3061</v>
      </c>
      <c r="C1673" s="86" t="s">
        <v>1617</v>
      </c>
      <c r="D1673" s="122">
        <v>43851.900405092594</v>
      </c>
    </row>
    <row r="1674" spans="1:4" x14ac:dyDescent="0.25">
      <c r="A1674" s="78" t="s">
        <v>286</v>
      </c>
      <c r="B1674" s="78" t="s">
        <v>2984</v>
      </c>
      <c r="C1674" s="86" t="s">
        <v>1617</v>
      </c>
      <c r="D1674" s="122">
        <v>43851.900405092594</v>
      </c>
    </row>
    <row r="1675" spans="1:4" x14ac:dyDescent="0.25">
      <c r="A1675" s="78" t="s">
        <v>286</v>
      </c>
      <c r="B1675" s="78" t="s">
        <v>3038</v>
      </c>
      <c r="C1675" s="86" t="s">
        <v>1617</v>
      </c>
      <c r="D1675" s="122">
        <v>43851.900405092594</v>
      </c>
    </row>
    <row r="1676" spans="1:4" x14ac:dyDescent="0.25">
      <c r="A1676" s="78" t="s">
        <v>286</v>
      </c>
      <c r="B1676" s="78" t="s">
        <v>3052</v>
      </c>
      <c r="C1676" s="86" t="s">
        <v>1617</v>
      </c>
      <c r="D1676" s="122">
        <v>43851.900405092594</v>
      </c>
    </row>
    <row r="1677" spans="1:4" x14ac:dyDescent="0.25">
      <c r="A1677" s="78" t="s">
        <v>286</v>
      </c>
      <c r="B1677" s="78" t="s">
        <v>2982</v>
      </c>
      <c r="C1677" s="86" t="s">
        <v>1617</v>
      </c>
      <c r="D1677" s="122">
        <v>43851.900405092594</v>
      </c>
    </row>
    <row r="1678" spans="1:4" x14ac:dyDescent="0.25">
      <c r="A1678" s="78" t="s">
        <v>286</v>
      </c>
      <c r="B1678" s="78" t="s">
        <v>2983</v>
      </c>
      <c r="C1678" s="86" t="s">
        <v>1617</v>
      </c>
      <c r="D1678" s="122">
        <v>43851.900405092594</v>
      </c>
    </row>
    <row r="1679" spans="1:4" x14ac:dyDescent="0.25">
      <c r="A1679" s="78" t="s">
        <v>286</v>
      </c>
      <c r="B1679" s="78" t="s">
        <v>3053</v>
      </c>
      <c r="C1679" s="86" t="s">
        <v>1617</v>
      </c>
      <c r="D1679" s="122">
        <v>43851.900405092594</v>
      </c>
    </row>
    <row r="1680" spans="1:4" x14ac:dyDescent="0.25">
      <c r="A1680" s="78" t="s">
        <v>286</v>
      </c>
      <c r="B1680" s="78" t="s">
        <v>3015</v>
      </c>
      <c r="C1680" s="86" t="s">
        <v>1617</v>
      </c>
      <c r="D1680" s="122">
        <v>43851.900405092594</v>
      </c>
    </row>
    <row r="1681" spans="1:4" x14ac:dyDescent="0.25">
      <c r="A1681" s="78" t="s">
        <v>286</v>
      </c>
      <c r="B1681" s="78" t="s">
        <v>3062</v>
      </c>
      <c r="C1681" s="86" t="s">
        <v>1617</v>
      </c>
      <c r="D1681" s="122">
        <v>43851.900405092594</v>
      </c>
    </row>
    <row r="1682" spans="1:4" x14ac:dyDescent="0.25">
      <c r="A1682" s="78" t="s">
        <v>286</v>
      </c>
      <c r="B1682" s="78" t="s">
        <v>2679</v>
      </c>
      <c r="C1682" s="86" t="s">
        <v>1617</v>
      </c>
      <c r="D1682" s="122">
        <v>43851.900405092594</v>
      </c>
    </row>
    <row r="1683" spans="1:4" x14ac:dyDescent="0.25">
      <c r="A1683" s="78" t="s">
        <v>286</v>
      </c>
      <c r="B1683" s="78" t="s">
        <v>2981</v>
      </c>
      <c r="C1683" s="86" t="s">
        <v>1617</v>
      </c>
      <c r="D1683" s="122">
        <v>43851.900405092594</v>
      </c>
    </row>
    <row r="1684" spans="1:4" x14ac:dyDescent="0.25">
      <c r="A1684" s="78" t="s">
        <v>286</v>
      </c>
      <c r="B1684" s="78">
        <v>31</v>
      </c>
      <c r="C1684" s="86" t="s">
        <v>1617</v>
      </c>
      <c r="D1684" s="122">
        <v>43851.900405092594</v>
      </c>
    </row>
    <row r="1685" spans="1:4" x14ac:dyDescent="0.25">
      <c r="A1685" s="78" t="s">
        <v>286</v>
      </c>
      <c r="B1685" s="78" t="s">
        <v>2446</v>
      </c>
      <c r="C1685" s="86" t="s">
        <v>1617</v>
      </c>
      <c r="D1685" s="122">
        <v>43851.900405092594</v>
      </c>
    </row>
    <row r="1686" spans="1:4" x14ac:dyDescent="0.25">
      <c r="A1686" s="78" t="s">
        <v>286</v>
      </c>
      <c r="B1686" s="78" t="s">
        <v>2989</v>
      </c>
      <c r="C1686" s="86" t="s">
        <v>1617</v>
      </c>
      <c r="D1686" s="122">
        <v>43851.900405092594</v>
      </c>
    </row>
    <row r="1687" spans="1:4" x14ac:dyDescent="0.25">
      <c r="A1687" s="78" t="s">
        <v>286</v>
      </c>
      <c r="B1687" s="78" t="s">
        <v>1907</v>
      </c>
      <c r="C1687" s="86" t="s">
        <v>1617</v>
      </c>
      <c r="D1687" s="122">
        <v>43851.900405092594</v>
      </c>
    </row>
    <row r="1688" spans="1:4" x14ac:dyDescent="0.25">
      <c r="A1688" s="78" t="s">
        <v>286</v>
      </c>
      <c r="B1688" s="78" t="s">
        <v>3044</v>
      </c>
      <c r="C1688" s="86" t="s">
        <v>1617</v>
      </c>
      <c r="D1688" s="122">
        <v>43851.900405092594</v>
      </c>
    </row>
    <row r="1689" spans="1:4" x14ac:dyDescent="0.25">
      <c r="A1689" s="78" t="s">
        <v>286</v>
      </c>
      <c r="B1689" s="78" t="s">
        <v>2994</v>
      </c>
      <c r="C1689" s="86" t="s">
        <v>1617</v>
      </c>
      <c r="D1689" s="122">
        <v>43851.900405092594</v>
      </c>
    </row>
    <row r="1690" spans="1:4" x14ac:dyDescent="0.25">
      <c r="A1690" s="78" t="s">
        <v>286</v>
      </c>
      <c r="B1690" s="78" t="s">
        <v>2996</v>
      </c>
      <c r="C1690" s="86" t="s">
        <v>1617</v>
      </c>
      <c r="D1690" s="122">
        <v>43851.900405092594</v>
      </c>
    </row>
    <row r="1691" spans="1:4" x14ac:dyDescent="0.25">
      <c r="A1691" s="78" t="s">
        <v>286</v>
      </c>
      <c r="B1691" s="78" t="s">
        <v>294</v>
      </c>
      <c r="C1691" s="86" t="s">
        <v>1617</v>
      </c>
      <c r="D1691" s="122">
        <v>43851.900405092594</v>
      </c>
    </row>
    <row r="1692" spans="1:4" x14ac:dyDescent="0.25">
      <c r="A1692" s="78" t="s">
        <v>286</v>
      </c>
      <c r="B1692" s="78" t="s">
        <v>288</v>
      </c>
      <c r="C1692" s="86" t="s">
        <v>1617</v>
      </c>
      <c r="D1692" s="122">
        <v>43851.900405092594</v>
      </c>
    </row>
    <row r="1693" spans="1:4" x14ac:dyDescent="0.25">
      <c r="A1693" s="78" t="s">
        <v>286</v>
      </c>
      <c r="B1693" s="78" t="s">
        <v>290</v>
      </c>
      <c r="C1693" s="86" t="s">
        <v>1617</v>
      </c>
      <c r="D1693" s="122">
        <v>43851.900405092594</v>
      </c>
    </row>
    <row r="1694" spans="1:4" x14ac:dyDescent="0.25">
      <c r="A1694" s="78" t="s">
        <v>286</v>
      </c>
      <c r="B1694" s="78" t="s">
        <v>3063</v>
      </c>
      <c r="C1694" s="86" t="s">
        <v>1617</v>
      </c>
      <c r="D1694" s="122">
        <v>43851.900405092594</v>
      </c>
    </row>
    <row r="1695" spans="1:4" x14ac:dyDescent="0.25">
      <c r="A1695" s="78" t="s">
        <v>286</v>
      </c>
      <c r="B1695" s="78" t="s">
        <v>3039</v>
      </c>
      <c r="C1695" s="86" t="s">
        <v>1617</v>
      </c>
      <c r="D1695" s="122">
        <v>43851.900405092594</v>
      </c>
    </row>
    <row r="1696" spans="1:4" x14ac:dyDescent="0.25">
      <c r="A1696" s="78" t="s">
        <v>286</v>
      </c>
      <c r="B1696" s="78" t="s">
        <v>511</v>
      </c>
      <c r="C1696" s="86" t="s">
        <v>1617</v>
      </c>
      <c r="D1696" s="122">
        <v>43851.900405092594</v>
      </c>
    </row>
    <row r="1697" spans="1:4" x14ac:dyDescent="0.25">
      <c r="A1697" s="78" t="s">
        <v>286</v>
      </c>
      <c r="B1697" s="78" t="s">
        <v>3064</v>
      </c>
      <c r="C1697" s="86" t="s">
        <v>1617</v>
      </c>
      <c r="D1697" s="122">
        <v>43851.900405092594</v>
      </c>
    </row>
    <row r="1698" spans="1:4" x14ac:dyDescent="0.25">
      <c r="A1698" s="78" t="s">
        <v>277</v>
      </c>
      <c r="B1698" s="78" t="s">
        <v>3061</v>
      </c>
      <c r="C1698" s="86" t="s">
        <v>1616</v>
      </c>
      <c r="D1698" s="122">
        <v>43851.665995370371</v>
      </c>
    </row>
    <row r="1699" spans="1:4" x14ac:dyDescent="0.25">
      <c r="A1699" s="78" t="s">
        <v>277</v>
      </c>
      <c r="B1699" s="78" t="s">
        <v>2984</v>
      </c>
      <c r="C1699" s="86" t="s">
        <v>1616</v>
      </c>
      <c r="D1699" s="122">
        <v>43851.665995370371</v>
      </c>
    </row>
    <row r="1700" spans="1:4" x14ac:dyDescent="0.25">
      <c r="A1700" s="78" t="s">
        <v>277</v>
      </c>
      <c r="B1700" s="78" t="s">
        <v>3038</v>
      </c>
      <c r="C1700" s="86" t="s">
        <v>1616</v>
      </c>
      <c r="D1700" s="122">
        <v>43851.665995370371</v>
      </c>
    </row>
    <row r="1701" spans="1:4" x14ac:dyDescent="0.25">
      <c r="A1701" s="78" t="s">
        <v>277</v>
      </c>
      <c r="B1701" s="78" t="s">
        <v>3052</v>
      </c>
      <c r="C1701" s="86" t="s">
        <v>1616</v>
      </c>
      <c r="D1701" s="122">
        <v>43851.665995370371</v>
      </c>
    </row>
    <row r="1702" spans="1:4" x14ac:dyDescent="0.25">
      <c r="A1702" s="78" t="s">
        <v>277</v>
      </c>
      <c r="B1702" s="78" t="s">
        <v>2982</v>
      </c>
      <c r="C1702" s="86" t="s">
        <v>1616</v>
      </c>
      <c r="D1702" s="122">
        <v>43851.665995370371</v>
      </c>
    </row>
    <row r="1703" spans="1:4" x14ac:dyDescent="0.25">
      <c r="A1703" s="78" t="s">
        <v>277</v>
      </c>
      <c r="B1703" s="78" t="s">
        <v>2983</v>
      </c>
      <c r="C1703" s="86" t="s">
        <v>1616</v>
      </c>
      <c r="D1703" s="122">
        <v>43851.665995370371</v>
      </c>
    </row>
    <row r="1704" spans="1:4" x14ac:dyDescent="0.25">
      <c r="A1704" s="78" t="s">
        <v>277</v>
      </c>
      <c r="B1704" s="78" t="s">
        <v>3053</v>
      </c>
      <c r="C1704" s="86" t="s">
        <v>1616</v>
      </c>
      <c r="D1704" s="122">
        <v>43851.665995370371</v>
      </c>
    </row>
    <row r="1705" spans="1:4" x14ac:dyDescent="0.25">
      <c r="A1705" s="78" t="s">
        <v>277</v>
      </c>
      <c r="B1705" s="78" t="s">
        <v>3015</v>
      </c>
      <c r="C1705" s="86" t="s">
        <v>1616</v>
      </c>
      <c r="D1705" s="122">
        <v>43851.665995370371</v>
      </c>
    </row>
    <row r="1706" spans="1:4" x14ac:dyDescent="0.25">
      <c r="A1706" s="78" t="s">
        <v>277</v>
      </c>
      <c r="B1706" s="78" t="s">
        <v>3062</v>
      </c>
      <c r="C1706" s="86" t="s">
        <v>1616</v>
      </c>
      <c r="D1706" s="122">
        <v>43851.665995370371</v>
      </c>
    </row>
    <row r="1707" spans="1:4" x14ac:dyDescent="0.25">
      <c r="A1707" s="78" t="s">
        <v>277</v>
      </c>
      <c r="B1707" s="78" t="s">
        <v>2679</v>
      </c>
      <c r="C1707" s="86" t="s">
        <v>1616</v>
      </c>
      <c r="D1707" s="122">
        <v>43851.665995370371</v>
      </c>
    </row>
    <row r="1708" spans="1:4" x14ac:dyDescent="0.25">
      <c r="A1708" s="78" t="s">
        <v>277</v>
      </c>
      <c r="B1708" s="78" t="s">
        <v>2981</v>
      </c>
      <c r="C1708" s="86" t="s">
        <v>1616</v>
      </c>
      <c r="D1708" s="122">
        <v>43851.665995370371</v>
      </c>
    </row>
    <row r="1709" spans="1:4" x14ac:dyDescent="0.25">
      <c r="A1709" s="78" t="s">
        <v>277</v>
      </c>
      <c r="B1709" s="78">
        <v>31</v>
      </c>
      <c r="C1709" s="86" t="s">
        <v>1616</v>
      </c>
      <c r="D1709" s="122">
        <v>43851.665995370371</v>
      </c>
    </row>
    <row r="1710" spans="1:4" x14ac:dyDescent="0.25">
      <c r="A1710" s="78" t="s">
        <v>277</v>
      </c>
      <c r="B1710" s="78" t="s">
        <v>2446</v>
      </c>
      <c r="C1710" s="86" t="s">
        <v>1616</v>
      </c>
      <c r="D1710" s="122">
        <v>43851.665995370371</v>
      </c>
    </row>
    <row r="1711" spans="1:4" x14ac:dyDescent="0.25">
      <c r="A1711" s="78" t="s">
        <v>277</v>
      </c>
      <c r="B1711" s="78" t="s">
        <v>2989</v>
      </c>
      <c r="C1711" s="86" t="s">
        <v>1616</v>
      </c>
      <c r="D1711" s="122">
        <v>43851.665995370371</v>
      </c>
    </row>
    <row r="1712" spans="1:4" x14ac:dyDescent="0.25">
      <c r="A1712" s="78" t="s">
        <v>277</v>
      </c>
      <c r="B1712" s="78" t="s">
        <v>1907</v>
      </c>
      <c r="C1712" s="86" t="s">
        <v>1616</v>
      </c>
      <c r="D1712" s="122">
        <v>43851.665995370371</v>
      </c>
    </row>
    <row r="1713" spans="1:4" x14ac:dyDescent="0.25">
      <c r="A1713" s="78" t="s">
        <v>277</v>
      </c>
      <c r="B1713" s="78" t="s">
        <v>3044</v>
      </c>
      <c r="C1713" s="86" t="s">
        <v>1616</v>
      </c>
      <c r="D1713" s="122">
        <v>43851.665995370371</v>
      </c>
    </row>
    <row r="1714" spans="1:4" x14ac:dyDescent="0.25">
      <c r="A1714" s="78" t="s">
        <v>277</v>
      </c>
      <c r="B1714" s="78" t="s">
        <v>2994</v>
      </c>
      <c r="C1714" s="86" t="s">
        <v>1616</v>
      </c>
      <c r="D1714" s="122">
        <v>43851.665995370371</v>
      </c>
    </row>
    <row r="1715" spans="1:4" x14ac:dyDescent="0.25">
      <c r="A1715" s="78" t="s">
        <v>277</v>
      </c>
      <c r="B1715" s="78" t="s">
        <v>2996</v>
      </c>
      <c r="C1715" s="86" t="s">
        <v>1616</v>
      </c>
      <c r="D1715" s="122">
        <v>43851.665995370371</v>
      </c>
    </row>
    <row r="1716" spans="1:4" x14ac:dyDescent="0.25">
      <c r="A1716" s="78" t="s">
        <v>277</v>
      </c>
      <c r="B1716" s="78" t="s">
        <v>294</v>
      </c>
      <c r="C1716" s="86" t="s">
        <v>1616</v>
      </c>
      <c r="D1716" s="122">
        <v>43851.665995370371</v>
      </c>
    </row>
    <row r="1717" spans="1:4" x14ac:dyDescent="0.25">
      <c r="A1717" s="78" t="s">
        <v>277</v>
      </c>
      <c r="B1717" s="78" t="s">
        <v>288</v>
      </c>
      <c r="C1717" s="86" t="s">
        <v>1616</v>
      </c>
      <c r="D1717" s="122">
        <v>43851.665995370371</v>
      </c>
    </row>
    <row r="1718" spans="1:4" x14ac:dyDescent="0.25">
      <c r="A1718" s="78" t="s">
        <v>277</v>
      </c>
      <c r="B1718" s="78" t="s">
        <v>290</v>
      </c>
      <c r="C1718" s="86" t="s">
        <v>1616</v>
      </c>
      <c r="D1718" s="122">
        <v>43851.665995370371</v>
      </c>
    </row>
    <row r="1719" spans="1:4" x14ac:dyDescent="0.25">
      <c r="A1719" s="78" t="s">
        <v>277</v>
      </c>
      <c r="B1719" s="78" t="s">
        <v>3063</v>
      </c>
      <c r="C1719" s="86" t="s">
        <v>1616</v>
      </c>
      <c r="D1719" s="122">
        <v>43851.665995370371</v>
      </c>
    </row>
    <row r="1720" spans="1:4" x14ac:dyDescent="0.25">
      <c r="A1720" s="78" t="s">
        <v>277</v>
      </c>
      <c r="B1720" s="78" t="s">
        <v>3039</v>
      </c>
      <c r="C1720" s="86" t="s">
        <v>1616</v>
      </c>
      <c r="D1720" s="122">
        <v>43851.665995370371</v>
      </c>
    </row>
    <row r="1721" spans="1:4" x14ac:dyDescent="0.25">
      <c r="A1721" s="78" t="s">
        <v>277</v>
      </c>
      <c r="B1721" s="78" t="s">
        <v>511</v>
      </c>
      <c r="C1721" s="86" t="s">
        <v>1616</v>
      </c>
      <c r="D1721" s="122">
        <v>43851.665995370371</v>
      </c>
    </row>
    <row r="1722" spans="1:4" x14ac:dyDescent="0.25">
      <c r="A1722" s="78" t="s">
        <v>277</v>
      </c>
      <c r="B1722" s="78" t="s">
        <v>3064</v>
      </c>
      <c r="C1722" s="86" t="s">
        <v>1616</v>
      </c>
      <c r="D1722" s="122">
        <v>43851.665995370371</v>
      </c>
    </row>
    <row r="1723" spans="1:4" x14ac:dyDescent="0.25">
      <c r="A1723" s="78" t="s">
        <v>288</v>
      </c>
      <c r="B1723" s="78" t="s">
        <v>3068</v>
      </c>
      <c r="C1723" s="86" t="s">
        <v>1622</v>
      </c>
      <c r="D1723" s="122">
        <v>43848.54347222222</v>
      </c>
    </row>
    <row r="1724" spans="1:4" x14ac:dyDescent="0.25">
      <c r="A1724" s="78" t="s">
        <v>288</v>
      </c>
      <c r="B1724" s="78">
        <v>31</v>
      </c>
      <c r="C1724" s="86" t="s">
        <v>1622</v>
      </c>
      <c r="D1724" s="122">
        <v>43848.54347222222</v>
      </c>
    </row>
    <row r="1725" spans="1:4" x14ac:dyDescent="0.25">
      <c r="A1725" s="78" t="s">
        <v>288</v>
      </c>
      <c r="B1725" s="78" t="s">
        <v>2982</v>
      </c>
      <c r="C1725" s="86" t="s">
        <v>1622</v>
      </c>
      <c r="D1725" s="122">
        <v>43848.54347222222</v>
      </c>
    </row>
    <row r="1726" spans="1:4" x14ac:dyDescent="0.25">
      <c r="A1726" s="78" t="s">
        <v>288</v>
      </c>
      <c r="B1726" s="78" t="s">
        <v>3089</v>
      </c>
      <c r="C1726" s="86" t="s">
        <v>1622</v>
      </c>
      <c r="D1726" s="122">
        <v>43848.54347222222</v>
      </c>
    </row>
    <row r="1727" spans="1:4" x14ac:dyDescent="0.25">
      <c r="A1727" s="78" t="s">
        <v>288</v>
      </c>
      <c r="B1727" s="78" t="s">
        <v>2561</v>
      </c>
      <c r="C1727" s="86" t="s">
        <v>1622</v>
      </c>
      <c r="D1727" s="122">
        <v>43848.54347222222</v>
      </c>
    </row>
    <row r="1728" spans="1:4" x14ac:dyDescent="0.25">
      <c r="A1728" s="78" t="s">
        <v>288</v>
      </c>
      <c r="B1728" s="78" t="s">
        <v>3178</v>
      </c>
      <c r="C1728" s="86" t="s">
        <v>1622</v>
      </c>
      <c r="D1728" s="122">
        <v>43848.54347222222</v>
      </c>
    </row>
    <row r="1729" spans="1:4" x14ac:dyDescent="0.25">
      <c r="A1729" s="78" t="s">
        <v>288</v>
      </c>
      <c r="B1729" s="78" t="s">
        <v>2460</v>
      </c>
      <c r="C1729" s="86" t="s">
        <v>1622</v>
      </c>
      <c r="D1729" s="122">
        <v>43848.54347222222</v>
      </c>
    </row>
    <row r="1730" spans="1:4" x14ac:dyDescent="0.25">
      <c r="A1730" s="78" t="s">
        <v>288</v>
      </c>
      <c r="B1730" s="78" t="s">
        <v>2562</v>
      </c>
      <c r="C1730" s="86" t="s">
        <v>1622</v>
      </c>
      <c r="D1730" s="122">
        <v>43848.54347222222</v>
      </c>
    </row>
    <row r="1731" spans="1:4" x14ac:dyDescent="0.25">
      <c r="A1731" s="78" t="s">
        <v>288</v>
      </c>
      <c r="B1731" s="78" t="s">
        <v>2989</v>
      </c>
      <c r="C1731" s="86" t="s">
        <v>1622</v>
      </c>
      <c r="D1731" s="122">
        <v>43848.54347222222</v>
      </c>
    </row>
    <row r="1732" spans="1:4" x14ac:dyDescent="0.25">
      <c r="A1732" s="78" t="s">
        <v>288</v>
      </c>
      <c r="B1732" s="78" t="s">
        <v>1907</v>
      </c>
      <c r="C1732" s="86" t="s">
        <v>1622</v>
      </c>
      <c r="D1732" s="122">
        <v>43848.54347222222</v>
      </c>
    </row>
    <row r="1733" spans="1:4" x14ac:dyDescent="0.25">
      <c r="A1733" s="78" t="s">
        <v>288</v>
      </c>
      <c r="B1733" s="78" t="s">
        <v>2994</v>
      </c>
      <c r="C1733" s="86" t="s">
        <v>1622</v>
      </c>
      <c r="D1733" s="122">
        <v>43848.54347222222</v>
      </c>
    </row>
    <row r="1734" spans="1:4" x14ac:dyDescent="0.25">
      <c r="A1734" s="78" t="s">
        <v>288</v>
      </c>
      <c r="B1734" s="78" t="s">
        <v>3044</v>
      </c>
      <c r="C1734" s="86" t="s">
        <v>1622</v>
      </c>
      <c r="D1734" s="122">
        <v>43848.54347222222</v>
      </c>
    </row>
    <row r="1735" spans="1:4" x14ac:dyDescent="0.25">
      <c r="A1735" s="78" t="s">
        <v>288</v>
      </c>
      <c r="B1735" s="78" t="s">
        <v>3028</v>
      </c>
      <c r="C1735" s="86" t="s">
        <v>1622</v>
      </c>
      <c r="D1735" s="122">
        <v>43848.54347222222</v>
      </c>
    </row>
    <row r="1736" spans="1:4" x14ac:dyDescent="0.25">
      <c r="A1736" s="78" t="s">
        <v>288</v>
      </c>
      <c r="B1736" s="78" t="s">
        <v>2529</v>
      </c>
      <c r="C1736" s="86" t="s">
        <v>1622</v>
      </c>
      <c r="D1736" s="122">
        <v>43848.54347222222</v>
      </c>
    </row>
    <row r="1737" spans="1:4" x14ac:dyDescent="0.25">
      <c r="A1737" s="78" t="s">
        <v>288</v>
      </c>
      <c r="B1737" s="78" t="s">
        <v>3068</v>
      </c>
      <c r="C1737" s="86" t="s">
        <v>1621</v>
      </c>
      <c r="D1737" s="122">
        <v>43847.688969907409</v>
      </c>
    </row>
    <row r="1738" spans="1:4" x14ac:dyDescent="0.25">
      <c r="A1738" s="78" t="s">
        <v>288</v>
      </c>
      <c r="B1738" s="78">
        <v>31</v>
      </c>
      <c r="C1738" s="86" t="s">
        <v>1621</v>
      </c>
      <c r="D1738" s="122">
        <v>43847.688969907409</v>
      </c>
    </row>
    <row r="1739" spans="1:4" x14ac:dyDescent="0.25">
      <c r="A1739" s="78" t="s">
        <v>288</v>
      </c>
      <c r="B1739" s="78" t="s">
        <v>2982</v>
      </c>
      <c r="C1739" s="86" t="s">
        <v>1621</v>
      </c>
      <c r="D1739" s="122">
        <v>43847.688969907409</v>
      </c>
    </row>
    <row r="1740" spans="1:4" x14ac:dyDescent="0.25">
      <c r="A1740" s="78" t="s">
        <v>288</v>
      </c>
      <c r="B1740" s="78" t="s">
        <v>3089</v>
      </c>
      <c r="C1740" s="86" t="s">
        <v>1621</v>
      </c>
      <c r="D1740" s="122">
        <v>43847.688969907409</v>
      </c>
    </row>
    <row r="1741" spans="1:4" x14ac:dyDescent="0.25">
      <c r="A1741" s="78" t="s">
        <v>288</v>
      </c>
      <c r="B1741" s="78" t="s">
        <v>2561</v>
      </c>
      <c r="C1741" s="86" t="s">
        <v>1621</v>
      </c>
      <c r="D1741" s="122">
        <v>43847.688969907409</v>
      </c>
    </row>
    <row r="1742" spans="1:4" x14ac:dyDescent="0.25">
      <c r="A1742" s="78" t="s">
        <v>288</v>
      </c>
      <c r="B1742" s="78" t="s">
        <v>3178</v>
      </c>
      <c r="C1742" s="86" t="s">
        <v>1621</v>
      </c>
      <c r="D1742" s="122">
        <v>43847.688969907409</v>
      </c>
    </row>
    <row r="1743" spans="1:4" x14ac:dyDescent="0.25">
      <c r="A1743" s="78" t="s">
        <v>288</v>
      </c>
      <c r="B1743" s="78" t="s">
        <v>2460</v>
      </c>
      <c r="C1743" s="86" t="s">
        <v>1621</v>
      </c>
      <c r="D1743" s="122">
        <v>43847.688969907409</v>
      </c>
    </row>
    <row r="1744" spans="1:4" x14ac:dyDescent="0.25">
      <c r="A1744" s="78" t="s">
        <v>288</v>
      </c>
      <c r="B1744" s="78" t="s">
        <v>2562</v>
      </c>
      <c r="C1744" s="86" t="s">
        <v>1621</v>
      </c>
      <c r="D1744" s="122">
        <v>43847.688969907409</v>
      </c>
    </row>
    <row r="1745" spans="1:4" x14ac:dyDescent="0.25">
      <c r="A1745" s="78" t="s">
        <v>288</v>
      </c>
      <c r="B1745" s="78" t="s">
        <v>2989</v>
      </c>
      <c r="C1745" s="86" t="s">
        <v>1621</v>
      </c>
      <c r="D1745" s="122">
        <v>43847.688969907409</v>
      </c>
    </row>
    <row r="1746" spans="1:4" x14ac:dyDescent="0.25">
      <c r="A1746" s="78" t="s">
        <v>288</v>
      </c>
      <c r="B1746" s="78" t="s">
        <v>1907</v>
      </c>
      <c r="C1746" s="86" t="s">
        <v>1621</v>
      </c>
      <c r="D1746" s="122">
        <v>43847.688969907409</v>
      </c>
    </row>
    <row r="1747" spans="1:4" x14ac:dyDescent="0.25">
      <c r="A1747" s="78" t="s">
        <v>288</v>
      </c>
      <c r="B1747" s="78" t="s">
        <v>2994</v>
      </c>
      <c r="C1747" s="86" t="s">
        <v>1621</v>
      </c>
      <c r="D1747" s="122">
        <v>43847.688969907409</v>
      </c>
    </row>
    <row r="1748" spans="1:4" x14ac:dyDescent="0.25">
      <c r="A1748" s="78" t="s">
        <v>288</v>
      </c>
      <c r="B1748" s="78" t="s">
        <v>3044</v>
      </c>
      <c r="C1748" s="86" t="s">
        <v>1621</v>
      </c>
      <c r="D1748" s="122">
        <v>43847.688969907409</v>
      </c>
    </row>
    <row r="1749" spans="1:4" x14ac:dyDescent="0.25">
      <c r="A1749" s="78" t="s">
        <v>288</v>
      </c>
      <c r="B1749" s="78" t="s">
        <v>3028</v>
      </c>
      <c r="C1749" s="86" t="s">
        <v>1621</v>
      </c>
      <c r="D1749" s="122">
        <v>43847.688969907409</v>
      </c>
    </row>
    <row r="1750" spans="1:4" x14ac:dyDescent="0.25">
      <c r="A1750" s="78" t="s">
        <v>288</v>
      </c>
      <c r="B1750" s="78" t="s">
        <v>2529</v>
      </c>
      <c r="C1750" s="86" t="s">
        <v>1621</v>
      </c>
      <c r="D1750" s="122">
        <v>43847.688969907409</v>
      </c>
    </row>
    <row r="1751" spans="1:4" x14ac:dyDescent="0.25">
      <c r="A1751" s="78" t="s">
        <v>288</v>
      </c>
      <c r="B1751" s="78" t="s">
        <v>3179</v>
      </c>
      <c r="C1751" s="86" t="s">
        <v>1620</v>
      </c>
      <c r="D1751" s="122">
        <v>43846.695856481485</v>
      </c>
    </row>
    <row r="1752" spans="1:4" x14ac:dyDescent="0.25">
      <c r="A1752" s="78" t="s">
        <v>288</v>
      </c>
      <c r="B1752" s="78" t="s">
        <v>3180</v>
      </c>
      <c r="C1752" s="86" t="s">
        <v>1620</v>
      </c>
      <c r="D1752" s="122">
        <v>43846.695856481485</v>
      </c>
    </row>
    <row r="1753" spans="1:4" x14ac:dyDescent="0.25">
      <c r="A1753" s="78" t="s">
        <v>288</v>
      </c>
      <c r="B1753" s="78" t="s">
        <v>2507</v>
      </c>
      <c r="C1753" s="86" t="s">
        <v>1620</v>
      </c>
      <c r="D1753" s="122">
        <v>43846.695856481485</v>
      </c>
    </row>
    <row r="1754" spans="1:4" x14ac:dyDescent="0.25">
      <c r="A1754" s="78" t="s">
        <v>288</v>
      </c>
      <c r="B1754" s="78" t="s">
        <v>2982</v>
      </c>
      <c r="C1754" s="86" t="s">
        <v>1620</v>
      </c>
      <c r="D1754" s="122">
        <v>43846.695856481485</v>
      </c>
    </row>
    <row r="1755" spans="1:4" x14ac:dyDescent="0.25">
      <c r="A1755" s="78" t="s">
        <v>288</v>
      </c>
      <c r="B1755" s="78" t="s">
        <v>2522</v>
      </c>
      <c r="C1755" s="86" t="s">
        <v>1620</v>
      </c>
      <c r="D1755" s="122">
        <v>43846.695856481485</v>
      </c>
    </row>
    <row r="1756" spans="1:4" x14ac:dyDescent="0.25">
      <c r="A1756" s="78" t="s">
        <v>288</v>
      </c>
      <c r="B1756" s="78" t="s">
        <v>2989</v>
      </c>
      <c r="C1756" s="86" t="s">
        <v>1620</v>
      </c>
      <c r="D1756" s="122">
        <v>43846.695856481485</v>
      </c>
    </row>
    <row r="1757" spans="1:4" x14ac:dyDescent="0.25">
      <c r="A1757" s="78" t="s">
        <v>288</v>
      </c>
      <c r="B1757" s="78" t="s">
        <v>1907</v>
      </c>
      <c r="C1757" s="86" t="s">
        <v>1620</v>
      </c>
      <c r="D1757" s="122">
        <v>43846.695856481485</v>
      </c>
    </row>
    <row r="1758" spans="1:4" x14ac:dyDescent="0.25">
      <c r="A1758" s="78" t="s">
        <v>288</v>
      </c>
      <c r="B1758" s="78" t="s">
        <v>2981</v>
      </c>
      <c r="C1758" s="86" t="s">
        <v>1620</v>
      </c>
      <c r="D1758" s="122">
        <v>43846.695856481485</v>
      </c>
    </row>
    <row r="1759" spans="1:4" x14ac:dyDescent="0.25">
      <c r="A1759" s="78" t="s">
        <v>288</v>
      </c>
      <c r="B1759" s="78">
        <v>31</v>
      </c>
      <c r="C1759" s="86" t="s">
        <v>1620</v>
      </c>
      <c r="D1759" s="122">
        <v>43846.695856481485</v>
      </c>
    </row>
    <row r="1760" spans="1:4" x14ac:dyDescent="0.25">
      <c r="A1760" s="78" t="s">
        <v>288</v>
      </c>
      <c r="B1760" s="78" t="s">
        <v>3089</v>
      </c>
      <c r="C1760" s="86" t="s">
        <v>1620</v>
      </c>
      <c r="D1760" s="122">
        <v>43846.695856481485</v>
      </c>
    </row>
    <row r="1761" spans="1:4" x14ac:dyDescent="0.25">
      <c r="A1761" s="78" t="s">
        <v>288</v>
      </c>
      <c r="B1761" s="78" t="s">
        <v>3181</v>
      </c>
      <c r="C1761" s="86" t="s">
        <v>1620</v>
      </c>
      <c r="D1761" s="122">
        <v>43846.695856481485</v>
      </c>
    </row>
    <row r="1762" spans="1:4" x14ac:dyDescent="0.25">
      <c r="A1762" s="78" t="s">
        <v>288</v>
      </c>
      <c r="B1762" s="78" t="s">
        <v>2983</v>
      </c>
      <c r="C1762" s="86" t="s">
        <v>1620</v>
      </c>
      <c r="D1762" s="122">
        <v>43846.695856481485</v>
      </c>
    </row>
    <row r="1763" spans="1:4" x14ac:dyDescent="0.25">
      <c r="A1763" s="78" t="s">
        <v>288</v>
      </c>
      <c r="B1763" s="78" t="s">
        <v>3053</v>
      </c>
      <c r="C1763" s="86" t="s">
        <v>1620</v>
      </c>
      <c r="D1763" s="122">
        <v>43846.695856481485</v>
      </c>
    </row>
    <row r="1764" spans="1:4" x14ac:dyDescent="0.25">
      <c r="A1764" s="78" t="s">
        <v>288</v>
      </c>
      <c r="B1764" s="78" t="s">
        <v>2980</v>
      </c>
      <c r="C1764" s="86" t="s">
        <v>1620</v>
      </c>
      <c r="D1764" s="122">
        <v>43846.695856481485</v>
      </c>
    </row>
    <row r="1765" spans="1:4" x14ac:dyDescent="0.25">
      <c r="A1765" s="78" t="s">
        <v>288</v>
      </c>
      <c r="B1765" s="78" t="s">
        <v>2580</v>
      </c>
      <c r="C1765" s="86" t="s">
        <v>1620</v>
      </c>
      <c r="D1765" s="122">
        <v>43846.695856481485</v>
      </c>
    </row>
    <row r="1766" spans="1:4" x14ac:dyDescent="0.25">
      <c r="A1766" s="78" t="s">
        <v>288</v>
      </c>
      <c r="B1766" s="78" t="s">
        <v>3095</v>
      </c>
      <c r="C1766" s="86" t="s">
        <v>1620</v>
      </c>
      <c r="D1766" s="122">
        <v>43846.695856481485</v>
      </c>
    </row>
    <row r="1767" spans="1:4" x14ac:dyDescent="0.25">
      <c r="A1767" s="78" t="s">
        <v>288</v>
      </c>
      <c r="B1767" s="78" t="s">
        <v>3014</v>
      </c>
      <c r="C1767" s="86" t="s">
        <v>1620</v>
      </c>
      <c r="D1767" s="122">
        <v>43846.695856481485</v>
      </c>
    </row>
    <row r="1768" spans="1:4" x14ac:dyDescent="0.25">
      <c r="A1768" s="78" t="s">
        <v>288</v>
      </c>
      <c r="B1768" s="78" t="s">
        <v>3007</v>
      </c>
      <c r="C1768" s="86" t="s">
        <v>1620</v>
      </c>
      <c r="D1768" s="122">
        <v>43846.695856481485</v>
      </c>
    </row>
    <row r="1769" spans="1:4" x14ac:dyDescent="0.25">
      <c r="A1769" s="78" t="s">
        <v>288</v>
      </c>
      <c r="B1769" s="78" t="s">
        <v>3041</v>
      </c>
      <c r="C1769" s="86" t="s">
        <v>1620</v>
      </c>
      <c r="D1769" s="122">
        <v>43846.695856481485</v>
      </c>
    </row>
    <row r="1770" spans="1:4" x14ac:dyDescent="0.25">
      <c r="A1770" s="78" t="s">
        <v>288</v>
      </c>
      <c r="B1770" s="78" t="s">
        <v>509</v>
      </c>
      <c r="C1770" s="86" t="s">
        <v>1620</v>
      </c>
      <c r="D1770" s="122">
        <v>43846.695856481485</v>
      </c>
    </row>
    <row r="1771" spans="1:4" x14ac:dyDescent="0.25">
      <c r="A1771" s="78" t="s">
        <v>288</v>
      </c>
      <c r="B1771" s="78" t="s">
        <v>3107</v>
      </c>
      <c r="C1771" s="86" t="s">
        <v>1620</v>
      </c>
      <c r="D1771" s="122">
        <v>43846.695856481485</v>
      </c>
    </row>
    <row r="1772" spans="1:4" x14ac:dyDescent="0.25">
      <c r="A1772" s="78" t="s">
        <v>288</v>
      </c>
      <c r="B1772" s="78" t="s">
        <v>3035</v>
      </c>
      <c r="C1772" s="86" t="s">
        <v>1620</v>
      </c>
      <c r="D1772" s="122">
        <v>43846.695856481485</v>
      </c>
    </row>
    <row r="1773" spans="1:4" x14ac:dyDescent="0.25">
      <c r="A1773" s="78" t="s">
        <v>288</v>
      </c>
      <c r="B1773" s="78" t="s">
        <v>2478</v>
      </c>
      <c r="C1773" s="86" t="s">
        <v>1620</v>
      </c>
      <c r="D1773" s="122">
        <v>43846.695856481485</v>
      </c>
    </row>
    <row r="1774" spans="1:4" x14ac:dyDescent="0.25">
      <c r="A1774" s="78" t="s">
        <v>288</v>
      </c>
      <c r="B1774" s="78" t="s">
        <v>2473</v>
      </c>
      <c r="C1774" s="86" t="s">
        <v>1620</v>
      </c>
      <c r="D1774" s="122">
        <v>43846.695856481485</v>
      </c>
    </row>
    <row r="1775" spans="1:4" x14ac:dyDescent="0.25">
      <c r="A1775" s="78" t="s">
        <v>288</v>
      </c>
      <c r="B1775" s="78" t="s">
        <v>3182</v>
      </c>
      <c r="C1775" s="86" t="s">
        <v>1620</v>
      </c>
      <c r="D1775" s="122">
        <v>43846.695856481485</v>
      </c>
    </row>
    <row r="1776" spans="1:4" x14ac:dyDescent="0.25">
      <c r="A1776" s="78" t="s">
        <v>288</v>
      </c>
      <c r="B1776" s="78" t="s">
        <v>3036</v>
      </c>
      <c r="C1776" s="86" t="s">
        <v>1620</v>
      </c>
      <c r="D1776" s="122">
        <v>43846.695856481485</v>
      </c>
    </row>
    <row r="1777" spans="1:4" x14ac:dyDescent="0.25">
      <c r="A1777" s="78" t="s">
        <v>288</v>
      </c>
      <c r="B1777" s="78" t="s">
        <v>2455</v>
      </c>
      <c r="C1777" s="86" t="s">
        <v>1620</v>
      </c>
      <c r="D1777" s="122">
        <v>43846.695856481485</v>
      </c>
    </row>
    <row r="1778" spans="1:4" x14ac:dyDescent="0.25">
      <c r="A1778" s="78" t="s">
        <v>288</v>
      </c>
      <c r="B1778" s="78" t="s">
        <v>2506</v>
      </c>
      <c r="C1778" s="86" t="s">
        <v>1620</v>
      </c>
      <c r="D1778" s="122">
        <v>43846.695856481485</v>
      </c>
    </row>
    <row r="1779" spans="1:4" x14ac:dyDescent="0.25">
      <c r="A1779" s="78" t="s">
        <v>288</v>
      </c>
      <c r="B1779" s="78" t="s">
        <v>2987</v>
      </c>
      <c r="C1779" s="86" t="s">
        <v>1620</v>
      </c>
      <c r="D1779" s="122">
        <v>43846.695856481485</v>
      </c>
    </row>
    <row r="1780" spans="1:4" x14ac:dyDescent="0.25">
      <c r="A1780" s="78" t="s">
        <v>288</v>
      </c>
      <c r="B1780" s="78" t="s">
        <v>2448</v>
      </c>
      <c r="C1780" s="86" t="s">
        <v>1620</v>
      </c>
      <c r="D1780" s="122">
        <v>43846.695856481485</v>
      </c>
    </row>
    <row r="1781" spans="1:4" x14ac:dyDescent="0.25">
      <c r="A1781" s="78" t="s">
        <v>288</v>
      </c>
      <c r="B1781" s="78" t="s">
        <v>2581</v>
      </c>
      <c r="C1781" s="86" t="s">
        <v>1620</v>
      </c>
      <c r="D1781" s="122">
        <v>43846.695856481485</v>
      </c>
    </row>
    <row r="1782" spans="1:4" x14ac:dyDescent="0.25">
      <c r="A1782" s="78" t="s">
        <v>288</v>
      </c>
      <c r="B1782" s="78" t="s">
        <v>3004</v>
      </c>
      <c r="C1782" s="86" t="s">
        <v>1620</v>
      </c>
      <c r="D1782" s="122">
        <v>43846.695856481485</v>
      </c>
    </row>
    <row r="1783" spans="1:4" x14ac:dyDescent="0.25">
      <c r="A1783" s="78" t="s">
        <v>288</v>
      </c>
      <c r="B1783" s="78" t="s">
        <v>2542</v>
      </c>
      <c r="C1783" s="86" t="s">
        <v>1620</v>
      </c>
      <c r="D1783" s="122">
        <v>43846.695856481485</v>
      </c>
    </row>
    <row r="1784" spans="1:4" x14ac:dyDescent="0.25">
      <c r="A1784" s="78" t="s">
        <v>288</v>
      </c>
      <c r="B1784" s="78" t="s">
        <v>2991</v>
      </c>
      <c r="C1784" s="86" t="s">
        <v>1620</v>
      </c>
      <c r="D1784" s="122">
        <v>43846.695856481485</v>
      </c>
    </row>
    <row r="1785" spans="1:4" x14ac:dyDescent="0.25">
      <c r="A1785" s="78" t="s">
        <v>288</v>
      </c>
      <c r="B1785" s="78">
        <v>10</v>
      </c>
      <c r="C1785" s="86" t="s">
        <v>1620</v>
      </c>
      <c r="D1785" s="122">
        <v>43846.695856481485</v>
      </c>
    </row>
    <row r="1786" spans="1:4" x14ac:dyDescent="0.25">
      <c r="A1786" s="78" t="s">
        <v>288</v>
      </c>
      <c r="B1786" s="78" t="s">
        <v>2525</v>
      </c>
      <c r="C1786" s="86" t="s">
        <v>1620</v>
      </c>
      <c r="D1786" s="122">
        <v>43846.695856481485</v>
      </c>
    </row>
    <row r="1787" spans="1:4" x14ac:dyDescent="0.25">
      <c r="A1787" s="78" t="s">
        <v>288</v>
      </c>
      <c r="B1787" s="78" t="s">
        <v>2554</v>
      </c>
      <c r="C1787" s="86" t="s">
        <v>1620</v>
      </c>
      <c r="D1787" s="122">
        <v>43846.695856481485</v>
      </c>
    </row>
    <row r="1788" spans="1:4" x14ac:dyDescent="0.25">
      <c r="A1788" s="78" t="s">
        <v>288</v>
      </c>
      <c r="B1788" s="78" t="s">
        <v>3068</v>
      </c>
      <c r="C1788" s="86" t="s">
        <v>1619</v>
      </c>
      <c r="D1788" s="122">
        <v>43846.585659722223</v>
      </c>
    </row>
    <row r="1789" spans="1:4" x14ac:dyDescent="0.25">
      <c r="A1789" s="78" t="s">
        <v>288</v>
      </c>
      <c r="B1789" s="78">
        <v>31</v>
      </c>
      <c r="C1789" s="86" t="s">
        <v>1619</v>
      </c>
      <c r="D1789" s="122">
        <v>43846.585659722223</v>
      </c>
    </row>
    <row r="1790" spans="1:4" x14ac:dyDescent="0.25">
      <c r="A1790" s="78" t="s">
        <v>288</v>
      </c>
      <c r="B1790" s="78" t="s">
        <v>2982</v>
      </c>
      <c r="C1790" s="86" t="s">
        <v>1619</v>
      </c>
      <c r="D1790" s="122">
        <v>43846.585659722223</v>
      </c>
    </row>
    <row r="1791" spans="1:4" x14ac:dyDescent="0.25">
      <c r="A1791" s="78" t="s">
        <v>288</v>
      </c>
      <c r="B1791" s="78" t="s">
        <v>3089</v>
      </c>
      <c r="C1791" s="86" t="s">
        <v>1619</v>
      </c>
      <c r="D1791" s="122">
        <v>43846.585659722223</v>
      </c>
    </row>
    <row r="1792" spans="1:4" x14ac:dyDescent="0.25">
      <c r="A1792" s="78" t="s">
        <v>288</v>
      </c>
      <c r="B1792" s="78" t="s">
        <v>2561</v>
      </c>
      <c r="C1792" s="86" t="s">
        <v>1619</v>
      </c>
      <c r="D1792" s="122">
        <v>43846.585659722223</v>
      </c>
    </row>
    <row r="1793" spans="1:4" x14ac:dyDescent="0.25">
      <c r="A1793" s="78" t="s">
        <v>288</v>
      </c>
      <c r="B1793" s="78" t="s">
        <v>3178</v>
      </c>
      <c r="C1793" s="86" t="s">
        <v>1619</v>
      </c>
      <c r="D1793" s="122">
        <v>43846.585659722223</v>
      </c>
    </row>
    <row r="1794" spans="1:4" x14ac:dyDescent="0.25">
      <c r="A1794" s="78" t="s">
        <v>288</v>
      </c>
      <c r="B1794" s="78" t="s">
        <v>2460</v>
      </c>
      <c r="C1794" s="86" t="s">
        <v>1619</v>
      </c>
      <c r="D1794" s="122">
        <v>43846.585659722223</v>
      </c>
    </row>
    <row r="1795" spans="1:4" x14ac:dyDescent="0.25">
      <c r="A1795" s="78" t="s">
        <v>288</v>
      </c>
      <c r="B1795" s="78" t="s">
        <v>2562</v>
      </c>
      <c r="C1795" s="86" t="s">
        <v>1619</v>
      </c>
      <c r="D1795" s="122">
        <v>43846.585659722223</v>
      </c>
    </row>
    <row r="1796" spans="1:4" x14ac:dyDescent="0.25">
      <c r="A1796" s="78" t="s">
        <v>288</v>
      </c>
      <c r="B1796" s="78" t="s">
        <v>2989</v>
      </c>
      <c r="C1796" s="86" t="s">
        <v>1619</v>
      </c>
      <c r="D1796" s="122">
        <v>43846.585659722223</v>
      </c>
    </row>
    <row r="1797" spans="1:4" x14ac:dyDescent="0.25">
      <c r="A1797" s="78" t="s">
        <v>288</v>
      </c>
      <c r="B1797" s="78" t="s">
        <v>1907</v>
      </c>
      <c r="C1797" s="86" t="s">
        <v>1619</v>
      </c>
      <c r="D1797" s="122">
        <v>43846.585659722223</v>
      </c>
    </row>
    <row r="1798" spans="1:4" x14ac:dyDescent="0.25">
      <c r="A1798" s="78" t="s">
        <v>288</v>
      </c>
      <c r="B1798" s="78" t="s">
        <v>2994</v>
      </c>
      <c r="C1798" s="86" t="s">
        <v>1619</v>
      </c>
      <c r="D1798" s="122">
        <v>43846.585659722223</v>
      </c>
    </row>
    <row r="1799" spans="1:4" x14ac:dyDescent="0.25">
      <c r="A1799" s="78" t="s">
        <v>288</v>
      </c>
      <c r="B1799" s="78" t="s">
        <v>3044</v>
      </c>
      <c r="C1799" s="86" t="s">
        <v>1619</v>
      </c>
      <c r="D1799" s="122">
        <v>43846.585659722223</v>
      </c>
    </row>
    <row r="1800" spans="1:4" x14ac:dyDescent="0.25">
      <c r="A1800" s="78" t="s">
        <v>288</v>
      </c>
      <c r="B1800" s="78" t="s">
        <v>3028</v>
      </c>
      <c r="C1800" s="86" t="s">
        <v>1619</v>
      </c>
      <c r="D1800" s="122">
        <v>43846.585659722223</v>
      </c>
    </row>
    <row r="1801" spans="1:4" x14ac:dyDescent="0.25">
      <c r="A1801" s="78" t="s">
        <v>288</v>
      </c>
      <c r="B1801" s="78" t="s">
        <v>2529</v>
      </c>
      <c r="C1801" s="86" t="s">
        <v>1619</v>
      </c>
      <c r="D1801" s="122">
        <v>43846.585659722223</v>
      </c>
    </row>
    <row r="1802" spans="1:4" x14ac:dyDescent="0.25">
      <c r="A1802" s="78" t="s">
        <v>288</v>
      </c>
      <c r="B1802" s="78" t="s">
        <v>3068</v>
      </c>
      <c r="C1802" s="86" t="s">
        <v>1618</v>
      </c>
      <c r="D1802" s="122">
        <v>43845.772303240738</v>
      </c>
    </row>
    <row r="1803" spans="1:4" x14ac:dyDescent="0.25">
      <c r="A1803" s="78" t="s">
        <v>288</v>
      </c>
      <c r="B1803" s="78">
        <v>31</v>
      </c>
      <c r="C1803" s="86" t="s">
        <v>1618</v>
      </c>
      <c r="D1803" s="122">
        <v>43845.772303240738</v>
      </c>
    </row>
    <row r="1804" spans="1:4" x14ac:dyDescent="0.25">
      <c r="A1804" s="78" t="s">
        <v>288</v>
      </c>
      <c r="B1804" s="78" t="s">
        <v>2982</v>
      </c>
      <c r="C1804" s="86" t="s">
        <v>1618</v>
      </c>
      <c r="D1804" s="122">
        <v>43845.772303240738</v>
      </c>
    </row>
    <row r="1805" spans="1:4" x14ac:dyDescent="0.25">
      <c r="A1805" s="78" t="s">
        <v>288</v>
      </c>
      <c r="B1805" s="78" t="s">
        <v>3089</v>
      </c>
      <c r="C1805" s="86" t="s">
        <v>1618</v>
      </c>
      <c r="D1805" s="122">
        <v>43845.772303240738</v>
      </c>
    </row>
    <row r="1806" spans="1:4" x14ac:dyDescent="0.25">
      <c r="A1806" s="78" t="s">
        <v>288</v>
      </c>
      <c r="B1806" s="78" t="s">
        <v>2561</v>
      </c>
      <c r="C1806" s="86" t="s">
        <v>1618</v>
      </c>
      <c r="D1806" s="122">
        <v>43845.772303240738</v>
      </c>
    </row>
    <row r="1807" spans="1:4" x14ac:dyDescent="0.25">
      <c r="A1807" s="78" t="s">
        <v>288</v>
      </c>
      <c r="B1807" s="78" t="s">
        <v>3178</v>
      </c>
      <c r="C1807" s="86" t="s">
        <v>1618</v>
      </c>
      <c r="D1807" s="122">
        <v>43845.772303240738</v>
      </c>
    </row>
    <row r="1808" spans="1:4" x14ac:dyDescent="0.25">
      <c r="A1808" s="78" t="s">
        <v>288</v>
      </c>
      <c r="B1808" s="78" t="s">
        <v>2460</v>
      </c>
      <c r="C1808" s="86" t="s">
        <v>1618</v>
      </c>
      <c r="D1808" s="122">
        <v>43845.772303240738</v>
      </c>
    </row>
    <row r="1809" spans="1:4" x14ac:dyDescent="0.25">
      <c r="A1809" s="78" t="s">
        <v>288</v>
      </c>
      <c r="B1809" s="78" t="s">
        <v>2562</v>
      </c>
      <c r="C1809" s="86" t="s">
        <v>1618</v>
      </c>
      <c r="D1809" s="122">
        <v>43845.772303240738</v>
      </c>
    </row>
    <row r="1810" spans="1:4" x14ac:dyDescent="0.25">
      <c r="A1810" s="78" t="s">
        <v>288</v>
      </c>
      <c r="B1810" s="78" t="s">
        <v>2989</v>
      </c>
      <c r="C1810" s="86" t="s">
        <v>1618</v>
      </c>
      <c r="D1810" s="122">
        <v>43845.772303240738</v>
      </c>
    </row>
    <row r="1811" spans="1:4" x14ac:dyDescent="0.25">
      <c r="A1811" s="78" t="s">
        <v>288</v>
      </c>
      <c r="B1811" s="78" t="s">
        <v>1907</v>
      </c>
      <c r="C1811" s="86" t="s">
        <v>1618</v>
      </c>
      <c r="D1811" s="122">
        <v>43845.772303240738</v>
      </c>
    </row>
    <row r="1812" spans="1:4" x14ac:dyDescent="0.25">
      <c r="A1812" s="78" t="s">
        <v>288</v>
      </c>
      <c r="B1812" s="78" t="s">
        <v>2994</v>
      </c>
      <c r="C1812" s="86" t="s">
        <v>1618</v>
      </c>
      <c r="D1812" s="122">
        <v>43845.772303240738</v>
      </c>
    </row>
    <row r="1813" spans="1:4" x14ac:dyDescent="0.25">
      <c r="A1813" s="78" t="s">
        <v>288</v>
      </c>
      <c r="B1813" s="78" t="s">
        <v>3044</v>
      </c>
      <c r="C1813" s="86" t="s">
        <v>1618</v>
      </c>
      <c r="D1813" s="122">
        <v>43845.772303240738</v>
      </c>
    </row>
    <row r="1814" spans="1:4" x14ac:dyDescent="0.25">
      <c r="A1814" s="78" t="s">
        <v>288</v>
      </c>
      <c r="B1814" s="78" t="s">
        <v>3028</v>
      </c>
      <c r="C1814" s="86" t="s">
        <v>1618</v>
      </c>
      <c r="D1814" s="122">
        <v>43845.772303240738</v>
      </c>
    </row>
    <row r="1815" spans="1:4" x14ac:dyDescent="0.25">
      <c r="A1815" s="78" t="s">
        <v>288</v>
      </c>
      <c r="B1815" s="78" t="s">
        <v>2529</v>
      </c>
      <c r="C1815" s="86" t="s">
        <v>1618</v>
      </c>
      <c r="D1815" s="122">
        <v>43845.772303240738</v>
      </c>
    </row>
    <row r="1816" spans="1:4" x14ac:dyDescent="0.25">
      <c r="A1816" s="78" t="s">
        <v>272</v>
      </c>
      <c r="B1816" s="78" t="s">
        <v>3061</v>
      </c>
      <c r="C1816" s="86" t="s">
        <v>1614</v>
      </c>
      <c r="D1816" s="122">
        <v>43852.414236111108</v>
      </c>
    </row>
    <row r="1817" spans="1:4" x14ac:dyDescent="0.25">
      <c r="A1817" s="78" t="s">
        <v>272</v>
      </c>
      <c r="B1817" s="78" t="s">
        <v>2984</v>
      </c>
      <c r="C1817" s="86" t="s">
        <v>1614</v>
      </c>
      <c r="D1817" s="122">
        <v>43852.414236111108</v>
      </c>
    </row>
    <row r="1818" spans="1:4" x14ac:dyDescent="0.25">
      <c r="A1818" s="78" t="s">
        <v>272</v>
      </c>
      <c r="B1818" s="78" t="s">
        <v>3038</v>
      </c>
      <c r="C1818" s="86" t="s">
        <v>1614</v>
      </c>
      <c r="D1818" s="122">
        <v>43852.414236111108</v>
      </c>
    </row>
    <row r="1819" spans="1:4" x14ac:dyDescent="0.25">
      <c r="A1819" s="78" t="s">
        <v>272</v>
      </c>
      <c r="B1819" s="78" t="s">
        <v>3052</v>
      </c>
      <c r="C1819" s="86" t="s">
        <v>1614</v>
      </c>
      <c r="D1819" s="122">
        <v>43852.414236111108</v>
      </c>
    </row>
    <row r="1820" spans="1:4" x14ac:dyDescent="0.25">
      <c r="A1820" s="78" t="s">
        <v>272</v>
      </c>
      <c r="B1820" s="78" t="s">
        <v>2982</v>
      </c>
      <c r="C1820" s="86" t="s">
        <v>1614</v>
      </c>
      <c r="D1820" s="122">
        <v>43852.414236111108</v>
      </c>
    </row>
    <row r="1821" spans="1:4" x14ac:dyDescent="0.25">
      <c r="A1821" s="78" t="s">
        <v>272</v>
      </c>
      <c r="B1821" s="78" t="s">
        <v>2983</v>
      </c>
      <c r="C1821" s="86" t="s">
        <v>1614</v>
      </c>
      <c r="D1821" s="122">
        <v>43852.414236111108</v>
      </c>
    </row>
    <row r="1822" spans="1:4" x14ac:dyDescent="0.25">
      <c r="A1822" s="78" t="s">
        <v>272</v>
      </c>
      <c r="B1822" s="78" t="s">
        <v>3053</v>
      </c>
      <c r="C1822" s="86" t="s">
        <v>1614</v>
      </c>
      <c r="D1822" s="122">
        <v>43852.414236111108</v>
      </c>
    </row>
    <row r="1823" spans="1:4" x14ac:dyDescent="0.25">
      <c r="A1823" s="78" t="s">
        <v>272</v>
      </c>
      <c r="B1823" s="78" t="s">
        <v>3015</v>
      </c>
      <c r="C1823" s="86" t="s">
        <v>1614</v>
      </c>
      <c r="D1823" s="122">
        <v>43852.414236111108</v>
      </c>
    </row>
    <row r="1824" spans="1:4" x14ac:dyDescent="0.25">
      <c r="A1824" s="78" t="s">
        <v>272</v>
      </c>
      <c r="B1824" s="78" t="s">
        <v>3062</v>
      </c>
      <c r="C1824" s="86" t="s">
        <v>1614</v>
      </c>
      <c r="D1824" s="122">
        <v>43852.414236111108</v>
      </c>
    </row>
    <row r="1825" spans="1:4" x14ac:dyDescent="0.25">
      <c r="A1825" s="78" t="s">
        <v>272</v>
      </c>
      <c r="B1825" s="78" t="s">
        <v>2679</v>
      </c>
      <c r="C1825" s="86" t="s">
        <v>1614</v>
      </c>
      <c r="D1825" s="122">
        <v>43852.414236111108</v>
      </c>
    </row>
    <row r="1826" spans="1:4" x14ac:dyDescent="0.25">
      <c r="A1826" s="78" t="s">
        <v>272</v>
      </c>
      <c r="B1826" s="78" t="s">
        <v>2981</v>
      </c>
      <c r="C1826" s="86" t="s">
        <v>1614</v>
      </c>
      <c r="D1826" s="122">
        <v>43852.414236111108</v>
      </c>
    </row>
    <row r="1827" spans="1:4" x14ac:dyDescent="0.25">
      <c r="A1827" s="78" t="s">
        <v>272</v>
      </c>
      <c r="B1827" s="78">
        <v>31</v>
      </c>
      <c r="C1827" s="86" t="s">
        <v>1614</v>
      </c>
      <c r="D1827" s="122">
        <v>43852.414236111108</v>
      </c>
    </row>
    <row r="1828" spans="1:4" x14ac:dyDescent="0.25">
      <c r="A1828" s="78" t="s">
        <v>272</v>
      </c>
      <c r="B1828" s="78" t="s">
        <v>2446</v>
      </c>
      <c r="C1828" s="86" t="s">
        <v>1614</v>
      </c>
      <c r="D1828" s="122">
        <v>43852.414236111108</v>
      </c>
    </row>
    <row r="1829" spans="1:4" x14ac:dyDescent="0.25">
      <c r="A1829" s="78" t="s">
        <v>272</v>
      </c>
      <c r="B1829" s="78" t="s">
        <v>2989</v>
      </c>
      <c r="C1829" s="86" t="s">
        <v>1614</v>
      </c>
      <c r="D1829" s="122">
        <v>43852.414236111108</v>
      </c>
    </row>
    <row r="1830" spans="1:4" x14ac:dyDescent="0.25">
      <c r="A1830" s="78" t="s">
        <v>272</v>
      </c>
      <c r="B1830" s="78" t="s">
        <v>1907</v>
      </c>
      <c r="C1830" s="86" t="s">
        <v>1614</v>
      </c>
      <c r="D1830" s="122">
        <v>43852.414236111108</v>
      </c>
    </row>
    <row r="1831" spans="1:4" x14ac:dyDescent="0.25">
      <c r="A1831" s="78" t="s">
        <v>272</v>
      </c>
      <c r="B1831" s="78" t="s">
        <v>3044</v>
      </c>
      <c r="C1831" s="86" t="s">
        <v>1614</v>
      </c>
      <c r="D1831" s="122">
        <v>43852.414236111108</v>
      </c>
    </row>
    <row r="1832" spans="1:4" x14ac:dyDescent="0.25">
      <c r="A1832" s="78" t="s">
        <v>272</v>
      </c>
      <c r="B1832" s="78" t="s">
        <v>2994</v>
      </c>
      <c r="C1832" s="86" t="s">
        <v>1614</v>
      </c>
      <c r="D1832" s="122">
        <v>43852.414236111108</v>
      </c>
    </row>
    <row r="1833" spans="1:4" x14ac:dyDescent="0.25">
      <c r="A1833" s="78" t="s">
        <v>272</v>
      </c>
      <c r="B1833" s="78" t="s">
        <v>2996</v>
      </c>
      <c r="C1833" s="86" t="s">
        <v>1614</v>
      </c>
      <c r="D1833" s="122">
        <v>43852.414236111108</v>
      </c>
    </row>
    <row r="1834" spans="1:4" x14ac:dyDescent="0.25">
      <c r="A1834" s="78" t="s">
        <v>272</v>
      </c>
      <c r="B1834" s="78" t="s">
        <v>294</v>
      </c>
      <c r="C1834" s="86" t="s">
        <v>1614</v>
      </c>
      <c r="D1834" s="122">
        <v>43852.414236111108</v>
      </c>
    </row>
    <row r="1835" spans="1:4" x14ac:dyDescent="0.25">
      <c r="A1835" s="78" t="s">
        <v>272</v>
      </c>
      <c r="B1835" s="78" t="s">
        <v>288</v>
      </c>
      <c r="C1835" s="86" t="s">
        <v>1614</v>
      </c>
      <c r="D1835" s="122">
        <v>43852.414236111108</v>
      </c>
    </row>
    <row r="1836" spans="1:4" x14ac:dyDescent="0.25">
      <c r="A1836" s="78" t="s">
        <v>272</v>
      </c>
      <c r="B1836" s="78" t="s">
        <v>290</v>
      </c>
      <c r="C1836" s="86" t="s">
        <v>1614</v>
      </c>
      <c r="D1836" s="122">
        <v>43852.414236111108</v>
      </c>
    </row>
    <row r="1837" spans="1:4" x14ac:dyDescent="0.25">
      <c r="A1837" s="78" t="s">
        <v>272</v>
      </c>
      <c r="B1837" s="78" t="s">
        <v>3063</v>
      </c>
      <c r="C1837" s="86" t="s">
        <v>1614</v>
      </c>
      <c r="D1837" s="122">
        <v>43852.414236111108</v>
      </c>
    </row>
    <row r="1838" spans="1:4" x14ac:dyDescent="0.25">
      <c r="A1838" s="78" t="s">
        <v>272</v>
      </c>
      <c r="B1838" s="78" t="s">
        <v>3039</v>
      </c>
      <c r="C1838" s="86" t="s">
        <v>1614</v>
      </c>
      <c r="D1838" s="122">
        <v>43852.414236111108</v>
      </c>
    </row>
    <row r="1839" spans="1:4" x14ac:dyDescent="0.25">
      <c r="A1839" s="78" t="s">
        <v>272</v>
      </c>
      <c r="B1839" s="78" t="s">
        <v>511</v>
      </c>
      <c r="C1839" s="86" t="s">
        <v>1614</v>
      </c>
      <c r="D1839" s="122">
        <v>43852.414236111108</v>
      </c>
    </row>
    <row r="1840" spans="1:4" x14ac:dyDescent="0.25">
      <c r="A1840" s="78" t="s">
        <v>272</v>
      </c>
      <c r="B1840" s="78" t="s">
        <v>3064</v>
      </c>
      <c r="C1840" s="86" t="s">
        <v>1614</v>
      </c>
      <c r="D1840" s="122">
        <v>43852.414236111108</v>
      </c>
    </row>
    <row r="1841" spans="1:4" x14ac:dyDescent="0.25">
      <c r="A1841" s="78" t="s">
        <v>288</v>
      </c>
      <c r="B1841" s="78" t="s">
        <v>3011</v>
      </c>
      <c r="C1841" s="86" t="s">
        <v>1575</v>
      </c>
      <c r="D1841" s="122">
        <v>43851.548645833333</v>
      </c>
    </row>
    <row r="1842" spans="1:4" x14ac:dyDescent="0.25">
      <c r="A1842" s="78" t="s">
        <v>288</v>
      </c>
      <c r="B1842" s="78" t="s">
        <v>2485</v>
      </c>
      <c r="C1842" s="86" t="s">
        <v>1575</v>
      </c>
      <c r="D1842" s="122">
        <v>43851.548645833333</v>
      </c>
    </row>
    <row r="1843" spans="1:4" x14ac:dyDescent="0.25">
      <c r="A1843" s="78" t="s">
        <v>288</v>
      </c>
      <c r="B1843" s="78" t="s">
        <v>2994</v>
      </c>
      <c r="C1843" s="86" t="s">
        <v>1575</v>
      </c>
      <c r="D1843" s="122">
        <v>43851.548645833333</v>
      </c>
    </row>
    <row r="1844" spans="1:4" x14ac:dyDescent="0.25">
      <c r="A1844" s="78" t="s">
        <v>288</v>
      </c>
      <c r="B1844" s="78" t="s">
        <v>2997</v>
      </c>
      <c r="C1844" s="86" t="s">
        <v>1575</v>
      </c>
      <c r="D1844" s="122">
        <v>43851.548645833333</v>
      </c>
    </row>
    <row r="1845" spans="1:4" x14ac:dyDescent="0.25">
      <c r="A1845" s="78" t="s">
        <v>288</v>
      </c>
      <c r="B1845" s="78">
        <v>31</v>
      </c>
      <c r="C1845" s="86" t="s">
        <v>1575</v>
      </c>
      <c r="D1845" s="122">
        <v>43851.548645833333</v>
      </c>
    </row>
    <row r="1846" spans="1:4" x14ac:dyDescent="0.25">
      <c r="A1846" s="78" t="s">
        <v>288</v>
      </c>
      <c r="B1846" s="78" t="s">
        <v>2982</v>
      </c>
      <c r="C1846" s="86" t="s">
        <v>1575</v>
      </c>
      <c r="D1846" s="122">
        <v>43851.548645833333</v>
      </c>
    </row>
    <row r="1847" spans="1:4" x14ac:dyDescent="0.25">
      <c r="A1847" s="78" t="s">
        <v>288</v>
      </c>
      <c r="B1847" s="78" t="s">
        <v>2446</v>
      </c>
      <c r="C1847" s="86" t="s">
        <v>1575</v>
      </c>
      <c r="D1847" s="122">
        <v>43851.548645833333</v>
      </c>
    </row>
    <row r="1848" spans="1:4" x14ac:dyDescent="0.25">
      <c r="A1848" s="78" t="s">
        <v>288</v>
      </c>
      <c r="B1848" s="78" t="s">
        <v>2497</v>
      </c>
      <c r="C1848" s="86" t="s">
        <v>1575</v>
      </c>
      <c r="D1848" s="122">
        <v>43851.548645833333</v>
      </c>
    </row>
    <row r="1849" spans="1:4" x14ac:dyDescent="0.25">
      <c r="A1849" s="78" t="s">
        <v>288</v>
      </c>
      <c r="B1849" s="78" t="s">
        <v>2989</v>
      </c>
      <c r="C1849" s="86" t="s">
        <v>1575</v>
      </c>
      <c r="D1849" s="122">
        <v>43851.548645833333</v>
      </c>
    </row>
    <row r="1850" spans="1:4" x14ac:dyDescent="0.25">
      <c r="A1850" s="78" t="s">
        <v>288</v>
      </c>
      <c r="B1850" s="78" t="s">
        <v>3012</v>
      </c>
      <c r="C1850" s="86" t="s">
        <v>1575</v>
      </c>
      <c r="D1850" s="122">
        <v>43851.548645833333</v>
      </c>
    </row>
    <row r="1851" spans="1:4" x14ac:dyDescent="0.25">
      <c r="A1851" s="78" t="s">
        <v>288</v>
      </c>
      <c r="B1851" s="78" t="s">
        <v>2498</v>
      </c>
      <c r="C1851" s="86" t="s">
        <v>1575</v>
      </c>
      <c r="D1851" s="122">
        <v>43851.548645833333</v>
      </c>
    </row>
    <row r="1852" spans="1:4" x14ac:dyDescent="0.25">
      <c r="A1852" s="78" t="s">
        <v>288</v>
      </c>
      <c r="B1852" s="78" t="s">
        <v>2458</v>
      </c>
      <c r="C1852" s="86" t="s">
        <v>1575</v>
      </c>
      <c r="D1852" s="122">
        <v>43851.548645833333</v>
      </c>
    </row>
    <row r="1853" spans="1:4" x14ac:dyDescent="0.25">
      <c r="A1853" s="78" t="s">
        <v>288</v>
      </c>
      <c r="B1853" s="78" t="s">
        <v>2499</v>
      </c>
      <c r="C1853" s="86" t="s">
        <v>1575</v>
      </c>
      <c r="D1853" s="122">
        <v>43851.548645833333</v>
      </c>
    </row>
    <row r="1854" spans="1:4" x14ac:dyDescent="0.25">
      <c r="A1854" s="78" t="s">
        <v>288</v>
      </c>
      <c r="B1854" s="78" t="s">
        <v>3013</v>
      </c>
      <c r="C1854" s="86" t="s">
        <v>1575</v>
      </c>
      <c r="D1854" s="122">
        <v>43851.548645833333</v>
      </c>
    </row>
    <row r="1855" spans="1:4" x14ac:dyDescent="0.25">
      <c r="A1855" s="78" t="s">
        <v>288</v>
      </c>
      <c r="B1855" s="78" t="s">
        <v>2501</v>
      </c>
      <c r="C1855" s="86" t="s">
        <v>1575</v>
      </c>
      <c r="D1855" s="122">
        <v>43851.548645833333</v>
      </c>
    </row>
    <row r="1856" spans="1:4" x14ac:dyDescent="0.25">
      <c r="A1856" s="78" t="s">
        <v>288</v>
      </c>
      <c r="B1856" s="78" t="s">
        <v>1678</v>
      </c>
      <c r="C1856" s="86" t="s">
        <v>1575</v>
      </c>
      <c r="D1856" s="122">
        <v>43851.548645833333</v>
      </c>
    </row>
    <row r="1857" spans="1:4" x14ac:dyDescent="0.25">
      <c r="A1857" s="78" t="s">
        <v>288</v>
      </c>
      <c r="B1857" s="78" t="s">
        <v>2981</v>
      </c>
      <c r="C1857" s="86" t="s">
        <v>1575</v>
      </c>
      <c r="D1857" s="122">
        <v>43851.548645833333</v>
      </c>
    </row>
    <row r="1858" spans="1:4" x14ac:dyDescent="0.25">
      <c r="A1858" s="78" t="s">
        <v>288</v>
      </c>
      <c r="B1858" s="78" t="s">
        <v>2502</v>
      </c>
      <c r="C1858" s="86" t="s">
        <v>1575</v>
      </c>
      <c r="D1858" s="122">
        <v>43851.548645833333</v>
      </c>
    </row>
    <row r="1859" spans="1:4" x14ac:dyDescent="0.25">
      <c r="A1859" s="78" t="s">
        <v>288</v>
      </c>
      <c r="B1859" s="78" t="s">
        <v>3014</v>
      </c>
      <c r="C1859" s="86" t="s">
        <v>1575</v>
      </c>
      <c r="D1859" s="122">
        <v>43851.548645833333</v>
      </c>
    </row>
    <row r="1860" spans="1:4" x14ac:dyDescent="0.25">
      <c r="A1860" s="78" t="s">
        <v>288</v>
      </c>
      <c r="B1860" s="78" t="s">
        <v>3015</v>
      </c>
      <c r="C1860" s="86" t="s">
        <v>1575</v>
      </c>
      <c r="D1860" s="122">
        <v>43851.548645833333</v>
      </c>
    </row>
    <row r="1861" spans="1:4" x14ac:dyDescent="0.25">
      <c r="A1861" s="78" t="s">
        <v>288</v>
      </c>
      <c r="B1861" s="78" t="s">
        <v>2471</v>
      </c>
      <c r="C1861" s="86" t="s">
        <v>1575</v>
      </c>
      <c r="D1861" s="122">
        <v>43851.548645833333</v>
      </c>
    </row>
    <row r="1862" spans="1:4" x14ac:dyDescent="0.25">
      <c r="A1862" s="78" t="s">
        <v>288</v>
      </c>
      <c r="B1862" s="78" t="s">
        <v>2995</v>
      </c>
      <c r="C1862" s="86" t="s">
        <v>1575</v>
      </c>
      <c r="D1862" s="122">
        <v>43851.548645833333</v>
      </c>
    </row>
    <row r="1863" spans="1:4" x14ac:dyDescent="0.25">
      <c r="A1863" s="78" t="s">
        <v>288</v>
      </c>
      <c r="B1863" s="78" t="s">
        <v>2503</v>
      </c>
      <c r="C1863" s="86" t="s">
        <v>1575</v>
      </c>
      <c r="D1863" s="122">
        <v>43851.548645833333</v>
      </c>
    </row>
    <row r="1864" spans="1:4" x14ac:dyDescent="0.25">
      <c r="A1864" s="78" t="s">
        <v>288</v>
      </c>
      <c r="B1864" s="78" t="s">
        <v>2504</v>
      </c>
      <c r="C1864" s="86" t="s">
        <v>1575</v>
      </c>
      <c r="D1864" s="122">
        <v>43851.548645833333</v>
      </c>
    </row>
    <row r="1865" spans="1:4" x14ac:dyDescent="0.25">
      <c r="A1865" s="78" t="s">
        <v>288</v>
      </c>
      <c r="B1865" s="78" t="s">
        <v>3016</v>
      </c>
      <c r="C1865" s="86" t="s">
        <v>1575</v>
      </c>
      <c r="D1865" s="122">
        <v>43851.548645833333</v>
      </c>
    </row>
    <row r="1866" spans="1:4" x14ac:dyDescent="0.25">
      <c r="A1866" s="78" t="s">
        <v>288</v>
      </c>
      <c r="B1866" s="78" t="s">
        <v>2997</v>
      </c>
      <c r="C1866" s="86" t="s">
        <v>1574</v>
      </c>
      <c r="D1866" s="122">
        <v>43847.913229166668</v>
      </c>
    </row>
    <row r="1867" spans="1:4" x14ac:dyDescent="0.25">
      <c r="A1867" s="78" t="s">
        <v>288</v>
      </c>
      <c r="B1867" s="78" t="s">
        <v>2460</v>
      </c>
      <c r="C1867" s="86" t="s">
        <v>1574</v>
      </c>
      <c r="D1867" s="122">
        <v>43847.913229166668</v>
      </c>
    </row>
    <row r="1868" spans="1:4" x14ac:dyDescent="0.25">
      <c r="A1868" s="78" t="s">
        <v>288</v>
      </c>
      <c r="B1868" s="78" t="s">
        <v>2994</v>
      </c>
      <c r="C1868" s="86" t="s">
        <v>1574</v>
      </c>
      <c r="D1868" s="122">
        <v>43847.913229166668</v>
      </c>
    </row>
    <row r="1869" spans="1:4" x14ac:dyDescent="0.25">
      <c r="A1869" s="78" t="s">
        <v>288</v>
      </c>
      <c r="B1869" s="78" t="s">
        <v>2514</v>
      </c>
      <c r="C1869" s="86" t="s">
        <v>1574</v>
      </c>
      <c r="D1869" s="122">
        <v>43847.913229166668</v>
      </c>
    </row>
    <row r="1870" spans="1:4" x14ac:dyDescent="0.25">
      <c r="A1870" s="78" t="s">
        <v>288</v>
      </c>
      <c r="B1870" s="78" t="s">
        <v>2468</v>
      </c>
      <c r="C1870" s="86" t="s">
        <v>1574</v>
      </c>
      <c r="D1870" s="122">
        <v>43847.913229166668</v>
      </c>
    </row>
    <row r="1871" spans="1:4" x14ac:dyDescent="0.25">
      <c r="A1871" s="78" t="s">
        <v>288</v>
      </c>
      <c r="B1871" s="78" t="s">
        <v>2990</v>
      </c>
      <c r="C1871" s="86" t="s">
        <v>1574</v>
      </c>
      <c r="D1871" s="122">
        <v>43847.913229166668</v>
      </c>
    </row>
    <row r="1872" spans="1:4" x14ac:dyDescent="0.25">
      <c r="A1872" s="78" t="s">
        <v>288</v>
      </c>
      <c r="B1872" s="78" t="s">
        <v>2477</v>
      </c>
      <c r="C1872" s="86" t="s">
        <v>1574</v>
      </c>
      <c r="D1872" s="122">
        <v>43847.913229166668</v>
      </c>
    </row>
    <row r="1873" spans="1:4" x14ac:dyDescent="0.25">
      <c r="A1873" s="78" t="s">
        <v>288</v>
      </c>
      <c r="B1873" s="78" t="s">
        <v>3024</v>
      </c>
      <c r="C1873" s="86" t="s">
        <v>1574</v>
      </c>
      <c r="D1873" s="122">
        <v>43847.913229166668</v>
      </c>
    </row>
    <row r="1874" spans="1:4" x14ac:dyDescent="0.25">
      <c r="A1874" s="78" t="s">
        <v>288</v>
      </c>
      <c r="B1874" s="78" t="s">
        <v>3093</v>
      </c>
      <c r="C1874" s="86" t="s">
        <v>1574</v>
      </c>
      <c r="D1874" s="122">
        <v>43847.913229166668</v>
      </c>
    </row>
    <row r="1875" spans="1:4" x14ac:dyDescent="0.25">
      <c r="A1875" s="78" t="s">
        <v>288</v>
      </c>
      <c r="B1875" s="78" t="s">
        <v>3094</v>
      </c>
      <c r="C1875" s="86" t="s">
        <v>1574</v>
      </c>
      <c r="D1875" s="122">
        <v>43847.913229166668</v>
      </c>
    </row>
    <row r="1876" spans="1:4" x14ac:dyDescent="0.25">
      <c r="A1876" s="78" t="s">
        <v>288</v>
      </c>
      <c r="B1876" s="78" t="s">
        <v>3084</v>
      </c>
      <c r="C1876" s="86" t="s">
        <v>1574</v>
      </c>
      <c r="D1876" s="122">
        <v>43847.913229166668</v>
      </c>
    </row>
    <row r="1877" spans="1:4" x14ac:dyDescent="0.25">
      <c r="A1877" s="78" t="s">
        <v>288</v>
      </c>
      <c r="B1877" s="78" t="s">
        <v>2496</v>
      </c>
      <c r="C1877" s="86" t="s">
        <v>1574</v>
      </c>
      <c r="D1877" s="122">
        <v>43847.913229166668</v>
      </c>
    </row>
    <row r="1878" spans="1:4" x14ac:dyDescent="0.25">
      <c r="A1878" s="78" t="s">
        <v>288</v>
      </c>
      <c r="B1878" s="78" t="s">
        <v>2481</v>
      </c>
      <c r="C1878" s="86" t="s">
        <v>1574</v>
      </c>
      <c r="D1878" s="122">
        <v>43847.913229166668</v>
      </c>
    </row>
    <row r="1879" spans="1:4" x14ac:dyDescent="0.25">
      <c r="A1879" s="78" t="s">
        <v>288</v>
      </c>
      <c r="B1879" s="78" t="s">
        <v>3095</v>
      </c>
      <c r="C1879" s="86" t="s">
        <v>1574</v>
      </c>
      <c r="D1879" s="122">
        <v>43847.913229166668</v>
      </c>
    </row>
    <row r="1880" spans="1:4" x14ac:dyDescent="0.25">
      <c r="A1880" s="78" t="s">
        <v>288</v>
      </c>
      <c r="B1880" s="78" t="s">
        <v>65</v>
      </c>
      <c r="C1880" s="86" t="s">
        <v>1574</v>
      </c>
      <c r="D1880" s="122">
        <v>43847.913229166668</v>
      </c>
    </row>
    <row r="1881" spans="1:4" x14ac:dyDescent="0.25">
      <c r="A1881" s="78" t="s">
        <v>288</v>
      </c>
      <c r="B1881" s="78" t="s">
        <v>2985</v>
      </c>
      <c r="C1881" s="86" t="s">
        <v>1574</v>
      </c>
      <c r="D1881" s="122">
        <v>43847.913229166668</v>
      </c>
    </row>
    <row r="1882" spans="1:4" x14ac:dyDescent="0.25">
      <c r="A1882" s="78" t="s">
        <v>288</v>
      </c>
      <c r="B1882" s="78" t="s">
        <v>3029</v>
      </c>
      <c r="C1882" s="86" t="s">
        <v>1574</v>
      </c>
      <c r="D1882" s="122">
        <v>43847.913229166668</v>
      </c>
    </row>
    <row r="1883" spans="1:4" x14ac:dyDescent="0.25">
      <c r="A1883" s="78" t="s">
        <v>288</v>
      </c>
      <c r="B1883" s="78" t="s">
        <v>2455</v>
      </c>
      <c r="C1883" s="86" t="s">
        <v>1574</v>
      </c>
      <c r="D1883" s="122">
        <v>43847.913229166668</v>
      </c>
    </row>
    <row r="1884" spans="1:4" x14ac:dyDescent="0.25">
      <c r="A1884" s="78" t="s">
        <v>288</v>
      </c>
      <c r="B1884" s="78" t="s">
        <v>2459</v>
      </c>
      <c r="C1884" s="86" t="s">
        <v>1574</v>
      </c>
      <c r="D1884" s="122">
        <v>43847.913229166668</v>
      </c>
    </row>
    <row r="1885" spans="1:4" x14ac:dyDescent="0.25">
      <c r="A1885" s="78" t="s">
        <v>286</v>
      </c>
      <c r="B1885" s="78" t="s">
        <v>287</v>
      </c>
      <c r="C1885" s="86" t="s">
        <v>1570</v>
      </c>
      <c r="D1885" s="122">
        <v>43846.394155092596</v>
      </c>
    </row>
    <row r="1886" spans="1:4" x14ac:dyDescent="0.25">
      <c r="A1886" s="78" t="s">
        <v>286</v>
      </c>
      <c r="B1886" s="78" t="s">
        <v>2507</v>
      </c>
      <c r="C1886" s="86" t="s">
        <v>1570</v>
      </c>
      <c r="D1886" s="122">
        <v>43846.394155092596</v>
      </c>
    </row>
    <row r="1887" spans="1:4" x14ac:dyDescent="0.25">
      <c r="A1887" s="78" t="s">
        <v>286</v>
      </c>
      <c r="B1887" s="78" t="s">
        <v>2989</v>
      </c>
      <c r="C1887" s="86" t="s">
        <v>1570</v>
      </c>
      <c r="D1887" s="122">
        <v>43846.394155092596</v>
      </c>
    </row>
    <row r="1888" spans="1:4" x14ac:dyDescent="0.25">
      <c r="A1888" s="78" t="s">
        <v>286</v>
      </c>
      <c r="B1888" s="78" t="s">
        <v>1907</v>
      </c>
      <c r="C1888" s="86" t="s">
        <v>1570</v>
      </c>
      <c r="D1888" s="122">
        <v>43846.394155092596</v>
      </c>
    </row>
    <row r="1889" spans="1:4" x14ac:dyDescent="0.25">
      <c r="A1889" s="78" t="s">
        <v>286</v>
      </c>
      <c r="B1889" s="78" t="s">
        <v>2981</v>
      </c>
      <c r="C1889" s="86" t="s">
        <v>1570</v>
      </c>
      <c r="D1889" s="122">
        <v>43846.394155092596</v>
      </c>
    </row>
    <row r="1890" spans="1:4" x14ac:dyDescent="0.25">
      <c r="A1890" s="78" t="s">
        <v>286</v>
      </c>
      <c r="B1890" s="78">
        <v>31</v>
      </c>
      <c r="C1890" s="86" t="s">
        <v>1570</v>
      </c>
      <c r="D1890" s="122">
        <v>43846.394155092596</v>
      </c>
    </row>
    <row r="1891" spans="1:4" x14ac:dyDescent="0.25">
      <c r="A1891" s="78" t="s">
        <v>286</v>
      </c>
      <c r="B1891" s="78" t="s">
        <v>2982</v>
      </c>
      <c r="C1891" s="86" t="s">
        <v>1570</v>
      </c>
      <c r="D1891" s="122">
        <v>43846.394155092596</v>
      </c>
    </row>
    <row r="1892" spans="1:4" x14ac:dyDescent="0.25">
      <c r="A1892" s="78" t="s">
        <v>286</v>
      </c>
      <c r="B1892" s="78" t="s">
        <v>3089</v>
      </c>
      <c r="C1892" s="86" t="s">
        <v>1570</v>
      </c>
      <c r="D1892" s="122">
        <v>43846.394155092596</v>
      </c>
    </row>
    <row r="1893" spans="1:4" x14ac:dyDescent="0.25">
      <c r="A1893" s="78" t="s">
        <v>286</v>
      </c>
      <c r="B1893" s="78" t="s">
        <v>509</v>
      </c>
      <c r="C1893" s="86" t="s">
        <v>1570</v>
      </c>
      <c r="D1893" s="122">
        <v>43846.394155092596</v>
      </c>
    </row>
    <row r="1894" spans="1:4" x14ac:dyDescent="0.25">
      <c r="A1894" s="78" t="s">
        <v>286</v>
      </c>
      <c r="B1894" s="78" t="s">
        <v>3044</v>
      </c>
      <c r="C1894" s="86" t="s">
        <v>1570</v>
      </c>
      <c r="D1894" s="122">
        <v>43846.394155092596</v>
      </c>
    </row>
    <row r="1895" spans="1:4" x14ac:dyDescent="0.25">
      <c r="A1895" s="78" t="s">
        <v>286</v>
      </c>
      <c r="B1895" s="78" t="s">
        <v>3030</v>
      </c>
      <c r="C1895" s="86" t="s">
        <v>1570</v>
      </c>
      <c r="D1895" s="122">
        <v>43846.394155092596</v>
      </c>
    </row>
    <row r="1896" spans="1:4" x14ac:dyDescent="0.25">
      <c r="A1896" s="78" t="s">
        <v>286</v>
      </c>
      <c r="B1896" s="78" t="s">
        <v>3006</v>
      </c>
      <c r="C1896" s="86" t="s">
        <v>1570</v>
      </c>
      <c r="D1896" s="122">
        <v>43846.394155092596</v>
      </c>
    </row>
    <row r="1897" spans="1:4" x14ac:dyDescent="0.25">
      <c r="A1897" s="78" t="s">
        <v>286</v>
      </c>
      <c r="B1897" s="78" t="s">
        <v>3007</v>
      </c>
      <c r="C1897" s="86" t="s">
        <v>1570</v>
      </c>
      <c r="D1897" s="122">
        <v>43846.394155092596</v>
      </c>
    </row>
    <row r="1898" spans="1:4" x14ac:dyDescent="0.25">
      <c r="A1898" s="78" t="s">
        <v>286</v>
      </c>
      <c r="B1898" s="78" t="s">
        <v>2448</v>
      </c>
      <c r="C1898" s="86" t="s">
        <v>1570</v>
      </c>
      <c r="D1898" s="122">
        <v>43846.394155092596</v>
      </c>
    </row>
    <row r="1899" spans="1:4" x14ac:dyDescent="0.25">
      <c r="A1899" s="78" t="s">
        <v>286</v>
      </c>
      <c r="B1899" s="78" t="s">
        <v>3183</v>
      </c>
      <c r="C1899" s="86" t="s">
        <v>1570</v>
      </c>
      <c r="D1899" s="122">
        <v>43846.394155092596</v>
      </c>
    </row>
    <row r="1900" spans="1:4" x14ac:dyDescent="0.25">
      <c r="A1900" s="78" t="s">
        <v>286</v>
      </c>
      <c r="B1900" s="78" t="s">
        <v>2582</v>
      </c>
      <c r="C1900" s="86" t="s">
        <v>1570</v>
      </c>
      <c r="D1900" s="122">
        <v>43846.394155092596</v>
      </c>
    </row>
    <row r="1901" spans="1:4" x14ac:dyDescent="0.25">
      <c r="A1901" s="78" t="s">
        <v>286</v>
      </c>
      <c r="B1901" s="78" t="s">
        <v>3184</v>
      </c>
      <c r="C1901" s="86" t="s">
        <v>1570</v>
      </c>
      <c r="D1901" s="122">
        <v>43846.394155092596</v>
      </c>
    </row>
    <row r="1902" spans="1:4" x14ac:dyDescent="0.25">
      <c r="A1902" s="78" t="s">
        <v>286</v>
      </c>
      <c r="B1902" s="78" t="s">
        <v>2584</v>
      </c>
      <c r="C1902" s="86" t="s">
        <v>1570</v>
      </c>
      <c r="D1902" s="122">
        <v>43846.394155092596</v>
      </c>
    </row>
    <row r="1903" spans="1:4" x14ac:dyDescent="0.25">
      <c r="A1903" s="78" t="s">
        <v>286</v>
      </c>
      <c r="B1903" s="78" t="s">
        <v>3012</v>
      </c>
      <c r="C1903" s="86" t="s">
        <v>1570</v>
      </c>
      <c r="D1903" s="122">
        <v>43846.394155092596</v>
      </c>
    </row>
    <row r="1904" spans="1:4" x14ac:dyDescent="0.25">
      <c r="A1904" s="78" t="s">
        <v>286</v>
      </c>
      <c r="B1904" s="78">
        <v>10</v>
      </c>
      <c r="C1904" s="86" t="s">
        <v>1570</v>
      </c>
      <c r="D1904" s="122">
        <v>43846.394155092596</v>
      </c>
    </row>
    <row r="1905" spans="1:4" x14ac:dyDescent="0.25">
      <c r="A1905" s="78" t="s">
        <v>286</v>
      </c>
      <c r="B1905" s="78" t="s">
        <v>2454</v>
      </c>
      <c r="C1905" s="86" t="s">
        <v>1570</v>
      </c>
      <c r="D1905" s="122">
        <v>43846.394155092596</v>
      </c>
    </row>
    <row r="1906" spans="1:4" x14ac:dyDescent="0.25">
      <c r="A1906" s="78" t="s">
        <v>286</v>
      </c>
      <c r="B1906" s="78" t="s">
        <v>2554</v>
      </c>
      <c r="C1906" s="86" t="s">
        <v>1570</v>
      </c>
      <c r="D1906" s="122">
        <v>43846.394155092596</v>
      </c>
    </row>
    <row r="1907" spans="1:4" x14ac:dyDescent="0.25">
      <c r="A1907" s="78" t="s">
        <v>287</v>
      </c>
      <c r="B1907" s="78" t="s">
        <v>287</v>
      </c>
      <c r="C1907" s="86" t="s">
        <v>1569</v>
      </c>
      <c r="D1907" s="122">
        <v>43846.596678240741</v>
      </c>
    </row>
    <row r="1908" spans="1:4" x14ac:dyDescent="0.25">
      <c r="A1908" s="78" t="s">
        <v>287</v>
      </c>
      <c r="B1908" s="78" t="s">
        <v>2507</v>
      </c>
      <c r="C1908" s="86" t="s">
        <v>1569</v>
      </c>
      <c r="D1908" s="122">
        <v>43846.596678240741</v>
      </c>
    </row>
    <row r="1909" spans="1:4" x14ac:dyDescent="0.25">
      <c r="A1909" s="78" t="s">
        <v>287</v>
      </c>
      <c r="B1909" s="78" t="s">
        <v>2989</v>
      </c>
      <c r="C1909" s="86" t="s">
        <v>1569</v>
      </c>
      <c r="D1909" s="122">
        <v>43846.596678240741</v>
      </c>
    </row>
    <row r="1910" spans="1:4" x14ac:dyDescent="0.25">
      <c r="A1910" s="78" t="s">
        <v>287</v>
      </c>
      <c r="B1910" s="78" t="s">
        <v>1907</v>
      </c>
      <c r="C1910" s="86" t="s">
        <v>1569</v>
      </c>
      <c r="D1910" s="122">
        <v>43846.596678240741</v>
      </c>
    </row>
    <row r="1911" spans="1:4" x14ac:dyDescent="0.25">
      <c r="A1911" s="78" t="s">
        <v>287</v>
      </c>
      <c r="B1911" s="78" t="s">
        <v>2981</v>
      </c>
      <c r="C1911" s="86" t="s">
        <v>1569</v>
      </c>
      <c r="D1911" s="122">
        <v>43846.596678240741</v>
      </c>
    </row>
    <row r="1912" spans="1:4" x14ac:dyDescent="0.25">
      <c r="A1912" s="78" t="s">
        <v>287</v>
      </c>
      <c r="B1912" s="78">
        <v>31</v>
      </c>
      <c r="C1912" s="86" t="s">
        <v>1569</v>
      </c>
      <c r="D1912" s="122">
        <v>43846.596678240741</v>
      </c>
    </row>
    <row r="1913" spans="1:4" x14ac:dyDescent="0.25">
      <c r="A1913" s="78" t="s">
        <v>287</v>
      </c>
      <c r="B1913" s="78" t="s">
        <v>2982</v>
      </c>
      <c r="C1913" s="86" t="s">
        <v>1569</v>
      </c>
      <c r="D1913" s="122">
        <v>43846.596678240741</v>
      </c>
    </row>
    <row r="1914" spans="1:4" x14ac:dyDescent="0.25">
      <c r="A1914" s="78" t="s">
        <v>287</v>
      </c>
      <c r="B1914" s="78" t="s">
        <v>3089</v>
      </c>
      <c r="C1914" s="86" t="s">
        <v>1569</v>
      </c>
      <c r="D1914" s="122">
        <v>43846.596678240741</v>
      </c>
    </row>
    <row r="1915" spans="1:4" x14ac:dyDescent="0.25">
      <c r="A1915" s="78" t="s">
        <v>287</v>
      </c>
      <c r="B1915" s="78" t="s">
        <v>509</v>
      </c>
      <c r="C1915" s="86" t="s">
        <v>1569</v>
      </c>
      <c r="D1915" s="122">
        <v>43846.596678240741</v>
      </c>
    </row>
    <row r="1916" spans="1:4" x14ac:dyDescent="0.25">
      <c r="A1916" s="78" t="s">
        <v>287</v>
      </c>
      <c r="B1916" s="78" t="s">
        <v>3044</v>
      </c>
      <c r="C1916" s="86" t="s">
        <v>1569</v>
      </c>
      <c r="D1916" s="122">
        <v>43846.596678240741</v>
      </c>
    </row>
    <row r="1917" spans="1:4" x14ac:dyDescent="0.25">
      <c r="A1917" s="78" t="s">
        <v>287</v>
      </c>
      <c r="B1917" s="78" t="s">
        <v>3030</v>
      </c>
      <c r="C1917" s="86" t="s">
        <v>1569</v>
      </c>
      <c r="D1917" s="122">
        <v>43846.596678240741</v>
      </c>
    </row>
    <row r="1918" spans="1:4" x14ac:dyDescent="0.25">
      <c r="A1918" s="78" t="s">
        <v>287</v>
      </c>
      <c r="B1918" s="78" t="s">
        <v>3006</v>
      </c>
      <c r="C1918" s="86" t="s">
        <v>1569</v>
      </c>
      <c r="D1918" s="122">
        <v>43846.596678240741</v>
      </c>
    </row>
    <row r="1919" spans="1:4" x14ac:dyDescent="0.25">
      <c r="A1919" s="78" t="s">
        <v>287</v>
      </c>
      <c r="B1919" s="78" t="s">
        <v>3007</v>
      </c>
      <c r="C1919" s="86" t="s">
        <v>1569</v>
      </c>
      <c r="D1919" s="122">
        <v>43846.596678240741</v>
      </c>
    </row>
    <row r="1920" spans="1:4" x14ac:dyDescent="0.25">
      <c r="A1920" s="78" t="s">
        <v>287</v>
      </c>
      <c r="B1920" s="78" t="s">
        <v>2448</v>
      </c>
      <c r="C1920" s="86" t="s">
        <v>1569</v>
      </c>
      <c r="D1920" s="122">
        <v>43846.596678240741</v>
      </c>
    </row>
    <row r="1921" spans="1:4" x14ac:dyDescent="0.25">
      <c r="A1921" s="78" t="s">
        <v>287</v>
      </c>
      <c r="B1921" s="78" t="s">
        <v>3183</v>
      </c>
      <c r="C1921" s="86" t="s">
        <v>1569</v>
      </c>
      <c r="D1921" s="122">
        <v>43846.596678240741</v>
      </c>
    </row>
    <row r="1922" spans="1:4" x14ac:dyDescent="0.25">
      <c r="A1922" s="78" t="s">
        <v>287</v>
      </c>
      <c r="B1922" s="78" t="s">
        <v>2582</v>
      </c>
      <c r="C1922" s="86" t="s">
        <v>1569</v>
      </c>
      <c r="D1922" s="122">
        <v>43846.596678240741</v>
      </c>
    </row>
    <row r="1923" spans="1:4" x14ac:dyDescent="0.25">
      <c r="A1923" s="78" t="s">
        <v>287</v>
      </c>
      <c r="B1923" s="78" t="s">
        <v>3184</v>
      </c>
      <c r="C1923" s="86" t="s">
        <v>1569</v>
      </c>
      <c r="D1923" s="122">
        <v>43846.596678240741</v>
      </c>
    </row>
    <row r="1924" spans="1:4" x14ac:dyDescent="0.25">
      <c r="A1924" s="78" t="s">
        <v>287</v>
      </c>
      <c r="B1924" s="78" t="s">
        <v>2584</v>
      </c>
      <c r="C1924" s="86" t="s">
        <v>1569</v>
      </c>
      <c r="D1924" s="122">
        <v>43846.596678240741</v>
      </c>
    </row>
    <row r="1925" spans="1:4" x14ac:dyDescent="0.25">
      <c r="A1925" s="78" t="s">
        <v>287</v>
      </c>
      <c r="B1925" s="78" t="s">
        <v>3012</v>
      </c>
      <c r="C1925" s="86" t="s">
        <v>1569</v>
      </c>
      <c r="D1925" s="122">
        <v>43846.596678240741</v>
      </c>
    </row>
    <row r="1926" spans="1:4" x14ac:dyDescent="0.25">
      <c r="A1926" s="78" t="s">
        <v>287</v>
      </c>
      <c r="B1926" s="78">
        <v>10</v>
      </c>
      <c r="C1926" s="86" t="s">
        <v>1569</v>
      </c>
      <c r="D1926" s="122">
        <v>43846.596678240741</v>
      </c>
    </row>
    <row r="1927" spans="1:4" x14ac:dyDescent="0.25">
      <c r="A1927" s="78" t="s">
        <v>287</v>
      </c>
      <c r="B1927" s="78" t="s">
        <v>2454</v>
      </c>
      <c r="C1927" s="86" t="s">
        <v>1569</v>
      </c>
      <c r="D1927" s="122">
        <v>43846.596678240741</v>
      </c>
    </row>
    <row r="1928" spans="1:4" x14ac:dyDescent="0.25">
      <c r="A1928" s="78" t="s">
        <v>287</v>
      </c>
      <c r="B1928" s="78" t="s">
        <v>2554</v>
      </c>
      <c r="C1928" s="86" t="s">
        <v>1569</v>
      </c>
      <c r="D1928" s="122">
        <v>43846.596678240741</v>
      </c>
    </row>
    <row r="1929" spans="1:4" x14ac:dyDescent="0.25">
      <c r="A1929" s="78" t="s">
        <v>286</v>
      </c>
      <c r="B1929" s="78" t="s">
        <v>3054</v>
      </c>
      <c r="C1929" s="86" t="s">
        <v>1568</v>
      </c>
      <c r="D1929" s="122">
        <v>43845.72378472222</v>
      </c>
    </row>
    <row r="1930" spans="1:4" x14ac:dyDescent="0.25">
      <c r="A1930" s="78" t="s">
        <v>286</v>
      </c>
      <c r="B1930" s="78" t="s">
        <v>2981</v>
      </c>
      <c r="C1930" s="86" t="s">
        <v>1568</v>
      </c>
      <c r="D1930" s="122">
        <v>43845.72378472222</v>
      </c>
    </row>
    <row r="1931" spans="1:4" x14ac:dyDescent="0.25">
      <c r="A1931" s="78" t="s">
        <v>286</v>
      </c>
      <c r="B1931" s="78" t="s">
        <v>2532</v>
      </c>
      <c r="C1931" s="86" t="s">
        <v>1568</v>
      </c>
      <c r="D1931" s="122">
        <v>43845.72378472222</v>
      </c>
    </row>
    <row r="1932" spans="1:4" x14ac:dyDescent="0.25">
      <c r="A1932" s="78" t="s">
        <v>286</v>
      </c>
      <c r="B1932" s="78" t="s">
        <v>3014</v>
      </c>
      <c r="C1932" s="86" t="s">
        <v>1568</v>
      </c>
      <c r="D1932" s="122">
        <v>43845.72378472222</v>
      </c>
    </row>
    <row r="1933" spans="1:4" x14ac:dyDescent="0.25">
      <c r="A1933" s="78" t="s">
        <v>286</v>
      </c>
      <c r="B1933" s="78" t="s">
        <v>2527</v>
      </c>
      <c r="C1933" s="86" t="s">
        <v>1568</v>
      </c>
      <c r="D1933" s="122">
        <v>43845.72378472222</v>
      </c>
    </row>
    <row r="1934" spans="1:4" x14ac:dyDescent="0.25">
      <c r="A1934" s="78" t="s">
        <v>286</v>
      </c>
      <c r="B1934" s="78" t="s">
        <v>2546</v>
      </c>
      <c r="C1934" s="86" t="s">
        <v>1568</v>
      </c>
      <c r="D1934" s="122">
        <v>43845.72378472222</v>
      </c>
    </row>
    <row r="1935" spans="1:4" x14ac:dyDescent="0.25">
      <c r="A1935" s="78" t="s">
        <v>286</v>
      </c>
      <c r="B1935" s="78" t="s">
        <v>2990</v>
      </c>
      <c r="C1935" s="86" t="s">
        <v>1568</v>
      </c>
      <c r="D1935" s="122">
        <v>43845.72378472222</v>
      </c>
    </row>
    <row r="1936" spans="1:4" x14ac:dyDescent="0.25">
      <c r="A1936" s="78" t="s">
        <v>286</v>
      </c>
      <c r="B1936" s="78" t="s">
        <v>2589</v>
      </c>
      <c r="C1936" s="86" t="s">
        <v>1568</v>
      </c>
      <c r="D1936" s="122">
        <v>43845.72378472222</v>
      </c>
    </row>
    <row r="1937" spans="1:4" x14ac:dyDescent="0.25">
      <c r="A1937" s="78" t="s">
        <v>286</v>
      </c>
      <c r="B1937" s="78" t="s">
        <v>282</v>
      </c>
      <c r="C1937" s="86" t="s">
        <v>1568</v>
      </c>
      <c r="D1937" s="122">
        <v>43845.72378472222</v>
      </c>
    </row>
    <row r="1938" spans="1:4" x14ac:dyDescent="0.25">
      <c r="A1938" s="78" t="s">
        <v>286</v>
      </c>
      <c r="B1938" s="78" t="s">
        <v>2982</v>
      </c>
      <c r="C1938" s="86" t="s">
        <v>1568</v>
      </c>
      <c r="D1938" s="122">
        <v>43845.72378472222</v>
      </c>
    </row>
    <row r="1939" spans="1:4" x14ac:dyDescent="0.25">
      <c r="A1939" s="78" t="s">
        <v>286</v>
      </c>
      <c r="B1939" s="78" t="s">
        <v>3055</v>
      </c>
      <c r="C1939" s="86" t="s">
        <v>1568</v>
      </c>
      <c r="D1939" s="122">
        <v>43845.72378472222</v>
      </c>
    </row>
    <row r="1940" spans="1:4" x14ac:dyDescent="0.25">
      <c r="A1940" s="78" t="s">
        <v>286</v>
      </c>
      <c r="B1940" s="78" t="s">
        <v>3056</v>
      </c>
      <c r="C1940" s="86" t="s">
        <v>1568</v>
      </c>
      <c r="D1940" s="122">
        <v>43845.72378472222</v>
      </c>
    </row>
    <row r="1941" spans="1:4" x14ac:dyDescent="0.25">
      <c r="A1941" s="78" t="s">
        <v>286</v>
      </c>
      <c r="B1941" s="78" t="s">
        <v>2675</v>
      </c>
      <c r="C1941" s="86" t="s">
        <v>1568</v>
      </c>
      <c r="D1941" s="122">
        <v>43845.72378472222</v>
      </c>
    </row>
    <row r="1942" spans="1:4" x14ac:dyDescent="0.25">
      <c r="A1942" s="78" t="s">
        <v>286</v>
      </c>
      <c r="B1942" s="78" t="s">
        <v>2998</v>
      </c>
      <c r="C1942" s="86" t="s">
        <v>1568</v>
      </c>
      <c r="D1942" s="122">
        <v>43845.72378472222</v>
      </c>
    </row>
    <row r="1943" spans="1:4" x14ac:dyDescent="0.25">
      <c r="A1943" s="78" t="s">
        <v>286</v>
      </c>
      <c r="B1943" s="78" t="s">
        <v>2676</v>
      </c>
      <c r="C1943" s="86" t="s">
        <v>1568</v>
      </c>
      <c r="D1943" s="122">
        <v>43845.72378472222</v>
      </c>
    </row>
    <row r="1944" spans="1:4" x14ac:dyDescent="0.25">
      <c r="A1944" s="78" t="s">
        <v>286</v>
      </c>
      <c r="B1944" s="78" t="s">
        <v>2677</v>
      </c>
      <c r="C1944" s="86" t="s">
        <v>1568</v>
      </c>
      <c r="D1944" s="122">
        <v>43845.72378472222</v>
      </c>
    </row>
    <row r="1945" spans="1:4" x14ac:dyDescent="0.25">
      <c r="A1945" s="78" t="s">
        <v>286</v>
      </c>
      <c r="B1945" s="78" t="s">
        <v>2567</v>
      </c>
      <c r="C1945" s="86" t="s">
        <v>1568</v>
      </c>
      <c r="D1945" s="122">
        <v>43845.72378472222</v>
      </c>
    </row>
    <row r="1946" spans="1:4" x14ac:dyDescent="0.25">
      <c r="A1946" s="78" t="s">
        <v>286</v>
      </c>
      <c r="B1946" s="78" t="s">
        <v>2590</v>
      </c>
      <c r="C1946" s="86" t="s">
        <v>1568</v>
      </c>
      <c r="D1946" s="122">
        <v>43845.72378472222</v>
      </c>
    </row>
    <row r="1947" spans="1:4" x14ac:dyDescent="0.25">
      <c r="A1947" s="78" t="s">
        <v>286</v>
      </c>
      <c r="B1947" s="78" t="s">
        <v>2984</v>
      </c>
      <c r="C1947" s="86" t="s">
        <v>1568</v>
      </c>
      <c r="D1947" s="122">
        <v>43845.72378472222</v>
      </c>
    </row>
    <row r="1948" spans="1:4" x14ac:dyDescent="0.25">
      <c r="A1948" s="78" t="s">
        <v>286</v>
      </c>
      <c r="B1948" s="78" t="s">
        <v>2994</v>
      </c>
      <c r="C1948" s="86" t="s">
        <v>1568</v>
      </c>
      <c r="D1948" s="122">
        <v>43845.72378472222</v>
      </c>
    </row>
    <row r="1949" spans="1:4" x14ac:dyDescent="0.25">
      <c r="A1949" s="78" t="s">
        <v>277</v>
      </c>
      <c r="B1949" s="78" t="s">
        <v>3054</v>
      </c>
      <c r="C1949" s="86" t="s">
        <v>1567</v>
      </c>
      <c r="D1949" s="122">
        <v>43845.713055555556</v>
      </c>
    </row>
    <row r="1950" spans="1:4" x14ac:dyDescent="0.25">
      <c r="A1950" s="78" t="s">
        <v>277</v>
      </c>
      <c r="B1950" s="78" t="s">
        <v>2981</v>
      </c>
      <c r="C1950" s="86" t="s">
        <v>1567</v>
      </c>
      <c r="D1950" s="122">
        <v>43845.713055555556</v>
      </c>
    </row>
    <row r="1951" spans="1:4" x14ac:dyDescent="0.25">
      <c r="A1951" s="78" t="s">
        <v>277</v>
      </c>
      <c r="B1951" s="78" t="s">
        <v>2532</v>
      </c>
      <c r="C1951" s="86" t="s">
        <v>1567</v>
      </c>
      <c r="D1951" s="122">
        <v>43845.713055555556</v>
      </c>
    </row>
    <row r="1952" spans="1:4" x14ac:dyDescent="0.25">
      <c r="A1952" s="78" t="s">
        <v>277</v>
      </c>
      <c r="B1952" s="78" t="s">
        <v>3014</v>
      </c>
      <c r="C1952" s="86" t="s">
        <v>1567</v>
      </c>
      <c r="D1952" s="122">
        <v>43845.713055555556</v>
      </c>
    </row>
    <row r="1953" spans="1:4" x14ac:dyDescent="0.25">
      <c r="A1953" s="78" t="s">
        <v>277</v>
      </c>
      <c r="B1953" s="78" t="s">
        <v>2527</v>
      </c>
      <c r="C1953" s="86" t="s">
        <v>1567</v>
      </c>
      <c r="D1953" s="122">
        <v>43845.713055555556</v>
      </c>
    </row>
    <row r="1954" spans="1:4" x14ac:dyDescent="0.25">
      <c r="A1954" s="78" t="s">
        <v>277</v>
      </c>
      <c r="B1954" s="78" t="s">
        <v>2546</v>
      </c>
      <c r="C1954" s="86" t="s">
        <v>1567</v>
      </c>
      <c r="D1954" s="122">
        <v>43845.713055555556</v>
      </c>
    </row>
    <row r="1955" spans="1:4" x14ac:dyDescent="0.25">
      <c r="A1955" s="78" t="s">
        <v>277</v>
      </c>
      <c r="B1955" s="78" t="s">
        <v>2990</v>
      </c>
      <c r="C1955" s="86" t="s">
        <v>1567</v>
      </c>
      <c r="D1955" s="122">
        <v>43845.713055555556</v>
      </c>
    </row>
    <row r="1956" spans="1:4" x14ac:dyDescent="0.25">
      <c r="A1956" s="78" t="s">
        <v>277</v>
      </c>
      <c r="B1956" s="78" t="s">
        <v>2589</v>
      </c>
      <c r="C1956" s="86" t="s">
        <v>1567</v>
      </c>
      <c r="D1956" s="122">
        <v>43845.713055555556</v>
      </c>
    </row>
    <row r="1957" spans="1:4" x14ac:dyDescent="0.25">
      <c r="A1957" s="78" t="s">
        <v>277</v>
      </c>
      <c r="B1957" s="78" t="s">
        <v>282</v>
      </c>
      <c r="C1957" s="86" t="s">
        <v>1567</v>
      </c>
      <c r="D1957" s="122">
        <v>43845.713055555556</v>
      </c>
    </row>
    <row r="1958" spans="1:4" x14ac:dyDescent="0.25">
      <c r="A1958" s="78" t="s">
        <v>277</v>
      </c>
      <c r="B1958" s="78" t="s">
        <v>2982</v>
      </c>
      <c r="C1958" s="86" t="s">
        <v>1567</v>
      </c>
      <c r="D1958" s="122">
        <v>43845.713055555556</v>
      </c>
    </row>
    <row r="1959" spans="1:4" x14ac:dyDescent="0.25">
      <c r="A1959" s="78" t="s">
        <v>277</v>
      </c>
      <c r="B1959" s="78" t="s">
        <v>3055</v>
      </c>
      <c r="C1959" s="86" t="s">
        <v>1567</v>
      </c>
      <c r="D1959" s="122">
        <v>43845.713055555556</v>
      </c>
    </row>
    <row r="1960" spans="1:4" x14ac:dyDescent="0.25">
      <c r="A1960" s="78" t="s">
        <v>277</v>
      </c>
      <c r="B1960" s="78" t="s">
        <v>3056</v>
      </c>
      <c r="C1960" s="86" t="s">
        <v>1567</v>
      </c>
      <c r="D1960" s="122">
        <v>43845.713055555556</v>
      </c>
    </row>
    <row r="1961" spans="1:4" x14ac:dyDescent="0.25">
      <c r="A1961" s="78" t="s">
        <v>277</v>
      </c>
      <c r="B1961" s="78" t="s">
        <v>2675</v>
      </c>
      <c r="C1961" s="86" t="s">
        <v>1567</v>
      </c>
      <c r="D1961" s="122">
        <v>43845.713055555556</v>
      </c>
    </row>
    <row r="1962" spans="1:4" x14ac:dyDescent="0.25">
      <c r="A1962" s="78" t="s">
        <v>277</v>
      </c>
      <c r="B1962" s="78" t="s">
        <v>2998</v>
      </c>
      <c r="C1962" s="86" t="s">
        <v>1567</v>
      </c>
      <c r="D1962" s="122">
        <v>43845.713055555556</v>
      </c>
    </row>
    <row r="1963" spans="1:4" x14ac:dyDescent="0.25">
      <c r="A1963" s="78" t="s">
        <v>277</v>
      </c>
      <c r="B1963" s="78" t="s">
        <v>2676</v>
      </c>
      <c r="C1963" s="86" t="s">
        <v>1567</v>
      </c>
      <c r="D1963" s="122">
        <v>43845.713055555556</v>
      </c>
    </row>
    <row r="1964" spans="1:4" x14ac:dyDescent="0.25">
      <c r="A1964" s="78" t="s">
        <v>277</v>
      </c>
      <c r="B1964" s="78" t="s">
        <v>2677</v>
      </c>
      <c r="C1964" s="86" t="s">
        <v>1567</v>
      </c>
      <c r="D1964" s="122">
        <v>43845.713055555556</v>
      </c>
    </row>
    <row r="1965" spans="1:4" x14ac:dyDescent="0.25">
      <c r="A1965" s="78" t="s">
        <v>277</v>
      </c>
      <c r="B1965" s="78" t="s">
        <v>2567</v>
      </c>
      <c r="C1965" s="86" t="s">
        <v>1567</v>
      </c>
      <c r="D1965" s="122">
        <v>43845.713055555556</v>
      </c>
    </row>
    <row r="1966" spans="1:4" x14ac:dyDescent="0.25">
      <c r="A1966" s="78" t="s">
        <v>277</v>
      </c>
      <c r="B1966" s="78" t="s">
        <v>2590</v>
      </c>
      <c r="C1966" s="86" t="s">
        <v>1567</v>
      </c>
      <c r="D1966" s="122">
        <v>43845.713055555556</v>
      </c>
    </row>
    <row r="1967" spans="1:4" x14ac:dyDescent="0.25">
      <c r="A1967" s="78" t="s">
        <v>277</v>
      </c>
      <c r="B1967" s="78" t="s">
        <v>2984</v>
      </c>
      <c r="C1967" s="86" t="s">
        <v>1567</v>
      </c>
      <c r="D1967" s="122">
        <v>43845.713055555556</v>
      </c>
    </row>
    <row r="1968" spans="1:4" x14ac:dyDescent="0.25">
      <c r="A1968" s="78" t="s">
        <v>277</v>
      </c>
      <c r="B1968" s="78" t="s">
        <v>2994</v>
      </c>
      <c r="C1968" s="86" t="s">
        <v>1567</v>
      </c>
      <c r="D1968" s="122">
        <v>43845.713055555556</v>
      </c>
    </row>
    <row r="1969" spans="1:4" x14ac:dyDescent="0.25">
      <c r="A1969" s="78" t="s">
        <v>282</v>
      </c>
      <c r="B1969" s="78" t="s">
        <v>3068</v>
      </c>
      <c r="C1969" s="86" t="s">
        <v>1541</v>
      </c>
      <c r="D1969" s="122">
        <v>43849.792534722219</v>
      </c>
    </row>
    <row r="1970" spans="1:4" x14ac:dyDescent="0.25">
      <c r="A1970" s="78" t="s">
        <v>282</v>
      </c>
      <c r="B1970" s="78" t="s">
        <v>2547</v>
      </c>
      <c r="C1970" s="86" t="s">
        <v>1541</v>
      </c>
      <c r="D1970" s="122">
        <v>43849.792534722219</v>
      </c>
    </row>
    <row r="1971" spans="1:4" x14ac:dyDescent="0.25">
      <c r="A1971" s="78" t="s">
        <v>282</v>
      </c>
      <c r="B1971" s="78" t="s">
        <v>2654</v>
      </c>
      <c r="C1971" s="86" t="s">
        <v>1541</v>
      </c>
      <c r="D1971" s="122">
        <v>43849.792534722219</v>
      </c>
    </row>
    <row r="1972" spans="1:4" x14ac:dyDescent="0.25">
      <c r="A1972" s="78" t="s">
        <v>282</v>
      </c>
      <c r="B1972" s="78" t="s">
        <v>2980</v>
      </c>
      <c r="C1972" s="86" t="s">
        <v>1541</v>
      </c>
      <c r="D1972" s="122">
        <v>43849.792534722219</v>
      </c>
    </row>
    <row r="1973" spans="1:4" x14ac:dyDescent="0.25">
      <c r="A1973" s="78" t="s">
        <v>282</v>
      </c>
      <c r="B1973" s="78" t="s">
        <v>3089</v>
      </c>
      <c r="C1973" s="86" t="s">
        <v>1541</v>
      </c>
      <c r="D1973" s="122">
        <v>43849.792534722219</v>
      </c>
    </row>
    <row r="1974" spans="1:4" x14ac:dyDescent="0.25">
      <c r="A1974" s="78" t="s">
        <v>282</v>
      </c>
      <c r="B1974" s="78" t="s">
        <v>3160</v>
      </c>
      <c r="C1974" s="86" t="s">
        <v>1541</v>
      </c>
      <c r="D1974" s="122">
        <v>43849.792534722219</v>
      </c>
    </row>
    <row r="1975" spans="1:4" x14ac:dyDescent="0.25">
      <c r="A1975" s="78" t="s">
        <v>282</v>
      </c>
      <c r="B1975" s="78" t="s">
        <v>2472</v>
      </c>
      <c r="C1975" s="86" t="s">
        <v>1541</v>
      </c>
      <c r="D1975" s="122">
        <v>43849.792534722219</v>
      </c>
    </row>
    <row r="1976" spans="1:4" x14ac:dyDescent="0.25">
      <c r="A1976" s="78" t="s">
        <v>282</v>
      </c>
      <c r="B1976" s="78" t="s">
        <v>2990</v>
      </c>
      <c r="C1976" s="86" t="s">
        <v>1541</v>
      </c>
      <c r="D1976" s="122">
        <v>43849.792534722219</v>
      </c>
    </row>
    <row r="1977" spans="1:4" x14ac:dyDescent="0.25">
      <c r="A1977" s="78" t="s">
        <v>282</v>
      </c>
      <c r="B1977" s="78" t="s">
        <v>2483</v>
      </c>
      <c r="C1977" s="86" t="s">
        <v>1541</v>
      </c>
      <c r="D1977" s="122">
        <v>43849.792534722219</v>
      </c>
    </row>
    <row r="1978" spans="1:4" x14ac:dyDescent="0.25">
      <c r="A1978" s="78" t="s">
        <v>282</v>
      </c>
      <c r="B1978" s="78" t="s">
        <v>2983</v>
      </c>
      <c r="C1978" s="86" t="s">
        <v>1541</v>
      </c>
      <c r="D1978" s="122">
        <v>43849.792534722219</v>
      </c>
    </row>
    <row r="1979" spans="1:4" x14ac:dyDescent="0.25">
      <c r="A1979" s="78" t="s">
        <v>282</v>
      </c>
      <c r="B1979" s="78" t="s">
        <v>3053</v>
      </c>
      <c r="C1979" s="86" t="s">
        <v>1541</v>
      </c>
      <c r="D1979" s="122">
        <v>43849.792534722219</v>
      </c>
    </row>
    <row r="1980" spans="1:4" x14ac:dyDescent="0.25">
      <c r="A1980" s="78" t="s">
        <v>282</v>
      </c>
      <c r="B1980" s="78" t="s">
        <v>3040</v>
      </c>
      <c r="C1980" s="86" t="s">
        <v>1541</v>
      </c>
      <c r="D1980" s="122">
        <v>43849.792534722219</v>
      </c>
    </row>
    <row r="1981" spans="1:4" x14ac:dyDescent="0.25">
      <c r="A1981" s="78" t="s">
        <v>282</v>
      </c>
      <c r="B1981" s="78" t="s">
        <v>511</v>
      </c>
      <c r="C1981" s="86" t="s">
        <v>1541</v>
      </c>
      <c r="D1981" s="122">
        <v>43849.792534722219</v>
      </c>
    </row>
    <row r="1982" spans="1:4" x14ac:dyDescent="0.25">
      <c r="A1982" s="78" t="s">
        <v>282</v>
      </c>
      <c r="B1982" s="78" t="s">
        <v>2992</v>
      </c>
      <c r="C1982" s="86" t="s">
        <v>1541</v>
      </c>
      <c r="D1982" s="122">
        <v>43849.792534722219</v>
      </c>
    </row>
    <row r="1983" spans="1:4" x14ac:dyDescent="0.25">
      <c r="A1983" s="78" t="s">
        <v>282</v>
      </c>
      <c r="B1983" s="78" t="s">
        <v>2450</v>
      </c>
      <c r="C1983" s="86" t="s">
        <v>1541</v>
      </c>
      <c r="D1983" s="122">
        <v>43849.792534722219</v>
      </c>
    </row>
    <row r="1984" spans="1:4" x14ac:dyDescent="0.25">
      <c r="A1984" s="78" t="s">
        <v>282</v>
      </c>
      <c r="B1984" s="78">
        <v>10</v>
      </c>
      <c r="C1984" s="86" t="s">
        <v>1541</v>
      </c>
      <c r="D1984" s="122">
        <v>43849.792534722219</v>
      </c>
    </row>
    <row r="1985" spans="1:4" x14ac:dyDescent="0.25">
      <c r="A1985" s="78" t="s">
        <v>282</v>
      </c>
      <c r="B1985" s="78" t="s">
        <v>3032</v>
      </c>
      <c r="C1985" s="86" t="s">
        <v>1541</v>
      </c>
      <c r="D1985" s="122">
        <v>43849.792534722219</v>
      </c>
    </row>
    <row r="1986" spans="1:4" x14ac:dyDescent="0.25">
      <c r="A1986" s="78" t="s">
        <v>282</v>
      </c>
      <c r="B1986" s="78">
        <v>31</v>
      </c>
      <c r="C1986" s="86" t="s">
        <v>1541</v>
      </c>
      <c r="D1986" s="122">
        <v>43849.792534722219</v>
      </c>
    </row>
    <row r="1987" spans="1:4" x14ac:dyDescent="0.25">
      <c r="A1987" s="78" t="s">
        <v>282</v>
      </c>
      <c r="B1987" s="78" t="s">
        <v>2982</v>
      </c>
      <c r="C1987" s="86" t="s">
        <v>1541</v>
      </c>
      <c r="D1987" s="122">
        <v>43849.792534722219</v>
      </c>
    </row>
    <row r="1988" spans="1:4" x14ac:dyDescent="0.25">
      <c r="A1988" s="78" t="s">
        <v>282</v>
      </c>
      <c r="B1988" s="78">
        <v>2020</v>
      </c>
      <c r="C1988" s="86" t="s">
        <v>1541</v>
      </c>
      <c r="D1988" s="122">
        <v>43849.792534722219</v>
      </c>
    </row>
    <row r="1989" spans="1:4" x14ac:dyDescent="0.25">
      <c r="A1989" s="78" t="s">
        <v>282</v>
      </c>
      <c r="B1989" s="78" t="s">
        <v>3008</v>
      </c>
      <c r="C1989" s="86" t="s">
        <v>1541</v>
      </c>
      <c r="D1989" s="122">
        <v>43849.792534722219</v>
      </c>
    </row>
    <row r="1990" spans="1:4" x14ac:dyDescent="0.25">
      <c r="A1990" s="78" t="s">
        <v>282</v>
      </c>
      <c r="B1990" s="78" t="s">
        <v>3009</v>
      </c>
      <c r="C1990" s="86" t="s">
        <v>1541</v>
      </c>
      <c r="D1990" s="122">
        <v>43849.792534722219</v>
      </c>
    </row>
    <row r="1991" spans="1:4" x14ac:dyDescent="0.25">
      <c r="A1991" s="78" t="s">
        <v>282</v>
      </c>
      <c r="B1991" s="78" t="s">
        <v>2465</v>
      </c>
      <c r="C1991" s="86" t="s">
        <v>1541</v>
      </c>
      <c r="D1991" s="122">
        <v>43849.792534722219</v>
      </c>
    </row>
    <row r="1992" spans="1:4" x14ac:dyDescent="0.25">
      <c r="A1992" s="78" t="s">
        <v>282</v>
      </c>
      <c r="B1992" s="78" t="s">
        <v>3185</v>
      </c>
      <c r="C1992" s="86" t="s">
        <v>1541</v>
      </c>
      <c r="D1992" s="122">
        <v>43849.792534722219</v>
      </c>
    </row>
    <row r="1993" spans="1:4" x14ac:dyDescent="0.25">
      <c r="A1993" s="78" t="s">
        <v>282</v>
      </c>
      <c r="B1993" s="78" t="s">
        <v>2994</v>
      </c>
      <c r="C1993" s="86" t="s">
        <v>1541</v>
      </c>
      <c r="D1993" s="122">
        <v>43849.792534722219</v>
      </c>
    </row>
    <row r="1994" spans="1:4" x14ac:dyDescent="0.25">
      <c r="A1994" s="78" t="s">
        <v>282</v>
      </c>
      <c r="B1994" s="78" t="s">
        <v>3039</v>
      </c>
      <c r="C1994" s="86" t="s">
        <v>1541</v>
      </c>
      <c r="D1994" s="122">
        <v>43849.792534722219</v>
      </c>
    </row>
    <row r="1995" spans="1:4" x14ac:dyDescent="0.25">
      <c r="A1995" s="78" t="s">
        <v>282</v>
      </c>
      <c r="B1995" s="78" t="s">
        <v>3024</v>
      </c>
      <c r="C1995" s="86" t="s">
        <v>1541</v>
      </c>
      <c r="D1995" s="122">
        <v>43849.792534722219</v>
      </c>
    </row>
    <row r="1996" spans="1:4" x14ac:dyDescent="0.25">
      <c r="A1996" s="78" t="s">
        <v>286</v>
      </c>
      <c r="B1996" s="78">
        <v>8</v>
      </c>
      <c r="C1996" s="86" t="s">
        <v>1659</v>
      </c>
      <c r="D1996" s="122">
        <v>43852.971458333333</v>
      </c>
    </row>
    <row r="1997" spans="1:4" x14ac:dyDescent="0.25">
      <c r="A1997" s="78" t="s">
        <v>286</v>
      </c>
      <c r="B1997" s="78" t="s">
        <v>2484</v>
      </c>
      <c r="C1997" s="86" t="s">
        <v>1659</v>
      </c>
      <c r="D1997" s="122">
        <v>43852.971458333333</v>
      </c>
    </row>
    <row r="1998" spans="1:4" x14ac:dyDescent="0.25">
      <c r="A1998" s="78" t="s">
        <v>286</v>
      </c>
      <c r="B1998" s="78" t="s">
        <v>2980</v>
      </c>
      <c r="C1998" s="86" t="s">
        <v>1659</v>
      </c>
      <c r="D1998" s="122">
        <v>43852.971458333333</v>
      </c>
    </row>
    <row r="1999" spans="1:4" x14ac:dyDescent="0.25">
      <c r="A1999" s="78" t="s">
        <v>286</v>
      </c>
      <c r="B1999" s="78" t="s">
        <v>2981</v>
      </c>
      <c r="C1999" s="86" t="s">
        <v>1659</v>
      </c>
      <c r="D1999" s="122">
        <v>43852.971458333333</v>
      </c>
    </row>
    <row r="2000" spans="1:4" x14ac:dyDescent="0.25">
      <c r="A2000" s="78" t="s">
        <v>286</v>
      </c>
      <c r="B2000" s="78" t="s">
        <v>2994</v>
      </c>
      <c r="C2000" s="86" t="s">
        <v>1659</v>
      </c>
      <c r="D2000" s="122">
        <v>43852.971458333333</v>
      </c>
    </row>
    <row r="2001" spans="1:4" x14ac:dyDescent="0.25">
      <c r="A2001" s="78" t="s">
        <v>286</v>
      </c>
      <c r="B2001" s="78" t="s">
        <v>2574</v>
      </c>
      <c r="C2001" s="86" t="s">
        <v>1659</v>
      </c>
      <c r="D2001" s="122">
        <v>43852.971458333333</v>
      </c>
    </row>
    <row r="2002" spans="1:4" x14ac:dyDescent="0.25">
      <c r="A2002" s="78" t="s">
        <v>286</v>
      </c>
      <c r="B2002" s="78" t="s">
        <v>2558</v>
      </c>
      <c r="C2002" s="86" t="s">
        <v>1659</v>
      </c>
      <c r="D2002" s="122">
        <v>43852.971458333333</v>
      </c>
    </row>
    <row r="2003" spans="1:4" x14ac:dyDescent="0.25">
      <c r="A2003" s="78" t="s">
        <v>286</v>
      </c>
      <c r="B2003" s="78" t="s">
        <v>2982</v>
      </c>
      <c r="C2003" s="86" t="s">
        <v>1659</v>
      </c>
      <c r="D2003" s="122">
        <v>43852.971458333333</v>
      </c>
    </row>
    <row r="2004" spans="1:4" x14ac:dyDescent="0.25">
      <c r="A2004" s="78" t="s">
        <v>286</v>
      </c>
      <c r="B2004" s="78" t="s">
        <v>3139</v>
      </c>
      <c r="C2004" s="86" t="s">
        <v>1659</v>
      </c>
      <c r="D2004" s="122">
        <v>43852.971458333333</v>
      </c>
    </row>
    <row r="2005" spans="1:4" x14ac:dyDescent="0.25">
      <c r="A2005" s="78" t="s">
        <v>286</v>
      </c>
      <c r="B2005" s="78" t="s">
        <v>3140</v>
      </c>
      <c r="C2005" s="86" t="s">
        <v>1659</v>
      </c>
      <c r="D2005" s="122">
        <v>43852.971458333333</v>
      </c>
    </row>
    <row r="2006" spans="1:4" x14ac:dyDescent="0.25">
      <c r="A2006" s="78" t="s">
        <v>286</v>
      </c>
      <c r="B2006" s="78" t="s">
        <v>3141</v>
      </c>
      <c r="C2006" s="86" t="s">
        <v>1659</v>
      </c>
      <c r="D2006" s="122">
        <v>43852.971458333333</v>
      </c>
    </row>
    <row r="2007" spans="1:4" x14ac:dyDescent="0.25">
      <c r="A2007" s="78" t="s">
        <v>286</v>
      </c>
      <c r="B2007" s="78" t="s">
        <v>2696</v>
      </c>
      <c r="C2007" s="86" t="s">
        <v>1659</v>
      </c>
      <c r="D2007" s="122">
        <v>43852.971458333333</v>
      </c>
    </row>
    <row r="2008" spans="1:4" x14ac:dyDescent="0.25">
      <c r="A2008" s="78" t="s">
        <v>286</v>
      </c>
      <c r="B2008" s="78" t="s">
        <v>3012</v>
      </c>
      <c r="C2008" s="86" t="s">
        <v>1659</v>
      </c>
      <c r="D2008" s="122">
        <v>43852.971458333333</v>
      </c>
    </row>
    <row r="2009" spans="1:4" x14ac:dyDescent="0.25">
      <c r="A2009" s="78" t="s">
        <v>286</v>
      </c>
      <c r="B2009" s="78" t="s">
        <v>2640</v>
      </c>
      <c r="C2009" s="86" t="s">
        <v>1659</v>
      </c>
      <c r="D2009" s="122">
        <v>43852.971458333333</v>
      </c>
    </row>
    <row r="2010" spans="1:4" x14ac:dyDescent="0.25">
      <c r="A2010" s="78" t="s">
        <v>286</v>
      </c>
      <c r="B2010" s="78" t="s">
        <v>2697</v>
      </c>
      <c r="C2010" s="86" t="s">
        <v>1659</v>
      </c>
      <c r="D2010" s="122">
        <v>43852.971458333333</v>
      </c>
    </row>
    <row r="2011" spans="1:4" x14ac:dyDescent="0.25">
      <c r="A2011" s="78" t="s">
        <v>286</v>
      </c>
      <c r="B2011" s="78" t="s">
        <v>2698</v>
      </c>
      <c r="C2011" s="86" t="s">
        <v>1659</v>
      </c>
      <c r="D2011" s="122">
        <v>43852.971458333333</v>
      </c>
    </row>
    <row r="2012" spans="1:4" x14ac:dyDescent="0.25">
      <c r="A2012" s="78" t="s">
        <v>286</v>
      </c>
      <c r="B2012" s="78" t="s">
        <v>2699</v>
      </c>
      <c r="C2012" s="86" t="s">
        <v>1659</v>
      </c>
      <c r="D2012" s="122">
        <v>43852.971458333333</v>
      </c>
    </row>
    <row r="2013" spans="1:4" x14ac:dyDescent="0.25">
      <c r="A2013" s="78" t="s">
        <v>286</v>
      </c>
      <c r="B2013" s="78" t="s">
        <v>2990</v>
      </c>
      <c r="C2013" s="86" t="s">
        <v>1659</v>
      </c>
      <c r="D2013" s="122">
        <v>43852.971458333333</v>
      </c>
    </row>
    <row r="2014" spans="1:4" x14ac:dyDescent="0.25">
      <c r="A2014" s="78" t="s">
        <v>286</v>
      </c>
      <c r="B2014" s="78" t="s">
        <v>2985</v>
      </c>
      <c r="C2014" s="86" t="s">
        <v>1659</v>
      </c>
      <c r="D2014" s="122">
        <v>43852.971458333333</v>
      </c>
    </row>
    <row r="2015" spans="1:4" x14ac:dyDescent="0.25">
      <c r="A2015" s="78" t="s">
        <v>286</v>
      </c>
      <c r="B2015" s="78" t="s">
        <v>2641</v>
      </c>
      <c r="C2015" s="86" t="s">
        <v>1659</v>
      </c>
      <c r="D2015" s="122">
        <v>43852.971458333333</v>
      </c>
    </row>
    <row r="2016" spans="1:4" x14ac:dyDescent="0.25">
      <c r="A2016" s="78" t="s">
        <v>286</v>
      </c>
      <c r="B2016" s="78" t="s">
        <v>3015</v>
      </c>
      <c r="C2016" s="86" t="s">
        <v>1659</v>
      </c>
      <c r="D2016" s="122">
        <v>43852.971458333333</v>
      </c>
    </row>
    <row r="2017" spans="1:4" x14ac:dyDescent="0.25">
      <c r="A2017" s="78" t="s">
        <v>286</v>
      </c>
      <c r="B2017" s="78" t="s">
        <v>3035</v>
      </c>
      <c r="C2017" s="86" t="s">
        <v>1659</v>
      </c>
      <c r="D2017" s="122">
        <v>43852.971458333333</v>
      </c>
    </row>
    <row r="2018" spans="1:4" x14ac:dyDescent="0.25">
      <c r="A2018" s="78" t="s">
        <v>286</v>
      </c>
      <c r="B2018" s="78" t="s">
        <v>2455</v>
      </c>
      <c r="C2018" s="86" t="s">
        <v>1659</v>
      </c>
      <c r="D2018" s="122">
        <v>43852.971458333333</v>
      </c>
    </row>
    <row r="2019" spans="1:4" x14ac:dyDescent="0.25">
      <c r="A2019" s="78" t="s">
        <v>286</v>
      </c>
      <c r="B2019" s="78" t="s">
        <v>2700</v>
      </c>
      <c r="C2019" s="86" t="s">
        <v>1659</v>
      </c>
      <c r="D2019" s="122">
        <v>43852.971458333333</v>
      </c>
    </row>
    <row r="2020" spans="1:4" x14ac:dyDescent="0.25">
      <c r="A2020" s="78" t="s">
        <v>286</v>
      </c>
      <c r="B2020" s="78" t="s">
        <v>2492</v>
      </c>
      <c r="C2020" s="86" t="s">
        <v>1659</v>
      </c>
      <c r="D2020" s="122">
        <v>43852.971458333333</v>
      </c>
    </row>
    <row r="2021" spans="1:4" x14ac:dyDescent="0.25">
      <c r="A2021" s="78" t="s">
        <v>286</v>
      </c>
      <c r="B2021" s="78" t="s">
        <v>3007</v>
      </c>
      <c r="C2021" s="86" t="s">
        <v>1659</v>
      </c>
      <c r="D2021" s="122">
        <v>43852.971458333333</v>
      </c>
    </row>
    <row r="2022" spans="1:4" x14ac:dyDescent="0.25">
      <c r="A2022" s="78" t="s">
        <v>286</v>
      </c>
      <c r="B2022" s="78" t="s">
        <v>2448</v>
      </c>
      <c r="C2022" s="86" t="s">
        <v>1659</v>
      </c>
      <c r="D2022" s="122">
        <v>43852.971458333333</v>
      </c>
    </row>
    <row r="2023" spans="1:4" x14ac:dyDescent="0.25">
      <c r="A2023" s="78" t="s">
        <v>286</v>
      </c>
      <c r="B2023" s="78" t="s">
        <v>3006</v>
      </c>
      <c r="C2023" s="86" t="s">
        <v>1659</v>
      </c>
      <c r="D2023" s="122">
        <v>43852.971458333333</v>
      </c>
    </row>
    <row r="2024" spans="1:4" x14ac:dyDescent="0.25">
      <c r="A2024" s="78" t="s">
        <v>277</v>
      </c>
      <c r="B2024" s="78">
        <v>8</v>
      </c>
      <c r="C2024" s="86" t="s">
        <v>1646</v>
      </c>
      <c r="D2024" s="122">
        <v>43852.796203703707</v>
      </c>
    </row>
    <row r="2025" spans="1:4" x14ac:dyDescent="0.25">
      <c r="A2025" s="78" t="s">
        <v>277</v>
      </c>
      <c r="B2025" s="78" t="s">
        <v>2484</v>
      </c>
      <c r="C2025" s="86" t="s">
        <v>1646</v>
      </c>
      <c r="D2025" s="122">
        <v>43852.796203703707</v>
      </c>
    </row>
    <row r="2026" spans="1:4" x14ac:dyDescent="0.25">
      <c r="A2026" s="78" t="s">
        <v>277</v>
      </c>
      <c r="B2026" s="78" t="s">
        <v>2980</v>
      </c>
      <c r="C2026" s="86" t="s">
        <v>1646</v>
      </c>
      <c r="D2026" s="122">
        <v>43852.796203703707</v>
      </c>
    </row>
    <row r="2027" spans="1:4" x14ac:dyDescent="0.25">
      <c r="A2027" s="78" t="s">
        <v>277</v>
      </c>
      <c r="B2027" s="78" t="s">
        <v>2981</v>
      </c>
      <c r="C2027" s="86" t="s">
        <v>1646</v>
      </c>
      <c r="D2027" s="122">
        <v>43852.796203703707</v>
      </c>
    </row>
    <row r="2028" spans="1:4" x14ac:dyDescent="0.25">
      <c r="A2028" s="78" t="s">
        <v>277</v>
      </c>
      <c r="B2028" s="78" t="s">
        <v>2994</v>
      </c>
      <c r="C2028" s="86" t="s">
        <v>1646</v>
      </c>
      <c r="D2028" s="122">
        <v>43852.796203703707</v>
      </c>
    </row>
    <row r="2029" spans="1:4" x14ac:dyDescent="0.25">
      <c r="A2029" s="78" t="s">
        <v>277</v>
      </c>
      <c r="B2029" s="78" t="s">
        <v>2574</v>
      </c>
      <c r="C2029" s="86" t="s">
        <v>1646</v>
      </c>
      <c r="D2029" s="122">
        <v>43852.796203703707</v>
      </c>
    </row>
    <row r="2030" spans="1:4" x14ac:dyDescent="0.25">
      <c r="A2030" s="78" t="s">
        <v>277</v>
      </c>
      <c r="B2030" s="78" t="s">
        <v>2558</v>
      </c>
      <c r="C2030" s="86" t="s">
        <v>1646</v>
      </c>
      <c r="D2030" s="122">
        <v>43852.796203703707</v>
      </c>
    </row>
    <row r="2031" spans="1:4" x14ac:dyDescent="0.25">
      <c r="A2031" s="78" t="s">
        <v>277</v>
      </c>
      <c r="B2031" s="78" t="s">
        <v>2982</v>
      </c>
      <c r="C2031" s="86" t="s">
        <v>1646</v>
      </c>
      <c r="D2031" s="122">
        <v>43852.796203703707</v>
      </c>
    </row>
    <row r="2032" spans="1:4" x14ac:dyDescent="0.25">
      <c r="A2032" s="78" t="s">
        <v>277</v>
      </c>
      <c r="B2032" s="78" t="s">
        <v>3139</v>
      </c>
      <c r="C2032" s="86" t="s">
        <v>1646</v>
      </c>
      <c r="D2032" s="122">
        <v>43852.796203703707</v>
      </c>
    </row>
    <row r="2033" spans="1:4" x14ac:dyDescent="0.25">
      <c r="A2033" s="78" t="s">
        <v>277</v>
      </c>
      <c r="B2033" s="78" t="s">
        <v>3140</v>
      </c>
      <c r="C2033" s="86" t="s">
        <v>1646</v>
      </c>
      <c r="D2033" s="122">
        <v>43852.796203703707</v>
      </c>
    </row>
    <row r="2034" spans="1:4" x14ac:dyDescent="0.25">
      <c r="A2034" s="78" t="s">
        <v>277</v>
      </c>
      <c r="B2034" s="78" t="s">
        <v>3141</v>
      </c>
      <c r="C2034" s="86" t="s">
        <v>1646</v>
      </c>
      <c r="D2034" s="122">
        <v>43852.796203703707</v>
      </c>
    </row>
    <row r="2035" spans="1:4" x14ac:dyDescent="0.25">
      <c r="A2035" s="78" t="s">
        <v>277</v>
      </c>
      <c r="B2035" s="78" t="s">
        <v>2696</v>
      </c>
      <c r="C2035" s="86" t="s">
        <v>1646</v>
      </c>
      <c r="D2035" s="122">
        <v>43852.796203703707</v>
      </c>
    </row>
    <row r="2036" spans="1:4" x14ac:dyDescent="0.25">
      <c r="A2036" s="78" t="s">
        <v>277</v>
      </c>
      <c r="B2036" s="78" t="s">
        <v>3012</v>
      </c>
      <c r="C2036" s="86" t="s">
        <v>1646</v>
      </c>
      <c r="D2036" s="122">
        <v>43852.796203703707</v>
      </c>
    </row>
    <row r="2037" spans="1:4" x14ac:dyDescent="0.25">
      <c r="A2037" s="78" t="s">
        <v>277</v>
      </c>
      <c r="B2037" s="78" t="s">
        <v>2640</v>
      </c>
      <c r="C2037" s="86" t="s">
        <v>1646</v>
      </c>
      <c r="D2037" s="122">
        <v>43852.796203703707</v>
      </c>
    </row>
    <row r="2038" spans="1:4" x14ac:dyDescent="0.25">
      <c r="A2038" s="78" t="s">
        <v>277</v>
      </c>
      <c r="B2038" s="78" t="s">
        <v>2697</v>
      </c>
      <c r="C2038" s="86" t="s">
        <v>1646</v>
      </c>
      <c r="D2038" s="122">
        <v>43852.796203703707</v>
      </c>
    </row>
    <row r="2039" spans="1:4" x14ac:dyDescent="0.25">
      <c r="A2039" s="78" t="s">
        <v>277</v>
      </c>
      <c r="B2039" s="78" t="s">
        <v>2698</v>
      </c>
      <c r="C2039" s="86" t="s">
        <v>1646</v>
      </c>
      <c r="D2039" s="122">
        <v>43852.796203703707</v>
      </c>
    </row>
    <row r="2040" spans="1:4" x14ac:dyDescent="0.25">
      <c r="A2040" s="78" t="s">
        <v>277</v>
      </c>
      <c r="B2040" s="78" t="s">
        <v>2699</v>
      </c>
      <c r="C2040" s="86" t="s">
        <v>1646</v>
      </c>
      <c r="D2040" s="122">
        <v>43852.796203703707</v>
      </c>
    </row>
    <row r="2041" spans="1:4" x14ac:dyDescent="0.25">
      <c r="A2041" s="78" t="s">
        <v>277</v>
      </c>
      <c r="B2041" s="78" t="s">
        <v>2990</v>
      </c>
      <c r="C2041" s="86" t="s">
        <v>1646</v>
      </c>
      <c r="D2041" s="122">
        <v>43852.796203703707</v>
      </c>
    </row>
    <row r="2042" spans="1:4" x14ac:dyDescent="0.25">
      <c r="A2042" s="78" t="s">
        <v>277</v>
      </c>
      <c r="B2042" s="78" t="s">
        <v>2985</v>
      </c>
      <c r="C2042" s="86" t="s">
        <v>1646</v>
      </c>
      <c r="D2042" s="122">
        <v>43852.796203703707</v>
      </c>
    </row>
    <row r="2043" spans="1:4" x14ac:dyDescent="0.25">
      <c r="A2043" s="78" t="s">
        <v>277</v>
      </c>
      <c r="B2043" s="78" t="s">
        <v>2641</v>
      </c>
      <c r="C2043" s="86" t="s">
        <v>1646</v>
      </c>
      <c r="D2043" s="122">
        <v>43852.796203703707</v>
      </c>
    </row>
    <row r="2044" spans="1:4" x14ac:dyDescent="0.25">
      <c r="A2044" s="78" t="s">
        <v>277</v>
      </c>
      <c r="B2044" s="78" t="s">
        <v>3015</v>
      </c>
      <c r="C2044" s="86" t="s">
        <v>1646</v>
      </c>
      <c r="D2044" s="122">
        <v>43852.796203703707</v>
      </c>
    </row>
    <row r="2045" spans="1:4" x14ac:dyDescent="0.25">
      <c r="A2045" s="78" t="s">
        <v>277</v>
      </c>
      <c r="B2045" s="78" t="s">
        <v>3035</v>
      </c>
      <c r="C2045" s="86" t="s">
        <v>1646</v>
      </c>
      <c r="D2045" s="122">
        <v>43852.796203703707</v>
      </c>
    </row>
    <row r="2046" spans="1:4" x14ac:dyDescent="0.25">
      <c r="A2046" s="78" t="s">
        <v>277</v>
      </c>
      <c r="B2046" s="78" t="s">
        <v>2455</v>
      </c>
      <c r="C2046" s="86" t="s">
        <v>1646</v>
      </c>
      <c r="D2046" s="122">
        <v>43852.796203703707</v>
      </c>
    </row>
    <row r="2047" spans="1:4" x14ac:dyDescent="0.25">
      <c r="A2047" s="78" t="s">
        <v>277</v>
      </c>
      <c r="B2047" s="78" t="s">
        <v>2700</v>
      </c>
      <c r="C2047" s="86" t="s">
        <v>1646</v>
      </c>
      <c r="D2047" s="122">
        <v>43852.796203703707</v>
      </c>
    </row>
    <row r="2048" spans="1:4" x14ac:dyDescent="0.25">
      <c r="A2048" s="78" t="s">
        <v>277</v>
      </c>
      <c r="B2048" s="78" t="s">
        <v>2492</v>
      </c>
      <c r="C2048" s="86" t="s">
        <v>1646</v>
      </c>
      <c r="D2048" s="122">
        <v>43852.796203703707</v>
      </c>
    </row>
    <row r="2049" spans="1:4" x14ac:dyDescent="0.25">
      <c r="A2049" s="78" t="s">
        <v>277</v>
      </c>
      <c r="B2049" s="78" t="s">
        <v>3007</v>
      </c>
      <c r="C2049" s="86" t="s">
        <v>1646</v>
      </c>
      <c r="D2049" s="122">
        <v>43852.796203703707</v>
      </c>
    </row>
    <row r="2050" spans="1:4" x14ac:dyDescent="0.25">
      <c r="A2050" s="78" t="s">
        <v>277</v>
      </c>
      <c r="B2050" s="78" t="s">
        <v>2448</v>
      </c>
      <c r="C2050" s="86" t="s">
        <v>1646</v>
      </c>
      <c r="D2050" s="122">
        <v>43852.796203703707</v>
      </c>
    </row>
    <row r="2051" spans="1:4" x14ac:dyDescent="0.25">
      <c r="A2051" s="78" t="s">
        <v>277</v>
      </c>
      <c r="B2051" s="78" t="s">
        <v>3006</v>
      </c>
      <c r="C2051" s="86" t="s">
        <v>1646</v>
      </c>
      <c r="D2051" s="122">
        <v>43852.796203703707</v>
      </c>
    </row>
    <row r="2052" spans="1:4" x14ac:dyDescent="0.25">
      <c r="A2052" s="78" t="s">
        <v>279</v>
      </c>
      <c r="B2052" s="78">
        <v>8</v>
      </c>
      <c r="C2052" s="86" t="s">
        <v>1558</v>
      </c>
      <c r="D2052" s="122">
        <v>43853.457060185188</v>
      </c>
    </row>
    <row r="2053" spans="1:4" x14ac:dyDescent="0.25">
      <c r="A2053" s="78" t="s">
        <v>279</v>
      </c>
      <c r="B2053" s="78" t="s">
        <v>2484</v>
      </c>
      <c r="C2053" s="86" t="s">
        <v>1558</v>
      </c>
      <c r="D2053" s="122">
        <v>43853.457060185188</v>
      </c>
    </row>
    <row r="2054" spans="1:4" x14ac:dyDescent="0.25">
      <c r="A2054" s="78" t="s">
        <v>279</v>
      </c>
      <c r="B2054" s="78" t="s">
        <v>2980</v>
      </c>
      <c r="C2054" s="86" t="s">
        <v>1558</v>
      </c>
      <c r="D2054" s="122">
        <v>43853.457060185188</v>
      </c>
    </row>
    <row r="2055" spans="1:4" x14ac:dyDescent="0.25">
      <c r="A2055" s="78" t="s">
        <v>279</v>
      </c>
      <c r="B2055" s="78" t="s">
        <v>2981</v>
      </c>
      <c r="C2055" s="86" t="s">
        <v>1558</v>
      </c>
      <c r="D2055" s="122">
        <v>43853.457060185188</v>
      </c>
    </row>
    <row r="2056" spans="1:4" x14ac:dyDescent="0.25">
      <c r="A2056" s="78" t="s">
        <v>279</v>
      </c>
      <c r="B2056" s="78" t="s">
        <v>2994</v>
      </c>
      <c r="C2056" s="86" t="s">
        <v>1558</v>
      </c>
      <c r="D2056" s="122">
        <v>43853.457060185188</v>
      </c>
    </row>
    <row r="2057" spans="1:4" x14ac:dyDescent="0.25">
      <c r="A2057" s="78" t="s">
        <v>279</v>
      </c>
      <c r="B2057" s="78" t="s">
        <v>2574</v>
      </c>
      <c r="C2057" s="86" t="s">
        <v>1558</v>
      </c>
      <c r="D2057" s="122">
        <v>43853.457060185188</v>
      </c>
    </row>
    <row r="2058" spans="1:4" x14ac:dyDescent="0.25">
      <c r="A2058" s="78" t="s">
        <v>279</v>
      </c>
      <c r="B2058" s="78" t="s">
        <v>2558</v>
      </c>
      <c r="C2058" s="86" t="s">
        <v>1558</v>
      </c>
      <c r="D2058" s="122">
        <v>43853.457060185188</v>
      </c>
    </row>
    <row r="2059" spans="1:4" x14ac:dyDescent="0.25">
      <c r="A2059" s="78" t="s">
        <v>279</v>
      </c>
      <c r="B2059" s="78" t="s">
        <v>2982</v>
      </c>
      <c r="C2059" s="86" t="s">
        <v>1558</v>
      </c>
      <c r="D2059" s="122">
        <v>43853.457060185188</v>
      </c>
    </row>
    <row r="2060" spans="1:4" x14ac:dyDescent="0.25">
      <c r="A2060" s="78" t="s">
        <v>279</v>
      </c>
      <c r="B2060" s="78" t="s">
        <v>3139</v>
      </c>
      <c r="C2060" s="86" t="s">
        <v>1558</v>
      </c>
      <c r="D2060" s="122">
        <v>43853.457060185188</v>
      </c>
    </row>
    <row r="2061" spans="1:4" x14ac:dyDescent="0.25">
      <c r="A2061" s="78" t="s">
        <v>279</v>
      </c>
      <c r="B2061" s="78" t="s">
        <v>3140</v>
      </c>
      <c r="C2061" s="86" t="s">
        <v>1558</v>
      </c>
      <c r="D2061" s="122">
        <v>43853.457060185188</v>
      </c>
    </row>
    <row r="2062" spans="1:4" x14ac:dyDescent="0.25">
      <c r="A2062" s="78" t="s">
        <v>279</v>
      </c>
      <c r="B2062" s="78" t="s">
        <v>3141</v>
      </c>
      <c r="C2062" s="86" t="s">
        <v>1558</v>
      </c>
      <c r="D2062" s="122">
        <v>43853.457060185188</v>
      </c>
    </row>
    <row r="2063" spans="1:4" x14ac:dyDescent="0.25">
      <c r="A2063" s="78" t="s">
        <v>279</v>
      </c>
      <c r="B2063" s="78" t="s">
        <v>2696</v>
      </c>
      <c r="C2063" s="86" t="s">
        <v>1558</v>
      </c>
      <c r="D2063" s="122">
        <v>43853.457060185188</v>
      </c>
    </row>
    <row r="2064" spans="1:4" x14ac:dyDescent="0.25">
      <c r="A2064" s="78" t="s">
        <v>279</v>
      </c>
      <c r="B2064" s="78" t="s">
        <v>3012</v>
      </c>
      <c r="C2064" s="86" t="s">
        <v>1558</v>
      </c>
      <c r="D2064" s="122">
        <v>43853.457060185188</v>
      </c>
    </row>
    <row r="2065" spans="1:4" x14ac:dyDescent="0.25">
      <c r="A2065" s="78" t="s">
        <v>279</v>
      </c>
      <c r="B2065" s="78" t="s">
        <v>2640</v>
      </c>
      <c r="C2065" s="86" t="s">
        <v>1558</v>
      </c>
      <c r="D2065" s="122">
        <v>43853.457060185188</v>
      </c>
    </row>
    <row r="2066" spans="1:4" x14ac:dyDescent="0.25">
      <c r="A2066" s="78" t="s">
        <v>279</v>
      </c>
      <c r="B2066" s="78" t="s">
        <v>2697</v>
      </c>
      <c r="C2066" s="86" t="s">
        <v>1558</v>
      </c>
      <c r="D2066" s="122">
        <v>43853.457060185188</v>
      </c>
    </row>
    <row r="2067" spans="1:4" x14ac:dyDescent="0.25">
      <c r="A2067" s="78" t="s">
        <v>279</v>
      </c>
      <c r="B2067" s="78" t="s">
        <v>2698</v>
      </c>
      <c r="C2067" s="86" t="s">
        <v>1558</v>
      </c>
      <c r="D2067" s="122">
        <v>43853.457060185188</v>
      </c>
    </row>
    <row r="2068" spans="1:4" x14ac:dyDescent="0.25">
      <c r="A2068" s="78" t="s">
        <v>279</v>
      </c>
      <c r="B2068" s="78" t="s">
        <v>2699</v>
      </c>
      <c r="C2068" s="86" t="s">
        <v>1558</v>
      </c>
      <c r="D2068" s="122">
        <v>43853.457060185188</v>
      </c>
    </row>
    <row r="2069" spans="1:4" x14ac:dyDescent="0.25">
      <c r="A2069" s="78" t="s">
        <v>279</v>
      </c>
      <c r="B2069" s="78" t="s">
        <v>2990</v>
      </c>
      <c r="C2069" s="86" t="s">
        <v>1558</v>
      </c>
      <c r="D2069" s="122">
        <v>43853.457060185188</v>
      </c>
    </row>
    <row r="2070" spans="1:4" x14ac:dyDescent="0.25">
      <c r="A2070" s="78" t="s">
        <v>279</v>
      </c>
      <c r="B2070" s="78" t="s">
        <v>2985</v>
      </c>
      <c r="C2070" s="86" t="s">
        <v>1558</v>
      </c>
      <c r="D2070" s="122">
        <v>43853.457060185188</v>
      </c>
    </row>
    <row r="2071" spans="1:4" x14ac:dyDescent="0.25">
      <c r="A2071" s="78" t="s">
        <v>279</v>
      </c>
      <c r="B2071" s="78" t="s">
        <v>2641</v>
      </c>
      <c r="C2071" s="86" t="s">
        <v>1558</v>
      </c>
      <c r="D2071" s="122">
        <v>43853.457060185188</v>
      </c>
    </row>
    <row r="2072" spans="1:4" x14ac:dyDescent="0.25">
      <c r="A2072" s="78" t="s">
        <v>279</v>
      </c>
      <c r="B2072" s="78" t="s">
        <v>3015</v>
      </c>
      <c r="C2072" s="86" t="s">
        <v>1558</v>
      </c>
      <c r="D2072" s="122">
        <v>43853.457060185188</v>
      </c>
    </row>
    <row r="2073" spans="1:4" x14ac:dyDescent="0.25">
      <c r="A2073" s="78" t="s">
        <v>279</v>
      </c>
      <c r="B2073" s="78" t="s">
        <v>3035</v>
      </c>
      <c r="C2073" s="86" t="s">
        <v>1558</v>
      </c>
      <c r="D2073" s="122">
        <v>43853.457060185188</v>
      </c>
    </row>
    <row r="2074" spans="1:4" x14ac:dyDescent="0.25">
      <c r="A2074" s="78" t="s">
        <v>279</v>
      </c>
      <c r="B2074" s="78" t="s">
        <v>2455</v>
      </c>
      <c r="C2074" s="86" t="s">
        <v>1558</v>
      </c>
      <c r="D2074" s="122">
        <v>43853.457060185188</v>
      </c>
    </row>
    <row r="2075" spans="1:4" x14ac:dyDescent="0.25">
      <c r="A2075" s="78" t="s">
        <v>279</v>
      </c>
      <c r="B2075" s="78" t="s">
        <v>2700</v>
      </c>
      <c r="C2075" s="86" t="s">
        <v>1558</v>
      </c>
      <c r="D2075" s="122">
        <v>43853.457060185188</v>
      </c>
    </row>
    <row r="2076" spans="1:4" x14ac:dyDescent="0.25">
      <c r="A2076" s="78" t="s">
        <v>279</v>
      </c>
      <c r="B2076" s="78" t="s">
        <v>2492</v>
      </c>
      <c r="C2076" s="86" t="s">
        <v>1558</v>
      </c>
      <c r="D2076" s="122">
        <v>43853.457060185188</v>
      </c>
    </row>
    <row r="2077" spans="1:4" x14ac:dyDescent="0.25">
      <c r="A2077" s="78" t="s">
        <v>279</v>
      </c>
      <c r="B2077" s="78" t="s">
        <v>3007</v>
      </c>
      <c r="C2077" s="86" t="s">
        <v>1558</v>
      </c>
      <c r="D2077" s="122">
        <v>43853.457060185188</v>
      </c>
    </row>
    <row r="2078" spans="1:4" x14ac:dyDescent="0.25">
      <c r="A2078" s="78" t="s">
        <v>279</v>
      </c>
      <c r="B2078" s="78" t="s">
        <v>2448</v>
      </c>
      <c r="C2078" s="86" t="s">
        <v>1558</v>
      </c>
      <c r="D2078" s="122">
        <v>43853.457060185188</v>
      </c>
    </row>
    <row r="2079" spans="1:4" x14ac:dyDescent="0.25">
      <c r="A2079" s="78" t="s">
        <v>279</v>
      </c>
      <c r="B2079" s="78" t="s">
        <v>3006</v>
      </c>
      <c r="C2079" s="86" t="s">
        <v>1558</v>
      </c>
      <c r="D2079" s="122">
        <v>43853.457060185188</v>
      </c>
    </row>
    <row r="2080" spans="1:4" x14ac:dyDescent="0.25">
      <c r="A2080" s="78" t="s">
        <v>261</v>
      </c>
      <c r="B2080" s="78" t="s">
        <v>3107</v>
      </c>
      <c r="C2080" s="86" t="s">
        <v>1442</v>
      </c>
      <c r="D2080" s="122">
        <v>43852.571701388886</v>
      </c>
    </row>
    <row r="2081" spans="1:4" x14ac:dyDescent="0.25">
      <c r="A2081" s="78" t="s">
        <v>261</v>
      </c>
      <c r="B2081" s="78" t="s">
        <v>2596</v>
      </c>
      <c r="C2081" s="86" t="s">
        <v>1442</v>
      </c>
      <c r="D2081" s="122">
        <v>43852.571701388886</v>
      </c>
    </row>
    <row r="2082" spans="1:4" x14ac:dyDescent="0.25">
      <c r="A2082" s="78" t="s">
        <v>261</v>
      </c>
      <c r="B2082" s="78" t="s">
        <v>2597</v>
      </c>
      <c r="C2082" s="86" t="s">
        <v>1442</v>
      </c>
      <c r="D2082" s="122">
        <v>43852.571701388886</v>
      </c>
    </row>
    <row r="2083" spans="1:4" x14ac:dyDescent="0.25">
      <c r="A2083" s="78" t="s">
        <v>261</v>
      </c>
      <c r="B2083" s="78" t="s">
        <v>2484</v>
      </c>
      <c r="C2083" s="86" t="s">
        <v>1442</v>
      </c>
      <c r="D2083" s="122">
        <v>43852.571701388886</v>
      </c>
    </row>
    <row r="2084" spans="1:4" x14ac:dyDescent="0.25">
      <c r="A2084" s="78" t="s">
        <v>261</v>
      </c>
      <c r="B2084" s="78" t="s">
        <v>2980</v>
      </c>
      <c r="C2084" s="86" t="s">
        <v>1442</v>
      </c>
      <c r="D2084" s="122">
        <v>43852.571701388886</v>
      </c>
    </row>
    <row r="2085" spans="1:4" x14ac:dyDescent="0.25">
      <c r="A2085" s="78" t="s">
        <v>261</v>
      </c>
      <c r="B2085" s="78" t="s">
        <v>2987</v>
      </c>
      <c r="C2085" s="86" t="s">
        <v>1442</v>
      </c>
      <c r="D2085" s="122">
        <v>43852.571701388886</v>
      </c>
    </row>
    <row r="2086" spans="1:4" x14ac:dyDescent="0.25">
      <c r="A2086" s="78" t="s">
        <v>261</v>
      </c>
      <c r="B2086" s="78" t="s">
        <v>2524</v>
      </c>
      <c r="C2086" s="86" t="s">
        <v>1442</v>
      </c>
      <c r="D2086" s="122">
        <v>43852.571701388886</v>
      </c>
    </row>
    <row r="2087" spans="1:4" x14ac:dyDescent="0.25">
      <c r="A2087" s="78" t="s">
        <v>261</v>
      </c>
      <c r="B2087" s="78" t="s">
        <v>3161</v>
      </c>
      <c r="C2087" s="86" t="s">
        <v>1442</v>
      </c>
      <c r="D2087" s="122">
        <v>43852.571701388886</v>
      </c>
    </row>
    <row r="2088" spans="1:4" x14ac:dyDescent="0.25">
      <c r="A2088" s="78" t="s">
        <v>261</v>
      </c>
      <c r="B2088" s="78" t="s">
        <v>2984</v>
      </c>
      <c r="C2088" s="86" t="s">
        <v>1442</v>
      </c>
      <c r="D2088" s="122">
        <v>43852.571701388886</v>
      </c>
    </row>
    <row r="2089" spans="1:4" x14ac:dyDescent="0.25">
      <c r="A2089" s="78" t="s">
        <v>261</v>
      </c>
      <c r="B2089" s="78" t="s">
        <v>1726</v>
      </c>
      <c r="C2089" s="86" t="s">
        <v>1442</v>
      </c>
      <c r="D2089" s="122">
        <v>43852.571701388886</v>
      </c>
    </row>
    <row r="2090" spans="1:4" x14ac:dyDescent="0.25">
      <c r="A2090" s="78" t="s">
        <v>261</v>
      </c>
      <c r="B2090" s="78" t="s">
        <v>3038</v>
      </c>
      <c r="C2090" s="86" t="s">
        <v>1442</v>
      </c>
      <c r="D2090" s="122">
        <v>43852.571701388886</v>
      </c>
    </row>
    <row r="2091" spans="1:4" x14ac:dyDescent="0.25">
      <c r="A2091" s="78" t="s">
        <v>261</v>
      </c>
      <c r="B2091" s="78" t="s">
        <v>2982</v>
      </c>
      <c r="C2091" s="86" t="s">
        <v>1442</v>
      </c>
      <c r="D2091" s="122">
        <v>43852.571701388886</v>
      </c>
    </row>
    <row r="2092" spans="1:4" x14ac:dyDescent="0.25">
      <c r="A2092" s="78" t="s">
        <v>261</v>
      </c>
      <c r="B2092" s="78" t="s">
        <v>3039</v>
      </c>
      <c r="C2092" s="86" t="s">
        <v>1442</v>
      </c>
      <c r="D2092" s="122">
        <v>43852.571701388886</v>
      </c>
    </row>
    <row r="2093" spans="1:4" x14ac:dyDescent="0.25">
      <c r="A2093" s="78" t="s">
        <v>261</v>
      </c>
      <c r="B2093" s="78" t="s">
        <v>3040</v>
      </c>
      <c r="C2093" s="86" t="s">
        <v>1442</v>
      </c>
      <c r="D2093" s="122">
        <v>43852.571701388886</v>
      </c>
    </row>
    <row r="2094" spans="1:4" x14ac:dyDescent="0.25">
      <c r="A2094" s="78" t="s">
        <v>261</v>
      </c>
      <c r="B2094" s="78" t="s">
        <v>3041</v>
      </c>
      <c r="C2094" s="86" t="s">
        <v>1442</v>
      </c>
      <c r="D2094" s="122">
        <v>43852.571701388886</v>
      </c>
    </row>
    <row r="2095" spans="1:4" x14ac:dyDescent="0.25">
      <c r="A2095" s="78" t="s">
        <v>261</v>
      </c>
      <c r="B2095" s="78">
        <v>3</v>
      </c>
      <c r="C2095" s="86" t="s">
        <v>1442</v>
      </c>
      <c r="D2095" s="122">
        <v>43852.571701388886</v>
      </c>
    </row>
    <row r="2096" spans="1:4" x14ac:dyDescent="0.25">
      <c r="A2096" s="78" t="s">
        <v>261</v>
      </c>
      <c r="B2096" s="78">
        <v>1</v>
      </c>
      <c r="C2096" s="86" t="s">
        <v>1442</v>
      </c>
      <c r="D2096" s="122">
        <v>43852.571701388886</v>
      </c>
    </row>
    <row r="2097" spans="1:4" x14ac:dyDescent="0.25">
      <c r="A2097" s="78" t="s">
        <v>261</v>
      </c>
      <c r="B2097" s="78" t="s">
        <v>3089</v>
      </c>
      <c r="C2097" s="86" t="s">
        <v>1442</v>
      </c>
      <c r="D2097" s="122">
        <v>43852.571701388886</v>
      </c>
    </row>
    <row r="2098" spans="1:4" x14ac:dyDescent="0.25">
      <c r="A2098" s="78" t="s">
        <v>261</v>
      </c>
      <c r="B2098" s="78" t="s">
        <v>3148</v>
      </c>
      <c r="C2098" s="86" t="s">
        <v>1442</v>
      </c>
      <c r="D2098" s="122">
        <v>43852.571701388886</v>
      </c>
    </row>
    <row r="2099" spans="1:4" x14ac:dyDescent="0.25">
      <c r="A2099" s="78" t="s">
        <v>261</v>
      </c>
      <c r="B2099" s="78" t="s">
        <v>1766</v>
      </c>
      <c r="C2099" s="86" t="s">
        <v>1442</v>
      </c>
      <c r="D2099" s="122">
        <v>43852.571701388886</v>
      </c>
    </row>
    <row r="2100" spans="1:4" x14ac:dyDescent="0.25">
      <c r="A2100" s="78" t="s">
        <v>261</v>
      </c>
      <c r="B2100" s="78" t="s">
        <v>3149</v>
      </c>
      <c r="C2100" s="86" t="s">
        <v>1442</v>
      </c>
      <c r="D2100" s="122">
        <v>43852.571701388886</v>
      </c>
    </row>
    <row r="2101" spans="1:4" x14ac:dyDescent="0.25">
      <c r="A2101" s="78" t="s">
        <v>261</v>
      </c>
      <c r="B2101" s="78" t="s">
        <v>3150</v>
      </c>
      <c r="C2101" s="86" t="s">
        <v>1442</v>
      </c>
      <c r="D2101" s="122">
        <v>43852.571701388886</v>
      </c>
    </row>
    <row r="2102" spans="1:4" x14ac:dyDescent="0.25">
      <c r="A2102" s="78" t="s">
        <v>261</v>
      </c>
      <c r="B2102" s="78" t="s">
        <v>3167</v>
      </c>
      <c r="C2102" s="86" t="s">
        <v>1442</v>
      </c>
      <c r="D2102" s="122">
        <v>43852.571701388886</v>
      </c>
    </row>
    <row r="2103" spans="1:4" x14ac:dyDescent="0.25">
      <c r="A2103" s="78" t="s">
        <v>261</v>
      </c>
      <c r="B2103" s="78" t="s">
        <v>3168</v>
      </c>
      <c r="C2103" s="86" t="s">
        <v>1442</v>
      </c>
      <c r="D2103" s="122">
        <v>43852.571701388886</v>
      </c>
    </row>
    <row r="2104" spans="1:4" x14ac:dyDescent="0.25">
      <c r="A2104" s="78" t="s">
        <v>261</v>
      </c>
      <c r="B2104" s="78">
        <v>15</v>
      </c>
      <c r="C2104" s="86" t="s">
        <v>1442</v>
      </c>
      <c r="D2104" s="122">
        <v>43852.571701388886</v>
      </c>
    </row>
    <row r="2105" spans="1:4" x14ac:dyDescent="0.25">
      <c r="A2105" s="78" t="s">
        <v>261</v>
      </c>
      <c r="B2105" s="78" t="s">
        <v>1907</v>
      </c>
      <c r="C2105" s="86" t="s">
        <v>1442</v>
      </c>
      <c r="D2105" s="122">
        <v>43852.571701388886</v>
      </c>
    </row>
    <row r="2106" spans="1:4" x14ac:dyDescent="0.25">
      <c r="A2106" s="78" t="s">
        <v>261</v>
      </c>
      <c r="B2106" s="78" t="s">
        <v>3044</v>
      </c>
      <c r="C2106" s="86" t="s">
        <v>1442</v>
      </c>
      <c r="D2106" s="122">
        <v>43852.571701388886</v>
      </c>
    </row>
    <row r="2107" spans="1:4" x14ac:dyDescent="0.25">
      <c r="A2107" s="78" t="s">
        <v>261</v>
      </c>
      <c r="B2107" s="78" t="s">
        <v>3169</v>
      </c>
      <c r="C2107" s="86" t="s">
        <v>1442</v>
      </c>
      <c r="D2107" s="122">
        <v>43852.571701388886</v>
      </c>
    </row>
    <row r="2108" spans="1:4" x14ac:dyDescent="0.25">
      <c r="A2108" s="78" t="s">
        <v>261</v>
      </c>
      <c r="B2108" s="78" t="s">
        <v>3125</v>
      </c>
      <c r="C2108" s="86" t="s">
        <v>1442</v>
      </c>
      <c r="D2108" s="122">
        <v>43852.571701388886</v>
      </c>
    </row>
    <row r="2109" spans="1:4" x14ac:dyDescent="0.25">
      <c r="A2109" s="78" t="s">
        <v>261</v>
      </c>
      <c r="B2109" s="78" t="s">
        <v>3024</v>
      </c>
      <c r="C2109" s="86" t="s">
        <v>1442</v>
      </c>
      <c r="D2109" s="122">
        <v>43852.571701388886</v>
      </c>
    </row>
    <row r="2110" spans="1:4" x14ac:dyDescent="0.25">
      <c r="A2110" s="78" t="s">
        <v>261</v>
      </c>
      <c r="B2110" s="78" t="s">
        <v>2994</v>
      </c>
      <c r="C2110" s="86" t="s">
        <v>1442</v>
      </c>
      <c r="D2110" s="122">
        <v>43852.571701388886</v>
      </c>
    </row>
    <row r="2111" spans="1:4" x14ac:dyDescent="0.25">
      <c r="A2111" s="78" t="s">
        <v>261</v>
      </c>
      <c r="B2111" s="78" t="s">
        <v>3107</v>
      </c>
      <c r="C2111" s="86" t="s">
        <v>1441</v>
      </c>
      <c r="D2111" s="122">
        <v>43850.704467592594</v>
      </c>
    </row>
    <row r="2112" spans="1:4" x14ac:dyDescent="0.25">
      <c r="A2112" s="78" t="s">
        <v>261</v>
      </c>
      <c r="B2112" s="78" t="s">
        <v>2596</v>
      </c>
      <c r="C2112" s="86" t="s">
        <v>1441</v>
      </c>
      <c r="D2112" s="122">
        <v>43850.704467592594</v>
      </c>
    </row>
    <row r="2113" spans="1:4" x14ac:dyDescent="0.25">
      <c r="A2113" s="78" t="s">
        <v>261</v>
      </c>
      <c r="B2113" s="78" t="s">
        <v>2597</v>
      </c>
      <c r="C2113" s="86" t="s">
        <v>1441</v>
      </c>
      <c r="D2113" s="122">
        <v>43850.704467592594</v>
      </c>
    </row>
    <row r="2114" spans="1:4" x14ac:dyDescent="0.25">
      <c r="A2114" s="78" t="s">
        <v>261</v>
      </c>
      <c r="B2114" s="78" t="s">
        <v>2484</v>
      </c>
      <c r="C2114" s="86" t="s">
        <v>1441</v>
      </c>
      <c r="D2114" s="122">
        <v>43850.704467592594</v>
      </c>
    </row>
    <row r="2115" spans="1:4" x14ac:dyDescent="0.25">
      <c r="A2115" s="78" t="s">
        <v>261</v>
      </c>
      <c r="B2115" s="78" t="s">
        <v>2980</v>
      </c>
      <c r="C2115" s="86" t="s">
        <v>1441</v>
      </c>
      <c r="D2115" s="122">
        <v>43850.704467592594</v>
      </c>
    </row>
    <row r="2116" spans="1:4" x14ac:dyDescent="0.25">
      <c r="A2116" s="78" t="s">
        <v>261</v>
      </c>
      <c r="B2116" s="78" t="s">
        <v>2987</v>
      </c>
      <c r="C2116" s="86" t="s">
        <v>1441</v>
      </c>
      <c r="D2116" s="122">
        <v>43850.704467592594</v>
      </c>
    </row>
    <row r="2117" spans="1:4" x14ac:dyDescent="0.25">
      <c r="A2117" s="78" t="s">
        <v>261</v>
      </c>
      <c r="B2117" s="78" t="s">
        <v>2524</v>
      </c>
      <c r="C2117" s="86" t="s">
        <v>1441</v>
      </c>
      <c r="D2117" s="122">
        <v>43850.704467592594</v>
      </c>
    </row>
    <row r="2118" spans="1:4" x14ac:dyDescent="0.25">
      <c r="A2118" s="78" t="s">
        <v>261</v>
      </c>
      <c r="B2118" s="78" t="s">
        <v>3161</v>
      </c>
      <c r="C2118" s="86" t="s">
        <v>1441</v>
      </c>
      <c r="D2118" s="122">
        <v>43850.704467592594</v>
      </c>
    </row>
    <row r="2119" spans="1:4" x14ac:dyDescent="0.25">
      <c r="A2119" s="78" t="s">
        <v>261</v>
      </c>
      <c r="B2119" s="78" t="s">
        <v>2984</v>
      </c>
      <c r="C2119" s="86" t="s">
        <v>1441</v>
      </c>
      <c r="D2119" s="122">
        <v>43850.704467592594</v>
      </c>
    </row>
    <row r="2120" spans="1:4" x14ac:dyDescent="0.25">
      <c r="A2120" s="78" t="s">
        <v>261</v>
      </c>
      <c r="B2120" s="78" t="s">
        <v>1726</v>
      </c>
      <c r="C2120" s="86" t="s">
        <v>1441</v>
      </c>
      <c r="D2120" s="122">
        <v>43850.704467592594</v>
      </c>
    </row>
    <row r="2121" spans="1:4" x14ac:dyDescent="0.25">
      <c r="A2121" s="78" t="s">
        <v>261</v>
      </c>
      <c r="B2121" s="78" t="s">
        <v>3038</v>
      </c>
      <c r="C2121" s="86" t="s">
        <v>1441</v>
      </c>
      <c r="D2121" s="122">
        <v>43850.704467592594</v>
      </c>
    </row>
    <row r="2122" spans="1:4" x14ac:dyDescent="0.25">
      <c r="A2122" s="78" t="s">
        <v>261</v>
      </c>
      <c r="B2122" s="78" t="s">
        <v>2982</v>
      </c>
      <c r="C2122" s="86" t="s">
        <v>1441</v>
      </c>
      <c r="D2122" s="122">
        <v>43850.704467592594</v>
      </c>
    </row>
    <row r="2123" spans="1:4" x14ac:dyDescent="0.25">
      <c r="A2123" s="78" t="s">
        <v>261</v>
      </c>
      <c r="B2123" s="78" t="s">
        <v>3039</v>
      </c>
      <c r="C2123" s="86" t="s">
        <v>1441</v>
      </c>
      <c r="D2123" s="122">
        <v>43850.704467592594</v>
      </c>
    </row>
    <row r="2124" spans="1:4" x14ac:dyDescent="0.25">
      <c r="A2124" s="78" t="s">
        <v>261</v>
      </c>
      <c r="B2124" s="78" t="s">
        <v>3040</v>
      </c>
      <c r="C2124" s="86" t="s">
        <v>1441</v>
      </c>
      <c r="D2124" s="122">
        <v>43850.704467592594</v>
      </c>
    </row>
    <row r="2125" spans="1:4" x14ac:dyDescent="0.25">
      <c r="A2125" s="78" t="s">
        <v>261</v>
      </c>
      <c r="B2125" s="78" t="s">
        <v>3041</v>
      </c>
      <c r="C2125" s="86" t="s">
        <v>1441</v>
      </c>
      <c r="D2125" s="122">
        <v>43850.704467592594</v>
      </c>
    </row>
    <row r="2126" spans="1:4" x14ac:dyDescent="0.25">
      <c r="A2126" s="78" t="s">
        <v>261</v>
      </c>
      <c r="B2126" s="78">
        <v>3</v>
      </c>
      <c r="C2126" s="86" t="s">
        <v>1441</v>
      </c>
      <c r="D2126" s="122">
        <v>43850.704467592594</v>
      </c>
    </row>
    <row r="2127" spans="1:4" x14ac:dyDescent="0.25">
      <c r="A2127" s="78" t="s">
        <v>261</v>
      </c>
      <c r="B2127" s="78">
        <v>1</v>
      </c>
      <c r="C2127" s="86" t="s">
        <v>1441</v>
      </c>
      <c r="D2127" s="122">
        <v>43850.704467592594</v>
      </c>
    </row>
    <row r="2128" spans="1:4" x14ac:dyDescent="0.25">
      <c r="A2128" s="78" t="s">
        <v>261</v>
      </c>
      <c r="B2128" s="78" t="s">
        <v>3089</v>
      </c>
      <c r="C2128" s="86" t="s">
        <v>1441</v>
      </c>
      <c r="D2128" s="122">
        <v>43850.704467592594</v>
      </c>
    </row>
    <row r="2129" spans="1:4" x14ac:dyDescent="0.25">
      <c r="A2129" s="78" t="s">
        <v>261</v>
      </c>
      <c r="B2129" s="78" t="s">
        <v>3148</v>
      </c>
      <c r="C2129" s="86" t="s">
        <v>1441</v>
      </c>
      <c r="D2129" s="122">
        <v>43850.704467592594</v>
      </c>
    </row>
    <row r="2130" spans="1:4" x14ac:dyDescent="0.25">
      <c r="A2130" s="78" t="s">
        <v>261</v>
      </c>
      <c r="B2130" s="78" t="s">
        <v>1766</v>
      </c>
      <c r="C2130" s="86" t="s">
        <v>1441</v>
      </c>
      <c r="D2130" s="122">
        <v>43850.704467592594</v>
      </c>
    </row>
    <row r="2131" spans="1:4" x14ac:dyDescent="0.25">
      <c r="A2131" s="78" t="s">
        <v>261</v>
      </c>
      <c r="B2131" s="78" t="s">
        <v>3149</v>
      </c>
      <c r="C2131" s="86" t="s">
        <v>1441</v>
      </c>
      <c r="D2131" s="122">
        <v>43850.704467592594</v>
      </c>
    </row>
    <row r="2132" spans="1:4" x14ac:dyDescent="0.25">
      <c r="A2132" s="78" t="s">
        <v>261</v>
      </c>
      <c r="B2132" s="78" t="s">
        <v>3150</v>
      </c>
      <c r="C2132" s="86" t="s">
        <v>1441</v>
      </c>
      <c r="D2132" s="122">
        <v>43850.704467592594</v>
      </c>
    </row>
    <row r="2133" spans="1:4" x14ac:dyDescent="0.25">
      <c r="A2133" s="78" t="s">
        <v>261</v>
      </c>
      <c r="B2133" s="78" t="s">
        <v>3167</v>
      </c>
      <c r="C2133" s="86" t="s">
        <v>1441</v>
      </c>
      <c r="D2133" s="122">
        <v>43850.704467592594</v>
      </c>
    </row>
    <row r="2134" spans="1:4" x14ac:dyDescent="0.25">
      <c r="A2134" s="78" t="s">
        <v>261</v>
      </c>
      <c r="B2134" s="78" t="s">
        <v>3168</v>
      </c>
      <c r="C2134" s="86" t="s">
        <v>1441</v>
      </c>
      <c r="D2134" s="122">
        <v>43850.704467592594</v>
      </c>
    </row>
    <row r="2135" spans="1:4" x14ac:dyDescent="0.25">
      <c r="A2135" s="78" t="s">
        <v>261</v>
      </c>
      <c r="B2135" s="78">
        <v>15</v>
      </c>
      <c r="C2135" s="86" t="s">
        <v>1441</v>
      </c>
      <c r="D2135" s="122">
        <v>43850.704467592594</v>
      </c>
    </row>
    <row r="2136" spans="1:4" x14ac:dyDescent="0.25">
      <c r="A2136" s="78" t="s">
        <v>261</v>
      </c>
      <c r="B2136" s="78" t="s">
        <v>1907</v>
      </c>
      <c r="C2136" s="86" t="s">
        <v>1441</v>
      </c>
      <c r="D2136" s="122">
        <v>43850.704467592594</v>
      </c>
    </row>
    <row r="2137" spans="1:4" x14ac:dyDescent="0.25">
      <c r="A2137" s="78" t="s">
        <v>261</v>
      </c>
      <c r="B2137" s="78" t="s">
        <v>3044</v>
      </c>
      <c r="C2137" s="86" t="s">
        <v>1441</v>
      </c>
      <c r="D2137" s="122">
        <v>43850.704467592594</v>
      </c>
    </row>
    <row r="2138" spans="1:4" x14ac:dyDescent="0.25">
      <c r="A2138" s="78" t="s">
        <v>261</v>
      </c>
      <c r="B2138" s="78" t="s">
        <v>3169</v>
      </c>
      <c r="C2138" s="86" t="s">
        <v>1441</v>
      </c>
      <c r="D2138" s="122">
        <v>43850.704467592594</v>
      </c>
    </row>
    <row r="2139" spans="1:4" x14ac:dyDescent="0.25">
      <c r="A2139" s="78" t="s">
        <v>261</v>
      </c>
      <c r="B2139" s="78" t="s">
        <v>3125</v>
      </c>
      <c r="C2139" s="86" t="s">
        <v>1441</v>
      </c>
      <c r="D2139" s="122">
        <v>43850.704467592594</v>
      </c>
    </row>
    <row r="2140" spans="1:4" x14ac:dyDescent="0.25">
      <c r="A2140" s="78" t="s">
        <v>261</v>
      </c>
      <c r="B2140" s="78" t="s">
        <v>3024</v>
      </c>
      <c r="C2140" s="86" t="s">
        <v>1441</v>
      </c>
      <c r="D2140" s="122">
        <v>43850.704467592594</v>
      </c>
    </row>
    <row r="2141" spans="1:4" x14ac:dyDescent="0.25">
      <c r="A2141" s="78" t="s">
        <v>261</v>
      </c>
      <c r="B2141" s="78" t="s">
        <v>2994</v>
      </c>
      <c r="C2141" s="86" t="s">
        <v>1441</v>
      </c>
      <c r="D2141" s="122">
        <v>43850.704467592594</v>
      </c>
    </row>
    <row r="2142" spans="1:4" x14ac:dyDescent="0.25">
      <c r="A2142" s="78" t="s">
        <v>260</v>
      </c>
      <c r="B2142" s="78" t="s">
        <v>3069</v>
      </c>
      <c r="C2142" s="86" t="s">
        <v>1440</v>
      </c>
      <c r="D2142" s="122">
        <v>43852.496134259258</v>
      </c>
    </row>
    <row r="2143" spans="1:4" x14ac:dyDescent="0.25">
      <c r="A2143" s="78" t="s">
        <v>260</v>
      </c>
      <c r="B2143" s="78" t="s">
        <v>2570</v>
      </c>
      <c r="C2143" s="86" t="s">
        <v>1440</v>
      </c>
      <c r="D2143" s="122">
        <v>43852.496134259258</v>
      </c>
    </row>
    <row r="2144" spans="1:4" x14ac:dyDescent="0.25">
      <c r="A2144" s="78" t="s">
        <v>260</v>
      </c>
      <c r="B2144" s="78" t="s">
        <v>3119</v>
      </c>
      <c r="C2144" s="86" t="s">
        <v>1440</v>
      </c>
      <c r="D2144" s="122">
        <v>43852.496134259258</v>
      </c>
    </row>
    <row r="2145" spans="1:4" x14ac:dyDescent="0.25">
      <c r="A2145" s="78" t="s">
        <v>260</v>
      </c>
      <c r="B2145" s="78" t="s">
        <v>2999</v>
      </c>
      <c r="C2145" s="86" t="s">
        <v>1440</v>
      </c>
      <c r="D2145" s="122">
        <v>43852.496134259258</v>
      </c>
    </row>
    <row r="2146" spans="1:4" x14ac:dyDescent="0.25">
      <c r="A2146" s="78" t="s">
        <v>260</v>
      </c>
      <c r="B2146" s="78" t="s">
        <v>2981</v>
      </c>
      <c r="C2146" s="86" t="s">
        <v>1440</v>
      </c>
      <c r="D2146" s="122">
        <v>43852.496134259258</v>
      </c>
    </row>
    <row r="2147" spans="1:4" x14ac:dyDescent="0.25">
      <c r="A2147" s="78" t="s">
        <v>260</v>
      </c>
      <c r="B2147" s="78" t="s">
        <v>2994</v>
      </c>
      <c r="C2147" s="86" t="s">
        <v>1440</v>
      </c>
      <c r="D2147" s="122">
        <v>43852.496134259258</v>
      </c>
    </row>
    <row r="2148" spans="1:4" x14ac:dyDescent="0.25">
      <c r="A2148" s="78" t="s">
        <v>260</v>
      </c>
      <c r="B2148" s="78" t="s">
        <v>3028</v>
      </c>
      <c r="C2148" s="86" t="s">
        <v>1440</v>
      </c>
      <c r="D2148" s="122">
        <v>43852.496134259258</v>
      </c>
    </row>
    <row r="2149" spans="1:4" x14ac:dyDescent="0.25">
      <c r="A2149" s="78" t="s">
        <v>260</v>
      </c>
      <c r="B2149" s="78" t="s">
        <v>3029</v>
      </c>
      <c r="C2149" s="86" t="s">
        <v>1440</v>
      </c>
      <c r="D2149" s="122">
        <v>43852.496134259258</v>
      </c>
    </row>
    <row r="2150" spans="1:4" x14ac:dyDescent="0.25">
      <c r="A2150" s="78" t="s">
        <v>260</v>
      </c>
      <c r="B2150" s="78" t="s">
        <v>2571</v>
      </c>
      <c r="C2150" s="86" t="s">
        <v>1440</v>
      </c>
      <c r="D2150" s="122">
        <v>43852.496134259258</v>
      </c>
    </row>
    <row r="2151" spans="1:4" x14ac:dyDescent="0.25">
      <c r="A2151" s="78" t="s">
        <v>260</v>
      </c>
      <c r="B2151" s="78" t="s">
        <v>2989</v>
      </c>
      <c r="C2151" s="86" t="s">
        <v>1440</v>
      </c>
      <c r="D2151" s="122">
        <v>43852.496134259258</v>
      </c>
    </row>
    <row r="2152" spans="1:4" x14ac:dyDescent="0.25">
      <c r="A2152" s="78" t="s">
        <v>260</v>
      </c>
      <c r="B2152" s="78" t="s">
        <v>3120</v>
      </c>
      <c r="C2152" s="86" t="s">
        <v>1440</v>
      </c>
      <c r="D2152" s="122">
        <v>43852.496134259258</v>
      </c>
    </row>
    <row r="2153" spans="1:4" x14ac:dyDescent="0.25">
      <c r="A2153" s="78" t="s">
        <v>260</v>
      </c>
      <c r="B2153" s="78" t="s">
        <v>2572</v>
      </c>
      <c r="C2153" s="86" t="s">
        <v>1440</v>
      </c>
      <c r="D2153" s="122">
        <v>43852.496134259258</v>
      </c>
    </row>
    <row r="2154" spans="1:4" x14ac:dyDescent="0.25">
      <c r="A2154" s="78" t="s">
        <v>260</v>
      </c>
      <c r="B2154" s="78" t="s">
        <v>3008</v>
      </c>
      <c r="C2154" s="86" t="s">
        <v>1440</v>
      </c>
      <c r="D2154" s="122">
        <v>43852.496134259258</v>
      </c>
    </row>
    <row r="2155" spans="1:4" x14ac:dyDescent="0.25">
      <c r="A2155" s="78" t="s">
        <v>260</v>
      </c>
      <c r="B2155" s="78" t="s">
        <v>3009</v>
      </c>
      <c r="C2155" s="86" t="s">
        <v>1440</v>
      </c>
      <c r="D2155" s="122">
        <v>43852.496134259258</v>
      </c>
    </row>
    <row r="2156" spans="1:4" x14ac:dyDescent="0.25">
      <c r="A2156" s="78" t="s">
        <v>260</v>
      </c>
      <c r="B2156" s="78" t="s">
        <v>2465</v>
      </c>
      <c r="C2156" s="86" t="s">
        <v>1440</v>
      </c>
      <c r="D2156" s="122">
        <v>43852.496134259258</v>
      </c>
    </row>
    <row r="2157" spans="1:4" x14ac:dyDescent="0.25">
      <c r="A2157" s="78" t="s">
        <v>260</v>
      </c>
      <c r="B2157" s="78" t="s">
        <v>3121</v>
      </c>
      <c r="C2157" s="86" t="s">
        <v>1440</v>
      </c>
      <c r="D2157" s="122">
        <v>43852.496134259258</v>
      </c>
    </row>
    <row r="2158" spans="1:4" x14ac:dyDescent="0.25">
      <c r="A2158" s="78" t="s">
        <v>260</v>
      </c>
      <c r="B2158" s="78" t="s">
        <v>3086</v>
      </c>
      <c r="C2158" s="86" t="s">
        <v>1440</v>
      </c>
      <c r="D2158" s="122">
        <v>43852.496134259258</v>
      </c>
    </row>
    <row r="2159" spans="1:4" x14ac:dyDescent="0.25">
      <c r="A2159" s="78" t="s">
        <v>260</v>
      </c>
      <c r="B2159" s="78">
        <v>10</v>
      </c>
      <c r="C2159" s="86" t="s">
        <v>1440</v>
      </c>
      <c r="D2159" s="122">
        <v>43852.496134259258</v>
      </c>
    </row>
    <row r="2160" spans="1:4" x14ac:dyDescent="0.25">
      <c r="A2160" s="78" t="s">
        <v>260</v>
      </c>
      <c r="B2160" s="78" t="s">
        <v>3087</v>
      </c>
      <c r="C2160" s="86" t="s">
        <v>1440</v>
      </c>
      <c r="D2160" s="122">
        <v>43852.496134259258</v>
      </c>
    </row>
    <row r="2161" spans="1:4" x14ac:dyDescent="0.25">
      <c r="A2161" s="78" t="s">
        <v>260</v>
      </c>
      <c r="B2161" s="78" t="s">
        <v>3032</v>
      </c>
      <c r="C2161" s="86" t="s">
        <v>1440</v>
      </c>
      <c r="D2161" s="122">
        <v>43852.496134259258</v>
      </c>
    </row>
    <row r="2162" spans="1:4" x14ac:dyDescent="0.25">
      <c r="A2162" s="78" t="s">
        <v>260</v>
      </c>
      <c r="B2162" s="78" t="s">
        <v>3122</v>
      </c>
      <c r="C2162" s="86" t="s">
        <v>1440</v>
      </c>
      <c r="D2162" s="122">
        <v>43852.496134259258</v>
      </c>
    </row>
    <row r="2163" spans="1:4" x14ac:dyDescent="0.25">
      <c r="A2163" s="78" t="s">
        <v>260</v>
      </c>
      <c r="B2163" s="78" t="s">
        <v>2990</v>
      </c>
      <c r="C2163" s="86" t="s">
        <v>1440</v>
      </c>
      <c r="D2163" s="122">
        <v>43852.496134259258</v>
      </c>
    </row>
    <row r="2164" spans="1:4" x14ac:dyDescent="0.25">
      <c r="A2164" s="78" t="s">
        <v>260</v>
      </c>
      <c r="B2164" s="78" t="s">
        <v>3123</v>
      </c>
      <c r="C2164" s="86" t="s">
        <v>1440</v>
      </c>
      <c r="D2164" s="122">
        <v>43852.496134259258</v>
      </c>
    </row>
    <row r="2165" spans="1:4" x14ac:dyDescent="0.25">
      <c r="A2165" s="78" t="s">
        <v>260</v>
      </c>
      <c r="B2165" s="78" t="s">
        <v>1907</v>
      </c>
      <c r="C2165" s="86" t="s">
        <v>1440</v>
      </c>
      <c r="D2165" s="122">
        <v>43852.496134259258</v>
      </c>
    </row>
    <row r="2166" spans="1:4" x14ac:dyDescent="0.25">
      <c r="A2166" s="78" t="s">
        <v>260</v>
      </c>
      <c r="B2166" s="78">
        <v>31</v>
      </c>
      <c r="C2166" s="86" t="s">
        <v>1440</v>
      </c>
      <c r="D2166" s="122">
        <v>43852.496134259258</v>
      </c>
    </row>
    <row r="2167" spans="1:4" x14ac:dyDescent="0.25">
      <c r="A2167" s="78" t="s">
        <v>260</v>
      </c>
      <c r="B2167" s="78" t="s">
        <v>2982</v>
      </c>
      <c r="C2167" s="86" t="s">
        <v>1440</v>
      </c>
      <c r="D2167" s="122">
        <v>43852.496134259258</v>
      </c>
    </row>
    <row r="2168" spans="1:4" x14ac:dyDescent="0.25">
      <c r="A2168" s="78" t="s">
        <v>260</v>
      </c>
      <c r="B2168" s="78" t="s">
        <v>2446</v>
      </c>
      <c r="C2168" s="86" t="s">
        <v>1440</v>
      </c>
      <c r="D2168" s="122">
        <v>43852.496134259258</v>
      </c>
    </row>
    <row r="2169" spans="1:4" x14ac:dyDescent="0.25">
      <c r="A2169" s="78" t="s">
        <v>260</v>
      </c>
      <c r="B2169" s="78" t="s">
        <v>3124</v>
      </c>
      <c r="C2169" s="86" t="s">
        <v>1440</v>
      </c>
      <c r="D2169" s="122">
        <v>43852.496134259258</v>
      </c>
    </row>
    <row r="2170" spans="1:4" x14ac:dyDescent="0.25">
      <c r="A2170" s="78" t="s">
        <v>260</v>
      </c>
      <c r="B2170" s="78" t="s">
        <v>2991</v>
      </c>
      <c r="C2170" s="86" t="s">
        <v>1440</v>
      </c>
      <c r="D2170" s="122">
        <v>43852.496134259258</v>
      </c>
    </row>
    <row r="2171" spans="1:4" x14ac:dyDescent="0.25">
      <c r="A2171" s="78" t="s">
        <v>260</v>
      </c>
      <c r="B2171" s="78" t="s">
        <v>3125</v>
      </c>
      <c r="C2171" s="86" t="s">
        <v>1440</v>
      </c>
      <c r="D2171" s="122">
        <v>43852.496134259258</v>
      </c>
    </row>
    <row r="2172" spans="1:4" x14ac:dyDescent="0.25">
      <c r="A2172" s="78" t="s">
        <v>260</v>
      </c>
      <c r="B2172" s="78" t="s">
        <v>2983</v>
      </c>
      <c r="C2172" s="86" t="s">
        <v>1440</v>
      </c>
      <c r="D2172" s="122">
        <v>43852.496134259258</v>
      </c>
    </row>
    <row r="2173" spans="1:4" x14ac:dyDescent="0.25">
      <c r="A2173" s="78" t="s">
        <v>260</v>
      </c>
      <c r="B2173" s="78" t="s">
        <v>511</v>
      </c>
      <c r="C2173" s="86" t="s">
        <v>1440</v>
      </c>
      <c r="D2173" s="122">
        <v>43852.496134259258</v>
      </c>
    </row>
    <row r="2174" spans="1:4" x14ac:dyDescent="0.25">
      <c r="A2174" s="78" t="s">
        <v>260</v>
      </c>
      <c r="B2174" s="78" t="s">
        <v>2482</v>
      </c>
      <c r="C2174" s="86" t="s">
        <v>1440</v>
      </c>
      <c r="D2174" s="122">
        <v>43852.496134259258</v>
      </c>
    </row>
    <row r="2175" spans="1:4" x14ac:dyDescent="0.25">
      <c r="A2175" s="78" t="s">
        <v>260</v>
      </c>
      <c r="B2175" s="78" t="s">
        <v>3126</v>
      </c>
      <c r="C2175" s="86" t="s">
        <v>1440</v>
      </c>
      <c r="D2175" s="122">
        <v>43852.496134259258</v>
      </c>
    </row>
    <row r="2176" spans="1:4" x14ac:dyDescent="0.25">
      <c r="A2176" s="78" t="s">
        <v>259</v>
      </c>
      <c r="B2176" s="78" t="s">
        <v>3028</v>
      </c>
      <c r="C2176" s="86" t="s">
        <v>1439</v>
      </c>
      <c r="D2176" s="122">
        <v>43852.41505787037</v>
      </c>
    </row>
    <row r="2177" spans="1:4" x14ac:dyDescent="0.25">
      <c r="A2177" s="78" t="s">
        <v>259</v>
      </c>
      <c r="B2177" s="78" t="s">
        <v>2616</v>
      </c>
      <c r="C2177" s="86" t="s">
        <v>1439</v>
      </c>
      <c r="D2177" s="122">
        <v>43852.41505787037</v>
      </c>
    </row>
    <row r="2178" spans="1:4" x14ac:dyDescent="0.25">
      <c r="A2178" s="78" t="s">
        <v>259</v>
      </c>
      <c r="B2178" s="78" t="s">
        <v>3070</v>
      </c>
      <c r="C2178" s="86" t="s">
        <v>1439</v>
      </c>
      <c r="D2178" s="122">
        <v>43852.41505787037</v>
      </c>
    </row>
    <row r="2179" spans="1:4" x14ac:dyDescent="0.25">
      <c r="A2179" s="78" t="s">
        <v>259</v>
      </c>
      <c r="B2179" s="78" t="s">
        <v>3186</v>
      </c>
      <c r="C2179" s="86" t="s">
        <v>1439</v>
      </c>
      <c r="D2179" s="122">
        <v>43852.41505787037</v>
      </c>
    </row>
    <row r="2180" spans="1:4" x14ac:dyDescent="0.25">
      <c r="A2180" s="78" t="s">
        <v>259</v>
      </c>
      <c r="B2180" s="78" t="s">
        <v>2990</v>
      </c>
      <c r="C2180" s="86" t="s">
        <v>1439</v>
      </c>
      <c r="D2180" s="122">
        <v>43852.41505787037</v>
      </c>
    </row>
    <row r="2181" spans="1:4" x14ac:dyDescent="0.25">
      <c r="A2181" s="78" t="s">
        <v>259</v>
      </c>
      <c r="B2181" s="78" t="s">
        <v>2617</v>
      </c>
      <c r="C2181" s="86" t="s">
        <v>1439</v>
      </c>
      <c r="D2181" s="122">
        <v>43852.41505787037</v>
      </c>
    </row>
    <row r="2182" spans="1:4" x14ac:dyDescent="0.25">
      <c r="A2182" s="78" t="s">
        <v>259</v>
      </c>
      <c r="B2182" s="78" t="s">
        <v>2981</v>
      </c>
      <c r="C2182" s="86" t="s">
        <v>1439</v>
      </c>
      <c r="D2182" s="122">
        <v>43852.41505787037</v>
      </c>
    </row>
    <row r="2183" spans="1:4" x14ac:dyDescent="0.25">
      <c r="A2183" s="78" t="s">
        <v>259</v>
      </c>
      <c r="B2183" s="78" t="s">
        <v>2994</v>
      </c>
      <c r="C2183" s="86" t="s">
        <v>1439</v>
      </c>
      <c r="D2183" s="122">
        <v>43852.41505787037</v>
      </c>
    </row>
    <row r="2184" spans="1:4" x14ac:dyDescent="0.25">
      <c r="A2184" s="78" t="s">
        <v>259</v>
      </c>
      <c r="B2184" s="78" t="s">
        <v>3110</v>
      </c>
      <c r="C2184" s="86" t="s">
        <v>1439</v>
      </c>
      <c r="D2184" s="122">
        <v>43852.41505787037</v>
      </c>
    </row>
    <row r="2185" spans="1:4" x14ac:dyDescent="0.25">
      <c r="A2185" s="78" t="s">
        <v>259</v>
      </c>
      <c r="B2185" s="78" t="s">
        <v>2618</v>
      </c>
      <c r="C2185" s="86" t="s">
        <v>1439</v>
      </c>
      <c r="D2185" s="122">
        <v>43852.41505787037</v>
      </c>
    </row>
    <row r="2186" spans="1:4" x14ac:dyDescent="0.25">
      <c r="A2186" s="78" t="s">
        <v>259</v>
      </c>
      <c r="B2186" s="78" t="s">
        <v>3187</v>
      </c>
      <c r="C2186" s="86" t="s">
        <v>1439</v>
      </c>
      <c r="D2186" s="122">
        <v>43852.41505787037</v>
      </c>
    </row>
    <row r="2187" spans="1:4" x14ac:dyDescent="0.25">
      <c r="A2187" s="78" t="s">
        <v>259</v>
      </c>
      <c r="B2187" s="78" t="s">
        <v>2989</v>
      </c>
      <c r="C2187" s="86" t="s">
        <v>1439</v>
      </c>
      <c r="D2187" s="122">
        <v>43852.41505787037</v>
      </c>
    </row>
    <row r="2188" spans="1:4" x14ac:dyDescent="0.25">
      <c r="A2188" s="78" t="s">
        <v>259</v>
      </c>
      <c r="B2188" s="78" t="s">
        <v>2620</v>
      </c>
      <c r="C2188" s="86" t="s">
        <v>1439</v>
      </c>
      <c r="D2188" s="122">
        <v>43852.41505787037</v>
      </c>
    </row>
    <row r="2189" spans="1:4" x14ac:dyDescent="0.25">
      <c r="A2189" s="78" t="s">
        <v>259</v>
      </c>
      <c r="B2189" s="78" t="s">
        <v>3014</v>
      </c>
      <c r="C2189" s="86" t="s">
        <v>1439</v>
      </c>
      <c r="D2189" s="122">
        <v>43852.41505787037</v>
      </c>
    </row>
    <row r="2190" spans="1:4" x14ac:dyDescent="0.25">
      <c r="A2190" s="78" t="s">
        <v>259</v>
      </c>
      <c r="B2190" s="78" t="s">
        <v>2550</v>
      </c>
      <c r="C2190" s="86" t="s">
        <v>1439</v>
      </c>
      <c r="D2190" s="122">
        <v>43852.41505787037</v>
      </c>
    </row>
    <row r="2191" spans="1:4" x14ac:dyDescent="0.25">
      <c r="A2191" s="78" t="s">
        <v>259</v>
      </c>
      <c r="B2191" s="78" t="s">
        <v>2621</v>
      </c>
      <c r="C2191" s="86" t="s">
        <v>1439</v>
      </c>
      <c r="D2191" s="122">
        <v>43852.41505787037</v>
      </c>
    </row>
    <row r="2192" spans="1:4" x14ac:dyDescent="0.25">
      <c r="A2192" s="78" t="s">
        <v>258</v>
      </c>
      <c r="B2192" s="78" t="s">
        <v>3107</v>
      </c>
      <c r="C2192" s="86" t="s">
        <v>1438</v>
      </c>
      <c r="D2192" s="122">
        <v>43852.345034722224</v>
      </c>
    </row>
    <row r="2193" spans="1:4" x14ac:dyDescent="0.25">
      <c r="A2193" s="78" t="s">
        <v>258</v>
      </c>
      <c r="B2193" s="78" t="s">
        <v>3062</v>
      </c>
      <c r="C2193" s="86" t="s">
        <v>1438</v>
      </c>
      <c r="D2193" s="122">
        <v>43852.345034722224</v>
      </c>
    </row>
    <row r="2194" spans="1:4" x14ac:dyDescent="0.25">
      <c r="A2194" s="78" t="s">
        <v>258</v>
      </c>
      <c r="B2194" s="78" t="s">
        <v>2485</v>
      </c>
      <c r="C2194" s="86" t="s">
        <v>1438</v>
      </c>
      <c r="D2194" s="122">
        <v>43852.345034722224</v>
      </c>
    </row>
    <row r="2195" spans="1:4" x14ac:dyDescent="0.25">
      <c r="A2195" s="78" t="s">
        <v>258</v>
      </c>
      <c r="B2195" s="78" t="s">
        <v>2981</v>
      </c>
      <c r="C2195" s="86" t="s">
        <v>1438</v>
      </c>
      <c r="D2195" s="122">
        <v>43852.345034722224</v>
      </c>
    </row>
    <row r="2196" spans="1:4" x14ac:dyDescent="0.25">
      <c r="A2196" s="78" t="s">
        <v>258</v>
      </c>
      <c r="B2196" s="78" t="s">
        <v>2470</v>
      </c>
      <c r="C2196" s="86" t="s">
        <v>1438</v>
      </c>
      <c r="D2196" s="122">
        <v>43852.345034722224</v>
      </c>
    </row>
    <row r="2197" spans="1:4" x14ac:dyDescent="0.25">
      <c r="A2197" s="78" t="s">
        <v>258</v>
      </c>
      <c r="B2197" s="78" t="s">
        <v>2458</v>
      </c>
      <c r="C2197" s="86" t="s">
        <v>1438</v>
      </c>
      <c r="D2197" s="122">
        <v>43852.345034722224</v>
      </c>
    </row>
    <row r="2198" spans="1:4" x14ac:dyDescent="0.25">
      <c r="A2198" s="78" t="s">
        <v>258</v>
      </c>
      <c r="B2198" s="78" t="s">
        <v>2982</v>
      </c>
      <c r="C2198" s="86" t="s">
        <v>1438</v>
      </c>
      <c r="D2198" s="122">
        <v>43852.345034722224</v>
      </c>
    </row>
    <row r="2199" spans="1:4" x14ac:dyDescent="0.25">
      <c r="A2199" s="78" t="s">
        <v>258</v>
      </c>
      <c r="B2199" s="78" t="s">
        <v>2983</v>
      </c>
      <c r="C2199" s="86" t="s">
        <v>1438</v>
      </c>
      <c r="D2199" s="122">
        <v>43852.345034722224</v>
      </c>
    </row>
    <row r="2200" spans="1:4" x14ac:dyDescent="0.25">
      <c r="A2200" s="78" t="s">
        <v>258</v>
      </c>
      <c r="B2200" s="78" t="s">
        <v>3053</v>
      </c>
      <c r="C2200" s="86" t="s">
        <v>1438</v>
      </c>
      <c r="D2200" s="122">
        <v>43852.345034722224</v>
      </c>
    </row>
    <row r="2201" spans="1:4" x14ac:dyDescent="0.25">
      <c r="A2201" s="78" t="s">
        <v>258</v>
      </c>
      <c r="B2201" s="78" t="s">
        <v>1924</v>
      </c>
      <c r="C2201" s="86" t="s">
        <v>1438</v>
      </c>
      <c r="D2201" s="122">
        <v>43852.345034722224</v>
      </c>
    </row>
    <row r="2202" spans="1:4" x14ac:dyDescent="0.25">
      <c r="A2202" s="78" t="s">
        <v>258</v>
      </c>
      <c r="B2202" s="78" t="s">
        <v>2994</v>
      </c>
      <c r="C2202" s="86" t="s">
        <v>1438</v>
      </c>
      <c r="D2202" s="122">
        <v>43852.345034722224</v>
      </c>
    </row>
    <row r="2203" spans="1:4" x14ac:dyDescent="0.25">
      <c r="A2203" s="78" t="s">
        <v>258</v>
      </c>
      <c r="B2203" s="78" t="s">
        <v>65</v>
      </c>
      <c r="C2203" s="86" t="s">
        <v>1438</v>
      </c>
      <c r="D2203" s="122">
        <v>43852.345034722224</v>
      </c>
    </row>
    <row r="2204" spans="1:4" x14ac:dyDescent="0.25">
      <c r="A2204" s="78" t="s">
        <v>258</v>
      </c>
      <c r="B2204" s="78" t="s">
        <v>2985</v>
      </c>
      <c r="C2204" s="86" t="s">
        <v>1438</v>
      </c>
      <c r="D2204" s="122">
        <v>43852.345034722224</v>
      </c>
    </row>
    <row r="2205" spans="1:4" x14ac:dyDescent="0.25">
      <c r="A2205" s="78" t="s">
        <v>258</v>
      </c>
      <c r="B2205" s="78" t="s">
        <v>3029</v>
      </c>
      <c r="C2205" s="86" t="s">
        <v>1438</v>
      </c>
      <c r="D2205" s="122">
        <v>43852.345034722224</v>
      </c>
    </row>
    <row r="2206" spans="1:4" x14ac:dyDescent="0.25">
      <c r="A2206" s="78" t="s">
        <v>258</v>
      </c>
      <c r="B2206" s="78" t="s">
        <v>2455</v>
      </c>
      <c r="C2206" s="86" t="s">
        <v>1438</v>
      </c>
      <c r="D2206" s="122">
        <v>43852.345034722224</v>
      </c>
    </row>
    <row r="2207" spans="1:4" x14ac:dyDescent="0.25">
      <c r="A2207" s="78" t="s">
        <v>258</v>
      </c>
      <c r="B2207" s="78" t="s">
        <v>2459</v>
      </c>
      <c r="C2207" s="86" t="s">
        <v>1438</v>
      </c>
      <c r="D2207" s="122">
        <v>43852.345034722224</v>
      </c>
    </row>
    <row r="2208" spans="1:4" x14ac:dyDescent="0.25">
      <c r="A2208" s="78" t="s">
        <v>258</v>
      </c>
      <c r="B2208" s="78" t="s">
        <v>3030</v>
      </c>
      <c r="C2208" s="86" t="s">
        <v>1438</v>
      </c>
      <c r="D2208" s="122">
        <v>43852.345034722224</v>
      </c>
    </row>
    <row r="2209" spans="1:4" x14ac:dyDescent="0.25">
      <c r="A2209" s="78" t="s">
        <v>258</v>
      </c>
      <c r="B2209" s="78" t="s">
        <v>3007</v>
      </c>
      <c r="C2209" s="86" t="s">
        <v>1438</v>
      </c>
      <c r="D2209" s="122">
        <v>43852.345034722224</v>
      </c>
    </row>
    <row r="2210" spans="1:4" x14ac:dyDescent="0.25">
      <c r="A2210" s="78" t="s">
        <v>258</v>
      </c>
      <c r="B2210" s="78" t="s">
        <v>2448</v>
      </c>
      <c r="C2210" s="86" t="s">
        <v>1438</v>
      </c>
      <c r="D2210" s="122">
        <v>43852.345034722224</v>
      </c>
    </row>
    <row r="2211" spans="1:4" x14ac:dyDescent="0.25">
      <c r="A2211" s="78" t="s">
        <v>258</v>
      </c>
      <c r="B2211" s="78" t="s">
        <v>3132</v>
      </c>
      <c r="C2211" s="86" t="s">
        <v>1438</v>
      </c>
      <c r="D2211" s="122">
        <v>43852.345034722224</v>
      </c>
    </row>
    <row r="2212" spans="1:4" x14ac:dyDescent="0.25">
      <c r="A2212" s="78" t="s">
        <v>258</v>
      </c>
      <c r="B2212" s="78" t="s">
        <v>3008</v>
      </c>
      <c r="C2212" s="86" t="s">
        <v>1438</v>
      </c>
      <c r="D2212" s="122">
        <v>43852.345034722224</v>
      </c>
    </row>
    <row r="2213" spans="1:4" x14ac:dyDescent="0.25">
      <c r="A2213" s="78" t="s">
        <v>258</v>
      </c>
      <c r="B2213" s="78" t="s">
        <v>3009</v>
      </c>
      <c r="C2213" s="86" t="s">
        <v>1438</v>
      </c>
      <c r="D2213" s="122">
        <v>43852.345034722224</v>
      </c>
    </row>
    <row r="2214" spans="1:4" x14ac:dyDescent="0.25">
      <c r="A2214" s="78" t="s">
        <v>258</v>
      </c>
      <c r="B2214" s="78" t="s">
        <v>2465</v>
      </c>
      <c r="C2214" s="86" t="s">
        <v>1438</v>
      </c>
      <c r="D2214" s="122">
        <v>43852.345034722224</v>
      </c>
    </row>
    <row r="2215" spans="1:4" x14ac:dyDescent="0.25">
      <c r="A2215" s="78" t="s">
        <v>258</v>
      </c>
      <c r="B2215" s="78" t="s">
        <v>3133</v>
      </c>
      <c r="C2215" s="86" t="s">
        <v>1438</v>
      </c>
      <c r="D2215" s="122">
        <v>43852.345034722224</v>
      </c>
    </row>
    <row r="2216" spans="1:4" x14ac:dyDescent="0.25">
      <c r="A2216" s="78" t="s">
        <v>258</v>
      </c>
      <c r="B2216" s="78">
        <v>10</v>
      </c>
      <c r="C2216" s="86" t="s">
        <v>1438</v>
      </c>
      <c r="D2216" s="122">
        <v>43852.345034722224</v>
      </c>
    </row>
    <row r="2217" spans="1:4" x14ac:dyDescent="0.25">
      <c r="A2217" s="78" t="s">
        <v>258</v>
      </c>
      <c r="B2217" s="78" t="s">
        <v>3134</v>
      </c>
      <c r="C2217" s="86" t="s">
        <v>1438</v>
      </c>
      <c r="D2217" s="122">
        <v>43852.345034722224</v>
      </c>
    </row>
    <row r="2218" spans="1:4" x14ac:dyDescent="0.25">
      <c r="A2218" s="78" t="s">
        <v>258</v>
      </c>
      <c r="B2218" s="78" t="s">
        <v>3014</v>
      </c>
      <c r="C2218" s="86" t="s">
        <v>1438</v>
      </c>
      <c r="D2218" s="122">
        <v>43852.345034722224</v>
      </c>
    </row>
    <row r="2219" spans="1:4" x14ac:dyDescent="0.25">
      <c r="A2219" s="78" t="s">
        <v>258</v>
      </c>
      <c r="B2219" s="78" t="s">
        <v>2454</v>
      </c>
      <c r="C2219" s="86" t="s">
        <v>1438</v>
      </c>
      <c r="D2219" s="122">
        <v>43852.345034722224</v>
      </c>
    </row>
    <row r="2220" spans="1:4" x14ac:dyDescent="0.25">
      <c r="A2220" s="78" t="s">
        <v>258</v>
      </c>
      <c r="B2220" s="78" t="s">
        <v>3135</v>
      </c>
      <c r="C2220" s="86" t="s">
        <v>1438</v>
      </c>
      <c r="D2220" s="122">
        <v>43852.345034722224</v>
      </c>
    </row>
    <row r="2221" spans="1:4" x14ac:dyDescent="0.25">
      <c r="A2221" s="78" t="s">
        <v>258</v>
      </c>
      <c r="B2221" s="78" t="s">
        <v>3160</v>
      </c>
      <c r="C2221" s="86" t="s">
        <v>1437</v>
      </c>
      <c r="D2221" s="122">
        <v>43847.679629629631</v>
      </c>
    </row>
    <row r="2222" spans="1:4" x14ac:dyDescent="0.25">
      <c r="A2222" s="78" t="s">
        <v>258</v>
      </c>
      <c r="B2222" s="78" t="s">
        <v>2472</v>
      </c>
      <c r="C2222" s="86" t="s">
        <v>1437</v>
      </c>
      <c r="D2222" s="122">
        <v>43847.679629629631</v>
      </c>
    </row>
    <row r="2223" spans="1:4" x14ac:dyDescent="0.25">
      <c r="A2223" s="78" t="s">
        <v>258</v>
      </c>
      <c r="B2223" s="78" t="s">
        <v>2990</v>
      </c>
      <c r="C2223" s="86" t="s">
        <v>1437</v>
      </c>
      <c r="D2223" s="122">
        <v>43847.679629629631</v>
      </c>
    </row>
    <row r="2224" spans="1:4" x14ac:dyDescent="0.25">
      <c r="A2224" s="78" t="s">
        <v>258</v>
      </c>
      <c r="B2224" s="78" t="s">
        <v>2483</v>
      </c>
      <c r="C2224" s="86" t="s">
        <v>1437</v>
      </c>
      <c r="D2224" s="122">
        <v>43847.679629629631</v>
      </c>
    </row>
    <row r="2225" spans="1:4" x14ac:dyDescent="0.25">
      <c r="A2225" s="78" t="s">
        <v>258</v>
      </c>
      <c r="B2225" s="78" t="s">
        <v>2983</v>
      </c>
      <c r="C2225" s="86" t="s">
        <v>1437</v>
      </c>
      <c r="D2225" s="122">
        <v>43847.679629629631</v>
      </c>
    </row>
    <row r="2226" spans="1:4" x14ac:dyDescent="0.25">
      <c r="A2226" s="78" t="s">
        <v>258</v>
      </c>
      <c r="B2226" s="78" t="s">
        <v>3053</v>
      </c>
      <c r="C2226" s="86" t="s">
        <v>1437</v>
      </c>
      <c r="D2226" s="122">
        <v>43847.679629629631</v>
      </c>
    </row>
    <row r="2227" spans="1:4" x14ac:dyDescent="0.25">
      <c r="A2227" s="78" t="s">
        <v>258</v>
      </c>
      <c r="B2227" s="78" t="s">
        <v>3040</v>
      </c>
      <c r="C2227" s="86" t="s">
        <v>1437</v>
      </c>
      <c r="D2227" s="122">
        <v>43847.679629629631</v>
      </c>
    </row>
    <row r="2228" spans="1:4" x14ac:dyDescent="0.25">
      <c r="A2228" s="78" t="s">
        <v>258</v>
      </c>
      <c r="B2228" s="78" t="s">
        <v>511</v>
      </c>
      <c r="C2228" s="86" t="s">
        <v>1437</v>
      </c>
      <c r="D2228" s="122">
        <v>43847.679629629631</v>
      </c>
    </row>
    <row r="2229" spans="1:4" x14ac:dyDescent="0.25">
      <c r="A2229" s="78" t="s">
        <v>258</v>
      </c>
      <c r="B2229" s="78" t="s">
        <v>2992</v>
      </c>
      <c r="C2229" s="86" t="s">
        <v>1437</v>
      </c>
      <c r="D2229" s="122">
        <v>43847.679629629631</v>
      </c>
    </row>
    <row r="2230" spans="1:4" x14ac:dyDescent="0.25">
      <c r="A2230" s="78" t="s">
        <v>258</v>
      </c>
      <c r="B2230" s="78" t="s">
        <v>2982</v>
      </c>
      <c r="C2230" s="86" t="s">
        <v>1437</v>
      </c>
      <c r="D2230" s="122">
        <v>43847.679629629631</v>
      </c>
    </row>
    <row r="2231" spans="1:4" x14ac:dyDescent="0.25">
      <c r="A2231" s="78" t="s">
        <v>258</v>
      </c>
      <c r="B2231" s="78" t="s">
        <v>2988</v>
      </c>
      <c r="C2231" s="86" t="s">
        <v>1437</v>
      </c>
      <c r="D2231" s="122">
        <v>43847.679629629631</v>
      </c>
    </row>
    <row r="2232" spans="1:4" x14ac:dyDescent="0.25">
      <c r="A2232" s="78" t="s">
        <v>258</v>
      </c>
      <c r="B2232" s="78">
        <v>31</v>
      </c>
      <c r="C2232" s="86" t="s">
        <v>1437</v>
      </c>
      <c r="D2232" s="122">
        <v>43847.679629629631</v>
      </c>
    </row>
    <row r="2233" spans="1:4" x14ac:dyDescent="0.25">
      <c r="A2233" s="78" t="s">
        <v>258</v>
      </c>
      <c r="B2233" s="78" t="s">
        <v>3089</v>
      </c>
      <c r="C2233" s="86" t="s">
        <v>1437</v>
      </c>
      <c r="D2233" s="122">
        <v>43847.679629629631</v>
      </c>
    </row>
    <row r="2234" spans="1:4" x14ac:dyDescent="0.25">
      <c r="A2234" s="78" t="s">
        <v>258</v>
      </c>
      <c r="B2234" s="78">
        <v>2020</v>
      </c>
      <c r="C2234" s="86" t="s">
        <v>1437</v>
      </c>
      <c r="D2234" s="122">
        <v>43847.679629629631</v>
      </c>
    </row>
    <row r="2235" spans="1:4" x14ac:dyDescent="0.25">
      <c r="A2235" s="78" t="s">
        <v>258</v>
      </c>
      <c r="B2235" s="78" t="s">
        <v>2520</v>
      </c>
      <c r="C2235" s="86" t="s">
        <v>1437</v>
      </c>
      <c r="D2235" s="122">
        <v>43847.679629629631</v>
      </c>
    </row>
    <row r="2236" spans="1:4" x14ac:dyDescent="0.25">
      <c r="A2236" s="78" t="s">
        <v>258</v>
      </c>
      <c r="B2236" s="78" t="s">
        <v>3161</v>
      </c>
      <c r="C2236" s="86" t="s">
        <v>1437</v>
      </c>
      <c r="D2236" s="122">
        <v>43847.679629629631</v>
      </c>
    </row>
    <row r="2237" spans="1:4" x14ac:dyDescent="0.25">
      <c r="A2237" s="78" t="s">
        <v>258</v>
      </c>
      <c r="B2237" s="78" t="s">
        <v>3039</v>
      </c>
      <c r="C2237" s="86" t="s">
        <v>1437</v>
      </c>
      <c r="D2237" s="122">
        <v>43847.679629629631</v>
      </c>
    </row>
    <row r="2238" spans="1:4" x14ac:dyDescent="0.25">
      <c r="A2238" s="78" t="s">
        <v>258</v>
      </c>
      <c r="B2238" s="78" t="s">
        <v>2521</v>
      </c>
      <c r="C2238" s="86" t="s">
        <v>1437</v>
      </c>
      <c r="D2238" s="122">
        <v>43847.679629629631</v>
      </c>
    </row>
    <row r="2239" spans="1:4" x14ac:dyDescent="0.25">
      <c r="A2239" s="78" t="s">
        <v>258</v>
      </c>
      <c r="B2239" s="78" t="s">
        <v>2518</v>
      </c>
      <c r="C2239" s="86" t="s">
        <v>1437</v>
      </c>
      <c r="D2239" s="122">
        <v>43847.679629629631</v>
      </c>
    </row>
    <row r="2240" spans="1:4" x14ac:dyDescent="0.25">
      <c r="A2240" s="78" t="s">
        <v>258</v>
      </c>
      <c r="B2240" s="78" t="s">
        <v>3024</v>
      </c>
      <c r="C2240" s="86" t="s">
        <v>1437</v>
      </c>
      <c r="D2240" s="122">
        <v>43847.679629629631</v>
      </c>
    </row>
    <row r="2241" spans="1:4" x14ac:dyDescent="0.25">
      <c r="A2241" s="78" t="s">
        <v>258</v>
      </c>
      <c r="B2241" s="78" t="s">
        <v>2994</v>
      </c>
      <c r="C2241" s="86" t="s">
        <v>1437</v>
      </c>
      <c r="D2241" s="122">
        <v>43847.679629629631</v>
      </c>
    </row>
    <row r="2242" spans="1:4" x14ac:dyDescent="0.25">
      <c r="A2242" s="78" t="s">
        <v>257</v>
      </c>
      <c r="B2242" s="78" t="s">
        <v>3102</v>
      </c>
      <c r="C2242" s="86" t="s">
        <v>1436</v>
      </c>
      <c r="D2242" s="122">
        <v>43851.900057870371</v>
      </c>
    </row>
    <row r="2243" spans="1:4" x14ac:dyDescent="0.25">
      <c r="A2243" s="78" t="s">
        <v>257</v>
      </c>
      <c r="B2243" s="78" t="s">
        <v>2786</v>
      </c>
      <c r="C2243" s="86" t="s">
        <v>1436</v>
      </c>
      <c r="D2243" s="122">
        <v>43851.900057870371</v>
      </c>
    </row>
    <row r="2244" spans="1:4" x14ac:dyDescent="0.25">
      <c r="A2244" s="78" t="s">
        <v>257</v>
      </c>
      <c r="B2244" s="78" t="s">
        <v>2461</v>
      </c>
      <c r="C2244" s="86" t="s">
        <v>1436</v>
      </c>
      <c r="D2244" s="122">
        <v>43851.900057870371</v>
      </c>
    </row>
    <row r="2245" spans="1:4" x14ac:dyDescent="0.25">
      <c r="A2245" s="78" t="s">
        <v>257</v>
      </c>
      <c r="B2245" s="78" t="s">
        <v>2984</v>
      </c>
      <c r="C2245" s="86" t="s">
        <v>1436</v>
      </c>
      <c r="D2245" s="122">
        <v>43851.900057870371</v>
      </c>
    </row>
    <row r="2246" spans="1:4" x14ac:dyDescent="0.25">
      <c r="A2246" s="78" t="s">
        <v>257</v>
      </c>
      <c r="B2246" s="78" t="s">
        <v>3154</v>
      </c>
      <c r="C2246" s="86" t="s">
        <v>1436</v>
      </c>
      <c r="D2246" s="122">
        <v>43851.900057870371</v>
      </c>
    </row>
    <row r="2247" spans="1:4" x14ac:dyDescent="0.25">
      <c r="A2247" s="78" t="s">
        <v>257</v>
      </c>
      <c r="B2247" s="78" t="s">
        <v>2634</v>
      </c>
      <c r="C2247" s="86" t="s">
        <v>1436</v>
      </c>
      <c r="D2247" s="122">
        <v>43851.900057870371</v>
      </c>
    </row>
    <row r="2248" spans="1:4" x14ac:dyDescent="0.25">
      <c r="A2248" s="78" t="s">
        <v>257</v>
      </c>
      <c r="B2248" s="78" t="s">
        <v>2787</v>
      </c>
      <c r="C2248" s="86" t="s">
        <v>1436</v>
      </c>
      <c r="D2248" s="122">
        <v>43851.900057870371</v>
      </c>
    </row>
    <row r="2249" spans="1:4" x14ac:dyDescent="0.25">
      <c r="A2249" s="78" t="s">
        <v>257</v>
      </c>
      <c r="B2249" s="78">
        <v>17</v>
      </c>
      <c r="C2249" s="86" t="s">
        <v>1436</v>
      </c>
      <c r="D2249" s="122">
        <v>43851.900057870371</v>
      </c>
    </row>
    <row r="2250" spans="1:4" x14ac:dyDescent="0.25">
      <c r="A2250" s="78" t="s">
        <v>257</v>
      </c>
      <c r="B2250" s="78" t="s">
        <v>3155</v>
      </c>
      <c r="C2250" s="86" t="s">
        <v>1436</v>
      </c>
      <c r="D2250" s="122">
        <v>43851.900057870371</v>
      </c>
    </row>
    <row r="2251" spans="1:4" x14ac:dyDescent="0.25">
      <c r="A2251" s="78" t="s">
        <v>257</v>
      </c>
      <c r="B2251" s="78" t="s">
        <v>2982</v>
      </c>
      <c r="C2251" s="86" t="s">
        <v>1436</v>
      </c>
      <c r="D2251" s="122">
        <v>43851.900057870371</v>
      </c>
    </row>
    <row r="2252" spans="1:4" x14ac:dyDescent="0.25">
      <c r="A2252" s="78" t="s">
        <v>257</v>
      </c>
      <c r="B2252" s="78" t="s">
        <v>2545</v>
      </c>
      <c r="C2252" s="86" t="s">
        <v>1436</v>
      </c>
      <c r="D2252" s="122">
        <v>43851.900057870371</v>
      </c>
    </row>
    <row r="2253" spans="1:4" x14ac:dyDescent="0.25">
      <c r="A2253" s="78" t="s">
        <v>257</v>
      </c>
      <c r="B2253" s="78" t="s">
        <v>2595</v>
      </c>
      <c r="C2253" s="86" t="s">
        <v>1436</v>
      </c>
      <c r="D2253" s="122">
        <v>43851.900057870371</v>
      </c>
    </row>
    <row r="2254" spans="1:4" x14ac:dyDescent="0.25">
      <c r="A2254" s="78" t="s">
        <v>257</v>
      </c>
      <c r="B2254" s="78" t="s">
        <v>3156</v>
      </c>
      <c r="C2254" s="86" t="s">
        <v>1436</v>
      </c>
      <c r="D2254" s="122">
        <v>43851.900057870371</v>
      </c>
    </row>
    <row r="2255" spans="1:4" x14ac:dyDescent="0.25">
      <c r="A2255" s="78" t="s">
        <v>257</v>
      </c>
      <c r="B2255" s="78" t="s">
        <v>3128</v>
      </c>
      <c r="C2255" s="86" t="s">
        <v>1436</v>
      </c>
      <c r="D2255" s="122">
        <v>43851.900057870371</v>
      </c>
    </row>
    <row r="2256" spans="1:4" x14ac:dyDescent="0.25">
      <c r="A2256" s="78" t="s">
        <v>257</v>
      </c>
      <c r="B2256" s="78" t="s">
        <v>3068</v>
      </c>
      <c r="C2256" s="86" t="s">
        <v>1436</v>
      </c>
      <c r="D2256" s="122">
        <v>43851.900057870371</v>
      </c>
    </row>
    <row r="2257" spans="1:4" x14ac:dyDescent="0.25">
      <c r="A2257" s="78" t="s">
        <v>257</v>
      </c>
      <c r="B2257" s="78">
        <v>31</v>
      </c>
      <c r="C2257" s="86" t="s">
        <v>1436</v>
      </c>
      <c r="D2257" s="122">
        <v>43851.900057870371</v>
      </c>
    </row>
    <row r="2258" spans="1:4" x14ac:dyDescent="0.25">
      <c r="A2258" s="78" t="s">
        <v>257</v>
      </c>
      <c r="B2258" s="78" t="s">
        <v>3089</v>
      </c>
      <c r="C2258" s="86" t="s">
        <v>1436</v>
      </c>
      <c r="D2258" s="122">
        <v>43851.900057870371</v>
      </c>
    </row>
    <row r="2259" spans="1:4" x14ac:dyDescent="0.25">
      <c r="A2259" s="78" t="s">
        <v>257</v>
      </c>
      <c r="B2259" s="78" t="s">
        <v>2989</v>
      </c>
      <c r="C2259" s="86" t="s">
        <v>1436</v>
      </c>
      <c r="D2259" s="122">
        <v>43851.900057870371</v>
      </c>
    </row>
    <row r="2260" spans="1:4" x14ac:dyDescent="0.25">
      <c r="A2260" s="78" t="s">
        <v>257</v>
      </c>
      <c r="B2260" s="78" t="s">
        <v>1907</v>
      </c>
      <c r="C2260" s="86" t="s">
        <v>1436</v>
      </c>
      <c r="D2260" s="122">
        <v>43851.900057870371</v>
      </c>
    </row>
    <row r="2261" spans="1:4" x14ac:dyDescent="0.25">
      <c r="A2261" s="78" t="s">
        <v>257</v>
      </c>
      <c r="B2261" s="78" t="s">
        <v>3035</v>
      </c>
      <c r="C2261" s="86" t="s">
        <v>1436</v>
      </c>
      <c r="D2261" s="122">
        <v>43851.900057870371</v>
      </c>
    </row>
    <row r="2262" spans="1:4" x14ac:dyDescent="0.25">
      <c r="A2262" s="78" t="s">
        <v>257</v>
      </c>
      <c r="B2262" s="78" t="s">
        <v>2985</v>
      </c>
      <c r="C2262" s="86" t="s">
        <v>1436</v>
      </c>
      <c r="D2262" s="122">
        <v>43851.900057870371</v>
      </c>
    </row>
    <row r="2263" spans="1:4" x14ac:dyDescent="0.25">
      <c r="A2263" s="78" t="s">
        <v>257</v>
      </c>
      <c r="B2263" s="78" t="s">
        <v>3029</v>
      </c>
      <c r="C2263" s="86" t="s">
        <v>1436</v>
      </c>
      <c r="D2263" s="122">
        <v>43851.900057870371</v>
      </c>
    </row>
    <row r="2264" spans="1:4" x14ac:dyDescent="0.25">
      <c r="A2264" s="78" t="s">
        <v>257</v>
      </c>
      <c r="B2264" s="78" t="s">
        <v>2455</v>
      </c>
      <c r="C2264" s="86" t="s">
        <v>1436</v>
      </c>
      <c r="D2264" s="122">
        <v>43851.900057870371</v>
      </c>
    </row>
    <row r="2265" spans="1:4" x14ac:dyDescent="0.25">
      <c r="A2265" s="78" t="s">
        <v>257</v>
      </c>
      <c r="B2265" s="78" t="s">
        <v>2459</v>
      </c>
      <c r="C2265" s="86" t="s">
        <v>1436</v>
      </c>
      <c r="D2265" s="122">
        <v>43851.900057870371</v>
      </c>
    </row>
    <row r="2266" spans="1:4" x14ac:dyDescent="0.25">
      <c r="A2266" s="78" t="s">
        <v>257</v>
      </c>
      <c r="B2266" s="78" t="s">
        <v>3157</v>
      </c>
      <c r="C2266" s="86" t="s">
        <v>1436</v>
      </c>
      <c r="D2266" s="122">
        <v>43851.900057870371</v>
      </c>
    </row>
    <row r="2267" spans="1:4" x14ac:dyDescent="0.25">
      <c r="A2267" s="78" t="s">
        <v>257</v>
      </c>
      <c r="B2267" s="78" t="s">
        <v>3120</v>
      </c>
      <c r="C2267" s="86" t="s">
        <v>1436</v>
      </c>
      <c r="D2267" s="122">
        <v>43851.900057870371</v>
      </c>
    </row>
    <row r="2268" spans="1:4" x14ac:dyDescent="0.25">
      <c r="A2268" s="78" t="s">
        <v>257</v>
      </c>
      <c r="B2268" s="78" t="s">
        <v>2454</v>
      </c>
      <c r="C2268" s="86" t="s">
        <v>1436</v>
      </c>
      <c r="D2268" s="122">
        <v>43851.900057870371</v>
      </c>
    </row>
    <row r="2269" spans="1:4" x14ac:dyDescent="0.25">
      <c r="A2269" s="78" t="s">
        <v>257</v>
      </c>
      <c r="B2269" s="78" t="s">
        <v>2552</v>
      </c>
      <c r="C2269" s="86" t="s">
        <v>1436</v>
      </c>
      <c r="D2269" s="122">
        <v>43851.900057870371</v>
      </c>
    </row>
    <row r="2270" spans="1:4" x14ac:dyDescent="0.25">
      <c r="A2270" s="78" t="s">
        <v>257</v>
      </c>
      <c r="B2270" s="78" t="s">
        <v>2607</v>
      </c>
      <c r="C2270" s="86" t="s">
        <v>1436</v>
      </c>
      <c r="D2270" s="122">
        <v>43851.900057870371</v>
      </c>
    </row>
    <row r="2271" spans="1:4" x14ac:dyDescent="0.25">
      <c r="A2271" s="78" t="s">
        <v>257</v>
      </c>
      <c r="B2271" s="78" t="s">
        <v>3012</v>
      </c>
      <c r="C2271" s="86" t="s">
        <v>1436</v>
      </c>
      <c r="D2271" s="122">
        <v>43851.900057870371</v>
      </c>
    </row>
    <row r="2272" spans="1:4" x14ac:dyDescent="0.25">
      <c r="A2272" s="78" t="s">
        <v>257</v>
      </c>
      <c r="B2272" s="78">
        <v>10</v>
      </c>
      <c r="C2272" s="86" t="s">
        <v>1436</v>
      </c>
      <c r="D2272" s="122">
        <v>43851.900057870371</v>
      </c>
    </row>
    <row r="2273" spans="1:4" x14ac:dyDescent="0.25">
      <c r="A2273" s="78" t="s">
        <v>257</v>
      </c>
      <c r="B2273" s="78" t="s">
        <v>2450</v>
      </c>
      <c r="C2273" s="86" t="s">
        <v>1436</v>
      </c>
      <c r="D2273" s="122">
        <v>43851.900057870371</v>
      </c>
    </row>
    <row r="2274" spans="1:4" x14ac:dyDescent="0.25">
      <c r="A2274" s="78" t="s">
        <v>257</v>
      </c>
      <c r="B2274" s="78" t="s">
        <v>2994</v>
      </c>
      <c r="C2274" s="86" t="s">
        <v>1436</v>
      </c>
      <c r="D2274" s="122">
        <v>43851.900057870371</v>
      </c>
    </row>
    <row r="2275" spans="1:4" x14ac:dyDescent="0.25">
      <c r="A2275" s="78" t="s">
        <v>257</v>
      </c>
      <c r="B2275" s="78" t="s">
        <v>3041</v>
      </c>
      <c r="C2275" s="86" t="s">
        <v>1436</v>
      </c>
      <c r="D2275" s="122">
        <v>43851.900057870371</v>
      </c>
    </row>
    <row r="2276" spans="1:4" x14ac:dyDescent="0.25">
      <c r="A2276" s="78" t="s">
        <v>257</v>
      </c>
      <c r="B2276" s="78" t="s">
        <v>3039</v>
      </c>
      <c r="C2276" s="86" t="s">
        <v>1436</v>
      </c>
      <c r="D2276" s="122">
        <v>43851.900057870371</v>
      </c>
    </row>
    <row r="2277" spans="1:4" x14ac:dyDescent="0.25">
      <c r="A2277" s="78" t="s">
        <v>256</v>
      </c>
      <c r="B2277" s="78" t="s">
        <v>2997</v>
      </c>
      <c r="C2277" s="86" t="s">
        <v>1435</v>
      </c>
      <c r="D2277" s="122">
        <v>43851.79960648148</v>
      </c>
    </row>
    <row r="2278" spans="1:4" x14ac:dyDescent="0.25">
      <c r="A2278" s="78" t="s">
        <v>256</v>
      </c>
      <c r="B2278" s="78" t="s">
        <v>2460</v>
      </c>
      <c r="C2278" s="86" t="s">
        <v>1435</v>
      </c>
      <c r="D2278" s="122">
        <v>43851.79960648148</v>
      </c>
    </row>
    <row r="2279" spans="1:4" x14ac:dyDescent="0.25">
      <c r="A2279" s="78" t="s">
        <v>256</v>
      </c>
      <c r="B2279" s="78" t="s">
        <v>2994</v>
      </c>
      <c r="C2279" s="86" t="s">
        <v>1435</v>
      </c>
      <c r="D2279" s="122">
        <v>43851.79960648148</v>
      </c>
    </row>
    <row r="2280" spans="1:4" x14ac:dyDescent="0.25">
      <c r="A2280" s="78" t="s">
        <v>256</v>
      </c>
      <c r="B2280" s="78" t="s">
        <v>2514</v>
      </c>
      <c r="C2280" s="86" t="s">
        <v>1435</v>
      </c>
      <c r="D2280" s="122">
        <v>43851.79960648148</v>
      </c>
    </row>
    <row r="2281" spans="1:4" x14ac:dyDescent="0.25">
      <c r="A2281" s="78" t="s">
        <v>256</v>
      </c>
      <c r="B2281" s="78" t="s">
        <v>2468</v>
      </c>
      <c r="C2281" s="86" t="s">
        <v>1435</v>
      </c>
      <c r="D2281" s="122">
        <v>43851.79960648148</v>
      </c>
    </row>
    <row r="2282" spans="1:4" x14ac:dyDescent="0.25">
      <c r="A2282" s="78" t="s">
        <v>256</v>
      </c>
      <c r="B2282" s="78" t="s">
        <v>2990</v>
      </c>
      <c r="C2282" s="86" t="s">
        <v>1435</v>
      </c>
      <c r="D2282" s="122">
        <v>43851.79960648148</v>
      </c>
    </row>
    <row r="2283" spans="1:4" x14ac:dyDescent="0.25">
      <c r="A2283" s="78" t="s">
        <v>256</v>
      </c>
      <c r="B2283" s="78" t="s">
        <v>2477</v>
      </c>
      <c r="C2283" s="86" t="s">
        <v>1435</v>
      </c>
      <c r="D2283" s="122">
        <v>43851.79960648148</v>
      </c>
    </row>
    <row r="2284" spans="1:4" x14ac:dyDescent="0.25">
      <c r="A2284" s="78" t="s">
        <v>256</v>
      </c>
      <c r="B2284" s="78" t="s">
        <v>3024</v>
      </c>
      <c r="C2284" s="86" t="s">
        <v>1435</v>
      </c>
      <c r="D2284" s="122">
        <v>43851.79960648148</v>
      </c>
    </row>
    <row r="2285" spans="1:4" x14ac:dyDescent="0.25">
      <c r="A2285" s="78" t="s">
        <v>256</v>
      </c>
      <c r="B2285" s="78" t="s">
        <v>3093</v>
      </c>
      <c r="C2285" s="86" t="s">
        <v>1435</v>
      </c>
      <c r="D2285" s="122">
        <v>43851.79960648148</v>
      </c>
    </row>
    <row r="2286" spans="1:4" x14ac:dyDescent="0.25">
      <c r="A2286" s="78" t="s">
        <v>256</v>
      </c>
      <c r="B2286" s="78" t="s">
        <v>3094</v>
      </c>
      <c r="C2286" s="86" t="s">
        <v>1435</v>
      </c>
      <c r="D2286" s="122">
        <v>43851.79960648148</v>
      </c>
    </row>
    <row r="2287" spans="1:4" x14ac:dyDescent="0.25">
      <c r="A2287" s="78" t="s">
        <v>256</v>
      </c>
      <c r="B2287" s="78" t="s">
        <v>3084</v>
      </c>
      <c r="C2287" s="86" t="s">
        <v>1435</v>
      </c>
      <c r="D2287" s="122">
        <v>43851.79960648148</v>
      </c>
    </row>
    <row r="2288" spans="1:4" x14ac:dyDescent="0.25">
      <c r="A2288" s="78" t="s">
        <v>256</v>
      </c>
      <c r="B2288" s="78" t="s">
        <v>2496</v>
      </c>
      <c r="C2288" s="86" t="s">
        <v>1435</v>
      </c>
      <c r="D2288" s="122">
        <v>43851.79960648148</v>
      </c>
    </row>
    <row r="2289" spans="1:4" x14ac:dyDescent="0.25">
      <c r="A2289" s="78" t="s">
        <v>256</v>
      </c>
      <c r="B2289" s="78" t="s">
        <v>2481</v>
      </c>
      <c r="C2289" s="86" t="s">
        <v>1435</v>
      </c>
      <c r="D2289" s="122">
        <v>43851.79960648148</v>
      </c>
    </row>
    <row r="2290" spans="1:4" x14ac:dyDescent="0.25">
      <c r="A2290" s="78" t="s">
        <v>256</v>
      </c>
      <c r="B2290" s="78" t="s">
        <v>3095</v>
      </c>
      <c r="C2290" s="86" t="s">
        <v>1435</v>
      </c>
      <c r="D2290" s="122">
        <v>43851.79960648148</v>
      </c>
    </row>
    <row r="2291" spans="1:4" x14ac:dyDescent="0.25">
      <c r="A2291" s="78" t="s">
        <v>256</v>
      </c>
      <c r="B2291" s="78" t="s">
        <v>65</v>
      </c>
      <c r="C2291" s="86" t="s">
        <v>1435</v>
      </c>
      <c r="D2291" s="122">
        <v>43851.79960648148</v>
      </c>
    </row>
    <row r="2292" spans="1:4" x14ac:dyDescent="0.25">
      <c r="A2292" s="78" t="s">
        <v>256</v>
      </c>
      <c r="B2292" s="78" t="s">
        <v>2985</v>
      </c>
      <c r="C2292" s="86" t="s">
        <v>1435</v>
      </c>
      <c r="D2292" s="122">
        <v>43851.79960648148</v>
      </c>
    </row>
    <row r="2293" spans="1:4" x14ac:dyDescent="0.25">
      <c r="A2293" s="78" t="s">
        <v>256</v>
      </c>
      <c r="B2293" s="78" t="s">
        <v>3029</v>
      </c>
      <c r="C2293" s="86" t="s">
        <v>1435</v>
      </c>
      <c r="D2293" s="122">
        <v>43851.79960648148</v>
      </c>
    </row>
    <row r="2294" spans="1:4" x14ac:dyDescent="0.25">
      <c r="A2294" s="78" t="s">
        <v>256</v>
      </c>
      <c r="B2294" s="78" t="s">
        <v>2455</v>
      </c>
      <c r="C2294" s="86" t="s">
        <v>1435</v>
      </c>
      <c r="D2294" s="122">
        <v>43851.79960648148</v>
      </c>
    </row>
    <row r="2295" spans="1:4" x14ac:dyDescent="0.25">
      <c r="A2295" s="78" t="s">
        <v>256</v>
      </c>
      <c r="B2295" s="78" t="s">
        <v>2459</v>
      </c>
      <c r="C2295" s="86" t="s">
        <v>1435</v>
      </c>
      <c r="D2295" s="122">
        <v>43851.79960648148</v>
      </c>
    </row>
    <row r="2296" spans="1:4" x14ac:dyDescent="0.25">
      <c r="A2296" s="78" t="s">
        <v>255</v>
      </c>
      <c r="B2296" s="78" t="s">
        <v>3107</v>
      </c>
      <c r="C2296" s="86" t="s">
        <v>1434</v>
      </c>
      <c r="D2296" s="122">
        <v>43851.768784722219</v>
      </c>
    </row>
    <row r="2297" spans="1:4" x14ac:dyDescent="0.25">
      <c r="A2297" s="78" t="s">
        <v>255</v>
      </c>
      <c r="B2297" s="78" t="s">
        <v>2596</v>
      </c>
      <c r="C2297" s="86" t="s">
        <v>1434</v>
      </c>
      <c r="D2297" s="122">
        <v>43851.768784722219</v>
      </c>
    </row>
    <row r="2298" spans="1:4" x14ac:dyDescent="0.25">
      <c r="A2298" s="78" t="s">
        <v>255</v>
      </c>
      <c r="B2298" s="78" t="s">
        <v>2597</v>
      </c>
      <c r="C2298" s="86" t="s">
        <v>1434</v>
      </c>
      <c r="D2298" s="122">
        <v>43851.768784722219</v>
      </c>
    </row>
    <row r="2299" spans="1:4" x14ac:dyDescent="0.25">
      <c r="A2299" s="78" t="s">
        <v>255</v>
      </c>
      <c r="B2299" s="78" t="s">
        <v>2484</v>
      </c>
      <c r="C2299" s="86" t="s">
        <v>1434</v>
      </c>
      <c r="D2299" s="122">
        <v>43851.768784722219</v>
      </c>
    </row>
    <row r="2300" spans="1:4" x14ac:dyDescent="0.25">
      <c r="A2300" s="78" t="s">
        <v>255</v>
      </c>
      <c r="B2300" s="78" t="s">
        <v>2980</v>
      </c>
      <c r="C2300" s="86" t="s">
        <v>1434</v>
      </c>
      <c r="D2300" s="122">
        <v>43851.768784722219</v>
      </c>
    </row>
    <row r="2301" spans="1:4" x14ac:dyDescent="0.25">
      <c r="A2301" s="78" t="s">
        <v>255</v>
      </c>
      <c r="B2301" s="78" t="s">
        <v>2987</v>
      </c>
      <c r="C2301" s="86" t="s">
        <v>1434</v>
      </c>
      <c r="D2301" s="122">
        <v>43851.768784722219</v>
      </c>
    </row>
    <row r="2302" spans="1:4" x14ac:dyDescent="0.25">
      <c r="A2302" s="78" t="s">
        <v>255</v>
      </c>
      <c r="B2302" s="78" t="s">
        <v>2524</v>
      </c>
      <c r="C2302" s="86" t="s">
        <v>1434</v>
      </c>
      <c r="D2302" s="122">
        <v>43851.768784722219</v>
      </c>
    </row>
    <row r="2303" spans="1:4" x14ac:dyDescent="0.25">
      <c r="A2303" s="78" t="s">
        <v>255</v>
      </c>
      <c r="B2303" s="78" t="s">
        <v>3161</v>
      </c>
      <c r="C2303" s="86" t="s">
        <v>1434</v>
      </c>
      <c r="D2303" s="122">
        <v>43851.768784722219</v>
      </c>
    </row>
    <row r="2304" spans="1:4" x14ac:dyDescent="0.25">
      <c r="A2304" s="78" t="s">
        <v>255</v>
      </c>
      <c r="B2304" s="78" t="s">
        <v>2984</v>
      </c>
      <c r="C2304" s="86" t="s">
        <v>1434</v>
      </c>
      <c r="D2304" s="122">
        <v>43851.768784722219</v>
      </c>
    </row>
    <row r="2305" spans="1:4" x14ac:dyDescent="0.25">
      <c r="A2305" s="78" t="s">
        <v>255</v>
      </c>
      <c r="B2305" s="78" t="s">
        <v>1726</v>
      </c>
      <c r="C2305" s="86" t="s">
        <v>1434</v>
      </c>
      <c r="D2305" s="122">
        <v>43851.768784722219</v>
      </c>
    </row>
    <row r="2306" spans="1:4" x14ac:dyDescent="0.25">
      <c r="A2306" s="78" t="s">
        <v>255</v>
      </c>
      <c r="B2306" s="78" t="s">
        <v>3038</v>
      </c>
      <c r="C2306" s="86" t="s">
        <v>1434</v>
      </c>
      <c r="D2306" s="122">
        <v>43851.768784722219</v>
      </c>
    </row>
    <row r="2307" spans="1:4" x14ac:dyDescent="0.25">
      <c r="A2307" s="78" t="s">
        <v>255</v>
      </c>
      <c r="B2307" s="78" t="s">
        <v>2982</v>
      </c>
      <c r="C2307" s="86" t="s">
        <v>1434</v>
      </c>
      <c r="D2307" s="122">
        <v>43851.768784722219</v>
      </c>
    </row>
    <row r="2308" spans="1:4" x14ac:dyDescent="0.25">
      <c r="A2308" s="78" t="s">
        <v>255</v>
      </c>
      <c r="B2308" s="78" t="s">
        <v>3039</v>
      </c>
      <c r="C2308" s="86" t="s">
        <v>1434</v>
      </c>
      <c r="D2308" s="122">
        <v>43851.768784722219</v>
      </c>
    </row>
    <row r="2309" spans="1:4" x14ac:dyDescent="0.25">
      <c r="A2309" s="78" t="s">
        <v>255</v>
      </c>
      <c r="B2309" s="78" t="s">
        <v>3040</v>
      </c>
      <c r="C2309" s="86" t="s">
        <v>1434</v>
      </c>
      <c r="D2309" s="122">
        <v>43851.768784722219</v>
      </c>
    </row>
    <row r="2310" spans="1:4" x14ac:dyDescent="0.25">
      <c r="A2310" s="78" t="s">
        <v>255</v>
      </c>
      <c r="B2310" s="78" t="s">
        <v>3041</v>
      </c>
      <c r="C2310" s="86" t="s">
        <v>1434</v>
      </c>
      <c r="D2310" s="122">
        <v>43851.768784722219</v>
      </c>
    </row>
    <row r="2311" spans="1:4" x14ac:dyDescent="0.25">
      <c r="A2311" s="78" t="s">
        <v>255</v>
      </c>
      <c r="B2311" s="78">
        <v>3</v>
      </c>
      <c r="C2311" s="86" t="s">
        <v>1434</v>
      </c>
      <c r="D2311" s="122">
        <v>43851.768784722219</v>
      </c>
    </row>
    <row r="2312" spans="1:4" x14ac:dyDescent="0.25">
      <c r="A2312" s="78" t="s">
        <v>255</v>
      </c>
      <c r="B2312" s="78">
        <v>1</v>
      </c>
      <c r="C2312" s="86" t="s">
        <v>1434</v>
      </c>
      <c r="D2312" s="122">
        <v>43851.768784722219</v>
      </c>
    </row>
    <row r="2313" spans="1:4" x14ac:dyDescent="0.25">
      <c r="A2313" s="78" t="s">
        <v>255</v>
      </c>
      <c r="B2313" s="78" t="s">
        <v>3089</v>
      </c>
      <c r="C2313" s="86" t="s">
        <v>1434</v>
      </c>
      <c r="D2313" s="122">
        <v>43851.768784722219</v>
      </c>
    </row>
    <row r="2314" spans="1:4" x14ac:dyDescent="0.25">
      <c r="A2314" s="78" t="s">
        <v>255</v>
      </c>
      <c r="B2314" s="78" t="s">
        <v>3148</v>
      </c>
      <c r="C2314" s="86" t="s">
        <v>1434</v>
      </c>
      <c r="D2314" s="122">
        <v>43851.768784722219</v>
      </c>
    </row>
    <row r="2315" spans="1:4" x14ac:dyDescent="0.25">
      <c r="A2315" s="78" t="s">
        <v>255</v>
      </c>
      <c r="B2315" s="78" t="s">
        <v>1766</v>
      </c>
      <c r="C2315" s="86" t="s">
        <v>1434</v>
      </c>
      <c r="D2315" s="122">
        <v>43851.768784722219</v>
      </c>
    </row>
    <row r="2316" spans="1:4" x14ac:dyDescent="0.25">
      <c r="A2316" s="78" t="s">
        <v>255</v>
      </c>
      <c r="B2316" s="78" t="s">
        <v>3149</v>
      </c>
      <c r="C2316" s="86" t="s">
        <v>1434</v>
      </c>
      <c r="D2316" s="122">
        <v>43851.768784722219</v>
      </c>
    </row>
    <row r="2317" spans="1:4" x14ac:dyDescent="0.25">
      <c r="A2317" s="78" t="s">
        <v>255</v>
      </c>
      <c r="B2317" s="78" t="s">
        <v>3150</v>
      </c>
      <c r="C2317" s="86" t="s">
        <v>1434</v>
      </c>
      <c r="D2317" s="122">
        <v>43851.768784722219</v>
      </c>
    </row>
    <row r="2318" spans="1:4" x14ac:dyDescent="0.25">
      <c r="A2318" s="78" t="s">
        <v>255</v>
      </c>
      <c r="B2318" s="78" t="s">
        <v>3167</v>
      </c>
      <c r="C2318" s="86" t="s">
        <v>1434</v>
      </c>
      <c r="D2318" s="122">
        <v>43851.768784722219</v>
      </c>
    </row>
    <row r="2319" spans="1:4" x14ac:dyDescent="0.25">
      <c r="A2319" s="78" t="s">
        <v>255</v>
      </c>
      <c r="B2319" s="78" t="s">
        <v>3168</v>
      </c>
      <c r="C2319" s="86" t="s">
        <v>1434</v>
      </c>
      <c r="D2319" s="122">
        <v>43851.768784722219</v>
      </c>
    </row>
    <row r="2320" spans="1:4" x14ac:dyDescent="0.25">
      <c r="A2320" s="78" t="s">
        <v>255</v>
      </c>
      <c r="B2320" s="78">
        <v>15</v>
      </c>
      <c r="C2320" s="86" t="s">
        <v>1434</v>
      </c>
      <c r="D2320" s="122">
        <v>43851.768784722219</v>
      </c>
    </row>
    <row r="2321" spans="1:4" x14ac:dyDescent="0.25">
      <c r="A2321" s="78" t="s">
        <v>255</v>
      </c>
      <c r="B2321" s="78" t="s">
        <v>1907</v>
      </c>
      <c r="C2321" s="86" t="s">
        <v>1434</v>
      </c>
      <c r="D2321" s="122">
        <v>43851.768784722219</v>
      </c>
    </row>
    <row r="2322" spans="1:4" x14ac:dyDescent="0.25">
      <c r="A2322" s="78" t="s">
        <v>255</v>
      </c>
      <c r="B2322" s="78" t="s">
        <v>3044</v>
      </c>
      <c r="C2322" s="86" t="s">
        <v>1434</v>
      </c>
      <c r="D2322" s="122">
        <v>43851.768784722219</v>
      </c>
    </row>
    <row r="2323" spans="1:4" x14ac:dyDescent="0.25">
      <c r="A2323" s="78" t="s">
        <v>255</v>
      </c>
      <c r="B2323" s="78" t="s">
        <v>3169</v>
      </c>
      <c r="C2323" s="86" t="s">
        <v>1434</v>
      </c>
      <c r="D2323" s="122">
        <v>43851.768784722219</v>
      </c>
    </row>
    <row r="2324" spans="1:4" x14ac:dyDescent="0.25">
      <c r="A2324" s="78" t="s">
        <v>255</v>
      </c>
      <c r="B2324" s="78" t="s">
        <v>3125</v>
      </c>
      <c r="C2324" s="86" t="s">
        <v>1434</v>
      </c>
      <c r="D2324" s="122">
        <v>43851.768784722219</v>
      </c>
    </row>
    <row r="2325" spans="1:4" x14ac:dyDescent="0.25">
      <c r="A2325" s="78" t="s">
        <v>255</v>
      </c>
      <c r="B2325" s="78" t="s">
        <v>3024</v>
      </c>
      <c r="C2325" s="86" t="s">
        <v>1434</v>
      </c>
      <c r="D2325" s="122">
        <v>43851.768784722219</v>
      </c>
    </row>
    <row r="2326" spans="1:4" x14ac:dyDescent="0.25">
      <c r="A2326" s="78" t="s">
        <v>255</v>
      </c>
      <c r="B2326" s="78" t="s">
        <v>2994</v>
      </c>
      <c r="C2326" s="86" t="s">
        <v>1434</v>
      </c>
      <c r="D2326" s="122">
        <v>43851.768784722219</v>
      </c>
    </row>
    <row r="2327" spans="1:4" x14ac:dyDescent="0.25">
      <c r="A2327" s="78" t="s">
        <v>255</v>
      </c>
      <c r="B2327" s="78" t="s">
        <v>3068</v>
      </c>
      <c r="C2327" s="86" t="s">
        <v>1433</v>
      </c>
      <c r="D2327" s="122">
        <v>43845.833935185183</v>
      </c>
    </row>
    <row r="2328" spans="1:4" x14ac:dyDescent="0.25">
      <c r="A2328" s="78" t="s">
        <v>255</v>
      </c>
      <c r="B2328" s="78" t="s">
        <v>2547</v>
      </c>
      <c r="C2328" s="86" t="s">
        <v>1433</v>
      </c>
      <c r="D2328" s="122">
        <v>43845.833935185183</v>
      </c>
    </row>
    <row r="2329" spans="1:4" x14ac:dyDescent="0.25">
      <c r="A2329" s="78" t="s">
        <v>255</v>
      </c>
      <c r="B2329" s="78" t="s">
        <v>2654</v>
      </c>
      <c r="C2329" s="86" t="s">
        <v>1433</v>
      </c>
      <c r="D2329" s="122">
        <v>43845.833935185183</v>
      </c>
    </row>
    <row r="2330" spans="1:4" x14ac:dyDescent="0.25">
      <c r="A2330" s="78" t="s">
        <v>255</v>
      </c>
      <c r="B2330" s="78" t="s">
        <v>2980</v>
      </c>
      <c r="C2330" s="86" t="s">
        <v>1433</v>
      </c>
      <c r="D2330" s="122">
        <v>43845.833935185183</v>
      </c>
    </row>
    <row r="2331" spans="1:4" x14ac:dyDescent="0.25">
      <c r="A2331" s="78" t="s">
        <v>255</v>
      </c>
      <c r="B2331" s="78" t="s">
        <v>3089</v>
      </c>
      <c r="C2331" s="86" t="s">
        <v>1433</v>
      </c>
      <c r="D2331" s="122">
        <v>43845.833935185183</v>
      </c>
    </row>
    <row r="2332" spans="1:4" x14ac:dyDescent="0.25">
      <c r="A2332" s="78" t="s">
        <v>255</v>
      </c>
      <c r="B2332" s="78" t="s">
        <v>3160</v>
      </c>
      <c r="C2332" s="86" t="s">
        <v>1433</v>
      </c>
      <c r="D2332" s="122">
        <v>43845.833935185183</v>
      </c>
    </row>
    <row r="2333" spans="1:4" x14ac:dyDescent="0.25">
      <c r="A2333" s="78" t="s">
        <v>255</v>
      </c>
      <c r="B2333" s="78" t="s">
        <v>2472</v>
      </c>
      <c r="C2333" s="86" t="s">
        <v>1433</v>
      </c>
      <c r="D2333" s="122">
        <v>43845.833935185183</v>
      </c>
    </row>
    <row r="2334" spans="1:4" x14ac:dyDescent="0.25">
      <c r="A2334" s="78" t="s">
        <v>255</v>
      </c>
      <c r="B2334" s="78" t="s">
        <v>2990</v>
      </c>
      <c r="C2334" s="86" t="s">
        <v>1433</v>
      </c>
      <c r="D2334" s="122">
        <v>43845.833935185183</v>
      </c>
    </row>
    <row r="2335" spans="1:4" x14ac:dyDescent="0.25">
      <c r="A2335" s="78" t="s">
        <v>255</v>
      </c>
      <c r="B2335" s="78" t="s">
        <v>2483</v>
      </c>
      <c r="C2335" s="86" t="s">
        <v>1433</v>
      </c>
      <c r="D2335" s="122">
        <v>43845.833935185183</v>
      </c>
    </row>
    <row r="2336" spans="1:4" x14ac:dyDescent="0.25">
      <c r="A2336" s="78" t="s">
        <v>255</v>
      </c>
      <c r="B2336" s="78" t="s">
        <v>2983</v>
      </c>
      <c r="C2336" s="86" t="s">
        <v>1433</v>
      </c>
      <c r="D2336" s="122">
        <v>43845.833935185183</v>
      </c>
    </row>
    <row r="2337" spans="1:4" x14ac:dyDescent="0.25">
      <c r="A2337" s="78" t="s">
        <v>255</v>
      </c>
      <c r="B2337" s="78" t="s">
        <v>3053</v>
      </c>
      <c r="C2337" s="86" t="s">
        <v>1433</v>
      </c>
      <c r="D2337" s="122">
        <v>43845.833935185183</v>
      </c>
    </row>
    <row r="2338" spans="1:4" x14ac:dyDescent="0.25">
      <c r="A2338" s="78" t="s">
        <v>255</v>
      </c>
      <c r="B2338" s="78" t="s">
        <v>3040</v>
      </c>
      <c r="C2338" s="86" t="s">
        <v>1433</v>
      </c>
      <c r="D2338" s="122">
        <v>43845.833935185183</v>
      </c>
    </row>
    <row r="2339" spans="1:4" x14ac:dyDescent="0.25">
      <c r="A2339" s="78" t="s">
        <v>255</v>
      </c>
      <c r="B2339" s="78" t="s">
        <v>511</v>
      </c>
      <c r="C2339" s="86" t="s">
        <v>1433</v>
      </c>
      <c r="D2339" s="122">
        <v>43845.833935185183</v>
      </c>
    </row>
    <row r="2340" spans="1:4" x14ac:dyDescent="0.25">
      <c r="A2340" s="78" t="s">
        <v>255</v>
      </c>
      <c r="B2340" s="78" t="s">
        <v>2992</v>
      </c>
      <c r="C2340" s="86" t="s">
        <v>1433</v>
      </c>
      <c r="D2340" s="122">
        <v>43845.833935185183</v>
      </c>
    </row>
    <row r="2341" spans="1:4" x14ac:dyDescent="0.25">
      <c r="A2341" s="78" t="s">
        <v>255</v>
      </c>
      <c r="B2341" s="78" t="s">
        <v>2450</v>
      </c>
      <c r="C2341" s="86" t="s">
        <v>1433</v>
      </c>
      <c r="D2341" s="122">
        <v>43845.833935185183</v>
      </c>
    </row>
    <row r="2342" spans="1:4" x14ac:dyDescent="0.25">
      <c r="A2342" s="78" t="s">
        <v>255</v>
      </c>
      <c r="B2342" s="78">
        <v>10</v>
      </c>
      <c r="C2342" s="86" t="s">
        <v>1433</v>
      </c>
      <c r="D2342" s="122">
        <v>43845.833935185183</v>
      </c>
    </row>
    <row r="2343" spans="1:4" x14ac:dyDescent="0.25">
      <c r="A2343" s="78" t="s">
        <v>255</v>
      </c>
      <c r="B2343" s="78" t="s">
        <v>3032</v>
      </c>
      <c r="C2343" s="86" t="s">
        <v>1433</v>
      </c>
      <c r="D2343" s="122">
        <v>43845.833935185183</v>
      </c>
    </row>
    <row r="2344" spans="1:4" x14ac:dyDescent="0.25">
      <c r="A2344" s="78" t="s">
        <v>255</v>
      </c>
      <c r="B2344" s="78">
        <v>31</v>
      </c>
      <c r="C2344" s="86" t="s">
        <v>1433</v>
      </c>
      <c r="D2344" s="122">
        <v>43845.833935185183</v>
      </c>
    </row>
    <row r="2345" spans="1:4" x14ac:dyDescent="0.25">
      <c r="A2345" s="78" t="s">
        <v>255</v>
      </c>
      <c r="B2345" s="78" t="s">
        <v>2982</v>
      </c>
      <c r="C2345" s="86" t="s">
        <v>1433</v>
      </c>
      <c r="D2345" s="122">
        <v>43845.833935185183</v>
      </c>
    </row>
    <row r="2346" spans="1:4" x14ac:dyDescent="0.25">
      <c r="A2346" s="78" t="s">
        <v>255</v>
      </c>
      <c r="B2346" s="78">
        <v>2020</v>
      </c>
      <c r="C2346" s="86" t="s">
        <v>1433</v>
      </c>
      <c r="D2346" s="122">
        <v>43845.833935185183</v>
      </c>
    </row>
    <row r="2347" spans="1:4" x14ac:dyDescent="0.25">
      <c r="A2347" s="78" t="s">
        <v>255</v>
      </c>
      <c r="B2347" s="78" t="s">
        <v>3008</v>
      </c>
      <c r="C2347" s="86" t="s">
        <v>1433</v>
      </c>
      <c r="D2347" s="122">
        <v>43845.833935185183</v>
      </c>
    </row>
    <row r="2348" spans="1:4" x14ac:dyDescent="0.25">
      <c r="A2348" s="78" t="s">
        <v>255</v>
      </c>
      <c r="B2348" s="78" t="s">
        <v>3009</v>
      </c>
      <c r="C2348" s="86" t="s">
        <v>1433</v>
      </c>
      <c r="D2348" s="122">
        <v>43845.833935185183</v>
      </c>
    </row>
    <row r="2349" spans="1:4" x14ac:dyDescent="0.25">
      <c r="A2349" s="78" t="s">
        <v>255</v>
      </c>
      <c r="B2349" s="78" t="s">
        <v>2465</v>
      </c>
      <c r="C2349" s="86" t="s">
        <v>1433</v>
      </c>
      <c r="D2349" s="122">
        <v>43845.833935185183</v>
      </c>
    </row>
    <row r="2350" spans="1:4" x14ac:dyDescent="0.25">
      <c r="A2350" s="78" t="s">
        <v>255</v>
      </c>
      <c r="B2350" s="78" t="s">
        <v>3188</v>
      </c>
      <c r="C2350" s="86" t="s">
        <v>1433</v>
      </c>
      <c r="D2350" s="122">
        <v>43845.833935185183</v>
      </c>
    </row>
    <row r="2351" spans="1:4" x14ac:dyDescent="0.25">
      <c r="A2351" s="78" t="s">
        <v>255</v>
      </c>
      <c r="B2351" s="78" t="s">
        <v>2994</v>
      </c>
      <c r="C2351" s="86" t="s">
        <v>1433</v>
      </c>
      <c r="D2351" s="122">
        <v>43845.833935185183</v>
      </c>
    </row>
    <row r="2352" spans="1:4" x14ac:dyDescent="0.25">
      <c r="A2352" s="78" t="s">
        <v>255</v>
      </c>
      <c r="B2352" s="78" t="s">
        <v>3039</v>
      </c>
      <c r="C2352" s="86" t="s">
        <v>1433</v>
      </c>
      <c r="D2352" s="122">
        <v>43845.833935185183</v>
      </c>
    </row>
    <row r="2353" spans="1:4" x14ac:dyDescent="0.25">
      <c r="A2353" s="78" t="s">
        <v>255</v>
      </c>
      <c r="B2353" s="78" t="s">
        <v>3024</v>
      </c>
      <c r="C2353" s="86" t="s">
        <v>1433</v>
      </c>
      <c r="D2353" s="122">
        <v>43845.833935185183</v>
      </c>
    </row>
    <row r="2354" spans="1:4" x14ac:dyDescent="0.25">
      <c r="A2354" s="78" t="s">
        <v>254</v>
      </c>
      <c r="B2354" s="78" t="s">
        <v>3107</v>
      </c>
      <c r="C2354" s="86" t="s">
        <v>1432</v>
      </c>
      <c r="D2354" s="122">
        <v>43851.762071759258</v>
      </c>
    </row>
    <row r="2355" spans="1:4" x14ac:dyDescent="0.25">
      <c r="A2355" s="78" t="s">
        <v>254</v>
      </c>
      <c r="B2355" s="78" t="s">
        <v>2596</v>
      </c>
      <c r="C2355" s="86" t="s">
        <v>1432</v>
      </c>
      <c r="D2355" s="122">
        <v>43851.762071759258</v>
      </c>
    </row>
    <row r="2356" spans="1:4" x14ac:dyDescent="0.25">
      <c r="A2356" s="78" t="s">
        <v>254</v>
      </c>
      <c r="B2356" s="78" t="s">
        <v>2597</v>
      </c>
      <c r="C2356" s="86" t="s">
        <v>1432</v>
      </c>
      <c r="D2356" s="122">
        <v>43851.762071759258</v>
      </c>
    </row>
    <row r="2357" spans="1:4" x14ac:dyDescent="0.25">
      <c r="A2357" s="78" t="s">
        <v>254</v>
      </c>
      <c r="B2357" s="78" t="s">
        <v>2484</v>
      </c>
      <c r="C2357" s="86" t="s">
        <v>1432</v>
      </c>
      <c r="D2357" s="122">
        <v>43851.762071759258</v>
      </c>
    </row>
    <row r="2358" spans="1:4" x14ac:dyDescent="0.25">
      <c r="A2358" s="78" t="s">
        <v>254</v>
      </c>
      <c r="B2358" s="78" t="s">
        <v>2980</v>
      </c>
      <c r="C2358" s="86" t="s">
        <v>1432</v>
      </c>
      <c r="D2358" s="122">
        <v>43851.762071759258</v>
      </c>
    </row>
    <row r="2359" spans="1:4" x14ac:dyDescent="0.25">
      <c r="A2359" s="78" t="s">
        <v>254</v>
      </c>
      <c r="B2359" s="78" t="s">
        <v>2987</v>
      </c>
      <c r="C2359" s="86" t="s">
        <v>1432</v>
      </c>
      <c r="D2359" s="122">
        <v>43851.762071759258</v>
      </c>
    </row>
    <row r="2360" spans="1:4" x14ac:dyDescent="0.25">
      <c r="A2360" s="78" t="s">
        <v>254</v>
      </c>
      <c r="B2360" s="78" t="s">
        <v>2524</v>
      </c>
      <c r="C2360" s="86" t="s">
        <v>1432</v>
      </c>
      <c r="D2360" s="122">
        <v>43851.762071759258</v>
      </c>
    </row>
    <row r="2361" spans="1:4" x14ac:dyDescent="0.25">
      <c r="A2361" s="78" t="s">
        <v>254</v>
      </c>
      <c r="B2361" s="78" t="s">
        <v>3161</v>
      </c>
      <c r="C2361" s="86" t="s">
        <v>1432</v>
      </c>
      <c r="D2361" s="122">
        <v>43851.762071759258</v>
      </c>
    </row>
    <row r="2362" spans="1:4" x14ac:dyDescent="0.25">
      <c r="A2362" s="78" t="s">
        <v>254</v>
      </c>
      <c r="B2362" s="78" t="s">
        <v>2984</v>
      </c>
      <c r="C2362" s="86" t="s">
        <v>1432</v>
      </c>
      <c r="D2362" s="122">
        <v>43851.762071759258</v>
      </c>
    </row>
    <row r="2363" spans="1:4" x14ac:dyDescent="0.25">
      <c r="A2363" s="78" t="s">
        <v>254</v>
      </c>
      <c r="B2363" s="78" t="s">
        <v>1726</v>
      </c>
      <c r="C2363" s="86" t="s">
        <v>1432</v>
      </c>
      <c r="D2363" s="122">
        <v>43851.762071759258</v>
      </c>
    </row>
    <row r="2364" spans="1:4" x14ac:dyDescent="0.25">
      <c r="A2364" s="78" t="s">
        <v>254</v>
      </c>
      <c r="B2364" s="78" t="s">
        <v>3038</v>
      </c>
      <c r="C2364" s="86" t="s">
        <v>1432</v>
      </c>
      <c r="D2364" s="122">
        <v>43851.762071759258</v>
      </c>
    </row>
    <row r="2365" spans="1:4" x14ac:dyDescent="0.25">
      <c r="A2365" s="78" t="s">
        <v>254</v>
      </c>
      <c r="B2365" s="78" t="s">
        <v>2982</v>
      </c>
      <c r="C2365" s="86" t="s">
        <v>1432</v>
      </c>
      <c r="D2365" s="122">
        <v>43851.762071759258</v>
      </c>
    </row>
    <row r="2366" spans="1:4" x14ac:dyDescent="0.25">
      <c r="A2366" s="78" t="s">
        <v>254</v>
      </c>
      <c r="B2366" s="78" t="s">
        <v>3039</v>
      </c>
      <c r="C2366" s="86" t="s">
        <v>1432</v>
      </c>
      <c r="D2366" s="122">
        <v>43851.762071759258</v>
      </c>
    </row>
    <row r="2367" spans="1:4" x14ac:dyDescent="0.25">
      <c r="A2367" s="78" t="s">
        <v>254</v>
      </c>
      <c r="B2367" s="78" t="s">
        <v>3040</v>
      </c>
      <c r="C2367" s="86" t="s">
        <v>1432</v>
      </c>
      <c r="D2367" s="122">
        <v>43851.762071759258</v>
      </c>
    </row>
    <row r="2368" spans="1:4" x14ac:dyDescent="0.25">
      <c r="A2368" s="78" t="s">
        <v>254</v>
      </c>
      <c r="B2368" s="78" t="s">
        <v>3041</v>
      </c>
      <c r="C2368" s="86" t="s">
        <v>1432</v>
      </c>
      <c r="D2368" s="122">
        <v>43851.762071759258</v>
      </c>
    </row>
    <row r="2369" spans="1:4" x14ac:dyDescent="0.25">
      <c r="A2369" s="78" t="s">
        <v>254</v>
      </c>
      <c r="B2369" s="78">
        <v>3</v>
      </c>
      <c r="C2369" s="86" t="s">
        <v>1432</v>
      </c>
      <c r="D2369" s="122">
        <v>43851.762071759258</v>
      </c>
    </row>
    <row r="2370" spans="1:4" x14ac:dyDescent="0.25">
      <c r="A2370" s="78" t="s">
        <v>254</v>
      </c>
      <c r="B2370" s="78">
        <v>1</v>
      </c>
      <c r="C2370" s="86" t="s">
        <v>1432</v>
      </c>
      <c r="D2370" s="122">
        <v>43851.762071759258</v>
      </c>
    </row>
    <row r="2371" spans="1:4" x14ac:dyDescent="0.25">
      <c r="A2371" s="78" t="s">
        <v>254</v>
      </c>
      <c r="B2371" s="78" t="s">
        <v>3089</v>
      </c>
      <c r="C2371" s="86" t="s">
        <v>1432</v>
      </c>
      <c r="D2371" s="122">
        <v>43851.762071759258</v>
      </c>
    </row>
    <row r="2372" spans="1:4" x14ac:dyDescent="0.25">
      <c r="A2372" s="78" t="s">
        <v>254</v>
      </c>
      <c r="B2372" s="78" t="s">
        <v>3148</v>
      </c>
      <c r="C2372" s="86" t="s">
        <v>1432</v>
      </c>
      <c r="D2372" s="122">
        <v>43851.762071759258</v>
      </c>
    </row>
    <row r="2373" spans="1:4" x14ac:dyDescent="0.25">
      <c r="A2373" s="78" t="s">
        <v>254</v>
      </c>
      <c r="B2373" s="78" t="s">
        <v>1766</v>
      </c>
      <c r="C2373" s="86" t="s">
        <v>1432</v>
      </c>
      <c r="D2373" s="122">
        <v>43851.762071759258</v>
      </c>
    </row>
    <row r="2374" spans="1:4" x14ac:dyDescent="0.25">
      <c r="A2374" s="78" t="s">
        <v>254</v>
      </c>
      <c r="B2374" s="78" t="s">
        <v>3149</v>
      </c>
      <c r="C2374" s="86" t="s">
        <v>1432</v>
      </c>
      <c r="D2374" s="122">
        <v>43851.762071759258</v>
      </c>
    </row>
    <row r="2375" spans="1:4" x14ac:dyDescent="0.25">
      <c r="A2375" s="78" t="s">
        <v>254</v>
      </c>
      <c r="B2375" s="78" t="s">
        <v>3150</v>
      </c>
      <c r="C2375" s="86" t="s">
        <v>1432</v>
      </c>
      <c r="D2375" s="122">
        <v>43851.762071759258</v>
      </c>
    </row>
    <row r="2376" spans="1:4" x14ac:dyDescent="0.25">
      <c r="A2376" s="78" t="s">
        <v>254</v>
      </c>
      <c r="B2376" s="78" t="s">
        <v>3167</v>
      </c>
      <c r="C2376" s="86" t="s">
        <v>1432</v>
      </c>
      <c r="D2376" s="122">
        <v>43851.762071759258</v>
      </c>
    </row>
    <row r="2377" spans="1:4" x14ac:dyDescent="0.25">
      <c r="A2377" s="78" t="s">
        <v>254</v>
      </c>
      <c r="B2377" s="78" t="s">
        <v>3168</v>
      </c>
      <c r="C2377" s="86" t="s">
        <v>1432</v>
      </c>
      <c r="D2377" s="122">
        <v>43851.762071759258</v>
      </c>
    </row>
    <row r="2378" spans="1:4" x14ac:dyDescent="0.25">
      <c r="A2378" s="78" t="s">
        <v>254</v>
      </c>
      <c r="B2378" s="78">
        <v>15</v>
      </c>
      <c r="C2378" s="86" t="s">
        <v>1432</v>
      </c>
      <c r="D2378" s="122">
        <v>43851.762071759258</v>
      </c>
    </row>
    <row r="2379" spans="1:4" x14ac:dyDescent="0.25">
      <c r="A2379" s="78" t="s">
        <v>254</v>
      </c>
      <c r="B2379" s="78" t="s">
        <v>1907</v>
      </c>
      <c r="C2379" s="86" t="s">
        <v>1432</v>
      </c>
      <c r="D2379" s="122">
        <v>43851.762071759258</v>
      </c>
    </row>
    <row r="2380" spans="1:4" x14ac:dyDescent="0.25">
      <c r="A2380" s="78" t="s">
        <v>254</v>
      </c>
      <c r="B2380" s="78" t="s">
        <v>3044</v>
      </c>
      <c r="C2380" s="86" t="s">
        <v>1432</v>
      </c>
      <c r="D2380" s="122">
        <v>43851.762071759258</v>
      </c>
    </row>
    <row r="2381" spans="1:4" x14ac:dyDescent="0.25">
      <c r="A2381" s="78" t="s">
        <v>254</v>
      </c>
      <c r="B2381" s="78" t="s">
        <v>3169</v>
      </c>
      <c r="C2381" s="86" t="s">
        <v>1432</v>
      </c>
      <c r="D2381" s="122">
        <v>43851.762071759258</v>
      </c>
    </row>
    <row r="2382" spans="1:4" x14ac:dyDescent="0.25">
      <c r="A2382" s="78" t="s">
        <v>254</v>
      </c>
      <c r="B2382" s="78" t="s">
        <v>3125</v>
      </c>
      <c r="C2382" s="86" t="s">
        <v>1432</v>
      </c>
      <c r="D2382" s="122">
        <v>43851.762071759258</v>
      </c>
    </row>
    <row r="2383" spans="1:4" x14ac:dyDescent="0.25">
      <c r="A2383" s="78" t="s">
        <v>254</v>
      </c>
      <c r="B2383" s="78" t="s">
        <v>3024</v>
      </c>
      <c r="C2383" s="86" t="s">
        <v>1432</v>
      </c>
      <c r="D2383" s="122">
        <v>43851.762071759258</v>
      </c>
    </row>
    <row r="2384" spans="1:4" x14ac:dyDescent="0.25">
      <c r="A2384" s="78" t="s">
        <v>254</v>
      </c>
      <c r="B2384" s="78" t="s">
        <v>2994</v>
      </c>
      <c r="C2384" s="86" t="s">
        <v>1432</v>
      </c>
      <c r="D2384" s="122">
        <v>43851.762071759258</v>
      </c>
    </row>
    <row r="2385" spans="1:4" x14ac:dyDescent="0.25">
      <c r="A2385" s="78" t="s">
        <v>253</v>
      </c>
      <c r="B2385" s="78" t="s">
        <v>3155</v>
      </c>
      <c r="C2385" s="86" t="s">
        <v>1431</v>
      </c>
      <c r="D2385" s="122">
        <v>43851.664930555555</v>
      </c>
    </row>
    <row r="2386" spans="1:4" x14ac:dyDescent="0.25">
      <c r="A2386" s="78" t="s">
        <v>253</v>
      </c>
      <c r="B2386" s="78" t="s">
        <v>3189</v>
      </c>
      <c r="C2386" s="86" t="s">
        <v>1431</v>
      </c>
      <c r="D2386" s="122">
        <v>43851.664930555555</v>
      </c>
    </row>
    <row r="2387" spans="1:4" x14ac:dyDescent="0.25">
      <c r="A2387" s="78" t="s">
        <v>253</v>
      </c>
      <c r="B2387" s="78" t="s">
        <v>3128</v>
      </c>
      <c r="C2387" s="86" t="s">
        <v>1431</v>
      </c>
      <c r="D2387" s="122">
        <v>43851.664930555555</v>
      </c>
    </row>
    <row r="2388" spans="1:4" x14ac:dyDescent="0.25">
      <c r="A2388" s="78" t="s">
        <v>253</v>
      </c>
      <c r="B2388" s="78" t="s">
        <v>3190</v>
      </c>
      <c r="C2388" s="86" t="s">
        <v>1431</v>
      </c>
      <c r="D2388" s="122">
        <v>43851.664930555555</v>
      </c>
    </row>
    <row r="2389" spans="1:4" x14ac:dyDescent="0.25">
      <c r="A2389" s="78" t="s">
        <v>253</v>
      </c>
      <c r="B2389" s="78" t="s">
        <v>3191</v>
      </c>
      <c r="C2389" s="86" t="s">
        <v>1431</v>
      </c>
      <c r="D2389" s="122">
        <v>43851.664930555555</v>
      </c>
    </row>
    <row r="2390" spans="1:4" x14ac:dyDescent="0.25">
      <c r="A2390" s="78" t="s">
        <v>253</v>
      </c>
      <c r="B2390" s="78" t="s">
        <v>3192</v>
      </c>
      <c r="C2390" s="86" t="s">
        <v>1431</v>
      </c>
      <c r="D2390" s="122">
        <v>43851.664930555555</v>
      </c>
    </row>
    <row r="2391" spans="1:4" x14ac:dyDescent="0.25">
      <c r="A2391" s="78" t="s">
        <v>253</v>
      </c>
      <c r="B2391" s="78" t="s">
        <v>2990</v>
      </c>
      <c r="C2391" s="86" t="s">
        <v>1431</v>
      </c>
      <c r="D2391" s="122">
        <v>43851.664930555555</v>
      </c>
    </row>
    <row r="2392" spans="1:4" x14ac:dyDescent="0.25">
      <c r="A2392" s="78" t="s">
        <v>253</v>
      </c>
      <c r="B2392" s="78" t="s">
        <v>2609</v>
      </c>
      <c r="C2392" s="86" t="s">
        <v>1431</v>
      </c>
      <c r="D2392" s="122">
        <v>43851.664930555555</v>
      </c>
    </row>
    <row r="2393" spans="1:4" x14ac:dyDescent="0.25">
      <c r="A2393" s="78" t="s">
        <v>253</v>
      </c>
      <c r="B2393" s="78" t="s">
        <v>2807</v>
      </c>
      <c r="C2393" s="86" t="s">
        <v>1431</v>
      </c>
      <c r="D2393" s="122">
        <v>43851.664930555555</v>
      </c>
    </row>
    <row r="2394" spans="1:4" x14ac:dyDescent="0.25">
      <c r="A2394" s="78" t="s">
        <v>253</v>
      </c>
      <c r="B2394" s="78" t="s">
        <v>2982</v>
      </c>
      <c r="C2394" s="86" t="s">
        <v>1431</v>
      </c>
      <c r="D2394" s="122">
        <v>43851.664930555555</v>
      </c>
    </row>
    <row r="2395" spans="1:4" x14ac:dyDescent="0.25">
      <c r="A2395" s="78" t="s">
        <v>253</v>
      </c>
      <c r="B2395" s="78" t="s">
        <v>3039</v>
      </c>
      <c r="C2395" s="86" t="s">
        <v>1431</v>
      </c>
      <c r="D2395" s="122">
        <v>43851.664930555555</v>
      </c>
    </row>
    <row r="2396" spans="1:4" x14ac:dyDescent="0.25">
      <c r="A2396" s="78" t="s">
        <v>253</v>
      </c>
      <c r="B2396" s="78" t="s">
        <v>3041</v>
      </c>
      <c r="C2396" s="86" t="s">
        <v>1431</v>
      </c>
      <c r="D2396" s="122">
        <v>43851.664930555555</v>
      </c>
    </row>
    <row r="2397" spans="1:4" x14ac:dyDescent="0.25">
      <c r="A2397" s="78" t="s">
        <v>253</v>
      </c>
      <c r="B2397" s="78" t="s">
        <v>3193</v>
      </c>
      <c r="C2397" s="86" t="s">
        <v>1431</v>
      </c>
      <c r="D2397" s="122">
        <v>43851.664930555555</v>
      </c>
    </row>
    <row r="2398" spans="1:4" x14ac:dyDescent="0.25">
      <c r="A2398" s="78" t="s">
        <v>253</v>
      </c>
      <c r="B2398" s="78" t="s">
        <v>1678</v>
      </c>
      <c r="C2398" s="86" t="s">
        <v>1431</v>
      </c>
      <c r="D2398" s="122">
        <v>43851.664930555555</v>
      </c>
    </row>
    <row r="2399" spans="1:4" x14ac:dyDescent="0.25">
      <c r="A2399" s="78" t="s">
        <v>253</v>
      </c>
      <c r="B2399" s="78" t="s">
        <v>3029</v>
      </c>
      <c r="C2399" s="86" t="s">
        <v>1431</v>
      </c>
      <c r="D2399" s="122">
        <v>43851.664930555555</v>
      </c>
    </row>
    <row r="2400" spans="1:4" x14ac:dyDescent="0.25">
      <c r="A2400" s="78" t="s">
        <v>253</v>
      </c>
      <c r="B2400" s="78" t="s">
        <v>3015</v>
      </c>
      <c r="C2400" s="86" t="s">
        <v>1431</v>
      </c>
      <c r="D2400" s="122">
        <v>43851.664930555555</v>
      </c>
    </row>
    <row r="2401" spans="1:4" x14ac:dyDescent="0.25">
      <c r="A2401" s="78" t="s">
        <v>253</v>
      </c>
      <c r="B2401" s="78" t="s">
        <v>2998</v>
      </c>
      <c r="C2401" s="86" t="s">
        <v>1431</v>
      </c>
      <c r="D2401" s="122">
        <v>43851.664930555555</v>
      </c>
    </row>
    <row r="2402" spans="1:4" x14ac:dyDescent="0.25">
      <c r="A2402" s="78" t="s">
        <v>253</v>
      </c>
      <c r="B2402" s="78" t="s">
        <v>2808</v>
      </c>
      <c r="C2402" s="86" t="s">
        <v>1431</v>
      </c>
      <c r="D2402" s="122">
        <v>43851.664930555555</v>
      </c>
    </row>
    <row r="2403" spans="1:4" x14ac:dyDescent="0.25">
      <c r="A2403" s="78" t="s">
        <v>253</v>
      </c>
      <c r="B2403" s="78" t="s">
        <v>2989</v>
      </c>
      <c r="C2403" s="86" t="s">
        <v>1431</v>
      </c>
      <c r="D2403" s="122">
        <v>43851.664930555555</v>
      </c>
    </row>
    <row r="2404" spans="1:4" x14ac:dyDescent="0.25">
      <c r="A2404" s="78" t="s">
        <v>253</v>
      </c>
      <c r="B2404" s="78" t="s">
        <v>2981</v>
      </c>
      <c r="C2404" s="86" t="s">
        <v>1431</v>
      </c>
      <c r="D2404" s="122">
        <v>43851.664930555555</v>
      </c>
    </row>
    <row r="2405" spans="1:4" x14ac:dyDescent="0.25">
      <c r="A2405" s="78" t="s">
        <v>253</v>
      </c>
      <c r="B2405" s="78" t="s">
        <v>2994</v>
      </c>
      <c r="C2405" s="86" t="s">
        <v>1431</v>
      </c>
      <c r="D2405" s="122">
        <v>43851.664930555555</v>
      </c>
    </row>
    <row r="2406" spans="1:4" x14ac:dyDescent="0.25">
      <c r="A2406" s="78" t="s">
        <v>253</v>
      </c>
      <c r="B2406" s="78" t="s">
        <v>3028</v>
      </c>
      <c r="C2406" s="86" t="s">
        <v>1431</v>
      </c>
      <c r="D2406" s="122">
        <v>43851.664930555555</v>
      </c>
    </row>
    <row r="2407" spans="1:4" x14ac:dyDescent="0.25">
      <c r="A2407" s="78" t="s">
        <v>253</v>
      </c>
      <c r="B2407" s="78" t="s">
        <v>2809</v>
      </c>
      <c r="C2407" s="86" t="s">
        <v>1431</v>
      </c>
      <c r="D2407" s="122">
        <v>43851.664930555555</v>
      </c>
    </row>
    <row r="2408" spans="1:4" x14ac:dyDescent="0.25">
      <c r="A2408" s="78" t="s">
        <v>253</v>
      </c>
      <c r="B2408" s="78" t="s">
        <v>3008</v>
      </c>
      <c r="C2408" s="86" t="s">
        <v>1431</v>
      </c>
      <c r="D2408" s="122">
        <v>43851.664930555555</v>
      </c>
    </row>
    <row r="2409" spans="1:4" x14ac:dyDescent="0.25">
      <c r="A2409" s="78" t="s">
        <v>253</v>
      </c>
      <c r="B2409" s="78" t="s">
        <v>3009</v>
      </c>
      <c r="C2409" s="86" t="s">
        <v>1431</v>
      </c>
      <c r="D2409" s="122">
        <v>43851.664930555555</v>
      </c>
    </row>
    <row r="2410" spans="1:4" x14ac:dyDescent="0.25">
      <c r="A2410" s="78" t="s">
        <v>253</v>
      </c>
      <c r="B2410" s="78" t="s">
        <v>2465</v>
      </c>
      <c r="C2410" s="86" t="s">
        <v>1431</v>
      </c>
      <c r="D2410" s="122">
        <v>43851.664930555555</v>
      </c>
    </row>
    <row r="2411" spans="1:4" x14ac:dyDescent="0.25">
      <c r="A2411" s="78" t="s">
        <v>253</v>
      </c>
      <c r="B2411" s="78" t="s">
        <v>3010</v>
      </c>
      <c r="C2411" s="86" t="s">
        <v>1431</v>
      </c>
      <c r="D2411" s="122">
        <v>43851.664930555555</v>
      </c>
    </row>
    <row r="2412" spans="1:4" x14ac:dyDescent="0.25">
      <c r="A2412" s="78" t="s">
        <v>252</v>
      </c>
      <c r="B2412" s="78" t="s">
        <v>3160</v>
      </c>
      <c r="C2412" s="86" t="s">
        <v>1430</v>
      </c>
      <c r="D2412" s="122">
        <v>43851.653298611112</v>
      </c>
    </row>
    <row r="2413" spans="1:4" x14ac:dyDescent="0.25">
      <c r="A2413" s="78" t="s">
        <v>252</v>
      </c>
      <c r="B2413" s="78" t="s">
        <v>2472</v>
      </c>
      <c r="C2413" s="86" t="s">
        <v>1430</v>
      </c>
      <c r="D2413" s="122">
        <v>43851.653298611112</v>
      </c>
    </row>
    <row r="2414" spans="1:4" x14ac:dyDescent="0.25">
      <c r="A2414" s="78" t="s">
        <v>252</v>
      </c>
      <c r="B2414" s="78" t="s">
        <v>2990</v>
      </c>
      <c r="C2414" s="86" t="s">
        <v>1430</v>
      </c>
      <c r="D2414" s="122">
        <v>43851.653298611112</v>
      </c>
    </row>
    <row r="2415" spans="1:4" x14ac:dyDescent="0.25">
      <c r="A2415" s="78" t="s">
        <v>252</v>
      </c>
      <c r="B2415" s="78" t="s">
        <v>2483</v>
      </c>
      <c r="C2415" s="86" t="s">
        <v>1430</v>
      </c>
      <c r="D2415" s="122">
        <v>43851.653298611112</v>
      </c>
    </row>
    <row r="2416" spans="1:4" x14ac:dyDescent="0.25">
      <c r="A2416" s="78" t="s">
        <v>252</v>
      </c>
      <c r="B2416" s="78" t="s">
        <v>2983</v>
      </c>
      <c r="C2416" s="86" t="s">
        <v>1430</v>
      </c>
      <c r="D2416" s="122">
        <v>43851.653298611112</v>
      </c>
    </row>
    <row r="2417" spans="1:4" x14ac:dyDescent="0.25">
      <c r="A2417" s="78" t="s">
        <v>252</v>
      </c>
      <c r="B2417" s="78" t="s">
        <v>3053</v>
      </c>
      <c r="C2417" s="86" t="s">
        <v>1430</v>
      </c>
      <c r="D2417" s="122">
        <v>43851.653298611112</v>
      </c>
    </row>
    <row r="2418" spans="1:4" x14ac:dyDescent="0.25">
      <c r="A2418" s="78" t="s">
        <v>252</v>
      </c>
      <c r="B2418" s="78" t="s">
        <v>3040</v>
      </c>
      <c r="C2418" s="86" t="s">
        <v>1430</v>
      </c>
      <c r="D2418" s="122">
        <v>43851.653298611112</v>
      </c>
    </row>
    <row r="2419" spans="1:4" x14ac:dyDescent="0.25">
      <c r="A2419" s="78" t="s">
        <v>252</v>
      </c>
      <c r="B2419" s="78" t="s">
        <v>511</v>
      </c>
      <c r="C2419" s="86" t="s">
        <v>1430</v>
      </c>
      <c r="D2419" s="122">
        <v>43851.653298611112</v>
      </c>
    </row>
    <row r="2420" spans="1:4" x14ac:dyDescent="0.25">
      <c r="A2420" s="78" t="s">
        <v>252</v>
      </c>
      <c r="B2420" s="78" t="s">
        <v>3145</v>
      </c>
      <c r="C2420" s="86" t="s">
        <v>1430</v>
      </c>
      <c r="D2420" s="122">
        <v>43851.653298611112</v>
      </c>
    </row>
    <row r="2421" spans="1:4" x14ac:dyDescent="0.25">
      <c r="A2421" s="78" t="s">
        <v>252</v>
      </c>
      <c r="B2421" s="78" t="s">
        <v>3014</v>
      </c>
      <c r="C2421" s="86" t="s">
        <v>1430</v>
      </c>
      <c r="D2421" s="122">
        <v>43851.653298611112</v>
      </c>
    </row>
    <row r="2422" spans="1:4" x14ac:dyDescent="0.25">
      <c r="A2422" s="78" t="s">
        <v>252</v>
      </c>
      <c r="B2422" s="78" t="s">
        <v>3104</v>
      </c>
      <c r="C2422" s="86" t="s">
        <v>1430</v>
      </c>
      <c r="D2422" s="122">
        <v>43851.653298611112</v>
      </c>
    </row>
    <row r="2423" spans="1:4" x14ac:dyDescent="0.25">
      <c r="A2423" s="78" t="s">
        <v>252</v>
      </c>
      <c r="B2423" s="78" t="s">
        <v>2454</v>
      </c>
      <c r="C2423" s="86" t="s">
        <v>1430</v>
      </c>
      <c r="D2423" s="122">
        <v>43851.653298611112</v>
      </c>
    </row>
    <row r="2424" spans="1:4" x14ac:dyDescent="0.25">
      <c r="A2424" s="78" t="s">
        <v>252</v>
      </c>
      <c r="B2424" s="78" t="s">
        <v>2982</v>
      </c>
      <c r="C2424" s="86" t="s">
        <v>1430</v>
      </c>
      <c r="D2424" s="122">
        <v>43851.653298611112</v>
      </c>
    </row>
    <row r="2425" spans="1:4" x14ac:dyDescent="0.25">
      <c r="A2425" s="78" t="s">
        <v>252</v>
      </c>
      <c r="B2425" s="78" t="s">
        <v>2450</v>
      </c>
      <c r="C2425" s="86" t="s">
        <v>1430</v>
      </c>
      <c r="D2425" s="122">
        <v>43851.653298611112</v>
      </c>
    </row>
    <row r="2426" spans="1:4" x14ac:dyDescent="0.25">
      <c r="A2426" s="78" t="s">
        <v>252</v>
      </c>
      <c r="B2426" s="78" t="s">
        <v>3007</v>
      </c>
      <c r="C2426" s="86" t="s">
        <v>1430</v>
      </c>
      <c r="D2426" s="122">
        <v>43851.653298611112</v>
      </c>
    </row>
    <row r="2427" spans="1:4" x14ac:dyDescent="0.25">
      <c r="A2427" s="78" t="s">
        <v>252</v>
      </c>
      <c r="B2427" s="78" t="s">
        <v>2448</v>
      </c>
      <c r="C2427" s="86" t="s">
        <v>1430</v>
      </c>
      <c r="D2427" s="122">
        <v>43851.653298611112</v>
      </c>
    </row>
    <row r="2428" spans="1:4" x14ac:dyDescent="0.25">
      <c r="A2428" s="78" t="s">
        <v>252</v>
      </c>
      <c r="B2428" s="78">
        <v>10</v>
      </c>
      <c r="C2428" s="86" t="s">
        <v>1430</v>
      </c>
      <c r="D2428" s="122">
        <v>43851.653298611112</v>
      </c>
    </row>
    <row r="2429" spans="1:4" x14ac:dyDescent="0.25">
      <c r="A2429" s="78" t="s">
        <v>252</v>
      </c>
      <c r="B2429" s="78" t="s">
        <v>3105</v>
      </c>
      <c r="C2429" s="86" t="s">
        <v>1430</v>
      </c>
      <c r="D2429" s="122">
        <v>43851.653298611112</v>
      </c>
    </row>
    <row r="2430" spans="1:4" x14ac:dyDescent="0.25">
      <c r="A2430" s="78" t="s">
        <v>252</v>
      </c>
      <c r="B2430" s="78">
        <v>31</v>
      </c>
      <c r="C2430" s="86" t="s">
        <v>1430</v>
      </c>
      <c r="D2430" s="122">
        <v>43851.653298611112</v>
      </c>
    </row>
    <row r="2431" spans="1:4" x14ac:dyDescent="0.25">
      <c r="A2431" s="78" t="s">
        <v>252</v>
      </c>
      <c r="B2431" s="78" t="s">
        <v>3089</v>
      </c>
      <c r="C2431" s="86" t="s">
        <v>1430</v>
      </c>
      <c r="D2431" s="122">
        <v>43851.653298611112</v>
      </c>
    </row>
    <row r="2432" spans="1:4" x14ac:dyDescent="0.25">
      <c r="A2432" s="78" t="s">
        <v>252</v>
      </c>
      <c r="B2432" s="78">
        <v>2020</v>
      </c>
      <c r="C2432" s="86" t="s">
        <v>1430</v>
      </c>
      <c r="D2432" s="122">
        <v>43851.653298611112</v>
      </c>
    </row>
    <row r="2433" spans="1:4" x14ac:dyDescent="0.25">
      <c r="A2433" s="78" t="s">
        <v>252</v>
      </c>
      <c r="B2433" s="78" t="s">
        <v>2520</v>
      </c>
      <c r="C2433" s="86" t="s">
        <v>1430</v>
      </c>
      <c r="D2433" s="122">
        <v>43851.653298611112</v>
      </c>
    </row>
    <row r="2434" spans="1:4" x14ac:dyDescent="0.25">
      <c r="A2434" s="78" t="s">
        <v>252</v>
      </c>
      <c r="B2434" s="78" t="s">
        <v>3161</v>
      </c>
      <c r="C2434" s="86" t="s">
        <v>1430</v>
      </c>
      <c r="D2434" s="122">
        <v>43851.653298611112</v>
      </c>
    </row>
    <row r="2435" spans="1:4" x14ac:dyDescent="0.25">
      <c r="A2435" s="78" t="s">
        <v>252</v>
      </c>
      <c r="B2435" s="78" t="s">
        <v>3039</v>
      </c>
      <c r="C2435" s="86" t="s">
        <v>1430</v>
      </c>
      <c r="D2435" s="122">
        <v>43851.653298611112</v>
      </c>
    </row>
    <row r="2436" spans="1:4" x14ac:dyDescent="0.25">
      <c r="A2436" s="78" t="s">
        <v>252</v>
      </c>
      <c r="B2436" s="78" t="s">
        <v>2521</v>
      </c>
      <c r="C2436" s="86" t="s">
        <v>1430</v>
      </c>
      <c r="D2436" s="122">
        <v>43851.653298611112</v>
      </c>
    </row>
    <row r="2437" spans="1:4" x14ac:dyDescent="0.25">
      <c r="A2437" s="78" t="s">
        <v>252</v>
      </c>
      <c r="B2437" s="78" t="s">
        <v>2518</v>
      </c>
      <c r="C2437" s="86" t="s">
        <v>1430</v>
      </c>
      <c r="D2437" s="122">
        <v>43851.653298611112</v>
      </c>
    </row>
    <row r="2438" spans="1:4" x14ac:dyDescent="0.25">
      <c r="A2438" s="78" t="s">
        <v>252</v>
      </c>
      <c r="B2438" s="78" t="s">
        <v>3024</v>
      </c>
      <c r="C2438" s="86" t="s">
        <v>1430</v>
      </c>
      <c r="D2438" s="122">
        <v>43851.653298611112</v>
      </c>
    </row>
    <row r="2439" spans="1:4" x14ac:dyDescent="0.25">
      <c r="A2439" s="78" t="s">
        <v>252</v>
      </c>
      <c r="B2439" s="78" t="s">
        <v>2994</v>
      </c>
      <c r="C2439" s="86" t="s">
        <v>1430</v>
      </c>
      <c r="D2439" s="122">
        <v>43851.653298611112</v>
      </c>
    </row>
    <row r="2440" spans="1:4" x14ac:dyDescent="0.25">
      <c r="A2440" s="78" t="s">
        <v>286</v>
      </c>
      <c r="B2440" s="78" t="s">
        <v>3194</v>
      </c>
      <c r="C2440" s="86" t="s">
        <v>1608</v>
      </c>
      <c r="D2440" s="122">
        <v>43851.489814814813</v>
      </c>
    </row>
    <row r="2441" spans="1:4" x14ac:dyDescent="0.25">
      <c r="A2441" s="78" t="s">
        <v>286</v>
      </c>
      <c r="B2441" s="78" t="s">
        <v>2811</v>
      </c>
      <c r="C2441" s="86" t="s">
        <v>1608</v>
      </c>
      <c r="D2441" s="122">
        <v>43851.489814814813</v>
      </c>
    </row>
    <row r="2442" spans="1:4" x14ac:dyDescent="0.25">
      <c r="A2442" s="78" t="s">
        <v>286</v>
      </c>
      <c r="B2442" s="78" t="s">
        <v>2987</v>
      </c>
      <c r="C2442" s="86" t="s">
        <v>1608</v>
      </c>
      <c r="D2442" s="122">
        <v>43851.489814814813</v>
      </c>
    </row>
    <row r="2443" spans="1:4" x14ac:dyDescent="0.25">
      <c r="A2443" s="78" t="s">
        <v>286</v>
      </c>
      <c r="B2443" s="78" t="s">
        <v>2812</v>
      </c>
      <c r="C2443" s="86" t="s">
        <v>1608</v>
      </c>
      <c r="D2443" s="122">
        <v>43851.489814814813</v>
      </c>
    </row>
    <row r="2444" spans="1:4" x14ac:dyDescent="0.25">
      <c r="A2444" s="78" t="s">
        <v>286</v>
      </c>
      <c r="B2444" s="78" t="s">
        <v>2461</v>
      </c>
      <c r="C2444" s="86" t="s">
        <v>1608</v>
      </c>
      <c r="D2444" s="122">
        <v>43851.489814814813</v>
      </c>
    </row>
    <row r="2445" spans="1:4" x14ac:dyDescent="0.25">
      <c r="A2445" s="78" t="s">
        <v>286</v>
      </c>
      <c r="B2445" s="78" t="s">
        <v>2984</v>
      </c>
      <c r="C2445" s="86" t="s">
        <v>1608</v>
      </c>
      <c r="D2445" s="122">
        <v>43851.489814814813</v>
      </c>
    </row>
    <row r="2446" spans="1:4" x14ac:dyDescent="0.25">
      <c r="A2446" s="78" t="s">
        <v>286</v>
      </c>
      <c r="B2446" s="78" t="s">
        <v>3038</v>
      </c>
      <c r="C2446" s="86" t="s">
        <v>1608</v>
      </c>
      <c r="D2446" s="122">
        <v>43851.489814814813</v>
      </c>
    </row>
    <row r="2447" spans="1:4" x14ac:dyDescent="0.25">
      <c r="A2447" s="78" t="s">
        <v>286</v>
      </c>
      <c r="B2447" s="78" t="s">
        <v>3052</v>
      </c>
      <c r="C2447" s="86" t="s">
        <v>1608</v>
      </c>
      <c r="D2447" s="122">
        <v>43851.489814814813</v>
      </c>
    </row>
    <row r="2448" spans="1:4" x14ac:dyDescent="0.25">
      <c r="A2448" s="78" t="s">
        <v>286</v>
      </c>
      <c r="B2448" s="78" t="s">
        <v>2982</v>
      </c>
      <c r="C2448" s="86" t="s">
        <v>1608</v>
      </c>
      <c r="D2448" s="122">
        <v>43851.489814814813</v>
      </c>
    </row>
    <row r="2449" spans="1:4" x14ac:dyDescent="0.25">
      <c r="A2449" s="78" t="s">
        <v>286</v>
      </c>
      <c r="B2449" s="78" t="s">
        <v>2983</v>
      </c>
      <c r="C2449" s="86" t="s">
        <v>1608</v>
      </c>
      <c r="D2449" s="122">
        <v>43851.489814814813</v>
      </c>
    </row>
    <row r="2450" spans="1:4" x14ac:dyDescent="0.25">
      <c r="A2450" s="78" t="s">
        <v>286</v>
      </c>
      <c r="B2450" s="78" t="s">
        <v>3053</v>
      </c>
      <c r="C2450" s="86" t="s">
        <v>1608</v>
      </c>
      <c r="D2450" s="122">
        <v>43851.489814814813</v>
      </c>
    </row>
    <row r="2451" spans="1:4" x14ac:dyDescent="0.25">
      <c r="A2451" s="78" t="s">
        <v>286</v>
      </c>
      <c r="B2451" s="78" t="s">
        <v>3051</v>
      </c>
      <c r="C2451" s="86" t="s">
        <v>1608</v>
      </c>
      <c r="D2451" s="122">
        <v>43851.489814814813</v>
      </c>
    </row>
    <row r="2452" spans="1:4" x14ac:dyDescent="0.25">
      <c r="A2452" s="78" t="s">
        <v>286</v>
      </c>
      <c r="B2452" s="78" t="s">
        <v>3002</v>
      </c>
      <c r="C2452" s="86" t="s">
        <v>1608</v>
      </c>
      <c r="D2452" s="122">
        <v>43851.489814814813</v>
      </c>
    </row>
    <row r="2453" spans="1:4" x14ac:dyDescent="0.25">
      <c r="A2453" s="78" t="s">
        <v>286</v>
      </c>
      <c r="B2453" s="78" t="s">
        <v>3019</v>
      </c>
      <c r="C2453" s="86" t="s">
        <v>1608</v>
      </c>
      <c r="D2453" s="122">
        <v>43851.489814814813</v>
      </c>
    </row>
    <row r="2454" spans="1:4" x14ac:dyDescent="0.25">
      <c r="A2454" s="78" t="s">
        <v>286</v>
      </c>
      <c r="B2454" s="78" t="s">
        <v>1907</v>
      </c>
      <c r="C2454" s="86" t="s">
        <v>1608</v>
      </c>
      <c r="D2454" s="122">
        <v>43851.489814814813</v>
      </c>
    </row>
    <row r="2455" spans="1:4" x14ac:dyDescent="0.25">
      <c r="A2455" s="78" t="s">
        <v>286</v>
      </c>
      <c r="B2455" s="78" t="s">
        <v>306</v>
      </c>
      <c r="C2455" s="86" t="s">
        <v>1608</v>
      </c>
      <c r="D2455" s="122">
        <v>43851.489814814813</v>
      </c>
    </row>
    <row r="2456" spans="1:4" x14ac:dyDescent="0.25">
      <c r="A2456" s="78" t="s">
        <v>286</v>
      </c>
      <c r="B2456" s="78" t="s">
        <v>2990</v>
      </c>
      <c r="C2456" s="86" t="s">
        <v>1608</v>
      </c>
      <c r="D2456" s="122">
        <v>43851.489814814813</v>
      </c>
    </row>
    <row r="2457" spans="1:4" x14ac:dyDescent="0.25">
      <c r="A2457" s="78" t="s">
        <v>286</v>
      </c>
      <c r="B2457" s="78" t="s">
        <v>2995</v>
      </c>
      <c r="C2457" s="86" t="s">
        <v>1608</v>
      </c>
      <c r="D2457" s="122">
        <v>43851.489814814813</v>
      </c>
    </row>
    <row r="2458" spans="1:4" x14ac:dyDescent="0.25">
      <c r="A2458" s="78" t="s">
        <v>286</v>
      </c>
      <c r="B2458" s="78" t="s">
        <v>3195</v>
      </c>
      <c r="C2458" s="86" t="s">
        <v>1608</v>
      </c>
      <c r="D2458" s="122">
        <v>43851.489814814813</v>
      </c>
    </row>
    <row r="2459" spans="1:4" x14ac:dyDescent="0.25">
      <c r="A2459" s="78" t="s">
        <v>286</v>
      </c>
      <c r="B2459" s="78" t="s">
        <v>3196</v>
      </c>
      <c r="C2459" s="86" t="s">
        <v>1608</v>
      </c>
      <c r="D2459" s="122">
        <v>43851.489814814813</v>
      </c>
    </row>
    <row r="2460" spans="1:4" x14ac:dyDescent="0.25">
      <c r="A2460" s="78" t="s">
        <v>286</v>
      </c>
      <c r="B2460" s="78" t="s">
        <v>301</v>
      </c>
      <c r="C2460" s="86" t="s">
        <v>1608</v>
      </c>
      <c r="D2460" s="122">
        <v>43851.489814814813</v>
      </c>
    </row>
    <row r="2461" spans="1:4" x14ac:dyDescent="0.25">
      <c r="A2461" s="78" t="s">
        <v>286</v>
      </c>
      <c r="B2461" s="78" t="s">
        <v>3005</v>
      </c>
      <c r="C2461" s="86" t="s">
        <v>1608</v>
      </c>
      <c r="D2461" s="122">
        <v>43851.489814814813</v>
      </c>
    </row>
    <row r="2462" spans="1:4" x14ac:dyDescent="0.25">
      <c r="A2462" s="78" t="s">
        <v>286</v>
      </c>
      <c r="B2462" s="78" t="s">
        <v>2622</v>
      </c>
      <c r="C2462" s="86" t="s">
        <v>1608</v>
      </c>
      <c r="D2462" s="122">
        <v>43851.489814814813</v>
      </c>
    </row>
    <row r="2463" spans="1:4" x14ac:dyDescent="0.25">
      <c r="A2463" s="78" t="s">
        <v>286</v>
      </c>
      <c r="B2463" s="78" t="s">
        <v>2815</v>
      </c>
      <c r="C2463" s="86" t="s">
        <v>1608</v>
      </c>
      <c r="D2463" s="122">
        <v>43851.489814814813</v>
      </c>
    </row>
    <row r="2464" spans="1:4" x14ac:dyDescent="0.25">
      <c r="A2464" s="78" t="s">
        <v>286</v>
      </c>
      <c r="B2464" s="78" t="s">
        <v>2540</v>
      </c>
      <c r="C2464" s="86" t="s">
        <v>1608</v>
      </c>
      <c r="D2464" s="122">
        <v>43851.489814814813</v>
      </c>
    </row>
    <row r="2465" spans="1:4" x14ac:dyDescent="0.25">
      <c r="A2465" s="78" t="s">
        <v>286</v>
      </c>
      <c r="B2465" s="78" t="s">
        <v>2994</v>
      </c>
      <c r="C2465" s="86" t="s">
        <v>1608</v>
      </c>
      <c r="D2465" s="122">
        <v>43851.489814814813</v>
      </c>
    </row>
    <row r="2466" spans="1:4" x14ac:dyDescent="0.25">
      <c r="A2466" s="78" t="s">
        <v>277</v>
      </c>
      <c r="B2466" s="78" t="s">
        <v>3194</v>
      </c>
      <c r="C2466" s="86" t="s">
        <v>1607</v>
      </c>
      <c r="D2466" s="122">
        <v>43851.481631944444</v>
      </c>
    </row>
    <row r="2467" spans="1:4" x14ac:dyDescent="0.25">
      <c r="A2467" s="78" t="s">
        <v>277</v>
      </c>
      <c r="B2467" s="78" t="s">
        <v>2811</v>
      </c>
      <c r="C2467" s="86" t="s">
        <v>1607</v>
      </c>
      <c r="D2467" s="122">
        <v>43851.481631944444</v>
      </c>
    </row>
    <row r="2468" spans="1:4" x14ac:dyDescent="0.25">
      <c r="A2468" s="78" t="s">
        <v>277</v>
      </c>
      <c r="B2468" s="78" t="s">
        <v>2987</v>
      </c>
      <c r="C2468" s="86" t="s">
        <v>1607</v>
      </c>
      <c r="D2468" s="122">
        <v>43851.481631944444</v>
      </c>
    </row>
    <row r="2469" spans="1:4" x14ac:dyDescent="0.25">
      <c r="A2469" s="78" t="s">
        <v>277</v>
      </c>
      <c r="B2469" s="78" t="s">
        <v>2812</v>
      </c>
      <c r="C2469" s="86" t="s">
        <v>1607</v>
      </c>
      <c r="D2469" s="122">
        <v>43851.481631944444</v>
      </c>
    </row>
    <row r="2470" spans="1:4" x14ac:dyDescent="0.25">
      <c r="A2470" s="78" t="s">
        <v>277</v>
      </c>
      <c r="B2470" s="78" t="s">
        <v>2461</v>
      </c>
      <c r="C2470" s="86" t="s">
        <v>1607</v>
      </c>
      <c r="D2470" s="122">
        <v>43851.481631944444</v>
      </c>
    </row>
    <row r="2471" spans="1:4" x14ac:dyDescent="0.25">
      <c r="A2471" s="78" t="s">
        <v>277</v>
      </c>
      <c r="B2471" s="78" t="s">
        <v>2984</v>
      </c>
      <c r="C2471" s="86" t="s">
        <v>1607</v>
      </c>
      <c r="D2471" s="122">
        <v>43851.481631944444</v>
      </c>
    </row>
    <row r="2472" spans="1:4" x14ac:dyDescent="0.25">
      <c r="A2472" s="78" t="s">
        <v>277</v>
      </c>
      <c r="B2472" s="78" t="s">
        <v>3038</v>
      </c>
      <c r="C2472" s="86" t="s">
        <v>1607</v>
      </c>
      <c r="D2472" s="122">
        <v>43851.481631944444</v>
      </c>
    </row>
    <row r="2473" spans="1:4" x14ac:dyDescent="0.25">
      <c r="A2473" s="78" t="s">
        <v>277</v>
      </c>
      <c r="B2473" s="78" t="s">
        <v>3052</v>
      </c>
      <c r="C2473" s="86" t="s">
        <v>1607</v>
      </c>
      <c r="D2473" s="122">
        <v>43851.481631944444</v>
      </c>
    </row>
    <row r="2474" spans="1:4" x14ac:dyDescent="0.25">
      <c r="A2474" s="78" t="s">
        <v>277</v>
      </c>
      <c r="B2474" s="78" t="s">
        <v>2982</v>
      </c>
      <c r="C2474" s="86" t="s">
        <v>1607</v>
      </c>
      <c r="D2474" s="122">
        <v>43851.481631944444</v>
      </c>
    </row>
    <row r="2475" spans="1:4" x14ac:dyDescent="0.25">
      <c r="A2475" s="78" t="s">
        <v>277</v>
      </c>
      <c r="B2475" s="78" t="s">
        <v>2983</v>
      </c>
      <c r="C2475" s="86" t="s">
        <v>1607</v>
      </c>
      <c r="D2475" s="122">
        <v>43851.481631944444</v>
      </c>
    </row>
    <row r="2476" spans="1:4" x14ac:dyDescent="0.25">
      <c r="A2476" s="78" t="s">
        <v>277</v>
      </c>
      <c r="B2476" s="78" t="s">
        <v>3053</v>
      </c>
      <c r="C2476" s="86" t="s">
        <v>1607</v>
      </c>
      <c r="D2476" s="122">
        <v>43851.481631944444</v>
      </c>
    </row>
    <row r="2477" spans="1:4" x14ac:dyDescent="0.25">
      <c r="A2477" s="78" t="s">
        <v>277</v>
      </c>
      <c r="B2477" s="78" t="s">
        <v>3051</v>
      </c>
      <c r="C2477" s="86" t="s">
        <v>1607</v>
      </c>
      <c r="D2477" s="122">
        <v>43851.481631944444</v>
      </c>
    </row>
    <row r="2478" spans="1:4" x14ac:dyDescent="0.25">
      <c r="A2478" s="78" t="s">
        <v>277</v>
      </c>
      <c r="B2478" s="78" t="s">
        <v>3002</v>
      </c>
      <c r="C2478" s="86" t="s">
        <v>1607</v>
      </c>
      <c r="D2478" s="122">
        <v>43851.481631944444</v>
      </c>
    </row>
    <row r="2479" spans="1:4" x14ac:dyDescent="0.25">
      <c r="A2479" s="78" t="s">
        <v>277</v>
      </c>
      <c r="B2479" s="78" t="s">
        <v>3019</v>
      </c>
      <c r="C2479" s="86" t="s">
        <v>1607</v>
      </c>
      <c r="D2479" s="122">
        <v>43851.481631944444</v>
      </c>
    </row>
    <row r="2480" spans="1:4" x14ac:dyDescent="0.25">
      <c r="A2480" s="78" t="s">
        <v>277</v>
      </c>
      <c r="B2480" s="78" t="s">
        <v>1907</v>
      </c>
      <c r="C2480" s="86" t="s">
        <v>1607</v>
      </c>
      <c r="D2480" s="122">
        <v>43851.481631944444</v>
      </c>
    </row>
    <row r="2481" spans="1:4" x14ac:dyDescent="0.25">
      <c r="A2481" s="78" t="s">
        <v>277</v>
      </c>
      <c r="B2481" s="78" t="s">
        <v>306</v>
      </c>
      <c r="C2481" s="86" t="s">
        <v>1607</v>
      </c>
      <c r="D2481" s="122">
        <v>43851.481631944444</v>
      </c>
    </row>
    <row r="2482" spans="1:4" x14ac:dyDescent="0.25">
      <c r="A2482" s="78" t="s">
        <v>277</v>
      </c>
      <c r="B2482" s="78" t="s">
        <v>2990</v>
      </c>
      <c r="C2482" s="86" t="s">
        <v>1607</v>
      </c>
      <c r="D2482" s="122">
        <v>43851.481631944444</v>
      </c>
    </row>
    <row r="2483" spans="1:4" x14ac:dyDescent="0.25">
      <c r="A2483" s="78" t="s">
        <v>277</v>
      </c>
      <c r="B2483" s="78" t="s">
        <v>2995</v>
      </c>
      <c r="C2483" s="86" t="s">
        <v>1607</v>
      </c>
      <c r="D2483" s="122">
        <v>43851.481631944444</v>
      </c>
    </row>
    <row r="2484" spans="1:4" x14ac:dyDescent="0.25">
      <c r="A2484" s="78" t="s">
        <v>277</v>
      </c>
      <c r="B2484" s="78" t="s">
        <v>3195</v>
      </c>
      <c r="C2484" s="86" t="s">
        <v>1607</v>
      </c>
      <c r="D2484" s="122">
        <v>43851.481631944444</v>
      </c>
    </row>
    <row r="2485" spans="1:4" x14ac:dyDescent="0.25">
      <c r="A2485" s="78" t="s">
        <v>277</v>
      </c>
      <c r="B2485" s="78" t="s">
        <v>3196</v>
      </c>
      <c r="C2485" s="86" t="s">
        <v>1607</v>
      </c>
      <c r="D2485" s="122">
        <v>43851.481631944444</v>
      </c>
    </row>
    <row r="2486" spans="1:4" x14ac:dyDescent="0.25">
      <c r="A2486" s="78" t="s">
        <v>277</v>
      </c>
      <c r="B2486" s="78" t="s">
        <v>301</v>
      </c>
      <c r="C2486" s="86" t="s">
        <v>1607</v>
      </c>
      <c r="D2486" s="122">
        <v>43851.481631944444</v>
      </c>
    </row>
    <row r="2487" spans="1:4" x14ac:dyDescent="0.25">
      <c r="A2487" s="78" t="s">
        <v>277</v>
      </c>
      <c r="B2487" s="78" t="s">
        <v>3005</v>
      </c>
      <c r="C2487" s="86" t="s">
        <v>1607</v>
      </c>
      <c r="D2487" s="122">
        <v>43851.481631944444</v>
      </c>
    </row>
    <row r="2488" spans="1:4" x14ac:dyDescent="0.25">
      <c r="A2488" s="78" t="s">
        <v>277</v>
      </c>
      <c r="B2488" s="78" t="s">
        <v>2622</v>
      </c>
      <c r="C2488" s="86" t="s">
        <v>1607</v>
      </c>
      <c r="D2488" s="122">
        <v>43851.481631944444</v>
      </c>
    </row>
    <row r="2489" spans="1:4" x14ac:dyDescent="0.25">
      <c r="A2489" s="78" t="s">
        <v>277</v>
      </c>
      <c r="B2489" s="78" t="s">
        <v>2815</v>
      </c>
      <c r="C2489" s="86" t="s">
        <v>1607</v>
      </c>
      <c r="D2489" s="122">
        <v>43851.481631944444</v>
      </c>
    </row>
    <row r="2490" spans="1:4" x14ac:dyDescent="0.25">
      <c r="A2490" s="78" t="s">
        <v>277</v>
      </c>
      <c r="B2490" s="78" t="s">
        <v>2540</v>
      </c>
      <c r="C2490" s="86" t="s">
        <v>1607</v>
      </c>
      <c r="D2490" s="122">
        <v>43851.481631944444</v>
      </c>
    </row>
    <row r="2491" spans="1:4" x14ac:dyDescent="0.25">
      <c r="A2491" s="78" t="s">
        <v>277</v>
      </c>
      <c r="B2491" s="78" t="s">
        <v>2994</v>
      </c>
      <c r="C2491" s="86" t="s">
        <v>1607</v>
      </c>
      <c r="D2491" s="122">
        <v>43851.481631944444</v>
      </c>
    </row>
    <row r="2492" spans="1:4" x14ac:dyDescent="0.25">
      <c r="A2492" s="78" t="s">
        <v>251</v>
      </c>
      <c r="B2492" s="78" t="s">
        <v>3194</v>
      </c>
      <c r="C2492" s="86" t="s">
        <v>1428</v>
      </c>
      <c r="D2492" s="122">
        <v>43851.485914351855</v>
      </c>
    </row>
    <row r="2493" spans="1:4" x14ac:dyDescent="0.25">
      <c r="A2493" s="78" t="s">
        <v>251</v>
      </c>
      <c r="B2493" s="78" t="s">
        <v>2811</v>
      </c>
      <c r="C2493" s="86" t="s">
        <v>1428</v>
      </c>
      <c r="D2493" s="122">
        <v>43851.485914351855</v>
      </c>
    </row>
    <row r="2494" spans="1:4" x14ac:dyDescent="0.25">
      <c r="A2494" s="78" t="s">
        <v>251</v>
      </c>
      <c r="B2494" s="78" t="s">
        <v>2987</v>
      </c>
      <c r="C2494" s="86" t="s">
        <v>1428</v>
      </c>
      <c r="D2494" s="122">
        <v>43851.485914351855</v>
      </c>
    </row>
    <row r="2495" spans="1:4" x14ac:dyDescent="0.25">
      <c r="A2495" s="78" t="s">
        <v>251</v>
      </c>
      <c r="B2495" s="78" t="s">
        <v>2812</v>
      </c>
      <c r="C2495" s="86" t="s">
        <v>1428</v>
      </c>
      <c r="D2495" s="122">
        <v>43851.485914351855</v>
      </c>
    </row>
    <row r="2496" spans="1:4" x14ac:dyDescent="0.25">
      <c r="A2496" s="78" t="s">
        <v>251</v>
      </c>
      <c r="B2496" s="78" t="s">
        <v>2461</v>
      </c>
      <c r="C2496" s="86" t="s">
        <v>1428</v>
      </c>
      <c r="D2496" s="122">
        <v>43851.485914351855</v>
      </c>
    </row>
    <row r="2497" spans="1:4" x14ac:dyDescent="0.25">
      <c r="A2497" s="78" t="s">
        <v>251</v>
      </c>
      <c r="B2497" s="78" t="s">
        <v>2984</v>
      </c>
      <c r="C2497" s="86" t="s">
        <v>1428</v>
      </c>
      <c r="D2497" s="122">
        <v>43851.485914351855</v>
      </c>
    </row>
    <row r="2498" spans="1:4" x14ac:dyDescent="0.25">
      <c r="A2498" s="78" t="s">
        <v>251</v>
      </c>
      <c r="B2498" s="78" t="s">
        <v>3038</v>
      </c>
      <c r="C2498" s="86" t="s">
        <v>1428</v>
      </c>
      <c r="D2498" s="122">
        <v>43851.485914351855</v>
      </c>
    </row>
    <row r="2499" spans="1:4" x14ac:dyDescent="0.25">
      <c r="A2499" s="78" t="s">
        <v>251</v>
      </c>
      <c r="B2499" s="78" t="s">
        <v>3052</v>
      </c>
      <c r="C2499" s="86" t="s">
        <v>1428</v>
      </c>
      <c r="D2499" s="122">
        <v>43851.485914351855</v>
      </c>
    </row>
    <row r="2500" spans="1:4" x14ac:dyDescent="0.25">
      <c r="A2500" s="78" t="s">
        <v>251</v>
      </c>
      <c r="B2500" s="78" t="s">
        <v>2982</v>
      </c>
      <c r="C2500" s="86" t="s">
        <v>1428</v>
      </c>
      <c r="D2500" s="122">
        <v>43851.485914351855</v>
      </c>
    </row>
    <row r="2501" spans="1:4" x14ac:dyDescent="0.25">
      <c r="A2501" s="78" t="s">
        <v>251</v>
      </c>
      <c r="B2501" s="78" t="s">
        <v>2983</v>
      </c>
      <c r="C2501" s="86" t="s">
        <v>1428</v>
      </c>
      <c r="D2501" s="122">
        <v>43851.485914351855</v>
      </c>
    </row>
    <row r="2502" spans="1:4" x14ac:dyDescent="0.25">
      <c r="A2502" s="78" t="s">
        <v>251</v>
      </c>
      <c r="B2502" s="78" t="s">
        <v>3053</v>
      </c>
      <c r="C2502" s="86" t="s">
        <v>1428</v>
      </c>
      <c r="D2502" s="122">
        <v>43851.485914351855</v>
      </c>
    </row>
    <row r="2503" spans="1:4" x14ac:dyDescent="0.25">
      <c r="A2503" s="78" t="s">
        <v>251</v>
      </c>
      <c r="B2503" s="78" t="s">
        <v>3051</v>
      </c>
      <c r="C2503" s="86" t="s">
        <v>1428</v>
      </c>
      <c r="D2503" s="122">
        <v>43851.485914351855</v>
      </c>
    </row>
    <row r="2504" spans="1:4" x14ac:dyDescent="0.25">
      <c r="A2504" s="78" t="s">
        <v>251</v>
      </c>
      <c r="B2504" s="78" t="s">
        <v>3002</v>
      </c>
      <c r="C2504" s="86" t="s">
        <v>1428</v>
      </c>
      <c r="D2504" s="122">
        <v>43851.485914351855</v>
      </c>
    </row>
    <row r="2505" spans="1:4" x14ac:dyDescent="0.25">
      <c r="A2505" s="78" t="s">
        <v>251</v>
      </c>
      <c r="B2505" s="78" t="s">
        <v>3019</v>
      </c>
      <c r="C2505" s="86" t="s">
        <v>1428</v>
      </c>
      <c r="D2505" s="122">
        <v>43851.485914351855</v>
      </c>
    </row>
    <row r="2506" spans="1:4" x14ac:dyDescent="0.25">
      <c r="A2506" s="78" t="s">
        <v>251</v>
      </c>
      <c r="B2506" s="78" t="s">
        <v>1907</v>
      </c>
      <c r="C2506" s="86" t="s">
        <v>1428</v>
      </c>
      <c r="D2506" s="122">
        <v>43851.485914351855</v>
      </c>
    </row>
    <row r="2507" spans="1:4" x14ac:dyDescent="0.25">
      <c r="A2507" s="78" t="s">
        <v>251</v>
      </c>
      <c r="B2507" s="78" t="s">
        <v>306</v>
      </c>
      <c r="C2507" s="86" t="s">
        <v>1428</v>
      </c>
      <c r="D2507" s="122">
        <v>43851.485914351855</v>
      </c>
    </row>
    <row r="2508" spans="1:4" x14ac:dyDescent="0.25">
      <c r="A2508" s="78" t="s">
        <v>251</v>
      </c>
      <c r="B2508" s="78" t="s">
        <v>2990</v>
      </c>
      <c r="C2508" s="86" t="s">
        <v>1428</v>
      </c>
      <c r="D2508" s="122">
        <v>43851.485914351855</v>
      </c>
    </row>
    <row r="2509" spans="1:4" x14ac:dyDescent="0.25">
      <c r="A2509" s="78" t="s">
        <v>251</v>
      </c>
      <c r="B2509" s="78" t="s">
        <v>2995</v>
      </c>
      <c r="C2509" s="86" t="s">
        <v>1428</v>
      </c>
      <c r="D2509" s="122">
        <v>43851.485914351855</v>
      </c>
    </row>
    <row r="2510" spans="1:4" x14ac:dyDescent="0.25">
      <c r="A2510" s="78" t="s">
        <v>251</v>
      </c>
      <c r="B2510" s="78" t="s">
        <v>3195</v>
      </c>
      <c r="C2510" s="86" t="s">
        <v>1428</v>
      </c>
      <c r="D2510" s="122">
        <v>43851.485914351855</v>
      </c>
    </row>
    <row r="2511" spans="1:4" x14ac:dyDescent="0.25">
      <c r="A2511" s="78" t="s">
        <v>251</v>
      </c>
      <c r="B2511" s="78" t="s">
        <v>3196</v>
      </c>
      <c r="C2511" s="86" t="s">
        <v>1428</v>
      </c>
      <c r="D2511" s="122">
        <v>43851.485914351855</v>
      </c>
    </row>
    <row r="2512" spans="1:4" x14ac:dyDescent="0.25">
      <c r="A2512" s="78" t="s">
        <v>251</v>
      </c>
      <c r="B2512" s="78" t="s">
        <v>301</v>
      </c>
      <c r="C2512" s="86" t="s">
        <v>1428</v>
      </c>
      <c r="D2512" s="122">
        <v>43851.485914351855</v>
      </c>
    </row>
    <row r="2513" spans="1:4" x14ac:dyDescent="0.25">
      <c r="A2513" s="78" t="s">
        <v>251</v>
      </c>
      <c r="B2513" s="78" t="s">
        <v>3005</v>
      </c>
      <c r="C2513" s="86" t="s">
        <v>1428</v>
      </c>
      <c r="D2513" s="122">
        <v>43851.485914351855</v>
      </c>
    </row>
    <row r="2514" spans="1:4" x14ac:dyDescent="0.25">
      <c r="A2514" s="78" t="s">
        <v>251</v>
      </c>
      <c r="B2514" s="78" t="s">
        <v>2622</v>
      </c>
      <c r="C2514" s="86" t="s">
        <v>1428</v>
      </c>
      <c r="D2514" s="122">
        <v>43851.485914351855</v>
      </c>
    </row>
    <row r="2515" spans="1:4" x14ac:dyDescent="0.25">
      <c r="A2515" s="78" t="s">
        <v>251</v>
      </c>
      <c r="B2515" s="78" t="s">
        <v>2815</v>
      </c>
      <c r="C2515" s="86" t="s">
        <v>1428</v>
      </c>
      <c r="D2515" s="122">
        <v>43851.485914351855</v>
      </c>
    </row>
    <row r="2516" spans="1:4" x14ac:dyDescent="0.25">
      <c r="A2516" s="78" t="s">
        <v>251</v>
      </c>
      <c r="B2516" s="78" t="s">
        <v>2540</v>
      </c>
      <c r="C2516" s="86" t="s">
        <v>1428</v>
      </c>
      <c r="D2516" s="122">
        <v>43851.485914351855</v>
      </c>
    </row>
    <row r="2517" spans="1:4" x14ac:dyDescent="0.25">
      <c r="A2517" s="78" t="s">
        <v>251</v>
      </c>
      <c r="B2517" s="78" t="s">
        <v>2994</v>
      </c>
      <c r="C2517" s="86" t="s">
        <v>1428</v>
      </c>
      <c r="D2517" s="122">
        <v>43851.485914351855</v>
      </c>
    </row>
    <row r="2518" spans="1:4" x14ac:dyDescent="0.25">
      <c r="A2518" s="78" t="s">
        <v>286</v>
      </c>
      <c r="B2518" s="78" t="s">
        <v>3197</v>
      </c>
      <c r="C2518" s="86" t="s">
        <v>1605</v>
      </c>
      <c r="D2518" s="122">
        <v>43850.576377314814</v>
      </c>
    </row>
    <row r="2519" spans="1:4" x14ac:dyDescent="0.25">
      <c r="A2519" s="78" t="s">
        <v>286</v>
      </c>
      <c r="B2519" s="78" t="s">
        <v>2982</v>
      </c>
      <c r="C2519" s="86" t="s">
        <v>1605</v>
      </c>
      <c r="D2519" s="122">
        <v>43850.576377314814</v>
      </c>
    </row>
    <row r="2520" spans="1:4" x14ac:dyDescent="0.25">
      <c r="A2520" s="78" t="s">
        <v>286</v>
      </c>
      <c r="B2520" s="78" t="s">
        <v>2816</v>
      </c>
      <c r="C2520" s="86" t="s">
        <v>1605</v>
      </c>
      <c r="D2520" s="122">
        <v>43850.576377314814</v>
      </c>
    </row>
    <row r="2521" spans="1:4" x14ac:dyDescent="0.25">
      <c r="A2521" s="78" t="s">
        <v>286</v>
      </c>
      <c r="B2521" s="78" t="s">
        <v>1907</v>
      </c>
      <c r="C2521" s="86" t="s">
        <v>1605</v>
      </c>
      <c r="D2521" s="122">
        <v>43850.576377314814</v>
      </c>
    </row>
    <row r="2522" spans="1:4" x14ac:dyDescent="0.25">
      <c r="A2522" s="78" t="s">
        <v>286</v>
      </c>
      <c r="B2522" s="78" t="s">
        <v>3068</v>
      </c>
      <c r="C2522" s="86" t="s">
        <v>1605</v>
      </c>
      <c r="D2522" s="122">
        <v>43850.576377314814</v>
      </c>
    </row>
    <row r="2523" spans="1:4" x14ac:dyDescent="0.25">
      <c r="A2523" s="78" t="s">
        <v>286</v>
      </c>
      <c r="B2523" s="78" t="s">
        <v>2623</v>
      </c>
      <c r="C2523" s="86" t="s">
        <v>1605</v>
      </c>
      <c r="D2523" s="122">
        <v>43850.576377314814</v>
      </c>
    </row>
    <row r="2524" spans="1:4" x14ac:dyDescent="0.25">
      <c r="A2524" s="78" t="s">
        <v>286</v>
      </c>
      <c r="B2524" s="78" t="s">
        <v>3198</v>
      </c>
      <c r="C2524" s="86" t="s">
        <v>1605</v>
      </c>
      <c r="D2524" s="122">
        <v>43850.576377314814</v>
      </c>
    </row>
    <row r="2525" spans="1:4" x14ac:dyDescent="0.25">
      <c r="A2525" s="78" t="s">
        <v>286</v>
      </c>
      <c r="B2525" s="78" t="s">
        <v>3199</v>
      </c>
      <c r="C2525" s="86" t="s">
        <v>1605</v>
      </c>
      <c r="D2525" s="122">
        <v>43850.576377314814</v>
      </c>
    </row>
    <row r="2526" spans="1:4" x14ac:dyDescent="0.25">
      <c r="A2526" s="78" t="s">
        <v>286</v>
      </c>
      <c r="B2526" s="78" t="s">
        <v>3100</v>
      </c>
      <c r="C2526" s="86" t="s">
        <v>1605</v>
      </c>
      <c r="D2526" s="122">
        <v>43850.576377314814</v>
      </c>
    </row>
    <row r="2527" spans="1:4" x14ac:dyDescent="0.25">
      <c r="A2527" s="78" t="s">
        <v>286</v>
      </c>
      <c r="B2527" s="78" t="s">
        <v>2817</v>
      </c>
      <c r="C2527" s="86" t="s">
        <v>1605</v>
      </c>
      <c r="D2527" s="122">
        <v>43850.576377314814</v>
      </c>
    </row>
    <row r="2528" spans="1:4" x14ac:dyDescent="0.25">
      <c r="A2528" s="78" t="s">
        <v>286</v>
      </c>
      <c r="B2528" s="78" t="s">
        <v>2818</v>
      </c>
      <c r="C2528" s="86" t="s">
        <v>1605</v>
      </c>
      <c r="D2528" s="122">
        <v>43850.576377314814</v>
      </c>
    </row>
    <row r="2529" spans="1:4" x14ac:dyDescent="0.25">
      <c r="A2529" s="78" t="s">
        <v>286</v>
      </c>
      <c r="B2529" s="78" t="s">
        <v>2980</v>
      </c>
      <c r="C2529" s="86" t="s">
        <v>1605</v>
      </c>
      <c r="D2529" s="122">
        <v>43850.576377314814</v>
      </c>
    </row>
    <row r="2530" spans="1:4" x14ac:dyDescent="0.25">
      <c r="A2530" s="78" t="s">
        <v>286</v>
      </c>
      <c r="B2530" s="78" t="s">
        <v>2819</v>
      </c>
      <c r="C2530" s="86" t="s">
        <v>1605</v>
      </c>
      <c r="D2530" s="122">
        <v>43850.576377314814</v>
      </c>
    </row>
    <row r="2531" spans="1:4" x14ac:dyDescent="0.25">
      <c r="A2531" s="78" t="s">
        <v>286</v>
      </c>
      <c r="B2531" s="78" t="s">
        <v>3200</v>
      </c>
      <c r="C2531" s="86" t="s">
        <v>1605</v>
      </c>
      <c r="D2531" s="122">
        <v>43850.576377314814</v>
      </c>
    </row>
    <row r="2532" spans="1:4" x14ac:dyDescent="0.25">
      <c r="A2532" s="78" t="s">
        <v>286</v>
      </c>
      <c r="B2532" s="78" t="s">
        <v>2820</v>
      </c>
      <c r="C2532" s="86" t="s">
        <v>1605</v>
      </c>
      <c r="D2532" s="122">
        <v>43850.576377314814</v>
      </c>
    </row>
    <row r="2533" spans="1:4" x14ac:dyDescent="0.25">
      <c r="A2533" s="78" t="s">
        <v>286</v>
      </c>
      <c r="B2533" s="78" t="s">
        <v>3062</v>
      </c>
      <c r="C2533" s="86" t="s">
        <v>1605</v>
      </c>
      <c r="D2533" s="122">
        <v>43850.576377314814</v>
      </c>
    </row>
    <row r="2534" spans="1:4" x14ac:dyDescent="0.25">
      <c r="A2534" s="78" t="s">
        <v>286</v>
      </c>
      <c r="B2534" s="78" t="s">
        <v>2821</v>
      </c>
      <c r="C2534" s="86" t="s">
        <v>1605</v>
      </c>
      <c r="D2534" s="122">
        <v>43850.576377314814</v>
      </c>
    </row>
    <row r="2535" spans="1:4" x14ac:dyDescent="0.25">
      <c r="A2535" s="78" t="s">
        <v>286</v>
      </c>
      <c r="B2535" s="78" t="s">
        <v>2822</v>
      </c>
      <c r="C2535" s="86" t="s">
        <v>1605</v>
      </c>
      <c r="D2535" s="122">
        <v>43850.576377314814</v>
      </c>
    </row>
    <row r="2536" spans="1:4" x14ac:dyDescent="0.25">
      <c r="A2536" s="78" t="s">
        <v>286</v>
      </c>
      <c r="B2536" s="78" t="s">
        <v>3014</v>
      </c>
      <c r="C2536" s="86" t="s">
        <v>1605</v>
      </c>
      <c r="D2536" s="122">
        <v>43850.576377314814</v>
      </c>
    </row>
    <row r="2537" spans="1:4" x14ac:dyDescent="0.25">
      <c r="A2537" s="78" t="s">
        <v>286</v>
      </c>
      <c r="B2537" s="78" t="s">
        <v>2981</v>
      </c>
      <c r="C2537" s="86" t="s">
        <v>1605</v>
      </c>
      <c r="D2537" s="122">
        <v>43850.576377314814</v>
      </c>
    </row>
    <row r="2538" spans="1:4" x14ac:dyDescent="0.25">
      <c r="A2538" s="78" t="s">
        <v>286</v>
      </c>
      <c r="B2538" s="78" t="s">
        <v>3201</v>
      </c>
      <c r="C2538" s="86" t="s">
        <v>1605</v>
      </c>
      <c r="D2538" s="122">
        <v>43850.576377314814</v>
      </c>
    </row>
    <row r="2539" spans="1:4" x14ac:dyDescent="0.25">
      <c r="A2539" s="78" t="s">
        <v>286</v>
      </c>
      <c r="B2539" s="78" t="s">
        <v>3015</v>
      </c>
      <c r="C2539" s="86" t="s">
        <v>1605</v>
      </c>
      <c r="D2539" s="122">
        <v>43850.576377314814</v>
      </c>
    </row>
    <row r="2540" spans="1:4" x14ac:dyDescent="0.25">
      <c r="A2540" s="78" t="s">
        <v>286</v>
      </c>
      <c r="B2540" s="78" t="s">
        <v>2471</v>
      </c>
      <c r="C2540" s="86" t="s">
        <v>1605</v>
      </c>
      <c r="D2540" s="122">
        <v>43850.576377314814</v>
      </c>
    </row>
    <row r="2541" spans="1:4" x14ac:dyDescent="0.25">
      <c r="A2541" s="78" t="s">
        <v>286</v>
      </c>
      <c r="B2541" s="78" t="s">
        <v>3002</v>
      </c>
      <c r="C2541" s="86" t="s">
        <v>1605</v>
      </c>
      <c r="D2541" s="122">
        <v>43850.576377314814</v>
      </c>
    </row>
    <row r="2542" spans="1:4" x14ac:dyDescent="0.25">
      <c r="A2542" s="78" t="s">
        <v>286</v>
      </c>
      <c r="B2542" s="78" t="s">
        <v>2994</v>
      </c>
      <c r="C2542" s="86" t="s">
        <v>1605</v>
      </c>
      <c r="D2542" s="122">
        <v>43850.576377314814</v>
      </c>
    </row>
    <row r="2543" spans="1:4" x14ac:dyDescent="0.25">
      <c r="A2543" s="78" t="s">
        <v>286</v>
      </c>
      <c r="B2543" s="78" t="s">
        <v>2990</v>
      </c>
      <c r="C2543" s="86" t="s">
        <v>1605</v>
      </c>
      <c r="D2543" s="122">
        <v>43850.576377314814</v>
      </c>
    </row>
    <row r="2544" spans="1:4" x14ac:dyDescent="0.25">
      <c r="A2544" s="78" t="s">
        <v>286</v>
      </c>
      <c r="B2544" s="78" t="s">
        <v>3202</v>
      </c>
      <c r="C2544" s="86" t="s">
        <v>1605</v>
      </c>
      <c r="D2544" s="122">
        <v>43850.576377314814</v>
      </c>
    </row>
    <row r="2545" spans="1:4" x14ac:dyDescent="0.25">
      <c r="A2545" s="78" t="s">
        <v>286</v>
      </c>
      <c r="B2545" s="78" t="s">
        <v>2988</v>
      </c>
      <c r="C2545" s="86" t="s">
        <v>1605</v>
      </c>
      <c r="D2545" s="122">
        <v>43850.576377314814</v>
      </c>
    </row>
    <row r="2546" spans="1:4" x14ac:dyDescent="0.25">
      <c r="A2546" s="78" t="s">
        <v>286</v>
      </c>
      <c r="B2546" s="78" t="s">
        <v>3203</v>
      </c>
      <c r="C2546" s="86" t="s">
        <v>1605</v>
      </c>
      <c r="D2546" s="122">
        <v>43850.576377314814</v>
      </c>
    </row>
    <row r="2547" spans="1:4" x14ac:dyDescent="0.25">
      <c r="A2547" s="78" t="s">
        <v>286</v>
      </c>
      <c r="B2547" s="78" t="s">
        <v>2824</v>
      </c>
      <c r="C2547" s="86" t="s">
        <v>1605</v>
      </c>
      <c r="D2547" s="122">
        <v>43850.576377314814</v>
      </c>
    </row>
    <row r="2548" spans="1:4" x14ac:dyDescent="0.25">
      <c r="A2548" s="78" t="s">
        <v>286</v>
      </c>
      <c r="B2548" s="78" t="s">
        <v>3095</v>
      </c>
      <c r="C2548" s="86" t="s">
        <v>1605</v>
      </c>
      <c r="D2548" s="122">
        <v>43850.576377314814</v>
      </c>
    </row>
    <row r="2549" spans="1:4" x14ac:dyDescent="0.25">
      <c r="A2549" s="78" t="s">
        <v>286</v>
      </c>
      <c r="B2549" s="78" t="s">
        <v>2553</v>
      </c>
      <c r="C2549" s="86" t="s">
        <v>1605</v>
      </c>
      <c r="D2549" s="122">
        <v>43850.576377314814</v>
      </c>
    </row>
    <row r="2550" spans="1:4" x14ac:dyDescent="0.25">
      <c r="A2550" s="78" t="s">
        <v>286</v>
      </c>
      <c r="B2550" s="78" t="s">
        <v>2825</v>
      </c>
      <c r="C2550" s="86" t="s">
        <v>1605</v>
      </c>
      <c r="D2550" s="122">
        <v>43850.576377314814</v>
      </c>
    </row>
    <row r="2551" spans="1:4" x14ac:dyDescent="0.25">
      <c r="A2551" s="78" t="s">
        <v>277</v>
      </c>
      <c r="B2551" s="78" t="s">
        <v>3197</v>
      </c>
      <c r="C2551" s="86" t="s">
        <v>1604</v>
      </c>
      <c r="D2551" s="122">
        <v>43850.493171296293</v>
      </c>
    </row>
    <row r="2552" spans="1:4" x14ac:dyDescent="0.25">
      <c r="A2552" s="78" t="s">
        <v>277</v>
      </c>
      <c r="B2552" s="78" t="s">
        <v>2982</v>
      </c>
      <c r="C2552" s="86" t="s">
        <v>1604</v>
      </c>
      <c r="D2552" s="122">
        <v>43850.493171296293</v>
      </c>
    </row>
    <row r="2553" spans="1:4" x14ac:dyDescent="0.25">
      <c r="A2553" s="78" t="s">
        <v>277</v>
      </c>
      <c r="B2553" s="78" t="s">
        <v>2816</v>
      </c>
      <c r="C2553" s="86" t="s">
        <v>1604</v>
      </c>
      <c r="D2553" s="122">
        <v>43850.493171296293</v>
      </c>
    </row>
    <row r="2554" spans="1:4" x14ac:dyDescent="0.25">
      <c r="A2554" s="78" t="s">
        <v>277</v>
      </c>
      <c r="B2554" s="78" t="s">
        <v>1907</v>
      </c>
      <c r="C2554" s="86" t="s">
        <v>1604</v>
      </c>
      <c r="D2554" s="122">
        <v>43850.493171296293</v>
      </c>
    </row>
    <row r="2555" spans="1:4" x14ac:dyDescent="0.25">
      <c r="A2555" s="78" t="s">
        <v>277</v>
      </c>
      <c r="B2555" s="78" t="s">
        <v>3068</v>
      </c>
      <c r="C2555" s="86" t="s">
        <v>1604</v>
      </c>
      <c r="D2555" s="122">
        <v>43850.493171296293</v>
      </c>
    </row>
    <row r="2556" spans="1:4" x14ac:dyDescent="0.25">
      <c r="A2556" s="78" t="s">
        <v>277</v>
      </c>
      <c r="B2556" s="78" t="s">
        <v>2623</v>
      </c>
      <c r="C2556" s="86" t="s">
        <v>1604</v>
      </c>
      <c r="D2556" s="122">
        <v>43850.493171296293</v>
      </c>
    </row>
    <row r="2557" spans="1:4" x14ac:dyDescent="0.25">
      <c r="A2557" s="78" t="s">
        <v>277</v>
      </c>
      <c r="B2557" s="78" t="s">
        <v>3198</v>
      </c>
      <c r="C2557" s="86" t="s">
        <v>1604</v>
      </c>
      <c r="D2557" s="122">
        <v>43850.493171296293</v>
      </c>
    </row>
    <row r="2558" spans="1:4" x14ac:dyDescent="0.25">
      <c r="A2558" s="78" t="s">
        <v>277</v>
      </c>
      <c r="B2558" s="78" t="s">
        <v>3199</v>
      </c>
      <c r="C2558" s="86" t="s">
        <v>1604</v>
      </c>
      <c r="D2558" s="122">
        <v>43850.493171296293</v>
      </c>
    </row>
    <row r="2559" spans="1:4" x14ac:dyDescent="0.25">
      <c r="A2559" s="78" t="s">
        <v>277</v>
      </c>
      <c r="B2559" s="78" t="s">
        <v>3100</v>
      </c>
      <c r="C2559" s="86" t="s">
        <v>1604</v>
      </c>
      <c r="D2559" s="122">
        <v>43850.493171296293</v>
      </c>
    </row>
    <row r="2560" spans="1:4" x14ac:dyDescent="0.25">
      <c r="A2560" s="78" t="s">
        <v>277</v>
      </c>
      <c r="B2560" s="78" t="s">
        <v>2817</v>
      </c>
      <c r="C2560" s="86" t="s">
        <v>1604</v>
      </c>
      <c r="D2560" s="122">
        <v>43850.493171296293</v>
      </c>
    </row>
    <row r="2561" spans="1:4" x14ac:dyDescent="0.25">
      <c r="A2561" s="78" t="s">
        <v>277</v>
      </c>
      <c r="B2561" s="78" t="s">
        <v>2818</v>
      </c>
      <c r="C2561" s="86" t="s">
        <v>1604</v>
      </c>
      <c r="D2561" s="122">
        <v>43850.493171296293</v>
      </c>
    </row>
    <row r="2562" spans="1:4" x14ac:dyDescent="0.25">
      <c r="A2562" s="78" t="s">
        <v>277</v>
      </c>
      <c r="B2562" s="78" t="s">
        <v>2980</v>
      </c>
      <c r="C2562" s="86" t="s">
        <v>1604</v>
      </c>
      <c r="D2562" s="122">
        <v>43850.493171296293</v>
      </c>
    </row>
    <row r="2563" spans="1:4" x14ac:dyDescent="0.25">
      <c r="A2563" s="78" t="s">
        <v>277</v>
      </c>
      <c r="B2563" s="78" t="s">
        <v>2819</v>
      </c>
      <c r="C2563" s="86" t="s">
        <v>1604</v>
      </c>
      <c r="D2563" s="122">
        <v>43850.493171296293</v>
      </c>
    </row>
    <row r="2564" spans="1:4" x14ac:dyDescent="0.25">
      <c r="A2564" s="78" t="s">
        <v>277</v>
      </c>
      <c r="B2564" s="78" t="s">
        <v>3200</v>
      </c>
      <c r="C2564" s="86" t="s">
        <v>1604</v>
      </c>
      <c r="D2564" s="122">
        <v>43850.493171296293</v>
      </c>
    </row>
    <row r="2565" spans="1:4" x14ac:dyDescent="0.25">
      <c r="A2565" s="78" t="s">
        <v>277</v>
      </c>
      <c r="B2565" s="78" t="s">
        <v>2820</v>
      </c>
      <c r="C2565" s="86" t="s">
        <v>1604</v>
      </c>
      <c r="D2565" s="122">
        <v>43850.493171296293</v>
      </c>
    </row>
    <row r="2566" spans="1:4" x14ac:dyDescent="0.25">
      <c r="A2566" s="78" t="s">
        <v>277</v>
      </c>
      <c r="B2566" s="78" t="s">
        <v>3062</v>
      </c>
      <c r="C2566" s="86" t="s">
        <v>1604</v>
      </c>
      <c r="D2566" s="122">
        <v>43850.493171296293</v>
      </c>
    </row>
    <row r="2567" spans="1:4" x14ac:dyDescent="0.25">
      <c r="A2567" s="78" t="s">
        <v>277</v>
      </c>
      <c r="B2567" s="78" t="s">
        <v>2821</v>
      </c>
      <c r="C2567" s="86" t="s">
        <v>1604</v>
      </c>
      <c r="D2567" s="122">
        <v>43850.493171296293</v>
      </c>
    </row>
    <row r="2568" spans="1:4" x14ac:dyDescent="0.25">
      <c r="A2568" s="78" t="s">
        <v>277</v>
      </c>
      <c r="B2568" s="78" t="s">
        <v>2822</v>
      </c>
      <c r="C2568" s="86" t="s">
        <v>1604</v>
      </c>
      <c r="D2568" s="122">
        <v>43850.493171296293</v>
      </c>
    </row>
    <row r="2569" spans="1:4" x14ac:dyDescent="0.25">
      <c r="A2569" s="78" t="s">
        <v>277</v>
      </c>
      <c r="B2569" s="78" t="s">
        <v>3014</v>
      </c>
      <c r="C2569" s="86" t="s">
        <v>1604</v>
      </c>
      <c r="D2569" s="122">
        <v>43850.493171296293</v>
      </c>
    </row>
    <row r="2570" spans="1:4" x14ac:dyDescent="0.25">
      <c r="A2570" s="78" t="s">
        <v>277</v>
      </c>
      <c r="B2570" s="78" t="s">
        <v>2981</v>
      </c>
      <c r="C2570" s="86" t="s">
        <v>1604</v>
      </c>
      <c r="D2570" s="122">
        <v>43850.493171296293</v>
      </c>
    </row>
    <row r="2571" spans="1:4" x14ac:dyDescent="0.25">
      <c r="A2571" s="78" t="s">
        <v>277</v>
      </c>
      <c r="B2571" s="78" t="s">
        <v>3201</v>
      </c>
      <c r="C2571" s="86" t="s">
        <v>1604</v>
      </c>
      <c r="D2571" s="122">
        <v>43850.493171296293</v>
      </c>
    </row>
    <row r="2572" spans="1:4" x14ac:dyDescent="0.25">
      <c r="A2572" s="78" t="s">
        <v>277</v>
      </c>
      <c r="B2572" s="78" t="s">
        <v>3015</v>
      </c>
      <c r="C2572" s="86" t="s">
        <v>1604</v>
      </c>
      <c r="D2572" s="122">
        <v>43850.493171296293</v>
      </c>
    </row>
    <row r="2573" spans="1:4" x14ac:dyDescent="0.25">
      <c r="A2573" s="78" t="s">
        <v>277</v>
      </c>
      <c r="B2573" s="78" t="s">
        <v>2471</v>
      </c>
      <c r="C2573" s="86" t="s">
        <v>1604</v>
      </c>
      <c r="D2573" s="122">
        <v>43850.493171296293</v>
      </c>
    </row>
    <row r="2574" spans="1:4" x14ac:dyDescent="0.25">
      <c r="A2574" s="78" t="s">
        <v>277</v>
      </c>
      <c r="B2574" s="78" t="s">
        <v>3002</v>
      </c>
      <c r="C2574" s="86" t="s">
        <v>1604</v>
      </c>
      <c r="D2574" s="122">
        <v>43850.493171296293</v>
      </c>
    </row>
    <row r="2575" spans="1:4" x14ac:dyDescent="0.25">
      <c r="A2575" s="78" t="s">
        <v>277</v>
      </c>
      <c r="B2575" s="78" t="s">
        <v>2994</v>
      </c>
      <c r="C2575" s="86" t="s">
        <v>1604</v>
      </c>
      <c r="D2575" s="122">
        <v>43850.493171296293</v>
      </c>
    </row>
    <row r="2576" spans="1:4" x14ac:dyDescent="0.25">
      <c r="A2576" s="78" t="s">
        <v>277</v>
      </c>
      <c r="B2576" s="78" t="s">
        <v>2990</v>
      </c>
      <c r="C2576" s="86" t="s">
        <v>1604</v>
      </c>
      <c r="D2576" s="122">
        <v>43850.493171296293</v>
      </c>
    </row>
    <row r="2577" spans="1:4" x14ac:dyDescent="0.25">
      <c r="A2577" s="78" t="s">
        <v>277</v>
      </c>
      <c r="B2577" s="78" t="s">
        <v>3202</v>
      </c>
      <c r="C2577" s="86" t="s">
        <v>1604</v>
      </c>
      <c r="D2577" s="122">
        <v>43850.493171296293</v>
      </c>
    </row>
    <row r="2578" spans="1:4" x14ac:dyDescent="0.25">
      <c r="A2578" s="78" t="s">
        <v>277</v>
      </c>
      <c r="B2578" s="78" t="s">
        <v>2988</v>
      </c>
      <c r="C2578" s="86" t="s">
        <v>1604</v>
      </c>
      <c r="D2578" s="122">
        <v>43850.493171296293</v>
      </c>
    </row>
    <row r="2579" spans="1:4" x14ac:dyDescent="0.25">
      <c r="A2579" s="78" t="s">
        <v>277</v>
      </c>
      <c r="B2579" s="78" t="s">
        <v>3203</v>
      </c>
      <c r="C2579" s="86" t="s">
        <v>1604</v>
      </c>
      <c r="D2579" s="122">
        <v>43850.493171296293</v>
      </c>
    </row>
    <row r="2580" spans="1:4" x14ac:dyDescent="0.25">
      <c r="A2580" s="78" t="s">
        <v>277</v>
      </c>
      <c r="B2580" s="78" t="s">
        <v>2824</v>
      </c>
      <c r="C2580" s="86" t="s">
        <v>1604</v>
      </c>
      <c r="D2580" s="122">
        <v>43850.493171296293</v>
      </c>
    </row>
    <row r="2581" spans="1:4" x14ac:dyDescent="0.25">
      <c r="A2581" s="78" t="s">
        <v>277</v>
      </c>
      <c r="B2581" s="78" t="s">
        <v>3095</v>
      </c>
      <c r="C2581" s="86" t="s">
        <v>1604</v>
      </c>
      <c r="D2581" s="122">
        <v>43850.493171296293</v>
      </c>
    </row>
    <row r="2582" spans="1:4" x14ac:dyDescent="0.25">
      <c r="A2582" s="78" t="s">
        <v>277</v>
      </c>
      <c r="B2582" s="78" t="s">
        <v>2553</v>
      </c>
      <c r="C2582" s="86" t="s">
        <v>1604</v>
      </c>
      <c r="D2582" s="122">
        <v>43850.493171296293</v>
      </c>
    </row>
    <row r="2583" spans="1:4" x14ac:dyDescent="0.25">
      <c r="A2583" s="78" t="s">
        <v>277</v>
      </c>
      <c r="B2583" s="78" t="s">
        <v>2825</v>
      </c>
      <c r="C2583" s="86" t="s">
        <v>1604</v>
      </c>
      <c r="D2583" s="122">
        <v>43850.493171296293</v>
      </c>
    </row>
    <row r="2584" spans="1:4" x14ac:dyDescent="0.25">
      <c r="A2584" s="78" t="s">
        <v>251</v>
      </c>
      <c r="B2584" s="78" t="s">
        <v>3197</v>
      </c>
      <c r="C2584" s="86" t="s">
        <v>1427</v>
      </c>
      <c r="D2584" s="122">
        <v>43850.820428240739</v>
      </c>
    </row>
    <row r="2585" spans="1:4" x14ac:dyDescent="0.25">
      <c r="A2585" s="78" t="s">
        <v>251</v>
      </c>
      <c r="B2585" s="78" t="s">
        <v>2982</v>
      </c>
      <c r="C2585" s="86" t="s">
        <v>1427</v>
      </c>
      <c r="D2585" s="122">
        <v>43850.820428240739</v>
      </c>
    </row>
    <row r="2586" spans="1:4" x14ac:dyDescent="0.25">
      <c r="A2586" s="78" t="s">
        <v>251</v>
      </c>
      <c r="B2586" s="78" t="s">
        <v>2816</v>
      </c>
      <c r="C2586" s="86" t="s">
        <v>1427</v>
      </c>
      <c r="D2586" s="122">
        <v>43850.820428240739</v>
      </c>
    </row>
    <row r="2587" spans="1:4" x14ac:dyDescent="0.25">
      <c r="A2587" s="78" t="s">
        <v>251</v>
      </c>
      <c r="B2587" s="78" t="s">
        <v>1907</v>
      </c>
      <c r="C2587" s="86" t="s">
        <v>1427</v>
      </c>
      <c r="D2587" s="122">
        <v>43850.820428240739</v>
      </c>
    </row>
    <row r="2588" spans="1:4" x14ac:dyDescent="0.25">
      <c r="A2588" s="78" t="s">
        <v>251</v>
      </c>
      <c r="B2588" s="78" t="s">
        <v>3068</v>
      </c>
      <c r="C2588" s="86" t="s">
        <v>1427</v>
      </c>
      <c r="D2588" s="122">
        <v>43850.820428240739</v>
      </c>
    </row>
    <row r="2589" spans="1:4" x14ac:dyDescent="0.25">
      <c r="A2589" s="78" t="s">
        <v>251</v>
      </c>
      <c r="B2589" s="78" t="s">
        <v>2623</v>
      </c>
      <c r="C2589" s="86" t="s">
        <v>1427</v>
      </c>
      <c r="D2589" s="122">
        <v>43850.820428240739</v>
      </c>
    </row>
    <row r="2590" spans="1:4" x14ac:dyDescent="0.25">
      <c r="A2590" s="78" t="s">
        <v>251</v>
      </c>
      <c r="B2590" s="78" t="s">
        <v>3198</v>
      </c>
      <c r="C2590" s="86" t="s">
        <v>1427</v>
      </c>
      <c r="D2590" s="122">
        <v>43850.820428240739</v>
      </c>
    </row>
    <row r="2591" spans="1:4" x14ac:dyDescent="0.25">
      <c r="A2591" s="78" t="s">
        <v>251</v>
      </c>
      <c r="B2591" s="78" t="s">
        <v>3199</v>
      </c>
      <c r="C2591" s="86" t="s">
        <v>1427</v>
      </c>
      <c r="D2591" s="122">
        <v>43850.820428240739</v>
      </c>
    </row>
    <row r="2592" spans="1:4" x14ac:dyDescent="0.25">
      <c r="A2592" s="78" t="s">
        <v>251</v>
      </c>
      <c r="B2592" s="78" t="s">
        <v>3100</v>
      </c>
      <c r="C2592" s="86" t="s">
        <v>1427</v>
      </c>
      <c r="D2592" s="122">
        <v>43850.820428240739</v>
      </c>
    </row>
    <row r="2593" spans="1:4" x14ac:dyDescent="0.25">
      <c r="A2593" s="78" t="s">
        <v>251</v>
      </c>
      <c r="B2593" s="78" t="s">
        <v>2817</v>
      </c>
      <c r="C2593" s="86" t="s">
        <v>1427</v>
      </c>
      <c r="D2593" s="122">
        <v>43850.820428240739</v>
      </c>
    </row>
    <row r="2594" spans="1:4" x14ac:dyDescent="0.25">
      <c r="A2594" s="78" t="s">
        <v>251</v>
      </c>
      <c r="B2594" s="78" t="s">
        <v>2818</v>
      </c>
      <c r="C2594" s="86" t="s">
        <v>1427</v>
      </c>
      <c r="D2594" s="122">
        <v>43850.820428240739</v>
      </c>
    </row>
    <row r="2595" spans="1:4" x14ac:dyDescent="0.25">
      <c r="A2595" s="78" t="s">
        <v>251</v>
      </c>
      <c r="B2595" s="78" t="s">
        <v>2980</v>
      </c>
      <c r="C2595" s="86" t="s">
        <v>1427</v>
      </c>
      <c r="D2595" s="122">
        <v>43850.820428240739</v>
      </c>
    </row>
    <row r="2596" spans="1:4" x14ac:dyDescent="0.25">
      <c r="A2596" s="78" t="s">
        <v>251</v>
      </c>
      <c r="B2596" s="78" t="s">
        <v>2819</v>
      </c>
      <c r="C2596" s="86" t="s">
        <v>1427</v>
      </c>
      <c r="D2596" s="122">
        <v>43850.820428240739</v>
      </c>
    </row>
    <row r="2597" spans="1:4" x14ac:dyDescent="0.25">
      <c r="A2597" s="78" t="s">
        <v>251</v>
      </c>
      <c r="B2597" s="78" t="s">
        <v>3200</v>
      </c>
      <c r="C2597" s="86" t="s">
        <v>1427</v>
      </c>
      <c r="D2597" s="122">
        <v>43850.820428240739</v>
      </c>
    </row>
    <row r="2598" spans="1:4" x14ac:dyDescent="0.25">
      <c r="A2598" s="78" t="s">
        <v>251</v>
      </c>
      <c r="B2598" s="78" t="s">
        <v>2820</v>
      </c>
      <c r="C2598" s="86" t="s">
        <v>1427</v>
      </c>
      <c r="D2598" s="122">
        <v>43850.820428240739</v>
      </c>
    </row>
    <row r="2599" spans="1:4" x14ac:dyDescent="0.25">
      <c r="A2599" s="78" t="s">
        <v>251</v>
      </c>
      <c r="B2599" s="78" t="s">
        <v>3062</v>
      </c>
      <c r="C2599" s="86" t="s">
        <v>1427</v>
      </c>
      <c r="D2599" s="122">
        <v>43850.820428240739</v>
      </c>
    </row>
    <row r="2600" spans="1:4" x14ac:dyDescent="0.25">
      <c r="A2600" s="78" t="s">
        <v>251</v>
      </c>
      <c r="B2600" s="78" t="s">
        <v>2821</v>
      </c>
      <c r="C2600" s="86" t="s">
        <v>1427</v>
      </c>
      <c r="D2600" s="122">
        <v>43850.820428240739</v>
      </c>
    </row>
    <row r="2601" spans="1:4" x14ac:dyDescent="0.25">
      <c r="A2601" s="78" t="s">
        <v>251</v>
      </c>
      <c r="B2601" s="78" t="s">
        <v>2822</v>
      </c>
      <c r="C2601" s="86" t="s">
        <v>1427</v>
      </c>
      <c r="D2601" s="122">
        <v>43850.820428240739</v>
      </c>
    </row>
    <row r="2602" spans="1:4" x14ac:dyDescent="0.25">
      <c r="A2602" s="78" t="s">
        <v>251</v>
      </c>
      <c r="B2602" s="78" t="s">
        <v>3014</v>
      </c>
      <c r="C2602" s="86" t="s">
        <v>1427</v>
      </c>
      <c r="D2602" s="122">
        <v>43850.820428240739</v>
      </c>
    </row>
    <row r="2603" spans="1:4" x14ac:dyDescent="0.25">
      <c r="A2603" s="78" t="s">
        <v>251</v>
      </c>
      <c r="B2603" s="78" t="s">
        <v>2981</v>
      </c>
      <c r="C2603" s="86" t="s">
        <v>1427</v>
      </c>
      <c r="D2603" s="122">
        <v>43850.820428240739</v>
      </c>
    </row>
    <row r="2604" spans="1:4" x14ac:dyDescent="0.25">
      <c r="A2604" s="78" t="s">
        <v>251</v>
      </c>
      <c r="B2604" s="78" t="s">
        <v>3201</v>
      </c>
      <c r="C2604" s="86" t="s">
        <v>1427</v>
      </c>
      <c r="D2604" s="122">
        <v>43850.820428240739</v>
      </c>
    </row>
    <row r="2605" spans="1:4" x14ac:dyDescent="0.25">
      <c r="A2605" s="78" t="s">
        <v>251</v>
      </c>
      <c r="B2605" s="78" t="s">
        <v>3015</v>
      </c>
      <c r="C2605" s="86" t="s">
        <v>1427</v>
      </c>
      <c r="D2605" s="122">
        <v>43850.820428240739</v>
      </c>
    </row>
    <row r="2606" spans="1:4" x14ac:dyDescent="0.25">
      <c r="A2606" s="78" t="s">
        <v>251</v>
      </c>
      <c r="B2606" s="78" t="s">
        <v>2471</v>
      </c>
      <c r="C2606" s="86" t="s">
        <v>1427</v>
      </c>
      <c r="D2606" s="122">
        <v>43850.820428240739</v>
      </c>
    </row>
    <row r="2607" spans="1:4" x14ac:dyDescent="0.25">
      <c r="A2607" s="78" t="s">
        <v>251</v>
      </c>
      <c r="B2607" s="78" t="s">
        <v>3002</v>
      </c>
      <c r="C2607" s="86" t="s">
        <v>1427</v>
      </c>
      <c r="D2607" s="122">
        <v>43850.820428240739</v>
      </c>
    </row>
    <row r="2608" spans="1:4" x14ac:dyDescent="0.25">
      <c r="A2608" s="78" t="s">
        <v>251</v>
      </c>
      <c r="B2608" s="78" t="s">
        <v>2994</v>
      </c>
      <c r="C2608" s="86" t="s">
        <v>1427</v>
      </c>
      <c r="D2608" s="122">
        <v>43850.820428240739</v>
      </c>
    </row>
    <row r="2609" spans="1:4" x14ac:dyDescent="0.25">
      <c r="A2609" s="78" t="s">
        <v>251</v>
      </c>
      <c r="B2609" s="78" t="s">
        <v>2990</v>
      </c>
      <c r="C2609" s="86" t="s">
        <v>1427</v>
      </c>
      <c r="D2609" s="122">
        <v>43850.820428240739</v>
      </c>
    </row>
    <row r="2610" spans="1:4" x14ac:dyDescent="0.25">
      <c r="A2610" s="78" t="s">
        <v>251</v>
      </c>
      <c r="B2610" s="78" t="s">
        <v>3202</v>
      </c>
      <c r="C2610" s="86" t="s">
        <v>1427</v>
      </c>
      <c r="D2610" s="122">
        <v>43850.820428240739</v>
      </c>
    </row>
    <row r="2611" spans="1:4" x14ac:dyDescent="0.25">
      <c r="A2611" s="78" t="s">
        <v>251</v>
      </c>
      <c r="B2611" s="78" t="s">
        <v>2988</v>
      </c>
      <c r="C2611" s="86" t="s">
        <v>1427</v>
      </c>
      <c r="D2611" s="122">
        <v>43850.820428240739</v>
      </c>
    </row>
    <row r="2612" spans="1:4" x14ac:dyDescent="0.25">
      <c r="A2612" s="78" t="s">
        <v>251</v>
      </c>
      <c r="B2612" s="78" t="s">
        <v>3203</v>
      </c>
      <c r="C2612" s="86" t="s">
        <v>1427</v>
      </c>
      <c r="D2612" s="122">
        <v>43850.820428240739</v>
      </c>
    </row>
    <row r="2613" spans="1:4" x14ac:dyDescent="0.25">
      <c r="A2613" s="78" t="s">
        <v>251</v>
      </c>
      <c r="B2613" s="78" t="s">
        <v>2824</v>
      </c>
      <c r="C2613" s="86" t="s">
        <v>1427</v>
      </c>
      <c r="D2613" s="122">
        <v>43850.820428240739</v>
      </c>
    </row>
    <row r="2614" spans="1:4" x14ac:dyDescent="0.25">
      <c r="A2614" s="78" t="s">
        <v>251</v>
      </c>
      <c r="B2614" s="78" t="s">
        <v>3095</v>
      </c>
      <c r="C2614" s="86" t="s">
        <v>1427</v>
      </c>
      <c r="D2614" s="122">
        <v>43850.820428240739</v>
      </c>
    </row>
    <row r="2615" spans="1:4" x14ac:dyDescent="0.25">
      <c r="A2615" s="78" t="s">
        <v>251</v>
      </c>
      <c r="B2615" s="78" t="s">
        <v>2553</v>
      </c>
      <c r="C2615" s="86" t="s">
        <v>1427</v>
      </c>
      <c r="D2615" s="122">
        <v>43850.820428240739</v>
      </c>
    </row>
    <row r="2616" spans="1:4" x14ac:dyDescent="0.25">
      <c r="A2616" s="78" t="s">
        <v>251</v>
      </c>
      <c r="B2616" s="78" t="s">
        <v>2825</v>
      </c>
      <c r="C2616" s="86" t="s">
        <v>1427</v>
      </c>
      <c r="D2616" s="122">
        <v>43850.820428240739</v>
      </c>
    </row>
    <row r="2617" spans="1:4" x14ac:dyDescent="0.25">
      <c r="A2617" s="78" t="s">
        <v>279</v>
      </c>
      <c r="B2617" s="78" t="s">
        <v>3033</v>
      </c>
      <c r="C2617" s="86" t="s">
        <v>1540</v>
      </c>
      <c r="D2617" s="122">
        <v>43852.3675</v>
      </c>
    </row>
    <row r="2618" spans="1:4" x14ac:dyDescent="0.25">
      <c r="A2618" s="78" t="s">
        <v>279</v>
      </c>
      <c r="B2618" s="78" t="s">
        <v>2522</v>
      </c>
      <c r="C2618" s="86" t="s">
        <v>1540</v>
      </c>
      <c r="D2618" s="122">
        <v>43852.3675</v>
      </c>
    </row>
    <row r="2619" spans="1:4" x14ac:dyDescent="0.25">
      <c r="A2619" s="78" t="s">
        <v>279</v>
      </c>
      <c r="B2619" s="78" t="s">
        <v>3104</v>
      </c>
      <c r="C2619" s="86" t="s">
        <v>1540</v>
      </c>
      <c r="D2619" s="122">
        <v>43852.3675</v>
      </c>
    </row>
    <row r="2620" spans="1:4" x14ac:dyDescent="0.25">
      <c r="A2620" s="78" t="s">
        <v>279</v>
      </c>
      <c r="B2620" s="78" t="s">
        <v>2460</v>
      </c>
      <c r="C2620" s="86" t="s">
        <v>1540</v>
      </c>
      <c r="D2620" s="122">
        <v>43852.3675</v>
      </c>
    </row>
    <row r="2621" spans="1:4" x14ac:dyDescent="0.25">
      <c r="A2621" s="78" t="s">
        <v>279</v>
      </c>
      <c r="B2621" s="78" t="s">
        <v>2989</v>
      </c>
      <c r="C2621" s="86" t="s">
        <v>1540</v>
      </c>
      <c r="D2621" s="122">
        <v>43852.3675</v>
      </c>
    </row>
    <row r="2622" spans="1:4" x14ac:dyDescent="0.25">
      <c r="A2622" s="78" t="s">
        <v>279</v>
      </c>
      <c r="B2622" s="78" t="s">
        <v>2981</v>
      </c>
      <c r="C2622" s="86" t="s">
        <v>1540</v>
      </c>
      <c r="D2622" s="122">
        <v>43852.3675</v>
      </c>
    </row>
    <row r="2623" spans="1:4" x14ac:dyDescent="0.25">
      <c r="A2623" s="78" t="s">
        <v>279</v>
      </c>
      <c r="B2623" s="78" t="s">
        <v>2994</v>
      </c>
      <c r="C2623" s="86" t="s">
        <v>1540</v>
      </c>
      <c r="D2623" s="122">
        <v>43852.3675</v>
      </c>
    </row>
    <row r="2624" spans="1:4" x14ac:dyDescent="0.25">
      <c r="A2624" s="78" t="s">
        <v>279</v>
      </c>
      <c r="B2624" s="78" t="s">
        <v>2773</v>
      </c>
      <c r="C2624" s="86" t="s">
        <v>1540</v>
      </c>
      <c r="D2624" s="122">
        <v>43852.3675</v>
      </c>
    </row>
    <row r="2625" spans="1:4" x14ac:dyDescent="0.25">
      <c r="A2625" s="78" t="s">
        <v>279</v>
      </c>
      <c r="B2625" s="78" t="s">
        <v>3014</v>
      </c>
      <c r="C2625" s="86" t="s">
        <v>1540</v>
      </c>
      <c r="D2625" s="122">
        <v>43852.3675</v>
      </c>
    </row>
    <row r="2626" spans="1:4" x14ac:dyDescent="0.25">
      <c r="A2626" s="78" t="s">
        <v>279</v>
      </c>
      <c r="B2626" s="78" t="s">
        <v>2540</v>
      </c>
      <c r="C2626" s="86" t="s">
        <v>1540</v>
      </c>
      <c r="D2626" s="122">
        <v>43852.3675</v>
      </c>
    </row>
    <row r="2627" spans="1:4" x14ac:dyDescent="0.25">
      <c r="A2627" s="78" t="s">
        <v>279</v>
      </c>
      <c r="B2627" s="78" t="s">
        <v>2990</v>
      </c>
      <c r="C2627" s="86" t="s">
        <v>1540</v>
      </c>
      <c r="D2627" s="122">
        <v>43852.3675</v>
      </c>
    </row>
    <row r="2628" spans="1:4" x14ac:dyDescent="0.25">
      <c r="A2628" s="78" t="s">
        <v>279</v>
      </c>
      <c r="B2628" s="78" t="s">
        <v>2774</v>
      </c>
      <c r="C2628" s="86" t="s">
        <v>1540</v>
      </c>
      <c r="D2628" s="122">
        <v>43852.3675</v>
      </c>
    </row>
    <row r="2629" spans="1:4" x14ac:dyDescent="0.25">
      <c r="A2629" s="78" t="s">
        <v>279</v>
      </c>
      <c r="B2629" s="78" t="s">
        <v>2982</v>
      </c>
      <c r="C2629" s="86" t="s">
        <v>1540</v>
      </c>
      <c r="D2629" s="122">
        <v>43852.3675</v>
      </c>
    </row>
    <row r="2630" spans="1:4" x14ac:dyDescent="0.25">
      <c r="A2630" s="78" t="s">
        <v>279</v>
      </c>
      <c r="B2630" s="78" t="s">
        <v>3136</v>
      </c>
      <c r="C2630" s="86" t="s">
        <v>1540</v>
      </c>
      <c r="D2630" s="122">
        <v>43852.3675</v>
      </c>
    </row>
    <row r="2631" spans="1:4" x14ac:dyDescent="0.25">
      <c r="A2631" s="78" t="s">
        <v>279</v>
      </c>
      <c r="B2631" s="78" t="s">
        <v>3015</v>
      </c>
      <c r="C2631" s="86" t="s">
        <v>1540</v>
      </c>
      <c r="D2631" s="122">
        <v>43852.3675</v>
      </c>
    </row>
    <row r="2632" spans="1:4" x14ac:dyDescent="0.25">
      <c r="A2632" s="78" t="s">
        <v>279</v>
      </c>
      <c r="B2632" s="78" t="s">
        <v>281</v>
      </c>
      <c r="C2632" s="86" t="s">
        <v>1540</v>
      </c>
      <c r="D2632" s="122">
        <v>43852.3675</v>
      </c>
    </row>
    <row r="2633" spans="1:4" x14ac:dyDescent="0.25">
      <c r="A2633" s="78" t="s">
        <v>279</v>
      </c>
      <c r="B2633" s="78" t="s">
        <v>2995</v>
      </c>
      <c r="C2633" s="86" t="s">
        <v>1540</v>
      </c>
      <c r="D2633" s="122">
        <v>43852.3675</v>
      </c>
    </row>
    <row r="2634" spans="1:4" x14ac:dyDescent="0.25">
      <c r="A2634" s="78" t="s">
        <v>279</v>
      </c>
      <c r="B2634" s="78" t="s">
        <v>2987</v>
      </c>
      <c r="C2634" s="86" t="s">
        <v>1540</v>
      </c>
      <c r="D2634" s="122">
        <v>43852.3675</v>
      </c>
    </row>
    <row r="2635" spans="1:4" x14ac:dyDescent="0.25">
      <c r="A2635" s="78" t="s">
        <v>279</v>
      </c>
      <c r="B2635" s="78" t="s">
        <v>2775</v>
      </c>
      <c r="C2635" s="86" t="s">
        <v>1540</v>
      </c>
      <c r="D2635" s="122">
        <v>43852.3675</v>
      </c>
    </row>
    <row r="2636" spans="1:4" x14ac:dyDescent="0.25">
      <c r="A2636" s="78" t="s">
        <v>279</v>
      </c>
      <c r="B2636" s="78" t="s">
        <v>2776</v>
      </c>
      <c r="C2636" s="86" t="s">
        <v>1540</v>
      </c>
      <c r="D2636" s="122">
        <v>43852.3675</v>
      </c>
    </row>
    <row r="2637" spans="1:4" x14ac:dyDescent="0.25">
      <c r="A2637" s="78" t="s">
        <v>279</v>
      </c>
      <c r="B2637" s="78" t="s">
        <v>3012</v>
      </c>
      <c r="C2637" s="86" t="s">
        <v>1540</v>
      </c>
      <c r="D2637" s="122">
        <v>43852.3675</v>
      </c>
    </row>
    <row r="2638" spans="1:4" x14ac:dyDescent="0.25">
      <c r="A2638" s="78" t="s">
        <v>279</v>
      </c>
      <c r="B2638" s="78" t="s">
        <v>2777</v>
      </c>
      <c r="C2638" s="86" t="s">
        <v>1540</v>
      </c>
      <c r="D2638" s="122">
        <v>43852.3675</v>
      </c>
    </row>
    <row r="2639" spans="1:4" x14ac:dyDescent="0.25">
      <c r="A2639" s="78" t="s">
        <v>279</v>
      </c>
      <c r="B2639" s="78" t="s">
        <v>2510</v>
      </c>
      <c r="C2639" s="86" t="s">
        <v>1540</v>
      </c>
      <c r="D2639" s="122">
        <v>43852.3675</v>
      </c>
    </row>
    <row r="2640" spans="1:4" x14ac:dyDescent="0.25">
      <c r="A2640" s="78" t="s">
        <v>279</v>
      </c>
      <c r="B2640" s="78" t="s">
        <v>2999</v>
      </c>
      <c r="C2640" s="86" t="s">
        <v>1540</v>
      </c>
      <c r="D2640" s="122">
        <v>43852.3675</v>
      </c>
    </row>
    <row r="2641" spans="1:4" x14ac:dyDescent="0.25">
      <c r="A2641" s="78" t="s">
        <v>279</v>
      </c>
      <c r="B2641" s="78" t="s">
        <v>3072</v>
      </c>
      <c r="C2641" s="86" t="s">
        <v>1540</v>
      </c>
      <c r="D2641" s="122">
        <v>43852.3675</v>
      </c>
    </row>
    <row r="2642" spans="1:4" x14ac:dyDescent="0.25">
      <c r="A2642" s="78" t="s">
        <v>279</v>
      </c>
      <c r="B2642" s="78" t="s">
        <v>2778</v>
      </c>
      <c r="C2642" s="86" t="s">
        <v>1540</v>
      </c>
      <c r="D2642" s="122">
        <v>43852.3675</v>
      </c>
    </row>
    <row r="2643" spans="1:4" x14ac:dyDescent="0.25">
      <c r="A2643" s="78" t="s">
        <v>279</v>
      </c>
      <c r="B2643" s="78" t="s">
        <v>2779</v>
      </c>
      <c r="C2643" s="86" t="s">
        <v>1540</v>
      </c>
      <c r="D2643" s="122">
        <v>43852.3675</v>
      </c>
    </row>
    <row r="2644" spans="1:4" x14ac:dyDescent="0.25">
      <c r="A2644" s="78" t="s">
        <v>279</v>
      </c>
      <c r="B2644" s="78" t="s">
        <v>2568</v>
      </c>
      <c r="C2644" s="86" t="s">
        <v>1540</v>
      </c>
      <c r="D2644" s="122">
        <v>43852.3675</v>
      </c>
    </row>
    <row r="2645" spans="1:4" x14ac:dyDescent="0.25">
      <c r="A2645" s="78" t="s">
        <v>279</v>
      </c>
      <c r="B2645" s="78" t="s">
        <v>3137</v>
      </c>
      <c r="C2645" s="86" t="s">
        <v>1540</v>
      </c>
      <c r="D2645" s="122">
        <v>43852.3675</v>
      </c>
    </row>
    <row r="2646" spans="1:4" x14ac:dyDescent="0.25">
      <c r="A2646" s="78" t="s">
        <v>279</v>
      </c>
      <c r="B2646" s="78" t="s">
        <v>2458</v>
      </c>
      <c r="C2646" s="86" t="s">
        <v>1540</v>
      </c>
      <c r="D2646" s="122">
        <v>43852.3675</v>
      </c>
    </row>
    <row r="2647" spans="1:4" x14ac:dyDescent="0.25">
      <c r="A2647" s="78" t="s">
        <v>279</v>
      </c>
      <c r="B2647" s="78" t="s">
        <v>3138</v>
      </c>
      <c r="C2647" s="86" t="s">
        <v>1540</v>
      </c>
      <c r="D2647" s="122">
        <v>43852.3675</v>
      </c>
    </row>
    <row r="2648" spans="1:4" x14ac:dyDescent="0.25">
      <c r="A2648" s="78" t="s">
        <v>279</v>
      </c>
      <c r="B2648" s="78" t="s">
        <v>2608</v>
      </c>
      <c r="C2648" s="86" t="s">
        <v>1540</v>
      </c>
      <c r="D2648" s="122">
        <v>43852.3675</v>
      </c>
    </row>
    <row r="2649" spans="1:4" x14ac:dyDescent="0.25">
      <c r="A2649" s="78" t="s">
        <v>279</v>
      </c>
      <c r="B2649" s="78" t="s">
        <v>3007</v>
      </c>
      <c r="C2649" s="86" t="s">
        <v>1540</v>
      </c>
      <c r="D2649" s="122">
        <v>43852.3675</v>
      </c>
    </row>
    <row r="2650" spans="1:4" x14ac:dyDescent="0.25">
      <c r="A2650" s="78" t="s">
        <v>279</v>
      </c>
      <c r="B2650" s="78" t="s">
        <v>2448</v>
      </c>
      <c r="C2650" s="86" t="s">
        <v>1540</v>
      </c>
      <c r="D2650" s="122">
        <v>43852.3675</v>
      </c>
    </row>
    <row r="2651" spans="1:4" x14ac:dyDescent="0.25">
      <c r="A2651" s="78" t="s">
        <v>277</v>
      </c>
      <c r="B2651" s="78" t="s">
        <v>3033</v>
      </c>
      <c r="C2651" s="86" t="s">
        <v>1539</v>
      </c>
      <c r="D2651" s="122">
        <v>43852.295972222222</v>
      </c>
    </row>
    <row r="2652" spans="1:4" x14ac:dyDescent="0.25">
      <c r="A2652" s="78" t="s">
        <v>277</v>
      </c>
      <c r="B2652" s="78" t="s">
        <v>2522</v>
      </c>
      <c r="C2652" s="86" t="s">
        <v>1539</v>
      </c>
      <c r="D2652" s="122">
        <v>43852.295972222222</v>
      </c>
    </row>
    <row r="2653" spans="1:4" x14ac:dyDescent="0.25">
      <c r="A2653" s="78" t="s">
        <v>277</v>
      </c>
      <c r="B2653" s="78" t="s">
        <v>3104</v>
      </c>
      <c r="C2653" s="86" t="s">
        <v>1539</v>
      </c>
      <c r="D2653" s="122">
        <v>43852.295972222222</v>
      </c>
    </row>
    <row r="2654" spans="1:4" x14ac:dyDescent="0.25">
      <c r="A2654" s="78" t="s">
        <v>277</v>
      </c>
      <c r="B2654" s="78" t="s">
        <v>2460</v>
      </c>
      <c r="C2654" s="86" t="s">
        <v>1539</v>
      </c>
      <c r="D2654" s="122">
        <v>43852.295972222222</v>
      </c>
    </row>
    <row r="2655" spans="1:4" x14ac:dyDescent="0.25">
      <c r="A2655" s="78" t="s">
        <v>277</v>
      </c>
      <c r="B2655" s="78" t="s">
        <v>2989</v>
      </c>
      <c r="C2655" s="86" t="s">
        <v>1539</v>
      </c>
      <c r="D2655" s="122">
        <v>43852.295972222222</v>
      </c>
    </row>
    <row r="2656" spans="1:4" x14ac:dyDescent="0.25">
      <c r="A2656" s="78" t="s">
        <v>277</v>
      </c>
      <c r="B2656" s="78" t="s">
        <v>2981</v>
      </c>
      <c r="C2656" s="86" t="s">
        <v>1539</v>
      </c>
      <c r="D2656" s="122">
        <v>43852.295972222222</v>
      </c>
    </row>
    <row r="2657" spans="1:4" x14ac:dyDescent="0.25">
      <c r="A2657" s="78" t="s">
        <v>277</v>
      </c>
      <c r="B2657" s="78" t="s">
        <v>2994</v>
      </c>
      <c r="C2657" s="86" t="s">
        <v>1539</v>
      </c>
      <c r="D2657" s="122">
        <v>43852.295972222222</v>
      </c>
    </row>
    <row r="2658" spans="1:4" x14ac:dyDescent="0.25">
      <c r="A2658" s="78" t="s">
        <v>277</v>
      </c>
      <c r="B2658" s="78" t="s">
        <v>2773</v>
      </c>
      <c r="C2658" s="86" t="s">
        <v>1539</v>
      </c>
      <c r="D2658" s="122">
        <v>43852.295972222222</v>
      </c>
    </row>
    <row r="2659" spans="1:4" x14ac:dyDescent="0.25">
      <c r="A2659" s="78" t="s">
        <v>277</v>
      </c>
      <c r="B2659" s="78" t="s">
        <v>3014</v>
      </c>
      <c r="C2659" s="86" t="s">
        <v>1539</v>
      </c>
      <c r="D2659" s="122">
        <v>43852.295972222222</v>
      </c>
    </row>
    <row r="2660" spans="1:4" x14ac:dyDescent="0.25">
      <c r="A2660" s="78" t="s">
        <v>277</v>
      </c>
      <c r="B2660" s="78" t="s">
        <v>2540</v>
      </c>
      <c r="C2660" s="86" t="s">
        <v>1539</v>
      </c>
      <c r="D2660" s="122">
        <v>43852.295972222222</v>
      </c>
    </row>
    <row r="2661" spans="1:4" x14ac:dyDescent="0.25">
      <c r="A2661" s="78" t="s">
        <v>277</v>
      </c>
      <c r="B2661" s="78" t="s">
        <v>2990</v>
      </c>
      <c r="C2661" s="86" t="s">
        <v>1539</v>
      </c>
      <c r="D2661" s="122">
        <v>43852.295972222222</v>
      </c>
    </row>
    <row r="2662" spans="1:4" x14ac:dyDescent="0.25">
      <c r="A2662" s="78" t="s">
        <v>277</v>
      </c>
      <c r="B2662" s="78" t="s">
        <v>2774</v>
      </c>
      <c r="C2662" s="86" t="s">
        <v>1539</v>
      </c>
      <c r="D2662" s="122">
        <v>43852.295972222222</v>
      </c>
    </row>
    <row r="2663" spans="1:4" x14ac:dyDescent="0.25">
      <c r="A2663" s="78" t="s">
        <v>277</v>
      </c>
      <c r="B2663" s="78" t="s">
        <v>2982</v>
      </c>
      <c r="C2663" s="86" t="s">
        <v>1539</v>
      </c>
      <c r="D2663" s="122">
        <v>43852.295972222222</v>
      </c>
    </row>
    <row r="2664" spans="1:4" x14ac:dyDescent="0.25">
      <c r="A2664" s="78" t="s">
        <v>277</v>
      </c>
      <c r="B2664" s="78" t="s">
        <v>3136</v>
      </c>
      <c r="C2664" s="86" t="s">
        <v>1539</v>
      </c>
      <c r="D2664" s="122">
        <v>43852.295972222222</v>
      </c>
    </row>
    <row r="2665" spans="1:4" x14ac:dyDescent="0.25">
      <c r="A2665" s="78" t="s">
        <v>277</v>
      </c>
      <c r="B2665" s="78" t="s">
        <v>3015</v>
      </c>
      <c r="C2665" s="86" t="s">
        <v>1539</v>
      </c>
      <c r="D2665" s="122">
        <v>43852.295972222222</v>
      </c>
    </row>
    <row r="2666" spans="1:4" x14ac:dyDescent="0.25">
      <c r="A2666" s="78" t="s">
        <v>277</v>
      </c>
      <c r="B2666" s="78" t="s">
        <v>281</v>
      </c>
      <c r="C2666" s="86" t="s">
        <v>1539</v>
      </c>
      <c r="D2666" s="122">
        <v>43852.295972222222</v>
      </c>
    </row>
    <row r="2667" spans="1:4" x14ac:dyDescent="0.25">
      <c r="A2667" s="78" t="s">
        <v>277</v>
      </c>
      <c r="B2667" s="78" t="s">
        <v>2995</v>
      </c>
      <c r="C2667" s="86" t="s">
        <v>1539</v>
      </c>
      <c r="D2667" s="122">
        <v>43852.295972222222</v>
      </c>
    </row>
    <row r="2668" spans="1:4" x14ac:dyDescent="0.25">
      <c r="A2668" s="78" t="s">
        <v>277</v>
      </c>
      <c r="B2668" s="78" t="s">
        <v>2987</v>
      </c>
      <c r="C2668" s="86" t="s">
        <v>1539</v>
      </c>
      <c r="D2668" s="122">
        <v>43852.295972222222</v>
      </c>
    </row>
    <row r="2669" spans="1:4" x14ac:dyDescent="0.25">
      <c r="A2669" s="78" t="s">
        <v>277</v>
      </c>
      <c r="B2669" s="78" t="s">
        <v>2775</v>
      </c>
      <c r="C2669" s="86" t="s">
        <v>1539</v>
      </c>
      <c r="D2669" s="122">
        <v>43852.295972222222</v>
      </c>
    </row>
    <row r="2670" spans="1:4" x14ac:dyDescent="0.25">
      <c r="A2670" s="78" t="s">
        <v>277</v>
      </c>
      <c r="B2670" s="78" t="s">
        <v>2776</v>
      </c>
      <c r="C2670" s="86" t="s">
        <v>1539</v>
      </c>
      <c r="D2670" s="122">
        <v>43852.295972222222</v>
      </c>
    </row>
    <row r="2671" spans="1:4" x14ac:dyDescent="0.25">
      <c r="A2671" s="78" t="s">
        <v>277</v>
      </c>
      <c r="B2671" s="78" t="s">
        <v>3012</v>
      </c>
      <c r="C2671" s="86" t="s">
        <v>1539</v>
      </c>
      <c r="D2671" s="122">
        <v>43852.295972222222</v>
      </c>
    </row>
    <row r="2672" spans="1:4" x14ac:dyDescent="0.25">
      <c r="A2672" s="78" t="s">
        <v>277</v>
      </c>
      <c r="B2672" s="78" t="s">
        <v>2777</v>
      </c>
      <c r="C2672" s="86" t="s">
        <v>1539</v>
      </c>
      <c r="D2672" s="122">
        <v>43852.295972222222</v>
      </c>
    </row>
    <row r="2673" spans="1:4" x14ac:dyDescent="0.25">
      <c r="A2673" s="78" t="s">
        <v>277</v>
      </c>
      <c r="B2673" s="78" t="s">
        <v>2510</v>
      </c>
      <c r="C2673" s="86" t="s">
        <v>1539</v>
      </c>
      <c r="D2673" s="122">
        <v>43852.295972222222</v>
      </c>
    </row>
    <row r="2674" spans="1:4" x14ac:dyDescent="0.25">
      <c r="A2674" s="78" t="s">
        <v>277</v>
      </c>
      <c r="B2674" s="78" t="s">
        <v>2999</v>
      </c>
      <c r="C2674" s="86" t="s">
        <v>1539</v>
      </c>
      <c r="D2674" s="122">
        <v>43852.295972222222</v>
      </c>
    </row>
    <row r="2675" spans="1:4" x14ac:dyDescent="0.25">
      <c r="A2675" s="78" t="s">
        <v>277</v>
      </c>
      <c r="B2675" s="78" t="s">
        <v>3072</v>
      </c>
      <c r="C2675" s="86" t="s">
        <v>1539</v>
      </c>
      <c r="D2675" s="122">
        <v>43852.295972222222</v>
      </c>
    </row>
    <row r="2676" spans="1:4" x14ac:dyDescent="0.25">
      <c r="A2676" s="78" t="s">
        <v>277</v>
      </c>
      <c r="B2676" s="78" t="s">
        <v>2778</v>
      </c>
      <c r="C2676" s="86" t="s">
        <v>1539</v>
      </c>
      <c r="D2676" s="122">
        <v>43852.295972222222</v>
      </c>
    </row>
    <row r="2677" spans="1:4" x14ac:dyDescent="0.25">
      <c r="A2677" s="78" t="s">
        <v>277</v>
      </c>
      <c r="B2677" s="78" t="s">
        <v>2779</v>
      </c>
      <c r="C2677" s="86" t="s">
        <v>1539</v>
      </c>
      <c r="D2677" s="122">
        <v>43852.295972222222</v>
      </c>
    </row>
    <row r="2678" spans="1:4" x14ac:dyDescent="0.25">
      <c r="A2678" s="78" t="s">
        <v>277</v>
      </c>
      <c r="B2678" s="78" t="s">
        <v>2568</v>
      </c>
      <c r="C2678" s="86" t="s">
        <v>1539</v>
      </c>
      <c r="D2678" s="122">
        <v>43852.295972222222</v>
      </c>
    </row>
    <row r="2679" spans="1:4" x14ac:dyDescent="0.25">
      <c r="A2679" s="78" t="s">
        <v>277</v>
      </c>
      <c r="B2679" s="78" t="s">
        <v>3137</v>
      </c>
      <c r="C2679" s="86" t="s">
        <v>1539</v>
      </c>
      <c r="D2679" s="122">
        <v>43852.295972222222</v>
      </c>
    </row>
    <row r="2680" spans="1:4" x14ac:dyDescent="0.25">
      <c r="A2680" s="78" t="s">
        <v>277</v>
      </c>
      <c r="B2680" s="78" t="s">
        <v>2458</v>
      </c>
      <c r="C2680" s="86" t="s">
        <v>1539</v>
      </c>
      <c r="D2680" s="122">
        <v>43852.295972222222</v>
      </c>
    </row>
    <row r="2681" spans="1:4" x14ac:dyDescent="0.25">
      <c r="A2681" s="78" t="s">
        <v>277</v>
      </c>
      <c r="B2681" s="78" t="s">
        <v>3138</v>
      </c>
      <c r="C2681" s="86" t="s">
        <v>1539</v>
      </c>
      <c r="D2681" s="122">
        <v>43852.295972222222</v>
      </c>
    </row>
    <row r="2682" spans="1:4" x14ac:dyDescent="0.25">
      <c r="A2682" s="78" t="s">
        <v>277</v>
      </c>
      <c r="B2682" s="78" t="s">
        <v>2608</v>
      </c>
      <c r="C2682" s="86" t="s">
        <v>1539</v>
      </c>
      <c r="D2682" s="122">
        <v>43852.295972222222</v>
      </c>
    </row>
    <row r="2683" spans="1:4" x14ac:dyDescent="0.25">
      <c r="A2683" s="78" t="s">
        <v>277</v>
      </c>
      <c r="B2683" s="78" t="s">
        <v>3007</v>
      </c>
      <c r="C2683" s="86" t="s">
        <v>1539</v>
      </c>
      <c r="D2683" s="122">
        <v>43852.295972222222</v>
      </c>
    </row>
    <row r="2684" spans="1:4" x14ac:dyDescent="0.25">
      <c r="A2684" s="78" t="s">
        <v>277</v>
      </c>
      <c r="B2684" s="78" t="s">
        <v>2448</v>
      </c>
      <c r="C2684" s="86" t="s">
        <v>1539</v>
      </c>
      <c r="D2684" s="122">
        <v>43852.295972222222</v>
      </c>
    </row>
    <row r="2685" spans="1:4" x14ac:dyDescent="0.25">
      <c r="A2685" s="78" t="s">
        <v>277</v>
      </c>
      <c r="B2685" s="78" t="s">
        <v>281</v>
      </c>
      <c r="C2685" s="86" t="s">
        <v>1538</v>
      </c>
      <c r="D2685" s="122">
        <v>43850.34034722222</v>
      </c>
    </row>
    <row r="2686" spans="1:4" x14ac:dyDescent="0.25">
      <c r="A2686" s="78" t="s">
        <v>277</v>
      </c>
      <c r="B2686" s="78" t="s">
        <v>1678</v>
      </c>
      <c r="C2686" s="86" t="s">
        <v>1538</v>
      </c>
      <c r="D2686" s="122">
        <v>43850.34034722222</v>
      </c>
    </row>
    <row r="2687" spans="1:4" x14ac:dyDescent="0.25">
      <c r="A2687" s="78" t="s">
        <v>277</v>
      </c>
      <c r="B2687" s="78" t="s">
        <v>3204</v>
      </c>
      <c r="C2687" s="86" t="s">
        <v>1538</v>
      </c>
      <c r="D2687" s="122">
        <v>43850.34034722222</v>
      </c>
    </row>
    <row r="2688" spans="1:4" x14ac:dyDescent="0.25">
      <c r="A2688" s="78" t="s">
        <v>277</v>
      </c>
      <c r="B2688" s="78" t="s">
        <v>2982</v>
      </c>
      <c r="C2688" s="86" t="s">
        <v>1538</v>
      </c>
      <c r="D2688" s="122">
        <v>43850.34034722222</v>
      </c>
    </row>
    <row r="2689" spans="1:4" x14ac:dyDescent="0.25">
      <c r="A2689" s="78" t="s">
        <v>277</v>
      </c>
      <c r="B2689" s="78" t="s">
        <v>3136</v>
      </c>
      <c r="C2689" s="86" t="s">
        <v>1538</v>
      </c>
      <c r="D2689" s="122">
        <v>43850.34034722222</v>
      </c>
    </row>
    <row r="2690" spans="1:4" x14ac:dyDescent="0.25">
      <c r="A2690" s="78" t="s">
        <v>277</v>
      </c>
      <c r="B2690" s="78" t="s">
        <v>3205</v>
      </c>
      <c r="C2690" s="86" t="s">
        <v>1538</v>
      </c>
      <c r="D2690" s="122">
        <v>43850.34034722222</v>
      </c>
    </row>
    <row r="2691" spans="1:4" x14ac:dyDescent="0.25">
      <c r="A2691" s="78" t="s">
        <v>277</v>
      </c>
      <c r="B2691" s="78" t="s">
        <v>2827</v>
      </c>
      <c r="C2691" s="86" t="s">
        <v>1538</v>
      </c>
      <c r="D2691" s="122">
        <v>43850.34034722222</v>
      </c>
    </row>
    <row r="2692" spans="1:4" x14ac:dyDescent="0.25">
      <c r="A2692" s="78" t="s">
        <v>277</v>
      </c>
      <c r="B2692" s="78" t="s">
        <v>3012</v>
      </c>
      <c r="C2692" s="86" t="s">
        <v>1538</v>
      </c>
      <c r="D2692" s="122">
        <v>43850.34034722222</v>
      </c>
    </row>
    <row r="2693" spans="1:4" x14ac:dyDescent="0.25">
      <c r="A2693" s="78" t="s">
        <v>277</v>
      </c>
      <c r="B2693" s="78" t="s">
        <v>2510</v>
      </c>
      <c r="C2693" s="86" t="s">
        <v>1538</v>
      </c>
      <c r="D2693" s="122">
        <v>43850.34034722222</v>
      </c>
    </row>
    <row r="2694" spans="1:4" x14ac:dyDescent="0.25">
      <c r="A2694" s="78" t="s">
        <v>277</v>
      </c>
      <c r="B2694" s="78" t="s">
        <v>2989</v>
      </c>
      <c r="C2694" s="86" t="s">
        <v>1538</v>
      </c>
      <c r="D2694" s="122">
        <v>43850.34034722222</v>
      </c>
    </row>
    <row r="2695" spans="1:4" x14ac:dyDescent="0.25">
      <c r="A2695" s="78" t="s">
        <v>277</v>
      </c>
      <c r="B2695" s="78" t="s">
        <v>2981</v>
      </c>
      <c r="C2695" s="86" t="s">
        <v>1538</v>
      </c>
      <c r="D2695" s="122">
        <v>43850.34034722222</v>
      </c>
    </row>
    <row r="2696" spans="1:4" x14ac:dyDescent="0.25">
      <c r="A2696" s="78" t="s">
        <v>277</v>
      </c>
      <c r="B2696" s="78" t="s">
        <v>2994</v>
      </c>
      <c r="C2696" s="86" t="s">
        <v>1538</v>
      </c>
      <c r="D2696" s="122">
        <v>43850.34034722222</v>
      </c>
    </row>
    <row r="2697" spans="1:4" x14ac:dyDescent="0.25">
      <c r="A2697" s="78" t="s">
        <v>277</v>
      </c>
      <c r="B2697" s="78" t="s">
        <v>2999</v>
      </c>
      <c r="C2697" s="86" t="s">
        <v>1538</v>
      </c>
      <c r="D2697" s="122">
        <v>43850.34034722222</v>
      </c>
    </row>
    <row r="2698" spans="1:4" x14ac:dyDescent="0.25">
      <c r="A2698" s="78" t="s">
        <v>277</v>
      </c>
      <c r="B2698" s="78" t="s">
        <v>3072</v>
      </c>
      <c r="C2698" s="86" t="s">
        <v>1538</v>
      </c>
      <c r="D2698" s="122">
        <v>43850.34034722222</v>
      </c>
    </row>
    <row r="2699" spans="1:4" x14ac:dyDescent="0.25">
      <c r="A2699" s="78" t="s">
        <v>277</v>
      </c>
      <c r="B2699" s="78" t="s">
        <v>2568</v>
      </c>
      <c r="C2699" s="86" t="s">
        <v>1538</v>
      </c>
      <c r="D2699" s="122">
        <v>43850.34034722222</v>
      </c>
    </row>
    <row r="2700" spans="1:4" x14ac:dyDescent="0.25">
      <c r="A2700" s="78" t="s">
        <v>277</v>
      </c>
      <c r="B2700" s="78" t="s">
        <v>3015</v>
      </c>
      <c r="C2700" s="86" t="s">
        <v>1538</v>
      </c>
      <c r="D2700" s="122">
        <v>43850.34034722222</v>
      </c>
    </row>
    <row r="2701" spans="1:4" x14ac:dyDescent="0.25">
      <c r="A2701" s="78" t="s">
        <v>277</v>
      </c>
      <c r="B2701" s="78" t="s">
        <v>2985</v>
      </c>
      <c r="C2701" s="86" t="s">
        <v>1538</v>
      </c>
      <c r="D2701" s="122">
        <v>43850.34034722222</v>
      </c>
    </row>
    <row r="2702" spans="1:4" x14ac:dyDescent="0.25">
      <c r="A2702" s="78" t="s">
        <v>277</v>
      </c>
      <c r="B2702" s="78" t="s">
        <v>2828</v>
      </c>
      <c r="C2702" s="86" t="s">
        <v>1538</v>
      </c>
      <c r="D2702" s="122">
        <v>43850.34034722222</v>
      </c>
    </row>
    <row r="2703" spans="1:4" x14ac:dyDescent="0.25">
      <c r="A2703" s="78" t="s">
        <v>277</v>
      </c>
      <c r="B2703" s="78" t="s">
        <v>2829</v>
      </c>
      <c r="C2703" s="86" t="s">
        <v>1538</v>
      </c>
      <c r="D2703" s="122">
        <v>43850.34034722222</v>
      </c>
    </row>
    <row r="2704" spans="1:4" x14ac:dyDescent="0.25">
      <c r="A2704" s="78" t="s">
        <v>277</v>
      </c>
      <c r="B2704" s="78" t="s">
        <v>2830</v>
      </c>
      <c r="C2704" s="86" t="s">
        <v>1538</v>
      </c>
      <c r="D2704" s="122">
        <v>43850.34034722222</v>
      </c>
    </row>
    <row r="2705" spans="1:4" x14ac:dyDescent="0.25">
      <c r="A2705" s="78" t="s">
        <v>277</v>
      </c>
      <c r="B2705" s="78" t="s">
        <v>2831</v>
      </c>
      <c r="C2705" s="86" t="s">
        <v>1538</v>
      </c>
      <c r="D2705" s="122">
        <v>43850.34034722222</v>
      </c>
    </row>
    <row r="2706" spans="1:4" x14ac:dyDescent="0.25">
      <c r="A2706" s="78" t="s">
        <v>277</v>
      </c>
      <c r="B2706" s="78" t="s">
        <v>2832</v>
      </c>
      <c r="C2706" s="86" t="s">
        <v>1538</v>
      </c>
      <c r="D2706" s="122">
        <v>43850.34034722222</v>
      </c>
    </row>
    <row r="2707" spans="1:4" x14ac:dyDescent="0.25">
      <c r="A2707" s="78" t="s">
        <v>277</v>
      </c>
      <c r="B2707" s="78" t="s">
        <v>2990</v>
      </c>
      <c r="C2707" s="86" t="s">
        <v>1538</v>
      </c>
      <c r="D2707" s="122">
        <v>43850.34034722222</v>
      </c>
    </row>
    <row r="2708" spans="1:4" x14ac:dyDescent="0.25">
      <c r="A2708" s="78" t="s">
        <v>277</v>
      </c>
      <c r="B2708" s="78" t="s">
        <v>2833</v>
      </c>
      <c r="C2708" s="86" t="s">
        <v>1538</v>
      </c>
      <c r="D2708" s="122">
        <v>43850.34034722222</v>
      </c>
    </row>
    <row r="2709" spans="1:4" x14ac:dyDescent="0.25">
      <c r="A2709" s="78" t="s">
        <v>277</v>
      </c>
      <c r="B2709" s="78" t="s">
        <v>2834</v>
      </c>
      <c r="C2709" s="86" t="s">
        <v>1538</v>
      </c>
      <c r="D2709" s="122">
        <v>43850.34034722222</v>
      </c>
    </row>
    <row r="2710" spans="1:4" x14ac:dyDescent="0.25">
      <c r="A2710" s="78" t="s">
        <v>277</v>
      </c>
      <c r="B2710" s="78" t="s">
        <v>3206</v>
      </c>
      <c r="C2710" s="86" t="s">
        <v>1538</v>
      </c>
      <c r="D2710" s="122">
        <v>43850.34034722222</v>
      </c>
    </row>
    <row r="2711" spans="1:4" x14ac:dyDescent="0.25">
      <c r="A2711" s="78" t="s">
        <v>277</v>
      </c>
      <c r="B2711" s="78" t="s">
        <v>3107</v>
      </c>
      <c r="C2711" s="86" t="s">
        <v>1538</v>
      </c>
      <c r="D2711" s="122">
        <v>43850.34034722222</v>
      </c>
    </row>
    <row r="2712" spans="1:4" x14ac:dyDescent="0.25">
      <c r="A2712" s="78" t="s">
        <v>277</v>
      </c>
      <c r="B2712" s="78" t="s">
        <v>3035</v>
      </c>
      <c r="C2712" s="86" t="s">
        <v>1538</v>
      </c>
      <c r="D2712" s="122">
        <v>43850.34034722222</v>
      </c>
    </row>
    <row r="2713" spans="1:4" x14ac:dyDescent="0.25">
      <c r="A2713" s="78" t="s">
        <v>277</v>
      </c>
      <c r="B2713" s="78" t="s">
        <v>2707</v>
      </c>
      <c r="C2713" s="86" t="s">
        <v>1538</v>
      </c>
      <c r="D2713" s="122">
        <v>43850.34034722222</v>
      </c>
    </row>
    <row r="2714" spans="1:4" x14ac:dyDescent="0.25">
      <c r="A2714" s="78" t="s">
        <v>277</v>
      </c>
      <c r="B2714" s="78" t="s">
        <v>2588</v>
      </c>
      <c r="C2714" s="86" t="s">
        <v>1538</v>
      </c>
      <c r="D2714" s="122">
        <v>43850.34034722222</v>
      </c>
    </row>
    <row r="2715" spans="1:4" x14ac:dyDescent="0.25">
      <c r="A2715" s="78" t="s">
        <v>277</v>
      </c>
      <c r="B2715" s="78" t="s">
        <v>3207</v>
      </c>
      <c r="C2715" s="86" t="s">
        <v>1538</v>
      </c>
      <c r="D2715" s="122">
        <v>43850.34034722222</v>
      </c>
    </row>
    <row r="2716" spans="1:4" x14ac:dyDescent="0.25">
      <c r="A2716" s="78" t="s">
        <v>277</v>
      </c>
      <c r="B2716" s="78" t="s">
        <v>2492</v>
      </c>
      <c r="C2716" s="86" t="s">
        <v>1538</v>
      </c>
      <c r="D2716" s="122">
        <v>43850.34034722222</v>
      </c>
    </row>
    <row r="2717" spans="1:4" x14ac:dyDescent="0.25">
      <c r="A2717" s="78" t="s">
        <v>277</v>
      </c>
      <c r="B2717" s="78" t="s">
        <v>3007</v>
      </c>
      <c r="C2717" s="86" t="s">
        <v>1538</v>
      </c>
      <c r="D2717" s="122">
        <v>43850.34034722222</v>
      </c>
    </row>
    <row r="2718" spans="1:4" x14ac:dyDescent="0.25">
      <c r="A2718" s="78" t="s">
        <v>277</v>
      </c>
      <c r="B2718" s="78" t="s">
        <v>2448</v>
      </c>
      <c r="C2718" s="86" t="s">
        <v>1538</v>
      </c>
      <c r="D2718" s="122">
        <v>43850.34034722222</v>
      </c>
    </row>
    <row r="2719" spans="1:4" x14ac:dyDescent="0.25">
      <c r="A2719" s="78" t="s">
        <v>277</v>
      </c>
      <c r="B2719" s="78" t="s">
        <v>3008</v>
      </c>
      <c r="C2719" s="86" t="s">
        <v>1538</v>
      </c>
      <c r="D2719" s="122">
        <v>43850.34034722222</v>
      </c>
    </row>
    <row r="2720" spans="1:4" x14ac:dyDescent="0.25">
      <c r="A2720" s="78" t="s">
        <v>277</v>
      </c>
      <c r="B2720" s="78" t="s">
        <v>3009</v>
      </c>
      <c r="C2720" s="86" t="s">
        <v>1538</v>
      </c>
      <c r="D2720" s="122">
        <v>43850.34034722222</v>
      </c>
    </row>
    <row r="2721" spans="1:4" x14ac:dyDescent="0.25">
      <c r="A2721" s="78" t="s">
        <v>277</v>
      </c>
      <c r="B2721" s="78" t="s">
        <v>2465</v>
      </c>
      <c r="C2721" s="86" t="s">
        <v>1538</v>
      </c>
      <c r="D2721" s="122">
        <v>43850.34034722222</v>
      </c>
    </row>
    <row r="2722" spans="1:4" x14ac:dyDescent="0.25">
      <c r="A2722" s="78" t="s">
        <v>277</v>
      </c>
      <c r="B2722" s="78" t="s">
        <v>3010</v>
      </c>
      <c r="C2722" s="86" t="s">
        <v>1538</v>
      </c>
      <c r="D2722" s="122">
        <v>43850.34034722222</v>
      </c>
    </row>
    <row r="2723" spans="1:4" x14ac:dyDescent="0.25">
      <c r="A2723" s="78" t="s">
        <v>281</v>
      </c>
      <c r="B2723" s="78" t="s">
        <v>281</v>
      </c>
      <c r="C2723" s="86" t="s">
        <v>1537</v>
      </c>
      <c r="D2723" s="122">
        <v>43850.357754629629</v>
      </c>
    </row>
    <row r="2724" spans="1:4" x14ac:dyDescent="0.25">
      <c r="A2724" s="78" t="s">
        <v>281</v>
      </c>
      <c r="B2724" s="78" t="s">
        <v>1678</v>
      </c>
      <c r="C2724" s="86" t="s">
        <v>1537</v>
      </c>
      <c r="D2724" s="122">
        <v>43850.357754629629</v>
      </c>
    </row>
    <row r="2725" spans="1:4" x14ac:dyDescent="0.25">
      <c r="A2725" s="78" t="s">
        <v>281</v>
      </c>
      <c r="B2725" s="78" t="s">
        <v>3204</v>
      </c>
      <c r="C2725" s="86" t="s">
        <v>1537</v>
      </c>
      <c r="D2725" s="122">
        <v>43850.357754629629</v>
      </c>
    </row>
    <row r="2726" spans="1:4" x14ac:dyDescent="0.25">
      <c r="A2726" s="78" t="s">
        <v>281</v>
      </c>
      <c r="B2726" s="78" t="s">
        <v>2982</v>
      </c>
      <c r="C2726" s="86" t="s">
        <v>1537</v>
      </c>
      <c r="D2726" s="122">
        <v>43850.357754629629</v>
      </c>
    </row>
    <row r="2727" spans="1:4" x14ac:dyDescent="0.25">
      <c r="A2727" s="78" t="s">
        <v>281</v>
      </c>
      <c r="B2727" s="78" t="s">
        <v>3136</v>
      </c>
      <c r="C2727" s="86" t="s">
        <v>1537</v>
      </c>
      <c r="D2727" s="122">
        <v>43850.357754629629</v>
      </c>
    </row>
    <row r="2728" spans="1:4" x14ac:dyDescent="0.25">
      <c r="A2728" s="78" t="s">
        <v>281</v>
      </c>
      <c r="B2728" s="78" t="s">
        <v>3205</v>
      </c>
      <c r="C2728" s="86" t="s">
        <v>1537</v>
      </c>
      <c r="D2728" s="122">
        <v>43850.357754629629</v>
      </c>
    </row>
    <row r="2729" spans="1:4" x14ac:dyDescent="0.25">
      <c r="A2729" s="78" t="s">
        <v>281</v>
      </c>
      <c r="B2729" s="78" t="s">
        <v>2827</v>
      </c>
      <c r="C2729" s="86" t="s">
        <v>1537</v>
      </c>
      <c r="D2729" s="122">
        <v>43850.357754629629</v>
      </c>
    </row>
    <row r="2730" spans="1:4" x14ac:dyDescent="0.25">
      <c r="A2730" s="78" t="s">
        <v>281</v>
      </c>
      <c r="B2730" s="78" t="s">
        <v>3012</v>
      </c>
      <c r="C2730" s="86" t="s">
        <v>1537</v>
      </c>
      <c r="D2730" s="122">
        <v>43850.357754629629</v>
      </c>
    </row>
    <row r="2731" spans="1:4" x14ac:dyDescent="0.25">
      <c r="A2731" s="78" t="s">
        <v>281</v>
      </c>
      <c r="B2731" s="78" t="s">
        <v>2510</v>
      </c>
      <c r="C2731" s="86" t="s">
        <v>1537</v>
      </c>
      <c r="D2731" s="122">
        <v>43850.357754629629</v>
      </c>
    </row>
    <row r="2732" spans="1:4" x14ac:dyDescent="0.25">
      <c r="A2732" s="78" t="s">
        <v>281</v>
      </c>
      <c r="B2732" s="78" t="s">
        <v>2989</v>
      </c>
      <c r="C2732" s="86" t="s">
        <v>1537</v>
      </c>
      <c r="D2732" s="122">
        <v>43850.357754629629</v>
      </c>
    </row>
    <row r="2733" spans="1:4" x14ac:dyDescent="0.25">
      <c r="A2733" s="78" t="s">
        <v>281</v>
      </c>
      <c r="B2733" s="78" t="s">
        <v>2981</v>
      </c>
      <c r="C2733" s="86" t="s">
        <v>1537</v>
      </c>
      <c r="D2733" s="122">
        <v>43850.357754629629</v>
      </c>
    </row>
    <row r="2734" spans="1:4" x14ac:dyDescent="0.25">
      <c r="A2734" s="78" t="s">
        <v>281</v>
      </c>
      <c r="B2734" s="78" t="s">
        <v>2994</v>
      </c>
      <c r="C2734" s="86" t="s">
        <v>1537</v>
      </c>
      <c r="D2734" s="122">
        <v>43850.357754629629</v>
      </c>
    </row>
    <row r="2735" spans="1:4" x14ac:dyDescent="0.25">
      <c r="A2735" s="78" t="s">
        <v>281</v>
      </c>
      <c r="B2735" s="78" t="s">
        <v>2999</v>
      </c>
      <c r="C2735" s="86" t="s">
        <v>1537</v>
      </c>
      <c r="D2735" s="122">
        <v>43850.357754629629</v>
      </c>
    </row>
    <row r="2736" spans="1:4" x14ac:dyDescent="0.25">
      <c r="A2736" s="78" t="s">
        <v>281</v>
      </c>
      <c r="B2736" s="78" t="s">
        <v>3072</v>
      </c>
      <c r="C2736" s="86" t="s">
        <v>1537</v>
      </c>
      <c r="D2736" s="122">
        <v>43850.357754629629</v>
      </c>
    </row>
    <row r="2737" spans="1:4" x14ac:dyDescent="0.25">
      <c r="A2737" s="78" t="s">
        <v>281</v>
      </c>
      <c r="B2737" s="78" t="s">
        <v>2568</v>
      </c>
      <c r="C2737" s="86" t="s">
        <v>1537</v>
      </c>
      <c r="D2737" s="122">
        <v>43850.357754629629</v>
      </c>
    </row>
    <row r="2738" spans="1:4" x14ac:dyDescent="0.25">
      <c r="A2738" s="78" t="s">
        <v>281</v>
      </c>
      <c r="B2738" s="78" t="s">
        <v>3015</v>
      </c>
      <c r="C2738" s="86" t="s">
        <v>1537</v>
      </c>
      <c r="D2738" s="122">
        <v>43850.357754629629</v>
      </c>
    </row>
    <row r="2739" spans="1:4" x14ac:dyDescent="0.25">
      <c r="A2739" s="78" t="s">
        <v>281</v>
      </c>
      <c r="B2739" s="78" t="s">
        <v>2985</v>
      </c>
      <c r="C2739" s="86" t="s">
        <v>1537</v>
      </c>
      <c r="D2739" s="122">
        <v>43850.357754629629</v>
      </c>
    </row>
    <row r="2740" spans="1:4" x14ac:dyDescent="0.25">
      <c r="A2740" s="78" t="s">
        <v>281</v>
      </c>
      <c r="B2740" s="78" t="s">
        <v>2828</v>
      </c>
      <c r="C2740" s="86" t="s">
        <v>1537</v>
      </c>
      <c r="D2740" s="122">
        <v>43850.357754629629</v>
      </c>
    </row>
    <row r="2741" spans="1:4" x14ac:dyDescent="0.25">
      <c r="A2741" s="78" t="s">
        <v>281</v>
      </c>
      <c r="B2741" s="78" t="s">
        <v>2829</v>
      </c>
      <c r="C2741" s="86" t="s">
        <v>1537</v>
      </c>
      <c r="D2741" s="122">
        <v>43850.357754629629</v>
      </c>
    </row>
    <row r="2742" spans="1:4" x14ac:dyDescent="0.25">
      <c r="A2742" s="78" t="s">
        <v>281</v>
      </c>
      <c r="B2742" s="78" t="s">
        <v>2830</v>
      </c>
      <c r="C2742" s="86" t="s">
        <v>1537</v>
      </c>
      <c r="D2742" s="122">
        <v>43850.357754629629</v>
      </c>
    </row>
    <row r="2743" spans="1:4" x14ac:dyDescent="0.25">
      <c r="A2743" s="78" t="s">
        <v>281</v>
      </c>
      <c r="B2743" s="78" t="s">
        <v>2831</v>
      </c>
      <c r="C2743" s="86" t="s">
        <v>1537</v>
      </c>
      <c r="D2743" s="122">
        <v>43850.357754629629</v>
      </c>
    </row>
    <row r="2744" spans="1:4" x14ac:dyDescent="0.25">
      <c r="A2744" s="78" t="s">
        <v>281</v>
      </c>
      <c r="B2744" s="78" t="s">
        <v>2832</v>
      </c>
      <c r="C2744" s="86" t="s">
        <v>1537</v>
      </c>
      <c r="D2744" s="122">
        <v>43850.357754629629</v>
      </c>
    </row>
    <row r="2745" spans="1:4" x14ac:dyDescent="0.25">
      <c r="A2745" s="78" t="s">
        <v>281</v>
      </c>
      <c r="B2745" s="78" t="s">
        <v>2990</v>
      </c>
      <c r="C2745" s="86" t="s">
        <v>1537</v>
      </c>
      <c r="D2745" s="122">
        <v>43850.357754629629</v>
      </c>
    </row>
    <row r="2746" spans="1:4" x14ac:dyDescent="0.25">
      <c r="A2746" s="78" t="s">
        <v>281</v>
      </c>
      <c r="B2746" s="78" t="s">
        <v>2833</v>
      </c>
      <c r="C2746" s="86" t="s">
        <v>1537</v>
      </c>
      <c r="D2746" s="122">
        <v>43850.357754629629</v>
      </c>
    </row>
    <row r="2747" spans="1:4" x14ac:dyDescent="0.25">
      <c r="A2747" s="78" t="s">
        <v>281</v>
      </c>
      <c r="B2747" s="78" t="s">
        <v>2834</v>
      </c>
      <c r="C2747" s="86" t="s">
        <v>1537</v>
      </c>
      <c r="D2747" s="122">
        <v>43850.357754629629</v>
      </c>
    </row>
    <row r="2748" spans="1:4" x14ac:dyDescent="0.25">
      <c r="A2748" s="78" t="s">
        <v>281</v>
      </c>
      <c r="B2748" s="78" t="s">
        <v>3206</v>
      </c>
      <c r="C2748" s="86" t="s">
        <v>1537</v>
      </c>
      <c r="D2748" s="122">
        <v>43850.357754629629</v>
      </c>
    </row>
    <row r="2749" spans="1:4" x14ac:dyDescent="0.25">
      <c r="A2749" s="78" t="s">
        <v>281</v>
      </c>
      <c r="B2749" s="78" t="s">
        <v>3107</v>
      </c>
      <c r="C2749" s="86" t="s">
        <v>1537</v>
      </c>
      <c r="D2749" s="122">
        <v>43850.357754629629</v>
      </c>
    </row>
    <row r="2750" spans="1:4" x14ac:dyDescent="0.25">
      <c r="A2750" s="78" t="s">
        <v>281</v>
      </c>
      <c r="B2750" s="78" t="s">
        <v>3035</v>
      </c>
      <c r="C2750" s="86" t="s">
        <v>1537</v>
      </c>
      <c r="D2750" s="122">
        <v>43850.357754629629</v>
      </c>
    </row>
    <row r="2751" spans="1:4" x14ac:dyDescent="0.25">
      <c r="A2751" s="78" t="s">
        <v>281</v>
      </c>
      <c r="B2751" s="78" t="s">
        <v>2707</v>
      </c>
      <c r="C2751" s="86" t="s">
        <v>1537</v>
      </c>
      <c r="D2751" s="122">
        <v>43850.357754629629</v>
      </c>
    </row>
    <row r="2752" spans="1:4" x14ac:dyDescent="0.25">
      <c r="A2752" s="78" t="s">
        <v>281</v>
      </c>
      <c r="B2752" s="78" t="s">
        <v>2588</v>
      </c>
      <c r="C2752" s="86" t="s">
        <v>1537</v>
      </c>
      <c r="D2752" s="122">
        <v>43850.357754629629</v>
      </c>
    </row>
    <row r="2753" spans="1:4" x14ac:dyDescent="0.25">
      <c r="A2753" s="78" t="s">
        <v>281</v>
      </c>
      <c r="B2753" s="78" t="s">
        <v>3207</v>
      </c>
      <c r="C2753" s="86" t="s">
        <v>1537</v>
      </c>
      <c r="D2753" s="122">
        <v>43850.357754629629</v>
      </c>
    </row>
    <row r="2754" spans="1:4" x14ac:dyDescent="0.25">
      <c r="A2754" s="78" t="s">
        <v>281</v>
      </c>
      <c r="B2754" s="78" t="s">
        <v>2492</v>
      </c>
      <c r="C2754" s="86" t="s">
        <v>1537</v>
      </c>
      <c r="D2754" s="122">
        <v>43850.357754629629</v>
      </c>
    </row>
    <row r="2755" spans="1:4" x14ac:dyDescent="0.25">
      <c r="A2755" s="78" t="s">
        <v>281</v>
      </c>
      <c r="B2755" s="78" t="s">
        <v>3007</v>
      </c>
      <c r="C2755" s="86" t="s">
        <v>1537</v>
      </c>
      <c r="D2755" s="122">
        <v>43850.357754629629</v>
      </c>
    </row>
    <row r="2756" spans="1:4" x14ac:dyDescent="0.25">
      <c r="A2756" s="78" t="s">
        <v>281</v>
      </c>
      <c r="B2756" s="78" t="s">
        <v>2448</v>
      </c>
      <c r="C2756" s="86" t="s">
        <v>1537</v>
      </c>
      <c r="D2756" s="122">
        <v>43850.357754629629</v>
      </c>
    </row>
    <row r="2757" spans="1:4" x14ac:dyDescent="0.25">
      <c r="A2757" s="78" t="s">
        <v>281</v>
      </c>
      <c r="B2757" s="78" t="s">
        <v>3008</v>
      </c>
      <c r="C2757" s="86" t="s">
        <v>1537</v>
      </c>
      <c r="D2757" s="122">
        <v>43850.357754629629</v>
      </c>
    </row>
    <row r="2758" spans="1:4" x14ac:dyDescent="0.25">
      <c r="A2758" s="78" t="s">
        <v>281</v>
      </c>
      <c r="B2758" s="78" t="s">
        <v>3009</v>
      </c>
      <c r="C2758" s="86" t="s">
        <v>1537</v>
      </c>
      <c r="D2758" s="122">
        <v>43850.357754629629</v>
      </c>
    </row>
    <row r="2759" spans="1:4" x14ac:dyDescent="0.25">
      <c r="A2759" s="78" t="s">
        <v>281</v>
      </c>
      <c r="B2759" s="78" t="s">
        <v>2465</v>
      </c>
      <c r="C2759" s="86" t="s">
        <v>1537</v>
      </c>
      <c r="D2759" s="122">
        <v>43850.357754629629</v>
      </c>
    </row>
    <row r="2760" spans="1:4" x14ac:dyDescent="0.25">
      <c r="A2760" s="78" t="s">
        <v>281</v>
      </c>
      <c r="B2760" s="78" t="s">
        <v>3010</v>
      </c>
      <c r="C2760" s="86" t="s">
        <v>1537</v>
      </c>
      <c r="D2760" s="122">
        <v>43850.357754629629</v>
      </c>
    </row>
    <row r="2761" spans="1:4" x14ac:dyDescent="0.25">
      <c r="A2761" s="78" t="s">
        <v>251</v>
      </c>
      <c r="B2761" s="78" t="s">
        <v>281</v>
      </c>
      <c r="C2761" s="86" t="s">
        <v>1423</v>
      </c>
      <c r="D2761" s="122">
        <v>43850.360173611109</v>
      </c>
    </row>
    <row r="2762" spans="1:4" x14ac:dyDescent="0.25">
      <c r="A2762" s="78" t="s">
        <v>251</v>
      </c>
      <c r="B2762" s="78" t="s">
        <v>1678</v>
      </c>
      <c r="C2762" s="86" t="s">
        <v>1423</v>
      </c>
      <c r="D2762" s="122">
        <v>43850.360173611109</v>
      </c>
    </row>
    <row r="2763" spans="1:4" x14ac:dyDescent="0.25">
      <c r="A2763" s="78" t="s">
        <v>251</v>
      </c>
      <c r="B2763" s="78" t="s">
        <v>3204</v>
      </c>
      <c r="C2763" s="86" t="s">
        <v>1423</v>
      </c>
      <c r="D2763" s="122">
        <v>43850.360173611109</v>
      </c>
    </row>
    <row r="2764" spans="1:4" x14ac:dyDescent="0.25">
      <c r="A2764" s="78" t="s">
        <v>251</v>
      </c>
      <c r="B2764" s="78" t="s">
        <v>2982</v>
      </c>
      <c r="C2764" s="86" t="s">
        <v>1423</v>
      </c>
      <c r="D2764" s="122">
        <v>43850.360173611109</v>
      </c>
    </row>
    <row r="2765" spans="1:4" x14ac:dyDescent="0.25">
      <c r="A2765" s="78" t="s">
        <v>251</v>
      </c>
      <c r="B2765" s="78" t="s">
        <v>3136</v>
      </c>
      <c r="C2765" s="86" t="s">
        <v>1423</v>
      </c>
      <c r="D2765" s="122">
        <v>43850.360173611109</v>
      </c>
    </row>
    <row r="2766" spans="1:4" x14ac:dyDescent="0.25">
      <c r="A2766" s="78" t="s">
        <v>251</v>
      </c>
      <c r="B2766" s="78" t="s">
        <v>3205</v>
      </c>
      <c r="C2766" s="86" t="s">
        <v>1423</v>
      </c>
      <c r="D2766" s="122">
        <v>43850.360173611109</v>
      </c>
    </row>
    <row r="2767" spans="1:4" x14ac:dyDescent="0.25">
      <c r="A2767" s="78" t="s">
        <v>251</v>
      </c>
      <c r="B2767" s="78" t="s">
        <v>2827</v>
      </c>
      <c r="C2767" s="86" t="s">
        <v>1423</v>
      </c>
      <c r="D2767" s="122">
        <v>43850.360173611109</v>
      </c>
    </row>
    <row r="2768" spans="1:4" x14ac:dyDescent="0.25">
      <c r="A2768" s="78" t="s">
        <v>251</v>
      </c>
      <c r="B2768" s="78" t="s">
        <v>3012</v>
      </c>
      <c r="C2768" s="86" t="s">
        <v>1423</v>
      </c>
      <c r="D2768" s="122">
        <v>43850.360173611109</v>
      </c>
    </row>
    <row r="2769" spans="1:4" x14ac:dyDescent="0.25">
      <c r="A2769" s="78" t="s">
        <v>251</v>
      </c>
      <c r="B2769" s="78" t="s">
        <v>2510</v>
      </c>
      <c r="C2769" s="86" t="s">
        <v>1423</v>
      </c>
      <c r="D2769" s="122">
        <v>43850.360173611109</v>
      </c>
    </row>
    <row r="2770" spans="1:4" x14ac:dyDescent="0.25">
      <c r="A2770" s="78" t="s">
        <v>251</v>
      </c>
      <c r="B2770" s="78" t="s">
        <v>2989</v>
      </c>
      <c r="C2770" s="86" t="s">
        <v>1423</v>
      </c>
      <c r="D2770" s="122">
        <v>43850.360173611109</v>
      </c>
    </row>
    <row r="2771" spans="1:4" x14ac:dyDescent="0.25">
      <c r="A2771" s="78" t="s">
        <v>251</v>
      </c>
      <c r="B2771" s="78" t="s">
        <v>2981</v>
      </c>
      <c r="C2771" s="86" t="s">
        <v>1423</v>
      </c>
      <c r="D2771" s="122">
        <v>43850.360173611109</v>
      </c>
    </row>
    <row r="2772" spans="1:4" x14ac:dyDescent="0.25">
      <c r="A2772" s="78" t="s">
        <v>251</v>
      </c>
      <c r="B2772" s="78" t="s">
        <v>2994</v>
      </c>
      <c r="C2772" s="86" t="s">
        <v>1423</v>
      </c>
      <c r="D2772" s="122">
        <v>43850.360173611109</v>
      </c>
    </row>
    <row r="2773" spans="1:4" x14ac:dyDescent="0.25">
      <c r="A2773" s="78" t="s">
        <v>251</v>
      </c>
      <c r="B2773" s="78" t="s">
        <v>2999</v>
      </c>
      <c r="C2773" s="86" t="s">
        <v>1423</v>
      </c>
      <c r="D2773" s="122">
        <v>43850.360173611109</v>
      </c>
    </row>
    <row r="2774" spans="1:4" x14ac:dyDescent="0.25">
      <c r="A2774" s="78" t="s">
        <v>251</v>
      </c>
      <c r="B2774" s="78" t="s">
        <v>3072</v>
      </c>
      <c r="C2774" s="86" t="s">
        <v>1423</v>
      </c>
      <c r="D2774" s="122">
        <v>43850.360173611109</v>
      </c>
    </row>
    <row r="2775" spans="1:4" x14ac:dyDescent="0.25">
      <c r="A2775" s="78" t="s">
        <v>251</v>
      </c>
      <c r="B2775" s="78" t="s">
        <v>2568</v>
      </c>
      <c r="C2775" s="86" t="s">
        <v>1423</v>
      </c>
      <c r="D2775" s="122">
        <v>43850.360173611109</v>
      </c>
    </row>
    <row r="2776" spans="1:4" x14ac:dyDescent="0.25">
      <c r="A2776" s="78" t="s">
        <v>251</v>
      </c>
      <c r="B2776" s="78" t="s">
        <v>3015</v>
      </c>
      <c r="C2776" s="86" t="s">
        <v>1423</v>
      </c>
      <c r="D2776" s="122">
        <v>43850.360173611109</v>
      </c>
    </row>
    <row r="2777" spans="1:4" x14ac:dyDescent="0.25">
      <c r="A2777" s="78" t="s">
        <v>251</v>
      </c>
      <c r="B2777" s="78" t="s">
        <v>2985</v>
      </c>
      <c r="C2777" s="86" t="s">
        <v>1423</v>
      </c>
      <c r="D2777" s="122">
        <v>43850.360173611109</v>
      </c>
    </row>
    <row r="2778" spans="1:4" x14ac:dyDescent="0.25">
      <c r="A2778" s="78" t="s">
        <v>251</v>
      </c>
      <c r="B2778" s="78" t="s">
        <v>2828</v>
      </c>
      <c r="C2778" s="86" t="s">
        <v>1423</v>
      </c>
      <c r="D2778" s="122">
        <v>43850.360173611109</v>
      </c>
    </row>
    <row r="2779" spans="1:4" x14ac:dyDescent="0.25">
      <c r="A2779" s="78" t="s">
        <v>251</v>
      </c>
      <c r="B2779" s="78" t="s">
        <v>2829</v>
      </c>
      <c r="C2779" s="86" t="s">
        <v>1423</v>
      </c>
      <c r="D2779" s="122">
        <v>43850.360173611109</v>
      </c>
    </row>
    <row r="2780" spans="1:4" x14ac:dyDescent="0.25">
      <c r="A2780" s="78" t="s">
        <v>251</v>
      </c>
      <c r="B2780" s="78" t="s">
        <v>2830</v>
      </c>
      <c r="C2780" s="86" t="s">
        <v>1423</v>
      </c>
      <c r="D2780" s="122">
        <v>43850.360173611109</v>
      </c>
    </row>
    <row r="2781" spans="1:4" x14ac:dyDescent="0.25">
      <c r="A2781" s="78" t="s">
        <v>251</v>
      </c>
      <c r="B2781" s="78" t="s">
        <v>2831</v>
      </c>
      <c r="C2781" s="86" t="s">
        <v>1423</v>
      </c>
      <c r="D2781" s="122">
        <v>43850.360173611109</v>
      </c>
    </row>
    <row r="2782" spans="1:4" x14ac:dyDescent="0.25">
      <c r="A2782" s="78" t="s">
        <v>251</v>
      </c>
      <c r="B2782" s="78" t="s">
        <v>2832</v>
      </c>
      <c r="C2782" s="86" t="s">
        <v>1423</v>
      </c>
      <c r="D2782" s="122">
        <v>43850.360173611109</v>
      </c>
    </row>
    <row r="2783" spans="1:4" x14ac:dyDescent="0.25">
      <c r="A2783" s="78" t="s">
        <v>251</v>
      </c>
      <c r="B2783" s="78" t="s">
        <v>2990</v>
      </c>
      <c r="C2783" s="86" t="s">
        <v>1423</v>
      </c>
      <c r="D2783" s="122">
        <v>43850.360173611109</v>
      </c>
    </row>
    <row r="2784" spans="1:4" x14ac:dyDescent="0.25">
      <c r="A2784" s="78" t="s">
        <v>251</v>
      </c>
      <c r="B2784" s="78" t="s">
        <v>2833</v>
      </c>
      <c r="C2784" s="86" t="s">
        <v>1423</v>
      </c>
      <c r="D2784" s="122">
        <v>43850.360173611109</v>
      </c>
    </row>
    <row r="2785" spans="1:4" x14ac:dyDescent="0.25">
      <c r="A2785" s="78" t="s">
        <v>251</v>
      </c>
      <c r="B2785" s="78" t="s">
        <v>2834</v>
      </c>
      <c r="C2785" s="86" t="s">
        <v>1423</v>
      </c>
      <c r="D2785" s="122">
        <v>43850.360173611109</v>
      </c>
    </row>
    <row r="2786" spans="1:4" x14ac:dyDescent="0.25">
      <c r="A2786" s="78" t="s">
        <v>251</v>
      </c>
      <c r="B2786" s="78" t="s">
        <v>3206</v>
      </c>
      <c r="C2786" s="86" t="s">
        <v>1423</v>
      </c>
      <c r="D2786" s="122">
        <v>43850.360173611109</v>
      </c>
    </row>
    <row r="2787" spans="1:4" x14ac:dyDescent="0.25">
      <c r="A2787" s="78" t="s">
        <v>251</v>
      </c>
      <c r="B2787" s="78" t="s">
        <v>3107</v>
      </c>
      <c r="C2787" s="86" t="s">
        <v>1423</v>
      </c>
      <c r="D2787" s="122">
        <v>43850.360173611109</v>
      </c>
    </row>
    <row r="2788" spans="1:4" x14ac:dyDescent="0.25">
      <c r="A2788" s="78" t="s">
        <v>251</v>
      </c>
      <c r="B2788" s="78" t="s">
        <v>3035</v>
      </c>
      <c r="C2788" s="86" t="s">
        <v>1423</v>
      </c>
      <c r="D2788" s="122">
        <v>43850.360173611109</v>
      </c>
    </row>
    <row r="2789" spans="1:4" x14ac:dyDescent="0.25">
      <c r="A2789" s="78" t="s">
        <v>251</v>
      </c>
      <c r="B2789" s="78" t="s">
        <v>2707</v>
      </c>
      <c r="C2789" s="86" t="s">
        <v>1423</v>
      </c>
      <c r="D2789" s="122">
        <v>43850.360173611109</v>
      </c>
    </row>
    <row r="2790" spans="1:4" x14ac:dyDescent="0.25">
      <c r="A2790" s="78" t="s">
        <v>251</v>
      </c>
      <c r="B2790" s="78" t="s">
        <v>2588</v>
      </c>
      <c r="C2790" s="86" t="s">
        <v>1423</v>
      </c>
      <c r="D2790" s="122">
        <v>43850.360173611109</v>
      </c>
    </row>
    <row r="2791" spans="1:4" x14ac:dyDescent="0.25">
      <c r="A2791" s="78" t="s">
        <v>251</v>
      </c>
      <c r="B2791" s="78" t="s">
        <v>3207</v>
      </c>
      <c r="C2791" s="86" t="s">
        <v>1423</v>
      </c>
      <c r="D2791" s="122">
        <v>43850.360173611109</v>
      </c>
    </row>
    <row r="2792" spans="1:4" x14ac:dyDescent="0.25">
      <c r="A2792" s="78" t="s">
        <v>251</v>
      </c>
      <c r="B2792" s="78" t="s">
        <v>2492</v>
      </c>
      <c r="C2792" s="86" t="s">
        <v>1423</v>
      </c>
      <c r="D2792" s="122">
        <v>43850.360173611109</v>
      </c>
    </row>
    <row r="2793" spans="1:4" x14ac:dyDescent="0.25">
      <c r="A2793" s="78" t="s">
        <v>251</v>
      </c>
      <c r="B2793" s="78" t="s">
        <v>3007</v>
      </c>
      <c r="C2793" s="86" t="s">
        <v>1423</v>
      </c>
      <c r="D2793" s="122">
        <v>43850.360173611109</v>
      </c>
    </row>
    <row r="2794" spans="1:4" x14ac:dyDescent="0.25">
      <c r="A2794" s="78" t="s">
        <v>251</v>
      </c>
      <c r="B2794" s="78" t="s">
        <v>2448</v>
      </c>
      <c r="C2794" s="86" t="s">
        <v>1423</v>
      </c>
      <c r="D2794" s="122">
        <v>43850.360173611109</v>
      </c>
    </row>
    <row r="2795" spans="1:4" x14ac:dyDescent="0.25">
      <c r="A2795" s="78" t="s">
        <v>251</v>
      </c>
      <c r="B2795" s="78" t="s">
        <v>3008</v>
      </c>
      <c r="C2795" s="86" t="s">
        <v>1423</v>
      </c>
      <c r="D2795" s="122">
        <v>43850.360173611109</v>
      </c>
    </row>
    <row r="2796" spans="1:4" x14ac:dyDescent="0.25">
      <c r="A2796" s="78" t="s">
        <v>251</v>
      </c>
      <c r="B2796" s="78" t="s">
        <v>3009</v>
      </c>
      <c r="C2796" s="86" t="s">
        <v>1423</v>
      </c>
      <c r="D2796" s="122">
        <v>43850.360173611109</v>
      </c>
    </row>
    <row r="2797" spans="1:4" x14ac:dyDescent="0.25">
      <c r="A2797" s="78" t="s">
        <v>251</v>
      </c>
      <c r="B2797" s="78" t="s">
        <v>2465</v>
      </c>
      <c r="C2797" s="86" t="s">
        <v>1423</v>
      </c>
      <c r="D2797" s="122">
        <v>43850.360173611109</v>
      </c>
    </row>
    <row r="2798" spans="1:4" x14ac:dyDescent="0.25">
      <c r="A2798" s="78" t="s">
        <v>251</v>
      </c>
      <c r="B2798" s="78" t="s">
        <v>3010</v>
      </c>
      <c r="C2798" s="86" t="s">
        <v>1423</v>
      </c>
      <c r="D2798" s="122">
        <v>43850.360173611109</v>
      </c>
    </row>
    <row r="2799" spans="1:4" x14ac:dyDescent="0.25">
      <c r="A2799" s="78" t="s">
        <v>279</v>
      </c>
      <c r="B2799" s="78" t="s">
        <v>3001</v>
      </c>
      <c r="C2799" s="86" t="s">
        <v>1533</v>
      </c>
      <c r="D2799" s="122">
        <v>43846.562708333331</v>
      </c>
    </row>
    <row r="2800" spans="1:4" x14ac:dyDescent="0.25">
      <c r="A2800" s="78" t="s">
        <v>279</v>
      </c>
      <c r="B2800" s="78" t="s">
        <v>2476</v>
      </c>
      <c r="C2800" s="86" t="s">
        <v>1533</v>
      </c>
      <c r="D2800" s="122">
        <v>43846.562708333331</v>
      </c>
    </row>
    <row r="2801" spans="1:4" x14ac:dyDescent="0.25">
      <c r="A2801" s="78" t="s">
        <v>279</v>
      </c>
      <c r="B2801" s="78" t="s">
        <v>2792</v>
      </c>
      <c r="C2801" s="86" t="s">
        <v>1533</v>
      </c>
      <c r="D2801" s="122">
        <v>43846.562708333331</v>
      </c>
    </row>
    <row r="2802" spans="1:4" x14ac:dyDescent="0.25">
      <c r="A2802" s="78" t="s">
        <v>279</v>
      </c>
      <c r="B2802" s="78" t="s">
        <v>3007</v>
      </c>
      <c r="C2802" s="86" t="s">
        <v>1533</v>
      </c>
      <c r="D2802" s="122">
        <v>43846.562708333331</v>
      </c>
    </row>
    <row r="2803" spans="1:4" x14ac:dyDescent="0.25">
      <c r="A2803" s="78" t="s">
        <v>279</v>
      </c>
      <c r="B2803" s="78" t="s">
        <v>2793</v>
      </c>
      <c r="C2803" s="86" t="s">
        <v>1533</v>
      </c>
      <c r="D2803" s="122">
        <v>43846.562708333331</v>
      </c>
    </row>
    <row r="2804" spans="1:4" x14ac:dyDescent="0.25">
      <c r="A2804" s="78" t="s">
        <v>279</v>
      </c>
      <c r="B2804" s="78" t="s">
        <v>2990</v>
      </c>
      <c r="C2804" s="86" t="s">
        <v>1533</v>
      </c>
      <c r="D2804" s="122">
        <v>43846.562708333331</v>
      </c>
    </row>
    <row r="2805" spans="1:4" x14ac:dyDescent="0.25">
      <c r="A2805" s="78" t="s">
        <v>279</v>
      </c>
      <c r="B2805" s="78" t="s">
        <v>2794</v>
      </c>
      <c r="C2805" s="86" t="s">
        <v>1533</v>
      </c>
      <c r="D2805" s="122">
        <v>43846.562708333331</v>
      </c>
    </row>
    <row r="2806" spans="1:4" x14ac:dyDescent="0.25">
      <c r="A2806" s="78" t="s">
        <v>279</v>
      </c>
      <c r="B2806" s="78" t="s">
        <v>2980</v>
      </c>
      <c r="C2806" s="86" t="s">
        <v>1533</v>
      </c>
      <c r="D2806" s="122">
        <v>43846.562708333331</v>
      </c>
    </row>
    <row r="2807" spans="1:4" x14ac:dyDescent="0.25">
      <c r="A2807" s="78" t="s">
        <v>279</v>
      </c>
      <c r="B2807" s="78" t="s">
        <v>2795</v>
      </c>
      <c r="C2807" s="86" t="s">
        <v>1533</v>
      </c>
      <c r="D2807" s="122">
        <v>43846.562708333331</v>
      </c>
    </row>
    <row r="2808" spans="1:4" x14ac:dyDescent="0.25">
      <c r="A2808" s="78" t="s">
        <v>279</v>
      </c>
      <c r="B2808" s="78" t="s">
        <v>3035</v>
      </c>
      <c r="C2808" s="86" t="s">
        <v>1533</v>
      </c>
      <c r="D2808" s="122">
        <v>43846.562708333331</v>
      </c>
    </row>
    <row r="2809" spans="1:4" x14ac:dyDescent="0.25">
      <c r="A2809" s="78" t="s">
        <v>279</v>
      </c>
      <c r="B2809" s="78" t="s">
        <v>2796</v>
      </c>
      <c r="C2809" s="86" t="s">
        <v>1533</v>
      </c>
      <c r="D2809" s="122">
        <v>43846.562708333331</v>
      </c>
    </row>
    <row r="2810" spans="1:4" x14ac:dyDescent="0.25">
      <c r="A2810" s="78" t="s">
        <v>279</v>
      </c>
      <c r="B2810" s="78" t="s">
        <v>2594</v>
      </c>
      <c r="C2810" s="86" t="s">
        <v>1533</v>
      </c>
      <c r="D2810" s="122">
        <v>43846.562708333331</v>
      </c>
    </row>
    <row r="2811" spans="1:4" x14ac:dyDescent="0.25">
      <c r="A2811" s="78" t="s">
        <v>279</v>
      </c>
      <c r="B2811" s="78" t="s">
        <v>2987</v>
      </c>
      <c r="C2811" s="86" t="s">
        <v>1533</v>
      </c>
      <c r="D2811" s="122">
        <v>43846.562708333331</v>
      </c>
    </row>
    <row r="2812" spans="1:4" x14ac:dyDescent="0.25">
      <c r="A2812" s="78" t="s">
        <v>279</v>
      </c>
      <c r="B2812" s="78" t="s">
        <v>2797</v>
      </c>
      <c r="C2812" s="86" t="s">
        <v>1533</v>
      </c>
      <c r="D2812" s="122">
        <v>43846.562708333331</v>
      </c>
    </row>
    <row r="2813" spans="1:4" x14ac:dyDescent="0.25">
      <c r="A2813" s="78" t="s">
        <v>279</v>
      </c>
      <c r="B2813" s="78" t="s">
        <v>2982</v>
      </c>
      <c r="C2813" s="86" t="s">
        <v>1533</v>
      </c>
      <c r="D2813" s="122">
        <v>43846.562708333331</v>
      </c>
    </row>
    <row r="2814" spans="1:4" x14ac:dyDescent="0.25">
      <c r="A2814" s="78" t="s">
        <v>279</v>
      </c>
      <c r="B2814" s="78" t="s">
        <v>295</v>
      </c>
      <c r="C2814" s="86" t="s">
        <v>1533</v>
      </c>
      <c r="D2814" s="122">
        <v>43846.562708333331</v>
      </c>
    </row>
    <row r="2815" spans="1:4" x14ac:dyDescent="0.25">
      <c r="A2815" s="78" t="s">
        <v>279</v>
      </c>
      <c r="B2815" s="78" t="s">
        <v>2989</v>
      </c>
      <c r="C2815" s="86" t="s">
        <v>1533</v>
      </c>
      <c r="D2815" s="122">
        <v>43846.562708333331</v>
      </c>
    </row>
    <row r="2816" spans="1:4" x14ac:dyDescent="0.25">
      <c r="A2816" s="78" t="s">
        <v>279</v>
      </c>
      <c r="B2816" s="78" t="s">
        <v>2981</v>
      </c>
      <c r="C2816" s="86" t="s">
        <v>1533</v>
      </c>
      <c r="D2816" s="122">
        <v>43846.562708333331</v>
      </c>
    </row>
    <row r="2817" spans="1:4" x14ac:dyDescent="0.25">
      <c r="A2817" s="78" t="s">
        <v>279</v>
      </c>
      <c r="B2817" s="78" t="s">
        <v>2994</v>
      </c>
      <c r="C2817" s="86" t="s">
        <v>1533</v>
      </c>
      <c r="D2817" s="122">
        <v>43846.562708333331</v>
      </c>
    </row>
    <row r="2818" spans="1:4" x14ac:dyDescent="0.25">
      <c r="A2818" s="78" t="s">
        <v>279</v>
      </c>
      <c r="B2818" s="78" t="s">
        <v>3164</v>
      </c>
      <c r="C2818" s="86" t="s">
        <v>1533</v>
      </c>
      <c r="D2818" s="122">
        <v>43846.562708333331</v>
      </c>
    </row>
    <row r="2819" spans="1:4" x14ac:dyDescent="0.25">
      <c r="A2819" s="78" t="s">
        <v>279</v>
      </c>
      <c r="B2819" s="78" t="s">
        <v>3165</v>
      </c>
      <c r="C2819" s="86" t="s">
        <v>1533</v>
      </c>
      <c r="D2819" s="122">
        <v>43846.562708333331</v>
      </c>
    </row>
    <row r="2820" spans="1:4" x14ac:dyDescent="0.25">
      <c r="A2820" s="78" t="s">
        <v>279</v>
      </c>
      <c r="B2820" s="78" t="s">
        <v>3024</v>
      </c>
      <c r="C2820" s="86" t="s">
        <v>1533</v>
      </c>
      <c r="D2820" s="122">
        <v>43846.562708333331</v>
      </c>
    </row>
    <row r="2821" spans="1:4" x14ac:dyDescent="0.25">
      <c r="A2821" s="78" t="s">
        <v>279</v>
      </c>
      <c r="B2821" s="78" t="s">
        <v>2800</v>
      </c>
      <c r="C2821" s="86" t="s">
        <v>1533</v>
      </c>
      <c r="D2821" s="122">
        <v>43846.562708333331</v>
      </c>
    </row>
    <row r="2822" spans="1:4" x14ac:dyDescent="0.25">
      <c r="A2822" s="78" t="s">
        <v>279</v>
      </c>
      <c r="B2822" s="78" t="s">
        <v>3166</v>
      </c>
      <c r="C2822" s="86" t="s">
        <v>1533</v>
      </c>
      <c r="D2822" s="122">
        <v>43846.562708333331</v>
      </c>
    </row>
    <row r="2823" spans="1:4" x14ac:dyDescent="0.25">
      <c r="A2823" s="78" t="s">
        <v>279</v>
      </c>
      <c r="B2823" s="78" t="s">
        <v>3136</v>
      </c>
      <c r="C2823" s="86" t="s">
        <v>1533</v>
      </c>
      <c r="D2823" s="122">
        <v>43846.562708333331</v>
      </c>
    </row>
    <row r="2824" spans="1:4" x14ac:dyDescent="0.25">
      <c r="A2824" s="78" t="s">
        <v>279</v>
      </c>
      <c r="B2824" s="78" t="s">
        <v>3030</v>
      </c>
      <c r="C2824" s="86" t="s">
        <v>1533</v>
      </c>
      <c r="D2824" s="122">
        <v>43846.562708333331</v>
      </c>
    </row>
    <row r="2825" spans="1:4" x14ac:dyDescent="0.25">
      <c r="A2825" s="78" t="s">
        <v>279</v>
      </c>
      <c r="B2825" s="78" t="s">
        <v>3006</v>
      </c>
      <c r="C2825" s="86" t="s">
        <v>1533</v>
      </c>
      <c r="D2825" s="122">
        <v>43846.562708333331</v>
      </c>
    </row>
    <row r="2826" spans="1:4" x14ac:dyDescent="0.25">
      <c r="A2826" s="78" t="s">
        <v>279</v>
      </c>
      <c r="B2826" s="78" t="s">
        <v>2448</v>
      </c>
      <c r="C2826" s="86" t="s">
        <v>1533</v>
      </c>
      <c r="D2826" s="122">
        <v>43846.562708333331</v>
      </c>
    </row>
    <row r="2827" spans="1:4" x14ac:dyDescent="0.25">
      <c r="A2827" s="78" t="s">
        <v>279</v>
      </c>
      <c r="B2827" s="78" t="s">
        <v>3087</v>
      </c>
      <c r="C2827" s="86" t="s">
        <v>1533</v>
      </c>
      <c r="D2827" s="122">
        <v>43846.562708333331</v>
      </c>
    </row>
    <row r="2828" spans="1:4" x14ac:dyDescent="0.25">
      <c r="A2828" s="78" t="s">
        <v>279</v>
      </c>
      <c r="B2828" s="78" t="s">
        <v>3086</v>
      </c>
      <c r="C2828" s="86" t="s">
        <v>1533</v>
      </c>
      <c r="D2828" s="122">
        <v>43846.562708333331</v>
      </c>
    </row>
    <row r="2829" spans="1:4" x14ac:dyDescent="0.25">
      <c r="A2829" s="78" t="s">
        <v>279</v>
      </c>
      <c r="B2829" s="78" t="s">
        <v>3032</v>
      </c>
      <c r="C2829" s="86" t="s">
        <v>1533</v>
      </c>
      <c r="D2829" s="122">
        <v>43846.562708333331</v>
      </c>
    </row>
    <row r="2830" spans="1:4" x14ac:dyDescent="0.25">
      <c r="A2830" s="78" t="s">
        <v>277</v>
      </c>
      <c r="B2830" s="78" t="s">
        <v>3001</v>
      </c>
      <c r="C2830" s="86" t="s">
        <v>1532</v>
      </c>
      <c r="D2830" s="122">
        <v>43839.775405092594</v>
      </c>
    </row>
    <row r="2831" spans="1:4" x14ac:dyDescent="0.25">
      <c r="A2831" s="78" t="s">
        <v>277</v>
      </c>
      <c r="B2831" s="78" t="s">
        <v>2476</v>
      </c>
      <c r="C2831" s="86" t="s">
        <v>1532</v>
      </c>
      <c r="D2831" s="122">
        <v>43839.775405092594</v>
      </c>
    </row>
    <row r="2832" spans="1:4" x14ac:dyDescent="0.25">
      <c r="A2832" s="78" t="s">
        <v>277</v>
      </c>
      <c r="B2832" s="78" t="s">
        <v>2792</v>
      </c>
      <c r="C2832" s="86" t="s">
        <v>1532</v>
      </c>
      <c r="D2832" s="122">
        <v>43839.775405092594</v>
      </c>
    </row>
    <row r="2833" spans="1:4" x14ac:dyDescent="0.25">
      <c r="A2833" s="78" t="s">
        <v>277</v>
      </c>
      <c r="B2833" s="78" t="s">
        <v>3007</v>
      </c>
      <c r="C2833" s="86" t="s">
        <v>1532</v>
      </c>
      <c r="D2833" s="122">
        <v>43839.775405092594</v>
      </c>
    </row>
    <row r="2834" spans="1:4" x14ac:dyDescent="0.25">
      <c r="A2834" s="78" t="s">
        <v>277</v>
      </c>
      <c r="B2834" s="78" t="s">
        <v>2793</v>
      </c>
      <c r="C2834" s="86" t="s">
        <v>1532</v>
      </c>
      <c r="D2834" s="122">
        <v>43839.775405092594</v>
      </c>
    </row>
    <row r="2835" spans="1:4" x14ac:dyDescent="0.25">
      <c r="A2835" s="78" t="s">
        <v>277</v>
      </c>
      <c r="B2835" s="78" t="s">
        <v>2990</v>
      </c>
      <c r="C2835" s="86" t="s">
        <v>1532</v>
      </c>
      <c r="D2835" s="122">
        <v>43839.775405092594</v>
      </c>
    </row>
    <row r="2836" spans="1:4" x14ac:dyDescent="0.25">
      <c r="A2836" s="78" t="s">
        <v>277</v>
      </c>
      <c r="B2836" s="78" t="s">
        <v>2794</v>
      </c>
      <c r="C2836" s="86" t="s">
        <v>1532</v>
      </c>
      <c r="D2836" s="122">
        <v>43839.775405092594</v>
      </c>
    </row>
    <row r="2837" spans="1:4" x14ac:dyDescent="0.25">
      <c r="A2837" s="78" t="s">
        <v>277</v>
      </c>
      <c r="B2837" s="78" t="s">
        <v>2980</v>
      </c>
      <c r="C2837" s="86" t="s">
        <v>1532</v>
      </c>
      <c r="D2837" s="122">
        <v>43839.775405092594</v>
      </c>
    </row>
    <row r="2838" spans="1:4" x14ac:dyDescent="0.25">
      <c r="A2838" s="78" t="s">
        <v>277</v>
      </c>
      <c r="B2838" s="78" t="s">
        <v>2795</v>
      </c>
      <c r="C2838" s="86" t="s">
        <v>1532</v>
      </c>
      <c r="D2838" s="122">
        <v>43839.775405092594</v>
      </c>
    </row>
    <row r="2839" spans="1:4" x14ac:dyDescent="0.25">
      <c r="A2839" s="78" t="s">
        <v>277</v>
      </c>
      <c r="B2839" s="78" t="s">
        <v>3035</v>
      </c>
      <c r="C2839" s="86" t="s">
        <v>1532</v>
      </c>
      <c r="D2839" s="122">
        <v>43839.775405092594</v>
      </c>
    </row>
    <row r="2840" spans="1:4" x14ac:dyDescent="0.25">
      <c r="A2840" s="78" t="s">
        <v>277</v>
      </c>
      <c r="B2840" s="78" t="s">
        <v>2796</v>
      </c>
      <c r="C2840" s="86" t="s">
        <v>1532</v>
      </c>
      <c r="D2840" s="122">
        <v>43839.775405092594</v>
      </c>
    </row>
    <row r="2841" spans="1:4" x14ac:dyDescent="0.25">
      <c r="A2841" s="78" t="s">
        <v>277</v>
      </c>
      <c r="B2841" s="78" t="s">
        <v>2594</v>
      </c>
      <c r="C2841" s="86" t="s">
        <v>1532</v>
      </c>
      <c r="D2841" s="122">
        <v>43839.775405092594</v>
      </c>
    </row>
    <row r="2842" spans="1:4" x14ac:dyDescent="0.25">
      <c r="A2842" s="78" t="s">
        <v>277</v>
      </c>
      <c r="B2842" s="78" t="s">
        <v>2987</v>
      </c>
      <c r="C2842" s="86" t="s">
        <v>1532</v>
      </c>
      <c r="D2842" s="122">
        <v>43839.775405092594</v>
      </c>
    </row>
    <row r="2843" spans="1:4" x14ac:dyDescent="0.25">
      <c r="A2843" s="78" t="s">
        <v>277</v>
      </c>
      <c r="B2843" s="78" t="s">
        <v>2797</v>
      </c>
      <c r="C2843" s="86" t="s">
        <v>1532</v>
      </c>
      <c r="D2843" s="122">
        <v>43839.775405092594</v>
      </c>
    </row>
    <row r="2844" spans="1:4" x14ac:dyDescent="0.25">
      <c r="A2844" s="78" t="s">
        <v>277</v>
      </c>
      <c r="B2844" s="78" t="s">
        <v>2982</v>
      </c>
      <c r="C2844" s="86" t="s">
        <v>1532</v>
      </c>
      <c r="D2844" s="122">
        <v>43839.775405092594</v>
      </c>
    </row>
    <row r="2845" spans="1:4" x14ac:dyDescent="0.25">
      <c r="A2845" s="78" t="s">
        <v>277</v>
      </c>
      <c r="B2845" s="78" t="s">
        <v>295</v>
      </c>
      <c r="C2845" s="86" t="s">
        <v>1532</v>
      </c>
      <c r="D2845" s="122">
        <v>43839.775405092594</v>
      </c>
    </row>
    <row r="2846" spans="1:4" x14ac:dyDescent="0.25">
      <c r="A2846" s="78" t="s">
        <v>277</v>
      </c>
      <c r="B2846" s="78" t="s">
        <v>2989</v>
      </c>
      <c r="C2846" s="86" t="s">
        <v>1532</v>
      </c>
      <c r="D2846" s="122">
        <v>43839.775405092594</v>
      </c>
    </row>
    <row r="2847" spans="1:4" x14ac:dyDescent="0.25">
      <c r="A2847" s="78" t="s">
        <v>277</v>
      </c>
      <c r="B2847" s="78" t="s">
        <v>2981</v>
      </c>
      <c r="C2847" s="86" t="s">
        <v>1532</v>
      </c>
      <c r="D2847" s="122">
        <v>43839.775405092594</v>
      </c>
    </row>
    <row r="2848" spans="1:4" x14ac:dyDescent="0.25">
      <c r="A2848" s="78" t="s">
        <v>277</v>
      </c>
      <c r="B2848" s="78" t="s">
        <v>2994</v>
      </c>
      <c r="C2848" s="86" t="s">
        <v>1532</v>
      </c>
      <c r="D2848" s="122">
        <v>43839.775405092594</v>
      </c>
    </row>
    <row r="2849" spans="1:4" x14ac:dyDescent="0.25">
      <c r="A2849" s="78" t="s">
        <v>277</v>
      </c>
      <c r="B2849" s="78" t="s">
        <v>3164</v>
      </c>
      <c r="C2849" s="86" t="s">
        <v>1532</v>
      </c>
      <c r="D2849" s="122">
        <v>43839.775405092594</v>
      </c>
    </row>
    <row r="2850" spans="1:4" x14ac:dyDescent="0.25">
      <c r="A2850" s="78" t="s">
        <v>277</v>
      </c>
      <c r="B2850" s="78" t="s">
        <v>3165</v>
      </c>
      <c r="C2850" s="86" t="s">
        <v>1532</v>
      </c>
      <c r="D2850" s="122">
        <v>43839.775405092594</v>
      </c>
    </row>
    <row r="2851" spans="1:4" x14ac:dyDescent="0.25">
      <c r="A2851" s="78" t="s">
        <v>277</v>
      </c>
      <c r="B2851" s="78" t="s">
        <v>3024</v>
      </c>
      <c r="C2851" s="86" t="s">
        <v>1532</v>
      </c>
      <c r="D2851" s="122">
        <v>43839.775405092594</v>
      </c>
    </row>
    <row r="2852" spans="1:4" x14ac:dyDescent="0.25">
      <c r="A2852" s="78" t="s">
        <v>277</v>
      </c>
      <c r="B2852" s="78" t="s">
        <v>2800</v>
      </c>
      <c r="C2852" s="86" t="s">
        <v>1532</v>
      </c>
      <c r="D2852" s="122">
        <v>43839.775405092594</v>
      </c>
    </row>
    <row r="2853" spans="1:4" x14ac:dyDescent="0.25">
      <c r="A2853" s="78" t="s">
        <v>277</v>
      </c>
      <c r="B2853" s="78" t="s">
        <v>3166</v>
      </c>
      <c r="C2853" s="86" t="s">
        <v>1532</v>
      </c>
      <c r="D2853" s="122">
        <v>43839.775405092594</v>
      </c>
    </row>
    <row r="2854" spans="1:4" x14ac:dyDescent="0.25">
      <c r="A2854" s="78" t="s">
        <v>277</v>
      </c>
      <c r="B2854" s="78" t="s">
        <v>3136</v>
      </c>
      <c r="C2854" s="86" t="s">
        <v>1532</v>
      </c>
      <c r="D2854" s="122">
        <v>43839.775405092594</v>
      </c>
    </row>
    <row r="2855" spans="1:4" x14ac:dyDescent="0.25">
      <c r="A2855" s="78" t="s">
        <v>277</v>
      </c>
      <c r="B2855" s="78" t="s">
        <v>3030</v>
      </c>
      <c r="C2855" s="86" t="s">
        <v>1532</v>
      </c>
      <c r="D2855" s="122">
        <v>43839.775405092594</v>
      </c>
    </row>
    <row r="2856" spans="1:4" x14ac:dyDescent="0.25">
      <c r="A2856" s="78" t="s">
        <v>277</v>
      </c>
      <c r="B2856" s="78" t="s">
        <v>3006</v>
      </c>
      <c r="C2856" s="86" t="s">
        <v>1532</v>
      </c>
      <c r="D2856" s="122">
        <v>43839.775405092594</v>
      </c>
    </row>
    <row r="2857" spans="1:4" x14ac:dyDescent="0.25">
      <c r="A2857" s="78" t="s">
        <v>277</v>
      </c>
      <c r="B2857" s="78" t="s">
        <v>2448</v>
      </c>
      <c r="C2857" s="86" t="s">
        <v>1532</v>
      </c>
      <c r="D2857" s="122">
        <v>43839.775405092594</v>
      </c>
    </row>
    <row r="2858" spans="1:4" x14ac:dyDescent="0.25">
      <c r="A2858" s="78" t="s">
        <v>251</v>
      </c>
      <c r="B2858" s="78" t="s">
        <v>3068</v>
      </c>
      <c r="C2858" s="86" t="s">
        <v>1419</v>
      </c>
      <c r="D2858" s="122">
        <v>43847.713310185187</v>
      </c>
    </row>
    <row r="2859" spans="1:4" x14ac:dyDescent="0.25">
      <c r="A2859" s="78" t="s">
        <v>251</v>
      </c>
      <c r="B2859" s="78" t="s">
        <v>3208</v>
      </c>
      <c r="C2859" s="86" t="s">
        <v>1419</v>
      </c>
      <c r="D2859" s="122">
        <v>43847.713310185187</v>
      </c>
    </row>
    <row r="2860" spans="1:4" x14ac:dyDescent="0.25">
      <c r="A2860" s="78" t="s">
        <v>251</v>
      </c>
      <c r="B2860" s="78" t="s">
        <v>3209</v>
      </c>
      <c r="C2860" s="86" t="s">
        <v>1419</v>
      </c>
      <c r="D2860" s="122">
        <v>43847.713310185187</v>
      </c>
    </row>
    <row r="2861" spans="1:4" x14ac:dyDescent="0.25">
      <c r="A2861" s="78" t="s">
        <v>251</v>
      </c>
      <c r="B2861" s="78" t="s">
        <v>2990</v>
      </c>
      <c r="C2861" s="86" t="s">
        <v>1419</v>
      </c>
      <c r="D2861" s="122">
        <v>43847.713310185187</v>
      </c>
    </row>
    <row r="2862" spans="1:4" x14ac:dyDescent="0.25">
      <c r="A2862" s="78" t="s">
        <v>251</v>
      </c>
      <c r="B2862" s="78" t="s">
        <v>3210</v>
      </c>
      <c r="C2862" s="86" t="s">
        <v>1419</v>
      </c>
      <c r="D2862" s="122">
        <v>43847.713310185187</v>
      </c>
    </row>
    <row r="2863" spans="1:4" x14ac:dyDescent="0.25">
      <c r="A2863" s="78" t="s">
        <v>251</v>
      </c>
      <c r="B2863" s="78" t="s">
        <v>3211</v>
      </c>
      <c r="C2863" s="86" t="s">
        <v>1419</v>
      </c>
      <c r="D2863" s="122">
        <v>43847.713310185187</v>
      </c>
    </row>
    <row r="2864" spans="1:4" x14ac:dyDescent="0.25">
      <c r="A2864" s="78" t="s">
        <v>251</v>
      </c>
      <c r="B2864" s="78" t="s">
        <v>2980</v>
      </c>
      <c r="C2864" s="86" t="s">
        <v>1419</v>
      </c>
      <c r="D2864" s="122">
        <v>43847.713310185187</v>
      </c>
    </row>
    <row r="2865" spans="1:4" x14ac:dyDescent="0.25">
      <c r="A2865" s="78" t="s">
        <v>251</v>
      </c>
      <c r="B2865" s="78" t="s">
        <v>3015</v>
      </c>
      <c r="C2865" s="86" t="s">
        <v>1419</v>
      </c>
      <c r="D2865" s="122">
        <v>43847.713310185187</v>
      </c>
    </row>
    <row r="2866" spans="1:4" x14ac:dyDescent="0.25">
      <c r="A2866" s="78" t="s">
        <v>251</v>
      </c>
      <c r="B2866" s="78" t="s">
        <v>3212</v>
      </c>
      <c r="C2866" s="86" t="s">
        <v>1419</v>
      </c>
      <c r="D2866" s="122">
        <v>43847.713310185187</v>
      </c>
    </row>
    <row r="2867" spans="1:4" x14ac:dyDescent="0.25">
      <c r="A2867" s="78" t="s">
        <v>251</v>
      </c>
      <c r="B2867" s="78" t="s">
        <v>3213</v>
      </c>
      <c r="C2867" s="86" t="s">
        <v>1419</v>
      </c>
      <c r="D2867" s="122">
        <v>43847.713310185187</v>
      </c>
    </row>
    <row r="2868" spans="1:4" x14ac:dyDescent="0.25">
      <c r="A2868" s="78" t="s">
        <v>251</v>
      </c>
      <c r="B2868" s="78" t="s">
        <v>3214</v>
      </c>
      <c r="C2868" s="86" t="s">
        <v>1419</v>
      </c>
      <c r="D2868" s="122">
        <v>43847.713310185187</v>
      </c>
    </row>
    <row r="2869" spans="1:4" x14ac:dyDescent="0.25">
      <c r="A2869" s="78" t="s">
        <v>251</v>
      </c>
      <c r="B2869" s="78" t="s">
        <v>2917</v>
      </c>
      <c r="C2869" s="86" t="s">
        <v>1419</v>
      </c>
      <c r="D2869" s="122">
        <v>43847.713310185187</v>
      </c>
    </row>
    <row r="2870" spans="1:4" x14ac:dyDescent="0.25">
      <c r="A2870" s="78" t="s">
        <v>251</v>
      </c>
      <c r="B2870" s="78" t="s">
        <v>3034</v>
      </c>
      <c r="C2870" s="86" t="s">
        <v>1419</v>
      </c>
      <c r="D2870" s="122">
        <v>43847.713310185187</v>
      </c>
    </row>
    <row r="2871" spans="1:4" x14ac:dyDescent="0.25">
      <c r="A2871" s="78" t="s">
        <v>251</v>
      </c>
      <c r="B2871" s="78" t="s">
        <v>3215</v>
      </c>
      <c r="C2871" s="86" t="s">
        <v>1419</v>
      </c>
      <c r="D2871" s="122">
        <v>43847.713310185187</v>
      </c>
    </row>
    <row r="2872" spans="1:4" x14ac:dyDescent="0.25">
      <c r="A2872" s="78" t="s">
        <v>251</v>
      </c>
      <c r="B2872" s="78" t="s">
        <v>3216</v>
      </c>
      <c r="C2872" s="86" t="s">
        <v>1419</v>
      </c>
      <c r="D2872" s="122">
        <v>43847.713310185187</v>
      </c>
    </row>
    <row r="2873" spans="1:4" x14ac:dyDescent="0.25">
      <c r="A2873" s="78" t="s">
        <v>251</v>
      </c>
      <c r="B2873" s="78" t="s">
        <v>2985</v>
      </c>
      <c r="C2873" s="86" t="s">
        <v>1419</v>
      </c>
      <c r="D2873" s="122">
        <v>43847.713310185187</v>
      </c>
    </row>
    <row r="2874" spans="1:4" x14ac:dyDescent="0.25">
      <c r="A2874" s="78" t="s">
        <v>251</v>
      </c>
      <c r="B2874" s="78" t="s">
        <v>3217</v>
      </c>
      <c r="C2874" s="86" t="s">
        <v>1419</v>
      </c>
      <c r="D2874" s="122">
        <v>43847.713310185187</v>
      </c>
    </row>
    <row r="2875" spans="1:4" x14ac:dyDescent="0.25">
      <c r="A2875" s="78" t="s">
        <v>251</v>
      </c>
      <c r="B2875" s="78" t="s">
        <v>3012</v>
      </c>
      <c r="C2875" s="86" t="s">
        <v>1419</v>
      </c>
      <c r="D2875" s="122">
        <v>43847.713310185187</v>
      </c>
    </row>
    <row r="2876" spans="1:4" x14ac:dyDescent="0.25">
      <c r="A2876" s="78" t="s">
        <v>251</v>
      </c>
      <c r="B2876" s="78" t="s">
        <v>3218</v>
      </c>
      <c r="C2876" s="86" t="s">
        <v>1419</v>
      </c>
      <c r="D2876" s="122">
        <v>43847.713310185187</v>
      </c>
    </row>
    <row r="2877" spans="1:4" x14ac:dyDescent="0.25">
      <c r="A2877" s="78" t="s">
        <v>251</v>
      </c>
      <c r="B2877" s="78" t="s">
        <v>2612</v>
      </c>
      <c r="C2877" s="86" t="s">
        <v>1419</v>
      </c>
      <c r="D2877" s="122">
        <v>43847.713310185187</v>
      </c>
    </row>
    <row r="2878" spans="1:4" x14ac:dyDescent="0.25">
      <c r="A2878" s="78" t="s">
        <v>251</v>
      </c>
      <c r="B2878" s="78" t="s">
        <v>2989</v>
      </c>
      <c r="C2878" s="86" t="s">
        <v>1419</v>
      </c>
      <c r="D2878" s="122">
        <v>43847.713310185187</v>
      </c>
    </row>
    <row r="2879" spans="1:4" x14ac:dyDescent="0.25">
      <c r="A2879" s="78" t="s">
        <v>251</v>
      </c>
      <c r="B2879" s="78" t="s">
        <v>2994</v>
      </c>
      <c r="C2879" s="86" t="s">
        <v>1419</v>
      </c>
      <c r="D2879" s="122">
        <v>43847.713310185187</v>
      </c>
    </row>
    <row r="2880" spans="1:4" x14ac:dyDescent="0.25">
      <c r="A2880" s="78" t="s">
        <v>251</v>
      </c>
      <c r="B2880" s="78" t="s">
        <v>2982</v>
      </c>
      <c r="C2880" s="86" t="s">
        <v>1419</v>
      </c>
      <c r="D2880" s="122">
        <v>43847.713310185187</v>
      </c>
    </row>
    <row r="2881" spans="1:4" x14ac:dyDescent="0.25">
      <c r="A2881" s="78" t="s">
        <v>251</v>
      </c>
      <c r="B2881" s="78" t="s">
        <v>3044</v>
      </c>
      <c r="C2881" s="86" t="s">
        <v>1419</v>
      </c>
      <c r="D2881" s="122">
        <v>43847.713310185187</v>
      </c>
    </row>
    <row r="2882" spans="1:4" x14ac:dyDescent="0.25">
      <c r="A2882" s="78" t="s">
        <v>251</v>
      </c>
      <c r="B2882" s="78" t="s">
        <v>3073</v>
      </c>
      <c r="C2882" s="86" t="s">
        <v>1419</v>
      </c>
      <c r="D2882" s="122">
        <v>43847.713310185187</v>
      </c>
    </row>
    <row r="2883" spans="1:4" x14ac:dyDescent="0.25">
      <c r="A2883" s="78" t="s">
        <v>251</v>
      </c>
      <c r="B2883" s="78">
        <v>10</v>
      </c>
      <c r="C2883" s="86" t="s">
        <v>1419</v>
      </c>
      <c r="D2883" s="122">
        <v>43847.713310185187</v>
      </c>
    </row>
    <row r="2884" spans="1:4" x14ac:dyDescent="0.25">
      <c r="A2884" s="78" t="s">
        <v>251</v>
      </c>
      <c r="B2884" s="78" t="s">
        <v>2450</v>
      </c>
      <c r="C2884" s="86" t="s">
        <v>1419</v>
      </c>
      <c r="D2884" s="122">
        <v>43847.713310185187</v>
      </c>
    </row>
    <row r="2885" spans="1:4" x14ac:dyDescent="0.25">
      <c r="A2885" s="78" t="s">
        <v>251</v>
      </c>
      <c r="B2885" s="78" t="s">
        <v>3007</v>
      </c>
      <c r="C2885" s="86" t="s">
        <v>1419</v>
      </c>
      <c r="D2885" s="122">
        <v>43847.713310185187</v>
      </c>
    </row>
    <row r="2886" spans="1:4" x14ac:dyDescent="0.25">
      <c r="A2886" s="78" t="s">
        <v>251</v>
      </c>
      <c r="B2886" s="78" t="s">
        <v>2448</v>
      </c>
      <c r="C2886" s="86" t="s">
        <v>1419</v>
      </c>
      <c r="D2886" s="122">
        <v>43847.713310185187</v>
      </c>
    </row>
    <row r="2887" spans="1:4" x14ac:dyDescent="0.25">
      <c r="A2887" s="78" t="s">
        <v>251</v>
      </c>
      <c r="B2887" s="78" t="s">
        <v>3014</v>
      </c>
      <c r="C2887" s="86" t="s">
        <v>1419</v>
      </c>
      <c r="D2887" s="122">
        <v>43847.713310185187</v>
      </c>
    </row>
    <row r="2888" spans="1:4" x14ac:dyDescent="0.25">
      <c r="A2888" s="78" t="s">
        <v>251</v>
      </c>
      <c r="B2888" s="78" t="s">
        <v>2981</v>
      </c>
      <c r="C2888" s="86" t="s">
        <v>1419</v>
      </c>
      <c r="D2888" s="122">
        <v>43847.713310185187</v>
      </c>
    </row>
    <row r="2889" spans="1:4" x14ac:dyDescent="0.25">
      <c r="A2889" s="78" t="s">
        <v>251</v>
      </c>
      <c r="B2889" s="78" t="s">
        <v>2454</v>
      </c>
      <c r="C2889" s="86" t="s">
        <v>1419</v>
      </c>
      <c r="D2889" s="122">
        <v>43847.713310185187</v>
      </c>
    </row>
    <row r="2890" spans="1:4" x14ac:dyDescent="0.25">
      <c r="A2890" s="78" t="s">
        <v>251</v>
      </c>
      <c r="B2890" s="78" t="s">
        <v>2513</v>
      </c>
      <c r="C2890" s="86" t="s">
        <v>1419</v>
      </c>
      <c r="D2890" s="122">
        <v>43847.713310185187</v>
      </c>
    </row>
    <row r="2891" spans="1:4" x14ac:dyDescent="0.25">
      <c r="A2891" s="78" t="s">
        <v>286</v>
      </c>
      <c r="B2891" s="78" t="s">
        <v>3023</v>
      </c>
      <c r="C2891" s="86" t="s">
        <v>1660</v>
      </c>
      <c r="D2891" s="122">
        <v>43853.379675925928</v>
      </c>
    </row>
    <row r="2892" spans="1:4" x14ac:dyDescent="0.25">
      <c r="A2892" s="78" t="s">
        <v>286</v>
      </c>
      <c r="B2892" s="78" t="s">
        <v>2547</v>
      </c>
      <c r="C2892" s="86" t="s">
        <v>1660</v>
      </c>
      <c r="D2892" s="122">
        <v>43853.379675925928</v>
      </c>
    </row>
    <row r="2893" spans="1:4" x14ac:dyDescent="0.25">
      <c r="A2893" s="78" t="s">
        <v>286</v>
      </c>
      <c r="B2893" s="78" t="s">
        <v>2984</v>
      </c>
      <c r="C2893" s="86" t="s">
        <v>1660</v>
      </c>
      <c r="D2893" s="122">
        <v>43853.379675925928</v>
      </c>
    </row>
    <row r="2894" spans="1:4" x14ac:dyDescent="0.25">
      <c r="A2894" s="78" t="s">
        <v>286</v>
      </c>
      <c r="B2894" s="78" t="s">
        <v>3024</v>
      </c>
      <c r="C2894" s="86" t="s">
        <v>1660</v>
      </c>
      <c r="D2894" s="122">
        <v>43853.379675925928</v>
      </c>
    </row>
    <row r="2895" spans="1:4" x14ac:dyDescent="0.25">
      <c r="A2895" s="78" t="s">
        <v>286</v>
      </c>
      <c r="B2895" s="78" t="s">
        <v>2548</v>
      </c>
      <c r="C2895" s="86" t="s">
        <v>1660</v>
      </c>
      <c r="D2895" s="122">
        <v>43853.379675925928</v>
      </c>
    </row>
    <row r="2896" spans="1:4" x14ac:dyDescent="0.25">
      <c r="A2896" s="78" t="s">
        <v>286</v>
      </c>
      <c r="B2896" s="78" t="s">
        <v>3002</v>
      </c>
      <c r="C2896" s="86" t="s">
        <v>1660</v>
      </c>
      <c r="D2896" s="122">
        <v>43853.379675925928</v>
      </c>
    </row>
    <row r="2897" spans="1:4" x14ac:dyDescent="0.25">
      <c r="A2897" s="78" t="s">
        <v>286</v>
      </c>
      <c r="B2897" s="78" t="s">
        <v>2994</v>
      </c>
      <c r="C2897" s="86" t="s">
        <v>1660</v>
      </c>
      <c r="D2897" s="122">
        <v>43853.379675925928</v>
      </c>
    </row>
    <row r="2898" spans="1:4" x14ac:dyDescent="0.25">
      <c r="A2898" s="78" t="s">
        <v>286</v>
      </c>
      <c r="B2898" s="78" t="s">
        <v>2982</v>
      </c>
      <c r="C2898" s="86" t="s">
        <v>1660</v>
      </c>
      <c r="D2898" s="122">
        <v>43853.379675925928</v>
      </c>
    </row>
    <row r="2899" spans="1:4" x14ac:dyDescent="0.25">
      <c r="A2899" s="78" t="s">
        <v>286</v>
      </c>
      <c r="B2899" s="78" t="s">
        <v>2987</v>
      </c>
      <c r="C2899" s="86" t="s">
        <v>1660</v>
      </c>
      <c r="D2899" s="122">
        <v>43853.379675925928</v>
      </c>
    </row>
    <row r="2900" spans="1:4" x14ac:dyDescent="0.25">
      <c r="A2900" s="78" t="s">
        <v>286</v>
      </c>
      <c r="B2900" s="78" t="s">
        <v>2733</v>
      </c>
      <c r="C2900" s="86" t="s">
        <v>1660</v>
      </c>
      <c r="D2900" s="122">
        <v>43853.379675925928</v>
      </c>
    </row>
    <row r="2901" spans="1:4" x14ac:dyDescent="0.25">
      <c r="A2901" s="78" t="s">
        <v>286</v>
      </c>
      <c r="B2901" s="78" t="s">
        <v>290</v>
      </c>
      <c r="C2901" s="86" t="s">
        <v>1660</v>
      </c>
      <c r="D2901" s="122">
        <v>43853.379675925928</v>
      </c>
    </row>
    <row r="2902" spans="1:4" x14ac:dyDescent="0.25">
      <c r="A2902" s="78" t="s">
        <v>286</v>
      </c>
      <c r="B2902" s="78" t="s">
        <v>3025</v>
      </c>
      <c r="C2902" s="86" t="s">
        <v>1660</v>
      </c>
      <c r="D2902" s="122">
        <v>43853.379675925928</v>
      </c>
    </row>
    <row r="2903" spans="1:4" x14ac:dyDescent="0.25">
      <c r="A2903" s="78" t="s">
        <v>286</v>
      </c>
      <c r="B2903" s="78" t="s">
        <v>2627</v>
      </c>
      <c r="C2903" s="86" t="s">
        <v>1660</v>
      </c>
      <c r="D2903" s="122">
        <v>43853.379675925928</v>
      </c>
    </row>
    <row r="2904" spans="1:4" x14ac:dyDescent="0.25">
      <c r="A2904" s="78" t="s">
        <v>286</v>
      </c>
      <c r="B2904" s="78" t="s">
        <v>3000</v>
      </c>
      <c r="C2904" s="86" t="s">
        <v>1660</v>
      </c>
      <c r="D2904" s="122">
        <v>43853.379675925928</v>
      </c>
    </row>
    <row r="2905" spans="1:4" x14ac:dyDescent="0.25">
      <c r="A2905" s="78" t="s">
        <v>286</v>
      </c>
      <c r="B2905" s="78" t="s">
        <v>2628</v>
      </c>
      <c r="C2905" s="86" t="s">
        <v>1660</v>
      </c>
      <c r="D2905" s="122">
        <v>43853.379675925928</v>
      </c>
    </row>
    <row r="2906" spans="1:4" x14ac:dyDescent="0.25">
      <c r="A2906" s="78" t="s">
        <v>286</v>
      </c>
      <c r="B2906" s="78" t="s">
        <v>2990</v>
      </c>
      <c r="C2906" s="86" t="s">
        <v>1660</v>
      </c>
      <c r="D2906" s="122">
        <v>43853.379675925928</v>
      </c>
    </row>
    <row r="2907" spans="1:4" x14ac:dyDescent="0.25">
      <c r="A2907" s="78" t="s">
        <v>286</v>
      </c>
      <c r="B2907" s="78" t="s">
        <v>2983</v>
      </c>
      <c r="C2907" s="86" t="s">
        <v>1660</v>
      </c>
      <c r="D2907" s="122">
        <v>43853.379675925928</v>
      </c>
    </row>
    <row r="2908" spans="1:4" x14ac:dyDescent="0.25">
      <c r="A2908" s="78" t="s">
        <v>286</v>
      </c>
      <c r="B2908" s="78" t="s">
        <v>3026</v>
      </c>
      <c r="C2908" s="86" t="s">
        <v>1660</v>
      </c>
      <c r="D2908" s="122">
        <v>43853.379675925928</v>
      </c>
    </row>
    <row r="2909" spans="1:4" x14ac:dyDescent="0.25">
      <c r="A2909" s="78" t="s">
        <v>286</v>
      </c>
      <c r="B2909" s="78" t="s">
        <v>2629</v>
      </c>
      <c r="C2909" s="86" t="s">
        <v>1660</v>
      </c>
      <c r="D2909" s="122">
        <v>43853.379675925928</v>
      </c>
    </row>
    <row r="2910" spans="1:4" x14ac:dyDescent="0.25">
      <c r="A2910" s="78" t="s">
        <v>286</v>
      </c>
      <c r="B2910" s="78" t="s">
        <v>2630</v>
      </c>
      <c r="C2910" s="86" t="s">
        <v>1660</v>
      </c>
      <c r="D2910" s="122">
        <v>43853.379675925928</v>
      </c>
    </row>
    <row r="2911" spans="1:4" x14ac:dyDescent="0.25">
      <c r="A2911" s="78" t="s">
        <v>286</v>
      </c>
      <c r="B2911" s="78" t="s">
        <v>3027</v>
      </c>
      <c r="C2911" s="86" t="s">
        <v>1660</v>
      </c>
      <c r="D2911" s="122">
        <v>43853.379675925928</v>
      </c>
    </row>
    <row r="2912" spans="1:4" x14ac:dyDescent="0.25">
      <c r="A2912" s="78" t="s">
        <v>286</v>
      </c>
      <c r="B2912" s="78" t="s">
        <v>3028</v>
      </c>
      <c r="C2912" s="86" t="s">
        <v>1660</v>
      </c>
      <c r="D2912" s="122">
        <v>43853.379675925928</v>
      </c>
    </row>
    <row r="2913" spans="1:4" x14ac:dyDescent="0.25">
      <c r="A2913" s="78" t="s">
        <v>286</v>
      </c>
      <c r="B2913" s="78" t="s">
        <v>3029</v>
      </c>
      <c r="C2913" s="86" t="s">
        <v>1660</v>
      </c>
      <c r="D2913" s="122">
        <v>43853.379675925928</v>
      </c>
    </row>
    <row r="2914" spans="1:4" x14ac:dyDescent="0.25">
      <c r="A2914" s="78" t="s">
        <v>286</v>
      </c>
      <c r="B2914" s="78" t="s">
        <v>2471</v>
      </c>
      <c r="C2914" s="86" t="s">
        <v>1660</v>
      </c>
      <c r="D2914" s="122">
        <v>43853.379675925928</v>
      </c>
    </row>
    <row r="2915" spans="1:4" x14ac:dyDescent="0.25">
      <c r="A2915" s="78" t="s">
        <v>286</v>
      </c>
      <c r="B2915" s="78" t="s">
        <v>2995</v>
      </c>
      <c r="C2915" s="86" t="s">
        <v>1660</v>
      </c>
      <c r="D2915" s="122">
        <v>43853.379675925928</v>
      </c>
    </row>
    <row r="2916" spans="1:4" x14ac:dyDescent="0.25">
      <c r="A2916" s="78" t="s">
        <v>286</v>
      </c>
      <c r="B2916" s="78" t="s">
        <v>2459</v>
      </c>
      <c r="C2916" s="86" t="s">
        <v>1660</v>
      </c>
      <c r="D2916" s="122">
        <v>43853.379675925928</v>
      </c>
    </row>
    <row r="2917" spans="1:4" x14ac:dyDescent="0.25">
      <c r="A2917" s="78" t="s">
        <v>286</v>
      </c>
      <c r="B2917" s="78" t="s">
        <v>3030</v>
      </c>
      <c r="C2917" s="86" t="s">
        <v>1660</v>
      </c>
      <c r="D2917" s="122">
        <v>43853.379675925928</v>
      </c>
    </row>
    <row r="2918" spans="1:4" x14ac:dyDescent="0.25">
      <c r="A2918" s="78" t="s">
        <v>286</v>
      </c>
      <c r="B2918" s="78" t="s">
        <v>3006</v>
      </c>
      <c r="C2918" s="86" t="s">
        <v>1660</v>
      </c>
      <c r="D2918" s="122">
        <v>43853.379675925928</v>
      </c>
    </row>
    <row r="2919" spans="1:4" x14ac:dyDescent="0.25">
      <c r="A2919" s="78" t="s">
        <v>286</v>
      </c>
      <c r="B2919" s="78" t="s">
        <v>3007</v>
      </c>
      <c r="C2919" s="86" t="s">
        <v>1660</v>
      </c>
      <c r="D2919" s="122">
        <v>43853.379675925928</v>
      </c>
    </row>
    <row r="2920" spans="1:4" x14ac:dyDescent="0.25">
      <c r="A2920" s="78" t="s">
        <v>286</v>
      </c>
      <c r="B2920" s="78" t="s">
        <v>2448</v>
      </c>
      <c r="C2920" s="86" t="s">
        <v>1660</v>
      </c>
      <c r="D2920" s="122">
        <v>43853.379675925928</v>
      </c>
    </row>
    <row r="2921" spans="1:4" x14ac:dyDescent="0.25">
      <c r="A2921" s="78" t="s">
        <v>286</v>
      </c>
      <c r="B2921" s="78" t="s">
        <v>2989</v>
      </c>
      <c r="C2921" s="86" t="s">
        <v>1660</v>
      </c>
      <c r="D2921" s="122">
        <v>43853.379675925928</v>
      </c>
    </row>
    <row r="2922" spans="1:4" x14ac:dyDescent="0.25">
      <c r="A2922" s="78" t="s">
        <v>286</v>
      </c>
      <c r="B2922" s="78">
        <v>10</v>
      </c>
      <c r="C2922" s="86" t="s">
        <v>1660</v>
      </c>
      <c r="D2922" s="122">
        <v>43853.379675925928</v>
      </c>
    </row>
    <row r="2923" spans="1:4" x14ac:dyDescent="0.25">
      <c r="A2923" s="78" t="s">
        <v>286</v>
      </c>
      <c r="B2923" s="78" t="s">
        <v>3031</v>
      </c>
      <c r="C2923" s="86" t="s">
        <v>1660</v>
      </c>
      <c r="D2923" s="122">
        <v>43853.379675925928</v>
      </c>
    </row>
    <row r="2924" spans="1:4" x14ac:dyDescent="0.25">
      <c r="A2924" s="78" t="s">
        <v>286</v>
      </c>
      <c r="B2924" s="78" t="s">
        <v>3032</v>
      </c>
      <c r="C2924" s="86" t="s">
        <v>1660</v>
      </c>
      <c r="D2924" s="122">
        <v>43853.379675925928</v>
      </c>
    </row>
    <row r="2925" spans="1:4" x14ac:dyDescent="0.25">
      <c r="A2925" s="78" t="s">
        <v>286</v>
      </c>
      <c r="B2925" s="78" t="s">
        <v>290</v>
      </c>
      <c r="C2925" s="86" t="s">
        <v>1653</v>
      </c>
      <c r="D2925" s="122">
        <v>43848.628506944442</v>
      </c>
    </row>
    <row r="2926" spans="1:4" x14ac:dyDescent="0.25">
      <c r="A2926" s="78" t="s">
        <v>286</v>
      </c>
      <c r="B2926" s="78" t="s">
        <v>2507</v>
      </c>
      <c r="C2926" s="86" t="s">
        <v>1653</v>
      </c>
      <c r="D2926" s="122">
        <v>43848.628506944442</v>
      </c>
    </row>
    <row r="2927" spans="1:4" x14ac:dyDescent="0.25">
      <c r="A2927" s="78" t="s">
        <v>286</v>
      </c>
      <c r="B2927" s="78" t="s">
        <v>2989</v>
      </c>
      <c r="C2927" s="86" t="s">
        <v>1653</v>
      </c>
      <c r="D2927" s="122">
        <v>43848.628506944442</v>
      </c>
    </row>
    <row r="2928" spans="1:4" x14ac:dyDescent="0.25">
      <c r="A2928" s="78" t="s">
        <v>286</v>
      </c>
      <c r="B2928" s="78" t="s">
        <v>1907</v>
      </c>
      <c r="C2928" s="86" t="s">
        <v>1653</v>
      </c>
      <c r="D2928" s="122">
        <v>43848.628506944442</v>
      </c>
    </row>
    <row r="2929" spans="1:4" x14ac:dyDescent="0.25">
      <c r="A2929" s="78" t="s">
        <v>286</v>
      </c>
      <c r="B2929" s="78" t="s">
        <v>2981</v>
      </c>
      <c r="C2929" s="86" t="s">
        <v>1653</v>
      </c>
      <c r="D2929" s="122">
        <v>43848.628506944442</v>
      </c>
    </row>
    <row r="2930" spans="1:4" x14ac:dyDescent="0.25">
      <c r="A2930" s="78" t="s">
        <v>286</v>
      </c>
      <c r="B2930" s="78">
        <v>31</v>
      </c>
      <c r="C2930" s="86" t="s">
        <v>1653</v>
      </c>
      <c r="D2930" s="122">
        <v>43848.628506944442</v>
      </c>
    </row>
    <row r="2931" spans="1:4" x14ac:dyDescent="0.25">
      <c r="A2931" s="78" t="s">
        <v>286</v>
      </c>
      <c r="B2931" s="78" t="s">
        <v>2982</v>
      </c>
      <c r="C2931" s="86" t="s">
        <v>1653</v>
      </c>
      <c r="D2931" s="122">
        <v>43848.628506944442</v>
      </c>
    </row>
    <row r="2932" spans="1:4" x14ac:dyDescent="0.25">
      <c r="A2932" s="78" t="s">
        <v>286</v>
      </c>
      <c r="B2932" s="78" t="s">
        <v>3089</v>
      </c>
      <c r="C2932" s="86" t="s">
        <v>1653</v>
      </c>
      <c r="D2932" s="122">
        <v>43848.628506944442</v>
      </c>
    </row>
    <row r="2933" spans="1:4" x14ac:dyDescent="0.25">
      <c r="A2933" s="78" t="s">
        <v>286</v>
      </c>
      <c r="B2933" s="78" t="s">
        <v>509</v>
      </c>
      <c r="C2933" s="86" t="s">
        <v>1653</v>
      </c>
      <c r="D2933" s="122">
        <v>43848.628506944442</v>
      </c>
    </row>
    <row r="2934" spans="1:4" x14ac:dyDescent="0.25">
      <c r="A2934" s="78" t="s">
        <v>286</v>
      </c>
      <c r="B2934" s="78" t="s">
        <v>3044</v>
      </c>
      <c r="C2934" s="86" t="s">
        <v>1653</v>
      </c>
      <c r="D2934" s="122">
        <v>43848.628506944442</v>
      </c>
    </row>
    <row r="2935" spans="1:4" x14ac:dyDescent="0.25">
      <c r="A2935" s="78" t="s">
        <v>286</v>
      </c>
      <c r="B2935" s="78" t="s">
        <v>3030</v>
      </c>
      <c r="C2935" s="86" t="s">
        <v>1653</v>
      </c>
      <c r="D2935" s="122">
        <v>43848.628506944442</v>
      </c>
    </row>
    <row r="2936" spans="1:4" x14ac:dyDescent="0.25">
      <c r="A2936" s="78" t="s">
        <v>286</v>
      </c>
      <c r="B2936" s="78" t="s">
        <v>3006</v>
      </c>
      <c r="C2936" s="86" t="s">
        <v>1653</v>
      </c>
      <c r="D2936" s="122">
        <v>43848.628506944442</v>
      </c>
    </row>
    <row r="2937" spans="1:4" x14ac:dyDescent="0.25">
      <c r="A2937" s="78" t="s">
        <v>286</v>
      </c>
      <c r="B2937" s="78" t="s">
        <v>3007</v>
      </c>
      <c r="C2937" s="86" t="s">
        <v>1653</v>
      </c>
      <c r="D2937" s="122">
        <v>43848.628506944442</v>
      </c>
    </row>
    <row r="2938" spans="1:4" x14ac:dyDescent="0.25">
      <c r="A2938" s="78" t="s">
        <v>286</v>
      </c>
      <c r="B2938" s="78" t="s">
        <v>2448</v>
      </c>
      <c r="C2938" s="86" t="s">
        <v>1653</v>
      </c>
      <c r="D2938" s="122">
        <v>43848.628506944442</v>
      </c>
    </row>
    <row r="2939" spans="1:4" x14ac:dyDescent="0.25">
      <c r="A2939" s="78" t="s">
        <v>286</v>
      </c>
      <c r="B2939" s="78" t="s">
        <v>3183</v>
      </c>
      <c r="C2939" s="86" t="s">
        <v>1653</v>
      </c>
      <c r="D2939" s="122">
        <v>43848.628506944442</v>
      </c>
    </row>
    <row r="2940" spans="1:4" x14ac:dyDescent="0.25">
      <c r="A2940" s="78" t="s">
        <v>286</v>
      </c>
      <c r="B2940" s="78" t="s">
        <v>2582</v>
      </c>
      <c r="C2940" s="86" t="s">
        <v>1653</v>
      </c>
      <c r="D2940" s="122">
        <v>43848.628506944442</v>
      </c>
    </row>
    <row r="2941" spans="1:4" x14ac:dyDescent="0.25">
      <c r="A2941" s="78" t="s">
        <v>286</v>
      </c>
      <c r="B2941" s="78" t="s">
        <v>3184</v>
      </c>
      <c r="C2941" s="86" t="s">
        <v>1653</v>
      </c>
      <c r="D2941" s="122">
        <v>43848.628506944442</v>
      </c>
    </row>
    <row r="2942" spans="1:4" x14ac:dyDescent="0.25">
      <c r="A2942" s="78" t="s">
        <v>286</v>
      </c>
      <c r="B2942" s="78" t="s">
        <v>2584</v>
      </c>
      <c r="C2942" s="86" t="s">
        <v>1653</v>
      </c>
      <c r="D2942" s="122">
        <v>43848.628506944442</v>
      </c>
    </row>
    <row r="2943" spans="1:4" x14ac:dyDescent="0.25">
      <c r="A2943" s="78" t="s">
        <v>286</v>
      </c>
      <c r="B2943" s="78" t="s">
        <v>3012</v>
      </c>
      <c r="C2943" s="86" t="s">
        <v>1653</v>
      </c>
      <c r="D2943" s="122">
        <v>43848.628506944442</v>
      </c>
    </row>
    <row r="2944" spans="1:4" x14ac:dyDescent="0.25">
      <c r="A2944" s="78" t="s">
        <v>286</v>
      </c>
      <c r="B2944" s="78">
        <v>10</v>
      </c>
      <c r="C2944" s="86" t="s">
        <v>1653</v>
      </c>
      <c r="D2944" s="122">
        <v>43848.628506944442</v>
      </c>
    </row>
    <row r="2945" spans="1:4" x14ac:dyDescent="0.25">
      <c r="A2945" s="78" t="s">
        <v>286</v>
      </c>
      <c r="B2945" s="78" t="s">
        <v>2454</v>
      </c>
      <c r="C2945" s="86" t="s">
        <v>1653</v>
      </c>
      <c r="D2945" s="122">
        <v>43848.628506944442</v>
      </c>
    </row>
    <row r="2946" spans="1:4" x14ac:dyDescent="0.25">
      <c r="A2946" s="78" t="s">
        <v>286</v>
      </c>
      <c r="B2946" s="78" t="s">
        <v>2530</v>
      </c>
      <c r="C2946" s="86" t="s">
        <v>1653</v>
      </c>
      <c r="D2946" s="122">
        <v>43848.628506944442</v>
      </c>
    </row>
    <row r="2947" spans="1:4" x14ac:dyDescent="0.25">
      <c r="A2947" s="78" t="s">
        <v>286</v>
      </c>
      <c r="B2947" s="78" t="s">
        <v>290</v>
      </c>
      <c r="C2947" s="86" t="s">
        <v>1651</v>
      </c>
      <c r="D2947" s="122">
        <v>43846.711828703701</v>
      </c>
    </row>
    <row r="2948" spans="1:4" x14ac:dyDescent="0.25">
      <c r="A2948" s="78" t="s">
        <v>286</v>
      </c>
      <c r="B2948" s="78" t="s">
        <v>2507</v>
      </c>
      <c r="C2948" s="86" t="s">
        <v>1651</v>
      </c>
      <c r="D2948" s="122">
        <v>43846.711828703701</v>
      </c>
    </row>
    <row r="2949" spans="1:4" x14ac:dyDescent="0.25">
      <c r="A2949" s="78" t="s">
        <v>286</v>
      </c>
      <c r="B2949" s="78" t="s">
        <v>2989</v>
      </c>
      <c r="C2949" s="86" t="s">
        <v>1651</v>
      </c>
      <c r="D2949" s="122">
        <v>43846.711828703701</v>
      </c>
    </row>
    <row r="2950" spans="1:4" x14ac:dyDescent="0.25">
      <c r="A2950" s="78" t="s">
        <v>286</v>
      </c>
      <c r="B2950" s="78" t="s">
        <v>1907</v>
      </c>
      <c r="C2950" s="86" t="s">
        <v>1651</v>
      </c>
      <c r="D2950" s="122">
        <v>43846.711828703701</v>
      </c>
    </row>
    <row r="2951" spans="1:4" x14ac:dyDescent="0.25">
      <c r="A2951" s="78" t="s">
        <v>286</v>
      </c>
      <c r="B2951" s="78" t="s">
        <v>2981</v>
      </c>
      <c r="C2951" s="86" t="s">
        <v>1651</v>
      </c>
      <c r="D2951" s="122">
        <v>43846.711828703701</v>
      </c>
    </row>
    <row r="2952" spans="1:4" x14ac:dyDescent="0.25">
      <c r="A2952" s="78" t="s">
        <v>286</v>
      </c>
      <c r="B2952" s="78">
        <v>31</v>
      </c>
      <c r="C2952" s="86" t="s">
        <v>1651</v>
      </c>
      <c r="D2952" s="122">
        <v>43846.711828703701</v>
      </c>
    </row>
    <row r="2953" spans="1:4" x14ac:dyDescent="0.25">
      <c r="A2953" s="78" t="s">
        <v>286</v>
      </c>
      <c r="B2953" s="78" t="s">
        <v>2982</v>
      </c>
      <c r="C2953" s="86" t="s">
        <v>1651</v>
      </c>
      <c r="D2953" s="122">
        <v>43846.711828703701</v>
      </c>
    </row>
    <row r="2954" spans="1:4" x14ac:dyDescent="0.25">
      <c r="A2954" s="78" t="s">
        <v>286</v>
      </c>
      <c r="B2954" s="78" t="s">
        <v>3089</v>
      </c>
      <c r="C2954" s="86" t="s">
        <v>1651</v>
      </c>
      <c r="D2954" s="122">
        <v>43846.711828703701</v>
      </c>
    </row>
    <row r="2955" spans="1:4" x14ac:dyDescent="0.25">
      <c r="A2955" s="78" t="s">
        <v>286</v>
      </c>
      <c r="B2955" s="78" t="s">
        <v>509</v>
      </c>
      <c r="C2955" s="86" t="s">
        <v>1651</v>
      </c>
      <c r="D2955" s="122">
        <v>43846.711828703701</v>
      </c>
    </row>
    <row r="2956" spans="1:4" x14ac:dyDescent="0.25">
      <c r="A2956" s="78" t="s">
        <v>286</v>
      </c>
      <c r="B2956" s="78" t="s">
        <v>3044</v>
      </c>
      <c r="C2956" s="86" t="s">
        <v>1651</v>
      </c>
      <c r="D2956" s="122">
        <v>43846.711828703701</v>
      </c>
    </row>
    <row r="2957" spans="1:4" x14ac:dyDescent="0.25">
      <c r="A2957" s="78" t="s">
        <v>286</v>
      </c>
      <c r="B2957" s="78" t="s">
        <v>3030</v>
      </c>
      <c r="C2957" s="86" t="s">
        <v>1651</v>
      </c>
      <c r="D2957" s="122">
        <v>43846.711828703701</v>
      </c>
    </row>
    <row r="2958" spans="1:4" x14ac:dyDescent="0.25">
      <c r="A2958" s="78" t="s">
        <v>286</v>
      </c>
      <c r="B2958" s="78" t="s">
        <v>3006</v>
      </c>
      <c r="C2958" s="86" t="s">
        <v>1651</v>
      </c>
      <c r="D2958" s="122">
        <v>43846.711828703701</v>
      </c>
    </row>
    <row r="2959" spans="1:4" x14ac:dyDescent="0.25">
      <c r="A2959" s="78" t="s">
        <v>286</v>
      </c>
      <c r="B2959" s="78" t="s">
        <v>3007</v>
      </c>
      <c r="C2959" s="86" t="s">
        <v>1651</v>
      </c>
      <c r="D2959" s="122">
        <v>43846.711828703701</v>
      </c>
    </row>
    <row r="2960" spans="1:4" x14ac:dyDescent="0.25">
      <c r="A2960" s="78" t="s">
        <v>286</v>
      </c>
      <c r="B2960" s="78" t="s">
        <v>2448</v>
      </c>
      <c r="C2960" s="86" t="s">
        <v>1651</v>
      </c>
      <c r="D2960" s="122">
        <v>43846.711828703701</v>
      </c>
    </row>
    <row r="2961" spans="1:4" x14ac:dyDescent="0.25">
      <c r="A2961" s="78" t="s">
        <v>286</v>
      </c>
      <c r="B2961" s="78" t="s">
        <v>3183</v>
      </c>
      <c r="C2961" s="86" t="s">
        <v>1651</v>
      </c>
      <c r="D2961" s="122">
        <v>43846.711828703701</v>
      </c>
    </row>
    <row r="2962" spans="1:4" x14ac:dyDescent="0.25">
      <c r="A2962" s="78" t="s">
        <v>286</v>
      </c>
      <c r="B2962" s="78" t="s">
        <v>2582</v>
      </c>
      <c r="C2962" s="86" t="s">
        <v>1651</v>
      </c>
      <c r="D2962" s="122">
        <v>43846.711828703701</v>
      </c>
    </row>
    <row r="2963" spans="1:4" x14ac:dyDescent="0.25">
      <c r="A2963" s="78" t="s">
        <v>286</v>
      </c>
      <c r="B2963" s="78" t="s">
        <v>3184</v>
      </c>
      <c r="C2963" s="86" t="s">
        <v>1651</v>
      </c>
      <c r="D2963" s="122">
        <v>43846.711828703701</v>
      </c>
    </row>
    <row r="2964" spans="1:4" x14ac:dyDescent="0.25">
      <c r="A2964" s="78" t="s">
        <v>286</v>
      </c>
      <c r="B2964" s="78" t="s">
        <v>2584</v>
      </c>
      <c r="C2964" s="86" t="s">
        <v>1651</v>
      </c>
      <c r="D2964" s="122">
        <v>43846.711828703701</v>
      </c>
    </row>
    <row r="2965" spans="1:4" x14ac:dyDescent="0.25">
      <c r="A2965" s="78" t="s">
        <v>286</v>
      </c>
      <c r="B2965" s="78" t="s">
        <v>3012</v>
      </c>
      <c r="C2965" s="86" t="s">
        <v>1651</v>
      </c>
      <c r="D2965" s="122">
        <v>43846.711828703701</v>
      </c>
    </row>
    <row r="2966" spans="1:4" x14ac:dyDescent="0.25">
      <c r="A2966" s="78" t="s">
        <v>286</v>
      </c>
      <c r="B2966" s="78">
        <v>10</v>
      </c>
      <c r="C2966" s="86" t="s">
        <v>1651</v>
      </c>
      <c r="D2966" s="122">
        <v>43846.711828703701</v>
      </c>
    </row>
    <row r="2967" spans="1:4" x14ac:dyDescent="0.25">
      <c r="A2967" s="78" t="s">
        <v>286</v>
      </c>
      <c r="B2967" s="78" t="s">
        <v>2454</v>
      </c>
      <c r="C2967" s="86" t="s">
        <v>1651</v>
      </c>
      <c r="D2967" s="122">
        <v>43846.711828703701</v>
      </c>
    </row>
    <row r="2968" spans="1:4" x14ac:dyDescent="0.25">
      <c r="A2968" s="78" t="s">
        <v>286</v>
      </c>
      <c r="B2968" s="78" t="s">
        <v>2530</v>
      </c>
      <c r="C2968" s="86" t="s">
        <v>1651</v>
      </c>
      <c r="D2968" s="122">
        <v>43846.711828703701</v>
      </c>
    </row>
    <row r="2969" spans="1:4" x14ac:dyDescent="0.25">
      <c r="A2969" s="78" t="s">
        <v>286</v>
      </c>
      <c r="B2969" s="78" t="s">
        <v>290</v>
      </c>
      <c r="C2969" s="86" t="s">
        <v>1650</v>
      </c>
      <c r="D2969" s="122">
        <v>43846.583368055559</v>
      </c>
    </row>
    <row r="2970" spans="1:4" x14ac:dyDescent="0.25">
      <c r="A2970" s="78" t="s">
        <v>286</v>
      </c>
      <c r="B2970" s="78" t="s">
        <v>2507</v>
      </c>
      <c r="C2970" s="86" t="s">
        <v>1650</v>
      </c>
      <c r="D2970" s="122">
        <v>43846.583368055559</v>
      </c>
    </row>
    <row r="2971" spans="1:4" x14ac:dyDescent="0.25">
      <c r="A2971" s="78" t="s">
        <v>286</v>
      </c>
      <c r="B2971" s="78" t="s">
        <v>2989</v>
      </c>
      <c r="C2971" s="86" t="s">
        <v>1650</v>
      </c>
      <c r="D2971" s="122">
        <v>43846.583368055559</v>
      </c>
    </row>
    <row r="2972" spans="1:4" x14ac:dyDescent="0.25">
      <c r="A2972" s="78" t="s">
        <v>286</v>
      </c>
      <c r="B2972" s="78" t="s">
        <v>1907</v>
      </c>
      <c r="C2972" s="86" t="s">
        <v>1650</v>
      </c>
      <c r="D2972" s="122">
        <v>43846.583368055559</v>
      </c>
    </row>
    <row r="2973" spans="1:4" x14ac:dyDescent="0.25">
      <c r="A2973" s="78" t="s">
        <v>286</v>
      </c>
      <c r="B2973" s="78" t="s">
        <v>2981</v>
      </c>
      <c r="C2973" s="86" t="s">
        <v>1650</v>
      </c>
      <c r="D2973" s="122">
        <v>43846.583368055559</v>
      </c>
    </row>
    <row r="2974" spans="1:4" x14ac:dyDescent="0.25">
      <c r="A2974" s="78" t="s">
        <v>286</v>
      </c>
      <c r="B2974" s="78">
        <v>31</v>
      </c>
      <c r="C2974" s="86" t="s">
        <v>1650</v>
      </c>
      <c r="D2974" s="122">
        <v>43846.583368055559</v>
      </c>
    </row>
    <row r="2975" spans="1:4" x14ac:dyDescent="0.25">
      <c r="A2975" s="78" t="s">
        <v>286</v>
      </c>
      <c r="B2975" s="78" t="s">
        <v>2982</v>
      </c>
      <c r="C2975" s="86" t="s">
        <v>1650</v>
      </c>
      <c r="D2975" s="122">
        <v>43846.583368055559</v>
      </c>
    </row>
    <row r="2976" spans="1:4" x14ac:dyDescent="0.25">
      <c r="A2976" s="78" t="s">
        <v>286</v>
      </c>
      <c r="B2976" s="78" t="s">
        <v>3089</v>
      </c>
      <c r="C2976" s="86" t="s">
        <v>1650</v>
      </c>
      <c r="D2976" s="122">
        <v>43846.583368055559</v>
      </c>
    </row>
    <row r="2977" spans="1:4" x14ac:dyDescent="0.25">
      <c r="A2977" s="78" t="s">
        <v>286</v>
      </c>
      <c r="B2977" s="78" t="s">
        <v>509</v>
      </c>
      <c r="C2977" s="86" t="s">
        <v>1650</v>
      </c>
      <c r="D2977" s="122">
        <v>43846.583368055559</v>
      </c>
    </row>
    <row r="2978" spans="1:4" x14ac:dyDescent="0.25">
      <c r="A2978" s="78" t="s">
        <v>286</v>
      </c>
      <c r="B2978" s="78" t="s">
        <v>3044</v>
      </c>
      <c r="C2978" s="86" t="s">
        <v>1650</v>
      </c>
      <c r="D2978" s="122">
        <v>43846.583368055559</v>
      </c>
    </row>
    <row r="2979" spans="1:4" x14ac:dyDescent="0.25">
      <c r="A2979" s="78" t="s">
        <v>286</v>
      </c>
      <c r="B2979" s="78" t="s">
        <v>3030</v>
      </c>
      <c r="C2979" s="86" t="s">
        <v>1650</v>
      </c>
      <c r="D2979" s="122">
        <v>43846.583368055559</v>
      </c>
    </row>
    <row r="2980" spans="1:4" x14ac:dyDescent="0.25">
      <c r="A2980" s="78" t="s">
        <v>286</v>
      </c>
      <c r="B2980" s="78" t="s">
        <v>3006</v>
      </c>
      <c r="C2980" s="86" t="s">
        <v>1650</v>
      </c>
      <c r="D2980" s="122">
        <v>43846.583368055559</v>
      </c>
    </row>
    <row r="2981" spans="1:4" x14ac:dyDescent="0.25">
      <c r="A2981" s="78" t="s">
        <v>286</v>
      </c>
      <c r="B2981" s="78" t="s">
        <v>3007</v>
      </c>
      <c r="C2981" s="86" t="s">
        <v>1650</v>
      </c>
      <c r="D2981" s="122">
        <v>43846.583368055559</v>
      </c>
    </row>
    <row r="2982" spans="1:4" x14ac:dyDescent="0.25">
      <c r="A2982" s="78" t="s">
        <v>286</v>
      </c>
      <c r="B2982" s="78" t="s">
        <v>2448</v>
      </c>
      <c r="C2982" s="86" t="s">
        <v>1650</v>
      </c>
      <c r="D2982" s="122">
        <v>43846.583368055559</v>
      </c>
    </row>
    <row r="2983" spans="1:4" x14ac:dyDescent="0.25">
      <c r="A2983" s="78" t="s">
        <v>286</v>
      </c>
      <c r="B2983" s="78" t="s">
        <v>3183</v>
      </c>
      <c r="C2983" s="86" t="s">
        <v>1650</v>
      </c>
      <c r="D2983" s="122">
        <v>43846.583368055559</v>
      </c>
    </row>
    <row r="2984" spans="1:4" x14ac:dyDescent="0.25">
      <c r="A2984" s="78" t="s">
        <v>286</v>
      </c>
      <c r="B2984" s="78" t="s">
        <v>2582</v>
      </c>
      <c r="C2984" s="86" t="s">
        <v>1650</v>
      </c>
      <c r="D2984" s="122">
        <v>43846.583368055559</v>
      </c>
    </row>
    <row r="2985" spans="1:4" x14ac:dyDescent="0.25">
      <c r="A2985" s="78" t="s">
        <v>286</v>
      </c>
      <c r="B2985" s="78" t="s">
        <v>3184</v>
      </c>
      <c r="C2985" s="86" t="s">
        <v>1650</v>
      </c>
      <c r="D2985" s="122">
        <v>43846.583368055559</v>
      </c>
    </row>
    <row r="2986" spans="1:4" x14ac:dyDescent="0.25">
      <c r="A2986" s="78" t="s">
        <v>286</v>
      </c>
      <c r="B2986" s="78" t="s">
        <v>2584</v>
      </c>
      <c r="C2986" s="86" t="s">
        <v>1650</v>
      </c>
      <c r="D2986" s="122">
        <v>43846.583368055559</v>
      </c>
    </row>
    <row r="2987" spans="1:4" x14ac:dyDescent="0.25">
      <c r="A2987" s="78" t="s">
        <v>286</v>
      </c>
      <c r="B2987" s="78" t="s">
        <v>3012</v>
      </c>
      <c r="C2987" s="86" t="s">
        <v>1650</v>
      </c>
      <c r="D2987" s="122">
        <v>43846.583368055559</v>
      </c>
    </row>
    <row r="2988" spans="1:4" x14ac:dyDescent="0.25">
      <c r="A2988" s="78" t="s">
        <v>286</v>
      </c>
      <c r="B2988" s="78">
        <v>10</v>
      </c>
      <c r="C2988" s="86" t="s">
        <v>1650</v>
      </c>
      <c r="D2988" s="122">
        <v>43846.583368055559</v>
      </c>
    </row>
    <row r="2989" spans="1:4" x14ac:dyDescent="0.25">
      <c r="A2989" s="78" t="s">
        <v>286</v>
      </c>
      <c r="B2989" s="78" t="s">
        <v>2454</v>
      </c>
      <c r="C2989" s="86" t="s">
        <v>1650</v>
      </c>
      <c r="D2989" s="122">
        <v>43846.583368055559</v>
      </c>
    </row>
    <row r="2990" spans="1:4" x14ac:dyDescent="0.25">
      <c r="A2990" s="78" t="s">
        <v>286</v>
      </c>
      <c r="B2990" s="78" t="s">
        <v>2530</v>
      </c>
      <c r="C2990" s="86" t="s">
        <v>1650</v>
      </c>
      <c r="D2990" s="122">
        <v>43846.583368055559</v>
      </c>
    </row>
    <row r="2991" spans="1:4" x14ac:dyDescent="0.25">
      <c r="A2991" s="78" t="s">
        <v>277</v>
      </c>
      <c r="B2991" s="78" t="s">
        <v>2997</v>
      </c>
      <c r="C2991" s="86" t="s">
        <v>1635</v>
      </c>
      <c r="D2991" s="122">
        <v>43847.329930555556</v>
      </c>
    </row>
    <row r="2992" spans="1:4" x14ac:dyDescent="0.25">
      <c r="A2992" s="78" t="s">
        <v>277</v>
      </c>
      <c r="B2992" s="78" t="s">
        <v>2460</v>
      </c>
      <c r="C2992" s="86" t="s">
        <v>1635</v>
      </c>
      <c r="D2992" s="122">
        <v>43847.329930555556</v>
      </c>
    </row>
    <row r="2993" spans="1:4" x14ac:dyDescent="0.25">
      <c r="A2993" s="78" t="s">
        <v>277</v>
      </c>
      <c r="B2993" s="78" t="s">
        <v>2918</v>
      </c>
      <c r="C2993" s="86" t="s">
        <v>1635</v>
      </c>
      <c r="D2993" s="122">
        <v>43847.329930555556</v>
      </c>
    </row>
    <row r="2994" spans="1:4" x14ac:dyDescent="0.25">
      <c r="A2994" s="78" t="s">
        <v>277</v>
      </c>
      <c r="B2994" s="78" t="s">
        <v>2995</v>
      </c>
      <c r="C2994" s="86" t="s">
        <v>1635</v>
      </c>
      <c r="D2994" s="122">
        <v>43847.329930555556</v>
      </c>
    </row>
    <row r="2995" spans="1:4" x14ac:dyDescent="0.25">
      <c r="A2995" s="78" t="s">
        <v>277</v>
      </c>
      <c r="B2995" s="78" t="s">
        <v>2574</v>
      </c>
      <c r="C2995" s="86" t="s">
        <v>1635</v>
      </c>
      <c r="D2995" s="122">
        <v>43847.329930555556</v>
      </c>
    </row>
    <row r="2996" spans="1:4" x14ac:dyDescent="0.25">
      <c r="A2996" s="78" t="s">
        <v>277</v>
      </c>
      <c r="B2996" s="78" t="s">
        <v>2563</v>
      </c>
      <c r="C2996" s="86" t="s">
        <v>1635</v>
      </c>
      <c r="D2996" s="122">
        <v>43847.329930555556</v>
      </c>
    </row>
    <row r="2997" spans="1:4" x14ac:dyDescent="0.25">
      <c r="A2997" s="78" t="s">
        <v>277</v>
      </c>
      <c r="B2997" s="78" t="s">
        <v>2989</v>
      </c>
      <c r="C2997" s="86" t="s">
        <v>1635</v>
      </c>
      <c r="D2997" s="122">
        <v>43847.329930555556</v>
      </c>
    </row>
    <row r="2998" spans="1:4" x14ac:dyDescent="0.25">
      <c r="A2998" s="78" t="s">
        <v>277</v>
      </c>
      <c r="B2998" s="78" t="s">
        <v>2981</v>
      </c>
      <c r="C2998" s="86" t="s">
        <v>1635</v>
      </c>
      <c r="D2998" s="122">
        <v>43847.329930555556</v>
      </c>
    </row>
    <row r="2999" spans="1:4" x14ac:dyDescent="0.25">
      <c r="A2999" s="78" t="s">
        <v>277</v>
      </c>
      <c r="B2999" s="78" t="s">
        <v>2994</v>
      </c>
      <c r="C2999" s="86" t="s">
        <v>1635</v>
      </c>
      <c r="D2999" s="122">
        <v>43847.329930555556</v>
      </c>
    </row>
    <row r="3000" spans="1:4" x14ac:dyDescent="0.25">
      <c r="A3000" s="78" t="s">
        <v>277</v>
      </c>
      <c r="B3000" s="78" t="s">
        <v>2982</v>
      </c>
      <c r="C3000" s="86" t="s">
        <v>1635</v>
      </c>
      <c r="D3000" s="122">
        <v>43847.329930555556</v>
      </c>
    </row>
    <row r="3001" spans="1:4" x14ac:dyDescent="0.25">
      <c r="A3001" s="78" t="s">
        <v>277</v>
      </c>
      <c r="B3001" s="78" t="s">
        <v>3100</v>
      </c>
      <c r="C3001" s="86" t="s">
        <v>1635</v>
      </c>
      <c r="D3001" s="122">
        <v>43847.329930555556</v>
      </c>
    </row>
    <row r="3002" spans="1:4" x14ac:dyDescent="0.25">
      <c r="A3002" s="78" t="s">
        <v>277</v>
      </c>
      <c r="B3002" s="78" t="s">
        <v>2681</v>
      </c>
      <c r="C3002" s="86" t="s">
        <v>1635</v>
      </c>
      <c r="D3002" s="122">
        <v>43847.329930555556</v>
      </c>
    </row>
    <row r="3003" spans="1:4" x14ac:dyDescent="0.25">
      <c r="A3003" s="78" t="s">
        <v>277</v>
      </c>
      <c r="B3003" s="78" t="s">
        <v>2919</v>
      </c>
      <c r="C3003" s="86" t="s">
        <v>1635</v>
      </c>
      <c r="D3003" s="122">
        <v>43847.329930555556</v>
      </c>
    </row>
    <row r="3004" spans="1:4" x14ac:dyDescent="0.25">
      <c r="A3004" s="78" t="s">
        <v>277</v>
      </c>
      <c r="B3004" s="78" t="s">
        <v>3024</v>
      </c>
      <c r="C3004" s="86" t="s">
        <v>1635</v>
      </c>
      <c r="D3004" s="122">
        <v>43847.329930555556</v>
      </c>
    </row>
    <row r="3005" spans="1:4" x14ac:dyDescent="0.25">
      <c r="A3005" s="78" t="s">
        <v>277</v>
      </c>
      <c r="B3005" s="78" t="s">
        <v>3114</v>
      </c>
      <c r="C3005" s="86" t="s">
        <v>1635</v>
      </c>
      <c r="D3005" s="122">
        <v>43847.329930555556</v>
      </c>
    </row>
    <row r="3006" spans="1:4" x14ac:dyDescent="0.25">
      <c r="A3006" s="78" t="s">
        <v>277</v>
      </c>
      <c r="B3006" s="78" t="s">
        <v>290</v>
      </c>
      <c r="C3006" s="86" t="s">
        <v>1635</v>
      </c>
      <c r="D3006" s="122">
        <v>43847.329930555556</v>
      </c>
    </row>
    <row r="3007" spans="1:4" x14ac:dyDescent="0.25">
      <c r="A3007" s="78" t="s">
        <v>277</v>
      </c>
      <c r="B3007" s="78" t="s">
        <v>3219</v>
      </c>
      <c r="C3007" s="86" t="s">
        <v>1635</v>
      </c>
      <c r="D3007" s="122">
        <v>43847.329930555556</v>
      </c>
    </row>
    <row r="3008" spans="1:4" x14ac:dyDescent="0.25">
      <c r="A3008" s="78" t="s">
        <v>277</v>
      </c>
      <c r="B3008" s="78" t="s">
        <v>3002</v>
      </c>
      <c r="C3008" s="86" t="s">
        <v>1635</v>
      </c>
      <c r="D3008" s="122">
        <v>43847.329930555556</v>
      </c>
    </row>
    <row r="3009" spans="1:4" x14ac:dyDescent="0.25">
      <c r="A3009" s="78" t="s">
        <v>277</v>
      </c>
      <c r="B3009" s="78" t="s">
        <v>2627</v>
      </c>
      <c r="C3009" s="86" t="s">
        <v>1635</v>
      </c>
      <c r="D3009" s="122">
        <v>43847.329930555556</v>
      </c>
    </row>
    <row r="3010" spans="1:4" x14ac:dyDescent="0.25">
      <c r="A3010" s="78" t="s">
        <v>277</v>
      </c>
      <c r="B3010" s="78" t="s">
        <v>3000</v>
      </c>
      <c r="C3010" s="86" t="s">
        <v>1635</v>
      </c>
      <c r="D3010" s="122">
        <v>43847.329930555556</v>
      </c>
    </row>
    <row r="3011" spans="1:4" x14ac:dyDescent="0.25">
      <c r="A3011" s="78" t="s">
        <v>277</v>
      </c>
      <c r="B3011" s="78" t="s">
        <v>2628</v>
      </c>
      <c r="C3011" s="86" t="s">
        <v>1635</v>
      </c>
      <c r="D3011" s="122">
        <v>43847.329930555556</v>
      </c>
    </row>
    <row r="3012" spans="1:4" x14ac:dyDescent="0.25">
      <c r="A3012" s="78" t="s">
        <v>277</v>
      </c>
      <c r="B3012" s="78" t="s">
        <v>2990</v>
      </c>
      <c r="C3012" s="86" t="s">
        <v>1635</v>
      </c>
      <c r="D3012" s="122">
        <v>43847.329930555556</v>
      </c>
    </row>
    <row r="3013" spans="1:4" x14ac:dyDescent="0.25">
      <c r="A3013" s="78" t="s">
        <v>277</v>
      </c>
      <c r="B3013" s="78" t="s">
        <v>2983</v>
      </c>
      <c r="C3013" s="86" t="s">
        <v>1635</v>
      </c>
      <c r="D3013" s="122">
        <v>43847.329930555556</v>
      </c>
    </row>
    <row r="3014" spans="1:4" x14ac:dyDescent="0.25">
      <c r="A3014" s="78" t="s">
        <v>277</v>
      </c>
      <c r="B3014" s="78" t="s">
        <v>3026</v>
      </c>
      <c r="C3014" s="86" t="s">
        <v>1635</v>
      </c>
      <c r="D3014" s="122">
        <v>43847.329930555556</v>
      </c>
    </row>
    <row r="3015" spans="1:4" x14ac:dyDescent="0.25">
      <c r="A3015" s="78" t="s">
        <v>277</v>
      </c>
      <c r="B3015" s="78" t="s">
        <v>2629</v>
      </c>
      <c r="C3015" s="86" t="s">
        <v>1635</v>
      </c>
      <c r="D3015" s="122">
        <v>43847.329930555556</v>
      </c>
    </row>
    <row r="3016" spans="1:4" x14ac:dyDescent="0.25">
      <c r="A3016" s="78" t="s">
        <v>277</v>
      </c>
      <c r="B3016" s="78" t="s">
        <v>2630</v>
      </c>
      <c r="C3016" s="86" t="s">
        <v>1635</v>
      </c>
      <c r="D3016" s="122">
        <v>43847.329930555556</v>
      </c>
    </row>
    <row r="3017" spans="1:4" x14ac:dyDescent="0.25">
      <c r="A3017" s="78" t="s">
        <v>277</v>
      </c>
      <c r="B3017" s="78" t="s">
        <v>3220</v>
      </c>
      <c r="C3017" s="86" t="s">
        <v>1635</v>
      </c>
      <c r="D3017" s="122">
        <v>43847.329930555556</v>
      </c>
    </row>
    <row r="3018" spans="1:4" x14ac:dyDescent="0.25">
      <c r="A3018" s="78" t="s">
        <v>277</v>
      </c>
      <c r="B3018" s="78" t="s">
        <v>3221</v>
      </c>
      <c r="C3018" s="86" t="s">
        <v>1635</v>
      </c>
      <c r="D3018" s="122">
        <v>43847.329930555556</v>
      </c>
    </row>
    <row r="3019" spans="1:4" x14ac:dyDescent="0.25">
      <c r="A3019" s="78" t="s">
        <v>277</v>
      </c>
      <c r="B3019" s="78" t="s">
        <v>2476</v>
      </c>
      <c r="C3019" s="86" t="s">
        <v>1635</v>
      </c>
      <c r="D3019" s="122">
        <v>43847.329930555556</v>
      </c>
    </row>
    <row r="3020" spans="1:4" x14ac:dyDescent="0.25">
      <c r="A3020" s="78" t="s">
        <v>277</v>
      </c>
      <c r="B3020" s="78" t="s">
        <v>2558</v>
      </c>
      <c r="C3020" s="86" t="s">
        <v>1635</v>
      </c>
      <c r="D3020" s="122">
        <v>43847.329930555556</v>
      </c>
    </row>
    <row r="3021" spans="1:4" x14ac:dyDescent="0.25">
      <c r="A3021" s="78" t="s">
        <v>277</v>
      </c>
      <c r="B3021" s="78" t="s">
        <v>3222</v>
      </c>
      <c r="C3021" s="86" t="s">
        <v>1635</v>
      </c>
      <c r="D3021" s="122">
        <v>43847.329930555556</v>
      </c>
    </row>
    <row r="3022" spans="1:4" x14ac:dyDescent="0.25">
      <c r="A3022" s="78" t="s">
        <v>277</v>
      </c>
      <c r="B3022" s="78" t="s">
        <v>3035</v>
      </c>
      <c r="C3022" s="86" t="s">
        <v>1635</v>
      </c>
      <c r="D3022" s="122">
        <v>43847.329930555556</v>
      </c>
    </row>
    <row r="3023" spans="1:4" x14ac:dyDescent="0.25">
      <c r="A3023" s="78" t="s">
        <v>277</v>
      </c>
      <c r="B3023" s="78" t="s">
        <v>2922</v>
      </c>
      <c r="C3023" s="86" t="s">
        <v>1635</v>
      </c>
      <c r="D3023" s="122">
        <v>43847.329930555556</v>
      </c>
    </row>
    <row r="3024" spans="1:4" x14ac:dyDescent="0.25">
      <c r="A3024" s="78" t="s">
        <v>277</v>
      </c>
      <c r="B3024" s="78" t="s">
        <v>2506</v>
      </c>
      <c r="C3024" s="86" t="s">
        <v>1635</v>
      </c>
      <c r="D3024" s="122">
        <v>43847.329930555556</v>
      </c>
    </row>
    <row r="3025" spans="1:4" x14ac:dyDescent="0.25">
      <c r="A3025" s="78" t="s">
        <v>277</v>
      </c>
      <c r="B3025" s="78" t="s">
        <v>3007</v>
      </c>
      <c r="C3025" s="86" t="s">
        <v>1635</v>
      </c>
      <c r="D3025" s="122">
        <v>43847.329930555556</v>
      </c>
    </row>
    <row r="3026" spans="1:4" x14ac:dyDescent="0.25">
      <c r="A3026" s="78" t="s">
        <v>277</v>
      </c>
      <c r="B3026" s="78" t="s">
        <v>2448</v>
      </c>
      <c r="C3026" s="86" t="s">
        <v>1635</v>
      </c>
      <c r="D3026" s="122">
        <v>43847.329930555556</v>
      </c>
    </row>
    <row r="3027" spans="1:4" x14ac:dyDescent="0.25">
      <c r="A3027" s="78" t="s">
        <v>290</v>
      </c>
      <c r="B3027" s="78" t="s">
        <v>290</v>
      </c>
      <c r="C3027" s="86" t="s">
        <v>1628</v>
      </c>
      <c r="D3027" s="122">
        <v>43848.649004629631</v>
      </c>
    </row>
    <row r="3028" spans="1:4" x14ac:dyDescent="0.25">
      <c r="A3028" s="78" t="s">
        <v>290</v>
      </c>
      <c r="B3028" s="78" t="s">
        <v>2507</v>
      </c>
      <c r="C3028" s="86" t="s">
        <v>1628</v>
      </c>
      <c r="D3028" s="122">
        <v>43848.649004629631</v>
      </c>
    </row>
    <row r="3029" spans="1:4" x14ac:dyDescent="0.25">
      <c r="A3029" s="78" t="s">
        <v>290</v>
      </c>
      <c r="B3029" s="78" t="s">
        <v>2989</v>
      </c>
      <c r="C3029" s="86" t="s">
        <v>1628</v>
      </c>
      <c r="D3029" s="122">
        <v>43848.649004629631</v>
      </c>
    </row>
    <row r="3030" spans="1:4" x14ac:dyDescent="0.25">
      <c r="A3030" s="78" t="s">
        <v>290</v>
      </c>
      <c r="B3030" s="78" t="s">
        <v>1907</v>
      </c>
      <c r="C3030" s="86" t="s">
        <v>1628</v>
      </c>
      <c r="D3030" s="122">
        <v>43848.649004629631</v>
      </c>
    </row>
    <row r="3031" spans="1:4" x14ac:dyDescent="0.25">
      <c r="A3031" s="78" t="s">
        <v>290</v>
      </c>
      <c r="B3031" s="78" t="s">
        <v>2981</v>
      </c>
      <c r="C3031" s="86" t="s">
        <v>1628</v>
      </c>
      <c r="D3031" s="122">
        <v>43848.649004629631</v>
      </c>
    </row>
    <row r="3032" spans="1:4" x14ac:dyDescent="0.25">
      <c r="A3032" s="78" t="s">
        <v>290</v>
      </c>
      <c r="B3032" s="78">
        <v>31</v>
      </c>
      <c r="C3032" s="86" t="s">
        <v>1628</v>
      </c>
      <c r="D3032" s="122">
        <v>43848.649004629631</v>
      </c>
    </row>
    <row r="3033" spans="1:4" x14ac:dyDescent="0.25">
      <c r="A3033" s="78" t="s">
        <v>290</v>
      </c>
      <c r="B3033" s="78" t="s">
        <v>2982</v>
      </c>
      <c r="C3033" s="86" t="s">
        <v>1628</v>
      </c>
      <c r="D3033" s="122">
        <v>43848.649004629631</v>
      </c>
    </row>
    <row r="3034" spans="1:4" x14ac:dyDescent="0.25">
      <c r="A3034" s="78" t="s">
        <v>290</v>
      </c>
      <c r="B3034" s="78" t="s">
        <v>3089</v>
      </c>
      <c r="C3034" s="86" t="s">
        <v>1628</v>
      </c>
      <c r="D3034" s="122">
        <v>43848.649004629631</v>
      </c>
    </row>
    <row r="3035" spans="1:4" x14ac:dyDescent="0.25">
      <c r="A3035" s="78" t="s">
        <v>290</v>
      </c>
      <c r="B3035" s="78" t="s">
        <v>509</v>
      </c>
      <c r="C3035" s="86" t="s">
        <v>1628</v>
      </c>
      <c r="D3035" s="122">
        <v>43848.649004629631</v>
      </c>
    </row>
    <row r="3036" spans="1:4" x14ac:dyDescent="0.25">
      <c r="A3036" s="78" t="s">
        <v>290</v>
      </c>
      <c r="B3036" s="78" t="s">
        <v>3044</v>
      </c>
      <c r="C3036" s="86" t="s">
        <v>1628</v>
      </c>
      <c r="D3036" s="122">
        <v>43848.649004629631</v>
      </c>
    </row>
    <row r="3037" spans="1:4" x14ac:dyDescent="0.25">
      <c r="A3037" s="78" t="s">
        <v>290</v>
      </c>
      <c r="B3037" s="78" t="s">
        <v>3030</v>
      </c>
      <c r="C3037" s="86" t="s">
        <v>1628</v>
      </c>
      <c r="D3037" s="122">
        <v>43848.649004629631</v>
      </c>
    </row>
    <row r="3038" spans="1:4" x14ac:dyDescent="0.25">
      <c r="A3038" s="78" t="s">
        <v>290</v>
      </c>
      <c r="B3038" s="78" t="s">
        <v>3006</v>
      </c>
      <c r="C3038" s="86" t="s">
        <v>1628</v>
      </c>
      <c r="D3038" s="122">
        <v>43848.649004629631</v>
      </c>
    </row>
    <row r="3039" spans="1:4" x14ac:dyDescent="0.25">
      <c r="A3039" s="78" t="s">
        <v>290</v>
      </c>
      <c r="B3039" s="78" t="s">
        <v>3007</v>
      </c>
      <c r="C3039" s="86" t="s">
        <v>1628</v>
      </c>
      <c r="D3039" s="122">
        <v>43848.649004629631</v>
      </c>
    </row>
    <row r="3040" spans="1:4" x14ac:dyDescent="0.25">
      <c r="A3040" s="78" t="s">
        <v>290</v>
      </c>
      <c r="B3040" s="78" t="s">
        <v>2448</v>
      </c>
      <c r="C3040" s="86" t="s">
        <v>1628</v>
      </c>
      <c r="D3040" s="122">
        <v>43848.649004629631</v>
      </c>
    </row>
    <row r="3041" spans="1:4" x14ac:dyDescent="0.25">
      <c r="A3041" s="78" t="s">
        <v>290</v>
      </c>
      <c r="B3041" s="78" t="s">
        <v>3183</v>
      </c>
      <c r="C3041" s="86" t="s">
        <v>1628</v>
      </c>
      <c r="D3041" s="122">
        <v>43848.649004629631</v>
      </c>
    </row>
    <row r="3042" spans="1:4" x14ac:dyDescent="0.25">
      <c r="A3042" s="78" t="s">
        <v>290</v>
      </c>
      <c r="B3042" s="78" t="s">
        <v>2582</v>
      </c>
      <c r="C3042" s="86" t="s">
        <v>1628</v>
      </c>
      <c r="D3042" s="122">
        <v>43848.649004629631</v>
      </c>
    </row>
    <row r="3043" spans="1:4" x14ac:dyDescent="0.25">
      <c r="A3043" s="78" t="s">
        <v>290</v>
      </c>
      <c r="B3043" s="78" t="s">
        <v>3184</v>
      </c>
      <c r="C3043" s="86" t="s">
        <v>1628</v>
      </c>
      <c r="D3043" s="122">
        <v>43848.649004629631</v>
      </c>
    </row>
    <row r="3044" spans="1:4" x14ac:dyDescent="0.25">
      <c r="A3044" s="78" t="s">
        <v>290</v>
      </c>
      <c r="B3044" s="78" t="s">
        <v>2584</v>
      </c>
      <c r="C3044" s="86" t="s">
        <v>1628</v>
      </c>
      <c r="D3044" s="122">
        <v>43848.649004629631</v>
      </c>
    </row>
    <row r="3045" spans="1:4" x14ac:dyDescent="0.25">
      <c r="A3045" s="78" t="s">
        <v>290</v>
      </c>
      <c r="B3045" s="78" t="s">
        <v>3012</v>
      </c>
      <c r="C3045" s="86" t="s">
        <v>1628</v>
      </c>
      <c r="D3045" s="122">
        <v>43848.649004629631</v>
      </c>
    </row>
    <row r="3046" spans="1:4" x14ac:dyDescent="0.25">
      <c r="A3046" s="78" t="s">
        <v>290</v>
      </c>
      <c r="B3046" s="78">
        <v>10</v>
      </c>
      <c r="C3046" s="86" t="s">
        <v>1628</v>
      </c>
      <c r="D3046" s="122">
        <v>43848.649004629631</v>
      </c>
    </row>
    <row r="3047" spans="1:4" x14ac:dyDescent="0.25">
      <c r="A3047" s="78" t="s">
        <v>290</v>
      </c>
      <c r="B3047" s="78" t="s">
        <v>2454</v>
      </c>
      <c r="C3047" s="86" t="s">
        <v>1628</v>
      </c>
      <c r="D3047" s="122">
        <v>43848.649004629631</v>
      </c>
    </row>
    <row r="3048" spans="1:4" x14ac:dyDescent="0.25">
      <c r="A3048" s="78" t="s">
        <v>290</v>
      </c>
      <c r="B3048" s="78" t="s">
        <v>2530</v>
      </c>
      <c r="C3048" s="86" t="s">
        <v>1628</v>
      </c>
      <c r="D3048" s="122">
        <v>43848.649004629631</v>
      </c>
    </row>
    <row r="3049" spans="1:4" x14ac:dyDescent="0.25">
      <c r="A3049" s="78" t="s">
        <v>290</v>
      </c>
      <c r="B3049" s="78" t="s">
        <v>290</v>
      </c>
      <c r="C3049" s="86" t="s">
        <v>1627</v>
      </c>
      <c r="D3049" s="122">
        <v>43846.780474537038</v>
      </c>
    </row>
    <row r="3050" spans="1:4" x14ac:dyDescent="0.25">
      <c r="A3050" s="78" t="s">
        <v>290</v>
      </c>
      <c r="B3050" s="78" t="s">
        <v>2507</v>
      </c>
      <c r="C3050" s="86" t="s">
        <v>1627</v>
      </c>
      <c r="D3050" s="122">
        <v>43846.780474537038</v>
      </c>
    </row>
    <row r="3051" spans="1:4" x14ac:dyDescent="0.25">
      <c r="A3051" s="78" t="s">
        <v>290</v>
      </c>
      <c r="B3051" s="78" t="s">
        <v>2989</v>
      </c>
      <c r="C3051" s="86" t="s">
        <v>1627</v>
      </c>
      <c r="D3051" s="122">
        <v>43846.780474537038</v>
      </c>
    </row>
    <row r="3052" spans="1:4" x14ac:dyDescent="0.25">
      <c r="A3052" s="78" t="s">
        <v>290</v>
      </c>
      <c r="B3052" s="78" t="s">
        <v>1907</v>
      </c>
      <c r="C3052" s="86" t="s">
        <v>1627</v>
      </c>
      <c r="D3052" s="122">
        <v>43846.780474537038</v>
      </c>
    </row>
    <row r="3053" spans="1:4" x14ac:dyDescent="0.25">
      <c r="A3053" s="78" t="s">
        <v>290</v>
      </c>
      <c r="B3053" s="78" t="s">
        <v>2981</v>
      </c>
      <c r="C3053" s="86" t="s">
        <v>1627</v>
      </c>
      <c r="D3053" s="122">
        <v>43846.780474537038</v>
      </c>
    </row>
    <row r="3054" spans="1:4" x14ac:dyDescent="0.25">
      <c r="A3054" s="78" t="s">
        <v>290</v>
      </c>
      <c r="B3054" s="78">
        <v>31</v>
      </c>
      <c r="C3054" s="86" t="s">
        <v>1627</v>
      </c>
      <c r="D3054" s="122">
        <v>43846.780474537038</v>
      </c>
    </row>
    <row r="3055" spans="1:4" x14ac:dyDescent="0.25">
      <c r="A3055" s="78" t="s">
        <v>290</v>
      </c>
      <c r="B3055" s="78" t="s">
        <v>2982</v>
      </c>
      <c r="C3055" s="86" t="s">
        <v>1627</v>
      </c>
      <c r="D3055" s="122">
        <v>43846.780474537038</v>
      </c>
    </row>
    <row r="3056" spans="1:4" x14ac:dyDescent="0.25">
      <c r="A3056" s="78" t="s">
        <v>290</v>
      </c>
      <c r="B3056" s="78" t="s">
        <v>3089</v>
      </c>
      <c r="C3056" s="86" t="s">
        <v>1627</v>
      </c>
      <c r="D3056" s="122">
        <v>43846.780474537038</v>
      </c>
    </row>
    <row r="3057" spans="1:4" x14ac:dyDescent="0.25">
      <c r="A3057" s="78" t="s">
        <v>290</v>
      </c>
      <c r="B3057" s="78" t="s">
        <v>509</v>
      </c>
      <c r="C3057" s="86" t="s">
        <v>1627</v>
      </c>
      <c r="D3057" s="122">
        <v>43846.780474537038</v>
      </c>
    </row>
    <row r="3058" spans="1:4" x14ac:dyDescent="0.25">
      <c r="A3058" s="78" t="s">
        <v>290</v>
      </c>
      <c r="B3058" s="78" t="s">
        <v>3044</v>
      </c>
      <c r="C3058" s="86" t="s">
        <v>1627</v>
      </c>
      <c r="D3058" s="122">
        <v>43846.780474537038</v>
      </c>
    </row>
    <row r="3059" spans="1:4" x14ac:dyDescent="0.25">
      <c r="A3059" s="78" t="s">
        <v>290</v>
      </c>
      <c r="B3059" s="78" t="s">
        <v>3030</v>
      </c>
      <c r="C3059" s="86" t="s">
        <v>1627</v>
      </c>
      <c r="D3059" s="122">
        <v>43846.780474537038</v>
      </c>
    </row>
    <row r="3060" spans="1:4" x14ac:dyDescent="0.25">
      <c r="A3060" s="78" t="s">
        <v>290</v>
      </c>
      <c r="B3060" s="78" t="s">
        <v>3006</v>
      </c>
      <c r="C3060" s="86" t="s">
        <v>1627</v>
      </c>
      <c r="D3060" s="122">
        <v>43846.780474537038</v>
      </c>
    </row>
    <row r="3061" spans="1:4" x14ac:dyDescent="0.25">
      <c r="A3061" s="78" t="s">
        <v>290</v>
      </c>
      <c r="B3061" s="78" t="s">
        <v>3007</v>
      </c>
      <c r="C3061" s="86" t="s">
        <v>1627</v>
      </c>
      <c r="D3061" s="122">
        <v>43846.780474537038</v>
      </c>
    </row>
    <row r="3062" spans="1:4" x14ac:dyDescent="0.25">
      <c r="A3062" s="78" t="s">
        <v>290</v>
      </c>
      <c r="B3062" s="78" t="s">
        <v>2448</v>
      </c>
      <c r="C3062" s="86" t="s">
        <v>1627</v>
      </c>
      <c r="D3062" s="122">
        <v>43846.780474537038</v>
      </c>
    </row>
    <row r="3063" spans="1:4" x14ac:dyDescent="0.25">
      <c r="A3063" s="78" t="s">
        <v>290</v>
      </c>
      <c r="B3063" s="78" t="s">
        <v>3183</v>
      </c>
      <c r="C3063" s="86" t="s">
        <v>1627</v>
      </c>
      <c r="D3063" s="122">
        <v>43846.780474537038</v>
      </c>
    </row>
    <row r="3064" spans="1:4" x14ac:dyDescent="0.25">
      <c r="A3064" s="78" t="s">
        <v>290</v>
      </c>
      <c r="B3064" s="78" t="s">
        <v>2582</v>
      </c>
      <c r="C3064" s="86" t="s">
        <v>1627</v>
      </c>
      <c r="D3064" s="122">
        <v>43846.780474537038</v>
      </c>
    </row>
    <row r="3065" spans="1:4" x14ac:dyDescent="0.25">
      <c r="A3065" s="78" t="s">
        <v>290</v>
      </c>
      <c r="B3065" s="78" t="s">
        <v>3184</v>
      </c>
      <c r="C3065" s="86" t="s">
        <v>1627</v>
      </c>
      <c r="D3065" s="122">
        <v>43846.780474537038</v>
      </c>
    </row>
    <row r="3066" spans="1:4" x14ac:dyDescent="0.25">
      <c r="A3066" s="78" t="s">
        <v>290</v>
      </c>
      <c r="B3066" s="78" t="s">
        <v>2584</v>
      </c>
      <c r="C3066" s="86" t="s">
        <v>1627</v>
      </c>
      <c r="D3066" s="122">
        <v>43846.780474537038</v>
      </c>
    </row>
    <row r="3067" spans="1:4" x14ac:dyDescent="0.25">
      <c r="A3067" s="78" t="s">
        <v>290</v>
      </c>
      <c r="B3067" s="78" t="s">
        <v>3012</v>
      </c>
      <c r="C3067" s="86" t="s">
        <v>1627</v>
      </c>
      <c r="D3067" s="122">
        <v>43846.780474537038</v>
      </c>
    </row>
    <row r="3068" spans="1:4" x14ac:dyDescent="0.25">
      <c r="A3068" s="78" t="s">
        <v>290</v>
      </c>
      <c r="B3068" s="78">
        <v>10</v>
      </c>
      <c r="C3068" s="86" t="s">
        <v>1627</v>
      </c>
      <c r="D3068" s="122">
        <v>43846.780474537038</v>
      </c>
    </row>
    <row r="3069" spans="1:4" x14ac:dyDescent="0.25">
      <c r="A3069" s="78" t="s">
        <v>290</v>
      </c>
      <c r="B3069" s="78" t="s">
        <v>2454</v>
      </c>
      <c r="C3069" s="86" t="s">
        <v>1627</v>
      </c>
      <c r="D3069" s="122">
        <v>43846.780474537038</v>
      </c>
    </row>
    <row r="3070" spans="1:4" x14ac:dyDescent="0.25">
      <c r="A3070" s="78" t="s">
        <v>290</v>
      </c>
      <c r="B3070" s="78" t="s">
        <v>2530</v>
      </c>
      <c r="C3070" s="86" t="s">
        <v>1627</v>
      </c>
      <c r="D3070" s="122">
        <v>43846.780474537038</v>
      </c>
    </row>
    <row r="3071" spans="1:4" x14ac:dyDescent="0.25">
      <c r="A3071" s="78" t="s">
        <v>290</v>
      </c>
      <c r="B3071" s="78" t="s">
        <v>290</v>
      </c>
      <c r="C3071" s="86" t="s">
        <v>1626</v>
      </c>
      <c r="D3071" s="122">
        <v>43846.593530092592</v>
      </c>
    </row>
    <row r="3072" spans="1:4" x14ac:dyDescent="0.25">
      <c r="A3072" s="78" t="s">
        <v>290</v>
      </c>
      <c r="B3072" s="78" t="s">
        <v>2507</v>
      </c>
      <c r="C3072" s="86" t="s">
        <v>1626</v>
      </c>
      <c r="D3072" s="122">
        <v>43846.593530092592</v>
      </c>
    </row>
    <row r="3073" spans="1:4" x14ac:dyDescent="0.25">
      <c r="A3073" s="78" t="s">
        <v>290</v>
      </c>
      <c r="B3073" s="78" t="s">
        <v>2989</v>
      </c>
      <c r="C3073" s="86" t="s">
        <v>1626</v>
      </c>
      <c r="D3073" s="122">
        <v>43846.593530092592</v>
      </c>
    </row>
    <row r="3074" spans="1:4" x14ac:dyDescent="0.25">
      <c r="A3074" s="78" t="s">
        <v>290</v>
      </c>
      <c r="B3074" s="78" t="s">
        <v>1907</v>
      </c>
      <c r="C3074" s="86" t="s">
        <v>1626</v>
      </c>
      <c r="D3074" s="122">
        <v>43846.593530092592</v>
      </c>
    </row>
    <row r="3075" spans="1:4" x14ac:dyDescent="0.25">
      <c r="A3075" s="78" t="s">
        <v>290</v>
      </c>
      <c r="B3075" s="78" t="s">
        <v>2981</v>
      </c>
      <c r="C3075" s="86" t="s">
        <v>1626</v>
      </c>
      <c r="D3075" s="122">
        <v>43846.593530092592</v>
      </c>
    </row>
    <row r="3076" spans="1:4" x14ac:dyDescent="0.25">
      <c r="A3076" s="78" t="s">
        <v>290</v>
      </c>
      <c r="B3076" s="78">
        <v>31</v>
      </c>
      <c r="C3076" s="86" t="s">
        <v>1626</v>
      </c>
      <c r="D3076" s="122">
        <v>43846.593530092592</v>
      </c>
    </row>
    <row r="3077" spans="1:4" x14ac:dyDescent="0.25">
      <c r="A3077" s="78" t="s">
        <v>290</v>
      </c>
      <c r="B3077" s="78" t="s">
        <v>2982</v>
      </c>
      <c r="C3077" s="86" t="s">
        <v>1626</v>
      </c>
      <c r="D3077" s="122">
        <v>43846.593530092592</v>
      </c>
    </row>
    <row r="3078" spans="1:4" x14ac:dyDescent="0.25">
      <c r="A3078" s="78" t="s">
        <v>290</v>
      </c>
      <c r="B3078" s="78" t="s">
        <v>3089</v>
      </c>
      <c r="C3078" s="86" t="s">
        <v>1626</v>
      </c>
      <c r="D3078" s="122">
        <v>43846.593530092592</v>
      </c>
    </row>
    <row r="3079" spans="1:4" x14ac:dyDescent="0.25">
      <c r="A3079" s="78" t="s">
        <v>290</v>
      </c>
      <c r="B3079" s="78" t="s">
        <v>509</v>
      </c>
      <c r="C3079" s="86" t="s">
        <v>1626</v>
      </c>
      <c r="D3079" s="122">
        <v>43846.593530092592</v>
      </c>
    </row>
    <row r="3080" spans="1:4" x14ac:dyDescent="0.25">
      <c r="A3080" s="78" t="s">
        <v>290</v>
      </c>
      <c r="B3080" s="78" t="s">
        <v>3044</v>
      </c>
      <c r="C3080" s="86" t="s">
        <v>1626</v>
      </c>
      <c r="D3080" s="122">
        <v>43846.593530092592</v>
      </c>
    </row>
    <row r="3081" spans="1:4" x14ac:dyDescent="0.25">
      <c r="A3081" s="78" t="s">
        <v>290</v>
      </c>
      <c r="B3081" s="78" t="s">
        <v>3030</v>
      </c>
      <c r="C3081" s="86" t="s">
        <v>1626</v>
      </c>
      <c r="D3081" s="122">
        <v>43846.593530092592</v>
      </c>
    </row>
    <row r="3082" spans="1:4" x14ac:dyDescent="0.25">
      <c r="A3082" s="78" t="s">
        <v>290</v>
      </c>
      <c r="B3082" s="78" t="s">
        <v>3006</v>
      </c>
      <c r="C3082" s="86" t="s">
        <v>1626</v>
      </c>
      <c r="D3082" s="122">
        <v>43846.593530092592</v>
      </c>
    </row>
    <row r="3083" spans="1:4" x14ac:dyDescent="0.25">
      <c r="A3083" s="78" t="s">
        <v>290</v>
      </c>
      <c r="B3083" s="78" t="s">
        <v>3007</v>
      </c>
      <c r="C3083" s="86" t="s">
        <v>1626</v>
      </c>
      <c r="D3083" s="122">
        <v>43846.593530092592</v>
      </c>
    </row>
    <row r="3084" spans="1:4" x14ac:dyDescent="0.25">
      <c r="A3084" s="78" t="s">
        <v>290</v>
      </c>
      <c r="B3084" s="78" t="s">
        <v>2448</v>
      </c>
      <c r="C3084" s="86" t="s">
        <v>1626</v>
      </c>
      <c r="D3084" s="122">
        <v>43846.593530092592</v>
      </c>
    </row>
    <row r="3085" spans="1:4" x14ac:dyDescent="0.25">
      <c r="A3085" s="78" t="s">
        <v>290</v>
      </c>
      <c r="B3085" s="78" t="s">
        <v>3183</v>
      </c>
      <c r="C3085" s="86" t="s">
        <v>1626</v>
      </c>
      <c r="D3085" s="122">
        <v>43846.593530092592</v>
      </c>
    </row>
    <row r="3086" spans="1:4" x14ac:dyDescent="0.25">
      <c r="A3086" s="78" t="s">
        <v>290</v>
      </c>
      <c r="B3086" s="78" t="s">
        <v>2582</v>
      </c>
      <c r="C3086" s="86" t="s">
        <v>1626</v>
      </c>
      <c r="D3086" s="122">
        <v>43846.593530092592</v>
      </c>
    </row>
    <row r="3087" spans="1:4" x14ac:dyDescent="0.25">
      <c r="A3087" s="78" t="s">
        <v>290</v>
      </c>
      <c r="B3087" s="78" t="s">
        <v>3184</v>
      </c>
      <c r="C3087" s="86" t="s">
        <v>1626</v>
      </c>
      <c r="D3087" s="122">
        <v>43846.593530092592</v>
      </c>
    </row>
    <row r="3088" spans="1:4" x14ac:dyDescent="0.25">
      <c r="A3088" s="78" t="s">
        <v>290</v>
      </c>
      <c r="B3088" s="78" t="s">
        <v>2584</v>
      </c>
      <c r="C3088" s="86" t="s">
        <v>1626</v>
      </c>
      <c r="D3088" s="122">
        <v>43846.593530092592</v>
      </c>
    </row>
    <row r="3089" spans="1:4" x14ac:dyDescent="0.25">
      <c r="A3089" s="78" t="s">
        <v>290</v>
      </c>
      <c r="B3089" s="78" t="s">
        <v>3012</v>
      </c>
      <c r="C3089" s="86" t="s">
        <v>1626</v>
      </c>
      <c r="D3089" s="122">
        <v>43846.593530092592</v>
      </c>
    </row>
    <row r="3090" spans="1:4" x14ac:dyDescent="0.25">
      <c r="A3090" s="78" t="s">
        <v>290</v>
      </c>
      <c r="B3090" s="78">
        <v>10</v>
      </c>
      <c r="C3090" s="86" t="s">
        <v>1626</v>
      </c>
      <c r="D3090" s="122">
        <v>43846.593530092592</v>
      </c>
    </row>
    <row r="3091" spans="1:4" x14ac:dyDescent="0.25">
      <c r="A3091" s="78" t="s">
        <v>290</v>
      </c>
      <c r="B3091" s="78" t="s">
        <v>2454</v>
      </c>
      <c r="C3091" s="86" t="s">
        <v>1626</v>
      </c>
      <c r="D3091" s="122">
        <v>43846.593530092592</v>
      </c>
    </row>
    <row r="3092" spans="1:4" x14ac:dyDescent="0.25">
      <c r="A3092" s="78" t="s">
        <v>290</v>
      </c>
      <c r="B3092" s="78" t="s">
        <v>2530</v>
      </c>
      <c r="C3092" s="86" t="s">
        <v>1626</v>
      </c>
      <c r="D3092" s="122">
        <v>43846.593530092592</v>
      </c>
    </row>
    <row r="3093" spans="1:4" x14ac:dyDescent="0.25">
      <c r="A3093" s="78" t="s">
        <v>279</v>
      </c>
      <c r="B3093" s="78" t="s">
        <v>3023</v>
      </c>
      <c r="C3093" s="86" t="s">
        <v>1556</v>
      </c>
      <c r="D3093" s="122">
        <v>43853.377199074072</v>
      </c>
    </row>
    <row r="3094" spans="1:4" x14ac:dyDescent="0.25">
      <c r="A3094" s="78" t="s">
        <v>279</v>
      </c>
      <c r="B3094" s="78" t="s">
        <v>2547</v>
      </c>
      <c r="C3094" s="86" t="s">
        <v>1556</v>
      </c>
      <c r="D3094" s="122">
        <v>43853.377199074072</v>
      </c>
    </row>
    <row r="3095" spans="1:4" x14ac:dyDescent="0.25">
      <c r="A3095" s="78" t="s">
        <v>279</v>
      </c>
      <c r="B3095" s="78" t="s">
        <v>2984</v>
      </c>
      <c r="C3095" s="86" t="s">
        <v>1556</v>
      </c>
      <c r="D3095" s="122">
        <v>43853.377199074072</v>
      </c>
    </row>
    <row r="3096" spans="1:4" x14ac:dyDescent="0.25">
      <c r="A3096" s="78" t="s">
        <v>279</v>
      </c>
      <c r="B3096" s="78" t="s">
        <v>3024</v>
      </c>
      <c r="C3096" s="86" t="s">
        <v>1556</v>
      </c>
      <c r="D3096" s="122">
        <v>43853.377199074072</v>
      </c>
    </row>
    <row r="3097" spans="1:4" x14ac:dyDescent="0.25">
      <c r="A3097" s="78" t="s">
        <v>279</v>
      </c>
      <c r="B3097" s="78" t="s">
        <v>2548</v>
      </c>
      <c r="C3097" s="86" t="s">
        <v>1556</v>
      </c>
      <c r="D3097" s="122">
        <v>43853.377199074072</v>
      </c>
    </row>
    <row r="3098" spans="1:4" x14ac:dyDescent="0.25">
      <c r="A3098" s="78" t="s">
        <v>279</v>
      </c>
      <c r="B3098" s="78" t="s">
        <v>3002</v>
      </c>
      <c r="C3098" s="86" t="s">
        <v>1556</v>
      </c>
      <c r="D3098" s="122">
        <v>43853.377199074072</v>
      </c>
    </row>
    <row r="3099" spans="1:4" x14ac:dyDescent="0.25">
      <c r="A3099" s="78" t="s">
        <v>279</v>
      </c>
      <c r="B3099" s="78" t="s">
        <v>2994</v>
      </c>
      <c r="C3099" s="86" t="s">
        <v>1556</v>
      </c>
      <c r="D3099" s="122">
        <v>43853.377199074072</v>
      </c>
    </row>
    <row r="3100" spans="1:4" x14ac:dyDescent="0.25">
      <c r="A3100" s="78" t="s">
        <v>279</v>
      </c>
      <c r="B3100" s="78" t="s">
        <v>2982</v>
      </c>
      <c r="C3100" s="86" t="s">
        <v>1556</v>
      </c>
      <c r="D3100" s="122">
        <v>43853.377199074072</v>
      </c>
    </row>
    <row r="3101" spans="1:4" x14ac:dyDescent="0.25">
      <c r="A3101" s="78" t="s">
        <v>279</v>
      </c>
      <c r="B3101" s="78" t="s">
        <v>2987</v>
      </c>
      <c r="C3101" s="86" t="s">
        <v>1556</v>
      </c>
      <c r="D3101" s="122">
        <v>43853.377199074072</v>
      </c>
    </row>
    <row r="3102" spans="1:4" x14ac:dyDescent="0.25">
      <c r="A3102" s="78" t="s">
        <v>279</v>
      </c>
      <c r="B3102" s="78" t="s">
        <v>2733</v>
      </c>
      <c r="C3102" s="86" t="s">
        <v>1556</v>
      </c>
      <c r="D3102" s="122">
        <v>43853.377199074072</v>
      </c>
    </row>
    <row r="3103" spans="1:4" x14ac:dyDescent="0.25">
      <c r="A3103" s="78" t="s">
        <v>279</v>
      </c>
      <c r="B3103" s="78" t="s">
        <v>290</v>
      </c>
      <c r="C3103" s="86" t="s">
        <v>1556</v>
      </c>
      <c r="D3103" s="122">
        <v>43853.377199074072</v>
      </c>
    </row>
    <row r="3104" spans="1:4" x14ac:dyDescent="0.25">
      <c r="A3104" s="78" t="s">
        <v>279</v>
      </c>
      <c r="B3104" s="78" t="s">
        <v>3025</v>
      </c>
      <c r="C3104" s="86" t="s">
        <v>1556</v>
      </c>
      <c r="D3104" s="122">
        <v>43853.377199074072</v>
      </c>
    </row>
    <row r="3105" spans="1:4" x14ac:dyDescent="0.25">
      <c r="A3105" s="78" t="s">
        <v>279</v>
      </c>
      <c r="B3105" s="78" t="s">
        <v>2627</v>
      </c>
      <c r="C3105" s="86" t="s">
        <v>1556</v>
      </c>
      <c r="D3105" s="122">
        <v>43853.377199074072</v>
      </c>
    </row>
    <row r="3106" spans="1:4" x14ac:dyDescent="0.25">
      <c r="A3106" s="78" t="s">
        <v>279</v>
      </c>
      <c r="B3106" s="78" t="s">
        <v>3000</v>
      </c>
      <c r="C3106" s="86" t="s">
        <v>1556</v>
      </c>
      <c r="D3106" s="122">
        <v>43853.377199074072</v>
      </c>
    </row>
    <row r="3107" spans="1:4" x14ac:dyDescent="0.25">
      <c r="A3107" s="78" t="s">
        <v>279</v>
      </c>
      <c r="B3107" s="78" t="s">
        <v>2628</v>
      </c>
      <c r="C3107" s="86" t="s">
        <v>1556</v>
      </c>
      <c r="D3107" s="122">
        <v>43853.377199074072</v>
      </c>
    </row>
    <row r="3108" spans="1:4" x14ac:dyDescent="0.25">
      <c r="A3108" s="78" t="s">
        <v>279</v>
      </c>
      <c r="B3108" s="78" t="s">
        <v>2990</v>
      </c>
      <c r="C3108" s="86" t="s">
        <v>1556</v>
      </c>
      <c r="D3108" s="122">
        <v>43853.377199074072</v>
      </c>
    </row>
    <row r="3109" spans="1:4" x14ac:dyDescent="0.25">
      <c r="A3109" s="78" t="s">
        <v>279</v>
      </c>
      <c r="B3109" s="78" t="s">
        <v>2983</v>
      </c>
      <c r="C3109" s="86" t="s">
        <v>1556</v>
      </c>
      <c r="D3109" s="122">
        <v>43853.377199074072</v>
      </c>
    </row>
    <row r="3110" spans="1:4" x14ac:dyDescent="0.25">
      <c r="A3110" s="78" t="s">
        <v>279</v>
      </c>
      <c r="B3110" s="78" t="s">
        <v>3026</v>
      </c>
      <c r="C3110" s="86" t="s">
        <v>1556</v>
      </c>
      <c r="D3110" s="122">
        <v>43853.377199074072</v>
      </c>
    </row>
    <row r="3111" spans="1:4" x14ac:dyDescent="0.25">
      <c r="A3111" s="78" t="s">
        <v>279</v>
      </c>
      <c r="B3111" s="78" t="s">
        <v>2629</v>
      </c>
      <c r="C3111" s="86" t="s">
        <v>1556</v>
      </c>
      <c r="D3111" s="122">
        <v>43853.377199074072</v>
      </c>
    </row>
    <row r="3112" spans="1:4" x14ac:dyDescent="0.25">
      <c r="A3112" s="78" t="s">
        <v>279</v>
      </c>
      <c r="B3112" s="78" t="s">
        <v>2630</v>
      </c>
      <c r="C3112" s="86" t="s">
        <v>1556</v>
      </c>
      <c r="D3112" s="122">
        <v>43853.377199074072</v>
      </c>
    </row>
    <row r="3113" spans="1:4" x14ac:dyDescent="0.25">
      <c r="A3113" s="78" t="s">
        <v>279</v>
      </c>
      <c r="B3113" s="78" t="s">
        <v>3027</v>
      </c>
      <c r="C3113" s="86" t="s">
        <v>1556</v>
      </c>
      <c r="D3113" s="122">
        <v>43853.377199074072</v>
      </c>
    </row>
    <row r="3114" spans="1:4" x14ac:dyDescent="0.25">
      <c r="A3114" s="78" t="s">
        <v>279</v>
      </c>
      <c r="B3114" s="78" t="s">
        <v>3028</v>
      </c>
      <c r="C3114" s="86" t="s">
        <v>1556</v>
      </c>
      <c r="D3114" s="122">
        <v>43853.377199074072</v>
      </c>
    </row>
    <row r="3115" spans="1:4" x14ac:dyDescent="0.25">
      <c r="A3115" s="78" t="s">
        <v>279</v>
      </c>
      <c r="B3115" s="78" t="s">
        <v>3029</v>
      </c>
      <c r="C3115" s="86" t="s">
        <v>1556</v>
      </c>
      <c r="D3115" s="122">
        <v>43853.377199074072</v>
      </c>
    </row>
    <row r="3116" spans="1:4" x14ac:dyDescent="0.25">
      <c r="A3116" s="78" t="s">
        <v>279</v>
      </c>
      <c r="B3116" s="78" t="s">
        <v>2471</v>
      </c>
      <c r="C3116" s="86" t="s">
        <v>1556</v>
      </c>
      <c r="D3116" s="122">
        <v>43853.377199074072</v>
      </c>
    </row>
    <row r="3117" spans="1:4" x14ac:dyDescent="0.25">
      <c r="A3117" s="78" t="s">
        <v>279</v>
      </c>
      <c r="B3117" s="78" t="s">
        <v>2995</v>
      </c>
      <c r="C3117" s="86" t="s">
        <v>1556</v>
      </c>
      <c r="D3117" s="122">
        <v>43853.377199074072</v>
      </c>
    </row>
    <row r="3118" spans="1:4" x14ac:dyDescent="0.25">
      <c r="A3118" s="78" t="s">
        <v>279</v>
      </c>
      <c r="B3118" s="78" t="s">
        <v>2459</v>
      </c>
      <c r="C3118" s="86" t="s">
        <v>1556</v>
      </c>
      <c r="D3118" s="122">
        <v>43853.377199074072</v>
      </c>
    </row>
    <row r="3119" spans="1:4" x14ac:dyDescent="0.25">
      <c r="A3119" s="78" t="s">
        <v>279</v>
      </c>
      <c r="B3119" s="78" t="s">
        <v>3030</v>
      </c>
      <c r="C3119" s="86" t="s">
        <v>1556</v>
      </c>
      <c r="D3119" s="122">
        <v>43853.377199074072</v>
      </c>
    </row>
    <row r="3120" spans="1:4" x14ac:dyDescent="0.25">
      <c r="A3120" s="78" t="s">
        <v>279</v>
      </c>
      <c r="B3120" s="78" t="s">
        <v>3006</v>
      </c>
      <c r="C3120" s="86" t="s">
        <v>1556</v>
      </c>
      <c r="D3120" s="122">
        <v>43853.377199074072</v>
      </c>
    </row>
    <row r="3121" spans="1:4" x14ac:dyDescent="0.25">
      <c r="A3121" s="78" t="s">
        <v>279</v>
      </c>
      <c r="B3121" s="78" t="s">
        <v>3007</v>
      </c>
      <c r="C3121" s="86" t="s">
        <v>1556</v>
      </c>
      <c r="D3121" s="122">
        <v>43853.377199074072</v>
      </c>
    </row>
    <row r="3122" spans="1:4" x14ac:dyDescent="0.25">
      <c r="A3122" s="78" t="s">
        <v>279</v>
      </c>
      <c r="B3122" s="78" t="s">
        <v>2448</v>
      </c>
      <c r="C3122" s="86" t="s">
        <v>1556</v>
      </c>
      <c r="D3122" s="122">
        <v>43853.377199074072</v>
      </c>
    </row>
    <row r="3123" spans="1:4" x14ac:dyDescent="0.25">
      <c r="A3123" s="78" t="s">
        <v>279</v>
      </c>
      <c r="B3123" s="78" t="s">
        <v>2989</v>
      </c>
      <c r="C3123" s="86" t="s">
        <v>1556</v>
      </c>
      <c r="D3123" s="122">
        <v>43853.377199074072</v>
      </c>
    </row>
    <row r="3124" spans="1:4" x14ac:dyDescent="0.25">
      <c r="A3124" s="78" t="s">
        <v>279</v>
      </c>
      <c r="B3124" s="78">
        <v>10</v>
      </c>
      <c r="C3124" s="86" t="s">
        <v>1556</v>
      </c>
      <c r="D3124" s="122">
        <v>43853.377199074072</v>
      </c>
    </row>
    <row r="3125" spans="1:4" x14ac:dyDescent="0.25">
      <c r="A3125" s="78" t="s">
        <v>279</v>
      </c>
      <c r="B3125" s="78" t="s">
        <v>3031</v>
      </c>
      <c r="C3125" s="86" t="s">
        <v>1556</v>
      </c>
      <c r="D3125" s="122">
        <v>43853.377199074072</v>
      </c>
    </row>
    <row r="3126" spans="1:4" x14ac:dyDescent="0.25">
      <c r="A3126" s="78" t="s">
        <v>279</v>
      </c>
      <c r="B3126" s="78" t="s">
        <v>3032</v>
      </c>
      <c r="C3126" s="86" t="s">
        <v>1556</v>
      </c>
      <c r="D3126" s="122">
        <v>43853.377199074072</v>
      </c>
    </row>
    <row r="3127" spans="1:4" x14ac:dyDescent="0.25">
      <c r="A3127" s="78" t="s">
        <v>251</v>
      </c>
      <c r="B3127" s="78" t="s">
        <v>290</v>
      </c>
      <c r="C3127" s="86" t="s">
        <v>1422</v>
      </c>
      <c r="D3127" s="122">
        <v>43849.713310185187</v>
      </c>
    </row>
    <row r="3128" spans="1:4" x14ac:dyDescent="0.25">
      <c r="A3128" s="78" t="s">
        <v>251</v>
      </c>
      <c r="B3128" s="78" t="s">
        <v>1678</v>
      </c>
      <c r="C3128" s="86" t="s">
        <v>1422</v>
      </c>
      <c r="D3128" s="122">
        <v>43849.713310185187</v>
      </c>
    </row>
    <row r="3129" spans="1:4" x14ac:dyDescent="0.25">
      <c r="A3129" s="78" t="s">
        <v>251</v>
      </c>
      <c r="B3129" s="78" t="s">
        <v>3223</v>
      </c>
      <c r="C3129" s="86" t="s">
        <v>1422</v>
      </c>
      <c r="D3129" s="122">
        <v>43849.713310185187</v>
      </c>
    </row>
    <row r="3130" spans="1:4" x14ac:dyDescent="0.25">
      <c r="A3130" s="78" t="s">
        <v>251</v>
      </c>
      <c r="B3130" s="78" t="s">
        <v>2989</v>
      </c>
      <c r="C3130" s="86" t="s">
        <v>1422</v>
      </c>
      <c r="D3130" s="122">
        <v>43849.713310185187</v>
      </c>
    </row>
    <row r="3131" spans="1:4" x14ac:dyDescent="0.25">
      <c r="A3131" s="78" t="s">
        <v>251</v>
      </c>
      <c r="B3131" s="78" t="s">
        <v>2543</v>
      </c>
      <c r="C3131" s="86" t="s">
        <v>1422</v>
      </c>
      <c r="D3131" s="122">
        <v>43849.713310185187</v>
      </c>
    </row>
    <row r="3132" spans="1:4" x14ac:dyDescent="0.25">
      <c r="A3132" s="78" t="s">
        <v>251</v>
      </c>
      <c r="B3132" s="78" t="s">
        <v>3024</v>
      </c>
      <c r="C3132" s="86" t="s">
        <v>1422</v>
      </c>
      <c r="D3132" s="122">
        <v>43849.713310185187</v>
      </c>
    </row>
    <row r="3133" spans="1:4" x14ac:dyDescent="0.25">
      <c r="A3133" s="78" t="s">
        <v>251</v>
      </c>
      <c r="B3133" s="78" t="s">
        <v>3015</v>
      </c>
      <c r="C3133" s="86" t="s">
        <v>1422</v>
      </c>
      <c r="D3133" s="122">
        <v>43849.713310185187</v>
      </c>
    </row>
    <row r="3134" spans="1:4" x14ac:dyDescent="0.25">
      <c r="A3134" s="78" t="s">
        <v>251</v>
      </c>
      <c r="B3134" s="78" t="s">
        <v>3224</v>
      </c>
      <c r="C3134" s="86" t="s">
        <v>1422</v>
      </c>
      <c r="D3134" s="122">
        <v>43849.713310185187</v>
      </c>
    </row>
    <row r="3135" spans="1:4" x14ac:dyDescent="0.25">
      <c r="A3135" s="78" t="s">
        <v>251</v>
      </c>
      <c r="B3135" s="78" t="s">
        <v>3225</v>
      </c>
      <c r="C3135" s="86" t="s">
        <v>1422</v>
      </c>
      <c r="D3135" s="122">
        <v>43849.713310185187</v>
      </c>
    </row>
    <row r="3136" spans="1:4" x14ac:dyDescent="0.25">
      <c r="A3136" s="78" t="s">
        <v>251</v>
      </c>
      <c r="B3136" s="78" t="s">
        <v>3226</v>
      </c>
      <c r="C3136" s="86" t="s">
        <v>1422</v>
      </c>
      <c r="D3136" s="122">
        <v>43849.713310185187</v>
      </c>
    </row>
    <row r="3137" spans="1:4" x14ac:dyDescent="0.25">
      <c r="A3137" s="78" t="s">
        <v>251</v>
      </c>
      <c r="B3137" s="78" t="s">
        <v>2982</v>
      </c>
      <c r="C3137" s="86" t="s">
        <v>1422</v>
      </c>
      <c r="D3137" s="122">
        <v>43849.713310185187</v>
      </c>
    </row>
    <row r="3138" spans="1:4" x14ac:dyDescent="0.25">
      <c r="A3138" s="78" t="s">
        <v>251</v>
      </c>
      <c r="B3138" s="78" t="s">
        <v>3227</v>
      </c>
      <c r="C3138" s="86" t="s">
        <v>1422</v>
      </c>
      <c r="D3138" s="122">
        <v>43849.713310185187</v>
      </c>
    </row>
    <row r="3139" spans="1:4" x14ac:dyDescent="0.25">
      <c r="A3139" s="78" t="s">
        <v>251</v>
      </c>
      <c r="B3139" s="78" t="s">
        <v>2735</v>
      </c>
      <c r="C3139" s="86" t="s">
        <v>1422</v>
      </c>
      <c r="D3139" s="122">
        <v>43849.713310185187</v>
      </c>
    </row>
    <row r="3140" spans="1:4" x14ac:dyDescent="0.25">
      <c r="A3140" s="78" t="s">
        <v>251</v>
      </c>
      <c r="B3140" s="78" t="s">
        <v>16</v>
      </c>
      <c r="C3140" s="86" t="s">
        <v>1422</v>
      </c>
      <c r="D3140" s="122">
        <v>43849.713310185187</v>
      </c>
    </row>
    <row r="3141" spans="1:4" x14ac:dyDescent="0.25">
      <c r="A3141" s="78" t="s">
        <v>251</v>
      </c>
      <c r="B3141" s="78" t="s">
        <v>3065</v>
      </c>
      <c r="C3141" s="86" t="s">
        <v>1422</v>
      </c>
      <c r="D3141" s="122">
        <v>43849.713310185187</v>
      </c>
    </row>
    <row r="3142" spans="1:4" x14ac:dyDescent="0.25">
      <c r="A3142" s="78" t="s">
        <v>251</v>
      </c>
      <c r="B3142" s="78" t="s">
        <v>3228</v>
      </c>
      <c r="C3142" s="86" t="s">
        <v>1422</v>
      </c>
      <c r="D3142" s="122">
        <v>43849.713310185187</v>
      </c>
    </row>
    <row r="3143" spans="1:4" x14ac:dyDescent="0.25">
      <c r="A3143" s="78" t="s">
        <v>251</v>
      </c>
      <c r="B3143" s="78" t="s">
        <v>3012</v>
      </c>
      <c r="C3143" s="86" t="s">
        <v>1422</v>
      </c>
      <c r="D3143" s="122">
        <v>43849.713310185187</v>
      </c>
    </row>
    <row r="3144" spans="1:4" x14ac:dyDescent="0.25">
      <c r="A3144" s="78" t="s">
        <v>251</v>
      </c>
      <c r="B3144" s="78" t="s">
        <v>3041</v>
      </c>
      <c r="C3144" s="86" t="s">
        <v>1422</v>
      </c>
      <c r="D3144" s="122">
        <v>43849.713310185187</v>
      </c>
    </row>
    <row r="3145" spans="1:4" x14ac:dyDescent="0.25">
      <c r="A3145" s="78" t="s">
        <v>251</v>
      </c>
      <c r="B3145" s="78" t="s">
        <v>2985</v>
      </c>
      <c r="C3145" s="86" t="s">
        <v>1422</v>
      </c>
      <c r="D3145" s="122">
        <v>43849.713310185187</v>
      </c>
    </row>
    <row r="3146" spans="1:4" x14ac:dyDescent="0.25">
      <c r="A3146" s="78" t="s">
        <v>251</v>
      </c>
      <c r="B3146" s="78" t="s">
        <v>3229</v>
      </c>
      <c r="C3146" s="86" t="s">
        <v>1422</v>
      </c>
      <c r="D3146" s="122">
        <v>43849.713310185187</v>
      </c>
    </row>
    <row r="3147" spans="1:4" x14ac:dyDescent="0.25">
      <c r="A3147" s="78" t="s">
        <v>251</v>
      </c>
      <c r="B3147" s="78" t="s">
        <v>3230</v>
      </c>
      <c r="C3147" s="86" t="s">
        <v>1422</v>
      </c>
      <c r="D3147" s="122">
        <v>43849.713310185187</v>
      </c>
    </row>
    <row r="3148" spans="1:4" x14ac:dyDescent="0.25">
      <c r="A3148" s="78" t="s">
        <v>251</v>
      </c>
      <c r="B3148" s="78" t="s">
        <v>2981</v>
      </c>
      <c r="C3148" s="86" t="s">
        <v>1422</v>
      </c>
      <c r="D3148" s="122">
        <v>43849.713310185187</v>
      </c>
    </row>
    <row r="3149" spans="1:4" x14ac:dyDescent="0.25">
      <c r="A3149" s="78" t="s">
        <v>251</v>
      </c>
      <c r="B3149" s="78">
        <v>31</v>
      </c>
      <c r="C3149" s="86" t="s">
        <v>1422</v>
      </c>
      <c r="D3149" s="122">
        <v>43849.713310185187</v>
      </c>
    </row>
    <row r="3150" spans="1:4" x14ac:dyDescent="0.25">
      <c r="A3150" s="78" t="s">
        <v>251</v>
      </c>
      <c r="B3150" s="78">
        <v>1</v>
      </c>
      <c r="C3150" s="86" t="s">
        <v>1422</v>
      </c>
      <c r="D3150" s="122">
        <v>43849.713310185187</v>
      </c>
    </row>
    <row r="3151" spans="1:4" x14ac:dyDescent="0.25">
      <c r="A3151" s="78" t="s">
        <v>251</v>
      </c>
      <c r="B3151" s="78" t="s">
        <v>2994</v>
      </c>
      <c r="C3151" s="86" t="s">
        <v>1422</v>
      </c>
      <c r="D3151" s="122">
        <v>43849.713310185187</v>
      </c>
    </row>
    <row r="3152" spans="1:4" x14ac:dyDescent="0.25">
      <c r="A3152" s="78" t="s">
        <v>251</v>
      </c>
      <c r="B3152" s="78" t="s">
        <v>3044</v>
      </c>
      <c r="C3152" s="86" t="s">
        <v>1422</v>
      </c>
      <c r="D3152" s="122">
        <v>43849.713310185187</v>
      </c>
    </row>
    <row r="3153" spans="1:4" x14ac:dyDescent="0.25">
      <c r="A3153" s="78" t="s">
        <v>251</v>
      </c>
      <c r="B3153" s="78" t="s">
        <v>3073</v>
      </c>
      <c r="C3153" s="86" t="s">
        <v>1422</v>
      </c>
      <c r="D3153" s="122">
        <v>43849.713310185187</v>
      </c>
    </row>
    <row r="3154" spans="1:4" x14ac:dyDescent="0.25">
      <c r="A3154" s="78" t="s">
        <v>251</v>
      </c>
      <c r="B3154" s="78">
        <v>10</v>
      </c>
      <c r="C3154" s="86" t="s">
        <v>1422</v>
      </c>
      <c r="D3154" s="122">
        <v>43849.713310185187</v>
      </c>
    </row>
    <row r="3155" spans="1:4" x14ac:dyDescent="0.25">
      <c r="A3155" s="78" t="s">
        <v>251</v>
      </c>
      <c r="B3155" s="78" t="s">
        <v>2450</v>
      </c>
      <c r="C3155" s="86" t="s">
        <v>1422</v>
      </c>
      <c r="D3155" s="122">
        <v>43849.713310185187</v>
      </c>
    </row>
    <row r="3156" spans="1:4" x14ac:dyDescent="0.25">
      <c r="A3156" s="78" t="s">
        <v>251</v>
      </c>
      <c r="B3156" s="78" t="s">
        <v>3007</v>
      </c>
      <c r="C3156" s="86" t="s">
        <v>1422</v>
      </c>
      <c r="D3156" s="122">
        <v>43849.713310185187</v>
      </c>
    </row>
    <row r="3157" spans="1:4" x14ac:dyDescent="0.25">
      <c r="A3157" s="78" t="s">
        <v>251</v>
      </c>
      <c r="B3157" s="78" t="s">
        <v>2448</v>
      </c>
      <c r="C3157" s="86" t="s">
        <v>1422</v>
      </c>
      <c r="D3157" s="122">
        <v>43849.713310185187</v>
      </c>
    </row>
    <row r="3158" spans="1:4" x14ac:dyDescent="0.25">
      <c r="A3158" s="78" t="s">
        <v>251</v>
      </c>
      <c r="B3158" s="78" t="s">
        <v>3014</v>
      </c>
      <c r="C3158" s="86" t="s">
        <v>1422</v>
      </c>
      <c r="D3158" s="122">
        <v>43849.713310185187</v>
      </c>
    </row>
    <row r="3159" spans="1:4" x14ac:dyDescent="0.25">
      <c r="A3159" s="78" t="s">
        <v>251</v>
      </c>
      <c r="B3159" s="78" t="s">
        <v>2454</v>
      </c>
      <c r="C3159" s="86" t="s">
        <v>1422</v>
      </c>
      <c r="D3159" s="122">
        <v>43849.713310185187</v>
      </c>
    </row>
    <row r="3160" spans="1:4" x14ac:dyDescent="0.25">
      <c r="A3160" s="78" t="s">
        <v>251</v>
      </c>
      <c r="B3160" s="78" t="s">
        <v>2513</v>
      </c>
      <c r="C3160" s="86" t="s">
        <v>1422</v>
      </c>
      <c r="D3160" s="122">
        <v>43849.713310185187</v>
      </c>
    </row>
    <row r="3161" spans="1:4" x14ac:dyDescent="0.25">
      <c r="A3161" s="78" t="s">
        <v>251</v>
      </c>
      <c r="B3161" s="78" t="s">
        <v>2997</v>
      </c>
      <c r="C3161" s="86" t="s">
        <v>1417</v>
      </c>
      <c r="D3161" s="122">
        <v>43847.374618055554</v>
      </c>
    </row>
    <row r="3162" spans="1:4" x14ac:dyDescent="0.25">
      <c r="A3162" s="78" t="s">
        <v>251</v>
      </c>
      <c r="B3162" s="78" t="s">
        <v>2460</v>
      </c>
      <c r="C3162" s="86" t="s">
        <v>1417</v>
      </c>
      <c r="D3162" s="122">
        <v>43847.374618055554</v>
      </c>
    </row>
    <row r="3163" spans="1:4" x14ac:dyDescent="0.25">
      <c r="A3163" s="78" t="s">
        <v>251</v>
      </c>
      <c r="B3163" s="78" t="s">
        <v>2918</v>
      </c>
      <c r="C3163" s="86" t="s">
        <v>1417</v>
      </c>
      <c r="D3163" s="122">
        <v>43847.374618055554</v>
      </c>
    </row>
    <row r="3164" spans="1:4" x14ac:dyDescent="0.25">
      <c r="A3164" s="78" t="s">
        <v>251</v>
      </c>
      <c r="B3164" s="78" t="s">
        <v>2995</v>
      </c>
      <c r="C3164" s="86" t="s">
        <v>1417</v>
      </c>
      <c r="D3164" s="122">
        <v>43847.374618055554</v>
      </c>
    </row>
    <row r="3165" spans="1:4" x14ac:dyDescent="0.25">
      <c r="A3165" s="78" t="s">
        <v>251</v>
      </c>
      <c r="B3165" s="78" t="s">
        <v>2574</v>
      </c>
      <c r="C3165" s="86" t="s">
        <v>1417</v>
      </c>
      <c r="D3165" s="122">
        <v>43847.374618055554</v>
      </c>
    </row>
    <row r="3166" spans="1:4" x14ac:dyDescent="0.25">
      <c r="A3166" s="78" t="s">
        <v>251</v>
      </c>
      <c r="B3166" s="78" t="s">
        <v>2563</v>
      </c>
      <c r="C3166" s="86" t="s">
        <v>1417</v>
      </c>
      <c r="D3166" s="122">
        <v>43847.374618055554</v>
      </c>
    </row>
    <row r="3167" spans="1:4" x14ac:dyDescent="0.25">
      <c r="A3167" s="78" t="s">
        <v>251</v>
      </c>
      <c r="B3167" s="78" t="s">
        <v>2989</v>
      </c>
      <c r="C3167" s="86" t="s">
        <v>1417</v>
      </c>
      <c r="D3167" s="122">
        <v>43847.374618055554</v>
      </c>
    </row>
    <row r="3168" spans="1:4" x14ac:dyDescent="0.25">
      <c r="A3168" s="78" t="s">
        <v>251</v>
      </c>
      <c r="B3168" s="78" t="s">
        <v>2981</v>
      </c>
      <c r="C3168" s="86" t="s">
        <v>1417</v>
      </c>
      <c r="D3168" s="122">
        <v>43847.374618055554</v>
      </c>
    </row>
    <row r="3169" spans="1:4" x14ac:dyDescent="0.25">
      <c r="A3169" s="78" t="s">
        <v>251</v>
      </c>
      <c r="B3169" s="78" t="s">
        <v>2994</v>
      </c>
      <c r="C3169" s="86" t="s">
        <v>1417</v>
      </c>
      <c r="D3169" s="122">
        <v>43847.374618055554</v>
      </c>
    </row>
    <row r="3170" spans="1:4" x14ac:dyDescent="0.25">
      <c r="A3170" s="78" t="s">
        <v>251</v>
      </c>
      <c r="B3170" s="78" t="s">
        <v>2982</v>
      </c>
      <c r="C3170" s="86" t="s">
        <v>1417</v>
      </c>
      <c r="D3170" s="122">
        <v>43847.374618055554</v>
      </c>
    </row>
    <row r="3171" spans="1:4" x14ac:dyDescent="0.25">
      <c r="A3171" s="78" t="s">
        <v>251</v>
      </c>
      <c r="B3171" s="78" t="s">
        <v>3100</v>
      </c>
      <c r="C3171" s="86" t="s">
        <v>1417</v>
      </c>
      <c r="D3171" s="122">
        <v>43847.374618055554</v>
      </c>
    </row>
    <row r="3172" spans="1:4" x14ac:dyDescent="0.25">
      <c r="A3172" s="78" t="s">
        <v>251</v>
      </c>
      <c r="B3172" s="78" t="s">
        <v>2681</v>
      </c>
      <c r="C3172" s="86" t="s">
        <v>1417</v>
      </c>
      <c r="D3172" s="122">
        <v>43847.374618055554</v>
      </c>
    </row>
    <row r="3173" spans="1:4" x14ac:dyDescent="0.25">
      <c r="A3173" s="78" t="s">
        <v>251</v>
      </c>
      <c r="B3173" s="78" t="s">
        <v>2919</v>
      </c>
      <c r="C3173" s="86" t="s">
        <v>1417</v>
      </c>
      <c r="D3173" s="122">
        <v>43847.374618055554</v>
      </c>
    </row>
    <row r="3174" spans="1:4" x14ac:dyDescent="0.25">
      <c r="A3174" s="78" t="s">
        <v>251</v>
      </c>
      <c r="B3174" s="78" t="s">
        <v>3024</v>
      </c>
      <c r="C3174" s="86" t="s">
        <v>1417</v>
      </c>
      <c r="D3174" s="122">
        <v>43847.374618055554</v>
      </c>
    </row>
    <row r="3175" spans="1:4" x14ac:dyDescent="0.25">
      <c r="A3175" s="78" t="s">
        <v>251</v>
      </c>
      <c r="B3175" s="78" t="s">
        <v>3114</v>
      </c>
      <c r="C3175" s="86" t="s">
        <v>1417</v>
      </c>
      <c r="D3175" s="122">
        <v>43847.374618055554</v>
      </c>
    </row>
    <row r="3176" spans="1:4" x14ac:dyDescent="0.25">
      <c r="A3176" s="78" t="s">
        <v>251</v>
      </c>
      <c r="B3176" s="78" t="s">
        <v>290</v>
      </c>
      <c r="C3176" s="86" t="s">
        <v>1417</v>
      </c>
      <c r="D3176" s="122">
        <v>43847.374618055554</v>
      </c>
    </row>
    <row r="3177" spans="1:4" x14ac:dyDescent="0.25">
      <c r="A3177" s="78" t="s">
        <v>251</v>
      </c>
      <c r="B3177" s="78" t="s">
        <v>3219</v>
      </c>
      <c r="C3177" s="86" t="s">
        <v>1417</v>
      </c>
      <c r="D3177" s="122">
        <v>43847.374618055554</v>
      </c>
    </row>
    <row r="3178" spans="1:4" x14ac:dyDescent="0.25">
      <c r="A3178" s="78" t="s">
        <v>251</v>
      </c>
      <c r="B3178" s="78" t="s">
        <v>3002</v>
      </c>
      <c r="C3178" s="86" t="s">
        <v>1417</v>
      </c>
      <c r="D3178" s="122">
        <v>43847.374618055554</v>
      </c>
    </row>
    <row r="3179" spans="1:4" x14ac:dyDescent="0.25">
      <c r="A3179" s="78" t="s">
        <v>251</v>
      </c>
      <c r="B3179" s="78" t="s">
        <v>2627</v>
      </c>
      <c r="C3179" s="86" t="s">
        <v>1417</v>
      </c>
      <c r="D3179" s="122">
        <v>43847.374618055554</v>
      </c>
    </row>
    <row r="3180" spans="1:4" x14ac:dyDescent="0.25">
      <c r="A3180" s="78" t="s">
        <v>251</v>
      </c>
      <c r="B3180" s="78" t="s">
        <v>3000</v>
      </c>
      <c r="C3180" s="86" t="s">
        <v>1417</v>
      </c>
      <c r="D3180" s="122">
        <v>43847.374618055554</v>
      </c>
    </row>
    <row r="3181" spans="1:4" x14ac:dyDescent="0.25">
      <c r="A3181" s="78" t="s">
        <v>251</v>
      </c>
      <c r="B3181" s="78" t="s">
        <v>2628</v>
      </c>
      <c r="C3181" s="86" t="s">
        <v>1417</v>
      </c>
      <c r="D3181" s="122">
        <v>43847.374618055554</v>
      </c>
    </row>
    <row r="3182" spans="1:4" x14ac:dyDescent="0.25">
      <c r="A3182" s="78" t="s">
        <v>251</v>
      </c>
      <c r="B3182" s="78" t="s">
        <v>2990</v>
      </c>
      <c r="C3182" s="86" t="s">
        <v>1417</v>
      </c>
      <c r="D3182" s="122">
        <v>43847.374618055554</v>
      </c>
    </row>
    <row r="3183" spans="1:4" x14ac:dyDescent="0.25">
      <c r="A3183" s="78" t="s">
        <v>251</v>
      </c>
      <c r="B3183" s="78" t="s">
        <v>2983</v>
      </c>
      <c r="C3183" s="86" t="s">
        <v>1417</v>
      </c>
      <c r="D3183" s="122">
        <v>43847.374618055554</v>
      </c>
    </row>
    <row r="3184" spans="1:4" x14ac:dyDescent="0.25">
      <c r="A3184" s="78" t="s">
        <v>251</v>
      </c>
      <c r="B3184" s="78" t="s">
        <v>3026</v>
      </c>
      <c r="C3184" s="86" t="s">
        <v>1417</v>
      </c>
      <c r="D3184" s="122">
        <v>43847.374618055554</v>
      </c>
    </row>
    <row r="3185" spans="1:4" x14ac:dyDescent="0.25">
      <c r="A3185" s="78" t="s">
        <v>251</v>
      </c>
      <c r="B3185" s="78" t="s">
        <v>2629</v>
      </c>
      <c r="C3185" s="86" t="s">
        <v>1417</v>
      </c>
      <c r="D3185" s="122">
        <v>43847.374618055554</v>
      </c>
    </row>
    <row r="3186" spans="1:4" x14ac:dyDescent="0.25">
      <c r="A3186" s="78" t="s">
        <v>251</v>
      </c>
      <c r="B3186" s="78" t="s">
        <v>2630</v>
      </c>
      <c r="C3186" s="86" t="s">
        <v>1417</v>
      </c>
      <c r="D3186" s="122">
        <v>43847.374618055554</v>
      </c>
    </row>
    <row r="3187" spans="1:4" x14ac:dyDescent="0.25">
      <c r="A3187" s="78" t="s">
        <v>251</v>
      </c>
      <c r="B3187" s="78" t="s">
        <v>3220</v>
      </c>
      <c r="C3187" s="86" t="s">
        <v>1417</v>
      </c>
      <c r="D3187" s="122">
        <v>43847.374618055554</v>
      </c>
    </row>
    <row r="3188" spans="1:4" x14ac:dyDescent="0.25">
      <c r="A3188" s="78" t="s">
        <v>251</v>
      </c>
      <c r="B3188" s="78" t="s">
        <v>3221</v>
      </c>
      <c r="C3188" s="86" t="s">
        <v>1417</v>
      </c>
      <c r="D3188" s="122">
        <v>43847.374618055554</v>
      </c>
    </row>
    <row r="3189" spans="1:4" x14ac:dyDescent="0.25">
      <c r="A3189" s="78" t="s">
        <v>251</v>
      </c>
      <c r="B3189" s="78" t="s">
        <v>2476</v>
      </c>
      <c r="C3189" s="86" t="s">
        <v>1417</v>
      </c>
      <c r="D3189" s="122">
        <v>43847.374618055554</v>
      </c>
    </row>
    <row r="3190" spans="1:4" x14ac:dyDescent="0.25">
      <c r="A3190" s="78" t="s">
        <v>251</v>
      </c>
      <c r="B3190" s="78" t="s">
        <v>2558</v>
      </c>
      <c r="C3190" s="86" t="s">
        <v>1417</v>
      </c>
      <c r="D3190" s="122">
        <v>43847.374618055554</v>
      </c>
    </row>
    <row r="3191" spans="1:4" x14ac:dyDescent="0.25">
      <c r="A3191" s="78" t="s">
        <v>251</v>
      </c>
      <c r="B3191" s="78" t="s">
        <v>3222</v>
      </c>
      <c r="C3191" s="86" t="s">
        <v>1417</v>
      </c>
      <c r="D3191" s="122">
        <v>43847.374618055554</v>
      </c>
    </row>
    <row r="3192" spans="1:4" x14ac:dyDescent="0.25">
      <c r="A3192" s="78" t="s">
        <v>251</v>
      </c>
      <c r="B3192" s="78" t="s">
        <v>3035</v>
      </c>
      <c r="C3192" s="86" t="s">
        <v>1417</v>
      </c>
      <c r="D3192" s="122">
        <v>43847.374618055554</v>
      </c>
    </row>
    <row r="3193" spans="1:4" x14ac:dyDescent="0.25">
      <c r="A3193" s="78" t="s">
        <v>251</v>
      </c>
      <c r="B3193" s="78" t="s">
        <v>2922</v>
      </c>
      <c r="C3193" s="86" t="s">
        <v>1417</v>
      </c>
      <c r="D3193" s="122">
        <v>43847.374618055554</v>
      </c>
    </row>
    <row r="3194" spans="1:4" x14ac:dyDescent="0.25">
      <c r="A3194" s="78" t="s">
        <v>251</v>
      </c>
      <c r="B3194" s="78" t="s">
        <v>2506</v>
      </c>
      <c r="C3194" s="86" t="s">
        <v>1417</v>
      </c>
      <c r="D3194" s="122">
        <v>43847.374618055554</v>
      </c>
    </row>
    <row r="3195" spans="1:4" x14ac:dyDescent="0.25">
      <c r="A3195" s="78" t="s">
        <v>251</v>
      </c>
      <c r="B3195" s="78" t="s">
        <v>3007</v>
      </c>
      <c r="C3195" s="86" t="s">
        <v>1417</v>
      </c>
      <c r="D3195" s="122">
        <v>43847.374618055554</v>
      </c>
    </row>
    <row r="3196" spans="1:4" x14ac:dyDescent="0.25">
      <c r="A3196" s="78" t="s">
        <v>251</v>
      </c>
      <c r="B3196" s="78" t="s">
        <v>2448</v>
      </c>
      <c r="C3196" s="86" t="s">
        <v>1417</v>
      </c>
      <c r="D3196" s="122">
        <v>43847.374618055554</v>
      </c>
    </row>
    <row r="3197" spans="1:4" x14ac:dyDescent="0.25">
      <c r="A3197" s="78" t="s">
        <v>251</v>
      </c>
      <c r="B3197" s="78" t="s">
        <v>3231</v>
      </c>
      <c r="C3197" s="86" t="s">
        <v>1413</v>
      </c>
      <c r="D3197" s="122">
        <v>43848.713310185187</v>
      </c>
    </row>
    <row r="3198" spans="1:4" x14ac:dyDescent="0.25">
      <c r="A3198" s="78" t="s">
        <v>251</v>
      </c>
      <c r="B3198" s="78" t="s">
        <v>2982</v>
      </c>
      <c r="C3198" s="86" t="s">
        <v>1413</v>
      </c>
      <c r="D3198" s="122">
        <v>43848.713310185187</v>
      </c>
    </row>
    <row r="3199" spans="1:4" x14ac:dyDescent="0.25">
      <c r="A3199" s="78" t="s">
        <v>251</v>
      </c>
      <c r="B3199" s="78" t="s">
        <v>3232</v>
      </c>
      <c r="C3199" s="86" t="s">
        <v>1413</v>
      </c>
      <c r="D3199" s="122">
        <v>43848.713310185187</v>
      </c>
    </row>
    <row r="3200" spans="1:4" x14ac:dyDescent="0.25">
      <c r="A3200" s="78" t="s">
        <v>251</v>
      </c>
      <c r="B3200" s="78" t="s">
        <v>1678</v>
      </c>
      <c r="C3200" s="86" t="s">
        <v>1413</v>
      </c>
      <c r="D3200" s="122">
        <v>43848.713310185187</v>
      </c>
    </row>
    <row r="3201" spans="1:4" x14ac:dyDescent="0.25">
      <c r="A3201" s="78" t="s">
        <v>251</v>
      </c>
      <c r="B3201" s="78" t="s">
        <v>3233</v>
      </c>
      <c r="C3201" s="86" t="s">
        <v>1413</v>
      </c>
      <c r="D3201" s="122">
        <v>43848.713310185187</v>
      </c>
    </row>
    <row r="3202" spans="1:4" x14ac:dyDescent="0.25">
      <c r="A3202" s="78" t="s">
        <v>251</v>
      </c>
      <c r="B3202" s="78" t="s">
        <v>2989</v>
      </c>
      <c r="C3202" s="86" t="s">
        <v>1413</v>
      </c>
      <c r="D3202" s="122">
        <v>43848.713310185187</v>
      </c>
    </row>
    <row r="3203" spans="1:4" x14ac:dyDescent="0.25">
      <c r="A3203" s="78" t="s">
        <v>251</v>
      </c>
      <c r="B3203" s="78" t="s">
        <v>2917</v>
      </c>
      <c r="C3203" s="86" t="s">
        <v>1413</v>
      </c>
      <c r="D3203" s="122">
        <v>43848.713310185187</v>
      </c>
    </row>
    <row r="3204" spans="1:4" x14ac:dyDescent="0.25">
      <c r="A3204" s="78" t="s">
        <v>251</v>
      </c>
      <c r="B3204" s="78" t="s">
        <v>2987</v>
      </c>
      <c r="C3204" s="86" t="s">
        <v>1413</v>
      </c>
      <c r="D3204" s="122">
        <v>43848.713310185187</v>
      </c>
    </row>
    <row r="3205" spans="1:4" x14ac:dyDescent="0.25">
      <c r="A3205" s="78" t="s">
        <v>251</v>
      </c>
      <c r="B3205" s="78" t="s">
        <v>3234</v>
      </c>
      <c r="C3205" s="86" t="s">
        <v>1413</v>
      </c>
      <c r="D3205" s="122">
        <v>43848.713310185187</v>
      </c>
    </row>
    <row r="3206" spans="1:4" x14ac:dyDescent="0.25">
      <c r="A3206" s="78" t="s">
        <v>251</v>
      </c>
      <c r="B3206" s="78" t="s">
        <v>3235</v>
      </c>
      <c r="C3206" s="86" t="s">
        <v>1413</v>
      </c>
      <c r="D3206" s="122">
        <v>43848.713310185187</v>
      </c>
    </row>
    <row r="3207" spans="1:4" x14ac:dyDescent="0.25">
      <c r="A3207" s="78" t="s">
        <v>251</v>
      </c>
      <c r="B3207" s="78" t="s">
        <v>3236</v>
      </c>
      <c r="C3207" s="86" t="s">
        <v>1413</v>
      </c>
      <c r="D3207" s="122">
        <v>43848.713310185187</v>
      </c>
    </row>
    <row r="3208" spans="1:4" x14ac:dyDescent="0.25">
      <c r="A3208" s="78" t="s">
        <v>251</v>
      </c>
      <c r="B3208" s="78" t="s">
        <v>3100</v>
      </c>
      <c r="C3208" s="86" t="s">
        <v>1413</v>
      </c>
      <c r="D3208" s="122">
        <v>43848.713310185187</v>
      </c>
    </row>
    <row r="3209" spans="1:4" x14ac:dyDescent="0.25">
      <c r="A3209" s="78" t="s">
        <v>251</v>
      </c>
      <c r="B3209" s="78" t="s">
        <v>2631</v>
      </c>
      <c r="C3209" s="86" t="s">
        <v>1413</v>
      </c>
      <c r="D3209" s="122">
        <v>43848.713310185187</v>
      </c>
    </row>
    <row r="3210" spans="1:4" x14ac:dyDescent="0.25">
      <c r="A3210" s="78" t="s">
        <v>251</v>
      </c>
      <c r="B3210" s="78" t="s">
        <v>3028</v>
      </c>
      <c r="C3210" s="86" t="s">
        <v>1413</v>
      </c>
      <c r="D3210" s="122">
        <v>43848.713310185187</v>
      </c>
    </row>
    <row r="3211" spans="1:4" x14ac:dyDescent="0.25">
      <c r="A3211" s="78" t="s">
        <v>251</v>
      </c>
      <c r="B3211" s="78" t="s">
        <v>3237</v>
      </c>
      <c r="C3211" s="86" t="s">
        <v>1413</v>
      </c>
      <c r="D3211" s="122">
        <v>43848.713310185187</v>
      </c>
    </row>
    <row r="3212" spans="1:4" x14ac:dyDescent="0.25">
      <c r="A3212" s="78" t="s">
        <v>251</v>
      </c>
      <c r="B3212" s="78" t="s">
        <v>2981</v>
      </c>
      <c r="C3212" s="86" t="s">
        <v>1413</v>
      </c>
      <c r="D3212" s="122">
        <v>43848.713310185187</v>
      </c>
    </row>
    <row r="3213" spans="1:4" x14ac:dyDescent="0.25">
      <c r="A3213" s="78" t="s">
        <v>251</v>
      </c>
      <c r="B3213" s="78" t="s">
        <v>3238</v>
      </c>
      <c r="C3213" s="86" t="s">
        <v>1413</v>
      </c>
      <c r="D3213" s="122">
        <v>43848.713310185187</v>
      </c>
    </row>
    <row r="3214" spans="1:4" x14ac:dyDescent="0.25">
      <c r="A3214" s="78" t="s">
        <v>251</v>
      </c>
      <c r="B3214" s="78" t="s">
        <v>3072</v>
      </c>
      <c r="C3214" s="86" t="s">
        <v>1413</v>
      </c>
      <c r="D3214" s="122">
        <v>43848.713310185187</v>
      </c>
    </row>
    <row r="3215" spans="1:4" x14ac:dyDescent="0.25">
      <c r="A3215" s="78" t="s">
        <v>251</v>
      </c>
      <c r="B3215" s="78" t="s">
        <v>3239</v>
      </c>
      <c r="C3215" s="86" t="s">
        <v>1413</v>
      </c>
      <c r="D3215" s="122">
        <v>43848.713310185187</v>
      </c>
    </row>
    <row r="3216" spans="1:4" x14ac:dyDescent="0.25">
      <c r="A3216" s="78" t="s">
        <v>251</v>
      </c>
      <c r="B3216" s="78">
        <v>31</v>
      </c>
      <c r="C3216" s="86" t="s">
        <v>1413</v>
      </c>
      <c r="D3216" s="122">
        <v>43848.713310185187</v>
      </c>
    </row>
    <row r="3217" spans="1:4" x14ac:dyDescent="0.25">
      <c r="A3217" s="78" t="s">
        <v>251</v>
      </c>
      <c r="B3217" s="78">
        <v>1</v>
      </c>
      <c r="C3217" s="86" t="s">
        <v>1413</v>
      </c>
      <c r="D3217" s="122">
        <v>43848.713310185187</v>
      </c>
    </row>
    <row r="3218" spans="1:4" x14ac:dyDescent="0.25">
      <c r="A3218" s="78" t="s">
        <v>251</v>
      </c>
      <c r="B3218" s="78" t="s">
        <v>2994</v>
      </c>
      <c r="C3218" s="86" t="s">
        <v>1413</v>
      </c>
      <c r="D3218" s="122">
        <v>43848.713310185187</v>
      </c>
    </row>
    <row r="3219" spans="1:4" x14ac:dyDescent="0.25">
      <c r="A3219" s="78" t="s">
        <v>251</v>
      </c>
      <c r="B3219" s="78" t="s">
        <v>3044</v>
      </c>
      <c r="C3219" s="86" t="s">
        <v>1413</v>
      </c>
      <c r="D3219" s="122">
        <v>43848.713310185187</v>
      </c>
    </row>
    <row r="3220" spans="1:4" x14ac:dyDescent="0.25">
      <c r="A3220" s="78" t="s">
        <v>251</v>
      </c>
      <c r="B3220" s="78" t="s">
        <v>3073</v>
      </c>
      <c r="C3220" s="86" t="s">
        <v>1413</v>
      </c>
      <c r="D3220" s="122">
        <v>43848.713310185187</v>
      </c>
    </row>
    <row r="3221" spans="1:4" x14ac:dyDescent="0.25">
      <c r="A3221" s="78" t="s">
        <v>251</v>
      </c>
      <c r="B3221" s="78" t="s">
        <v>3012</v>
      </c>
      <c r="C3221" s="86" t="s">
        <v>1413</v>
      </c>
      <c r="D3221" s="122">
        <v>43848.713310185187</v>
      </c>
    </row>
    <row r="3222" spans="1:4" x14ac:dyDescent="0.25">
      <c r="A3222" s="78" t="s">
        <v>251</v>
      </c>
      <c r="B3222" s="78">
        <v>10</v>
      </c>
      <c r="C3222" s="86" t="s">
        <v>1413</v>
      </c>
      <c r="D3222" s="122">
        <v>43848.713310185187</v>
      </c>
    </row>
    <row r="3223" spans="1:4" x14ac:dyDescent="0.25">
      <c r="A3223" s="78" t="s">
        <v>251</v>
      </c>
      <c r="B3223" s="78" t="s">
        <v>2450</v>
      </c>
      <c r="C3223" s="86" t="s">
        <v>1413</v>
      </c>
      <c r="D3223" s="122">
        <v>43848.713310185187</v>
      </c>
    </row>
    <row r="3224" spans="1:4" x14ac:dyDescent="0.25">
      <c r="A3224" s="78" t="s">
        <v>251</v>
      </c>
      <c r="B3224" s="78" t="s">
        <v>3007</v>
      </c>
      <c r="C3224" s="86" t="s">
        <v>1413</v>
      </c>
      <c r="D3224" s="122">
        <v>43848.713310185187</v>
      </c>
    </row>
    <row r="3225" spans="1:4" x14ac:dyDescent="0.25">
      <c r="A3225" s="78" t="s">
        <v>251</v>
      </c>
      <c r="B3225" s="78" t="s">
        <v>2448</v>
      </c>
      <c r="C3225" s="86" t="s">
        <v>1413</v>
      </c>
      <c r="D3225" s="122">
        <v>43848.713310185187</v>
      </c>
    </row>
    <row r="3226" spans="1:4" x14ac:dyDescent="0.25">
      <c r="A3226" s="78" t="s">
        <v>251</v>
      </c>
      <c r="B3226" s="78" t="s">
        <v>3014</v>
      </c>
      <c r="C3226" s="86" t="s">
        <v>1413</v>
      </c>
      <c r="D3226" s="122">
        <v>43848.713310185187</v>
      </c>
    </row>
    <row r="3227" spans="1:4" x14ac:dyDescent="0.25">
      <c r="A3227" s="78" t="s">
        <v>251</v>
      </c>
      <c r="B3227" s="78" t="s">
        <v>2454</v>
      </c>
      <c r="C3227" s="86" t="s">
        <v>1413</v>
      </c>
      <c r="D3227" s="122">
        <v>43848.713310185187</v>
      </c>
    </row>
    <row r="3228" spans="1:4" x14ac:dyDescent="0.25">
      <c r="A3228" s="78" t="s">
        <v>251</v>
      </c>
      <c r="B3228" s="78" t="s">
        <v>2513</v>
      </c>
      <c r="C3228" s="86" t="s">
        <v>1413</v>
      </c>
      <c r="D3228" s="122">
        <v>43848.713310185187</v>
      </c>
    </row>
    <row r="3229" spans="1:4" x14ac:dyDescent="0.25">
      <c r="A3229" s="78" t="s">
        <v>251</v>
      </c>
      <c r="B3229" s="78" t="s">
        <v>3068</v>
      </c>
      <c r="C3229" s="86" t="s">
        <v>1429</v>
      </c>
      <c r="D3229" s="122">
        <v>43851.546643518515</v>
      </c>
    </row>
    <row r="3230" spans="1:4" x14ac:dyDescent="0.25">
      <c r="A3230" s="78" t="s">
        <v>251</v>
      </c>
      <c r="B3230" s="78" t="s">
        <v>2994</v>
      </c>
      <c r="C3230" s="86" t="s">
        <v>1429</v>
      </c>
      <c r="D3230" s="122">
        <v>43851.546643518515</v>
      </c>
    </row>
    <row r="3231" spans="1:4" x14ac:dyDescent="0.25">
      <c r="A3231" s="78" t="s">
        <v>251</v>
      </c>
      <c r="B3231" s="78" t="s">
        <v>2982</v>
      </c>
      <c r="C3231" s="86" t="s">
        <v>1429</v>
      </c>
      <c r="D3231" s="122">
        <v>43851.546643518515</v>
      </c>
    </row>
    <row r="3232" spans="1:4" x14ac:dyDescent="0.25">
      <c r="A3232" s="78" t="s">
        <v>251</v>
      </c>
      <c r="B3232" s="78" t="s">
        <v>3044</v>
      </c>
      <c r="C3232" s="86" t="s">
        <v>1429</v>
      </c>
      <c r="D3232" s="122">
        <v>43851.546643518515</v>
      </c>
    </row>
    <row r="3233" spans="1:4" x14ac:dyDescent="0.25">
      <c r="A3233" s="78" t="s">
        <v>251</v>
      </c>
      <c r="B3233" s="78" t="s">
        <v>2737</v>
      </c>
      <c r="C3233" s="86" t="s">
        <v>1429</v>
      </c>
      <c r="D3233" s="122">
        <v>43851.546643518515</v>
      </c>
    </row>
    <row r="3234" spans="1:4" x14ac:dyDescent="0.25">
      <c r="A3234" s="78" t="s">
        <v>251</v>
      </c>
      <c r="B3234" s="78" t="s">
        <v>2995</v>
      </c>
      <c r="C3234" s="86" t="s">
        <v>1429</v>
      </c>
      <c r="D3234" s="122">
        <v>43851.546643518515</v>
      </c>
    </row>
    <row r="3235" spans="1:4" x14ac:dyDescent="0.25">
      <c r="A3235" s="78" t="s">
        <v>251</v>
      </c>
      <c r="B3235" s="78" t="s">
        <v>3037</v>
      </c>
      <c r="C3235" s="86" t="s">
        <v>1429</v>
      </c>
      <c r="D3235" s="122">
        <v>43851.546643518515</v>
      </c>
    </row>
    <row r="3236" spans="1:4" x14ac:dyDescent="0.25">
      <c r="A3236" s="78" t="s">
        <v>251</v>
      </c>
      <c r="B3236" s="78" t="s">
        <v>2603</v>
      </c>
      <c r="C3236" s="86" t="s">
        <v>1429</v>
      </c>
      <c r="D3236" s="122">
        <v>43851.546643518515</v>
      </c>
    </row>
    <row r="3237" spans="1:4" x14ac:dyDescent="0.25">
      <c r="A3237" s="78" t="s">
        <v>251</v>
      </c>
      <c r="B3237" s="78" t="s">
        <v>2604</v>
      </c>
      <c r="C3237" s="86" t="s">
        <v>1429</v>
      </c>
      <c r="D3237" s="122">
        <v>43851.546643518515</v>
      </c>
    </row>
    <row r="3238" spans="1:4" x14ac:dyDescent="0.25">
      <c r="A3238" s="78" t="s">
        <v>251</v>
      </c>
      <c r="B3238" s="78" t="s">
        <v>2984</v>
      </c>
      <c r="C3238" s="86" t="s">
        <v>1429</v>
      </c>
      <c r="D3238" s="122">
        <v>43851.546643518515</v>
      </c>
    </row>
    <row r="3239" spans="1:4" x14ac:dyDescent="0.25">
      <c r="A3239" s="78" t="s">
        <v>251</v>
      </c>
      <c r="B3239" s="78" t="s">
        <v>3039</v>
      </c>
      <c r="C3239" s="86" t="s">
        <v>1429</v>
      </c>
      <c r="D3239" s="122">
        <v>43851.546643518515</v>
      </c>
    </row>
    <row r="3240" spans="1:4" x14ac:dyDescent="0.25">
      <c r="A3240" s="78" t="s">
        <v>251</v>
      </c>
      <c r="B3240" s="78" t="s">
        <v>2981</v>
      </c>
      <c r="C3240" s="86" t="s">
        <v>1429</v>
      </c>
      <c r="D3240" s="122">
        <v>43851.546643518515</v>
      </c>
    </row>
    <row r="3241" spans="1:4" x14ac:dyDescent="0.25">
      <c r="A3241" s="78" t="s">
        <v>251</v>
      </c>
      <c r="B3241" s="78" t="s">
        <v>2592</v>
      </c>
      <c r="C3241" s="86" t="s">
        <v>1429</v>
      </c>
      <c r="D3241" s="122">
        <v>43851.546643518515</v>
      </c>
    </row>
    <row r="3242" spans="1:4" x14ac:dyDescent="0.25">
      <c r="A3242" s="78" t="s">
        <v>251</v>
      </c>
      <c r="B3242" s="78">
        <v>31</v>
      </c>
      <c r="C3242" s="86" t="s">
        <v>1429</v>
      </c>
      <c r="D3242" s="122">
        <v>43851.546643518515</v>
      </c>
    </row>
    <row r="3243" spans="1:4" x14ac:dyDescent="0.25">
      <c r="A3243" s="78" t="s">
        <v>251</v>
      </c>
      <c r="B3243" s="78" t="s">
        <v>2446</v>
      </c>
      <c r="C3243" s="86" t="s">
        <v>1429</v>
      </c>
      <c r="D3243" s="122">
        <v>43851.546643518515</v>
      </c>
    </row>
    <row r="3244" spans="1:4" x14ac:dyDescent="0.25">
      <c r="A3244" s="78" t="s">
        <v>251</v>
      </c>
      <c r="B3244" s="78" t="s">
        <v>3069</v>
      </c>
      <c r="C3244" s="86" t="s">
        <v>1429</v>
      </c>
      <c r="D3244" s="122">
        <v>43851.546643518515</v>
      </c>
    </row>
    <row r="3245" spans="1:4" x14ac:dyDescent="0.25">
      <c r="A3245" s="78" t="s">
        <v>251</v>
      </c>
      <c r="B3245" s="78" t="s">
        <v>3070</v>
      </c>
      <c r="C3245" s="86" t="s">
        <v>1429</v>
      </c>
      <c r="D3245" s="122">
        <v>43851.546643518515</v>
      </c>
    </row>
    <row r="3246" spans="1:4" x14ac:dyDescent="0.25">
      <c r="A3246" s="78" t="s">
        <v>251</v>
      </c>
      <c r="B3246" s="78" t="s">
        <v>3071</v>
      </c>
      <c r="C3246" s="86" t="s">
        <v>1429</v>
      </c>
      <c r="D3246" s="122">
        <v>43851.546643518515</v>
      </c>
    </row>
    <row r="3247" spans="1:4" x14ac:dyDescent="0.25">
      <c r="A3247" s="78" t="s">
        <v>251</v>
      </c>
      <c r="B3247" s="78" t="s">
        <v>3072</v>
      </c>
      <c r="C3247" s="86" t="s">
        <v>1429</v>
      </c>
      <c r="D3247" s="122">
        <v>43851.546643518515</v>
      </c>
    </row>
    <row r="3248" spans="1:4" x14ac:dyDescent="0.25">
      <c r="A3248" s="78" t="s">
        <v>251</v>
      </c>
      <c r="B3248" s="78" t="s">
        <v>2605</v>
      </c>
      <c r="C3248" s="86" t="s">
        <v>1429</v>
      </c>
      <c r="D3248" s="122">
        <v>43851.546643518515</v>
      </c>
    </row>
    <row r="3249" spans="1:4" x14ac:dyDescent="0.25">
      <c r="A3249" s="78" t="s">
        <v>251</v>
      </c>
      <c r="B3249" s="78" t="s">
        <v>3073</v>
      </c>
      <c r="C3249" s="86" t="s">
        <v>1429</v>
      </c>
      <c r="D3249" s="122">
        <v>43851.546643518515</v>
      </c>
    </row>
    <row r="3250" spans="1:4" x14ac:dyDescent="0.25">
      <c r="A3250" s="78" t="s">
        <v>251</v>
      </c>
      <c r="B3250" s="78" t="s">
        <v>3012</v>
      </c>
      <c r="C3250" s="86" t="s">
        <v>1429</v>
      </c>
      <c r="D3250" s="122">
        <v>43851.546643518515</v>
      </c>
    </row>
    <row r="3251" spans="1:4" x14ac:dyDescent="0.25">
      <c r="A3251" s="78" t="s">
        <v>251</v>
      </c>
      <c r="B3251" s="78">
        <v>10</v>
      </c>
      <c r="C3251" s="86" t="s">
        <v>1429</v>
      </c>
      <c r="D3251" s="122">
        <v>43851.546643518515</v>
      </c>
    </row>
    <row r="3252" spans="1:4" x14ac:dyDescent="0.25">
      <c r="A3252" s="78" t="s">
        <v>251</v>
      </c>
      <c r="B3252" s="78" t="s">
        <v>2450</v>
      </c>
      <c r="C3252" s="86" t="s">
        <v>1429</v>
      </c>
      <c r="D3252" s="122">
        <v>43851.546643518515</v>
      </c>
    </row>
    <row r="3253" spans="1:4" x14ac:dyDescent="0.25">
      <c r="A3253" s="78" t="s">
        <v>251</v>
      </c>
      <c r="B3253" s="78" t="s">
        <v>2989</v>
      </c>
      <c r="C3253" s="86" t="s">
        <v>1429</v>
      </c>
      <c r="D3253" s="122">
        <v>43851.546643518515</v>
      </c>
    </row>
    <row r="3254" spans="1:4" x14ac:dyDescent="0.25">
      <c r="A3254" s="78" t="s">
        <v>251</v>
      </c>
      <c r="B3254" s="78" t="s">
        <v>3007</v>
      </c>
      <c r="C3254" s="86" t="s">
        <v>1429</v>
      </c>
      <c r="D3254" s="122">
        <v>43851.546643518515</v>
      </c>
    </row>
    <row r="3255" spans="1:4" x14ac:dyDescent="0.25">
      <c r="A3255" s="78" t="s">
        <v>251</v>
      </c>
      <c r="B3255" s="78" t="s">
        <v>2448</v>
      </c>
      <c r="C3255" s="86" t="s">
        <v>1429</v>
      </c>
      <c r="D3255" s="122">
        <v>43851.546643518515</v>
      </c>
    </row>
    <row r="3256" spans="1:4" x14ac:dyDescent="0.25">
      <c r="A3256" s="78" t="s">
        <v>251</v>
      </c>
      <c r="B3256" s="78" t="s">
        <v>3014</v>
      </c>
      <c r="C3256" s="86" t="s">
        <v>1429</v>
      </c>
      <c r="D3256" s="122">
        <v>43851.546643518515</v>
      </c>
    </row>
    <row r="3257" spans="1:4" x14ac:dyDescent="0.25">
      <c r="A3257" s="78" t="s">
        <v>251</v>
      </c>
      <c r="B3257" s="78" t="s">
        <v>2454</v>
      </c>
      <c r="C3257" s="86" t="s">
        <v>1429</v>
      </c>
      <c r="D3257" s="122">
        <v>43851.546643518515</v>
      </c>
    </row>
    <row r="3258" spans="1:4" x14ac:dyDescent="0.25">
      <c r="A3258" s="78" t="s">
        <v>251</v>
      </c>
      <c r="B3258" s="78" t="s">
        <v>2513</v>
      </c>
      <c r="C3258" s="86" t="s">
        <v>1429</v>
      </c>
      <c r="D3258" s="122">
        <v>43851.546643518515</v>
      </c>
    </row>
    <row r="3259" spans="1:4" x14ac:dyDescent="0.25">
      <c r="A3259" s="78" t="s">
        <v>251</v>
      </c>
      <c r="B3259" s="78" t="s">
        <v>3063</v>
      </c>
      <c r="C3259" s="86" t="s">
        <v>1426</v>
      </c>
      <c r="D3259" s="122">
        <v>43850.713310185187</v>
      </c>
    </row>
    <row r="3260" spans="1:4" x14ac:dyDescent="0.25">
      <c r="A3260" s="78" t="s">
        <v>251</v>
      </c>
      <c r="B3260" s="78" t="s">
        <v>2835</v>
      </c>
      <c r="C3260" s="86" t="s">
        <v>1426</v>
      </c>
      <c r="D3260" s="122">
        <v>43850.713310185187</v>
      </c>
    </row>
    <row r="3261" spans="1:4" x14ac:dyDescent="0.25">
      <c r="A3261" s="78" t="s">
        <v>251</v>
      </c>
      <c r="B3261" s="78" t="s">
        <v>2704</v>
      </c>
      <c r="C3261" s="86" t="s">
        <v>1426</v>
      </c>
      <c r="D3261" s="122">
        <v>43850.713310185187</v>
      </c>
    </row>
    <row r="3262" spans="1:4" x14ac:dyDescent="0.25">
      <c r="A3262" s="78" t="s">
        <v>251</v>
      </c>
      <c r="B3262" s="78" t="s">
        <v>3012</v>
      </c>
      <c r="C3262" s="86" t="s">
        <v>1426</v>
      </c>
      <c r="D3262" s="122">
        <v>43850.713310185187</v>
      </c>
    </row>
    <row r="3263" spans="1:4" x14ac:dyDescent="0.25">
      <c r="A3263" s="78" t="s">
        <v>251</v>
      </c>
      <c r="B3263" s="78" t="s">
        <v>3240</v>
      </c>
      <c r="C3263" s="86" t="s">
        <v>1426</v>
      </c>
      <c r="D3263" s="122">
        <v>43850.713310185187</v>
      </c>
    </row>
    <row r="3264" spans="1:4" x14ac:dyDescent="0.25">
      <c r="A3264" s="78" t="s">
        <v>251</v>
      </c>
      <c r="B3264" s="78" t="s">
        <v>3241</v>
      </c>
      <c r="C3264" s="86" t="s">
        <v>1426</v>
      </c>
      <c r="D3264" s="122">
        <v>43850.713310185187</v>
      </c>
    </row>
    <row r="3265" spans="1:4" x14ac:dyDescent="0.25">
      <c r="A3265" s="78" t="s">
        <v>251</v>
      </c>
      <c r="B3265" s="78" t="s">
        <v>3014</v>
      </c>
      <c r="C3265" s="86" t="s">
        <v>1426</v>
      </c>
      <c r="D3265" s="122">
        <v>43850.713310185187</v>
      </c>
    </row>
    <row r="3266" spans="1:4" x14ac:dyDescent="0.25">
      <c r="A3266" s="78" t="s">
        <v>251</v>
      </c>
      <c r="B3266" s="78" t="s">
        <v>3242</v>
      </c>
      <c r="C3266" s="86" t="s">
        <v>1426</v>
      </c>
      <c r="D3266" s="122">
        <v>43850.713310185187</v>
      </c>
    </row>
    <row r="3267" spans="1:4" x14ac:dyDescent="0.25">
      <c r="A3267" s="78" t="s">
        <v>251</v>
      </c>
      <c r="B3267" s="78" t="s">
        <v>3023</v>
      </c>
      <c r="C3267" s="86" t="s">
        <v>1426</v>
      </c>
      <c r="D3267" s="122">
        <v>43850.713310185187</v>
      </c>
    </row>
    <row r="3268" spans="1:4" x14ac:dyDescent="0.25">
      <c r="A3268" s="78" t="s">
        <v>251</v>
      </c>
      <c r="B3268" s="78" t="s">
        <v>3141</v>
      </c>
      <c r="C3268" s="86" t="s">
        <v>1426</v>
      </c>
      <c r="D3268" s="122">
        <v>43850.713310185187</v>
      </c>
    </row>
    <row r="3269" spans="1:4" x14ac:dyDescent="0.25">
      <c r="A3269" s="78" t="s">
        <v>251</v>
      </c>
      <c r="B3269" s="78" t="s">
        <v>2837</v>
      </c>
      <c r="C3269" s="86" t="s">
        <v>1426</v>
      </c>
      <c r="D3269" s="122">
        <v>43850.713310185187</v>
      </c>
    </row>
    <row r="3270" spans="1:4" x14ac:dyDescent="0.25">
      <c r="A3270" s="78" t="s">
        <v>251</v>
      </c>
      <c r="B3270" s="78" t="s">
        <v>2995</v>
      </c>
      <c r="C3270" s="86" t="s">
        <v>1426</v>
      </c>
      <c r="D3270" s="122">
        <v>43850.713310185187</v>
      </c>
    </row>
    <row r="3271" spans="1:4" x14ac:dyDescent="0.25">
      <c r="A3271" s="78" t="s">
        <v>251</v>
      </c>
      <c r="B3271" s="78" t="s">
        <v>3029</v>
      </c>
      <c r="C3271" s="86" t="s">
        <v>1426</v>
      </c>
      <c r="D3271" s="122">
        <v>43850.713310185187</v>
      </c>
    </row>
    <row r="3272" spans="1:4" x14ac:dyDescent="0.25">
      <c r="A3272" s="78" t="s">
        <v>251</v>
      </c>
      <c r="B3272" s="78" t="s">
        <v>2838</v>
      </c>
      <c r="C3272" s="86" t="s">
        <v>1426</v>
      </c>
      <c r="D3272" s="122">
        <v>43850.713310185187</v>
      </c>
    </row>
    <row r="3273" spans="1:4" x14ac:dyDescent="0.25">
      <c r="A3273" s="78" t="s">
        <v>251</v>
      </c>
      <c r="B3273" s="78" t="s">
        <v>2982</v>
      </c>
      <c r="C3273" s="86" t="s">
        <v>1426</v>
      </c>
      <c r="D3273" s="122">
        <v>43850.713310185187</v>
      </c>
    </row>
    <row r="3274" spans="1:4" x14ac:dyDescent="0.25">
      <c r="A3274" s="78" t="s">
        <v>251</v>
      </c>
      <c r="B3274" s="78" t="s">
        <v>2839</v>
      </c>
      <c r="C3274" s="86" t="s">
        <v>1426</v>
      </c>
      <c r="D3274" s="122">
        <v>43850.713310185187</v>
      </c>
    </row>
    <row r="3275" spans="1:4" x14ac:dyDescent="0.25">
      <c r="A3275" s="78" t="s">
        <v>251</v>
      </c>
      <c r="B3275" s="78" t="s">
        <v>3000</v>
      </c>
      <c r="C3275" s="86" t="s">
        <v>1426</v>
      </c>
      <c r="D3275" s="122">
        <v>43850.713310185187</v>
      </c>
    </row>
    <row r="3276" spans="1:4" x14ac:dyDescent="0.25">
      <c r="A3276" s="78" t="s">
        <v>251</v>
      </c>
      <c r="B3276" s="78" t="s">
        <v>2840</v>
      </c>
      <c r="C3276" s="86" t="s">
        <v>1426</v>
      </c>
      <c r="D3276" s="122">
        <v>43850.713310185187</v>
      </c>
    </row>
    <row r="3277" spans="1:4" x14ac:dyDescent="0.25">
      <c r="A3277" s="78" t="s">
        <v>251</v>
      </c>
      <c r="B3277" s="78" t="s">
        <v>2990</v>
      </c>
      <c r="C3277" s="86" t="s">
        <v>1426</v>
      </c>
      <c r="D3277" s="122">
        <v>43850.713310185187</v>
      </c>
    </row>
    <row r="3278" spans="1:4" x14ac:dyDescent="0.25">
      <c r="A3278" s="78" t="s">
        <v>251</v>
      </c>
      <c r="B3278" s="78" t="s">
        <v>2708</v>
      </c>
      <c r="C3278" s="86" t="s">
        <v>1426</v>
      </c>
      <c r="D3278" s="122">
        <v>43850.713310185187</v>
      </c>
    </row>
    <row r="3279" spans="1:4" x14ac:dyDescent="0.25">
      <c r="A3279" s="78" t="s">
        <v>251</v>
      </c>
      <c r="B3279" s="78" t="s">
        <v>2841</v>
      </c>
      <c r="C3279" s="86" t="s">
        <v>1426</v>
      </c>
      <c r="D3279" s="122">
        <v>43850.713310185187</v>
      </c>
    </row>
    <row r="3280" spans="1:4" x14ac:dyDescent="0.25">
      <c r="A3280" s="78" t="s">
        <v>251</v>
      </c>
      <c r="B3280" s="78" t="s">
        <v>2842</v>
      </c>
      <c r="C3280" s="86" t="s">
        <v>1426</v>
      </c>
      <c r="D3280" s="122">
        <v>43850.713310185187</v>
      </c>
    </row>
    <row r="3281" spans="1:4" x14ac:dyDescent="0.25">
      <c r="A3281" s="78" t="s">
        <v>251</v>
      </c>
      <c r="B3281" s="78" t="s">
        <v>2981</v>
      </c>
      <c r="C3281" s="86" t="s">
        <v>1426</v>
      </c>
      <c r="D3281" s="122">
        <v>43850.713310185187</v>
      </c>
    </row>
    <row r="3282" spans="1:4" x14ac:dyDescent="0.25">
      <c r="A3282" s="78" t="s">
        <v>251</v>
      </c>
      <c r="B3282" s="78">
        <v>31</v>
      </c>
      <c r="C3282" s="86" t="s">
        <v>1426</v>
      </c>
      <c r="D3282" s="122">
        <v>43850.713310185187</v>
      </c>
    </row>
    <row r="3283" spans="1:4" x14ac:dyDescent="0.25">
      <c r="A3283" s="78" t="s">
        <v>251</v>
      </c>
      <c r="B3283" s="78">
        <v>1</v>
      </c>
      <c r="C3283" s="86" t="s">
        <v>1426</v>
      </c>
      <c r="D3283" s="122">
        <v>43850.713310185187</v>
      </c>
    </row>
    <row r="3284" spans="1:4" x14ac:dyDescent="0.25">
      <c r="A3284" s="78" t="s">
        <v>251</v>
      </c>
      <c r="B3284" s="78" t="s">
        <v>2989</v>
      </c>
      <c r="C3284" s="86" t="s">
        <v>1426</v>
      </c>
      <c r="D3284" s="122">
        <v>43850.713310185187</v>
      </c>
    </row>
    <row r="3285" spans="1:4" x14ac:dyDescent="0.25">
      <c r="A3285" s="78" t="s">
        <v>251</v>
      </c>
      <c r="B3285" s="78" t="s">
        <v>2994</v>
      </c>
      <c r="C3285" s="86" t="s">
        <v>1426</v>
      </c>
      <c r="D3285" s="122">
        <v>43850.713310185187</v>
      </c>
    </row>
    <row r="3286" spans="1:4" x14ac:dyDescent="0.25">
      <c r="A3286" s="78" t="s">
        <v>251</v>
      </c>
      <c r="B3286" s="78" t="s">
        <v>3044</v>
      </c>
      <c r="C3286" s="86" t="s">
        <v>1426</v>
      </c>
      <c r="D3286" s="122">
        <v>43850.713310185187</v>
      </c>
    </row>
    <row r="3287" spans="1:4" x14ac:dyDescent="0.25">
      <c r="A3287" s="78" t="s">
        <v>251</v>
      </c>
      <c r="B3287" s="78" t="s">
        <v>3073</v>
      </c>
      <c r="C3287" s="86" t="s">
        <v>1426</v>
      </c>
      <c r="D3287" s="122">
        <v>43850.713310185187</v>
      </c>
    </row>
    <row r="3288" spans="1:4" x14ac:dyDescent="0.25">
      <c r="A3288" s="78" t="s">
        <v>251</v>
      </c>
      <c r="B3288" s="78">
        <v>10</v>
      </c>
      <c r="C3288" s="86" t="s">
        <v>1426</v>
      </c>
      <c r="D3288" s="122">
        <v>43850.713310185187</v>
      </c>
    </row>
    <row r="3289" spans="1:4" x14ac:dyDescent="0.25">
      <c r="A3289" s="78" t="s">
        <v>251</v>
      </c>
      <c r="B3289" s="78" t="s">
        <v>2450</v>
      </c>
      <c r="C3289" s="86" t="s">
        <v>1426</v>
      </c>
      <c r="D3289" s="122">
        <v>43850.713310185187</v>
      </c>
    </row>
    <row r="3290" spans="1:4" x14ac:dyDescent="0.25">
      <c r="A3290" s="78" t="s">
        <v>251</v>
      </c>
      <c r="B3290" s="78" t="s">
        <v>3007</v>
      </c>
      <c r="C3290" s="86" t="s">
        <v>1426</v>
      </c>
      <c r="D3290" s="122">
        <v>43850.713310185187</v>
      </c>
    </row>
    <row r="3291" spans="1:4" x14ac:dyDescent="0.25">
      <c r="A3291" s="78" t="s">
        <v>251</v>
      </c>
      <c r="B3291" s="78" t="s">
        <v>2448</v>
      </c>
      <c r="C3291" s="86" t="s">
        <v>1426</v>
      </c>
      <c r="D3291" s="122">
        <v>43850.713310185187</v>
      </c>
    </row>
    <row r="3292" spans="1:4" x14ac:dyDescent="0.25">
      <c r="A3292" s="78" t="s">
        <v>251</v>
      </c>
      <c r="B3292" s="78" t="s">
        <v>2454</v>
      </c>
      <c r="C3292" s="86" t="s">
        <v>1426</v>
      </c>
      <c r="D3292" s="122">
        <v>43850.713310185187</v>
      </c>
    </row>
    <row r="3293" spans="1:4" x14ac:dyDescent="0.25">
      <c r="A3293" s="78" t="s">
        <v>251</v>
      </c>
      <c r="B3293" s="78" t="s">
        <v>2513</v>
      </c>
      <c r="C3293" s="86" t="s">
        <v>1426</v>
      </c>
      <c r="D3293" s="122">
        <v>43850.713310185187</v>
      </c>
    </row>
    <row r="3294" spans="1:4" x14ac:dyDescent="0.25">
      <c r="A3294" s="78" t="s">
        <v>251</v>
      </c>
      <c r="B3294" s="78" t="s">
        <v>3068</v>
      </c>
      <c r="C3294" s="86" t="s">
        <v>1425</v>
      </c>
      <c r="D3294" s="122">
        <v>43850.546643518515</v>
      </c>
    </row>
    <row r="3295" spans="1:4" x14ac:dyDescent="0.25">
      <c r="A3295" s="78" t="s">
        <v>251</v>
      </c>
      <c r="B3295" s="78" t="s">
        <v>3099</v>
      </c>
      <c r="C3295" s="86" t="s">
        <v>1425</v>
      </c>
      <c r="D3295" s="122">
        <v>43850.546643518515</v>
      </c>
    </row>
    <row r="3296" spans="1:4" x14ac:dyDescent="0.25">
      <c r="A3296" s="78" t="s">
        <v>251</v>
      </c>
      <c r="B3296" s="78" t="s">
        <v>1678</v>
      </c>
      <c r="C3296" s="86" t="s">
        <v>1425</v>
      </c>
      <c r="D3296" s="122">
        <v>43850.546643518515</v>
      </c>
    </row>
    <row r="3297" spans="1:4" x14ac:dyDescent="0.25">
      <c r="A3297" s="78" t="s">
        <v>251</v>
      </c>
      <c r="B3297" s="78" t="s">
        <v>3100</v>
      </c>
      <c r="C3297" s="86" t="s">
        <v>1425</v>
      </c>
      <c r="D3297" s="122">
        <v>43850.546643518515</v>
      </c>
    </row>
    <row r="3298" spans="1:4" x14ac:dyDescent="0.25">
      <c r="A3298" s="78" t="s">
        <v>251</v>
      </c>
      <c r="B3298" s="78" t="s">
        <v>2605</v>
      </c>
      <c r="C3298" s="86" t="s">
        <v>1425</v>
      </c>
      <c r="D3298" s="122">
        <v>43850.546643518515</v>
      </c>
    </row>
    <row r="3299" spans="1:4" x14ac:dyDescent="0.25">
      <c r="A3299" s="78" t="s">
        <v>251</v>
      </c>
      <c r="B3299" s="78" t="s">
        <v>2750</v>
      </c>
      <c r="C3299" s="86" t="s">
        <v>1425</v>
      </c>
      <c r="D3299" s="122">
        <v>43850.546643518515</v>
      </c>
    </row>
    <row r="3300" spans="1:4" x14ac:dyDescent="0.25">
      <c r="A3300" s="78" t="s">
        <v>251</v>
      </c>
      <c r="B3300" s="78" t="s">
        <v>3004</v>
      </c>
      <c r="C3300" s="86" t="s">
        <v>1425</v>
      </c>
      <c r="D3300" s="122">
        <v>43850.546643518515</v>
      </c>
    </row>
    <row r="3301" spans="1:4" x14ac:dyDescent="0.25">
      <c r="A3301" s="78" t="s">
        <v>251</v>
      </c>
      <c r="B3301" s="78" t="s">
        <v>2569</v>
      </c>
      <c r="C3301" s="86" t="s">
        <v>1425</v>
      </c>
      <c r="D3301" s="122">
        <v>43850.546643518515</v>
      </c>
    </row>
    <row r="3302" spans="1:4" x14ac:dyDescent="0.25">
      <c r="A3302" s="78" t="s">
        <v>251</v>
      </c>
      <c r="B3302" s="78" t="s">
        <v>3015</v>
      </c>
      <c r="C3302" s="86" t="s">
        <v>1425</v>
      </c>
      <c r="D3302" s="122">
        <v>43850.546643518515</v>
      </c>
    </row>
    <row r="3303" spans="1:4" x14ac:dyDescent="0.25">
      <c r="A3303" s="78" t="s">
        <v>251</v>
      </c>
      <c r="B3303" s="78" t="s">
        <v>3034</v>
      </c>
      <c r="C3303" s="86" t="s">
        <v>1425</v>
      </c>
      <c r="D3303" s="122">
        <v>43850.546643518515</v>
      </c>
    </row>
    <row r="3304" spans="1:4" x14ac:dyDescent="0.25">
      <c r="A3304" s="78" t="s">
        <v>251</v>
      </c>
      <c r="B3304" s="78" t="s">
        <v>2751</v>
      </c>
      <c r="C3304" s="86" t="s">
        <v>1425</v>
      </c>
      <c r="D3304" s="122">
        <v>43850.546643518515</v>
      </c>
    </row>
    <row r="3305" spans="1:4" x14ac:dyDescent="0.25">
      <c r="A3305" s="78" t="s">
        <v>251</v>
      </c>
      <c r="B3305" s="78" t="s">
        <v>2752</v>
      </c>
      <c r="C3305" s="86" t="s">
        <v>1425</v>
      </c>
      <c r="D3305" s="122">
        <v>43850.546643518515</v>
      </c>
    </row>
    <row r="3306" spans="1:4" x14ac:dyDescent="0.25">
      <c r="A3306" s="78" t="s">
        <v>251</v>
      </c>
      <c r="B3306" s="78" t="s">
        <v>2753</v>
      </c>
      <c r="C3306" s="86" t="s">
        <v>1425</v>
      </c>
      <c r="D3306" s="122">
        <v>43850.546643518515</v>
      </c>
    </row>
    <row r="3307" spans="1:4" x14ac:dyDescent="0.25">
      <c r="A3307" s="78" t="s">
        <v>251</v>
      </c>
      <c r="B3307" s="78" t="s">
        <v>2989</v>
      </c>
      <c r="C3307" s="86" t="s">
        <v>1425</v>
      </c>
      <c r="D3307" s="122">
        <v>43850.546643518515</v>
      </c>
    </row>
    <row r="3308" spans="1:4" x14ac:dyDescent="0.25">
      <c r="A3308" s="78" t="s">
        <v>251</v>
      </c>
      <c r="B3308" s="78" t="s">
        <v>3101</v>
      </c>
      <c r="C3308" s="86" t="s">
        <v>1425</v>
      </c>
      <c r="D3308" s="122">
        <v>43850.546643518515</v>
      </c>
    </row>
    <row r="3309" spans="1:4" x14ac:dyDescent="0.25">
      <c r="A3309" s="78" t="s">
        <v>251</v>
      </c>
      <c r="B3309" s="78" t="s">
        <v>2754</v>
      </c>
      <c r="C3309" s="86" t="s">
        <v>1425</v>
      </c>
      <c r="D3309" s="122">
        <v>43850.546643518515</v>
      </c>
    </row>
    <row r="3310" spans="1:4" x14ac:dyDescent="0.25">
      <c r="A3310" s="78" t="s">
        <v>251</v>
      </c>
      <c r="B3310" s="78" t="s">
        <v>3102</v>
      </c>
      <c r="C3310" s="86" t="s">
        <v>1425</v>
      </c>
      <c r="D3310" s="122">
        <v>43850.546643518515</v>
      </c>
    </row>
    <row r="3311" spans="1:4" x14ac:dyDescent="0.25">
      <c r="A3311" s="78" t="s">
        <v>251</v>
      </c>
      <c r="B3311" s="78" t="s">
        <v>2755</v>
      </c>
      <c r="C3311" s="86" t="s">
        <v>1425</v>
      </c>
      <c r="D3311" s="122">
        <v>43850.546643518515</v>
      </c>
    </row>
    <row r="3312" spans="1:4" x14ac:dyDescent="0.25">
      <c r="A3312" s="78" t="s">
        <v>251</v>
      </c>
      <c r="B3312" s="78" t="s">
        <v>2982</v>
      </c>
      <c r="C3312" s="86" t="s">
        <v>1425</v>
      </c>
      <c r="D3312" s="122">
        <v>43850.546643518515</v>
      </c>
    </row>
    <row r="3313" spans="1:4" x14ac:dyDescent="0.25">
      <c r="A3313" s="78" t="s">
        <v>251</v>
      </c>
      <c r="B3313" s="78" t="s">
        <v>2996</v>
      </c>
      <c r="C3313" s="86" t="s">
        <v>1425</v>
      </c>
      <c r="D3313" s="122">
        <v>43850.546643518515</v>
      </c>
    </row>
    <row r="3314" spans="1:4" x14ac:dyDescent="0.25">
      <c r="A3314" s="78" t="s">
        <v>251</v>
      </c>
      <c r="B3314" s="78" t="s">
        <v>2987</v>
      </c>
      <c r="C3314" s="86" t="s">
        <v>1425</v>
      </c>
      <c r="D3314" s="122">
        <v>43850.546643518515</v>
      </c>
    </row>
    <row r="3315" spans="1:4" x14ac:dyDescent="0.25">
      <c r="A3315" s="78" t="s">
        <v>251</v>
      </c>
      <c r="B3315" s="78" t="s">
        <v>2607</v>
      </c>
      <c r="C3315" s="86" t="s">
        <v>1425</v>
      </c>
      <c r="D3315" s="122">
        <v>43850.546643518515</v>
      </c>
    </row>
    <row r="3316" spans="1:4" x14ac:dyDescent="0.25">
      <c r="A3316" s="78" t="s">
        <v>251</v>
      </c>
      <c r="B3316" s="78" t="s">
        <v>2994</v>
      </c>
      <c r="C3316" s="86" t="s">
        <v>1425</v>
      </c>
      <c r="D3316" s="122">
        <v>43850.546643518515</v>
      </c>
    </row>
    <row r="3317" spans="1:4" x14ac:dyDescent="0.25">
      <c r="A3317" s="78" t="s">
        <v>251</v>
      </c>
      <c r="B3317" s="78" t="s">
        <v>3044</v>
      </c>
      <c r="C3317" s="86" t="s">
        <v>1425</v>
      </c>
      <c r="D3317" s="122">
        <v>43850.546643518515</v>
      </c>
    </row>
    <row r="3318" spans="1:4" x14ac:dyDescent="0.25">
      <c r="A3318" s="78" t="s">
        <v>251</v>
      </c>
      <c r="B3318" s="78" t="s">
        <v>3073</v>
      </c>
      <c r="C3318" s="86" t="s">
        <v>1425</v>
      </c>
      <c r="D3318" s="122">
        <v>43850.546643518515</v>
      </c>
    </row>
    <row r="3319" spans="1:4" x14ac:dyDescent="0.25">
      <c r="A3319" s="78" t="s">
        <v>251</v>
      </c>
      <c r="B3319" s="78" t="s">
        <v>3012</v>
      </c>
      <c r="C3319" s="86" t="s">
        <v>1425</v>
      </c>
      <c r="D3319" s="122">
        <v>43850.546643518515</v>
      </c>
    </row>
    <row r="3320" spans="1:4" x14ac:dyDescent="0.25">
      <c r="A3320" s="78" t="s">
        <v>251</v>
      </c>
      <c r="B3320" s="78">
        <v>10</v>
      </c>
      <c r="C3320" s="86" t="s">
        <v>1425</v>
      </c>
      <c r="D3320" s="122">
        <v>43850.546643518515</v>
      </c>
    </row>
    <row r="3321" spans="1:4" x14ac:dyDescent="0.25">
      <c r="A3321" s="78" t="s">
        <v>251</v>
      </c>
      <c r="B3321" s="78" t="s">
        <v>2450</v>
      </c>
      <c r="C3321" s="86" t="s">
        <v>1425</v>
      </c>
      <c r="D3321" s="122">
        <v>43850.546643518515</v>
      </c>
    </row>
    <row r="3322" spans="1:4" x14ac:dyDescent="0.25">
      <c r="A3322" s="78" t="s">
        <v>251</v>
      </c>
      <c r="B3322" s="78" t="s">
        <v>3007</v>
      </c>
      <c r="C3322" s="86" t="s">
        <v>1425</v>
      </c>
      <c r="D3322" s="122">
        <v>43850.546643518515</v>
      </c>
    </row>
    <row r="3323" spans="1:4" x14ac:dyDescent="0.25">
      <c r="A3323" s="78" t="s">
        <v>251</v>
      </c>
      <c r="B3323" s="78" t="s">
        <v>2448</v>
      </c>
      <c r="C3323" s="86" t="s">
        <v>1425</v>
      </c>
      <c r="D3323" s="122">
        <v>43850.546643518515</v>
      </c>
    </row>
    <row r="3324" spans="1:4" x14ac:dyDescent="0.25">
      <c r="A3324" s="78" t="s">
        <v>251</v>
      </c>
      <c r="B3324" s="78" t="s">
        <v>3014</v>
      </c>
      <c r="C3324" s="86" t="s">
        <v>1425</v>
      </c>
      <c r="D3324" s="122">
        <v>43850.546643518515</v>
      </c>
    </row>
    <row r="3325" spans="1:4" x14ac:dyDescent="0.25">
      <c r="A3325" s="78" t="s">
        <v>251</v>
      </c>
      <c r="B3325" s="78" t="s">
        <v>2981</v>
      </c>
      <c r="C3325" s="86" t="s">
        <v>1425</v>
      </c>
      <c r="D3325" s="122">
        <v>43850.546643518515</v>
      </c>
    </row>
    <row r="3326" spans="1:4" x14ac:dyDescent="0.25">
      <c r="A3326" s="78" t="s">
        <v>251</v>
      </c>
      <c r="B3326" s="78" t="s">
        <v>2454</v>
      </c>
      <c r="C3326" s="86" t="s">
        <v>1425</v>
      </c>
      <c r="D3326" s="122">
        <v>43850.546643518515</v>
      </c>
    </row>
    <row r="3327" spans="1:4" x14ac:dyDescent="0.25">
      <c r="A3327" s="78" t="s">
        <v>251</v>
      </c>
      <c r="B3327" s="78" t="s">
        <v>2513</v>
      </c>
      <c r="C3327" s="86" t="s">
        <v>1425</v>
      </c>
      <c r="D3327" s="122">
        <v>43850.546643518515</v>
      </c>
    </row>
    <row r="3328" spans="1:4" x14ac:dyDescent="0.25">
      <c r="A3328" s="78" t="s">
        <v>251</v>
      </c>
      <c r="B3328" s="78" t="s">
        <v>65</v>
      </c>
      <c r="C3328" s="86" t="s">
        <v>1424</v>
      </c>
      <c r="D3328" s="122">
        <v>43850.44431712963</v>
      </c>
    </row>
    <row r="3329" spans="1:4" x14ac:dyDescent="0.25">
      <c r="A3329" s="78" t="s">
        <v>251</v>
      </c>
      <c r="B3329" s="78" t="s">
        <v>2455</v>
      </c>
      <c r="C3329" s="86" t="s">
        <v>1424</v>
      </c>
      <c r="D3329" s="122">
        <v>43850.44431712963</v>
      </c>
    </row>
    <row r="3330" spans="1:4" x14ac:dyDescent="0.25">
      <c r="A3330" s="78" t="s">
        <v>251</v>
      </c>
      <c r="B3330" s="78" t="s">
        <v>2655</v>
      </c>
      <c r="C3330" s="86" t="s">
        <v>1424</v>
      </c>
      <c r="D3330" s="122">
        <v>43850.44431712963</v>
      </c>
    </row>
    <row r="3331" spans="1:4" x14ac:dyDescent="0.25">
      <c r="A3331" s="78" t="s">
        <v>251</v>
      </c>
      <c r="B3331" s="78" t="s">
        <v>2995</v>
      </c>
      <c r="C3331" s="86" t="s">
        <v>1424</v>
      </c>
      <c r="D3331" s="122">
        <v>43850.44431712963</v>
      </c>
    </row>
    <row r="3332" spans="1:4" x14ac:dyDescent="0.25">
      <c r="A3332" s="78" t="s">
        <v>251</v>
      </c>
      <c r="B3332" s="78" t="s">
        <v>1907</v>
      </c>
      <c r="C3332" s="86" t="s">
        <v>1424</v>
      </c>
      <c r="D3332" s="122">
        <v>43850.44431712963</v>
      </c>
    </row>
    <row r="3333" spans="1:4" x14ac:dyDescent="0.25">
      <c r="A3333" s="78" t="s">
        <v>251</v>
      </c>
      <c r="B3333" s="78" t="s">
        <v>2990</v>
      </c>
      <c r="C3333" s="86" t="s">
        <v>1424</v>
      </c>
      <c r="D3333" s="122">
        <v>43850.44431712963</v>
      </c>
    </row>
    <row r="3334" spans="1:4" x14ac:dyDescent="0.25">
      <c r="A3334" s="78" t="s">
        <v>251</v>
      </c>
      <c r="B3334" s="78" t="s">
        <v>2526</v>
      </c>
      <c r="C3334" s="86" t="s">
        <v>1424</v>
      </c>
      <c r="D3334" s="122">
        <v>43850.44431712963</v>
      </c>
    </row>
    <row r="3335" spans="1:4" x14ac:dyDescent="0.25">
      <c r="A3335" s="78" t="s">
        <v>251</v>
      </c>
      <c r="B3335" s="78" t="s">
        <v>3002</v>
      </c>
      <c r="C3335" s="86" t="s">
        <v>1424</v>
      </c>
      <c r="D3335" s="122">
        <v>43850.44431712963</v>
      </c>
    </row>
    <row r="3336" spans="1:4" x14ac:dyDescent="0.25">
      <c r="A3336" s="78" t="s">
        <v>251</v>
      </c>
      <c r="B3336" s="78" t="s">
        <v>2994</v>
      </c>
      <c r="C3336" s="86" t="s">
        <v>1424</v>
      </c>
      <c r="D3336" s="122">
        <v>43850.44431712963</v>
      </c>
    </row>
    <row r="3337" spans="1:4" x14ac:dyDescent="0.25">
      <c r="A3337" s="78" t="s">
        <v>251</v>
      </c>
      <c r="B3337" s="78" t="s">
        <v>3243</v>
      </c>
      <c r="C3337" s="86" t="s">
        <v>1424</v>
      </c>
      <c r="D3337" s="122">
        <v>43850.44431712963</v>
      </c>
    </row>
    <row r="3338" spans="1:4" x14ac:dyDescent="0.25">
      <c r="A3338" s="78" t="s">
        <v>251</v>
      </c>
      <c r="B3338" s="78" t="s">
        <v>2586</v>
      </c>
      <c r="C3338" s="86" t="s">
        <v>1424</v>
      </c>
      <c r="D3338" s="122">
        <v>43850.44431712963</v>
      </c>
    </row>
    <row r="3339" spans="1:4" x14ac:dyDescent="0.25">
      <c r="A3339" s="78" t="s">
        <v>251</v>
      </c>
      <c r="B3339" s="78" t="s">
        <v>2563</v>
      </c>
      <c r="C3339" s="86" t="s">
        <v>1424</v>
      </c>
      <c r="D3339" s="122">
        <v>43850.44431712963</v>
      </c>
    </row>
    <row r="3340" spans="1:4" x14ac:dyDescent="0.25">
      <c r="A3340" s="78" t="s">
        <v>251</v>
      </c>
      <c r="B3340" s="78" t="s">
        <v>3205</v>
      </c>
      <c r="C3340" s="86" t="s">
        <v>1424</v>
      </c>
      <c r="D3340" s="122">
        <v>43850.44431712963</v>
      </c>
    </row>
    <row r="3341" spans="1:4" x14ac:dyDescent="0.25">
      <c r="A3341" s="78" t="s">
        <v>251</v>
      </c>
      <c r="B3341" s="78" t="s">
        <v>2656</v>
      </c>
      <c r="C3341" s="86" t="s">
        <v>1424</v>
      </c>
      <c r="D3341" s="122">
        <v>43850.44431712963</v>
      </c>
    </row>
    <row r="3342" spans="1:4" x14ac:dyDescent="0.25">
      <c r="A3342" s="78" t="s">
        <v>251</v>
      </c>
      <c r="B3342" s="78" t="s">
        <v>3021</v>
      </c>
      <c r="C3342" s="86" t="s">
        <v>1424</v>
      </c>
      <c r="D3342" s="122">
        <v>43850.44431712963</v>
      </c>
    </row>
    <row r="3343" spans="1:4" x14ac:dyDescent="0.25">
      <c r="A3343" s="78" t="s">
        <v>251</v>
      </c>
      <c r="B3343" s="78" t="s">
        <v>2464</v>
      </c>
      <c r="C3343" s="86" t="s">
        <v>1424</v>
      </c>
      <c r="D3343" s="122">
        <v>43850.44431712963</v>
      </c>
    </row>
    <row r="3344" spans="1:4" x14ac:dyDescent="0.25">
      <c r="A3344" s="78" t="s">
        <v>251</v>
      </c>
      <c r="B3344" s="78" t="s">
        <v>3012</v>
      </c>
      <c r="C3344" s="86" t="s">
        <v>1424</v>
      </c>
      <c r="D3344" s="122">
        <v>43850.44431712963</v>
      </c>
    </row>
    <row r="3345" spans="1:4" x14ac:dyDescent="0.25">
      <c r="A3345" s="78" t="s">
        <v>251</v>
      </c>
      <c r="B3345" s="78" t="s">
        <v>2601</v>
      </c>
      <c r="C3345" s="86" t="s">
        <v>1424</v>
      </c>
      <c r="D3345" s="122">
        <v>43850.44431712963</v>
      </c>
    </row>
    <row r="3346" spans="1:4" x14ac:dyDescent="0.25">
      <c r="A3346" s="78" t="s">
        <v>251</v>
      </c>
      <c r="B3346" s="78" t="s">
        <v>2657</v>
      </c>
      <c r="C3346" s="86" t="s">
        <v>1424</v>
      </c>
      <c r="D3346" s="122">
        <v>43850.44431712963</v>
      </c>
    </row>
    <row r="3347" spans="1:4" x14ac:dyDescent="0.25">
      <c r="A3347" s="78" t="s">
        <v>251</v>
      </c>
      <c r="B3347" s="78" t="s">
        <v>3244</v>
      </c>
      <c r="C3347" s="86" t="s">
        <v>1424</v>
      </c>
      <c r="D3347" s="122">
        <v>43850.44431712963</v>
      </c>
    </row>
    <row r="3348" spans="1:4" x14ac:dyDescent="0.25">
      <c r="A3348" s="78" t="s">
        <v>251</v>
      </c>
      <c r="B3348" s="78" t="s">
        <v>3245</v>
      </c>
      <c r="C3348" s="86" t="s">
        <v>1424</v>
      </c>
      <c r="D3348" s="122">
        <v>43850.44431712963</v>
      </c>
    </row>
    <row r="3349" spans="1:4" x14ac:dyDescent="0.25">
      <c r="A3349" s="78" t="s">
        <v>251</v>
      </c>
      <c r="B3349" s="78" t="s">
        <v>3246</v>
      </c>
      <c r="C3349" s="86" t="s">
        <v>1424</v>
      </c>
      <c r="D3349" s="122">
        <v>43850.44431712963</v>
      </c>
    </row>
    <row r="3350" spans="1:4" x14ac:dyDescent="0.25">
      <c r="A3350" s="78" t="s">
        <v>251</v>
      </c>
      <c r="B3350" s="78" t="s">
        <v>2492</v>
      </c>
      <c r="C3350" s="86" t="s">
        <v>1424</v>
      </c>
      <c r="D3350" s="122">
        <v>43850.44431712963</v>
      </c>
    </row>
    <row r="3351" spans="1:4" x14ac:dyDescent="0.25">
      <c r="A3351" s="78" t="s">
        <v>251</v>
      </c>
      <c r="B3351" s="78" t="s">
        <v>3007</v>
      </c>
      <c r="C3351" s="86" t="s">
        <v>1424</v>
      </c>
      <c r="D3351" s="122">
        <v>43850.44431712963</v>
      </c>
    </row>
    <row r="3352" spans="1:4" x14ac:dyDescent="0.25">
      <c r="A3352" s="78" t="s">
        <v>251</v>
      </c>
      <c r="B3352" s="78" t="s">
        <v>2448</v>
      </c>
      <c r="C3352" s="86" t="s">
        <v>1424</v>
      </c>
      <c r="D3352" s="122">
        <v>43850.44431712963</v>
      </c>
    </row>
    <row r="3353" spans="1:4" x14ac:dyDescent="0.25">
      <c r="A3353" s="78" t="s">
        <v>251</v>
      </c>
      <c r="B3353" s="78" t="s">
        <v>3006</v>
      </c>
      <c r="C3353" s="86" t="s">
        <v>1424</v>
      </c>
      <c r="D3353" s="122">
        <v>43850.44431712963</v>
      </c>
    </row>
    <row r="3354" spans="1:4" x14ac:dyDescent="0.25">
      <c r="A3354" s="78" t="s">
        <v>251</v>
      </c>
      <c r="B3354" s="78" t="s">
        <v>295</v>
      </c>
      <c r="C3354" s="86" t="s">
        <v>1421</v>
      </c>
      <c r="D3354" s="122">
        <v>43848.546631944446</v>
      </c>
    </row>
    <row r="3355" spans="1:4" x14ac:dyDescent="0.25">
      <c r="A3355" s="78" t="s">
        <v>251</v>
      </c>
      <c r="B3355" s="78" t="s">
        <v>2756</v>
      </c>
      <c r="C3355" s="86" t="s">
        <v>1421</v>
      </c>
      <c r="D3355" s="122">
        <v>43848.546631944446</v>
      </c>
    </row>
    <row r="3356" spans="1:4" x14ac:dyDescent="0.25">
      <c r="A3356" s="78" t="s">
        <v>251</v>
      </c>
      <c r="B3356" s="78" t="s">
        <v>3247</v>
      </c>
      <c r="C3356" s="86" t="s">
        <v>1421</v>
      </c>
      <c r="D3356" s="122">
        <v>43848.546631944446</v>
      </c>
    </row>
    <row r="3357" spans="1:4" x14ac:dyDescent="0.25">
      <c r="A3357" s="78" t="s">
        <v>251</v>
      </c>
      <c r="B3357" s="78" t="s">
        <v>2982</v>
      </c>
      <c r="C3357" s="86" t="s">
        <v>1421</v>
      </c>
      <c r="D3357" s="122">
        <v>43848.546631944446</v>
      </c>
    </row>
    <row r="3358" spans="1:4" x14ac:dyDescent="0.25">
      <c r="A3358" s="78" t="s">
        <v>251</v>
      </c>
      <c r="B3358" s="78" t="s">
        <v>3034</v>
      </c>
      <c r="C3358" s="86" t="s">
        <v>1421</v>
      </c>
      <c r="D3358" s="122">
        <v>43848.546631944446</v>
      </c>
    </row>
    <row r="3359" spans="1:4" x14ac:dyDescent="0.25">
      <c r="A3359" s="78" t="s">
        <v>251</v>
      </c>
      <c r="B3359" s="78" t="s">
        <v>2479</v>
      </c>
      <c r="C3359" s="86" t="s">
        <v>1421</v>
      </c>
      <c r="D3359" s="122">
        <v>43848.546631944446</v>
      </c>
    </row>
    <row r="3360" spans="1:4" x14ac:dyDescent="0.25">
      <c r="A3360" s="78" t="s">
        <v>251</v>
      </c>
      <c r="B3360" s="78" t="s">
        <v>3248</v>
      </c>
      <c r="C3360" s="86" t="s">
        <v>1421</v>
      </c>
      <c r="D3360" s="122">
        <v>43848.546631944446</v>
      </c>
    </row>
    <row r="3361" spans="1:4" x14ac:dyDescent="0.25">
      <c r="A3361" s="78" t="s">
        <v>251</v>
      </c>
      <c r="B3361" s="78" t="s">
        <v>2981</v>
      </c>
      <c r="C3361" s="86" t="s">
        <v>1421</v>
      </c>
      <c r="D3361" s="122">
        <v>43848.546631944446</v>
      </c>
    </row>
    <row r="3362" spans="1:4" x14ac:dyDescent="0.25">
      <c r="A3362" s="78" t="s">
        <v>251</v>
      </c>
      <c r="B3362" s="78">
        <v>31</v>
      </c>
      <c r="C3362" s="86" t="s">
        <v>1421</v>
      </c>
      <c r="D3362" s="122">
        <v>43848.546631944446</v>
      </c>
    </row>
    <row r="3363" spans="1:4" x14ac:dyDescent="0.25">
      <c r="A3363" s="78" t="s">
        <v>251</v>
      </c>
      <c r="B3363" s="78">
        <v>1</v>
      </c>
      <c r="C3363" s="86" t="s">
        <v>1421</v>
      </c>
      <c r="D3363" s="122">
        <v>43848.546631944446</v>
      </c>
    </row>
    <row r="3364" spans="1:4" x14ac:dyDescent="0.25">
      <c r="A3364" s="78" t="s">
        <v>251</v>
      </c>
      <c r="B3364" s="78" t="s">
        <v>2989</v>
      </c>
      <c r="C3364" s="86" t="s">
        <v>1421</v>
      </c>
      <c r="D3364" s="122">
        <v>43848.546631944446</v>
      </c>
    </row>
    <row r="3365" spans="1:4" x14ac:dyDescent="0.25">
      <c r="A3365" s="78" t="s">
        <v>251</v>
      </c>
      <c r="B3365" s="78" t="s">
        <v>2994</v>
      </c>
      <c r="C3365" s="86" t="s">
        <v>1421</v>
      </c>
      <c r="D3365" s="122">
        <v>43848.546631944446</v>
      </c>
    </row>
    <row r="3366" spans="1:4" x14ac:dyDescent="0.25">
      <c r="A3366" s="78" t="s">
        <v>251</v>
      </c>
      <c r="B3366" s="78" t="s">
        <v>3044</v>
      </c>
      <c r="C3366" s="86" t="s">
        <v>1421</v>
      </c>
      <c r="D3366" s="122">
        <v>43848.546631944446</v>
      </c>
    </row>
    <row r="3367" spans="1:4" x14ac:dyDescent="0.25">
      <c r="A3367" s="78" t="s">
        <v>251</v>
      </c>
      <c r="B3367" s="78" t="s">
        <v>3028</v>
      </c>
      <c r="C3367" s="86" t="s">
        <v>1421</v>
      </c>
      <c r="D3367" s="122">
        <v>43848.546631944446</v>
      </c>
    </row>
    <row r="3368" spans="1:4" x14ac:dyDescent="0.25">
      <c r="A3368" s="78" t="s">
        <v>251</v>
      </c>
      <c r="B3368" s="78" t="s">
        <v>3249</v>
      </c>
      <c r="C3368" s="86" t="s">
        <v>1421</v>
      </c>
      <c r="D3368" s="122">
        <v>43848.546631944446</v>
      </c>
    </row>
    <row r="3369" spans="1:4" x14ac:dyDescent="0.25">
      <c r="A3369" s="78" t="s">
        <v>251</v>
      </c>
      <c r="B3369" s="78" t="s">
        <v>2843</v>
      </c>
      <c r="C3369" s="86" t="s">
        <v>1421</v>
      </c>
      <c r="D3369" s="122">
        <v>43848.546631944446</v>
      </c>
    </row>
    <row r="3370" spans="1:4" x14ac:dyDescent="0.25">
      <c r="A3370" s="78" t="s">
        <v>251</v>
      </c>
      <c r="B3370" s="78" t="s">
        <v>3100</v>
      </c>
      <c r="C3370" s="86" t="s">
        <v>1421</v>
      </c>
      <c r="D3370" s="122">
        <v>43848.546631944446</v>
      </c>
    </row>
    <row r="3371" spans="1:4" x14ac:dyDescent="0.25">
      <c r="A3371" s="78" t="s">
        <v>251</v>
      </c>
      <c r="B3371" s="78" t="s">
        <v>3250</v>
      </c>
      <c r="C3371" s="86" t="s">
        <v>1421</v>
      </c>
      <c r="D3371" s="122">
        <v>43848.546631944446</v>
      </c>
    </row>
    <row r="3372" spans="1:4" x14ac:dyDescent="0.25">
      <c r="A3372" s="78" t="s">
        <v>251</v>
      </c>
      <c r="B3372" s="78" t="s">
        <v>3251</v>
      </c>
      <c r="C3372" s="86" t="s">
        <v>1421</v>
      </c>
      <c r="D3372" s="122">
        <v>43848.546631944446</v>
      </c>
    </row>
    <row r="3373" spans="1:4" x14ac:dyDescent="0.25">
      <c r="A3373" s="78" t="s">
        <v>251</v>
      </c>
      <c r="B3373" s="78" t="s">
        <v>3252</v>
      </c>
      <c r="C3373" s="86" t="s">
        <v>1421</v>
      </c>
      <c r="D3373" s="122">
        <v>43848.546631944446</v>
      </c>
    </row>
    <row r="3374" spans="1:4" x14ac:dyDescent="0.25">
      <c r="A3374" s="78" t="s">
        <v>251</v>
      </c>
      <c r="B3374" s="78" t="s">
        <v>3253</v>
      </c>
      <c r="C3374" s="86" t="s">
        <v>1421</v>
      </c>
      <c r="D3374" s="122">
        <v>43848.546631944446</v>
      </c>
    </row>
    <row r="3375" spans="1:4" x14ac:dyDescent="0.25">
      <c r="A3375" s="78" t="s">
        <v>251</v>
      </c>
      <c r="B3375" s="78" t="s">
        <v>3254</v>
      </c>
      <c r="C3375" s="86" t="s">
        <v>1421</v>
      </c>
      <c r="D3375" s="122">
        <v>43848.546631944446</v>
      </c>
    </row>
    <row r="3376" spans="1:4" x14ac:dyDescent="0.25">
      <c r="A3376" s="78" t="s">
        <v>251</v>
      </c>
      <c r="B3376" s="78" t="s">
        <v>3255</v>
      </c>
      <c r="C3376" s="86" t="s">
        <v>1421</v>
      </c>
      <c r="D3376" s="122">
        <v>43848.546631944446</v>
      </c>
    </row>
    <row r="3377" spans="1:4" x14ac:dyDescent="0.25">
      <c r="A3377" s="78" t="s">
        <v>251</v>
      </c>
      <c r="B3377" s="78" t="s">
        <v>3073</v>
      </c>
      <c r="C3377" s="86" t="s">
        <v>1421</v>
      </c>
      <c r="D3377" s="122">
        <v>43848.546631944446</v>
      </c>
    </row>
    <row r="3378" spans="1:4" x14ac:dyDescent="0.25">
      <c r="A3378" s="78" t="s">
        <v>251</v>
      </c>
      <c r="B3378" s="78" t="s">
        <v>3012</v>
      </c>
      <c r="C3378" s="86" t="s">
        <v>1421</v>
      </c>
      <c r="D3378" s="122">
        <v>43848.546631944446</v>
      </c>
    </row>
    <row r="3379" spans="1:4" x14ac:dyDescent="0.25">
      <c r="A3379" s="78" t="s">
        <v>251</v>
      </c>
      <c r="B3379" s="78">
        <v>10</v>
      </c>
      <c r="C3379" s="86" t="s">
        <v>1421</v>
      </c>
      <c r="D3379" s="122">
        <v>43848.546631944446</v>
      </c>
    </row>
    <row r="3380" spans="1:4" x14ac:dyDescent="0.25">
      <c r="A3380" s="78" t="s">
        <v>251</v>
      </c>
      <c r="B3380" s="78" t="s">
        <v>2450</v>
      </c>
      <c r="C3380" s="86" t="s">
        <v>1421</v>
      </c>
      <c r="D3380" s="122">
        <v>43848.546631944446</v>
      </c>
    </row>
    <row r="3381" spans="1:4" x14ac:dyDescent="0.25">
      <c r="A3381" s="78" t="s">
        <v>251</v>
      </c>
      <c r="B3381" s="78" t="s">
        <v>3007</v>
      </c>
      <c r="C3381" s="86" t="s">
        <v>1421</v>
      </c>
      <c r="D3381" s="122">
        <v>43848.546631944446</v>
      </c>
    </row>
    <row r="3382" spans="1:4" x14ac:dyDescent="0.25">
      <c r="A3382" s="78" t="s">
        <v>251</v>
      </c>
      <c r="B3382" s="78" t="s">
        <v>2448</v>
      </c>
      <c r="C3382" s="86" t="s">
        <v>1421</v>
      </c>
      <c r="D3382" s="122">
        <v>43848.546631944446</v>
      </c>
    </row>
    <row r="3383" spans="1:4" x14ac:dyDescent="0.25">
      <c r="A3383" s="78" t="s">
        <v>251</v>
      </c>
      <c r="B3383" s="78" t="s">
        <v>3014</v>
      </c>
      <c r="C3383" s="86" t="s">
        <v>1421</v>
      </c>
      <c r="D3383" s="122">
        <v>43848.546631944446</v>
      </c>
    </row>
    <row r="3384" spans="1:4" x14ac:dyDescent="0.25">
      <c r="A3384" s="78" t="s">
        <v>251</v>
      </c>
      <c r="B3384" s="78" t="s">
        <v>2454</v>
      </c>
      <c r="C3384" s="86" t="s">
        <v>1421</v>
      </c>
      <c r="D3384" s="122">
        <v>43848.546631944446</v>
      </c>
    </row>
    <row r="3385" spans="1:4" x14ac:dyDescent="0.25">
      <c r="A3385" s="78" t="s">
        <v>251</v>
      </c>
      <c r="B3385" s="78" t="s">
        <v>2513</v>
      </c>
      <c r="C3385" s="86" t="s">
        <v>1421</v>
      </c>
      <c r="D3385" s="122">
        <v>43848.546631944446</v>
      </c>
    </row>
    <row r="3386" spans="1:4" x14ac:dyDescent="0.25">
      <c r="A3386" s="78" t="s">
        <v>251</v>
      </c>
      <c r="B3386" s="78" t="s">
        <v>2624</v>
      </c>
      <c r="C3386" s="86" t="s">
        <v>1420</v>
      </c>
      <c r="D3386" s="122">
        <v>43848.40766203704</v>
      </c>
    </row>
    <row r="3387" spans="1:4" x14ac:dyDescent="0.25">
      <c r="A3387" s="78" t="s">
        <v>251</v>
      </c>
      <c r="B3387" s="78" t="s">
        <v>2559</v>
      </c>
      <c r="C3387" s="86" t="s">
        <v>1420</v>
      </c>
      <c r="D3387" s="122">
        <v>43848.40766203704</v>
      </c>
    </row>
    <row r="3388" spans="1:4" x14ac:dyDescent="0.25">
      <c r="A3388" s="78" t="s">
        <v>251</v>
      </c>
      <c r="B3388" s="78" t="s">
        <v>2709</v>
      </c>
      <c r="C3388" s="86" t="s">
        <v>1420</v>
      </c>
      <c r="D3388" s="122">
        <v>43848.40766203704</v>
      </c>
    </row>
    <row r="3389" spans="1:4" x14ac:dyDescent="0.25">
      <c r="A3389" s="78" t="s">
        <v>251</v>
      </c>
      <c r="B3389" s="78" t="s">
        <v>2997</v>
      </c>
      <c r="C3389" s="86" t="s">
        <v>1420</v>
      </c>
      <c r="D3389" s="122">
        <v>43848.40766203704</v>
      </c>
    </row>
    <row r="3390" spans="1:4" x14ac:dyDescent="0.25">
      <c r="A3390" s="78" t="s">
        <v>251</v>
      </c>
      <c r="B3390" s="78" t="s">
        <v>2460</v>
      </c>
      <c r="C3390" s="86" t="s">
        <v>1420</v>
      </c>
      <c r="D3390" s="122">
        <v>43848.40766203704</v>
      </c>
    </row>
    <row r="3391" spans="1:4" x14ac:dyDescent="0.25">
      <c r="A3391" s="78" t="s">
        <v>251</v>
      </c>
      <c r="B3391" s="78" t="s">
        <v>2989</v>
      </c>
      <c r="C3391" s="86" t="s">
        <v>1420</v>
      </c>
      <c r="D3391" s="122">
        <v>43848.40766203704</v>
      </c>
    </row>
    <row r="3392" spans="1:4" x14ac:dyDescent="0.25">
      <c r="A3392" s="78" t="s">
        <v>251</v>
      </c>
      <c r="B3392" s="78" t="s">
        <v>2981</v>
      </c>
      <c r="C3392" s="86" t="s">
        <v>1420</v>
      </c>
      <c r="D3392" s="122">
        <v>43848.40766203704</v>
      </c>
    </row>
    <row r="3393" spans="1:4" x14ac:dyDescent="0.25">
      <c r="A3393" s="78" t="s">
        <v>251</v>
      </c>
      <c r="B3393" s="78" t="s">
        <v>2994</v>
      </c>
      <c r="C3393" s="86" t="s">
        <v>1420</v>
      </c>
      <c r="D3393" s="122">
        <v>43848.40766203704</v>
      </c>
    </row>
    <row r="3394" spans="1:4" x14ac:dyDescent="0.25">
      <c r="A3394" s="78" t="s">
        <v>251</v>
      </c>
      <c r="B3394" s="78" t="s">
        <v>294</v>
      </c>
      <c r="C3394" s="86" t="s">
        <v>1420</v>
      </c>
      <c r="D3394" s="122">
        <v>43848.40766203704</v>
      </c>
    </row>
    <row r="3395" spans="1:4" x14ac:dyDescent="0.25">
      <c r="A3395" s="78" t="s">
        <v>251</v>
      </c>
      <c r="B3395" s="78" t="s">
        <v>2710</v>
      </c>
      <c r="C3395" s="86" t="s">
        <v>1420</v>
      </c>
      <c r="D3395" s="122">
        <v>43848.40766203704</v>
      </c>
    </row>
    <row r="3396" spans="1:4" x14ac:dyDescent="0.25">
      <c r="A3396" s="78" t="s">
        <v>251</v>
      </c>
      <c r="B3396" s="78" t="s">
        <v>2982</v>
      </c>
      <c r="C3396" s="86" t="s">
        <v>1420</v>
      </c>
      <c r="D3396" s="122">
        <v>43848.40766203704</v>
      </c>
    </row>
    <row r="3397" spans="1:4" x14ac:dyDescent="0.25">
      <c r="A3397" s="78" t="s">
        <v>251</v>
      </c>
      <c r="B3397" s="78" t="s">
        <v>3070</v>
      </c>
      <c r="C3397" s="86" t="s">
        <v>1420</v>
      </c>
      <c r="D3397" s="122">
        <v>43848.40766203704</v>
      </c>
    </row>
    <row r="3398" spans="1:4" x14ac:dyDescent="0.25">
      <c r="A3398" s="78" t="s">
        <v>251</v>
      </c>
      <c r="B3398" s="78" t="s">
        <v>3012</v>
      </c>
      <c r="C3398" s="86" t="s">
        <v>1420</v>
      </c>
      <c r="D3398" s="122">
        <v>43848.40766203704</v>
      </c>
    </row>
    <row r="3399" spans="1:4" x14ac:dyDescent="0.25">
      <c r="A3399" s="78" t="s">
        <v>251</v>
      </c>
      <c r="B3399" s="78" t="s">
        <v>2711</v>
      </c>
      <c r="C3399" s="86" t="s">
        <v>1420</v>
      </c>
      <c r="D3399" s="122">
        <v>43848.40766203704</v>
      </c>
    </row>
    <row r="3400" spans="1:4" x14ac:dyDescent="0.25">
      <c r="A3400" s="78" t="s">
        <v>251</v>
      </c>
      <c r="B3400" s="78" t="s">
        <v>3015</v>
      </c>
      <c r="C3400" s="86" t="s">
        <v>1420</v>
      </c>
      <c r="D3400" s="122">
        <v>43848.40766203704</v>
      </c>
    </row>
    <row r="3401" spans="1:4" x14ac:dyDescent="0.25">
      <c r="A3401" s="78" t="s">
        <v>251</v>
      </c>
      <c r="B3401" s="78" t="s">
        <v>2712</v>
      </c>
      <c r="C3401" s="86" t="s">
        <v>1420</v>
      </c>
      <c r="D3401" s="122">
        <v>43848.40766203704</v>
      </c>
    </row>
    <row r="3402" spans="1:4" x14ac:dyDescent="0.25">
      <c r="A3402" s="78" t="s">
        <v>251</v>
      </c>
      <c r="B3402" s="78" t="s">
        <v>2987</v>
      </c>
      <c r="C3402" s="86" t="s">
        <v>1420</v>
      </c>
      <c r="D3402" s="122">
        <v>43848.40766203704</v>
      </c>
    </row>
    <row r="3403" spans="1:4" x14ac:dyDescent="0.25">
      <c r="A3403" s="78" t="s">
        <v>251</v>
      </c>
      <c r="B3403" s="78" t="s">
        <v>2713</v>
      </c>
      <c r="C3403" s="86" t="s">
        <v>1420</v>
      </c>
      <c r="D3403" s="122">
        <v>43848.40766203704</v>
      </c>
    </row>
    <row r="3404" spans="1:4" x14ac:dyDescent="0.25">
      <c r="A3404" s="78" t="s">
        <v>251</v>
      </c>
      <c r="B3404" s="78" t="s">
        <v>2461</v>
      </c>
      <c r="C3404" s="86" t="s">
        <v>1420</v>
      </c>
      <c r="D3404" s="122">
        <v>43848.40766203704</v>
      </c>
    </row>
    <row r="3405" spans="1:4" x14ac:dyDescent="0.25">
      <c r="A3405" s="78" t="s">
        <v>251</v>
      </c>
      <c r="B3405" s="78" t="s">
        <v>2995</v>
      </c>
      <c r="C3405" s="86" t="s">
        <v>1420</v>
      </c>
      <c r="D3405" s="122">
        <v>43848.40766203704</v>
      </c>
    </row>
    <row r="3406" spans="1:4" x14ac:dyDescent="0.25">
      <c r="A3406" s="78" t="s">
        <v>251</v>
      </c>
      <c r="B3406" s="78" t="s">
        <v>2659</v>
      </c>
      <c r="C3406" s="86" t="s">
        <v>1420</v>
      </c>
      <c r="D3406" s="122">
        <v>43848.40766203704</v>
      </c>
    </row>
    <row r="3407" spans="1:4" x14ac:dyDescent="0.25">
      <c r="A3407" s="78" t="s">
        <v>251</v>
      </c>
      <c r="B3407" s="78" t="s">
        <v>2510</v>
      </c>
      <c r="C3407" s="86" t="s">
        <v>1420</v>
      </c>
      <c r="D3407" s="122">
        <v>43848.40766203704</v>
      </c>
    </row>
    <row r="3408" spans="1:4" x14ac:dyDescent="0.25">
      <c r="A3408" s="78" t="s">
        <v>251</v>
      </c>
      <c r="B3408" s="78" t="s">
        <v>2999</v>
      </c>
      <c r="C3408" s="86" t="s">
        <v>1420</v>
      </c>
      <c r="D3408" s="122">
        <v>43848.40766203704</v>
      </c>
    </row>
    <row r="3409" spans="1:4" x14ac:dyDescent="0.25">
      <c r="A3409" s="78" t="s">
        <v>251</v>
      </c>
      <c r="B3409" s="78" t="s">
        <v>2496</v>
      </c>
      <c r="C3409" s="86" t="s">
        <v>1420</v>
      </c>
      <c r="D3409" s="122">
        <v>43848.40766203704</v>
      </c>
    </row>
    <row r="3410" spans="1:4" x14ac:dyDescent="0.25">
      <c r="A3410" s="78" t="s">
        <v>251</v>
      </c>
      <c r="B3410" s="78" t="s">
        <v>3084</v>
      </c>
      <c r="C3410" s="86" t="s">
        <v>1420</v>
      </c>
      <c r="D3410" s="122">
        <v>43848.40766203704</v>
      </c>
    </row>
    <row r="3411" spans="1:4" x14ac:dyDescent="0.25">
      <c r="A3411" s="78" t="s">
        <v>251</v>
      </c>
      <c r="B3411" s="78" t="s">
        <v>65</v>
      </c>
      <c r="C3411" s="86" t="s">
        <v>1420</v>
      </c>
      <c r="D3411" s="122">
        <v>43848.40766203704</v>
      </c>
    </row>
    <row r="3412" spans="1:4" x14ac:dyDescent="0.25">
      <c r="A3412" s="78" t="s">
        <v>251</v>
      </c>
      <c r="B3412" s="78" t="s">
        <v>2985</v>
      </c>
      <c r="C3412" s="86" t="s">
        <v>1420</v>
      </c>
      <c r="D3412" s="122">
        <v>43848.40766203704</v>
      </c>
    </row>
    <row r="3413" spans="1:4" x14ac:dyDescent="0.25">
      <c r="A3413" s="78" t="s">
        <v>251</v>
      </c>
      <c r="B3413" s="78" t="s">
        <v>2523</v>
      </c>
      <c r="C3413" s="86" t="s">
        <v>1420</v>
      </c>
      <c r="D3413" s="122">
        <v>43848.40766203704</v>
      </c>
    </row>
    <row r="3414" spans="1:4" x14ac:dyDescent="0.25">
      <c r="A3414" s="78" t="s">
        <v>251</v>
      </c>
      <c r="B3414" s="78" t="s">
        <v>3111</v>
      </c>
      <c r="C3414" s="86" t="s">
        <v>1420</v>
      </c>
      <c r="D3414" s="122">
        <v>43848.40766203704</v>
      </c>
    </row>
    <row r="3415" spans="1:4" x14ac:dyDescent="0.25">
      <c r="A3415" s="78" t="s">
        <v>251</v>
      </c>
      <c r="B3415" s="78" t="s">
        <v>3101</v>
      </c>
      <c r="C3415" s="86" t="s">
        <v>1420</v>
      </c>
      <c r="D3415" s="122">
        <v>43848.40766203704</v>
      </c>
    </row>
    <row r="3416" spans="1:4" x14ac:dyDescent="0.25">
      <c r="A3416" s="78" t="s">
        <v>251</v>
      </c>
      <c r="B3416" s="78" t="s">
        <v>2714</v>
      </c>
      <c r="C3416" s="86" t="s">
        <v>1420</v>
      </c>
      <c r="D3416" s="122">
        <v>43848.40766203704</v>
      </c>
    </row>
    <row r="3417" spans="1:4" x14ac:dyDescent="0.25">
      <c r="A3417" s="78" t="s">
        <v>251</v>
      </c>
      <c r="B3417" s="78" t="s">
        <v>2990</v>
      </c>
      <c r="C3417" s="86" t="s">
        <v>1420</v>
      </c>
      <c r="D3417" s="122">
        <v>43848.40766203704</v>
      </c>
    </row>
    <row r="3418" spans="1:4" x14ac:dyDescent="0.25">
      <c r="A3418" s="78" t="s">
        <v>251</v>
      </c>
      <c r="B3418" s="78" t="s">
        <v>2492</v>
      </c>
      <c r="C3418" s="86" t="s">
        <v>1420</v>
      </c>
      <c r="D3418" s="122">
        <v>43848.40766203704</v>
      </c>
    </row>
    <row r="3419" spans="1:4" x14ac:dyDescent="0.25">
      <c r="A3419" s="78" t="s">
        <v>251</v>
      </c>
      <c r="B3419" s="78" t="s">
        <v>3006</v>
      </c>
      <c r="C3419" s="86" t="s">
        <v>1420</v>
      </c>
      <c r="D3419" s="122">
        <v>43848.40766203704</v>
      </c>
    </row>
    <row r="3420" spans="1:4" x14ac:dyDescent="0.25">
      <c r="A3420" s="78" t="s">
        <v>251</v>
      </c>
      <c r="B3420" s="78" t="s">
        <v>3007</v>
      </c>
      <c r="C3420" s="86" t="s">
        <v>1420</v>
      </c>
      <c r="D3420" s="122">
        <v>43848.40766203704</v>
      </c>
    </row>
    <row r="3421" spans="1:4" x14ac:dyDescent="0.25">
      <c r="A3421" s="78" t="s">
        <v>251</v>
      </c>
      <c r="B3421" s="78" t="s">
        <v>2448</v>
      </c>
      <c r="C3421" s="86" t="s">
        <v>1420</v>
      </c>
      <c r="D3421" s="122">
        <v>43848.40766203704</v>
      </c>
    </row>
    <row r="3422" spans="1:4" x14ac:dyDescent="0.25">
      <c r="A3422" s="78" t="s">
        <v>251</v>
      </c>
      <c r="B3422" s="78" t="s">
        <v>3008</v>
      </c>
      <c r="C3422" s="86" t="s">
        <v>1420</v>
      </c>
      <c r="D3422" s="122">
        <v>43848.40766203704</v>
      </c>
    </row>
    <row r="3423" spans="1:4" x14ac:dyDescent="0.25">
      <c r="A3423" s="78" t="s">
        <v>251</v>
      </c>
      <c r="B3423" s="78" t="s">
        <v>3009</v>
      </c>
      <c r="C3423" s="86" t="s">
        <v>1420</v>
      </c>
      <c r="D3423" s="122">
        <v>43848.40766203704</v>
      </c>
    </row>
    <row r="3424" spans="1:4" x14ac:dyDescent="0.25">
      <c r="A3424" s="78" t="s">
        <v>251</v>
      </c>
      <c r="B3424" s="78" t="s">
        <v>2465</v>
      </c>
      <c r="C3424" s="86" t="s">
        <v>1420</v>
      </c>
      <c r="D3424" s="122">
        <v>43848.40766203704</v>
      </c>
    </row>
    <row r="3425" spans="1:4" x14ac:dyDescent="0.25">
      <c r="A3425" s="78" t="s">
        <v>251</v>
      </c>
      <c r="B3425" s="78" t="s">
        <v>3010</v>
      </c>
      <c r="C3425" s="86" t="s">
        <v>1420</v>
      </c>
      <c r="D3425" s="122">
        <v>43848.40766203704</v>
      </c>
    </row>
    <row r="3426" spans="1:4" x14ac:dyDescent="0.25">
      <c r="A3426" s="78" t="s">
        <v>251</v>
      </c>
      <c r="B3426" s="78" t="s">
        <v>3068</v>
      </c>
      <c r="C3426" s="86" t="s">
        <v>1418</v>
      </c>
      <c r="D3426" s="122">
        <v>43847.546631944446</v>
      </c>
    </row>
    <row r="3427" spans="1:4" x14ac:dyDescent="0.25">
      <c r="A3427" s="78" t="s">
        <v>251</v>
      </c>
      <c r="B3427" s="78" t="s">
        <v>3256</v>
      </c>
      <c r="C3427" s="86" t="s">
        <v>1418</v>
      </c>
      <c r="D3427" s="122">
        <v>43847.546631944446</v>
      </c>
    </row>
    <row r="3428" spans="1:4" x14ac:dyDescent="0.25">
      <c r="A3428" s="78" t="s">
        <v>251</v>
      </c>
      <c r="B3428" s="78" t="s">
        <v>2984</v>
      </c>
      <c r="C3428" s="86" t="s">
        <v>1418</v>
      </c>
      <c r="D3428" s="122">
        <v>43847.546631944446</v>
      </c>
    </row>
    <row r="3429" spans="1:4" x14ac:dyDescent="0.25">
      <c r="A3429" s="78" t="s">
        <v>251</v>
      </c>
      <c r="B3429" s="78" t="s">
        <v>2458</v>
      </c>
      <c r="C3429" s="86" t="s">
        <v>1418</v>
      </c>
      <c r="D3429" s="122">
        <v>43847.546631944446</v>
      </c>
    </row>
    <row r="3430" spans="1:4" x14ac:dyDescent="0.25">
      <c r="A3430" s="78" t="s">
        <v>251</v>
      </c>
      <c r="B3430" s="78" t="s">
        <v>2994</v>
      </c>
      <c r="C3430" s="86" t="s">
        <v>1418</v>
      </c>
      <c r="D3430" s="122">
        <v>43847.546631944446</v>
      </c>
    </row>
    <row r="3431" spans="1:4" x14ac:dyDescent="0.25">
      <c r="A3431" s="78" t="s">
        <v>251</v>
      </c>
      <c r="B3431" s="78" t="s">
        <v>2982</v>
      </c>
      <c r="C3431" s="86" t="s">
        <v>1418</v>
      </c>
      <c r="D3431" s="122">
        <v>43847.546631944446</v>
      </c>
    </row>
    <row r="3432" spans="1:4" x14ac:dyDescent="0.25">
      <c r="A3432" s="78" t="s">
        <v>251</v>
      </c>
      <c r="B3432" s="78" t="s">
        <v>3044</v>
      </c>
      <c r="C3432" s="86" t="s">
        <v>1418</v>
      </c>
      <c r="D3432" s="122">
        <v>43847.546631944446</v>
      </c>
    </row>
    <row r="3433" spans="1:4" x14ac:dyDescent="0.25">
      <c r="A3433" s="78" t="s">
        <v>251</v>
      </c>
      <c r="B3433" s="78" t="s">
        <v>1678</v>
      </c>
      <c r="C3433" s="86" t="s">
        <v>1418</v>
      </c>
      <c r="D3433" s="122">
        <v>43847.546631944446</v>
      </c>
    </row>
    <row r="3434" spans="1:4" x14ac:dyDescent="0.25">
      <c r="A3434" s="78" t="s">
        <v>251</v>
      </c>
      <c r="B3434" s="78" t="s">
        <v>3257</v>
      </c>
      <c r="C3434" s="86" t="s">
        <v>1418</v>
      </c>
      <c r="D3434" s="122">
        <v>43847.546631944446</v>
      </c>
    </row>
    <row r="3435" spans="1:4" x14ac:dyDescent="0.25">
      <c r="A3435" s="78" t="s">
        <v>251</v>
      </c>
      <c r="B3435" s="78" t="s">
        <v>2981</v>
      </c>
      <c r="C3435" s="86" t="s">
        <v>1418</v>
      </c>
      <c r="D3435" s="122">
        <v>43847.546631944446</v>
      </c>
    </row>
    <row r="3436" spans="1:4" x14ac:dyDescent="0.25">
      <c r="A3436" s="78" t="s">
        <v>251</v>
      </c>
      <c r="B3436" s="78" t="s">
        <v>3039</v>
      </c>
      <c r="C3436" s="86" t="s">
        <v>1418</v>
      </c>
      <c r="D3436" s="122">
        <v>43847.546631944446</v>
      </c>
    </row>
    <row r="3437" spans="1:4" x14ac:dyDescent="0.25">
      <c r="A3437" s="78" t="s">
        <v>251</v>
      </c>
      <c r="B3437" s="78" t="s">
        <v>2990</v>
      </c>
      <c r="C3437" s="86" t="s">
        <v>1418</v>
      </c>
      <c r="D3437" s="122">
        <v>43847.546631944446</v>
      </c>
    </row>
    <row r="3438" spans="1:4" x14ac:dyDescent="0.25">
      <c r="A3438" s="78" t="s">
        <v>251</v>
      </c>
      <c r="B3438" s="78" t="s">
        <v>3258</v>
      </c>
      <c r="C3438" s="86" t="s">
        <v>1418</v>
      </c>
      <c r="D3438" s="122">
        <v>43847.546631944446</v>
      </c>
    </row>
    <row r="3439" spans="1:4" x14ac:dyDescent="0.25">
      <c r="A3439" s="78" t="s">
        <v>251</v>
      </c>
      <c r="B3439" s="78" t="s">
        <v>2518</v>
      </c>
      <c r="C3439" s="86" t="s">
        <v>1418</v>
      </c>
      <c r="D3439" s="122">
        <v>43847.546631944446</v>
      </c>
    </row>
    <row r="3440" spans="1:4" x14ac:dyDescent="0.25">
      <c r="A3440" s="78" t="s">
        <v>251</v>
      </c>
      <c r="B3440" s="78" t="s">
        <v>2995</v>
      </c>
      <c r="C3440" s="86" t="s">
        <v>1418</v>
      </c>
      <c r="D3440" s="122">
        <v>43847.546631944446</v>
      </c>
    </row>
    <row r="3441" spans="1:4" x14ac:dyDescent="0.25">
      <c r="A3441" s="78" t="s">
        <v>251</v>
      </c>
      <c r="B3441" s="78" t="s">
        <v>1924</v>
      </c>
      <c r="C3441" s="86" t="s">
        <v>1418</v>
      </c>
      <c r="D3441" s="122">
        <v>43847.546631944446</v>
      </c>
    </row>
    <row r="3442" spans="1:4" x14ac:dyDescent="0.25">
      <c r="A3442" s="78" t="s">
        <v>251</v>
      </c>
      <c r="B3442" s="78" t="s">
        <v>3178</v>
      </c>
      <c r="C3442" s="86" t="s">
        <v>1418</v>
      </c>
      <c r="D3442" s="122">
        <v>43847.546631944446</v>
      </c>
    </row>
    <row r="3443" spans="1:4" x14ac:dyDescent="0.25">
      <c r="A3443" s="78" t="s">
        <v>251</v>
      </c>
      <c r="B3443" s="78" t="s">
        <v>3015</v>
      </c>
      <c r="C3443" s="86" t="s">
        <v>1418</v>
      </c>
      <c r="D3443" s="122">
        <v>43847.546631944446</v>
      </c>
    </row>
    <row r="3444" spans="1:4" x14ac:dyDescent="0.25">
      <c r="A3444" s="78" t="s">
        <v>251</v>
      </c>
      <c r="B3444" s="78" t="s">
        <v>2708</v>
      </c>
      <c r="C3444" s="86" t="s">
        <v>1418</v>
      </c>
      <c r="D3444" s="122">
        <v>43847.546631944446</v>
      </c>
    </row>
    <row r="3445" spans="1:4" x14ac:dyDescent="0.25">
      <c r="A3445" s="78" t="s">
        <v>251</v>
      </c>
      <c r="B3445" s="78" t="s">
        <v>3259</v>
      </c>
      <c r="C3445" s="86" t="s">
        <v>1418</v>
      </c>
      <c r="D3445" s="122">
        <v>43847.546631944446</v>
      </c>
    </row>
    <row r="3446" spans="1:4" x14ac:dyDescent="0.25">
      <c r="A3446" s="78" t="s">
        <v>251</v>
      </c>
      <c r="B3446" s="78" t="s">
        <v>3260</v>
      </c>
      <c r="C3446" s="86" t="s">
        <v>1418</v>
      </c>
      <c r="D3446" s="122">
        <v>43847.546631944446</v>
      </c>
    </row>
    <row r="3447" spans="1:4" x14ac:dyDescent="0.25">
      <c r="A3447" s="78" t="s">
        <v>251</v>
      </c>
      <c r="B3447" s="78" t="s">
        <v>3029</v>
      </c>
      <c r="C3447" s="86" t="s">
        <v>1418</v>
      </c>
      <c r="D3447" s="122">
        <v>43847.546631944446</v>
      </c>
    </row>
    <row r="3448" spans="1:4" x14ac:dyDescent="0.25">
      <c r="A3448" s="78" t="s">
        <v>251</v>
      </c>
      <c r="B3448" s="78" t="s">
        <v>3261</v>
      </c>
      <c r="C3448" s="86" t="s">
        <v>1418</v>
      </c>
      <c r="D3448" s="122">
        <v>43847.546631944446</v>
      </c>
    </row>
    <row r="3449" spans="1:4" x14ac:dyDescent="0.25">
      <c r="A3449" s="78" t="s">
        <v>251</v>
      </c>
      <c r="B3449" s="78" t="s">
        <v>2680</v>
      </c>
      <c r="C3449" s="86" t="s">
        <v>1418</v>
      </c>
      <c r="D3449" s="122">
        <v>43847.546631944446</v>
      </c>
    </row>
    <row r="3450" spans="1:4" x14ac:dyDescent="0.25">
      <c r="A3450" s="78" t="s">
        <v>251</v>
      </c>
      <c r="B3450" s="78" t="s">
        <v>3073</v>
      </c>
      <c r="C3450" s="86" t="s">
        <v>1418</v>
      </c>
      <c r="D3450" s="122">
        <v>43847.546631944446</v>
      </c>
    </row>
    <row r="3451" spans="1:4" x14ac:dyDescent="0.25">
      <c r="A3451" s="78" t="s">
        <v>251</v>
      </c>
      <c r="B3451" s="78" t="s">
        <v>3012</v>
      </c>
      <c r="C3451" s="86" t="s">
        <v>1418</v>
      </c>
      <c r="D3451" s="122">
        <v>43847.546631944446</v>
      </c>
    </row>
    <row r="3452" spans="1:4" x14ac:dyDescent="0.25">
      <c r="A3452" s="78" t="s">
        <v>251</v>
      </c>
      <c r="B3452" s="78">
        <v>10</v>
      </c>
      <c r="C3452" s="86" t="s">
        <v>1418</v>
      </c>
      <c r="D3452" s="122">
        <v>43847.546631944446</v>
      </c>
    </row>
    <row r="3453" spans="1:4" x14ac:dyDescent="0.25">
      <c r="A3453" s="78" t="s">
        <v>251</v>
      </c>
      <c r="B3453" s="78" t="s">
        <v>2450</v>
      </c>
      <c r="C3453" s="86" t="s">
        <v>1418</v>
      </c>
      <c r="D3453" s="122">
        <v>43847.546631944446</v>
      </c>
    </row>
    <row r="3454" spans="1:4" x14ac:dyDescent="0.25">
      <c r="A3454" s="78" t="s">
        <v>251</v>
      </c>
      <c r="B3454" s="78" t="s">
        <v>2989</v>
      </c>
      <c r="C3454" s="86" t="s">
        <v>1418</v>
      </c>
      <c r="D3454" s="122">
        <v>43847.546631944446</v>
      </c>
    </row>
    <row r="3455" spans="1:4" x14ac:dyDescent="0.25">
      <c r="A3455" s="78" t="s">
        <v>251</v>
      </c>
      <c r="B3455" s="78" t="s">
        <v>3007</v>
      </c>
      <c r="C3455" s="86" t="s">
        <v>1418</v>
      </c>
      <c r="D3455" s="122">
        <v>43847.546631944446</v>
      </c>
    </row>
    <row r="3456" spans="1:4" x14ac:dyDescent="0.25">
      <c r="A3456" s="78" t="s">
        <v>251</v>
      </c>
      <c r="B3456" s="78" t="s">
        <v>2448</v>
      </c>
      <c r="C3456" s="86" t="s">
        <v>1418</v>
      </c>
      <c r="D3456" s="122">
        <v>43847.546631944446</v>
      </c>
    </row>
    <row r="3457" spans="1:4" x14ac:dyDescent="0.25">
      <c r="A3457" s="78" t="s">
        <v>251</v>
      </c>
      <c r="B3457" s="78" t="s">
        <v>3014</v>
      </c>
      <c r="C3457" s="86" t="s">
        <v>1418</v>
      </c>
      <c r="D3457" s="122">
        <v>43847.546631944446</v>
      </c>
    </row>
    <row r="3458" spans="1:4" x14ac:dyDescent="0.25">
      <c r="A3458" s="78" t="s">
        <v>251</v>
      </c>
      <c r="B3458" s="78" t="s">
        <v>2454</v>
      </c>
      <c r="C3458" s="86" t="s">
        <v>1418</v>
      </c>
      <c r="D3458" s="122">
        <v>43847.546631944446</v>
      </c>
    </row>
    <row r="3459" spans="1:4" x14ac:dyDescent="0.25">
      <c r="A3459" s="78" t="s">
        <v>251</v>
      </c>
      <c r="B3459" s="78" t="s">
        <v>2513</v>
      </c>
      <c r="C3459" s="86" t="s">
        <v>1418</v>
      </c>
      <c r="D3459" s="122">
        <v>43847.546631944446</v>
      </c>
    </row>
    <row r="3460" spans="1:4" x14ac:dyDescent="0.25">
      <c r="A3460" s="78" t="s">
        <v>251</v>
      </c>
      <c r="B3460" s="78" t="s">
        <v>3063</v>
      </c>
      <c r="C3460" s="86" t="s">
        <v>1416</v>
      </c>
      <c r="D3460" s="122">
        <v>43846.713310185187</v>
      </c>
    </row>
    <row r="3461" spans="1:4" x14ac:dyDescent="0.25">
      <c r="A3461" s="78" t="s">
        <v>251</v>
      </c>
      <c r="B3461" s="78" t="s">
        <v>2835</v>
      </c>
      <c r="C3461" s="86" t="s">
        <v>1416</v>
      </c>
      <c r="D3461" s="122">
        <v>43846.713310185187</v>
      </c>
    </row>
    <row r="3462" spans="1:4" x14ac:dyDescent="0.25">
      <c r="A3462" s="78" t="s">
        <v>251</v>
      </c>
      <c r="B3462" s="78" t="s">
        <v>2843</v>
      </c>
      <c r="C3462" s="86" t="s">
        <v>1416</v>
      </c>
      <c r="D3462" s="122">
        <v>43846.713310185187</v>
      </c>
    </row>
    <row r="3463" spans="1:4" x14ac:dyDescent="0.25">
      <c r="A3463" s="78" t="s">
        <v>251</v>
      </c>
      <c r="B3463" s="78" t="s">
        <v>2923</v>
      </c>
      <c r="C3463" s="86" t="s">
        <v>1416</v>
      </c>
      <c r="D3463" s="122">
        <v>43846.713310185187</v>
      </c>
    </row>
    <row r="3464" spans="1:4" x14ac:dyDescent="0.25">
      <c r="A3464" s="78" t="s">
        <v>251</v>
      </c>
      <c r="B3464" s="78" t="s">
        <v>3242</v>
      </c>
      <c r="C3464" s="86" t="s">
        <v>1416</v>
      </c>
      <c r="D3464" s="122">
        <v>43846.713310185187</v>
      </c>
    </row>
    <row r="3465" spans="1:4" x14ac:dyDescent="0.25">
      <c r="A3465" s="78" t="s">
        <v>251</v>
      </c>
      <c r="B3465" s="78" t="s">
        <v>3023</v>
      </c>
      <c r="C3465" s="86" t="s">
        <v>1416</v>
      </c>
      <c r="D3465" s="122">
        <v>43846.713310185187</v>
      </c>
    </row>
    <row r="3466" spans="1:4" x14ac:dyDescent="0.25">
      <c r="A3466" s="78" t="s">
        <v>251</v>
      </c>
      <c r="B3466" s="78" t="s">
        <v>3141</v>
      </c>
      <c r="C3466" s="86" t="s">
        <v>1416</v>
      </c>
      <c r="D3466" s="122">
        <v>43846.713310185187</v>
      </c>
    </row>
    <row r="3467" spans="1:4" x14ac:dyDescent="0.25">
      <c r="A3467" s="78" t="s">
        <v>251</v>
      </c>
      <c r="B3467" s="78" t="s">
        <v>2837</v>
      </c>
      <c r="C3467" s="86" t="s">
        <v>1416</v>
      </c>
      <c r="D3467" s="122">
        <v>43846.713310185187</v>
      </c>
    </row>
    <row r="3468" spans="1:4" x14ac:dyDescent="0.25">
      <c r="A3468" s="78" t="s">
        <v>251</v>
      </c>
      <c r="B3468" s="78" t="s">
        <v>2995</v>
      </c>
      <c r="C3468" s="86" t="s">
        <v>1416</v>
      </c>
      <c r="D3468" s="122">
        <v>43846.713310185187</v>
      </c>
    </row>
    <row r="3469" spans="1:4" x14ac:dyDescent="0.25">
      <c r="A3469" s="78" t="s">
        <v>251</v>
      </c>
      <c r="B3469" s="78" t="s">
        <v>3029</v>
      </c>
      <c r="C3469" s="86" t="s">
        <v>1416</v>
      </c>
      <c r="D3469" s="122">
        <v>43846.713310185187</v>
      </c>
    </row>
    <row r="3470" spans="1:4" x14ac:dyDescent="0.25">
      <c r="A3470" s="78" t="s">
        <v>251</v>
      </c>
      <c r="B3470" s="78" t="s">
        <v>2838</v>
      </c>
      <c r="C3470" s="86" t="s">
        <v>1416</v>
      </c>
      <c r="D3470" s="122">
        <v>43846.713310185187</v>
      </c>
    </row>
    <row r="3471" spans="1:4" x14ac:dyDescent="0.25">
      <c r="A3471" s="78" t="s">
        <v>251</v>
      </c>
      <c r="B3471" s="78" t="s">
        <v>2982</v>
      </c>
      <c r="C3471" s="86" t="s">
        <v>1416</v>
      </c>
      <c r="D3471" s="122">
        <v>43846.713310185187</v>
      </c>
    </row>
    <row r="3472" spans="1:4" x14ac:dyDescent="0.25">
      <c r="A3472" s="78" t="s">
        <v>251</v>
      </c>
      <c r="B3472" s="78" t="s">
        <v>2839</v>
      </c>
      <c r="C3472" s="86" t="s">
        <v>1416</v>
      </c>
      <c r="D3472" s="122">
        <v>43846.713310185187</v>
      </c>
    </row>
    <row r="3473" spans="1:4" x14ac:dyDescent="0.25">
      <c r="A3473" s="78" t="s">
        <v>251</v>
      </c>
      <c r="B3473" s="78" t="s">
        <v>3000</v>
      </c>
      <c r="C3473" s="86" t="s">
        <v>1416</v>
      </c>
      <c r="D3473" s="122">
        <v>43846.713310185187</v>
      </c>
    </row>
    <row r="3474" spans="1:4" x14ac:dyDescent="0.25">
      <c r="A3474" s="78" t="s">
        <v>251</v>
      </c>
      <c r="B3474" s="78" t="s">
        <v>2840</v>
      </c>
      <c r="C3474" s="86" t="s">
        <v>1416</v>
      </c>
      <c r="D3474" s="122">
        <v>43846.713310185187</v>
      </c>
    </row>
    <row r="3475" spans="1:4" x14ac:dyDescent="0.25">
      <c r="A3475" s="78" t="s">
        <v>251</v>
      </c>
      <c r="B3475" s="78" t="s">
        <v>2990</v>
      </c>
      <c r="C3475" s="86" t="s">
        <v>1416</v>
      </c>
      <c r="D3475" s="122">
        <v>43846.713310185187</v>
      </c>
    </row>
    <row r="3476" spans="1:4" x14ac:dyDescent="0.25">
      <c r="A3476" s="78" t="s">
        <v>251</v>
      </c>
      <c r="B3476" s="78" t="s">
        <v>2708</v>
      </c>
      <c r="C3476" s="86" t="s">
        <v>1416</v>
      </c>
      <c r="D3476" s="122">
        <v>43846.713310185187</v>
      </c>
    </row>
    <row r="3477" spans="1:4" x14ac:dyDescent="0.25">
      <c r="A3477" s="78" t="s">
        <v>251</v>
      </c>
      <c r="B3477" s="78" t="s">
        <v>2841</v>
      </c>
      <c r="C3477" s="86" t="s">
        <v>1416</v>
      </c>
      <c r="D3477" s="122">
        <v>43846.713310185187</v>
      </c>
    </row>
    <row r="3478" spans="1:4" x14ac:dyDescent="0.25">
      <c r="A3478" s="78" t="s">
        <v>251</v>
      </c>
      <c r="B3478" s="78" t="s">
        <v>2842</v>
      </c>
      <c r="C3478" s="86" t="s">
        <v>1416</v>
      </c>
      <c r="D3478" s="122">
        <v>43846.713310185187</v>
      </c>
    </row>
    <row r="3479" spans="1:4" x14ac:dyDescent="0.25">
      <c r="A3479" s="78" t="s">
        <v>251</v>
      </c>
      <c r="B3479" s="78" t="s">
        <v>2981</v>
      </c>
      <c r="C3479" s="86" t="s">
        <v>1416</v>
      </c>
      <c r="D3479" s="122">
        <v>43846.713310185187</v>
      </c>
    </row>
    <row r="3480" spans="1:4" x14ac:dyDescent="0.25">
      <c r="A3480" s="78" t="s">
        <v>251</v>
      </c>
      <c r="B3480" s="78">
        <v>31</v>
      </c>
      <c r="C3480" s="86" t="s">
        <v>1416</v>
      </c>
      <c r="D3480" s="122">
        <v>43846.713310185187</v>
      </c>
    </row>
    <row r="3481" spans="1:4" x14ac:dyDescent="0.25">
      <c r="A3481" s="78" t="s">
        <v>251</v>
      </c>
      <c r="B3481" s="78">
        <v>1</v>
      </c>
      <c r="C3481" s="86" t="s">
        <v>1416</v>
      </c>
      <c r="D3481" s="122">
        <v>43846.713310185187</v>
      </c>
    </row>
    <row r="3482" spans="1:4" x14ac:dyDescent="0.25">
      <c r="A3482" s="78" t="s">
        <v>251</v>
      </c>
      <c r="B3482" s="78" t="s">
        <v>2994</v>
      </c>
      <c r="C3482" s="86" t="s">
        <v>1416</v>
      </c>
      <c r="D3482" s="122">
        <v>43846.713310185187</v>
      </c>
    </row>
    <row r="3483" spans="1:4" x14ac:dyDescent="0.25">
      <c r="A3483" s="78" t="s">
        <v>251</v>
      </c>
      <c r="B3483" s="78" t="s">
        <v>3044</v>
      </c>
      <c r="C3483" s="86" t="s">
        <v>1416</v>
      </c>
      <c r="D3483" s="122">
        <v>43846.713310185187</v>
      </c>
    </row>
    <row r="3484" spans="1:4" x14ac:dyDescent="0.25">
      <c r="A3484" s="78" t="s">
        <v>251</v>
      </c>
      <c r="B3484" s="78" t="s">
        <v>3073</v>
      </c>
      <c r="C3484" s="86" t="s">
        <v>1416</v>
      </c>
      <c r="D3484" s="122">
        <v>43846.713310185187</v>
      </c>
    </row>
    <row r="3485" spans="1:4" x14ac:dyDescent="0.25">
      <c r="A3485" s="78" t="s">
        <v>251</v>
      </c>
      <c r="B3485" s="78" t="s">
        <v>3012</v>
      </c>
      <c r="C3485" s="86" t="s">
        <v>1416</v>
      </c>
      <c r="D3485" s="122">
        <v>43846.713310185187</v>
      </c>
    </row>
    <row r="3486" spans="1:4" x14ac:dyDescent="0.25">
      <c r="A3486" s="78" t="s">
        <v>251</v>
      </c>
      <c r="B3486" s="78">
        <v>10</v>
      </c>
      <c r="C3486" s="86" t="s">
        <v>1416</v>
      </c>
      <c r="D3486" s="122">
        <v>43846.713310185187</v>
      </c>
    </row>
    <row r="3487" spans="1:4" x14ac:dyDescent="0.25">
      <c r="A3487" s="78" t="s">
        <v>251</v>
      </c>
      <c r="B3487" s="78" t="s">
        <v>2450</v>
      </c>
      <c r="C3487" s="86" t="s">
        <v>1416</v>
      </c>
      <c r="D3487" s="122">
        <v>43846.713310185187</v>
      </c>
    </row>
    <row r="3488" spans="1:4" x14ac:dyDescent="0.25">
      <c r="A3488" s="78" t="s">
        <v>251</v>
      </c>
      <c r="B3488" s="78" t="s">
        <v>2989</v>
      </c>
      <c r="C3488" s="86" t="s">
        <v>1416</v>
      </c>
      <c r="D3488" s="122">
        <v>43846.713310185187</v>
      </c>
    </row>
    <row r="3489" spans="1:4" x14ac:dyDescent="0.25">
      <c r="A3489" s="78" t="s">
        <v>251</v>
      </c>
      <c r="B3489" s="78" t="s">
        <v>3007</v>
      </c>
      <c r="C3489" s="86" t="s">
        <v>1416</v>
      </c>
      <c r="D3489" s="122">
        <v>43846.713310185187</v>
      </c>
    </row>
    <row r="3490" spans="1:4" x14ac:dyDescent="0.25">
      <c r="A3490" s="78" t="s">
        <v>251</v>
      </c>
      <c r="B3490" s="78" t="s">
        <v>2448</v>
      </c>
      <c r="C3490" s="86" t="s">
        <v>1416</v>
      </c>
      <c r="D3490" s="122">
        <v>43846.713310185187</v>
      </c>
    </row>
    <row r="3491" spans="1:4" x14ac:dyDescent="0.25">
      <c r="A3491" s="78" t="s">
        <v>251</v>
      </c>
      <c r="B3491" s="78" t="s">
        <v>3014</v>
      </c>
      <c r="C3491" s="86" t="s">
        <v>1416</v>
      </c>
      <c r="D3491" s="122">
        <v>43846.713310185187</v>
      </c>
    </row>
    <row r="3492" spans="1:4" x14ac:dyDescent="0.25">
      <c r="A3492" s="78" t="s">
        <v>251</v>
      </c>
      <c r="B3492" s="78" t="s">
        <v>2454</v>
      </c>
      <c r="C3492" s="86" t="s">
        <v>1416</v>
      </c>
      <c r="D3492" s="122">
        <v>43846.713310185187</v>
      </c>
    </row>
    <row r="3493" spans="1:4" x14ac:dyDescent="0.25">
      <c r="A3493" s="78" t="s">
        <v>251</v>
      </c>
      <c r="B3493" s="78" t="s">
        <v>2513</v>
      </c>
      <c r="C3493" s="86" t="s">
        <v>1416</v>
      </c>
      <c r="D3493" s="122">
        <v>43846.713310185187</v>
      </c>
    </row>
    <row r="3494" spans="1:4" x14ac:dyDescent="0.25">
      <c r="A3494" s="78" t="s">
        <v>251</v>
      </c>
      <c r="B3494" s="78" t="s">
        <v>3069</v>
      </c>
      <c r="C3494" s="86" t="s">
        <v>1415</v>
      </c>
      <c r="D3494" s="122">
        <v>43846.546643518515</v>
      </c>
    </row>
    <row r="3495" spans="1:4" x14ac:dyDescent="0.25">
      <c r="A3495" s="78" t="s">
        <v>251</v>
      </c>
      <c r="B3495" s="78" t="s">
        <v>2802</v>
      </c>
      <c r="C3495" s="86" t="s">
        <v>1415</v>
      </c>
      <c r="D3495" s="122">
        <v>43846.546643518515</v>
      </c>
    </row>
    <row r="3496" spans="1:4" x14ac:dyDescent="0.25">
      <c r="A3496" s="78" t="s">
        <v>251</v>
      </c>
      <c r="B3496" s="78" t="s">
        <v>3262</v>
      </c>
      <c r="C3496" s="86" t="s">
        <v>1415</v>
      </c>
      <c r="D3496" s="122">
        <v>43846.546643518515</v>
      </c>
    </row>
    <row r="3497" spans="1:4" x14ac:dyDescent="0.25">
      <c r="A3497" s="78" t="s">
        <v>251</v>
      </c>
      <c r="B3497" s="78" t="s">
        <v>2543</v>
      </c>
      <c r="C3497" s="86" t="s">
        <v>1415</v>
      </c>
      <c r="D3497" s="122">
        <v>43846.546643518515</v>
      </c>
    </row>
    <row r="3498" spans="1:4" x14ac:dyDescent="0.25">
      <c r="A3498" s="78" t="s">
        <v>251</v>
      </c>
      <c r="B3498" s="78" t="s">
        <v>2614</v>
      </c>
      <c r="C3498" s="86" t="s">
        <v>1415</v>
      </c>
      <c r="D3498" s="122">
        <v>43846.546643518515</v>
      </c>
    </row>
    <row r="3499" spans="1:4" x14ac:dyDescent="0.25">
      <c r="A3499" s="78" t="s">
        <v>251</v>
      </c>
      <c r="B3499" s="78" t="s">
        <v>294</v>
      </c>
      <c r="C3499" s="86" t="s">
        <v>1415</v>
      </c>
      <c r="D3499" s="122">
        <v>43846.546643518515</v>
      </c>
    </row>
    <row r="3500" spans="1:4" x14ac:dyDescent="0.25">
      <c r="A3500" s="78" t="s">
        <v>251</v>
      </c>
      <c r="B3500" s="78" t="s">
        <v>2980</v>
      </c>
      <c r="C3500" s="86" t="s">
        <v>1415</v>
      </c>
      <c r="D3500" s="122">
        <v>43846.546643518515</v>
      </c>
    </row>
    <row r="3501" spans="1:4" x14ac:dyDescent="0.25">
      <c r="A3501" s="78" t="s">
        <v>251</v>
      </c>
      <c r="B3501" s="78" t="s">
        <v>2659</v>
      </c>
      <c r="C3501" s="86" t="s">
        <v>1415</v>
      </c>
      <c r="D3501" s="122">
        <v>43846.546643518515</v>
      </c>
    </row>
    <row r="3502" spans="1:4" x14ac:dyDescent="0.25">
      <c r="A3502" s="78" t="s">
        <v>251</v>
      </c>
      <c r="B3502" s="78" t="s">
        <v>3263</v>
      </c>
      <c r="C3502" s="86" t="s">
        <v>1415</v>
      </c>
      <c r="D3502" s="122">
        <v>43846.546643518515</v>
      </c>
    </row>
    <row r="3503" spans="1:4" x14ac:dyDescent="0.25">
      <c r="A3503" s="78" t="s">
        <v>251</v>
      </c>
      <c r="B3503" s="78" t="s">
        <v>2995</v>
      </c>
      <c r="C3503" s="86" t="s">
        <v>1415</v>
      </c>
      <c r="D3503" s="122">
        <v>43846.546643518515</v>
      </c>
    </row>
    <row r="3504" spans="1:4" x14ac:dyDescent="0.25">
      <c r="A3504" s="78" t="s">
        <v>251</v>
      </c>
      <c r="B3504" s="78" t="s">
        <v>3034</v>
      </c>
      <c r="C3504" s="86" t="s">
        <v>1415</v>
      </c>
      <c r="D3504" s="122">
        <v>43846.546643518515</v>
      </c>
    </row>
    <row r="3505" spans="1:4" x14ac:dyDescent="0.25">
      <c r="A3505" s="78" t="s">
        <v>251</v>
      </c>
      <c r="B3505" s="78" t="s">
        <v>3264</v>
      </c>
      <c r="C3505" s="86" t="s">
        <v>1415</v>
      </c>
      <c r="D3505" s="122">
        <v>43846.546643518515</v>
      </c>
    </row>
    <row r="3506" spans="1:4" x14ac:dyDescent="0.25">
      <c r="A3506" s="78" t="s">
        <v>251</v>
      </c>
      <c r="B3506" s="78" t="s">
        <v>2989</v>
      </c>
      <c r="C3506" s="86" t="s">
        <v>1415</v>
      </c>
      <c r="D3506" s="122">
        <v>43846.546643518515</v>
      </c>
    </row>
    <row r="3507" spans="1:4" x14ac:dyDescent="0.25">
      <c r="A3507" s="78" t="s">
        <v>251</v>
      </c>
      <c r="B3507" s="78" t="s">
        <v>3084</v>
      </c>
      <c r="C3507" s="86" t="s">
        <v>1415</v>
      </c>
      <c r="D3507" s="122">
        <v>43846.546643518515</v>
      </c>
    </row>
    <row r="3508" spans="1:4" x14ac:dyDescent="0.25">
      <c r="A3508" s="78" t="s">
        <v>251</v>
      </c>
      <c r="B3508" s="78" t="s">
        <v>3265</v>
      </c>
      <c r="C3508" s="86" t="s">
        <v>1415</v>
      </c>
      <c r="D3508" s="122">
        <v>43846.546643518515</v>
      </c>
    </row>
    <row r="3509" spans="1:4" x14ac:dyDescent="0.25">
      <c r="A3509" s="78" t="s">
        <v>251</v>
      </c>
      <c r="B3509" s="78" t="s">
        <v>2542</v>
      </c>
      <c r="C3509" s="86" t="s">
        <v>1415</v>
      </c>
      <c r="D3509" s="122">
        <v>43846.546643518515</v>
      </c>
    </row>
    <row r="3510" spans="1:4" x14ac:dyDescent="0.25">
      <c r="A3510" s="78" t="s">
        <v>251</v>
      </c>
      <c r="B3510" s="78" t="s">
        <v>2982</v>
      </c>
      <c r="C3510" s="86" t="s">
        <v>1415</v>
      </c>
      <c r="D3510" s="122">
        <v>43846.546643518515</v>
      </c>
    </row>
    <row r="3511" spans="1:4" x14ac:dyDescent="0.25">
      <c r="A3511" s="78" t="s">
        <v>251</v>
      </c>
      <c r="B3511" s="78" t="s">
        <v>2636</v>
      </c>
      <c r="C3511" s="86" t="s">
        <v>1415</v>
      </c>
      <c r="D3511" s="122">
        <v>43846.546643518515</v>
      </c>
    </row>
    <row r="3512" spans="1:4" x14ac:dyDescent="0.25">
      <c r="A3512" s="78" t="s">
        <v>251</v>
      </c>
      <c r="B3512" s="78" t="s">
        <v>3266</v>
      </c>
      <c r="C3512" s="86" t="s">
        <v>1415</v>
      </c>
      <c r="D3512" s="122">
        <v>43846.546643518515</v>
      </c>
    </row>
    <row r="3513" spans="1:4" x14ac:dyDescent="0.25">
      <c r="A3513" s="78" t="s">
        <v>251</v>
      </c>
      <c r="B3513" s="78" t="s">
        <v>2994</v>
      </c>
      <c r="C3513" s="86" t="s">
        <v>1415</v>
      </c>
      <c r="D3513" s="122">
        <v>43846.546643518515</v>
      </c>
    </row>
    <row r="3514" spans="1:4" x14ac:dyDescent="0.25">
      <c r="A3514" s="78" t="s">
        <v>251</v>
      </c>
      <c r="B3514" s="78" t="s">
        <v>3044</v>
      </c>
      <c r="C3514" s="86" t="s">
        <v>1415</v>
      </c>
      <c r="D3514" s="122">
        <v>43846.546643518515</v>
      </c>
    </row>
    <row r="3515" spans="1:4" x14ac:dyDescent="0.25">
      <c r="A3515" s="78" t="s">
        <v>251</v>
      </c>
      <c r="B3515" s="78" t="s">
        <v>3073</v>
      </c>
      <c r="C3515" s="86" t="s">
        <v>1415</v>
      </c>
      <c r="D3515" s="122">
        <v>43846.546643518515</v>
      </c>
    </row>
    <row r="3516" spans="1:4" x14ac:dyDescent="0.25">
      <c r="A3516" s="78" t="s">
        <v>251</v>
      </c>
      <c r="B3516" s="78" t="s">
        <v>3012</v>
      </c>
      <c r="C3516" s="86" t="s">
        <v>1415</v>
      </c>
      <c r="D3516" s="122">
        <v>43846.546643518515</v>
      </c>
    </row>
    <row r="3517" spans="1:4" x14ac:dyDescent="0.25">
      <c r="A3517" s="78" t="s">
        <v>251</v>
      </c>
      <c r="B3517" s="78">
        <v>10</v>
      </c>
      <c r="C3517" s="86" t="s">
        <v>1415</v>
      </c>
      <c r="D3517" s="122">
        <v>43846.546643518515</v>
      </c>
    </row>
    <row r="3518" spans="1:4" x14ac:dyDescent="0.25">
      <c r="A3518" s="78" t="s">
        <v>251</v>
      </c>
      <c r="B3518" s="78" t="s">
        <v>2450</v>
      </c>
      <c r="C3518" s="86" t="s">
        <v>1415</v>
      </c>
      <c r="D3518" s="122">
        <v>43846.546643518515</v>
      </c>
    </row>
    <row r="3519" spans="1:4" x14ac:dyDescent="0.25">
      <c r="A3519" s="78" t="s">
        <v>251</v>
      </c>
      <c r="B3519" s="78" t="s">
        <v>3007</v>
      </c>
      <c r="C3519" s="86" t="s">
        <v>1415</v>
      </c>
      <c r="D3519" s="122">
        <v>43846.546643518515</v>
      </c>
    </row>
    <row r="3520" spans="1:4" x14ac:dyDescent="0.25">
      <c r="A3520" s="78" t="s">
        <v>251</v>
      </c>
      <c r="B3520" s="78" t="s">
        <v>2448</v>
      </c>
      <c r="C3520" s="86" t="s">
        <v>1415</v>
      </c>
      <c r="D3520" s="122">
        <v>43846.546643518515</v>
      </c>
    </row>
    <row r="3521" spans="1:4" x14ac:dyDescent="0.25">
      <c r="A3521" s="78" t="s">
        <v>251</v>
      </c>
      <c r="B3521" s="78" t="s">
        <v>3014</v>
      </c>
      <c r="C3521" s="86" t="s">
        <v>1415</v>
      </c>
      <c r="D3521" s="122">
        <v>43846.546643518515</v>
      </c>
    </row>
    <row r="3522" spans="1:4" x14ac:dyDescent="0.25">
      <c r="A3522" s="78" t="s">
        <v>251</v>
      </c>
      <c r="B3522" s="78" t="s">
        <v>2981</v>
      </c>
      <c r="C3522" s="86" t="s">
        <v>1415</v>
      </c>
      <c r="D3522" s="122">
        <v>43846.546643518515</v>
      </c>
    </row>
    <row r="3523" spans="1:4" x14ac:dyDescent="0.25">
      <c r="A3523" s="78" t="s">
        <v>251</v>
      </c>
      <c r="B3523" s="78" t="s">
        <v>2454</v>
      </c>
      <c r="C3523" s="86" t="s">
        <v>1415</v>
      </c>
      <c r="D3523" s="122">
        <v>43846.546643518515</v>
      </c>
    </row>
    <row r="3524" spans="1:4" x14ac:dyDescent="0.25">
      <c r="A3524" s="78" t="s">
        <v>251</v>
      </c>
      <c r="B3524" s="78" t="s">
        <v>2513</v>
      </c>
      <c r="C3524" s="86" t="s">
        <v>1415</v>
      </c>
      <c r="D3524" s="122">
        <v>43846.546643518515</v>
      </c>
    </row>
    <row r="3525" spans="1:4" x14ac:dyDescent="0.25">
      <c r="A3525" s="78" t="s">
        <v>251</v>
      </c>
      <c r="B3525" s="78" t="s">
        <v>3267</v>
      </c>
      <c r="C3525" s="86" t="s">
        <v>1414</v>
      </c>
      <c r="D3525" s="122">
        <v>43846.456736111111</v>
      </c>
    </row>
    <row r="3526" spans="1:4" x14ac:dyDescent="0.25">
      <c r="A3526" s="78" t="s">
        <v>251</v>
      </c>
      <c r="B3526" s="78" t="s">
        <v>2844</v>
      </c>
      <c r="C3526" s="86" t="s">
        <v>1414</v>
      </c>
      <c r="D3526" s="122">
        <v>43846.456736111111</v>
      </c>
    </row>
    <row r="3527" spans="1:4" x14ac:dyDescent="0.25">
      <c r="A3527" s="78" t="s">
        <v>251</v>
      </c>
      <c r="B3527" s="78" t="s">
        <v>3015</v>
      </c>
      <c r="C3527" s="86" t="s">
        <v>1414</v>
      </c>
      <c r="D3527" s="122">
        <v>43846.456736111111</v>
      </c>
    </row>
    <row r="3528" spans="1:4" x14ac:dyDescent="0.25">
      <c r="A3528" s="78" t="s">
        <v>251</v>
      </c>
      <c r="B3528" s="78" t="s">
        <v>3006</v>
      </c>
      <c r="C3528" s="86" t="s">
        <v>1414</v>
      </c>
      <c r="D3528" s="122">
        <v>43846.456736111111</v>
      </c>
    </row>
    <row r="3529" spans="1:4" x14ac:dyDescent="0.25">
      <c r="A3529" s="78" t="s">
        <v>251</v>
      </c>
      <c r="B3529" s="78" t="s">
        <v>3035</v>
      </c>
      <c r="C3529" s="86" t="s">
        <v>1414</v>
      </c>
      <c r="D3529" s="122">
        <v>43846.456736111111</v>
      </c>
    </row>
    <row r="3530" spans="1:4" x14ac:dyDescent="0.25">
      <c r="A3530" s="78" t="s">
        <v>251</v>
      </c>
      <c r="B3530" s="78" t="s">
        <v>2478</v>
      </c>
      <c r="C3530" s="86" t="s">
        <v>1414</v>
      </c>
      <c r="D3530" s="122">
        <v>43846.456736111111</v>
      </c>
    </row>
    <row r="3531" spans="1:4" x14ac:dyDescent="0.25">
      <c r="A3531" s="78" t="s">
        <v>251</v>
      </c>
      <c r="B3531" s="78" t="s">
        <v>2473</v>
      </c>
      <c r="C3531" s="86" t="s">
        <v>1414</v>
      </c>
      <c r="D3531" s="122">
        <v>43846.456736111111</v>
      </c>
    </row>
    <row r="3532" spans="1:4" x14ac:dyDescent="0.25">
      <c r="A3532" s="78" t="s">
        <v>251</v>
      </c>
      <c r="B3532" s="78" t="s">
        <v>3182</v>
      </c>
      <c r="C3532" s="86" t="s">
        <v>1414</v>
      </c>
      <c r="D3532" s="122">
        <v>43846.456736111111</v>
      </c>
    </row>
    <row r="3533" spans="1:4" x14ac:dyDescent="0.25">
      <c r="A3533" s="78" t="s">
        <v>251</v>
      </c>
      <c r="B3533" s="78" t="s">
        <v>2980</v>
      </c>
      <c r="C3533" s="86" t="s">
        <v>1414</v>
      </c>
      <c r="D3533" s="122">
        <v>43846.456736111111</v>
      </c>
    </row>
    <row r="3534" spans="1:4" x14ac:dyDescent="0.25">
      <c r="A3534" s="78" t="s">
        <v>251</v>
      </c>
      <c r="B3534" s="78" t="s">
        <v>2981</v>
      </c>
      <c r="C3534" s="86" t="s">
        <v>1414</v>
      </c>
      <c r="D3534" s="122">
        <v>43846.456736111111</v>
      </c>
    </row>
    <row r="3535" spans="1:4" x14ac:dyDescent="0.25">
      <c r="A3535" s="78" t="s">
        <v>251</v>
      </c>
      <c r="B3535" s="78" t="s">
        <v>2994</v>
      </c>
      <c r="C3535" s="86" t="s">
        <v>1414</v>
      </c>
      <c r="D3535" s="122">
        <v>43846.456736111111</v>
      </c>
    </row>
    <row r="3536" spans="1:4" x14ac:dyDescent="0.25">
      <c r="A3536" s="78" t="s">
        <v>251</v>
      </c>
      <c r="B3536" s="78" t="s">
        <v>3268</v>
      </c>
      <c r="C3536" s="86" t="s">
        <v>1414</v>
      </c>
      <c r="D3536" s="122">
        <v>43846.456736111111</v>
      </c>
    </row>
    <row r="3537" spans="1:4" x14ac:dyDescent="0.25">
      <c r="A3537" s="78" t="s">
        <v>251</v>
      </c>
      <c r="B3537" s="78" t="s">
        <v>2511</v>
      </c>
      <c r="C3537" s="86" t="s">
        <v>1414</v>
      </c>
      <c r="D3537" s="122">
        <v>43846.456736111111</v>
      </c>
    </row>
    <row r="3538" spans="1:4" x14ac:dyDescent="0.25">
      <c r="A3538" s="78" t="s">
        <v>251</v>
      </c>
      <c r="B3538" s="78" t="s">
        <v>2845</v>
      </c>
      <c r="C3538" s="86" t="s">
        <v>1414</v>
      </c>
      <c r="D3538" s="122">
        <v>43846.456736111111</v>
      </c>
    </row>
    <row r="3539" spans="1:4" x14ac:dyDescent="0.25">
      <c r="A3539" s="78" t="s">
        <v>251</v>
      </c>
      <c r="B3539" s="78" t="s">
        <v>3079</v>
      </c>
      <c r="C3539" s="86" t="s">
        <v>1414</v>
      </c>
      <c r="D3539" s="122">
        <v>43846.456736111111</v>
      </c>
    </row>
    <row r="3540" spans="1:4" x14ac:dyDescent="0.25">
      <c r="A3540" s="78" t="s">
        <v>251</v>
      </c>
      <c r="B3540" s="78" t="s">
        <v>2846</v>
      </c>
      <c r="C3540" s="86" t="s">
        <v>1414</v>
      </c>
      <c r="D3540" s="122">
        <v>43846.456736111111</v>
      </c>
    </row>
    <row r="3541" spans="1:4" x14ac:dyDescent="0.25">
      <c r="A3541" s="78" t="s">
        <v>251</v>
      </c>
      <c r="B3541" s="78" t="s">
        <v>2526</v>
      </c>
      <c r="C3541" s="86" t="s">
        <v>1414</v>
      </c>
      <c r="D3541" s="122">
        <v>43846.456736111111</v>
      </c>
    </row>
    <row r="3542" spans="1:4" x14ac:dyDescent="0.25">
      <c r="A3542" s="78" t="s">
        <v>251</v>
      </c>
      <c r="B3542" s="78" t="s">
        <v>2986</v>
      </c>
      <c r="C3542" s="86" t="s">
        <v>1414</v>
      </c>
      <c r="D3542" s="122">
        <v>43846.456736111111</v>
      </c>
    </row>
    <row r="3543" spans="1:4" x14ac:dyDescent="0.25">
      <c r="A3543" s="78" t="s">
        <v>251</v>
      </c>
      <c r="B3543" s="78" t="s">
        <v>2586</v>
      </c>
      <c r="C3543" s="86" t="s">
        <v>1414</v>
      </c>
      <c r="D3543" s="122">
        <v>43846.456736111111</v>
      </c>
    </row>
    <row r="3544" spans="1:4" x14ac:dyDescent="0.25">
      <c r="A3544" s="78" t="s">
        <v>251</v>
      </c>
      <c r="B3544" s="78" t="s">
        <v>2982</v>
      </c>
      <c r="C3544" s="86" t="s">
        <v>1414</v>
      </c>
      <c r="D3544" s="122">
        <v>43846.456736111111</v>
      </c>
    </row>
    <row r="3545" spans="1:4" x14ac:dyDescent="0.25">
      <c r="A3545" s="78" t="s">
        <v>251</v>
      </c>
      <c r="B3545" s="78" t="s">
        <v>2615</v>
      </c>
      <c r="C3545" s="86" t="s">
        <v>1414</v>
      </c>
      <c r="D3545" s="122">
        <v>43846.456736111111</v>
      </c>
    </row>
    <row r="3546" spans="1:4" x14ac:dyDescent="0.25">
      <c r="A3546" s="78" t="s">
        <v>251</v>
      </c>
      <c r="B3546" s="78" t="s">
        <v>2472</v>
      </c>
      <c r="C3546" s="86" t="s">
        <v>1414</v>
      </c>
      <c r="D3546" s="122">
        <v>43846.456736111111</v>
      </c>
    </row>
    <row r="3547" spans="1:4" x14ac:dyDescent="0.25">
      <c r="A3547" s="78" t="s">
        <v>251</v>
      </c>
      <c r="B3547" s="78" t="s">
        <v>3004</v>
      </c>
      <c r="C3547" s="86" t="s">
        <v>1414</v>
      </c>
      <c r="D3547" s="122">
        <v>43846.456736111111</v>
      </c>
    </row>
    <row r="3548" spans="1:4" x14ac:dyDescent="0.25">
      <c r="A3548" s="78" t="s">
        <v>251</v>
      </c>
      <c r="B3548" s="78" t="s">
        <v>2847</v>
      </c>
      <c r="C3548" s="86" t="s">
        <v>1414</v>
      </c>
      <c r="D3548" s="122">
        <v>43846.456736111111</v>
      </c>
    </row>
    <row r="3549" spans="1:4" x14ac:dyDescent="0.25">
      <c r="A3549" s="78" t="s">
        <v>251</v>
      </c>
      <c r="B3549" s="78" t="s">
        <v>3005</v>
      </c>
      <c r="C3549" s="86" t="s">
        <v>1414</v>
      </c>
      <c r="D3549" s="122">
        <v>43846.456736111111</v>
      </c>
    </row>
    <row r="3550" spans="1:4" x14ac:dyDescent="0.25">
      <c r="A3550" s="78" t="s">
        <v>251</v>
      </c>
      <c r="B3550" s="78" t="s">
        <v>2464</v>
      </c>
      <c r="C3550" s="86" t="s">
        <v>1414</v>
      </c>
      <c r="D3550" s="122">
        <v>43846.456736111111</v>
      </c>
    </row>
    <row r="3551" spans="1:4" x14ac:dyDescent="0.25">
      <c r="A3551" s="78" t="s">
        <v>251</v>
      </c>
      <c r="B3551" s="78" t="s">
        <v>3030</v>
      </c>
      <c r="C3551" s="86" t="s">
        <v>1414</v>
      </c>
      <c r="D3551" s="122">
        <v>43846.456736111111</v>
      </c>
    </row>
    <row r="3552" spans="1:4" x14ac:dyDescent="0.25">
      <c r="A3552" s="78" t="s">
        <v>251</v>
      </c>
      <c r="B3552" s="78" t="s">
        <v>3007</v>
      </c>
      <c r="C3552" s="86" t="s">
        <v>1414</v>
      </c>
      <c r="D3552" s="122">
        <v>43846.456736111111</v>
      </c>
    </row>
    <row r="3553" spans="1:4" x14ac:dyDescent="0.25">
      <c r="A3553" s="78" t="s">
        <v>251</v>
      </c>
      <c r="B3553" s="78" t="s">
        <v>2448</v>
      </c>
      <c r="C3553" s="86" t="s">
        <v>1414</v>
      </c>
      <c r="D3553" s="122">
        <v>43846.456736111111</v>
      </c>
    </row>
    <row r="3554" spans="1:4" x14ac:dyDescent="0.25">
      <c r="A3554" s="78" t="s">
        <v>251</v>
      </c>
      <c r="B3554" s="78" t="s">
        <v>2989</v>
      </c>
      <c r="C3554" s="86" t="s">
        <v>1414</v>
      </c>
      <c r="D3554" s="122">
        <v>43846.456736111111</v>
      </c>
    </row>
    <row r="3555" spans="1:4" x14ac:dyDescent="0.25">
      <c r="A3555" s="78" t="s">
        <v>251</v>
      </c>
      <c r="B3555" s="78" t="s">
        <v>3008</v>
      </c>
      <c r="C3555" s="86" t="s">
        <v>1414</v>
      </c>
      <c r="D3555" s="122">
        <v>43846.456736111111</v>
      </c>
    </row>
    <row r="3556" spans="1:4" x14ac:dyDescent="0.25">
      <c r="A3556" s="78" t="s">
        <v>251</v>
      </c>
      <c r="B3556" s="78" t="s">
        <v>3009</v>
      </c>
      <c r="C3556" s="86" t="s">
        <v>1414</v>
      </c>
      <c r="D3556" s="122">
        <v>43846.456736111111</v>
      </c>
    </row>
    <row r="3557" spans="1:4" x14ac:dyDescent="0.25">
      <c r="A3557" s="78" t="s">
        <v>251</v>
      </c>
      <c r="B3557" s="78" t="s">
        <v>2465</v>
      </c>
      <c r="C3557" s="86" t="s">
        <v>1414</v>
      </c>
      <c r="D3557" s="122">
        <v>43846.456736111111</v>
      </c>
    </row>
    <row r="3558" spans="1:4" x14ac:dyDescent="0.25">
      <c r="A3558" s="78" t="s">
        <v>251</v>
      </c>
      <c r="B3558" s="78" t="s">
        <v>3010</v>
      </c>
      <c r="C3558" s="86" t="s">
        <v>1414</v>
      </c>
      <c r="D3558" s="122">
        <v>43846.456736111111</v>
      </c>
    </row>
    <row r="3559" spans="1:4" x14ac:dyDescent="0.25">
      <c r="A3559" s="78" t="s">
        <v>250</v>
      </c>
      <c r="B3559" s="78" t="s">
        <v>3155</v>
      </c>
      <c r="C3559" s="86" t="s">
        <v>1412</v>
      </c>
      <c r="D3559" s="122">
        <v>43851.545370370368</v>
      </c>
    </row>
    <row r="3560" spans="1:4" x14ac:dyDescent="0.25">
      <c r="A3560" s="78" t="s">
        <v>250</v>
      </c>
      <c r="B3560" s="78" t="s">
        <v>3189</v>
      </c>
      <c r="C3560" s="86" t="s">
        <v>1412</v>
      </c>
      <c r="D3560" s="122">
        <v>43851.545370370368</v>
      </c>
    </row>
    <row r="3561" spans="1:4" x14ac:dyDescent="0.25">
      <c r="A3561" s="78" t="s">
        <v>250</v>
      </c>
      <c r="B3561" s="78" t="s">
        <v>3128</v>
      </c>
      <c r="C3561" s="86" t="s">
        <v>1412</v>
      </c>
      <c r="D3561" s="122">
        <v>43851.545370370368</v>
      </c>
    </row>
    <row r="3562" spans="1:4" x14ac:dyDescent="0.25">
      <c r="A3562" s="78" t="s">
        <v>250</v>
      </c>
      <c r="B3562" s="78" t="s">
        <v>3190</v>
      </c>
      <c r="C3562" s="86" t="s">
        <v>1412</v>
      </c>
      <c r="D3562" s="122">
        <v>43851.545370370368</v>
      </c>
    </row>
    <row r="3563" spans="1:4" x14ac:dyDescent="0.25">
      <c r="A3563" s="78" t="s">
        <v>250</v>
      </c>
      <c r="B3563" s="78" t="s">
        <v>3191</v>
      </c>
      <c r="C3563" s="86" t="s">
        <v>1412</v>
      </c>
      <c r="D3563" s="122">
        <v>43851.545370370368</v>
      </c>
    </row>
    <row r="3564" spans="1:4" x14ac:dyDescent="0.25">
      <c r="A3564" s="78" t="s">
        <v>250</v>
      </c>
      <c r="B3564" s="78" t="s">
        <v>3192</v>
      </c>
      <c r="C3564" s="86" t="s">
        <v>1412</v>
      </c>
      <c r="D3564" s="122">
        <v>43851.545370370368</v>
      </c>
    </row>
    <row r="3565" spans="1:4" x14ac:dyDescent="0.25">
      <c r="A3565" s="78" t="s">
        <v>250</v>
      </c>
      <c r="B3565" s="78" t="s">
        <v>2990</v>
      </c>
      <c r="C3565" s="86" t="s">
        <v>1412</v>
      </c>
      <c r="D3565" s="122">
        <v>43851.545370370368</v>
      </c>
    </row>
    <row r="3566" spans="1:4" x14ac:dyDescent="0.25">
      <c r="A3566" s="78" t="s">
        <v>250</v>
      </c>
      <c r="B3566" s="78" t="s">
        <v>2609</v>
      </c>
      <c r="C3566" s="86" t="s">
        <v>1412</v>
      </c>
      <c r="D3566" s="122">
        <v>43851.545370370368</v>
      </c>
    </row>
    <row r="3567" spans="1:4" x14ac:dyDescent="0.25">
      <c r="A3567" s="78" t="s">
        <v>250</v>
      </c>
      <c r="B3567" s="78" t="s">
        <v>2807</v>
      </c>
      <c r="C3567" s="86" t="s">
        <v>1412</v>
      </c>
      <c r="D3567" s="122">
        <v>43851.545370370368</v>
      </c>
    </row>
    <row r="3568" spans="1:4" x14ac:dyDescent="0.25">
      <c r="A3568" s="78" t="s">
        <v>250</v>
      </c>
      <c r="B3568" s="78" t="s">
        <v>2982</v>
      </c>
      <c r="C3568" s="86" t="s">
        <v>1412</v>
      </c>
      <c r="D3568" s="122">
        <v>43851.545370370368</v>
      </c>
    </row>
    <row r="3569" spans="1:4" x14ac:dyDescent="0.25">
      <c r="A3569" s="78" t="s">
        <v>250</v>
      </c>
      <c r="B3569" s="78" t="s">
        <v>3039</v>
      </c>
      <c r="C3569" s="86" t="s">
        <v>1412</v>
      </c>
      <c r="D3569" s="122">
        <v>43851.545370370368</v>
      </c>
    </row>
    <row r="3570" spans="1:4" x14ac:dyDescent="0.25">
      <c r="A3570" s="78" t="s">
        <v>250</v>
      </c>
      <c r="B3570" s="78" t="s">
        <v>3041</v>
      </c>
      <c r="C3570" s="86" t="s">
        <v>1412</v>
      </c>
      <c r="D3570" s="122">
        <v>43851.545370370368</v>
      </c>
    </row>
    <row r="3571" spans="1:4" x14ac:dyDescent="0.25">
      <c r="A3571" s="78" t="s">
        <v>250</v>
      </c>
      <c r="B3571" s="78" t="s">
        <v>3193</v>
      </c>
      <c r="C3571" s="86" t="s">
        <v>1412</v>
      </c>
      <c r="D3571" s="122">
        <v>43851.545370370368</v>
      </c>
    </row>
    <row r="3572" spans="1:4" x14ac:dyDescent="0.25">
      <c r="A3572" s="78" t="s">
        <v>250</v>
      </c>
      <c r="B3572" s="78" t="s">
        <v>1678</v>
      </c>
      <c r="C3572" s="86" t="s">
        <v>1412</v>
      </c>
      <c r="D3572" s="122">
        <v>43851.545370370368</v>
      </c>
    </row>
    <row r="3573" spans="1:4" x14ac:dyDescent="0.25">
      <c r="A3573" s="78" t="s">
        <v>250</v>
      </c>
      <c r="B3573" s="78" t="s">
        <v>3029</v>
      </c>
      <c r="C3573" s="86" t="s">
        <v>1412</v>
      </c>
      <c r="D3573" s="122">
        <v>43851.545370370368</v>
      </c>
    </row>
    <row r="3574" spans="1:4" x14ac:dyDescent="0.25">
      <c r="A3574" s="78" t="s">
        <v>250</v>
      </c>
      <c r="B3574" s="78" t="s">
        <v>3015</v>
      </c>
      <c r="C3574" s="86" t="s">
        <v>1412</v>
      </c>
      <c r="D3574" s="122">
        <v>43851.545370370368</v>
      </c>
    </row>
    <row r="3575" spans="1:4" x14ac:dyDescent="0.25">
      <c r="A3575" s="78" t="s">
        <v>250</v>
      </c>
      <c r="B3575" s="78" t="s">
        <v>2998</v>
      </c>
      <c r="C3575" s="86" t="s">
        <v>1412</v>
      </c>
      <c r="D3575" s="122">
        <v>43851.545370370368</v>
      </c>
    </row>
    <row r="3576" spans="1:4" x14ac:dyDescent="0.25">
      <c r="A3576" s="78" t="s">
        <v>250</v>
      </c>
      <c r="B3576" s="78" t="s">
        <v>2808</v>
      </c>
      <c r="C3576" s="86" t="s">
        <v>1412</v>
      </c>
      <c r="D3576" s="122">
        <v>43851.545370370368</v>
      </c>
    </row>
    <row r="3577" spans="1:4" x14ac:dyDescent="0.25">
      <c r="A3577" s="78" t="s">
        <v>250</v>
      </c>
      <c r="B3577" s="78" t="s">
        <v>2989</v>
      </c>
      <c r="C3577" s="86" t="s">
        <v>1412</v>
      </c>
      <c r="D3577" s="122">
        <v>43851.545370370368</v>
      </c>
    </row>
    <row r="3578" spans="1:4" x14ac:dyDescent="0.25">
      <c r="A3578" s="78" t="s">
        <v>250</v>
      </c>
      <c r="B3578" s="78" t="s">
        <v>2981</v>
      </c>
      <c r="C3578" s="86" t="s">
        <v>1412</v>
      </c>
      <c r="D3578" s="122">
        <v>43851.545370370368</v>
      </c>
    </row>
    <row r="3579" spans="1:4" x14ac:dyDescent="0.25">
      <c r="A3579" s="78" t="s">
        <v>250</v>
      </c>
      <c r="B3579" s="78" t="s">
        <v>2994</v>
      </c>
      <c r="C3579" s="86" t="s">
        <v>1412</v>
      </c>
      <c r="D3579" s="122">
        <v>43851.545370370368</v>
      </c>
    </row>
    <row r="3580" spans="1:4" x14ac:dyDescent="0.25">
      <c r="A3580" s="78" t="s">
        <v>250</v>
      </c>
      <c r="B3580" s="78" t="s">
        <v>3028</v>
      </c>
      <c r="C3580" s="86" t="s">
        <v>1412</v>
      </c>
      <c r="D3580" s="122">
        <v>43851.545370370368</v>
      </c>
    </row>
    <row r="3581" spans="1:4" x14ac:dyDescent="0.25">
      <c r="A3581" s="78" t="s">
        <v>250</v>
      </c>
      <c r="B3581" s="78" t="s">
        <v>2809</v>
      </c>
      <c r="C3581" s="86" t="s">
        <v>1412</v>
      </c>
      <c r="D3581" s="122">
        <v>43851.545370370368</v>
      </c>
    </row>
    <row r="3582" spans="1:4" x14ac:dyDescent="0.25">
      <c r="A3582" s="78" t="s">
        <v>250</v>
      </c>
      <c r="B3582" s="78" t="s">
        <v>3008</v>
      </c>
      <c r="C3582" s="86" t="s">
        <v>1412</v>
      </c>
      <c r="D3582" s="122">
        <v>43851.545370370368</v>
      </c>
    </row>
    <row r="3583" spans="1:4" x14ac:dyDescent="0.25">
      <c r="A3583" s="78" t="s">
        <v>250</v>
      </c>
      <c r="B3583" s="78" t="s">
        <v>3009</v>
      </c>
      <c r="C3583" s="86" t="s">
        <v>1412</v>
      </c>
      <c r="D3583" s="122">
        <v>43851.545370370368</v>
      </c>
    </row>
    <row r="3584" spans="1:4" x14ac:dyDescent="0.25">
      <c r="A3584" s="78" t="s">
        <v>250</v>
      </c>
      <c r="B3584" s="78" t="s">
        <v>2465</v>
      </c>
      <c r="C3584" s="86" t="s">
        <v>1412</v>
      </c>
      <c r="D3584" s="122">
        <v>43851.545370370368</v>
      </c>
    </row>
    <row r="3585" spans="1:4" x14ac:dyDescent="0.25">
      <c r="A3585" s="78" t="s">
        <v>250</v>
      </c>
      <c r="B3585" s="78" t="s">
        <v>3010</v>
      </c>
      <c r="C3585" s="86" t="s">
        <v>1412</v>
      </c>
      <c r="D3585" s="122">
        <v>43851.545370370368</v>
      </c>
    </row>
    <row r="3586" spans="1:4" x14ac:dyDescent="0.25">
      <c r="A3586" s="78" t="s">
        <v>268</v>
      </c>
      <c r="B3586" s="78" t="s">
        <v>3160</v>
      </c>
      <c r="C3586" s="86" t="s">
        <v>1462</v>
      </c>
      <c r="D3586" s="122">
        <v>43852.824432870373</v>
      </c>
    </row>
    <row r="3587" spans="1:4" x14ac:dyDescent="0.25">
      <c r="A3587" s="78" t="s">
        <v>268</v>
      </c>
      <c r="B3587" s="78" t="s">
        <v>2472</v>
      </c>
      <c r="C3587" s="86" t="s">
        <v>1462</v>
      </c>
      <c r="D3587" s="122">
        <v>43852.824432870373</v>
      </c>
    </row>
    <row r="3588" spans="1:4" x14ac:dyDescent="0.25">
      <c r="A3588" s="78" t="s">
        <v>268</v>
      </c>
      <c r="B3588" s="78" t="s">
        <v>2990</v>
      </c>
      <c r="C3588" s="86" t="s">
        <v>1462</v>
      </c>
      <c r="D3588" s="122">
        <v>43852.824432870373</v>
      </c>
    </row>
    <row r="3589" spans="1:4" x14ac:dyDescent="0.25">
      <c r="A3589" s="78" t="s">
        <v>268</v>
      </c>
      <c r="B3589" s="78" t="s">
        <v>2483</v>
      </c>
      <c r="C3589" s="86" t="s">
        <v>1462</v>
      </c>
      <c r="D3589" s="122">
        <v>43852.824432870373</v>
      </c>
    </row>
    <row r="3590" spans="1:4" x14ac:dyDescent="0.25">
      <c r="A3590" s="78" t="s">
        <v>268</v>
      </c>
      <c r="B3590" s="78" t="s">
        <v>2983</v>
      </c>
      <c r="C3590" s="86" t="s">
        <v>1462</v>
      </c>
      <c r="D3590" s="122">
        <v>43852.824432870373</v>
      </c>
    </row>
    <row r="3591" spans="1:4" x14ac:dyDescent="0.25">
      <c r="A3591" s="78" t="s">
        <v>268</v>
      </c>
      <c r="B3591" s="78" t="s">
        <v>3053</v>
      </c>
      <c r="C3591" s="86" t="s">
        <v>1462</v>
      </c>
      <c r="D3591" s="122">
        <v>43852.824432870373</v>
      </c>
    </row>
    <row r="3592" spans="1:4" x14ac:dyDescent="0.25">
      <c r="A3592" s="78" t="s">
        <v>268</v>
      </c>
      <c r="B3592" s="78" t="s">
        <v>3040</v>
      </c>
      <c r="C3592" s="86" t="s">
        <v>1462</v>
      </c>
      <c r="D3592" s="122">
        <v>43852.824432870373</v>
      </c>
    </row>
    <row r="3593" spans="1:4" x14ac:dyDescent="0.25">
      <c r="A3593" s="78" t="s">
        <v>268</v>
      </c>
      <c r="B3593" s="78" t="s">
        <v>511</v>
      </c>
      <c r="C3593" s="86" t="s">
        <v>1462</v>
      </c>
      <c r="D3593" s="122">
        <v>43852.824432870373</v>
      </c>
    </row>
    <row r="3594" spans="1:4" x14ac:dyDescent="0.25">
      <c r="A3594" s="78" t="s">
        <v>268</v>
      </c>
      <c r="B3594" s="78" t="s">
        <v>3145</v>
      </c>
      <c r="C3594" s="86" t="s">
        <v>1462</v>
      </c>
      <c r="D3594" s="122">
        <v>43852.824432870373</v>
      </c>
    </row>
    <row r="3595" spans="1:4" x14ac:dyDescent="0.25">
      <c r="A3595" s="78" t="s">
        <v>268</v>
      </c>
      <c r="B3595" s="78" t="s">
        <v>3014</v>
      </c>
      <c r="C3595" s="86" t="s">
        <v>1462</v>
      </c>
      <c r="D3595" s="122">
        <v>43852.824432870373</v>
      </c>
    </row>
    <row r="3596" spans="1:4" x14ac:dyDescent="0.25">
      <c r="A3596" s="78" t="s">
        <v>268</v>
      </c>
      <c r="B3596" s="78" t="s">
        <v>3104</v>
      </c>
      <c r="C3596" s="86" t="s">
        <v>1462</v>
      </c>
      <c r="D3596" s="122">
        <v>43852.824432870373</v>
      </c>
    </row>
    <row r="3597" spans="1:4" x14ac:dyDescent="0.25">
      <c r="A3597" s="78" t="s">
        <v>268</v>
      </c>
      <c r="B3597" s="78" t="s">
        <v>2454</v>
      </c>
      <c r="C3597" s="86" t="s">
        <v>1462</v>
      </c>
      <c r="D3597" s="122">
        <v>43852.824432870373</v>
      </c>
    </row>
    <row r="3598" spans="1:4" x14ac:dyDescent="0.25">
      <c r="A3598" s="78" t="s">
        <v>268</v>
      </c>
      <c r="B3598" s="78" t="s">
        <v>2982</v>
      </c>
      <c r="C3598" s="86" t="s">
        <v>1462</v>
      </c>
      <c r="D3598" s="122">
        <v>43852.824432870373</v>
      </c>
    </row>
    <row r="3599" spans="1:4" x14ac:dyDescent="0.25">
      <c r="A3599" s="78" t="s">
        <v>268</v>
      </c>
      <c r="B3599" s="78" t="s">
        <v>2450</v>
      </c>
      <c r="C3599" s="86" t="s">
        <v>1462</v>
      </c>
      <c r="D3599" s="122">
        <v>43852.824432870373</v>
      </c>
    </row>
    <row r="3600" spans="1:4" x14ac:dyDescent="0.25">
      <c r="A3600" s="78" t="s">
        <v>268</v>
      </c>
      <c r="B3600" s="78" t="s">
        <v>3007</v>
      </c>
      <c r="C3600" s="86" t="s">
        <v>1462</v>
      </c>
      <c r="D3600" s="122">
        <v>43852.824432870373</v>
      </c>
    </row>
    <row r="3601" spans="1:4" x14ac:dyDescent="0.25">
      <c r="A3601" s="78" t="s">
        <v>268</v>
      </c>
      <c r="B3601" s="78" t="s">
        <v>2448</v>
      </c>
      <c r="C3601" s="86" t="s">
        <v>1462</v>
      </c>
      <c r="D3601" s="122">
        <v>43852.824432870373</v>
      </c>
    </row>
    <row r="3602" spans="1:4" x14ac:dyDescent="0.25">
      <c r="A3602" s="78" t="s">
        <v>268</v>
      </c>
      <c r="B3602" s="78">
        <v>10</v>
      </c>
      <c r="C3602" s="86" t="s">
        <v>1462</v>
      </c>
      <c r="D3602" s="122">
        <v>43852.824432870373</v>
      </c>
    </row>
    <row r="3603" spans="1:4" x14ac:dyDescent="0.25">
      <c r="A3603" s="78" t="s">
        <v>268</v>
      </c>
      <c r="B3603" s="78" t="s">
        <v>3105</v>
      </c>
      <c r="C3603" s="86" t="s">
        <v>1462</v>
      </c>
      <c r="D3603" s="122">
        <v>43852.824432870373</v>
      </c>
    </row>
    <row r="3604" spans="1:4" x14ac:dyDescent="0.25">
      <c r="A3604" s="78" t="s">
        <v>268</v>
      </c>
      <c r="B3604" s="78">
        <v>31</v>
      </c>
      <c r="C3604" s="86" t="s">
        <v>1462</v>
      </c>
      <c r="D3604" s="122">
        <v>43852.824432870373</v>
      </c>
    </row>
    <row r="3605" spans="1:4" x14ac:dyDescent="0.25">
      <c r="A3605" s="78" t="s">
        <v>268</v>
      </c>
      <c r="B3605" s="78" t="s">
        <v>3089</v>
      </c>
      <c r="C3605" s="86" t="s">
        <v>1462</v>
      </c>
      <c r="D3605" s="122">
        <v>43852.824432870373</v>
      </c>
    </row>
    <row r="3606" spans="1:4" x14ac:dyDescent="0.25">
      <c r="A3606" s="78" t="s">
        <v>268</v>
      </c>
      <c r="B3606" s="78">
        <v>2020</v>
      </c>
      <c r="C3606" s="86" t="s">
        <v>1462</v>
      </c>
      <c r="D3606" s="122">
        <v>43852.824432870373</v>
      </c>
    </row>
    <row r="3607" spans="1:4" x14ac:dyDescent="0.25">
      <c r="A3607" s="78" t="s">
        <v>268</v>
      </c>
      <c r="B3607" s="78" t="s">
        <v>2520</v>
      </c>
      <c r="C3607" s="86" t="s">
        <v>1462</v>
      </c>
      <c r="D3607" s="122">
        <v>43852.824432870373</v>
      </c>
    </row>
    <row r="3608" spans="1:4" x14ac:dyDescent="0.25">
      <c r="A3608" s="78" t="s">
        <v>268</v>
      </c>
      <c r="B3608" s="78" t="s">
        <v>3161</v>
      </c>
      <c r="C3608" s="86" t="s">
        <v>1462</v>
      </c>
      <c r="D3608" s="122">
        <v>43852.824432870373</v>
      </c>
    </row>
    <row r="3609" spans="1:4" x14ac:dyDescent="0.25">
      <c r="A3609" s="78" t="s">
        <v>268</v>
      </c>
      <c r="B3609" s="78" t="s">
        <v>3039</v>
      </c>
      <c r="C3609" s="86" t="s">
        <v>1462</v>
      </c>
      <c r="D3609" s="122">
        <v>43852.824432870373</v>
      </c>
    </row>
    <row r="3610" spans="1:4" x14ac:dyDescent="0.25">
      <c r="A3610" s="78" t="s">
        <v>268</v>
      </c>
      <c r="B3610" s="78" t="s">
        <v>2521</v>
      </c>
      <c r="C3610" s="86" t="s">
        <v>1462</v>
      </c>
      <c r="D3610" s="122">
        <v>43852.824432870373</v>
      </c>
    </row>
    <row r="3611" spans="1:4" x14ac:dyDescent="0.25">
      <c r="A3611" s="78" t="s">
        <v>268</v>
      </c>
      <c r="B3611" s="78" t="s">
        <v>2518</v>
      </c>
      <c r="C3611" s="86" t="s">
        <v>1462</v>
      </c>
      <c r="D3611" s="122">
        <v>43852.824432870373</v>
      </c>
    </row>
    <row r="3612" spans="1:4" x14ac:dyDescent="0.25">
      <c r="A3612" s="78" t="s">
        <v>268</v>
      </c>
      <c r="B3612" s="78" t="s">
        <v>3024</v>
      </c>
      <c r="C3612" s="86" t="s">
        <v>1462</v>
      </c>
      <c r="D3612" s="122">
        <v>43852.824432870373</v>
      </c>
    </row>
    <row r="3613" spans="1:4" x14ac:dyDescent="0.25">
      <c r="A3613" s="78" t="s">
        <v>268</v>
      </c>
      <c r="B3613" s="78" t="s">
        <v>2994</v>
      </c>
      <c r="C3613" s="86" t="s">
        <v>1462</v>
      </c>
      <c r="D3613" s="122">
        <v>43852.824432870373</v>
      </c>
    </row>
    <row r="3614" spans="1:4" x14ac:dyDescent="0.25">
      <c r="A3614" s="78" t="s">
        <v>268</v>
      </c>
      <c r="B3614" s="78" t="s">
        <v>3160</v>
      </c>
      <c r="C3614" s="86" t="s">
        <v>1461</v>
      </c>
      <c r="D3614" s="122">
        <v>43851.502847222226</v>
      </c>
    </row>
    <row r="3615" spans="1:4" x14ac:dyDescent="0.25">
      <c r="A3615" s="78" t="s">
        <v>268</v>
      </c>
      <c r="B3615" s="78" t="s">
        <v>2472</v>
      </c>
      <c r="C3615" s="86" t="s">
        <v>1461</v>
      </c>
      <c r="D3615" s="122">
        <v>43851.502847222226</v>
      </c>
    </row>
    <row r="3616" spans="1:4" x14ac:dyDescent="0.25">
      <c r="A3616" s="78" t="s">
        <v>268</v>
      </c>
      <c r="B3616" s="78" t="s">
        <v>2990</v>
      </c>
      <c r="C3616" s="86" t="s">
        <v>1461</v>
      </c>
      <c r="D3616" s="122">
        <v>43851.502847222226</v>
      </c>
    </row>
    <row r="3617" spans="1:4" x14ac:dyDescent="0.25">
      <c r="A3617" s="78" t="s">
        <v>268</v>
      </c>
      <c r="B3617" s="78" t="s">
        <v>2483</v>
      </c>
      <c r="C3617" s="86" t="s">
        <v>1461</v>
      </c>
      <c r="D3617" s="122">
        <v>43851.502847222226</v>
      </c>
    </row>
    <row r="3618" spans="1:4" x14ac:dyDescent="0.25">
      <c r="A3618" s="78" t="s">
        <v>268</v>
      </c>
      <c r="B3618" s="78" t="s">
        <v>2983</v>
      </c>
      <c r="C3618" s="86" t="s">
        <v>1461</v>
      </c>
      <c r="D3618" s="122">
        <v>43851.502847222226</v>
      </c>
    </row>
    <row r="3619" spans="1:4" x14ac:dyDescent="0.25">
      <c r="A3619" s="78" t="s">
        <v>268</v>
      </c>
      <c r="B3619" s="78" t="s">
        <v>3053</v>
      </c>
      <c r="C3619" s="86" t="s">
        <v>1461</v>
      </c>
      <c r="D3619" s="122">
        <v>43851.502847222226</v>
      </c>
    </row>
    <row r="3620" spans="1:4" x14ac:dyDescent="0.25">
      <c r="A3620" s="78" t="s">
        <v>268</v>
      </c>
      <c r="B3620" s="78" t="s">
        <v>3040</v>
      </c>
      <c r="C3620" s="86" t="s">
        <v>1461</v>
      </c>
      <c r="D3620" s="122">
        <v>43851.502847222226</v>
      </c>
    </row>
    <row r="3621" spans="1:4" x14ac:dyDescent="0.25">
      <c r="A3621" s="78" t="s">
        <v>268</v>
      </c>
      <c r="B3621" s="78" t="s">
        <v>511</v>
      </c>
      <c r="C3621" s="86" t="s">
        <v>1461</v>
      </c>
      <c r="D3621" s="122">
        <v>43851.502847222226</v>
      </c>
    </row>
    <row r="3622" spans="1:4" x14ac:dyDescent="0.25">
      <c r="A3622" s="78" t="s">
        <v>268</v>
      </c>
      <c r="B3622" s="78" t="s">
        <v>3145</v>
      </c>
      <c r="C3622" s="86" t="s">
        <v>1461</v>
      </c>
      <c r="D3622" s="122">
        <v>43851.502847222226</v>
      </c>
    </row>
    <row r="3623" spans="1:4" x14ac:dyDescent="0.25">
      <c r="A3623" s="78" t="s">
        <v>268</v>
      </c>
      <c r="B3623" s="78" t="s">
        <v>3014</v>
      </c>
      <c r="C3623" s="86" t="s">
        <v>1461</v>
      </c>
      <c r="D3623" s="122">
        <v>43851.502847222226</v>
      </c>
    </row>
    <row r="3624" spans="1:4" x14ac:dyDescent="0.25">
      <c r="A3624" s="78" t="s">
        <v>268</v>
      </c>
      <c r="B3624" s="78" t="s">
        <v>3104</v>
      </c>
      <c r="C3624" s="86" t="s">
        <v>1461</v>
      </c>
      <c r="D3624" s="122">
        <v>43851.502847222226</v>
      </c>
    </row>
    <row r="3625" spans="1:4" x14ac:dyDescent="0.25">
      <c r="A3625" s="78" t="s">
        <v>268</v>
      </c>
      <c r="B3625" s="78" t="s">
        <v>2454</v>
      </c>
      <c r="C3625" s="86" t="s">
        <v>1461</v>
      </c>
      <c r="D3625" s="122">
        <v>43851.502847222226</v>
      </c>
    </row>
    <row r="3626" spans="1:4" x14ac:dyDescent="0.25">
      <c r="A3626" s="78" t="s">
        <v>268</v>
      </c>
      <c r="B3626" s="78" t="s">
        <v>2982</v>
      </c>
      <c r="C3626" s="86" t="s">
        <v>1461</v>
      </c>
      <c r="D3626" s="122">
        <v>43851.502847222226</v>
      </c>
    </row>
    <row r="3627" spans="1:4" x14ac:dyDescent="0.25">
      <c r="A3627" s="78" t="s">
        <v>268</v>
      </c>
      <c r="B3627" s="78" t="s">
        <v>2450</v>
      </c>
      <c r="C3627" s="86" t="s">
        <v>1461</v>
      </c>
      <c r="D3627" s="122">
        <v>43851.502847222226</v>
      </c>
    </row>
    <row r="3628" spans="1:4" x14ac:dyDescent="0.25">
      <c r="A3628" s="78" t="s">
        <v>268</v>
      </c>
      <c r="B3628" s="78" t="s">
        <v>3007</v>
      </c>
      <c r="C3628" s="86" t="s">
        <v>1461</v>
      </c>
      <c r="D3628" s="122">
        <v>43851.502847222226</v>
      </c>
    </row>
    <row r="3629" spans="1:4" x14ac:dyDescent="0.25">
      <c r="A3629" s="78" t="s">
        <v>268</v>
      </c>
      <c r="B3629" s="78" t="s">
        <v>2448</v>
      </c>
      <c r="C3629" s="86" t="s">
        <v>1461</v>
      </c>
      <c r="D3629" s="122">
        <v>43851.502847222226</v>
      </c>
    </row>
    <row r="3630" spans="1:4" x14ac:dyDescent="0.25">
      <c r="A3630" s="78" t="s">
        <v>268</v>
      </c>
      <c r="B3630" s="78">
        <v>10</v>
      </c>
      <c r="C3630" s="86" t="s">
        <v>1461</v>
      </c>
      <c r="D3630" s="122">
        <v>43851.502847222226</v>
      </c>
    </row>
    <row r="3631" spans="1:4" x14ac:dyDescent="0.25">
      <c r="A3631" s="78" t="s">
        <v>268</v>
      </c>
      <c r="B3631" s="78" t="s">
        <v>3105</v>
      </c>
      <c r="C3631" s="86" t="s">
        <v>1461</v>
      </c>
      <c r="D3631" s="122">
        <v>43851.502847222226</v>
      </c>
    </row>
    <row r="3632" spans="1:4" x14ac:dyDescent="0.25">
      <c r="A3632" s="78" t="s">
        <v>268</v>
      </c>
      <c r="B3632" s="78">
        <v>31</v>
      </c>
      <c r="C3632" s="86" t="s">
        <v>1461</v>
      </c>
      <c r="D3632" s="122">
        <v>43851.502847222226</v>
      </c>
    </row>
    <row r="3633" spans="1:4" x14ac:dyDescent="0.25">
      <c r="A3633" s="78" t="s">
        <v>268</v>
      </c>
      <c r="B3633" s="78" t="s">
        <v>3089</v>
      </c>
      <c r="C3633" s="86" t="s">
        <v>1461</v>
      </c>
      <c r="D3633" s="122">
        <v>43851.502847222226</v>
      </c>
    </row>
    <row r="3634" spans="1:4" x14ac:dyDescent="0.25">
      <c r="A3634" s="78" t="s">
        <v>268</v>
      </c>
      <c r="B3634" s="78">
        <v>2020</v>
      </c>
      <c r="C3634" s="86" t="s">
        <v>1461</v>
      </c>
      <c r="D3634" s="122">
        <v>43851.502847222226</v>
      </c>
    </row>
    <row r="3635" spans="1:4" x14ac:dyDescent="0.25">
      <c r="A3635" s="78" t="s">
        <v>268</v>
      </c>
      <c r="B3635" s="78" t="s">
        <v>2520</v>
      </c>
      <c r="C3635" s="86" t="s">
        <v>1461</v>
      </c>
      <c r="D3635" s="122">
        <v>43851.502847222226</v>
      </c>
    </row>
    <row r="3636" spans="1:4" x14ac:dyDescent="0.25">
      <c r="A3636" s="78" t="s">
        <v>268</v>
      </c>
      <c r="B3636" s="78" t="s">
        <v>3161</v>
      </c>
      <c r="C3636" s="86" t="s">
        <v>1461</v>
      </c>
      <c r="D3636" s="122">
        <v>43851.502847222226</v>
      </c>
    </row>
    <row r="3637" spans="1:4" x14ac:dyDescent="0.25">
      <c r="A3637" s="78" t="s">
        <v>268</v>
      </c>
      <c r="B3637" s="78" t="s">
        <v>3039</v>
      </c>
      <c r="C3637" s="86" t="s">
        <v>1461</v>
      </c>
      <c r="D3637" s="122">
        <v>43851.502847222226</v>
      </c>
    </row>
    <row r="3638" spans="1:4" x14ac:dyDescent="0.25">
      <c r="A3638" s="78" t="s">
        <v>268</v>
      </c>
      <c r="B3638" s="78" t="s">
        <v>2521</v>
      </c>
      <c r="C3638" s="86" t="s">
        <v>1461</v>
      </c>
      <c r="D3638" s="122">
        <v>43851.502847222226</v>
      </c>
    </row>
    <row r="3639" spans="1:4" x14ac:dyDescent="0.25">
      <c r="A3639" s="78" t="s">
        <v>268</v>
      </c>
      <c r="B3639" s="78" t="s">
        <v>2518</v>
      </c>
      <c r="C3639" s="86" t="s">
        <v>1461</v>
      </c>
      <c r="D3639" s="122">
        <v>43851.502847222226</v>
      </c>
    </row>
    <row r="3640" spans="1:4" x14ac:dyDescent="0.25">
      <c r="A3640" s="78" t="s">
        <v>268</v>
      </c>
      <c r="B3640" s="78" t="s">
        <v>3024</v>
      </c>
      <c r="C3640" s="86" t="s">
        <v>1461</v>
      </c>
      <c r="D3640" s="122">
        <v>43851.502847222226</v>
      </c>
    </row>
    <row r="3641" spans="1:4" x14ac:dyDescent="0.25">
      <c r="A3641" s="78" t="s">
        <v>268</v>
      </c>
      <c r="B3641" s="78" t="s">
        <v>2994</v>
      </c>
      <c r="C3641" s="86" t="s">
        <v>1461</v>
      </c>
      <c r="D3641" s="122">
        <v>43851.502847222226</v>
      </c>
    </row>
    <row r="3642" spans="1:4" x14ac:dyDescent="0.25">
      <c r="A3642" s="78" t="s">
        <v>268</v>
      </c>
      <c r="B3642" s="78" t="s">
        <v>3160</v>
      </c>
      <c r="C3642" s="86" t="s">
        <v>1460</v>
      </c>
      <c r="D3642" s="122">
        <v>43850.450821759259</v>
      </c>
    </row>
    <row r="3643" spans="1:4" x14ac:dyDescent="0.25">
      <c r="A3643" s="78" t="s">
        <v>268</v>
      </c>
      <c r="B3643" s="78" t="s">
        <v>2472</v>
      </c>
      <c r="C3643" s="86" t="s">
        <v>1460</v>
      </c>
      <c r="D3643" s="122">
        <v>43850.450821759259</v>
      </c>
    </row>
    <row r="3644" spans="1:4" x14ac:dyDescent="0.25">
      <c r="A3644" s="78" t="s">
        <v>268</v>
      </c>
      <c r="B3644" s="78" t="s">
        <v>2990</v>
      </c>
      <c r="C3644" s="86" t="s">
        <v>1460</v>
      </c>
      <c r="D3644" s="122">
        <v>43850.450821759259</v>
      </c>
    </row>
    <row r="3645" spans="1:4" x14ac:dyDescent="0.25">
      <c r="A3645" s="78" t="s">
        <v>268</v>
      </c>
      <c r="B3645" s="78" t="s">
        <v>2483</v>
      </c>
      <c r="C3645" s="86" t="s">
        <v>1460</v>
      </c>
      <c r="D3645" s="122">
        <v>43850.450821759259</v>
      </c>
    </row>
    <row r="3646" spans="1:4" x14ac:dyDescent="0.25">
      <c r="A3646" s="78" t="s">
        <v>268</v>
      </c>
      <c r="B3646" s="78" t="s">
        <v>2983</v>
      </c>
      <c r="C3646" s="86" t="s">
        <v>1460</v>
      </c>
      <c r="D3646" s="122">
        <v>43850.450821759259</v>
      </c>
    </row>
    <row r="3647" spans="1:4" x14ac:dyDescent="0.25">
      <c r="A3647" s="78" t="s">
        <v>268</v>
      </c>
      <c r="B3647" s="78" t="s">
        <v>3053</v>
      </c>
      <c r="C3647" s="86" t="s">
        <v>1460</v>
      </c>
      <c r="D3647" s="122">
        <v>43850.450821759259</v>
      </c>
    </row>
    <row r="3648" spans="1:4" x14ac:dyDescent="0.25">
      <c r="A3648" s="78" t="s">
        <v>268</v>
      </c>
      <c r="B3648" s="78" t="s">
        <v>3040</v>
      </c>
      <c r="C3648" s="86" t="s">
        <v>1460</v>
      </c>
      <c r="D3648" s="122">
        <v>43850.450821759259</v>
      </c>
    </row>
    <row r="3649" spans="1:4" x14ac:dyDescent="0.25">
      <c r="A3649" s="78" t="s">
        <v>268</v>
      </c>
      <c r="B3649" s="78" t="s">
        <v>511</v>
      </c>
      <c r="C3649" s="86" t="s">
        <v>1460</v>
      </c>
      <c r="D3649" s="122">
        <v>43850.450821759259</v>
      </c>
    </row>
    <row r="3650" spans="1:4" x14ac:dyDescent="0.25">
      <c r="A3650" s="78" t="s">
        <v>268</v>
      </c>
      <c r="B3650" s="78" t="s">
        <v>2992</v>
      </c>
      <c r="C3650" s="86" t="s">
        <v>1460</v>
      </c>
      <c r="D3650" s="122">
        <v>43850.450821759259</v>
      </c>
    </row>
    <row r="3651" spans="1:4" x14ac:dyDescent="0.25">
      <c r="A3651" s="78" t="s">
        <v>268</v>
      </c>
      <c r="B3651" s="78" t="s">
        <v>2982</v>
      </c>
      <c r="C3651" s="86" t="s">
        <v>1460</v>
      </c>
      <c r="D3651" s="122">
        <v>43850.450821759259</v>
      </c>
    </row>
    <row r="3652" spans="1:4" x14ac:dyDescent="0.25">
      <c r="A3652" s="78" t="s">
        <v>268</v>
      </c>
      <c r="B3652" s="78" t="s">
        <v>2988</v>
      </c>
      <c r="C3652" s="86" t="s">
        <v>1460</v>
      </c>
      <c r="D3652" s="122">
        <v>43850.450821759259</v>
      </c>
    </row>
    <row r="3653" spans="1:4" x14ac:dyDescent="0.25">
      <c r="A3653" s="78" t="s">
        <v>268</v>
      </c>
      <c r="B3653" s="78">
        <v>31</v>
      </c>
      <c r="C3653" s="86" t="s">
        <v>1460</v>
      </c>
      <c r="D3653" s="122">
        <v>43850.450821759259</v>
      </c>
    </row>
    <row r="3654" spans="1:4" x14ac:dyDescent="0.25">
      <c r="A3654" s="78" t="s">
        <v>268</v>
      </c>
      <c r="B3654" s="78" t="s">
        <v>3089</v>
      </c>
      <c r="C3654" s="86" t="s">
        <v>1460</v>
      </c>
      <c r="D3654" s="122">
        <v>43850.450821759259</v>
      </c>
    </row>
    <row r="3655" spans="1:4" x14ac:dyDescent="0.25">
      <c r="A3655" s="78" t="s">
        <v>268</v>
      </c>
      <c r="B3655" s="78">
        <v>2020</v>
      </c>
      <c r="C3655" s="86" t="s">
        <v>1460</v>
      </c>
      <c r="D3655" s="122">
        <v>43850.450821759259</v>
      </c>
    </row>
    <row r="3656" spans="1:4" x14ac:dyDescent="0.25">
      <c r="A3656" s="78" t="s">
        <v>268</v>
      </c>
      <c r="B3656" s="78" t="s">
        <v>2520</v>
      </c>
      <c r="C3656" s="86" t="s">
        <v>1460</v>
      </c>
      <c r="D3656" s="122">
        <v>43850.450821759259</v>
      </c>
    </row>
    <row r="3657" spans="1:4" x14ac:dyDescent="0.25">
      <c r="A3657" s="78" t="s">
        <v>268</v>
      </c>
      <c r="B3657" s="78" t="s">
        <v>3161</v>
      </c>
      <c r="C3657" s="86" t="s">
        <v>1460</v>
      </c>
      <c r="D3657" s="122">
        <v>43850.450821759259</v>
      </c>
    </row>
    <row r="3658" spans="1:4" x14ac:dyDescent="0.25">
      <c r="A3658" s="78" t="s">
        <v>268</v>
      </c>
      <c r="B3658" s="78" t="s">
        <v>3039</v>
      </c>
      <c r="C3658" s="86" t="s">
        <v>1460</v>
      </c>
      <c r="D3658" s="122">
        <v>43850.450821759259</v>
      </c>
    </row>
    <row r="3659" spans="1:4" x14ac:dyDescent="0.25">
      <c r="A3659" s="78" t="s">
        <v>268</v>
      </c>
      <c r="B3659" s="78" t="s">
        <v>2521</v>
      </c>
      <c r="C3659" s="86" t="s">
        <v>1460</v>
      </c>
      <c r="D3659" s="122">
        <v>43850.450821759259</v>
      </c>
    </row>
    <row r="3660" spans="1:4" x14ac:dyDescent="0.25">
      <c r="A3660" s="78" t="s">
        <v>268</v>
      </c>
      <c r="B3660" s="78" t="s">
        <v>2518</v>
      </c>
      <c r="C3660" s="86" t="s">
        <v>1460</v>
      </c>
      <c r="D3660" s="122">
        <v>43850.450821759259</v>
      </c>
    </row>
    <row r="3661" spans="1:4" x14ac:dyDescent="0.25">
      <c r="A3661" s="78" t="s">
        <v>268</v>
      </c>
      <c r="B3661" s="78" t="s">
        <v>3024</v>
      </c>
      <c r="C3661" s="86" t="s">
        <v>1460</v>
      </c>
      <c r="D3661" s="122">
        <v>43850.450821759259</v>
      </c>
    </row>
    <row r="3662" spans="1:4" x14ac:dyDescent="0.25">
      <c r="A3662" s="78" t="s">
        <v>268</v>
      </c>
      <c r="B3662" s="78" t="s">
        <v>2994</v>
      </c>
      <c r="C3662" s="86" t="s">
        <v>1460</v>
      </c>
      <c r="D3662" s="122">
        <v>43850.450821759259</v>
      </c>
    </row>
    <row r="3663" spans="1:4" x14ac:dyDescent="0.25">
      <c r="A3663" s="78" t="s">
        <v>268</v>
      </c>
      <c r="B3663" s="78" t="s">
        <v>3160</v>
      </c>
      <c r="C3663" s="86" t="s">
        <v>1459</v>
      </c>
      <c r="D3663" s="122">
        <v>43849.617476851854</v>
      </c>
    </row>
    <row r="3664" spans="1:4" x14ac:dyDescent="0.25">
      <c r="A3664" s="78" t="s">
        <v>268</v>
      </c>
      <c r="B3664" s="78" t="s">
        <v>2472</v>
      </c>
      <c r="C3664" s="86" t="s">
        <v>1459</v>
      </c>
      <c r="D3664" s="122">
        <v>43849.617476851854</v>
      </c>
    </row>
    <row r="3665" spans="1:4" x14ac:dyDescent="0.25">
      <c r="A3665" s="78" t="s">
        <v>268</v>
      </c>
      <c r="B3665" s="78" t="s">
        <v>2990</v>
      </c>
      <c r="C3665" s="86" t="s">
        <v>1459</v>
      </c>
      <c r="D3665" s="122">
        <v>43849.617476851854</v>
      </c>
    </row>
    <row r="3666" spans="1:4" x14ac:dyDescent="0.25">
      <c r="A3666" s="78" t="s">
        <v>268</v>
      </c>
      <c r="B3666" s="78" t="s">
        <v>2483</v>
      </c>
      <c r="C3666" s="86" t="s">
        <v>1459</v>
      </c>
      <c r="D3666" s="122">
        <v>43849.617476851854</v>
      </c>
    </row>
    <row r="3667" spans="1:4" x14ac:dyDescent="0.25">
      <c r="A3667" s="78" t="s">
        <v>268</v>
      </c>
      <c r="B3667" s="78" t="s">
        <v>2983</v>
      </c>
      <c r="C3667" s="86" t="s">
        <v>1459</v>
      </c>
      <c r="D3667" s="122">
        <v>43849.617476851854</v>
      </c>
    </row>
    <row r="3668" spans="1:4" x14ac:dyDescent="0.25">
      <c r="A3668" s="78" t="s">
        <v>268</v>
      </c>
      <c r="B3668" s="78" t="s">
        <v>3053</v>
      </c>
      <c r="C3668" s="86" t="s">
        <v>1459</v>
      </c>
      <c r="D3668" s="122">
        <v>43849.617476851854</v>
      </c>
    </row>
    <row r="3669" spans="1:4" x14ac:dyDescent="0.25">
      <c r="A3669" s="78" t="s">
        <v>268</v>
      </c>
      <c r="B3669" s="78" t="s">
        <v>3040</v>
      </c>
      <c r="C3669" s="86" t="s">
        <v>1459</v>
      </c>
      <c r="D3669" s="122">
        <v>43849.617476851854</v>
      </c>
    </row>
    <row r="3670" spans="1:4" x14ac:dyDescent="0.25">
      <c r="A3670" s="78" t="s">
        <v>268</v>
      </c>
      <c r="B3670" s="78" t="s">
        <v>511</v>
      </c>
      <c r="C3670" s="86" t="s">
        <v>1459</v>
      </c>
      <c r="D3670" s="122">
        <v>43849.617476851854</v>
      </c>
    </row>
    <row r="3671" spans="1:4" x14ac:dyDescent="0.25">
      <c r="A3671" s="78" t="s">
        <v>268</v>
      </c>
      <c r="B3671" s="78" t="s">
        <v>2992</v>
      </c>
      <c r="C3671" s="86" t="s">
        <v>1459</v>
      </c>
      <c r="D3671" s="122">
        <v>43849.617476851854</v>
      </c>
    </row>
    <row r="3672" spans="1:4" x14ac:dyDescent="0.25">
      <c r="A3672" s="78" t="s">
        <v>268</v>
      </c>
      <c r="B3672" s="78" t="s">
        <v>2982</v>
      </c>
      <c r="C3672" s="86" t="s">
        <v>1459</v>
      </c>
      <c r="D3672" s="122">
        <v>43849.617476851854</v>
      </c>
    </row>
    <row r="3673" spans="1:4" x14ac:dyDescent="0.25">
      <c r="A3673" s="78" t="s">
        <v>268</v>
      </c>
      <c r="B3673" s="78" t="s">
        <v>2988</v>
      </c>
      <c r="C3673" s="86" t="s">
        <v>1459</v>
      </c>
      <c r="D3673" s="122">
        <v>43849.617476851854</v>
      </c>
    </row>
    <row r="3674" spans="1:4" x14ac:dyDescent="0.25">
      <c r="A3674" s="78" t="s">
        <v>268</v>
      </c>
      <c r="B3674" s="78">
        <v>31</v>
      </c>
      <c r="C3674" s="86" t="s">
        <v>1459</v>
      </c>
      <c r="D3674" s="122">
        <v>43849.617476851854</v>
      </c>
    </row>
    <row r="3675" spans="1:4" x14ac:dyDescent="0.25">
      <c r="A3675" s="78" t="s">
        <v>268</v>
      </c>
      <c r="B3675" s="78" t="s">
        <v>3089</v>
      </c>
      <c r="C3675" s="86" t="s">
        <v>1459</v>
      </c>
      <c r="D3675" s="122">
        <v>43849.617476851854</v>
      </c>
    </row>
    <row r="3676" spans="1:4" x14ac:dyDescent="0.25">
      <c r="A3676" s="78" t="s">
        <v>268</v>
      </c>
      <c r="B3676" s="78">
        <v>2020</v>
      </c>
      <c r="C3676" s="86" t="s">
        <v>1459</v>
      </c>
      <c r="D3676" s="122">
        <v>43849.617476851854</v>
      </c>
    </row>
    <row r="3677" spans="1:4" x14ac:dyDescent="0.25">
      <c r="A3677" s="78" t="s">
        <v>268</v>
      </c>
      <c r="B3677" s="78" t="s">
        <v>2520</v>
      </c>
      <c r="C3677" s="86" t="s">
        <v>1459</v>
      </c>
      <c r="D3677" s="122">
        <v>43849.617476851854</v>
      </c>
    </row>
    <row r="3678" spans="1:4" x14ac:dyDescent="0.25">
      <c r="A3678" s="78" t="s">
        <v>268</v>
      </c>
      <c r="B3678" s="78" t="s">
        <v>3161</v>
      </c>
      <c r="C3678" s="86" t="s">
        <v>1459</v>
      </c>
      <c r="D3678" s="122">
        <v>43849.617476851854</v>
      </c>
    </row>
    <row r="3679" spans="1:4" x14ac:dyDescent="0.25">
      <c r="A3679" s="78" t="s">
        <v>268</v>
      </c>
      <c r="B3679" s="78" t="s">
        <v>3039</v>
      </c>
      <c r="C3679" s="86" t="s">
        <v>1459</v>
      </c>
      <c r="D3679" s="122">
        <v>43849.617476851854</v>
      </c>
    </row>
    <row r="3680" spans="1:4" x14ac:dyDescent="0.25">
      <c r="A3680" s="78" t="s">
        <v>268</v>
      </c>
      <c r="B3680" s="78" t="s">
        <v>2521</v>
      </c>
      <c r="C3680" s="86" t="s">
        <v>1459</v>
      </c>
      <c r="D3680" s="122">
        <v>43849.617476851854</v>
      </c>
    </row>
    <row r="3681" spans="1:4" x14ac:dyDescent="0.25">
      <c r="A3681" s="78" t="s">
        <v>268</v>
      </c>
      <c r="B3681" s="78" t="s">
        <v>2518</v>
      </c>
      <c r="C3681" s="86" t="s">
        <v>1459</v>
      </c>
      <c r="D3681" s="122">
        <v>43849.617476851854</v>
      </c>
    </row>
    <row r="3682" spans="1:4" x14ac:dyDescent="0.25">
      <c r="A3682" s="78" t="s">
        <v>268</v>
      </c>
      <c r="B3682" s="78" t="s">
        <v>3024</v>
      </c>
      <c r="C3682" s="86" t="s">
        <v>1459</v>
      </c>
      <c r="D3682" s="122">
        <v>43849.617476851854</v>
      </c>
    </row>
    <row r="3683" spans="1:4" x14ac:dyDescent="0.25">
      <c r="A3683" s="78" t="s">
        <v>268</v>
      </c>
      <c r="B3683" s="78" t="s">
        <v>2994</v>
      </c>
      <c r="C3683" s="86" t="s">
        <v>1459</v>
      </c>
      <c r="D3683" s="122">
        <v>43849.617476851854</v>
      </c>
    </row>
    <row r="3684" spans="1:4" x14ac:dyDescent="0.25">
      <c r="A3684" s="78" t="s">
        <v>268</v>
      </c>
      <c r="B3684" s="78" t="s">
        <v>3160</v>
      </c>
      <c r="C3684" s="86" t="s">
        <v>1458</v>
      </c>
      <c r="D3684" s="122">
        <v>43848.518831018519</v>
      </c>
    </row>
    <row r="3685" spans="1:4" x14ac:dyDescent="0.25">
      <c r="A3685" s="78" t="s">
        <v>268</v>
      </c>
      <c r="B3685" s="78" t="s">
        <v>2472</v>
      </c>
      <c r="C3685" s="86" t="s">
        <v>1458</v>
      </c>
      <c r="D3685" s="122">
        <v>43848.518831018519</v>
      </c>
    </row>
    <row r="3686" spans="1:4" x14ac:dyDescent="0.25">
      <c r="A3686" s="78" t="s">
        <v>268</v>
      </c>
      <c r="B3686" s="78" t="s">
        <v>2990</v>
      </c>
      <c r="C3686" s="86" t="s">
        <v>1458</v>
      </c>
      <c r="D3686" s="122">
        <v>43848.518831018519</v>
      </c>
    </row>
    <row r="3687" spans="1:4" x14ac:dyDescent="0.25">
      <c r="A3687" s="78" t="s">
        <v>268</v>
      </c>
      <c r="B3687" s="78" t="s">
        <v>2483</v>
      </c>
      <c r="C3687" s="86" t="s">
        <v>1458</v>
      </c>
      <c r="D3687" s="122">
        <v>43848.518831018519</v>
      </c>
    </row>
    <row r="3688" spans="1:4" x14ac:dyDescent="0.25">
      <c r="A3688" s="78" t="s">
        <v>268</v>
      </c>
      <c r="B3688" s="78" t="s">
        <v>2983</v>
      </c>
      <c r="C3688" s="86" t="s">
        <v>1458</v>
      </c>
      <c r="D3688" s="122">
        <v>43848.518831018519</v>
      </c>
    </row>
    <row r="3689" spans="1:4" x14ac:dyDescent="0.25">
      <c r="A3689" s="78" t="s">
        <v>268</v>
      </c>
      <c r="B3689" s="78" t="s">
        <v>3053</v>
      </c>
      <c r="C3689" s="86" t="s">
        <v>1458</v>
      </c>
      <c r="D3689" s="122">
        <v>43848.518831018519</v>
      </c>
    </row>
    <row r="3690" spans="1:4" x14ac:dyDescent="0.25">
      <c r="A3690" s="78" t="s">
        <v>268</v>
      </c>
      <c r="B3690" s="78" t="s">
        <v>3040</v>
      </c>
      <c r="C3690" s="86" t="s">
        <v>1458</v>
      </c>
      <c r="D3690" s="122">
        <v>43848.518831018519</v>
      </c>
    </row>
    <row r="3691" spans="1:4" x14ac:dyDescent="0.25">
      <c r="A3691" s="78" t="s">
        <v>268</v>
      </c>
      <c r="B3691" s="78" t="s">
        <v>511</v>
      </c>
      <c r="C3691" s="86" t="s">
        <v>1458</v>
      </c>
      <c r="D3691" s="122">
        <v>43848.518831018519</v>
      </c>
    </row>
    <row r="3692" spans="1:4" x14ac:dyDescent="0.25">
      <c r="A3692" s="78" t="s">
        <v>268</v>
      </c>
      <c r="B3692" s="78" t="s">
        <v>3145</v>
      </c>
      <c r="C3692" s="86" t="s">
        <v>1458</v>
      </c>
      <c r="D3692" s="122">
        <v>43848.518831018519</v>
      </c>
    </row>
    <row r="3693" spans="1:4" x14ac:dyDescent="0.25">
      <c r="A3693" s="78" t="s">
        <v>268</v>
      </c>
      <c r="B3693" s="78" t="s">
        <v>3014</v>
      </c>
      <c r="C3693" s="86" t="s">
        <v>1458</v>
      </c>
      <c r="D3693" s="122">
        <v>43848.518831018519</v>
      </c>
    </row>
    <row r="3694" spans="1:4" x14ac:dyDescent="0.25">
      <c r="A3694" s="78" t="s">
        <v>268</v>
      </c>
      <c r="B3694" s="78" t="s">
        <v>3104</v>
      </c>
      <c r="C3694" s="86" t="s">
        <v>1458</v>
      </c>
      <c r="D3694" s="122">
        <v>43848.518831018519</v>
      </c>
    </row>
    <row r="3695" spans="1:4" x14ac:dyDescent="0.25">
      <c r="A3695" s="78" t="s">
        <v>268</v>
      </c>
      <c r="B3695" s="78" t="s">
        <v>2454</v>
      </c>
      <c r="C3695" s="86" t="s">
        <v>1458</v>
      </c>
      <c r="D3695" s="122">
        <v>43848.518831018519</v>
      </c>
    </row>
    <row r="3696" spans="1:4" x14ac:dyDescent="0.25">
      <c r="A3696" s="78" t="s">
        <v>268</v>
      </c>
      <c r="B3696" s="78" t="s">
        <v>2982</v>
      </c>
      <c r="C3696" s="86" t="s">
        <v>1458</v>
      </c>
      <c r="D3696" s="122">
        <v>43848.518831018519</v>
      </c>
    </row>
    <row r="3697" spans="1:4" x14ac:dyDescent="0.25">
      <c r="A3697" s="78" t="s">
        <v>268</v>
      </c>
      <c r="B3697" s="78" t="s">
        <v>2450</v>
      </c>
      <c r="C3697" s="86" t="s">
        <v>1458</v>
      </c>
      <c r="D3697" s="122">
        <v>43848.518831018519</v>
      </c>
    </row>
    <row r="3698" spans="1:4" x14ac:dyDescent="0.25">
      <c r="A3698" s="78" t="s">
        <v>268</v>
      </c>
      <c r="B3698" s="78" t="s">
        <v>3007</v>
      </c>
      <c r="C3698" s="86" t="s">
        <v>1458</v>
      </c>
      <c r="D3698" s="122">
        <v>43848.518831018519</v>
      </c>
    </row>
    <row r="3699" spans="1:4" x14ac:dyDescent="0.25">
      <c r="A3699" s="78" t="s">
        <v>268</v>
      </c>
      <c r="B3699" s="78" t="s">
        <v>2448</v>
      </c>
      <c r="C3699" s="86" t="s">
        <v>1458</v>
      </c>
      <c r="D3699" s="122">
        <v>43848.518831018519</v>
      </c>
    </row>
    <row r="3700" spans="1:4" x14ac:dyDescent="0.25">
      <c r="A3700" s="78" t="s">
        <v>268</v>
      </c>
      <c r="B3700" s="78">
        <v>10</v>
      </c>
      <c r="C3700" s="86" t="s">
        <v>1458</v>
      </c>
      <c r="D3700" s="122">
        <v>43848.518831018519</v>
      </c>
    </row>
    <row r="3701" spans="1:4" x14ac:dyDescent="0.25">
      <c r="A3701" s="78" t="s">
        <v>268</v>
      </c>
      <c r="B3701" s="78" t="s">
        <v>3105</v>
      </c>
      <c r="C3701" s="86" t="s">
        <v>1458</v>
      </c>
      <c r="D3701" s="122">
        <v>43848.518831018519</v>
      </c>
    </row>
    <row r="3702" spans="1:4" x14ac:dyDescent="0.25">
      <c r="A3702" s="78" t="s">
        <v>268</v>
      </c>
      <c r="B3702" s="78">
        <v>31</v>
      </c>
      <c r="C3702" s="86" t="s">
        <v>1458</v>
      </c>
      <c r="D3702" s="122">
        <v>43848.518831018519</v>
      </c>
    </row>
    <row r="3703" spans="1:4" x14ac:dyDescent="0.25">
      <c r="A3703" s="78" t="s">
        <v>268</v>
      </c>
      <c r="B3703" s="78" t="s">
        <v>3089</v>
      </c>
      <c r="C3703" s="86" t="s">
        <v>1458</v>
      </c>
      <c r="D3703" s="122">
        <v>43848.518831018519</v>
      </c>
    </row>
    <row r="3704" spans="1:4" x14ac:dyDescent="0.25">
      <c r="A3704" s="78" t="s">
        <v>268</v>
      </c>
      <c r="B3704" s="78">
        <v>2020</v>
      </c>
      <c r="C3704" s="86" t="s">
        <v>1458</v>
      </c>
      <c r="D3704" s="122">
        <v>43848.518831018519</v>
      </c>
    </row>
    <row r="3705" spans="1:4" x14ac:dyDescent="0.25">
      <c r="A3705" s="78" t="s">
        <v>268</v>
      </c>
      <c r="B3705" s="78" t="s">
        <v>2520</v>
      </c>
      <c r="C3705" s="86" t="s">
        <v>1458</v>
      </c>
      <c r="D3705" s="122">
        <v>43848.518831018519</v>
      </c>
    </row>
    <row r="3706" spans="1:4" x14ac:dyDescent="0.25">
      <c r="A3706" s="78" t="s">
        <v>268</v>
      </c>
      <c r="B3706" s="78" t="s">
        <v>3161</v>
      </c>
      <c r="C3706" s="86" t="s">
        <v>1458</v>
      </c>
      <c r="D3706" s="122">
        <v>43848.518831018519</v>
      </c>
    </row>
    <row r="3707" spans="1:4" x14ac:dyDescent="0.25">
      <c r="A3707" s="78" t="s">
        <v>268</v>
      </c>
      <c r="B3707" s="78" t="s">
        <v>3039</v>
      </c>
      <c r="C3707" s="86" t="s">
        <v>1458</v>
      </c>
      <c r="D3707" s="122">
        <v>43848.518831018519</v>
      </c>
    </row>
    <row r="3708" spans="1:4" x14ac:dyDescent="0.25">
      <c r="A3708" s="78" t="s">
        <v>268</v>
      </c>
      <c r="B3708" s="78" t="s">
        <v>2521</v>
      </c>
      <c r="C3708" s="86" t="s">
        <v>1458</v>
      </c>
      <c r="D3708" s="122">
        <v>43848.518831018519</v>
      </c>
    </row>
    <row r="3709" spans="1:4" x14ac:dyDescent="0.25">
      <c r="A3709" s="78" t="s">
        <v>268</v>
      </c>
      <c r="B3709" s="78" t="s">
        <v>2518</v>
      </c>
      <c r="C3709" s="86" t="s">
        <v>1458</v>
      </c>
      <c r="D3709" s="122">
        <v>43848.518831018519</v>
      </c>
    </row>
    <row r="3710" spans="1:4" x14ac:dyDescent="0.25">
      <c r="A3710" s="78" t="s">
        <v>268</v>
      </c>
      <c r="B3710" s="78" t="s">
        <v>3024</v>
      </c>
      <c r="C3710" s="86" t="s">
        <v>1458</v>
      </c>
      <c r="D3710" s="122">
        <v>43848.518831018519</v>
      </c>
    </row>
    <row r="3711" spans="1:4" x14ac:dyDescent="0.25">
      <c r="A3711" s="78" t="s">
        <v>268</v>
      </c>
      <c r="B3711" s="78" t="s">
        <v>2994</v>
      </c>
      <c r="C3711" s="86" t="s">
        <v>1458</v>
      </c>
      <c r="D3711" s="122">
        <v>43848.518831018519</v>
      </c>
    </row>
    <row r="3712" spans="1:4" x14ac:dyDescent="0.25">
      <c r="A3712" s="78" t="s">
        <v>268</v>
      </c>
      <c r="B3712" s="78" t="s">
        <v>3160</v>
      </c>
      <c r="C3712" s="86" t="s">
        <v>1457</v>
      </c>
      <c r="D3712" s="122">
        <v>43847.679293981484</v>
      </c>
    </row>
    <row r="3713" spans="1:4" x14ac:dyDescent="0.25">
      <c r="A3713" s="78" t="s">
        <v>268</v>
      </c>
      <c r="B3713" s="78" t="s">
        <v>2472</v>
      </c>
      <c r="C3713" s="86" t="s">
        <v>1457</v>
      </c>
      <c r="D3713" s="122">
        <v>43847.679293981484</v>
      </c>
    </row>
    <row r="3714" spans="1:4" x14ac:dyDescent="0.25">
      <c r="A3714" s="78" t="s">
        <v>268</v>
      </c>
      <c r="B3714" s="78" t="s">
        <v>2990</v>
      </c>
      <c r="C3714" s="86" t="s">
        <v>1457</v>
      </c>
      <c r="D3714" s="122">
        <v>43847.679293981484</v>
      </c>
    </row>
    <row r="3715" spans="1:4" x14ac:dyDescent="0.25">
      <c r="A3715" s="78" t="s">
        <v>268</v>
      </c>
      <c r="B3715" s="78" t="s">
        <v>2483</v>
      </c>
      <c r="C3715" s="86" t="s">
        <v>1457</v>
      </c>
      <c r="D3715" s="122">
        <v>43847.679293981484</v>
      </c>
    </row>
    <row r="3716" spans="1:4" x14ac:dyDescent="0.25">
      <c r="A3716" s="78" t="s">
        <v>268</v>
      </c>
      <c r="B3716" s="78" t="s">
        <v>2983</v>
      </c>
      <c r="C3716" s="86" t="s">
        <v>1457</v>
      </c>
      <c r="D3716" s="122">
        <v>43847.679293981484</v>
      </c>
    </row>
    <row r="3717" spans="1:4" x14ac:dyDescent="0.25">
      <c r="A3717" s="78" t="s">
        <v>268</v>
      </c>
      <c r="B3717" s="78" t="s">
        <v>3053</v>
      </c>
      <c r="C3717" s="86" t="s">
        <v>1457</v>
      </c>
      <c r="D3717" s="122">
        <v>43847.679293981484</v>
      </c>
    </row>
    <row r="3718" spans="1:4" x14ac:dyDescent="0.25">
      <c r="A3718" s="78" t="s">
        <v>268</v>
      </c>
      <c r="B3718" s="78" t="s">
        <v>3040</v>
      </c>
      <c r="C3718" s="86" t="s">
        <v>1457</v>
      </c>
      <c r="D3718" s="122">
        <v>43847.679293981484</v>
      </c>
    </row>
    <row r="3719" spans="1:4" x14ac:dyDescent="0.25">
      <c r="A3719" s="78" t="s">
        <v>268</v>
      </c>
      <c r="B3719" s="78" t="s">
        <v>511</v>
      </c>
      <c r="C3719" s="86" t="s">
        <v>1457</v>
      </c>
      <c r="D3719" s="122">
        <v>43847.679293981484</v>
      </c>
    </row>
    <row r="3720" spans="1:4" x14ac:dyDescent="0.25">
      <c r="A3720" s="78" t="s">
        <v>268</v>
      </c>
      <c r="B3720" s="78" t="s">
        <v>2992</v>
      </c>
      <c r="C3720" s="86" t="s">
        <v>1457</v>
      </c>
      <c r="D3720" s="122">
        <v>43847.679293981484</v>
      </c>
    </row>
    <row r="3721" spans="1:4" x14ac:dyDescent="0.25">
      <c r="A3721" s="78" t="s">
        <v>268</v>
      </c>
      <c r="B3721" s="78" t="s">
        <v>2982</v>
      </c>
      <c r="C3721" s="86" t="s">
        <v>1457</v>
      </c>
      <c r="D3721" s="122">
        <v>43847.679293981484</v>
      </c>
    </row>
    <row r="3722" spans="1:4" x14ac:dyDescent="0.25">
      <c r="A3722" s="78" t="s">
        <v>268</v>
      </c>
      <c r="B3722" s="78" t="s">
        <v>2988</v>
      </c>
      <c r="C3722" s="86" t="s">
        <v>1457</v>
      </c>
      <c r="D3722" s="122">
        <v>43847.679293981484</v>
      </c>
    </row>
    <row r="3723" spans="1:4" x14ac:dyDescent="0.25">
      <c r="A3723" s="78" t="s">
        <v>268</v>
      </c>
      <c r="B3723" s="78">
        <v>31</v>
      </c>
      <c r="C3723" s="86" t="s">
        <v>1457</v>
      </c>
      <c r="D3723" s="122">
        <v>43847.679293981484</v>
      </c>
    </row>
    <row r="3724" spans="1:4" x14ac:dyDescent="0.25">
      <c r="A3724" s="78" t="s">
        <v>268</v>
      </c>
      <c r="B3724" s="78" t="s">
        <v>3089</v>
      </c>
      <c r="C3724" s="86" t="s">
        <v>1457</v>
      </c>
      <c r="D3724" s="122">
        <v>43847.679293981484</v>
      </c>
    </row>
    <row r="3725" spans="1:4" x14ac:dyDescent="0.25">
      <c r="A3725" s="78" t="s">
        <v>268</v>
      </c>
      <c r="B3725" s="78">
        <v>2020</v>
      </c>
      <c r="C3725" s="86" t="s">
        <v>1457</v>
      </c>
      <c r="D3725" s="122">
        <v>43847.679293981484</v>
      </c>
    </row>
    <row r="3726" spans="1:4" x14ac:dyDescent="0.25">
      <c r="A3726" s="78" t="s">
        <v>268</v>
      </c>
      <c r="B3726" s="78" t="s">
        <v>2520</v>
      </c>
      <c r="C3726" s="86" t="s">
        <v>1457</v>
      </c>
      <c r="D3726" s="122">
        <v>43847.679293981484</v>
      </c>
    </row>
    <row r="3727" spans="1:4" x14ac:dyDescent="0.25">
      <c r="A3727" s="78" t="s">
        <v>268</v>
      </c>
      <c r="B3727" s="78" t="s">
        <v>3161</v>
      </c>
      <c r="C3727" s="86" t="s">
        <v>1457</v>
      </c>
      <c r="D3727" s="122">
        <v>43847.679293981484</v>
      </c>
    </row>
    <row r="3728" spans="1:4" x14ac:dyDescent="0.25">
      <c r="A3728" s="78" t="s">
        <v>268</v>
      </c>
      <c r="B3728" s="78" t="s">
        <v>3039</v>
      </c>
      <c r="C3728" s="86" t="s">
        <v>1457</v>
      </c>
      <c r="D3728" s="122">
        <v>43847.679293981484</v>
      </c>
    </row>
    <row r="3729" spans="1:4" x14ac:dyDescent="0.25">
      <c r="A3729" s="78" t="s">
        <v>268</v>
      </c>
      <c r="B3729" s="78" t="s">
        <v>2521</v>
      </c>
      <c r="C3729" s="86" t="s">
        <v>1457</v>
      </c>
      <c r="D3729" s="122">
        <v>43847.679293981484</v>
      </c>
    </row>
    <row r="3730" spans="1:4" x14ac:dyDescent="0.25">
      <c r="A3730" s="78" t="s">
        <v>268</v>
      </c>
      <c r="B3730" s="78" t="s">
        <v>2518</v>
      </c>
      <c r="C3730" s="86" t="s">
        <v>1457</v>
      </c>
      <c r="D3730" s="122">
        <v>43847.679293981484</v>
      </c>
    </row>
    <row r="3731" spans="1:4" x14ac:dyDescent="0.25">
      <c r="A3731" s="78" t="s">
        <v>268</v>
      </c>
      <c r="B3731" s="78" t="s">
        <v>3024</v>
      </c>
      <c r="C3731" s="86" t="s">
        <v>1457</v>
      </c>
      <c r="D3731" s="122">
        <v>43847.679293981484</v>
      </c>
    </row>
    <row r="3732" spans="1:4" x14ac:dyDescent="0.25">
      <c r="A3732" s="78" t="s">
        <v>268</v>
      </c>
      <c r="B3732" s="78" t="s">
        <v>2994</v>
      </c>
      <c r="C3732" s="86" t="s">
        <v>1457</v>
      </c>
      <c r="D3732" s="122">
        <v>43847.679293981484</v>
      </c>
    </row>
    <row r="3733" spans="1:4" x14ac:dyDescent="0.25">
      <c r="A3733" s="78" t="s">
        <v>268</v>
      </c>
      <c r="B3733" s="78" t="s">
        <v>3160</v>
      </c>
      <c r="C3733" s="86" t="s">
        <v>1456</v>
      </c>
      <c r="D3733" s="122">
        <v>43847.009293981479</v>
      </c>
    </row>
    <row r="3734" spans="1:4" x14ac:dyDescent="0.25">
      <c r="A3734" s="78" t="s">
        <v>268</v>
      </c>
      <c r="B3734" s="78" t="s">
        <v>2472</v>
      </c>
      <c r="C3734" s="86" t="s">
        <v>1456</v>
      </c>
      <c r="D3734" s="122">
        <v>43847.009293981479</v>
      </c>
    </row>
    <row r="3735" spans="1:4" x14ac:dyDescent="0.25">
      <c r="A3735" s="78" t="s">
        <v>268</v>
      </c>
      <c r="B3735" s="78" t="s">
        <v>2990</v>
      </c>
      <c r="C3735" s="86" t="s">
        <v>1456</v>
      </c>
      <c r="D3735" s="122">
        <v>43847.009293981479</v>
      </c>
    </row>
    <row r="3736" spans="1:4" x14ac:dyDescent="0.25">
      <c r="A3736" s="78" t="s">
        <v>268</v>
      </c>
      <c r="B3736" s="78" t="s">
        <v>2483</v>
      </c>
      <c r="C3736" s="86" t="s">
        <v>1456</v>
      </c>
      <c r="D3736" s="122">
        <v>43847.009293981479</v>
      </c>
    </row>
    <row r="3737" spans="1:4" x14ac:dyDescent="0.25">
      <c r="A3737" s="78" t="s">
        <v>268</v>
      </c>
      <c r="B3737" s="78" t="s">
        <v>2983</v>
      </c>
      <c r="C3737" s="86" t="s">
        <v>1456</v>
      </c>
      <c r="D3737" s="122">
        <v>43847.009293981479</v>
      </c>
    </row>
    <row r="3738" spans="1:4" x14ac:dyDescent="0.25">
      <c r="A3738" s="78" t="s">
        <v>268</v>
      </c>
      <c r="B3738" s="78" t="s">
        <v>3053</v>
      </c>
      <c r="C3738" s="86" t="s">
        <v>1456</v>
      </c>
      <c r="D3738" s="122">
        <v>43847.009293981479</v>
      </c>
    </row>
    <row r="3739" spans="1:4" x14ac:dyDescent="0.25">
      <c r="A3739" s="78" t="s">
        <v>268</v>
      </c>
      <c r="B3739" s="78" t="s">
        <v>3040</v>
      </c>
      <c r="C3739" s="86" t="s">
        <v>1456</v>
      </c>
      <c r="D3739" s="122">
        <v>43847.009293981479</v>
      </c>
    </row>
    <row r="3740" spans="1:4" x14ac:dyDescent="0.25">
      <c r="A3740" s="78" t="s">
        <v>268</v>
      </c>
      <c r="B3740" s="78" t="s">
        <v>511</v>
      </c>
      <c r="C3740" s="86" t="s">
        <v>1456</v>
      </c>
      <c r="D3740" s="122">
        <v>43847.009293981479</v>
      </c>
    </row>
    <row r="3741" spans="1:4" x14ac:dyDescent="0.25">
      <c r="A3741" s="78" t="s">
        <v>268</v>
      </c>
      <c r="B3741" s="78" t="s">
        <v>3145</v>
      </c>
      <c r="C3741" s="86" t="s">
        <v>1456</v>
      </c>
      <c r="D3741" s="122">
        <v>43847.009293981479</v>
      </c>
    </row>
    <row r="3742" spans="1:4" x14ac:dyDescent="0.25">
      <c r="A3742" s="78" t="s">
        <v>268</v>
      </c>
      <c r="B3742" s="78" t="s">
        <v>3014</v>
      </c>
      <c r="C3742" s="86" t="s">
        <v>1456</v>
      </c>
      <c r="D3742" s="122">
        <v>43847.009293981479</v>
      </c>
    </row>
    <row r="3743" spans="1:4" x14ac:dyDescent="0.25">
      <c r="A3743" s="78" t="s">
        <v>268</v>
      </c>
      <c r="B3743" s="78" t="s">
        <v>3104</v>
      </c>
      <c r="C3743" s="86" t="s">
        <v>1456</v>
      </c>
      <c r="D3743" s="122">
        <v>43847.009293981479</v>
      </c>
    </row>
    <row r="3744" spans="1:4" x14ac:dyDescent="0.25">
      <c r="A3744" s="78" t="s">
        <v>268</v>
      </c>
      <c r="B3744" s="78" t="s">
        <v>2454</v>
      </c>
      <c r="C3744" s="86" t="s">
        <v>1456</v>
      </c>
      <c r="D3744" s="122">
        <v>43847.009293981479</v>
      </c>
    </row>
    <row r="3745" spans="1:4" x14ac:dyDescent="0.25">
      <c r="A3745" s="78" t="s">
        <v>268</v>
      </c>
      <c r="B3745" s="78" t="s">
        <v>2982</v>
      </c>
      <c r="C3745" s="86" t="s">
        <v>1456</v>
      </c>
      <c r="D3745" s="122">
        <v>43847.009293981479</v>
      </c>
    </row>
    <row r="3746" spans="1:4" x14ac:dyDescent="0.25">
      <c r="A3746" s="78" t="s">
        <v>268</v>
      </c>
      <c r="B3746" s="78" t="s">
        <v>2450</v>
      </c>
      <c r="C3746" s="86" t="s">
        <v>1456</v>
      </c>
      <c r="D3746" s="122">
        <v>43847.009293981479</v>
      </c>
    </row>
    <row r="3747" spans="1:4" x14ac:dyDescent="0.25">
      <c r="A3747" s="78" t="s">
        <v>268</v>
      </c>
      <c r="B3747" s="78" t="s">
        <v>3007</v>
      </c>
      <c r="C3747" s="86" t="s">
        <v>1456</v>
      </c>
      <c r="D3747" s="122">
        <v>43847.009293981479</v>
      </c>
    </row>
    <row r="3748" spans="1:4" x14ac:dyDescent="0.25">
      <c r="A3748" s="78" t="s">
        <v>268</v>
      </c>
      <c r="B3748" s="78" t="s">
        <v>2448</v>
      </c>
      <c r="C3748" s="86" t="s">
        <v>1456</v>
      </c>
      <c r="D3748" s="122">
        <v>43847.009293981479</v>
      </c>
    </row>
    <row r="3749" spans="1:4" x14ac:dyDescent="0.25">
      <c r="A3749" s="78" t="s">
        <v>268</v>
      </c>
      <c r="B3749" s="78">
        <v>10</v>
      </c>
      <c r="C3749" s="86" t="s">
        <v>1456</v>
      </c>
      <c r="D3749" s="122">
        <v>43847.009293981479</v>
      </c>
    </row>
    <row r="3750" spans="1:4" x14ac:dyDescent="0.25">
      <c r="A3750" s="78" t="s">
        <v>268</v>
      </c>
      <c r="B3750" s="78" t="s">
        <v>3105</v>
      </c>
      <c r="C3750" s="86" t="s">
        <v>1456</v>
      </c>
      <c r="D3750" s="122">
        <v>43847.009293981479</v>
      </c>
    </row>
    <row r="3751" spans="1:4" x14ac:dyDescent="0.25">
      <c r="A3751" s="78" t="s">
        <v>268</v>
      </c>
      <c r="B3751" s="78">
        <v>31</v>
      </c>
      <c r="C3751" s="86" t="s">
        <v>1456</v>
      </c>
      <c r="D3751" s="122">
        <v>43847.009293981479</v>
      </c>
    </row>
    <row r="3752" spans="1:4" x14ac:dyDescent="0.25">
      <c r="A3752" s="78" t="s">
        <v>268</v>
      </c>
      <c r="B3752" s="78" t="s">
        <v>3089</v>
      </c>
      <c r="C3752" s="86" t="s">
        <v>1456</v>
      </c>
      <c r="D3752" s="122">
        <v>43847.009293981479</v>
      </c>
    </row>
    <row r="3753" spans="1:4" x14ac:dyDescent="0.25">
      <c r="A3753" s="78" t="s">
        <v>268</v>
      </c>
      <c r="B3753" s="78">
        <v>2020</v>
      </c>
      <c r="C3753" s="86" t="s">
        <v>1456</v>
      </c>
      <c r="D3753" s="122">
        <v>43847.009293981479</v>
      </c>
    </row>
    <row r="3754" spans="1:4" x14ac:dyDescent="0.25">
      <c r="A3754" s="78" t="s">
        <v>268</v>
      </c>
      <c r="B3754" s="78" t="s">
        <v>2520</v>
      </c>
      <c r="C3754" s="86" t="s">
        <v>1456</v>
      </c>
      <c r="D3754" s="122">
        <v>43847.009293981479</v>
      </c>
    </row>
    <row r="3755" spans="1:4" x14ac:dyDescent="0.25">
      <c r="A3755" s="78" t="s">
        <v>268</v>
      </c>
      <c r="B3755" s="78" t="s">
        <v>3161</v>
      </c>
      <c r="C3755" s="86" t="s">
        <v>1456</v>
      </c>
      <c r="D3755" s="122">
        <v>43847.009293981479</v>
      </c>
    </row>
    <row r="3756" spans="1:4" x14ac:dyDescent="0.25">
      <c r="A3756" s="78" t="s">
        <v>268</v>
      </c>
      <c r="B3756" s="78" t="s">
        <v>3039</v>
      </c>
      <c r="C3756" s="86" t="s">
        <v>1456</v>
      </c>
      <c r="D3756" s="122">
        <v>43847.009293981479</v>
      </c>
    </row>
    <row r="3757" spans="1:4" x14ac:dyDescent="0.25">
      <c r="A3757" s="78" t="s">
        <v>268</v>
      </c>
      <c r="B3757" s="78" t="s">
        <v>2521</v>
      </c>
      <c r="C3757" s="86" t="s">
        <v>1456</v>
      </c>
      <c r="D3757" s="122">
        <v>43847.009293981479</v>
      </c>
    </row>
    <row r="3758" spans="1:4" x14ac:dyDescent="0.25">
      <c r="A3758" s="78" t="s">
        <v>268</v>
      </c>
      <c r="B3758" s="78" t="s">
        <v>2518</v>
      </c>
      <c r="C3758" s="86" t="s">
        <v>1456</v>
      </c>
      <c r="D3758" s="122">
        <v>43847.009293981479</v>
      </c>
    </row>
    <row r="3759" spans="1:4" x14ac:dyDescent="0.25">
      <c r="A3759" s="78" t="s">
        <v>268</v>
      </c>
      <c r="B3759" s="78" t="s">
        <v>3024</v>
      </c>
      <c r="C3759" s="86" t="s">
        <v>1456</v>
      </c>
      <c r="D3759" s="122">
        <v>43847.009293981479</v>
      </c>
    </row>
    <row r="3760" spans="1:4" x14ac:dyDescent="0.25">
      <c r="A3760" s="78" t="s">
        <v>268</v>
      </c>
      <c r="B3760" s="78" t="s">
        <v>2994</v>
      </c>
      <c r="C3760" s="86" t="s">
        <v>1456</v>
      </c>
      <c r="D3760" s="122">
        <v>43847.009293981479</v>
      </c>
    </row>
    <row r="3761" spans="1:4" x14ac:dyDescent="0.25">
      <c r="A3761" s="78" t="s">
        <v>268</v>
      </c>
      <c r="B3761" s="78" t="s">
        <v>3160</v>
      </c>
      <c r="C3761" s="86" t="s">
        <v>1455</v>
      </c>
      <c r="D3761" s="122">
        <v>43846.71435185185</v>
      </c>
    </row>
    <row r="3762" spans="1:4" x14ac:dyDescent="0.25">
      <c r="A3762" s="78" t="s">
        <v>268</v>
      </c>
      <c r="B3762" s="78" t="s">
        <v>2472</v>
      </c>
      <c r="C3762" s="86" t="s">
        <v>1455</v>
      </c>
      <c r="D3762" s="122">
        <v>43846.71435185185</v>
      </c>
    </row>
    <row r="3763" spans="1:4" x14ac:dyDescent="0.25">
      <c r="A3763" s="78" t="s">
        <v>268</v>
      </c>
      <c r="B3763" s="78" t="s">
        <v>2990</v>
      </c>
      <c r="C3763" s="86" t="s">
        <v>1455</v>
      </c>
      <c r="D3763" s="122">
        <v>43846.71435185185</v>
      </c>
    </row>
    <row r="3764" spans="1:4" x14ac:dyDescent="0.25">
      <c r="A3764" s="78" t="s">
        <v>268</v>
      </c>
      <c r="B3764" s="78" t="s">
        <v>2483</v>
      </c>
      <c r="C3764" s="86" t="s">
        <v>1455</v>
      </c>
      <c r="D3764" s="122">
        <v>43846.71435185185</v>
      </c>
    </row>
    <row r="3765" spans="1:4" x14ac:dyDescent="0.25">
      <c r="A3765" s="78" t="s">
        <v>268</v>
      </c>
      <c r="B3765" s="78" t="s">
        <v>2983</v>
      </c>
      <c r="C3765" s="86" t="s">
        <v>1455</v>
      </c>
      <c r="D3765" s="122">
        <v>43846.71435185185</v>
      </c>
    </row>
    <row r="3766" spans="1:4" x14ac:dyDescent="0.25">
      <c r="A3766" s="78" t="s">
        <v>268</v>
      </c>
      <c r="B3766" s="78" t="s">
        <v>3053</v>
      </c>
      <c r="C3766" s="86" t="s">
        <v>1455</v>
      </c>
      <c r="D3766" s="122">
        <v>43846.71435185185</v>
      </c>
    </row>
    <row r="3767" spans="1:4" x14ac:dyDescent="0.25">
      <c r="A3767" s="78" t="s">
        <v>268</v>
      </c>
      <c r="B3767" s="78" t="s">
        <v>3040</v>
      </c>
      <c r="C3767" s="86" t="s">
        <v>1455</v>
      </c>
      <c r="D3767" s="122">
        <v>43846.71435185185</v>
      </c>
    </row>
    <row r="3768" spans="1:4" x14ac:dyDescent="0.25">
      <c r="A3768" s="78" t="s">
        <v>268</v>
      </c>
      <c r="B3768" s="78" t="s">
        <v>511</v>
      </c>
      <c r="C3768" s="86" t="s">
        <v>1455</v>
      </c>
      <c r="D3768" s="122">
        <v>43846.71435185185</v>
      </c>
    </row>
    <row r="3769" spans="1:4" x14ac:dyDescent="0.25">
      <c r="A3769" s="78" t="s">
        <v>268</v>
      </c>
      <c r="B3769" s="78" t="s">
        <v>3145</v>
      </c>
      <c r="C3769" s="86" t="s">
        <v>1455</v>
      </c>
      <c r="D3769" s="122">
        <v>43846.71435185185</v>
      </c>
    </row>
    <row r="3770" spans="1:4" x14ac:dyDescent="0.25">
      <c r="A3770" s="78" t="s">
        <v>268</v>
      </c>
      <c r="B3770" s="78" t="s">
        <v>3014</v>
      </c>
      <c r="C3770" s="86" t="s">
        <v>1455</v>
      </c>
      <c r="D3770" s="122">
        <v>43846.71435185185</v>
      </c>
    </row>
    <row r="3771" spans="1:4" x14ac:dyDescent="0.25">
      <c r="A3771" s="78" t="s">
        <v>268</v>
      </c>
      <c r="B3771" s="78" t="s">
        <v>3104</v>
      </c>
      <c r="C3771" s="86" t="s">
        <v>1455</v>
      </c>
      <c r="D3771" s="122">
        <v>43846.71435185185</v>
      </c>
    </row>
    <row r="3772" spans="1:4" x14ac:dyDescent="0.25">
      <c r="A3772" s="78" t="s">
        <v>268</v>
      </c>
      <c r="B3772" s="78" t="s">
        <v>2454</v>
      </c>
      <c r="C3772" s="86" t="s">
        <v>1455</v>
      </c>
      <c r="D3772" s="122">
        <v>43846.71435185185</v>
      </c>
    </row>
    <row r="3773" spans="1:4" x14ac:dyDescent="0.25">
      <c r="A3773" s="78" t="s">
        <v>268</v>
      </c>
      <c r="B3773" s="78" t="s">
        <v>2982</v>
      </c>
      <c r="C3773" s="86" t="s">
        <v>1455</v>
      </c>
      <c r="D3773" s="122">
        <v>43846.71435185185</v>
      </c>
    </row>
    <row r="3774" spans="1:4" x14ac:dyDescent="0.25">
      <c r="A3774" s="78" t="s">
        <v>268</v>
      </c>
      <c r="B3774" s="78" t="s">
        <v>2450</v>
      </c>
      <c r="C3774" s="86" t="s">
        <v>1455</v>
      </c>
      <c r="D3774" s="122">
        <v>43846.71435185185</v>
      </c>
    </row>
    <row r="3775" spans="1:4" x14ac:dyDescent="0.25">
      <c r="A3775" s="78" t="s">
        <v>268</v>
      </c>
      <c r="B3775" s="78" t="s">
        <v>3007</v>
      </c>
      <c r="C3775" s="86" t="s">
        <v>1455</v>
      </c>
      <c r="D3775" s="122">
        <v>43846.71435185185</v>
      </c>
    </row>
    <row r="3776" spans="1:4" x14ac:dyDescent="0.25">
      <c r="A3776" s="78" t="s">
        <v>268</v>
      </c>
      <c r="B3776" s="78" t="s">
        <v>2448</v>
      </c>
      <c r="C3776" s="86" t="s">
        <v>1455</v>
      </c>
      <c r="D3776" s="122">
        <v>43846.71435185185</v>
      </c>
    </row>
    <row r="3777" spans="1:4" x14ac:dyDescent="0.25">
      <c r="A3777" s="78" t="s">
        <v>268</v>
      </c>
      <c r="B3777" s="78">
        <v>10</v>
      </c>
      <c r="C3777" s="86" t="s">
        <v>1455</v>
      </c>
      <c r="D3777" s="122">
        <v>43846.71435185185</v>
      </c>
    </row>
    <row r="3778" spans="1:4" x14ac:dyDescent="0.25">
      <c r="A3778" s="78" t="s">
        <v>268</v>
      </c>
      <c r="B3778" s="78" t="s">
        <v>3105</v>
      </c>
      <c r="C3778" s="86" t="s">
        <v>1455</v>
      </c>
      <c r="D3778" s="122">
        <v>43846.71435185185</v>
      </c>
    </row>
    <row r="3779" spans="1:4" x14ac:dyDescent="0.25">
      <c r="A3779" s="78" t="s">
        <v>268</v>
      </c>
      <c r="B3779" s="78">
        <v>31</v>
      </c>
      <c r="C3779" s="86" t="s">
        <v>1455</v>
      </c>
      <c r="D3779" s="122">
        <v>43846.71435185185</v>
      </c>
    </row>
    <row r="3780" spans="1:4" x14ac:dyDescent="0.25">
      <c r="A3780" s="78" t="s">
        <v>268</v>
      </c>
      <c r="B3780" s="78" t="s">
        <v>3089</v>
      </c>
      <c r="C3780" s="86" t="s">
        <v>1455</v>
      </c>
      <c r="D3780" s="122">
        <v>43846.71435185185</v>
      </c>
    </row>
    <row r="3781" spans="1:4" x14ac:dyDescent="0.25">
      <c r="A3781" s="78" t="s">
        <v>268</v>
      </c>
      <c r="B3781" s="78">
        <v>2020</v>
      </c>
      <c r="C3781" s="86" t="s">
        <v>1455</v>
      </c>
      <c r="D3781" s="122">
        <v>43846.71435185185</v>
      </c>
    </row>
    <row r="3782" spans="1:4" x14ac:dyDescent="0.25">
      <c r="A3782" s="78" t="s">
        <v>268</v>
      </c>
      <c r="B3782" s="78" t="s">
        <v>2520</v>
      </c>
      <c r="C3782" s="86" t="s">
        <v>1455</v>
      </c>
      <c r="D3782" s="122">
        <v>43846.71435185185</v>
      </c>
    </row>
    <row r="3783" spans="1:4" x14ac:dyDescent="0.25">
      <c r="A3783" s="78" t="s">
        <v>268</v>
      </c>
      <c r="B3783" s="78" t="s">
        <v>3161</v>
      </c>
      <c r="C3783" s="86" t="s">
        <v>1455</v>
      </c>
      <c r="D3783" s="122">
        <v>43846.71435185185</v>
      </c>
    </row>
    <row r="3784" spans="1:4" x14ac:dyDescent="0.25">
      <c r="A3784" s="78" t="s">
        <v>268</v>
      </c>
      <c r="B3784" s="78" t="s">
        <v>3039</v>
      </c>
      <c r="C3784" s="86" t="s">
        <v>1455</v>
      </c>
      <c r="D3784" s="122">
        <v>43846.71435185185</v>
      </c>
    </row>
    <row r="3785" spans="1:4" x14ac:dyDescent="0.25">
      <c r="A3785" s="78" t="s">
        <v>268</v>
      </c>
      <c r="B3785" s="78" t="s">
        <v>2521</v>
      </c>
      <c r="C3785" s="86" t="s">
        <v>1455</v>
      </c>
      <c r="D3785" s="122">
        <v>43846.71435185185</v>
      </c>
    </row>
    <row r="3786" spans="1:4" x14ac:dyDescent="0.25">
      <c r="A3786" s="78" t="s">
        <v>268</v>
      </c>
      <c r="B3786" s="78" t="s">
        <v>2518</v>
      </c>
      <c r="C3786" s="86" t="s">
        <v>1455</v>
      </c>
      <c r="D3786" s="122">
        <v>43846.71435185185</v>
      </c>
    </row>
    <row r="3787" spans="1:4" x14ac:dyDescent="0.25">
      <c r="A3787" s="78" t="s">
        <v>268</v>
      </c>
      <c r="B3787" s="78" t="s">
        <v>3024</v>
      </c>
      <c r="C3787" s="86" t="s">
        <v>1455</v>
      </c>
      <c r="D3787" s="122">
        <v>43846.71435185185</v>
      </c>
    </row>
    <row r="3788" spans="1:4" x14ac:dyDescent="0.25">
      <c r="A3788" s="78" t="s">
        <v>268</v>
      </c>
      <c r="B3788" s="78" t="s">
        <v>2994</v>
      </c>
      <c r="C3788" s="86" t="s">
        <v>1455</v>
      </c>
      <c r="D3788" s="122">
        <v>43846.71435185185</v>
      </c>
    </row>
    <row r="3789" spans="1:4" x14ac:dyDescent="0.25">
      <c r="A3789" s="78" t="s">
        <v>268</v>
      </c>
      <c r="B3789" s="78" t="s">
        <v>3160</v>
      </c>
      <c r="C3789" s="86" t="s">
        <v>1454</v>
      </c>
      <c r="D3789" s="122">
        <v>43846.484791666669</v>
      </c>
    </row>
    <row r="3790" spans="1:4" x14ac:dyDescent="0.25">
      <c r="A3790" s="78" t="s">
        <v>268</v>
      </c>
      <c r="B3790" s="78" t="s">
        <v>2472</v>
      </c>
      <c r="C3790" s="86" t="s">
        <v>1454</v>
      </c>
      <c r="D3790" s="122">
        <v>43846.484791666669</v>
      </c>
    </row>
    <row r="3791" spans="1:4" x14ac:dyDescent="0.25">
      <c r="A3791" s="78" t="s">
        <v>268</v>
      </c>
      <c r="B3791" s="78" t="s">
        <v>2990</v>
      </c>
      <c r="C3791" s="86" t="s">
        <v>1454</v>
      </c>
      <c r="D3791" s="122">
        <v>43846.484791666669</v>
      </c>
    </row>
    <row r="3792" spans="1:4" x14ac:dyDescent="0.25">
      <c r="A3792" s="78" t="s">
        <v>268</v>
      </c>
      <c r="B3792" s="78" t="s">
        <v>2483</v>
      </c>
      <c r="C3792" s="86" t="s">
        <v>1454</v>
      </c>
      <c r="D3792" s="122">
        <v>43846.484791666669</v>
      </c>
    </row>
    <row r="3793" spans="1:4" x14ac:dyDescent="0.25">
      <c r="A3793" s="78" t="s">
        <v>268</v>
      </c>
      <c r="B3793" s="78" t="s">
        <v>2983</v>
      </c>
      <c r="C3793" s="86" t="s">
        <v>1454</v>
      </c>
      <c r="D3793" s="122">
        <v>43846.484791666669</v>
      </c>
    </row>
    <row r="3794" spans="1:4" x14ac:dyDescent="0.25">
      <c r="A3794" s="78" t="s">
        <v>268</v>
      </c>
      <c r="B3794" s="78" t="s">
        <v>3053</v>
      </c>
      <c r="C3794" s="86" t="s">
        <v>1454</v>
      </c>
      <c r="D3794" s="122">
        <v>43846.484791666669</v>
      </c>
    </row>
    <row r="3795" spans="1:4" x14ac:dyDescent="0.25">
      <c r="A3795" s="78" t="s">
        <v>268</v>
      </c>
      <c r="B3795" s="78" t="s">
        <v>3040</v>
      </c>
      <c r="C3795" s="86" t="s">
        <v>1454</v>
      </c>
      <c r="D3795" s="122">
        <v>43846.484791666669</v>
      </c>
    </row>
    <row r="3796" spans="1:4" x14ac:dyDescent="0.25">
      <c r="A3796" s="78" t="s">
        <v>268</v>
      </c>
      <c r="B3796" s="78" t="s">
        <v>511</v>
      </c>
      <c r="C3796" s="86" t="s">
        <v>1454</v>
      </c>
      <c r="D3796" s="122">
        <v>43846.484791666669</v>
      </c>
    </row>
    <row r="3797" spans="1:4" x14ac:dyDescent="0.25">
      <c r="A3797" s="78" t="s">
        <v>268</v>
      </c>
      <c r="B3797" s="78" t="s">
        <v>3145</v>
      </c>
      <c r="C3797" s="86" t="s">
        <v>1454</v>
      </c>
      <c r="D3797" s="122">
        <v>43846.484791666669</v>
      </c>
    </row>
    <row r="3798" spans="1:4" x14ac:dyDescent="0.25">
      <c r="A3798" s="78" t="s">
        <v>268</v>
      </c>
      <c r="B3798" s="78" t="s">
        <v>3014</v>
      </c>
      <c r="C3798" s="86" t="s">
        <v>1454</v>
      </c>
      <c r="D3798" s="122">
        <v>43846.484791666669</v>
      </c>
    </row>
    <row r="3799" spans="1:4" x14ac:dyDescent="0.25">
      <c r="A3799" s="78" t="s">
        <v>268</v>
      </c>
      <c r="B3799" s="78" t="s">
        <v>3104</v>
      </c>
      <c r="C3799" s="86" t="s">
        <v>1454</v>
      </c>
      <c r="D3799" s="122">
        <v>43846.484791666669</v>
      </c>
    </row>
    <row r="3800" spans="1:4" x14ac:dyDescent="0.25">
      <c r="A3800" s="78" t="s">
        <v>268</v>
      </c>
      <c r="B3800" s="78" t="s">
        <v>2454</v>
      </c>
      <c r="C3800" s="86" t="s">
        <v>1454</v>
      </c>
      <c r="D3800" s="122">
        <v>43846.484791666669</v>
      </c>
    </row>
    <row r="3801" spans="1:4" x14ac:dyDescent="0.25">
      <c r="A3801" s="78" t="s">
        <v>268</v>
      </c>
      <c r="B3801" s="78" t="s">
        <v>2982</v>
      </c>
      <c r="C3801" s="86" t="s">
        <v>1454</v>
      </c>
      <c r="D3801" s="122">
        <v>43846.484791666669</v>
      </c>
    </row>
    <row r="3802" spans="1:4" x14ac:dyDescent="0.25">
      <c r="A3802" s="78" t="s">
        <v>268</v>
      </c>
      <c r="B3802" s="78" t="s">
        <v>2450</v>
      </c>
      <c r="C3802" s="86" t="s">
        <v>1454</v>
      </c>
      <c r="D3802" s="122">
        <v>43846.484791666669</v>
      </c>
    </row>
    <row r="3803" spans="1:4" x14ac:dyDescent="0.25">
      <c r="A3803" s="78" t="s">
        <v>268</v>
      </c>
      <c r="B3803" s="78" t="s">
        <v>3007</v>
      </c>
      <c r="C3803" s="86" t="s">
        <v>1454</v>
      </c>
      <c r="D3803" s="122">
        <v>43846.484791666669</v>
      </c>
    </row>
    <row r="3804" spans="1:4" x14ac:dyDescent="0.25">
      <c r="A3804" s="78" t="s">
        <v>268</v>
      </c>
      <c r="B3804" s="78" t="s">
        <v>2448</v>
      </c>
      <c r="C3804" s="86" t="s">
        <v>1454</v>
      </c>
      <c r="D3804" s="122">
        <v>43846.484791666669</v>
      </c>
    </row>
    <row r="3805" spans="1:4" x14ac:dyDescent="0.25">
      <c r="A3805" s="78" t="s">
        <v>268</v>
      </c>
      <c r="B3805" s="78">
        <v>10</v>
      </c>
      <c r="C3805" s="86" t="s">
        <v>1454</v>
      </c>
      <c r="D3805" s="122">
        <v>43846.484791666669</v>
      </c>
    </row>
    <row r="3806" spans="1:4" x14ac:dyDescent="0.25">
      <c r="A3806" s="78" t="s">
        <v>268</v>
      </c>
      <c r="B3806" s="78" t="s">
        <v>3105</v>
      </c>
      <c r="C3806" s="86" t="s">
        <v>1454</v>
      </c>
      <c r="D3806" s="122">
        <v>43846.484791666669</v>
      </c>
    </row>
    <row r="3807" spans="1:4" x14ac:dyDescent="0.25">
      <c r="A3807" s="78" t="s">
        <v>268</v>
      </c>
      <c r="B3807" s="78">
        <v>31</v>
      </c>
      <c r="C3807" s="86" t="s">
        <v>1454</v>
      </c>
      <c r="D3807" s="122">
        <v>43846.484791666669</v>
      </c>
    </row>
    <row r="3808" spans="1:4" x14ac:dyDescent="0.25">
      <c r="A3808" s="78" t="s">
        <v>268</v>
      </c>
      <c r="B3808" s="78" t="s">
        <v>3089</v>
      </c>
      <c r="C3808" s="86" t="s">
        <v>1454</v>
      </c>
      <c r="D3808" s="122">
        <v>43846.484791666669</v>
      </c>
    </row>
    <row r="3809" spans="1:4" x14ac:dyDescent="0.25">
      <c r="A3809" s="78" t="s">
        <v>268</v>
      </c>
      <c r="B3809" s="78">
        <v>2020</v>
      </c>
      <c r="C3809" s="86" t="s">
        <v>1454</v>
      </c>
      <c r="D3809" s="122">
        <v>43846.484791666669</v>
      </c>
    </row>
    <row r="3810" spans="1:4" x14ac:dyDescent="0.25">
      <c r="A3810" s="78" t="s">
        <v>268</v>
      </c>
      <c r="B3810" s="78" t="s">
        <v>2520</v>
      </c>
      <c r="C3810" s="86" t="s">
        <v>1454</v>
      </c>
      <c r="D3810" s="122">
        <v>43846.484791666669</v>
      </c>
    </row>
    <row r="3811" spans="1:4" x14ac:dyDescent="0.25">
      <c r="A3811" s="78" t="s">
        <v>268</v>
      </c>
      <c r="B3811" s="78" t="s">
        <v>3161</v>
      </c>
      <c r="C3811" s="86" t="s">
        <v>1454</v>
      </c>
      <c r="D3811" s="122">
        <v>43846.484791666669</v>
      </c>
    </row>
    <row r="3812" spans="1:4" x14ac:dyDescent="0.25">
      <c r="A3812" s="78" t="s">
        <v>268</v>
      </c>
      <c r="B3812" s="78" t="s">
        <v>3039</v>
      </c>
      <c r="C3812" s="86" t="s">
        <v>1454</v>
      </c>
      <c r="D3812" s="122">
        <v>43846.484791666669</v>
      </c>
    </row>
    <row r="3813" spans="1:4" x14ac:dyDescent="0.25">
      <c r="A3813" s="78" t="s">
        <v>268</v>
      </c>
      <c r="B3813" s="78" t="s">
        <v>2521</v>
      </c>
      <c r="C3813" s="86" t="s">
        <v>1454</v>
      </c>
      <c r="D3813" s="122">
        <v>43846.484791666669</v>
      </c>
    </row>
    <row r="3814" spans="1:4" x14ac:dyDescent="0.25">
      <c r="A3814" s="78" t="s">
        <v>268</v>
      </c>
      <c r="B3814" s="78" t="s">
        <v>2518</v>
      </c>
      <c r="C3814" s="86" t="s">
        <v>1454</v>
      </c>
      <c r="D3814" s="122">
        <v>43846.484791666669</v>
      </c>
    </row>
    <row r="3815" spans="1:4" x14ac:dyDescent="0.25">
      <c r="A3815" s="78" t="s">
        <v>268</v>
      </c>
      <c r="B3815" s="78" t="s">
        <v>3024</v>
      </c>
      <c r="C3815" s="86" t="s">
        <v>1454</v>
      </c>
      <c r="D3815" s="122">
        <v>43846.484791666669</v>
      </c>
    </row>
    <row r="3816" spans="1:4" x14ac:dyDescent="0.25">
      <c r="A3816" s="78" t="s">
        <v>268</v>
      </c>
      <c r="B3816" s="78" t="s">
        <v>2994</v>
      </c>
      <c r="C3816" s="86" t="s">
        <v>1454</v>
      </c>
      <c r="D3816" s="122">
        <v>43846.484791666669</v>
      </c>
    </row>
    <row r="3817" spans="1:4" x14ac:dyDescent="0.25">
      <c r="A3817" s="78" t="s">
        <v>232</v>
      </c>
      <c r="B3817" s="78" t="s">
        <v>3160</v>
      </c>
      <c r="C3817" s="86" t="s">
        <v>1453</v>
      </c>
      <c r="D3817" s="122">
        <v>43848.714571759258</v>
      </c>
    </row>
    <row r="3818" spans="1:4" x14ac:dyDescent="0.25">
      <c r="A3818" s="78" t="s">
        <v>232</v>
      </c>
      <c r="B3818" s="78" t="s">
        <v>2472</v>
      </c>
      <c r="C3818" s="86" t="s">
        <v>1453</v>
      </c>
      <c r="D3818" s="122">
        <v>43848.714571759258</v>
      </c>
    </row>
    <row r="3819" spans="1:4" x14ac:dyDescent="0.25">
      <c r="A3819" s="78" t="s">
        <v>232</v>
      </c>
      <c r="B3819" s="78" t="s">
        <v>2990</v>
      </c>
      <c r="C3819" s="86" t="s">
        <v>1453</v>
      </c>
      <c r="D3819" s="122">
        <v>43848.714571759258</v>
      </c>
    </row>
    <row r="3820" spans="1:4" x14ac:dyDescent="0.25">
      <c r="A3820" s="78" t="s">
        <v>232</v>
      </c>
      <c r="B3820" s="78" t="s">
        <v>2483</v>
      </c>
      <c r="C3820" s="86" t="s">
        <v>1453</v>
      </c>
      <c r="D3820" s="122">
        <v>43848.714571759258</v>
      </c>
    </row>
    <row r="3821" spans="1:4" x14ac:dyDescent="0.25">
      <c r="A3821" s="78" t="s">
        <v>232</v>
      </c>
      <c r="B3821" s="78" t="s">
        <v>2983</v>
      </c>
      <c r="C3821" s="86" t="s">
        <v>1453</v>
      </c>
      <c r="D3821" s="122">
        <v>43848.714571759258</v>
      </c>
    </row>
    <row r="3822" spans="1:4" x14ac:dyDescent="0.25">
      <c r="A3822" s="78" t="s">
        <v>232</v>
      </c>
      <c r="B3822" s="78" t="s">
        <v>3053</v>
      </c>
      <c r="C3822" s="86" t="s">
        <v>1453</v>
      </c>
      <c r="D3822" s="122">
        <v>43848.714571759258</v>
      </c>
    </row>
    <row r="3823" spans="1:4" x14ac:dyDescent="0.25">
      <c r="A3823" s="78" t="s">
        <v>232</v>
      </c>
      <c r="B3823" s="78" t="s">
        <v>3040</v>
      </c>
      <c r="C3823" s="86" t="s">
        <v>1453</v>
      </c>
      <c r="D3823" s="122">
        <v>43848.714571759258</v>
      </c>
    </row>
    <row r="3824" spans="1:4" x14ac:dyDescent="0.25">
      <c r="A3824" s="78" t="s">
        <v>232</v>
      </c>
      <c r="B3824" s="78" t="s">
        <v>511</v>
      </c>
      <c r="C3824" s="86" t="s">
        <v>1453</v>
      </c>
      <c r="D3824" s="122">
        <v>43848.714571759258</v>
      </c>
    </row>
    <row r="3825" spans="1:4" x14ac:dyDescent="0.25">
      <c r="A3825" s="78" t="s">
        <v>232</v>
      </c>
      <c r="B3825" s="78" t="s">
        <v>3145</v>
      </c>
      <c r="C3825" s="86" t="s">
        <v>1453</v>
      </c>
      <c r="D3825" s="122">
        <v>43848.714571759258</v>
      </c>
    </row>
    <row r="3826" spans="1:4" x14ac:dyDescent="0.25">
      <c r="A3826" s="78" t="s">
        <v>232</v>
      </c>
      <c r="B3826" s="78" t="s">
        <v>3014</v>
      </c>
      <c r="C3826" s="86" t="s">
        <v>1453</v>
      </c>
      <c r="D3826" s="122">
        <v>43848.714571759258</v>
      </c>
    </row>
    <row r="3827" spans="1:4" x14ac:dyDescent="0.25">
      <c r="A3827" s="78" t="s">
        <v>232</v>
      </c>
      <c r="B3827" s="78" t="s">
        <v>3104</v>
      </c>
      <c r="C3827" s="86" t="s">
        <v>1453</v>
      </c>
      <c r="D3827" s="122">
        <v>43848.714571759258</v>
      </c>
    </row>
    <row r="3828" spans="1:4" x14ac:dyDescent="0.25">
      <c r="A3828" s="78" t="s">
        <v>232</v>
      </c>
      <c r="B3828" s="78" t="s">
        <v>2454</v>
      </c>
      <c r="C3828" s="86" t="s">
        <v>1453</v>
      </c>
      <c r="D3828" s="122">
        <v>43848.714571759258</v>
      </c>
    </row>
    <row r="3829" spans="1:4" x14ac:dyDescent="0.25">
      <c r="A3829" s="78" t="s">
        <v>232</v>
      </c>
      <c r="B3829" s="78" t="s">
        <v>2982</v>
      </c>
      <c r="C3829" s="86" t="s">
        <v>1453</v>
      </c>
      <c r="D3829" s="122">
        <v>43848.714571759258</v>
      </c>
    </row>
    <row r="3830" spans="1:4" x14ac:dyDescent="0.25">
      <c r="A3830" s="78" t="s">
        <v>232</v>
      </c>
      <c r="B3830" s="78" t="s">
        <v>2450</v>
      </c>
      <c r="C3830" s="86" t="s">
        <v>1453</v>
      </c>
      <c r="D3830" s="122">
        <v>43848.714571759258</v>
      </c>
    </row>
    <row r="3831" spans="1:4" x14ac:dyDescent="0.25">
      <c r="A3831" s="78" t="s">
        <v>232</v>
      </c>
      <c r="B3831" s="78" t="s">
        <v>3007</v>
      </c>
      <c r="C3831" s="86" t="s">
        <v>1453</v>
      </c>
      <c r="D3831" s="122">
        <v>43848.714571759258</v>
      </c>
    </row>
    <row r="3832" spans="1:4" x14ac:dyDescent="0.25">
      <c r="A3832" s="78" t="s">
        <v>232</v>
      </c>
      <c r="B3832" s="78" t="s">
        <v>2448</v>
      </c>
      <c r="C3832" s="86" t="s">
        <v>1453</v>
      </c>
      <c r="D3832" s="122">
        <v>43848.714571759258</v>
      </c>
    </row>
    <row r="3833" spans="1:4" x14ac:dyDescent="0.25">
      <c r="A3833" s="78" t="s">
        <v>232</v>
      </c>
      <c r="B3833" s="78">
        <v>10</v>
      </c>
      <c r="C3833" s="86" t="s">
        <v>1453</v>
      </c>
      <c r="D3833" s="122">
        <v>43848.714571759258</v>
      </c>
    </row>
    <row r="3834" spans="1:4" x14ac:dyDescent="0.25">
      <c r="A3834" s="78" t="s">
        <v>232</v>
      </c>
      <c r="B3834" s="78" t="s">
        <v>3105</v>
      </c>
      <c r="C3834" s="86" t="s">
        <v>1453</v>
      </c>
      <c r="D3834" s="122">
        <v>43848.714571759258</v>
      </c>
    </row>
    <row r="3835" spans="1:4" x14ac:dyDescent="0.25">
      <c r="A3835" s="78" t="s">
        <v>232</v>
      </c>
      <c r="B3835" s="78">
        <v>31</v>
      </c>
      <c r="C3835" s="86" t="s">
        <v>1453</v>
      </c>
      <c r="D3835" s="122">
        <v>43848.714571759258</v>
      </c>
    </row>
    <row r="3836" spans="1:4" x14ac:dyDescent="0.25">
      <c r="A3836" s="78" t="s">
        <v>232</v>
      </c>
      <c r="B3836" s="78" t="s">
        <v>3089</v>
      </c>
      <c r="C3836" s="86" t="s">
        <v>1453</v>
      </c>
      <c r="D3836" s="122">
        <v>43848.714571759258</v>
      </c>
    </row>
    <row r="3837" spans="1:4" x14ac:dyDescent="0.25">
      <c r="A3837" s="78" t="s">
        <v>232</v>
      </c>
      <c r="B3837" s="78">
        <v>2020</v>
      </c>
      <c r="C3837" s="86" t="s">
        <v>1453</v>
      </c>
      <c r="D3837" s="122">
        <v>43848.714571759258</v>
      </c>
    </row>
    <row r="3838" spans="1:4" x14ac:dyDescent="0.25">
      <c r="A3838" s="78" t="s">
        <v>232</v>
      </c>
      <c r="B3838" s="78" t="s">
        <v>2520</v>
      </c>
      <c r="C3838" s="86" t="s">
        <v>1453</v>
      </c>
      <c r="D3838" s="122">
        <v>43848.714571759258</v>
      </c>
    </row>
    <row r="3839" spans="1:4" x14ac:dyDescent="0.25">
      <c r="A3839" s="78" t="s">
        <v>232</v>
      </c>
      <c r="B3839" s="78" t="s">
        <v>3161</v>
      </c>
      <c r="C3839" s="86" t="s">
        <v>1453</v>
      </c>
      <c r="D3839" s="122">
        <v>43848.714571759258</v>
      </c>
    </row>
    <row r="3840" spans="1:4" x14ac:dyDescent="0.25">
      <c r="A3840" s="78" t="s">
        <v>232</v>
      </c>
      <c r="B3840" s="78" t="s">
        <v>3039</v>
      </c>
      <c r="C3840" s="86" t="s">
        <v>1453</v>
      </c>
      <c r="D3840" s="122">
        <v>43848.714571759258</v>
      </c>
    </row>
    <row r="3841" spans="1:4" x14ac:dyDescent="0.25">
      <c r="A3841" s="78" t="s">
        <v>232</v>
      </c>
      <c r="B3841" s="78" t="s">
        <v>2521</v>
      </c>
      <c r="C3841" s="86" t="s">
        <v>1453</v>
      </c>
      <c r="D3841" s="122">
        <v>43848.714571759258</v>
      </c>
    </row>
    <row r="3842" spans="1:4" x14ac:dyDescent="0.25">
      <c r="A3842" s="78" t="s">
        <v>232</v>
      </c>
      <c r="B3842" s="78" t="s">
        <v>2518</v>
      </c>
      <c r="C3842" s="86" t="s">
        <v>1453</v>
      </c>
      <c r="D3842" s="122">
        <v>43848.714571759258</v>
      </c>
    </row>
    <row r="3843" spans="1:4" x14ac:dyDescent="0.25">
      <c r="A3843" s="78" t="s">
        <v>232</v>
      </c>
      <c r="B3843" s="78" t="s">
        <v>3024</v>
      </c>
      <c r="C3843" s="86" t="s">
        <v>1453</v>
      </c>
      <c r="D3843" s="122">
        <v>43848.714571759258</v>
      </c>
    </row>
    <row r="3844" spans="1:4" x14ac:dyDescent="0.25">
      <c r="A3844" s="78" t="s">
        <v>232</v>
      </c>
      <c r="B3844" s="78" t="s">
        <v>2994</v>
      </c>
      <c r="C3844" s="86" t="s">
        <v>1453</v>
      </c>
      <c r="D3844" s="122">
        <v>43848.714571759258</v>
      </c>
    </row>
    <row r="3845" spans="1:4" x14ac:dyDescent="0.25">
      <c r="A3845" s="78" t="s">
        <v>249</v>
      </c>
      <c r="B3845" s="78" t="s">
        <v>3160</v>
      </c>
      <c r="C3845" s="86" t="s">
        <v>1411</v>
      </c>
      <c r="D3845" s="122">
        <v>43851.503865740742</v>
      </c>
    </row>
    <row r="3846" spans="1:4" x14ac:dyDescent="0.25">
      <c r="A3846" s="78" t="s">
        <v>249</v>
      </c>
      <c r="B3846" s="78" t="s">
        <v>2472</v>
      </c>
      <c r="C3846" s="86" t="s">
        <v>1411</v>
      </c>
      <c r="D3846" s="122">
        <v>43851.503865740742</v>
      </c>
    </row>
    <row r="3847" spans="1:4" x14ac:dyDescent="0.25">
      <c r="A3847" s="78" t="s">
        <v>249</v>
      </c>
      <c r="B3847" s="78" t="s">
        <v>2990</v>
      </c>
      <c r="C3847" s="86" t="s">
        <v>1411</v>
      </c>
      <c r="D3847" s="122">
        <v>43851.503865740742</v>
      </c>
    </row>
    <row r="3848" spans="1:4" x14ac:dyDescent="0.25">
      <c r="A3848" s="78" t="s">
        <v>249</v>
      </c>
      <c r="B3848" s="78" t="s">
        <v>2483</v>
      </c>
      <c r="C3848" s="86" t="s">
        <v>1411</v>
      </c>
      <c r="D3848" s="122">
        <v>43851.503865740742</v>
      </c>
    </row>
    <row r="3849" spans="1:4" x14ac:dyDescent="0.25">
      <c r="A3849" s="78" t="s">
        <v>249</v>
      </c>
      <c r="B3849" s="78" t="s">
        <v>2983</v>
      </c>
      <c r="C3849" s="86" t="s">
        <v>1411</v>
      </c>
      <c r="D3849" s="122">
        <v>43851.503865740742</v>
      </c>
    </row>
    <row r="3850" spans="1:4" x14ac:dyDescent="0.25">
      <c r="A3850" s="78" t="s">
        <v>249</v>
      </c>
      <c r="B3850" s="78" t="s">
        <v>3053</v>
      </c>
      <c r="C3850" s="86" t="s">
        <v>1411</v>
      </c>
      <c r="D3850" s="122">
        <v>43851.503865740742</v>
      </c>
    </row>
    <row r="3851" spans="1:4" x14ac:dyDescent="0.25">
      <c r="A3851" s="78" t="s">
        <v>249</v>
      </c>
      <c r="B3851" s="78" t="s">
        <v>3040</v>
      </c>
      <c r="C3851" s="86" t="s">
        <v>1411</v>
      </c>
      <c r="D3851" s="122">
        <v>43851.503865740742</v>
      </c>
    </row>
    <row r="3852" spans="1:4" x14ac:dyDescent="0.25">
      <c r="A3852" s="78" t="s">
        <v>249</v>
      </c>
      <c r="B3852" s="78" t="s">
        <v>511</v>
      </c>
      <c r="C3852" s="86" t="s">
        <v>1411</v>
      </c>
      <c r="D3852" s="122">
        <v>43851.503865740742</v>
      </c>
    </row>
    <row r="3853" spans="1:4" x14ac:dyDescent="0.25">
      <c r="A3853" s="78" t="s">
        <v>249</v>
      </c>
      <c r="B3853" s="78" t="s">
        <v>3145</v>
      </c>
      <c r="C3853" s="86" t="s">
        <v>1411</v>
      </c>
      <c r="D3853" s="122">
        <v>43851.503865740742</v>
      </c>
    </row>
    <row r="3854" spans="1:4" x14ac:dyDescent="0.25">
      <c r="A3854" s="78" t="s">
        <v>249</v>
      </c>
      <c r="B3854" s="78" t="s">
        <v>3014</v>
      </c>
      <c r="C3854" s="86" t="s">
        <v>1411</v>
      </c>
      <c r="D3854" s="122">
        <v>43851.503865740742</v>
      </c>
    </row>
    <row r="3855" spans="1:4" x14ac:dyDescent="0.25">
      <c r="A3855" s="78" t="s">
        <v>249</v>
      </c>
      <c r="B3855" s="78" t="s">
        <v>3104</v>
      </c>
      <c r="C3855" s="86" t="s">
        <v>1411</v>
      </c>
      <c r="D3855" s="122">
        <v>43851.503865740742</v>
      </c>
    </row>
    <row r="3856" spans="1:4" x14ac:dyDescent="0.25">
      <c r="A3856" s="78" t="s">
        <v>249</v>
      </c>
      <c r="B3856" s="78" t="s">
        <v>2454</v>
      </c>
      <c r="C3856" s="86" t="s">
        <v>1411</v>
      </c>
      <c r="D3856" s="122">
        <v>43851.503865740742</v>
      </c>
    </row>
    <row r="3857" spans="1:4" x14ac:dyDescent="0.25">
      <c r="A3857" s="78" t="s">
        <v>249</v>
      </c>
      <c r="B3857" s="78" t="s">
        <v>2982</v>
      </c>
      <c r="C3857" s="86" t="s">
        <v>1411</v>
      </c>
      <c r="D3857" s="122">
        <v>43851.503865740742</v>
      </c>
    </row>
    <row r="3858" spans="1:4" x14ac:dyDescent="0.25">
      <c r="A3858" s="78" t="s">
        <v>249</v>
      </c>
      <c r="B3858" s="78" t="s">
        <v>2450</v>
      </c>
      <c r="C3858" s="86" t="s">
        <v>1411</v>
      </c>
      <c r="D3858" s="122">
        <v>43851.503865740742</v>
      </c>
    </row>
    <row r="3859" spans="1:4" x14ac:dyDescent="0.25">
      <c r="A3859" s="78" t="s">
        <v>249</v>
      </c>
      <c r="B3859" s="78" t="s">
        <v>3007</v>
      </c>
      <c r="C3859" s="86" t="s">
        <v>1411</v>
      </c>
      <c r="D3859" s="122">
        <v>43851.503865740742</v>
      </c>
    </row>
    <row r="3860" spans="1:4" x14ac:dyDescent="0.25">
      <c r="A3860" s="78" t="s">
        <v>249</v>
      </c>
      <c r="B3860" s="78" t="s">
        <v>2448</v>
      </c>
      <c r="C3860" s="86" t="s">
        <v>1411</v>
      </c>
      <c r="D3860" s="122">
        <v>43851.503865740742</v>
      </c>
    </row>
    <row r="3861" spans="1:4" x14ac:dyDescent="0.25">
      <c r="A3861" s="78" t="s">
        <v>249</v>
      </c>
      <c r="B3861" s="78">
        <v>10</v>
      </c>
      <c r="C3861" s="86" t="s">
        <v>1411</v>
      </c>
      <c r="D3861" s="122">
        <v>43851.503865740742</v>
      </c>
    </row>
    <row r="3862" spans="1:4" x14ac:dyDescent="0.25">
      <c r="A3862" s="78" t="s">
        <v>249</v>
      </c>
      <c r="B3862" s="78" t="s">
        <v>3105</v>
      </c>
      <c r="C3862" s="86" t="s">
        <v>1411</v>
      </c>
      <c r="D3862" s="122">
        <v>43851.503865740742</v>
      </c>
    </row>
    <row r="3863" spans="1:4" x14ac:dyDescent="0.25">
      <c r="A3863" s="78" t="s">
        <v>249</v>
      </c>
      <c r="B3863" s="78">
        <v>31</v>
      </c>
      <c r="C3863" s="86" t="s">
        <v>1411</v>
      </c>
      <c r="D3863" s="122">
        <v>43851.503865740742</v>
      </c>
    </row>
    <row r="3864" spans="1:4" x14ac:dyDescent="0.25">
      <c r="A3864" s="78" t="s">
        <v>249</v>
      </c>
      <c r="B3864" s="78" t="s">
        <v>3089</v>
      </c>
      <c r="C3864" s="86" t="s">
        <v>1411</v>
      </c>
      <c r="D3864" s="122">
        <v>43851.503865740742</v>
      </c>
    </row>
    <row r="3865" spans="1:4" x14ac:dyDescent="0.25">
      <c r="A3865" s="78" t="s">
        <v>249</v>
      </c>
      <c r="B3865" s="78">
        <v>2020</v>
      </c>
      <c r="C3865" s="86" t="s">
        <v>1411</v>
      </c>
      <c r="D3865" s="122">
        <v>43851.503865740742</v>
      </c>
    </row>
    <row r="3866" spans="1:4" x14ac:dyDescent="0.25">
      <c r="A3866" s="78" t="s">
        <v>249</v>
      </c>
      <c r="B3866" s="78" t="s">
        <v>2520</v>
      </c>
      <c r="C3866" s="86" t="s">
        <v>1411</v>
      </c>
      <c r="D3866" s="122">
        <v>43851.503865740742</v>
      </c>
    </row>
    <row r="3867" spans="1:4" x14ac:dyDescent="0.25">
      <c r="A3867" s="78" t="s">
        <v>249</v>
      </c>
      <c r="B3867" s="78" t="s">
        <v>3161</v>
      </c>
      <c r="C3867" s="86" t="s">
        <v>1411</v>
      </c>
      <c r="D3867" s="122">
        <v>43851.503865740742</v>
      </c>
    </row>
    <row r="3868" spans="1:4" x14ac:dyDescent="0.25">
      <c r="A3868" s="78" t="s">
        <v>249</v>
      </c>
      <c r="B3868" s="78" t="s">
        <v>3039</v>
      </c>
      <c r="C3868" s="86" t="s">
        <v>1411</v>
      </c>
      <c r="D3868" s="122">
        <v>43851.503865740742</v>
      </c>
    </row>
    <row r="3869" spans="1:4" x14ac:dyDescent="0.25">
      <c r="A3869" s="78" t="s">
        <v>249</v>
      </c>
      <c r="B3869" s="78" t="s">
        <v>2521</v>
      </c>
      <c r="C3869" s="86" t="s">
        <v>1411</v>
      </c>
      <c r="D3869" s="122">
        <v>43851.503865740742</v>
      </c>
    </row>
    <row r="3870" spans="1:4" x14ac:dyDescent="0.25">
      <c r="A3870" s="78" t="s">
        <v>249</v>
      </c>
      <c r="B3870" s="78" t="s">
        <v>2518</v>
      </c>
      <c r="C3870" s="86" t="s">
        <v>1411</v>
      </c>
      <c r="D3870" s="122">
        <v>43851.503865740742</v>
      </c>
    </row>
    <row r="3871" spans="1:4" x14ac:dyDescent="0.25">
      <c r="A3871" s="78" t="s">
        <v>249</v>
      </c>
      <c r="B3871" s="78" t="s">
        <v>3024</v>
      </c>
      <c r="C3871" s="86" t="s">
        <v>1411</v>
      </c>
      <c r="D3871" s="122">
        <v>43851.503865740742</v>
      </c>
    </row>
    <row r="3872" spans="1:4" x14ac:dyDescent="0.25">
      <c r="A3872" s="78" t="s">
        <v>249</v>
      </c>
      <c r="B3872" s="78" t="s">
        <v>2994</v>
      </c>
      <c r="C3872" s="86" t="s">
        <v>1411</v>
      </c>
      <c r="D3872" s="122">
        <v>43851.503865740742</v>
      </c>
    </row>
    <row r="3873" spans="1:4" x14ac:dyDescent="0.25">
      <c r="A3873" s="78" t="s">
        <v>277</v>
      </c>
      <c r="B3873" s="78" t="s">
        <v>3113</v>
      </c>
      <c r="C3873" s="86" t="s">
        <v>1525</v>
      </c>
      <c r="D3873" s="122">
        <v>43850.823206018518</v>
      </c>
    </row>
    <row r="3874" spans="1:4" x14ac:dyDescent="0.25">
      <c r="A3874" s="78" t="s">
        <v>277</v>
      </c>
      <c r="B3874" s="78" t="s">
        <v>3006</v>
      </c>
      <c r="C3874" s="86" t="s">
        <v>1525</v>
      </c>
      <c r="D3874" s="122">
        <v>43850.823206018518</v>
      </c>
    </row>
    <row r="3875" spans="1:4" x14ac:dyDescent="0.25">
      <c r="A3875" s="78" t="s">
        <v>277</v>
      </c>
      <c r="B3875" s="78" t="s">
        <v>2757</v>
      </c>
      <c r="C3875" s="86" t="s">
        <v>1525</v>
      </c>
      <c r="D3875" s="122">
        <v>43850.823206018518</v>
      </c>
    </row>
    <row r="3876" spans="1:4" x14ac:dyDescent="0.25">
      <c r="A3876" s="78" t="s">
        <v>277</v>
      </c>
      <c r="B3876" s="78" t="s">
        <v>3104</v>
      </c>
      <c r="C3876" s="86" t="s">
        <v>1525</v>
      </c>
      <c r="D3876" s="122">
        <v>43850.823206018518</v>
      </c>
    </row>
    <row r="3877" spans="1:4" x14ac:dyDescent="0.25">
      <c r="A3877" s="78" t="s">
        <v>277</v>
      </c>
      <c r="B3877" s="78" t="s">
        <v>2460</v>
      </c>
      <c r="C3877" s="86" t="s">
        <v>1525</v>
      </c>
      <c r="D3877" s="122">
        <v>43850.823206018518</v>
      </c>
    </row>
    <row r="3878" spans="1:4" x14ac:dyDescent="0.25">
      <c r="A3878" s="78" t="s">
        <v>277</v>
      </c>
      <c r="B3878" s="78" t="s">
        <v>2557</v>
      </c>
      <c r="C3878" s="86" t="s">
        <v>1525</v>
      </c>
      <c r="D3878" s="122">
        <v>43850.823206018518</v>
      </c>
    </row>
    <row r="3879" spans="1:4" x14ac:dyDescent="0.25">
      <c r="A3879" s="78" t="s">
        <v>277</v>
      </c>
      <c r="B3879" s="78" t="s">
        <v>2981</v>
      </c>
      <c r="C3879" s="86" t="s">
        <v>1525</v>
      </c>
      <c r="D3879" s="122">
        <v>43850.823206018518</v>
      </c>
    </row>
    <row r="3880" spans="1:4" x14ac:dyDescent="0.25">
      <c r="A3880" s="78" t="s">
        <v>277</v>
      </c>
      <c r="B3880" s="78" t="s">
        <v>2758</v>
      </c>
      <c r="C3880" s="86" t="s">
        <v>1525</v>
      </c>
      <c r="D3880" s="122">
        <v>43850.823206018518</v>
      </c>
    </row>
    <row r="3881" spans="1:4" x14ac:dyDescent="0.25">
      <c r="A3881" s="78" t="s">
        <v>277</v>
      </c>
      <c r="B3881" s="78" t="s">
        <v>2982</v>
      </c>
      <c r="C3881" s="86" t="s">
        <v>1525</v>
      </c>
      <c r="D3881" s="122">
        <v>43850.823206018518</v>
      </c>
    </row>
    <row r="3882" spans="1:4" x14ac:dyDescent="0.25">
      <c r="A3882" s="78" t="s">
        <v>277</v>
      </c>
      <c r="B3882" s="78" t="s">
        <v>2606</v>
      </c>
      <c r="C3882" s="86" t="s">
        <v>1525</v>
      </c>
      <c r="D3882" s="122">
        <v>43850.823206018518</v>
      </c>
    </row>
    <row r="3883" spans="1:4" x14ac:dyDescent="0.25">
      <c r="A3883" s="78" t="s">
        <v>277</v>
      </c>
      <c r="B3883" s="78" t="s">
        <v>3114</v>
      </c>
      <c r="C3883" s="86" t="s">
        <v>1525</v>
      </c>
      <c r="D3883" s="122">
        <v>43850.823206018518</v>
      </c>
    </row>
    <row r="3884" spans="1:4" x14ac:dyDescent="0.25">
      <c r="A3884" s="78" t="s">
        <v>277</v>
      </c>
      <c r="B3884" s="78" t="s">
        <v>2589</v>
      </c>
      <c r="C3884" s="86" t="s">
        <v>1525</v>
      </c>
      <c r="D3884" s="122">
        <v>43850.823206018518</v>
      </c>
    </row>
    <row r="3885" spans="1:4" x14ac:dyDescent="0.25">
      <c r="A3885" s="78" t="s">
        <v>277</v>
      </c>
      <c r="B3885" s="78" t="s">
        <v>2759</v>
      </c>
      <c r="C3885" s="86" t="s">
        <v>1525</v>
      </c>
      <c r="D3885" s="122">
        <v>43850.823206018518</v>
      </c>
    </row>
    <row r="3886" spans="1:4" x14ac:dyDescent="0.25">
      <c r="A3886" s="78" t="s">
        <v>277</v>
      </c>
      <c r="B3886" s="78" t="s">
        <v>2989</v>
      </c>
      <c r="C3886" s="86" t="s">
        <v>1525</v>
      </c>
      <c r="D3886" s="122">
        <v>43850.823206018518</v>
      </c>
    </row>
    <row r="3887" spans="1:4" x14ac:dyDescent="0.25">
      <c r="A3887" s="78" t="s">
        <v>277</v>
      </c>
      <c r="B3887" s="78" t="s">
        <v>2994</v>
      </c>
      <c r="C3887" s="86" t="s">
        <v>1525</v>
      </c>
      <c r="D3887" s="122">
        <v>43850.823206018518</v>
      </c>
    </row>
    <row r="3888" spans="1:4" x14ac:dyDescent="0.25">
      <c r="A3888" s="78" t="s">
        <v>277</v>
      </c>
      <c r="B3888" s="78" t="s">
        <v>2995</v>
      </c>
      <c r="C3888" s="86" t="s">
        <v>1525</v>
      </c>
      <c r="D3888" s="122">
        <v>43850.823206018518</v>
      </c>
    </row>
    <row r="3889" spans="1:4" x14ac:dyDescent="0.25">
      <c r="A3889" s="78" t="s">
        <v>277</v>
      </c>
      <c r="B3889" s="78" t="s">
        <v>3115</v>
      </c>
      <c r="C3889" s="86" t="s">
        <v>1525</v>
      </c>
      <c r="D3889" s="122">
        <v>43850.823206018518</v>
      </c>
    </row>
    <row r="3890" spans="1:4" x14ac:dyDescent="0.25">
      <c r="A3890" s="78" t="s">
        <v>277</v>
      </c>
      <c r="B3890" s="78" t="s">
        <v>16</v>
      </c>
      <c r="C3890" s="86" t="s">
        <v>1525</v>
      </c>
      <c r="D3890" s="122">
        <v>43850.823206018518</v>
      </c>
    </row>
    <row r="3891" spans="1:4" x14ac:dyDescent="0.25">
      <c r="A3891" s="78" t="s">
        <v>277</v>
      </c>
      <c r="B3891" s="78" t="s">
        <v>3035</v>
      </c>
      <c r="C3891" s="86" t="s">
        <v>1525</v>
      </c>
      <c r="D3891" s="122">
        <v>43850.823206018518</v>
      </c>
    </row>
    <row r="3892" spans="1:4" x14ac:dyDescent="0.25">
      <c r="A3892" s="78" t="s">
        <v>277</v>
      </c>
      <c r="B3892" s="78" t="s">
        <v>2760</v>
      </c>
      <c r="C3892" s="86" t="s">
        <v>1525</v>
      </c>
      <c r="D3892" s="122">
        <v>43850.823206018518</v>
      </c>
    </row>
    <row r="3893" spans="1:4" x14ac:dyDescent="0.25">
      <c r="A3893" s="78" t="s">
        <v>277</v>
      </c>
      <c r="B3893" s="78" t="s">
        <v>2761</v>
      </c>
      <c r="C3893" s="86" t="s">
        <v>1525</v>
      </c>
      <c r="D3893" s="122">
        <v>43850.823206018518</v>
      </c>
    </row>
    <row r="3894" spans="1:4" x14ac:dyDescent="0.25">
      <c r="A3894" s="78" t="s">
        <v>277</v>
      </c>
      <c r="B3894" s="78" t="s">
        <v>2762</v>
      </c>
      <c r="C3894" s="86" t="s">
        <v>1525</v>
      </c>
      <c r="D3894" s="122">
        <v>43850.823206018518</v>
      </c>
    </row>
    <row r="3895" spans="1:4" x14ac:dyDescent="0.25">
      <c r="A3895" s="78" t="s">
        <v>277</v>
      </c>
      <c r="B3895" s="78" t="s">
        <v>2987</v>
      </c>
      <c r="C3895" s="86" t="s">
        <v>1525</v>
      </c>
      <c r="D3895" s="122">
        <v>43850.823206018518</v>
      </c>
    </row>
    <row r="3896" spans="1:4" x14ac:dyDescent="0.25">
      <c r="A3896" s="78" t="s">
        <v>277</v>
      </c>
      <c r="B3896" s="78" t="s">
        <v>2763</v>
      </c>
      <c r="C3896" s="86" t="s">
        <v>1525</v>
      </c>
      <c r="D3896" s="122">
        <v>43850.823206018518</v>
      </c>
    </row>
    <row r="3897" spans="1:4" x14ac:dyDescent="0.25">
      <c r="A3897" s="78" t="s">
        <v>277</v>
      </c>
      <c r="B3897" s="78" t="s">
        <v>2764</v>
      </c>
      <c r="C3897" s="86" t="s">
        <v>1525</v>
      </c>
      <c r="D3897" s="122">
        <v>43850.823206018518</v>
      </c>
    </row>
    <row r="3898" spans="1:4" x14ac:dyDescent="0.25">
      <c r="A3898" s="78" t="s">
        <v>277</v>
      </c>
      <c r="B3898" s="78" t="s">
        <v>3012</v>
      </c>
      <c r="C3898" s="86" t="s">
        <v>1525</v>
      </c>
      <c r="D3898" s="122">
        <v>43850.823206018518</v>
      </c>
    </row>
    <row r="3899" spans="1:4" x14ac:dyDescent="0.25">
      <c r="A3899" s="78" t="s">
        <v>277</v>
      </c>
      <c r="B3899" s="78" t="s">
        <v>2765</v>
      </c>
      <c r="C3899" s="86" t="s">
        <v>1525</v>
      </c>
      <c r="D3899" s="122">
        <v>43850.823206018518</v>
      </c>
    </row>
    <row r="3900" spans="1:4" x14ac:dyDescent="0.25">
      <c r="A3900" s="78" t="s">
        <v>277</v>
      </c>
      <c r="B3900" s="78" t="s">
        <v>2766</v>
      </c>
      <c r="C3900" s="86" t="s">
        <v>1525</v>
      </c>
      <c r="D3900" s="122">
        <v>43850.823206018518</v>
      </c>
    </row>
    <row r="3901" spans="1:4" x14ac:dyDescent="0.25">
      <c r="A3901" s="78" t="s">
        <v>277</v>
      </c>
      <c r="B3901" s="78" t="s">
        <v>2767</v>
      </c>
      <c r="C3901" s="86" t="s">
        <v>1525</v>
      </c>
      <c r="D3901" s="122">
        <v>43850.823206018518</v>
      </c>
    </row>
    <row r="3902" spans="1:4" x14ac:dyDescent="0.25">
      <c r="A3902" s="78" t="s">
        <v>277</v>
      </c>
      <c r="B3902" s="78" t="s">
        <v>3015</v>
      </c>
      <c r="C3902" s="86" t="s">
        <v>1525</v>
      </c>
      <c r="D3902" s="122">
        <v>43850.823206018518</v>
      </c>
    </row>
    <row r="3903" spans="1:4" x14ac:dyDescent="0.25">
      <c r="A3903" s="78" t="s">
        <v>277</v>
      </c>
      <c r="B3903" s="78" t="s">
        <v>1678</v>
      </c>
      <c r="C3903" s="86" t="s">
        <v>1525</v>
      </c>
      <c r="D3903" s="122">
        <v>43850.823206018518</v>
      </c>
    </row>
    <row r="3904" spans="1:4" x14ac:dyDescent="0.25">
      <c r="A3904" s="78" t="s">
        <v>277</v>
      </c>
      <c r="B3904" s="78" t="s">
        <v>3116</v>
      </c>
      <c r="C3904" s="86" t="s">
        <v>1525</v>
      </c>
      <c r="D3904" s="122">
        <v>43850.823206018518</v>
      </c>
    </row>
    <row r="3905" spans="1:4" x14ac:dyDescent="0.25">
      <c r="A3905" s="78" t="s">
        <v>277</v>
      </c>
      <c r="B3905" s="78" t="s">
        <v>3117</v>
      </c>
      <c r="C3905" s="86" t="s">
        <v>1525</v>
      </c>
      <c r="D3905" s="122">
        <v>43850.823206018518</v>
      </c>
    </row>
    <row r="3906" spans="1:4" x14ac:dyDescent="0.25">
      <c r="A3906" s="78" t="s">
        <v>277</v>
      </c>
      <c r="B3906" s="78" t="s">
        <v>276</v>
      </c>
      <c r="C3906" s="86" t="s">
        <v>1525</v>
      </c>
      <c r="D3906" s="122">
        <v>43850.823206018518</v>
      </c>
    </row>
    <row r="3907" spans="1:4" x14ac:dyDescent="0.25">
      <c r="A3907" s="78" t="s">
        <v>277</v>
      </c>
      <c r="B3907" s="78" t="s">
        <v>3118</v>
      </c>
      <c r="C3907" s="86" t="s">
        <v>1525</v>
      </c>
      <c r="D3907" s="122">
        <v>43850.823206018518</v>
      </c>
    </row>
    <row r="3908" spans="1:4" x14ac:dyDescent="0.25">
      <c r="A3908" s="78" t="s">
        <v>277</v>
      </c>
      <c r="B3908" s="78" t="s">
        <v>2990</v>
      </c>
      <c r="C3908" s="86" t="s">
        <v>1525</v>
      </c>
      <c r="D3908" s="122">
        <v>43850.823206018518</v>
      </c>
    </row>
    <row r="3909" spans="1:4" x14ac:dyDescent="0.25">
      <c r="A3909" s="78" t="s">
        <v>277</v>
      </c>
      <c r="B3909" s="78" t="s">
        <v>2771</v>
      </c>
      <c r="C3909" s="86" t="s">
        <v>1525</v>
      </c>
      <c r="D3909" s="122">
        <v>43850.823206018518</v>
      </c>
    </row>
    <row r="3910" spans="1:4" x14ac:dyDescent="0.25">
      <c r="A3910" s="78" t="s">
        <v>276</v>
      </c>
      <c r="B3910" s="78" t="s">
        <v>3107</v>
      </c>
      <c r="C3910" s="86" t="s">
        <v>1524</v>
      </c>
      <c r="D3910" s="122">
        <v>43846.813900462963</v>
      </c>
    </row>
    <row r="3911" spans="1:4" x14ac:dyDescent="0.25">
      <c r="A3911" s="78" t="s">
        <v>276</v>
      </c>
      <c r="B3911" s="78" t="s">
        <v>3269</v>
      </c>
      <c r="C3911" s="86" t="s">
        <v>1524</v>
      </c>
      <c r="D3911" s="122">
        <v>43846.813900462963</v>
      </c>
    </row>
    <row r="3912" spans="1:4" x14ac:dyDescent="0.25">
      <c r="A3912" s="78" t="s">
        <v>276</v>
      </c>
      <c r="B3912" s="78" t="s">
        <v>2564</v>
      </c>
      <c r="C3912" s="86" t="s">
        <v>1524</v>
      </c>
      <c r="D3912" s="122">
        <v>43846.813900462963</v>
      </c>
    </row>
    <row r="3913" spans="1:4" x14ac:dyDescent="0.25">
      <c r="A3913" s="78" t="s">
        <v>276</v>
      </c>
      <c r="B3913" s="78" t="s">
        <v>2981</v>
      </c>
      <c r="C3913" s="86" t="s">
        <v>1524</v>
      </c>
      <c r="D3913" s="122">
        <v>43846.813900462963</v>
      </c>
    </row>
    <row r="3914" spans="1:4" x14ac:dyDescent="0.25">
      <c r="A3914" s="78" t="s">
        <v>276</v>
      </c>
      <c r="B3914" s="78" t="s">
        <v>2532</v>
      </c>
      <c r="C3914" s="86" t="s">
        <v>1524</v>
      </c>
      <c r="D3914" s="122">
        <v>43846.813900462963</v>
      </c>
    </row>
    <row r="3915" spans="1:4" x14ac:dyDescent="0.25">
      <c r="A3915" s="78" t="s">
        <v>276</v>
      </c>
      <c r="B3915" s="78" t="s">
        <v>2990</v>
      </c>
      <c r="C3915" s="86" t="s">
        <v>1524</v>
      </c>
      <c r="D3915" s="122">
        <v>43846.813900462963</v>
      </c>
    </row>
    <row r="3916" spans="1:4" x14ac:dyDescent="0.25">
      <c r="A3916" s="78" t="s">
        <v>276</v>
      </c>
      <c r="B3916" s="78" t="s">
        <v>3035</v>
      </c>
      <c r="C3916" s="86" t="s">
        <v>1524</v>
      </c>
      <c r="D3916" s="122">
        <v>43846.813900462963</v>
      </c>
    </row>
    <row r="3917" spans="1:4" x14ac:dyDescent="0.25">
      <c r="A3917" s="78" t="s">
        <v>276</v>
      </c>
      <c r="B3917" s="78" t="s">
        <v>2660</v>
      </c>
      <c r="C3917" s="86" t="s">
        <v>1524</v>
      </c>
      <c r="D3917" s="122">
        <v>43846.813900462963</v>
      </c>
    </row>
    <row r="3918" spans="1:4" x14ac:dyDescent="0.25">
      <c r="A3918" s="78" t="s">
        <v>276</v>
      </c>
      <c r="B3918" s="78" t="s">
        <v>2661</v>
      </c>
      <c r="C3918" s="86" t="s">
        <v>1524</v>
      </c>
      <c r="D3918" s="122">
        <v>43846.813900462963</v>
      </c>
    </row>
    <row r="3919" spans="1:4" x14ac:dyDescent="0.25">
      <c r="A3919" s="78" t="s">
        <v>276</v>
      </c>
      <c r="B3919" s="78" t="s">
        <v>2995</v>
      </c>
      <c r="C3919" s="86" t="s">
        <v>1524</v>
      </c>
      <c r="D3919" s="122">
        <v>43846.813900462963</v>
      </c>
    </row>
    <row r="3920" spans="1:4" x14ac:dyDescent="0.25">
      <c r="A3920" s="78" t="s">
        <v>276</v>
      </c>
      <c r="B3920" s="78" t="s">
        <v>2662</v>
      </c>
      <c r="C3920" s="86" t="s">
        <v>1524</v>
      </c>
      <c r="D3920" s="122">
        <v>43846.813900462963</v>
      </c>
    </row>
    <row r="3921" spans="1:4" x14ac:dyDescent="0.25">
      <c r="A3921" s="78" t="s">
        <v>276</v>
      </c>
      <c r="B3921" s="78" t="s">
        <v>2986</v>
      </c>
      <c r="C3921" s="86" t="s">
        <v>1524</v>
      </c>
      <c r="D3921" s="122">
        <v>43846.813900462963</v>
      </c>
    </row>
    <row r="3922" spans="1:4" x14ac:dyDescent="0.25">
      <c r="A3922" s="78" t="s">
        <v>276</v>
      </c>
      <c r="B3922" s="78" t="s">
        <v>2555</v>
      </c>
      <c r="C3922" s="86" t="s">
        <v>1524</v>
      </c>
      <c r="D3922" s="122">
        <v>43846.813900462963</v>
      </c>
    </row>
    <row r="3923" spans="1:4" x14ac:dyDescent="0.25">
      <c r="A3923" s="78" t="s">
        <v>276</v>
      </c>
      <c r="B3923" s="78" t="s">
        <v>3012</v>
      </c>
      <c r="C3923" s="86" t="s">
        <v>1524</v>
      </c>
      <c r="D3923" s="122">
        <v>43846.813900462963</v>
      </c>
    </row>
    <row r="3924" spans="1:4" x14ac:dyDescent="0.25">
      <c r="A3924" s="78" t="s">
        <v>276</v>
      </c>
      <c r="B3924" s="78" t="s">
        <v>2663</v>
      </c>
      <c r="C3924" s="86" t="s">
        <v>1524</v>
      </c>
      <c r="D3924" s="122">
        <v>43846.813900462963</v>
      </c>
    </row>
    <row r="3925" spans="1:4" x14ac:dyDescent="0.25">
      <c r="A3925" s="78" t="s">
        <v>276</v>
      </c>
      <c r="B3925" s="78" t="s">
        <v>2982</v>
      </c>
      <c r="C3925" s="86" t="s">
        <v>1524</v>
      </c>
      <c r="D3925" s="122">
        <v>43846.813900462963</v>
      </c>
    </row>
    <row r="3926" spans="1:4" x14ac:dyDescent="0.25">
      <c r="A3926" s="78" t="s">
        <v>276</v>
      </c>
      <c r="B3926" s="78" t="s">
        <v>2664</v>
      </c>
      <c r="C3926" s="86" t="s">
        <v>1524</v>
      </c>
      <c r="D3926" s="122">
        <v>43846.813900462963</v>
      </c>
    </row>
    <row r="3927" spans="1:4" x14ac:dyDescent="0.25">
      <c r="A3927" s="78" t="s">
        <v>276</v>
      </c>
      <c r="B3927" s="78" t="s">
        <v>2999</v>
      </c>
      <c r="C3927" s="86" t="s">
        <v>1524</v>
      </c>
      <c r="D3927" s="122">
        <v>43846.813900462963</v>
      </c>
    </row>
    <row r="3928" spans="1:4" x14ac:dyDescent="0.25">
      <c r="A3928" s="78" t="s">
        <v>276</v>
      </c>
      <c r="B3928" s="78" t="s">
        <v>2994</v>
      </c>
      <c r="C3928" s="86" t="s">
        <v>1524</v>
      </c>
      <c r="D3928" s="122">
        <v>43846.813900462963</v>
      </c>
    </row>
    <row r="3929" spans="1:4" x14ac:dyDescent="0.25">
      <c r="A3929" s="78" t="s">
        <v>276</v>
      </c>
      <c r="B3929" s="78" t="s">
        <v>3270</v>
      </c>
      <c r="C3929" s="86" t="s">
        <v>1524</v>
      </c>
      <c r="D3929" s="122">
        <v>43846.813900462963</v>
      </c>
    </row>
    <row r="3930" spans="1:4" x14ac:dyDescent="0.25">
      <c r="A3930" s="78" t="s">
        <v>276</v>
      </c>
      <c r="B3930" s="78" t="s">
        <v>301</v>
      </c>
      <c r="C3930" s="86" t="s">
        <v>1524</v>
      </c>
      <c r="D3930" s="122">
        <v>43846.813900462963</v>
      </c>
    </row>
    <row r="3931" spans="1:4" x14ac:dyDescent="0.25">
      <c r="A3931" s="78" t="s">
        <v>276</v>
      </c>
      <c r="B3931" s="78" t="s">
        <v>3106</v>
      </c>
      <c r="C3931" s="86" t="s">
        <v>1524</v>
      </c>
      <c r="D3931" s="122">
        <v>43846.813900462963</v>
      </c>
    </row>
    <row r="3932" spans="1:4" x14ac:dyDescent="0.25">
      <c r="A3932" s="78" t="s">
        <v>276</v>
      </c>
      <c r="B3932" s="78" t="s">
        <v>299</v>
      </c>
      <c r="C3932" s="86" t="s">
        <v>1524</v>
      </c>
      <c r="D3932" s="122">
        <v>43846.813900462963</v>
      </c>
    </row>
    <row r="3933" spans="1:4" x14ac:dyDescent="0.25">
      <c r="A3933" s="78" t="s">
        <v>276</v>
      </c>
      <c r="B3933" s="78" t="s">
        <v>3232</v>
      </c>
      <c r="C3933" s="86" t="s">
        <v>1524</v>
      </c>
      <c r="D3933" s="122">
        <v>43846.813900462963</v>
      </c>
    </row>
    <row r="3934" spans="1:4" x14ac:dyDescent="0.25">
      <c r="A3934" s="78" t="s">
        <v>276</v>
      </c>
      <c r="B3934" s="78" t="s">
        <v>3271</v>
      </c>
      <c r="C3934" s="86" t="s">
        <v>1524</v>
      </c>
      <c r="D3934" s="122">
        <v>43846.813900462963</v>
      </c>
    </row>
    <row r="3935" spans="1:4" x14ac:dyDescent="0.25">
      <c r="A3935" s="78" t="s">
        <v>248</v>
      </c>
      <c r="B3935" s="78" t="s">
        <v>3113</v>
      </c>
      <c r="C3935" s="86" t="s">
        <v>1409</v>
      </c>
      <c r="D3935" s="122">
        <v>43850.82708333333</v>
      </c>
    </row>
    <row r="3936" spans="1:4" x14ac:dyDescent="0.25">
      <c r="A3936" s="78" t="s">
        <v>248</v>
      </c>
      <c r="B3936" s="78" t="s">
        <v>3006</v>
      </c>
      <c r="C3936" s="86" t="s">
        <v>1409</v>
      </c>
      <c r="D3936" s="122">
        <v>43850.82708333333</v>
      </c>
    </row>
    <row r="3937" spans="1:4" x14ac:dyDescent="0.25">
      <c r="A3937" s="78" t="s">
        <v>248</v>
      </c>
      <c r="B3937" s="78" t="s">
        <v>2757</v>
      </c>
      <c r="C3937" s="86" t="s">
        <v>1409</v>
      </c>
      <c r="D3937" s="122">
        <v>43850.82708333333</v>
      </c>
    </row>
    <row r="3938" spans="1:4" x14ac:dyDescent="0.25">
      <c r="A3938" s="78" t="s">
        <v>248</v>
      </c>
      <c r="B3938" s="78" t="s">
        <v>3104</v>
      </c>
      <c r="C3938" s="86" t="s">
        <v>1409</v>
      </c>
      <c r="D3938" s="122">
        <v>43850.82708333333</v>
      </c>
    </row>
    <row r="3939" spans="1:4" x14ac:dyDescent="0.25">
      <c r="A3939" s="78" t="s">
        <v>248</v>
      </c>
      <c r="B3939" s="78" t="s">
        <v>2460</v>
      </c>
      <c r="C3939" s="86" t="s">
        <v>1409</v>
      </c>
      <c r="D3939" s="122">
        <v>43850.82708333333</v>
      </c>
    </row>
    <row r="3940" spans="1:4" x14ac:dyDescent="0.25">
      <c r="A3940" s="78" t="s">
        <v>248</v>
      </c>
      <c r="B3940" s="78" t="s">
        <v>2557</v>
      </c>
      <c r="C3940" s="86" t="s">
        <v>1409</v>
      </c>
      <c r="D3940" s="122">
        <v>43850.82708333333</v>
      </c>
    </row>
    <row r="3941" spans="1:4" x14ac:dyDescent="0.25">
      <c r="A3941" s="78" t="s">
        <v>248</v>
      </c>
      <c r="B3941" s="78" t="s">
        <v>2981</v>
      </c>
      <c r="C3941" s="86" t="s">
        <v>1409</v>
      </c>
      <c r="D3941" s="122">
        <v>43850.82708333333</v>
      </c>
    </row>
    <row r="3942" spans="1:4" x14ac:dyDescent="0.25">
      <c r="A3942" s="78" t="s">
        <v>248</v>
      </c>
      <c r="B3942" s="78" t="s">
        <v>2758</v>
      </c>
      <c r="C3942" s="86" t="s">
        <v>1409</v>
      </c>
      <c r="D3942" s="122">
        <v>43850.82708333333</v>
      </c>
    </row>
    <row r="3943" spans="1:4" x14ac:dyDescent="0.25">
      <c r="A3943" s="78" t="s">
        <v>248</v>
      </c>
      <c r="B3943" s="78" t="s">
        <v>2982</v>
      </c>
      <c r="C3943" s="86" t="s">
        <v>1409</v>
      </c>
      <c r="D3943" s="122">
        <v>43850.82708333333</v>
      </c>
    </row>
    <row r="3944" spans="1:4" x14ac:dyDescent="0.25">
      <c r="A3944" s="78" t="s">
        <v>248</v>
      </c>
      <c r="B3944" s="78" t="s">
        <v>2606</v>
      </c>
      <c r="C3944" s="86" t="s">
        <v>1409</v>
      </c>
      <c r="D3944" s="122">
        <v>43850.82708333333</v>
      </c>
    </row>
    <row r="3945" spans="1:4" x14ac:dyDescent="0.25">
      <c r="A3945" s="78" t="s">
        <v>248</v>
      </c>
      <c r="B3945" s="78" t="s">
        <v>3114</v>
      </c>
      <c r="C3945" s="86" t="s">
        <v>1409</v>
      </c>
      <c r="D3945" s="122">
        <v>43850.82708333333</v>
      </c>
    </row>
    <row r="3946" spans="1:4" x14ac:dyDescent="0.25">
      <c r="A3946" s="78" t="s">
        <v>248</v>
      </c>
      <c r="B3946" s="78" t="s">
        <v>2589</v>
      </c>
      <c r="C3946" s="86" t="s">
        <v>1409</v>
      </c>
      <c r="D3946" s="122">
        <v>43850.82708333333</v>
      </c>
    </row>
    <row r="3947" spans="1:4" x14ac:dyDescent="0.25">
      <c r="A3947" s="78" t="s">
        <v>248</v>
      </c>
      <c r="B3947" s="78" t="s">
        <v>2759</v>
      </c>
      <c r="C3947" s="86" t="s">
        <v>1409</v>
      </c>
      <c r="D3947" s="122">
        <v>43850.82708333333</v>
      </c>
    </row>
    <row r="3948" spans="1:4" x14ac:dyDescent="0.25">
      <c r="A3948" s="78" t="s">
        <v>248</v>
      </c>
      <c r="B3948" s="78" t="s">
        <v>2989</v>
      </c>
      <c r="C3948" s="86" t="s">
        <v>1409</v>
      </c>
      <c r="D3948" s="122">
        <v>43850.82708333333</v>
      </c>
    </row>
    <row r="3949" spans="1:4" x14ac:dyDescent="0.25">
      <c r="A3949" s="78" t="s">
        <v>248</v>
      </c>
      <c r="B3949" s="78" t="s">
        <v>2994</v>
      </c>
      <c r="C3949" s="86" t="s">
        <v>1409</v>
      </c>
      <c r="D3949" s="122">
        <v>43850.82708333333</v>
      </c>
    </row>
    <row r="3950" spans="1:4" x14ac:dyDescent="0.25">
      <c r="A3950" s="78" t="s">
        <v>248</v>
      </c>
      <c r="B3950" s="78" t="s">
        <v>2995</v>
      </c>
      <c r="C3950" s="86" t="s">
        <v>1409</v>
      </c>
      <c r="D3950" s="122">
        <v>43850.82708333333</v>
      </c>
    </row>
    <row r="3951" spans="1:4" x14ac:dyDescent="0.25">
      <c r="A3951" s="78" t="s">
        <v>248</v>
      </c>
      <c r="B3951" s="78" t="s">
        <v>3115</v>
      </c>
      <c r="C3951" s="86" t="s">
        <v>1409</v>
      </c>
      <c r="D3951" s="122">
        <v>43850.82708333333</v>
      </c>
    </row>
    <row r="3952" spans="1:4" x14ac:dyDescent="0.25">
      <c r="A3952" s="78" t="s">
        <v>248</v>
      </c>
      <c r="B3952" s="78" t="s">
        <v>16</v>
      </c>
      <c r="C3952" s="86" t="s">
        <v>1409</v>
      </c>
      <c r="D3952" s="122">
        <v>43850.82708333333</v>
      </c>
    </row>
    <row r="3953" spans="1:4" x14ac:dyDescent="0.25">
      <c r="A3953" s="78" t="s">
        <v>248</v>
      </c>
      <c r="B3953" s="78" t="s">
        <v>3035</v>
      </c>
      <c r="C3953" s="86" t="s">
        <v>1409</v>
      </c>
      <c r="D3953" s="122">
        <v>43850.82708333333</v>
      </c>
    </row>
    <row r="3954" spans="1:4" x14ac:dyDescent="0.25">
      <c r="A3954" s="78" t="s">
        <v>248</v>
      </c>
      <c r="B3954" s="78" t="s">
        <v>2760</v>
      </c>
      <c r="C3954" s="86" t="s">
        <v>1409</v>
      </c>
      <c r="D3954" s="122">
        <v>43850.82708333333</v>
      </c>
    </row>
    <row r="3955" spans="1:4" x14ac:dyDescent="0.25">
      <c r="A3955" s="78" t="s">
        <v>248</v>
      </c>
      <c r="B3955" s="78" t="s">
        <v>2761</v>
      </c>
      <c r="C3955" s="86" t="s">
        <v>1409</v>
      </c>
      <c r="D3955" s="122">
        <v>43850.82708333333</v>
      </c>
    </row>
    <row r="3956" spans="1:4" x14ac:dyDescent="0.25">
      <c r="A3956" s="78" t="s">
        <v>248</v>
      </c>
      <c r="B3956" s="78" t="s">
        <v>2762</v>
      </c>
      <c r="C3956" s="86" t="s">
        <v>1409</v>
      </c>
      <c r="D3956" s="122">
        <v>43850.82708333333</v>
      </c>
    </row>
    <row r="3957" spans="1:4" x14ac:dyDescent="0.25">
      <c r="A3957" s="78" t="s">
        <v>248</v>
      </c>
      <c r="B3957" s="78" t="s">
        <v>2987</v>
      </c>
      <c r="C3957" s="86" t="s">
        <v>1409</v>
      </c>
      <c r="D3957" s="122">
        <v>43850.82708333333</v>
      </c>
    </row>
    <row r="3958" spans="1:4" x14ac:dyDescent="0.25">
      <c r="A3958" s="78" t="s">
        <v>248</v>
      </c>
      <c r="B3958" s="78" t="s">
        <v>2763</v>
      </c>
      <c r="C3958" s="86" t="s">
        <v>1409</v>
      </c>
      <c r="D3958" s="122">
        <v>43850.82708333333</v>
      </c>
    </row>
    <row r="3959" spans="1:4" x14ac:dyDescent="0.25">
      <c r="A3959" s="78" t="s">
        <v>248</v>
      </c>
      <c r="B3959" s="78" t="s">
        <v>2764</v>
      </c>
      <c r="C3959" s="86" t="s">
        <v>1409</v>
      </c>
      <c r="D3959" s="122">
        <v>43850.82708333333</v>
      </c>
    </row>
    <row r="3960" spans="1:4" x14ac:dyDescent="0.25">
      <c r="A3960" s="78" t="s">
        <v>248</v>
      </c>
      <c r="B3960" s="78" t="s">
        <v>3012</v>
      </c>
      <c r="C3960" s="86" t="s">
        <v>1409</v>
      </c>
      <c r="D3960" s="122">
        <v>43850.82708333333</v>
      </c>
    </row>
    <row r="3961" spans="1:4" x14ac:dyDescent="0.25">
      <c r="A3961" s="78" t="s">
        <v>248</v>
      </c>
      <c r="B3961" s="78" t="s">
        <v>2765</v>
      </c>
      <c r="C3961" s="86" t="s">
        <v>1409</v>
      </c>
      <c r="D3961" s="122">
        <v>43850.82708333333</v>
      </c>
    </row>
    <row r="3962" spans="1:4" x14ac:dyDescent="0.25">
      <c r="A3962" s="78" t="s">
        <v>248</v>
      </c>
      <c r="B3962" s="78" t="s">
        <v>2766</v>
      </c>
      <c r="C3962" s="86" t="s">
        <v>1409</v>
      </c>
      <c r="D3962" s="122">
        <v>43850.82708333333</v>
      </c>
    </row>
    <row r="3963" spans="1:4" x14ac:dyDescent="0.25">
      <c r="A3963" s="78" t="s">
        <v>248</v>
      </c>
      <c r="B3963" s="78" t="s">
        <v>2767</v>
      </c>
      <c r="C3963" s="86" t="s">
        <v>1409</v>
      </c>
      <c r="D3963" s="122">
        <v>43850.82708333333</v>
      </c>
    </row>
    <row r="3964" spans="1:4" x14ac:dyDescent="0.25">
      <c r="A3964" s="78" t="s">
        <v>248</v>
      </c>
      <c r="B3964" s="78" t="s">
        <v>3015</v>
      </c>
      <c r="C3964" s="86" t="s">
        <v>1409</v>
      </c>
      <c r="D3964" s="122">
        <v>43850.82708333333</v>
      </c>
    </row>
    <row r="3965" spans="1:4" x14ac:dyDescent="0.25">
      <c r="A3965" s="78" t="s">
        <v>248</v>
      </c>
      <c r="B3965" s="78" t="s">
        <v>1678</v>
      </c>
      <c r="C3965" s="86" t="s">
        <v>1409</v>
      </c>
      <c r="D3965" s="122">
        <v>43850.82708333333</v>
      </c>
    </row>
    <row r="3966" spans="1:4" x14ac:dyDescent="0.25">
      <c r="A3966" s="78" t="s">
        <v>248</v>
      </c>
      <c r="B3966" s="78" t="s">
        <v>3116</v>
      </c>
      <c r="C3966" s="86" t="s">
        <v>1409</v>
      </c>
      <c r="D3966" s="122">
        <v>43850.82708333333</v>
      </c>
    </row>
    <row r="3967" spans="1:4" x14ac:dyDescent="0.25">
      <c r="A3967" s="78" t="s">
        <v>248</v>
      </c>
      <c r="B3967" s="78" t="s">
        <v>3117</v>
      </c>
      <c r="C3967" s="86" t="s">
        <v>1409</v>
      </c>
      <c r="D3967" s="122">
        <v>43850.82708333333</v>
      </c>
    </row>
    <row r="3968" spans="1:4" x14ac:dyDescent="0.25">
      <c r="A3968" s="78" t="s">
        <v>248</v>
      </c>
      <c r="B3968" s="78" t="s">
        <v>276</v>
      </c>
      <c r="C3968" s="86" t="s">
        <v>1409</v>
      </c>
      <c r="D3968" s="122">
        <v>43850.82708333333</v>
      </c>
    </row>
    <row r="3969" spans="1:4" x14ac:dyDescent="0.25">
      <c r="A3969" s="78" t="s">
        <v>248</v>
      </c>
      <c r="B3969" s="78" t="s">
        <v>3118</v>
      </c>
      <c r="C3969" s="86" t="s">
        <v>1409</v>
      </c>
      <c r="D3969" s="122">
        <v>43850.82708333333</v>
      </c>
    </row>
    <row r="3970" spans="1:4" x14ac:dyDescent="0.25">
      <c r="A3970" s="78" t="s">
        <v>248</v>
      </c>
      <c r="B3970" s="78" t="s">
        <v>2990</v>
      </c>
      <c r="C3970" s="86" t="s">
        <v>1409</v>
      </c>
      <c r="D3970" s="122">
        <v>43850.82708333333</v>
      </c>
    </row>
    <row r="3971" spans="1:4" x14ac:dyDescent="0.25">
      <c r="A3971" s="78" t="s">
        <v>248</v>
      </c>
      <c r="B3971" s="78" t="s">
        <v>2771</v>
      </c>
      <c r="C3971" s="86" t="s">
        <v>1409</v>
      </c>
      <c r="D3971" s="122">
        <v>43850.82708333333</v>
      </c>
    </row>
    <row r="3972" spans="1:4" x14ac:dyDescent="0.25">
      <c r="A3972" s="78" t="s">
        <v>286</v>
      </c>
      <c r="B3972" s="78" t="s">
        <v>3107</v>
      </c>
      <c r="C3972" s="86" t="s">
        <v>1572</v>
      </c>
      <c r="D3972" s="122">
        <v>43846.75277777778</v>
      </c>
    </row>
    <row r="3973" spans="1:4" x14ac:dyDescent="0.25">
      <c r="A3973" s="78" t="s">
        <v>286</v>
      </c>
      <c r="B3973" s="78" t="s">
        <v>3269</v>
      </c>
      <c r="C3973" s="86" t="s">
        <v>1572</v>
      </c>
      <c r="D3973" s="122">
        <v>43846.75277777778</v>
      </c>
    </row>
    <row r="3974" spans="1:4" x14ac:dyDescent="0.25">
      <c r="A3974" s="78" t="s">
        <v>286</v>
      </c>
      <c r="B3974" s="78" t="s">
        <v>2564</v>
      </c>
      <c r="C3974" s="86" t="s">
        <v>1572</v>
      </c>
      <c r="D3974" s="122">
        <v>43846.75277777778</v>
      </c>
    </row>
    <row r="3975" spans="1:4" x14ac:dyDescent="0.25">
      <c r="A3975" s="78" t="s">
        <v>286</v>
      </c>
      <c r="B3975" s="78" t="s">
        <v>2981</v>
      </c>
      <c r="C3975" s="86" t="s">
        <v>1572</v>
      </c>
      <c r="D3975" s="122">
        <v>43846.75277777778</v>
      </c>
    </row>
    <row r="3976" spans="1:4" x14ac:dyDescent="0.25">
      <c r="A3976" s="78" t="s">
        <v>286</v>
      </c>
      <c r="B3976" s="78" t="s">
        <v>2532</v>
      </c>
      <c r="C3976" s="86" t="s">
        <v>1572</v>
      </c>
      <c r="D3976" s="122">
        <v>43846.75277777778</v>
      </c>
    </row>
    <row r="3977" spans="1:4" x14ac:dyDescent="0.25">
      <c r="A3977" s="78" t="s">
        <v>286</v>
      </c>
      <c r="B3977" s="78" t="s">
        <v>2990</v>
      </c>
      <c r="C3977" s="86" t="s">
        <v>1572</v>
      </c>
      <c r="D3977" s="122">
        <v>43846.75277777778</v>
      </c>
    </row>
    <row r="3978" spans="1:4" x14ac:dyDescent="0.25">
      <c r="A3978" s="78" t="s">
        <v>286</v>
      </c>
      <c r="B3978" s="78" t="s">
        <v>3035</v>
      </c>
      <c r="C3978" s="86" t="s">
        <v>1572</v>
      </c>
      <c r="D3978" s="122">
        <v>43846.75277777778</v>
      </c>
    </row>
    <row r="3979" spans="1:4" x14ac:dyDescent="0.25">
      <c r="A3979" s="78" t="s">
        <v>286</v>
      </c>
      <c r="B3979" s="78" t="s">
        <v>2660</v>
      </c>
      <c r="C3979" s="86" t="s">
        <v>1572</v>
      </c>
      <c r="D3979" s="122">
        <v>43846.75277777778</v>
      </c>
    </row>
    <row r="3980" spans="1:4" x14ac:dyDescent="0.25">
      <c r="A3980" s="78" t="s">
        <v>286</v>
      </c>
      <c r="B3980" s="78" t="s">
        <v>2661</v>
      </c>
      <c r="C3980" s="86" t="s">
        <v>1572</v>
      </c>
      <c r="D3980" s="122">
        <v>43846.75277777778</v>
      </c>
    </row>
    <row r="3981" spans="1:4" x14ac:dyDescent="0.25">
      <c r="A3981" s="78" t="s">
        <v>286</v>
      </c>
      <c r="B3981" s="78" t="s">
        <v>2995</v>
      </c>
      <c r="C3981" s="86" t="s">
        <v>1572</v>
      </c>
      <c r="D3981" s="122">
        <v>43846.75277777778</v>
      </c>
    </row>
    <row r="3982" spans="1:4" x14ac:dyDescent="0.25">
      <c r="A3982" s="78" t="s">
        <v>286</v>
      </c>
      <c r="B3982" s="78" t="s">
        <v>2662</v>
      </c>
      <c r="C3982" s="86" t="s">
        <v>1572</v>
      </c>
      <c r="D3982" s="122">
        <v>43846.75277777778</v>
      </c>
    </row>
    <row r="3983" spans="1:4" x14ac:dyDescent="0.25">
      <c r="A3983" s="78" t="s">
        <v>286</v>
      </c>
      <c r="B3983" s="78" t="s">
        <v>2986</v>
      </c>
      <c r="C3983" s="86" t="s">
        <v>1572</v>
      </c>
      <c r="D3983" s="122">
        <v>43846.75277777778</v>
      </c>
    </row>
    <row r="3984" spans="1:4" x14ac:dyDescent="0.25">
      <c r="A3984" s="78" t="s">
        <v>286</v>
      </c>
      <c r="B3984" s="78" t="s">
        <v>2555</v>
      </c>
      <c r="C3984" s="86" t="s">
        <v>1572</v>
      </c>
      <c r="D3984" s="122">
        <v>43846.75277777778</v>
      </c>
    </row>
    <row r="3985" spans="1:4" x14ac:dyDescent="0.25">
      <c r="A3985" s="78" t="s">
        <v>286</v>
      </c>
      <c r="B3985" s="78" t="s">
        <v>3012</v>
      </c>
      <c r="C3985" s="86" t="s">
        <v>1572</v>
      </c>
      <c r="D3985" s="122">
        <v>43846.75277777778</v>
      </c>
    </row>
    <row r="3986" spans="1:4" x14ac:dyDescent="0.25">
      <c r="A3986" s="78" t="s">
        <v>286</v>
      </c>
      <c r="B3986" s="78" t="s">
        <v>2663</v>
      </c>
      <c r="C3986" s="86" t="s">
        <v>1572</v>
      </c>
      <c r="D3986" s="122">
        <v>43846.75277777778</v>
      </c>
    </row>
    <row r="3987" spans="1:4" x14ac:dyDescent="0.25">
      <c r="A3987" s="78" t="s">
        <v>286</v>
      </c>
      <c r="B3987" s="78" t="s">
        <v>2982</v>
      </c>
      <c r="C3987" s="86" t="s">
        <v>1572</v>
      </c>
      <c r="D3987" s="122">
        <v>43846.75277777778</v>
      </c>
    </row>
    <row r="3988" spans="1:4" x14ac:dyDescent="0.25">
      <c r="A3988" s="78" t="s">
        <v>286</v>
      </c>
      <c r="B3988" s="78" t="s">
        <v>2664</v>
      </c>
      <c r="C3988" s="86" t="s">
        <v>1572</v>
      </c>
      <c r="D3988" s="122">
        <v>43846.75277777778</v>
      </c>
    </row>
    <row r="3989" spans="1:4" x14ac:dyDescent="0.25">
      <c r="A3989" s="78" t="s">
        <v>286</v>
      </c>
      <c r="B3989" s="78" t="s">
        <v>2999</v>
      </c>
      <c r="C3989" s="86" t="s">
        <v>1572</v>
      </c>
      <c r="D3989" s="122">
        <v>43846.75277777778</v>
      </c>
    </row>
    <row r="3990" spans="1:4" x14ac:dyDescent="0.25">
      <c r="A3990" s="78" t="s">
        <v>286</v>
      </c>
      <c r="B3990" s="78" t="s">
        <v>2994</v>
      </c>
      <c r="C3990" s="86" t="s">
        <v>1572</v>
      </c>
      <c r="D3990" s="122">
        <v>43846.75277777778</v>
      </c>
    </row>
    <row r="3991" spans="1:4" x14ac:dyDescent="0.25">
      <c r="A3991" s="78" t="s">
        <v>286</v>
      </c>
      <c r="B3991" s="78" t="s">
        <v>3270</v>
      </c>
      <c r="C3991" s="86" t="s">
        <v>1572</v>
      </c>
      <c r="D3991" s="122">
        <v>43846.75277777778</v>
      </c>
    </row>
    <row r="3992" spans="1:4" x14ac:dyDescent="0.25">
      <c r="A3992" s="78" t="s">
        <v>286</v>
      </c>
      <c r="B3992" s="78" t="s">
        <v>301</v>
      </c>
      <c r="C3992" s="86" t="s">
        <v>1572</v>
      </c>
      <c r="D3992" s="122">
        <v>43846.75277777778</v>
      </c>
    </row>
    <row r="3993" spans="1:4" x14ac:dyDescent="0.25">
      <c r="A3993" s="78" t="s">
        <v>286</v>
      </c>
      <c r="B3993" s="78" t="s">
        <v>3106</v>
      </c>
      <c r="C3993" s="86" t="s">
        <v>1572</v>
      </c>
      <c r="D3993" s="122">
        <v>43846.75277777778</v>
      </c>
    </row>
    <row r="3994" spans="1:4" x14ac:dyDescent="0.25">
      <c r="A3994" s="78" t="s">
        <v>286</v>
      </c>
      <c r="B3994" s="78" t="s">
        <v>299</v>
      </c>
      <c r="C3994" s="86" t="s">
        <v>1572</v>
      </c>
      <c r="D3994" s="122">
        <v>43846.75277777778</v>
      </c>
    </row>
    <row r="3995" spans="1:4" x14ac:dyDescent="0.25">
      <c r="A3995" s="78" t="s">
        <v>286</v>
      </c>
      <c r="B3995" s="78" t="s">
        <v>3232</v>
      </c>
      <c r="C3995" s="86" t="s">
        <v>1572</v>
      </c>
      <c r="D3995" s="122">
        <v>43846.75277777778</v>
      </c>
    </row>
    <row r="3996" spans="1:4" x14ac:dyDescent="0.25">
      <c r="A3996" s="78" t="s">
        <v>286</v>
      </c>
      <c r="B3996" s="78" t="s">
        <v>3271</v>
      </c>
      <c r="C3996" s="86" t="s">
        <v>1572</v>
      </c>
      <c r="D3996" s="122">
        <v>43846.75277777778</v>
      </c>
    </row>
    <row r="3997" spans="1:4" x14ac:dyDescent="0.25">
      <c r="A3997" s="78" t="s">
        <v>277</v>
      </c>
      <c r="B3997" s="78" t="s">
        <v>3107</v>
      </c>
      <c r="C3997" s="86" t="s">
        <v>1571</v>
      </c>
      <c r="D3997" s="122">
        <v>43846.74796296296</v>
      </c>
    </row>
    <row r="3998" spans="1:4" x14ac:dyDescent="0.25">
      <c r="A3998" s="78" t="s">
        <v>277</v>
      </c>
      <c r="B3998" s="78" t="s">
        <v>3269</v>
      </c>
      <c r="C3998" s="86" t="s">
        <v>1571</v>
      </c>
      <c r="D3998" s="122">
        <v>43846.74796296296</v>
      </c>
    </row>
    <row r="3999" spans="1:4" x14ac:dyDescent="0.25">
      <c r="A3999" s="78" t="s">
        <v>277</v>
      </c>
      <c r="B3999" s="78" t="s">
        <v>2564</v>
      </c>
      <c r="C3999" s="86" t="s">
        <v>1571</v>
      </c>
      <c r="D3999" s="122">
        <v>43846.74796296296</v>
      </c>
    </row>
    <row r="4000" spans="1:4" x14ac:dyDescent="0.25">
      <c r="A4000" s="78" t="s">
        <v>277</v>
      </c>
      <c r="B4000" s="78" t="s">
        <v>2981</v>
      </c>
      <c r="C4000" s="86" t="s">
        <v>1571</v>
      </c>
      <c r="D4000" s="122">
        <v>43846.74796296296</v>
      </c>
    </row>
    <row r="4001" spans="1:4" x14ac:dyDescent="0.25">
      <c r="A4001" s="78" t="s">
        <v>277</v>
      </c>
      <c r="B4001" s="78" t="s">
        <v>2532</v>
      </c>
      <c r="C4001" s="86" t="s">
        <v>1571</v>
      </c>
      <c r="D4001" s="122">
        <v>43846.74796296296</v>
      </c>
    </row>
    <row r="4002" spans="1:4" x14ac:dyDescent="0.25">
      <c r="A4002" s="78" t="s">
        <v>277</v>
      </c>
      <c r="B4002" s="78" t="s">
        <v>2990</v>
      </c>
      <c r="C4002" s="86" t="s">
        <v>1571</v>
      </c>
      <c r="D4002" s="122">
        <v>43846.74796296296</v>
      </c>
    </row>
    <row r="4003" spans="1:4" x14ac:dyDescent="0.25">
      <c r="A4003" s="78" t="s">
        <v>277</v>
      </c>
      <c r="B4003" s="78" t="s">
        <v>3035</v>
      </c>
      <c r="C4003" s="86" t="s">
        <v>1571</v>
      </c>
      <c r="D4003" s="122">
        <v>43846.74796296296</v>
      </c>
    </row>
    <row r="4004" spans="1:4" x14ac:dyDescent="0.25">
      <c r="A4004" s="78" t="s">
        <v>277</v>
      </c>
      <c r="B4004" s="78" t="s">
        <v>2660</v>
      </c>
      <c r="C4004" s="86" t="s">
        <v>1571</v>
      </c>
      <c r="D4004" s="122">
        <v>43846.74796296296</v>
      </c>
    </row>
    <row r="4005" spans="1:4" x14ac:dyDescent="0.25">
      <c r="A4005" s="78" t="s">
        <v>277</v>
      </c>
      <c r="B4005" s="78" t="s">
        <v>2661</v>
      </c>
      <c r="C4005" s="86" t="s">
        <v>1571</v>
      </c>
      <c r="D4005" s="122">
        <v>43846.74796296296</v>
      </c>
    </row>
    <row r="4006" spans="1:4" x14ac:dyDescent="0.25">
      <c r="A4006" s="78" t="s">
        <v>277</v>
      </c>
      <c r="B4006" s="78" t="s">
        <v>2995</v>
      </c>
      <c r="C4006" s="86" t="s">
        <v>1571</v>
      </c>
      <c r="D4006" s="122">
        <v>43846.74796296296</v>
      </c>
    </row>
    <row r="4007" spans="1:4" x14ac:dyDescent="0.25">
      <c r="A4007" s="78" t="s">
        <v>277</v>
      </c>
      <c r="B4007" s="78" t="s">
        <v>2662</v>
      </c>
      <c r="C4007" s="86" t="s">
        <v>1571</v>
      </c>
      <c r="D4007" s="122">
        <v>43846.74796296296</v>
      </c>
    </row>
    <row r="4008" spans="1:4" x14ac:dyDescent="0.25">
      <c r="A4008" s="78" t="s">
        <v>277</v>
      </c>
      <c r="B4008" s="78" t="s">
        <v>2986</v>
      </c>
      <c r="C4008" s="86" t="s">
        <v>1571</v>
      </c>
      <c r="D4008" s="122">
        <v>43846.74796296296</v>
      </c>
    </row>
    <row r="4009" spans="1:4" x14ac:dyDescent="0.25">
      <c r="A4009" s="78" t="s">
        <v>277</v>
      </c>
      <c r="B4009" s="78" t="s">
        <v>2555</v>
      </c>
      <c r="C4009" s="86" t="s">
        <v>1571</v>
      </c>
      <c r="D4009" s="122">
        <v>43846.74796296296</v>
      </c>
    </row>
    <row r="4010" spans="1:4" x14ac:dyDescent="0.25">
      <c r="A4010" s="78" t="s">
        <v>277</v>
      </c>
      <c r="B4010" s="78" t="s">
        <v>3012</v>
      </c>
      <c r="C4010" s="86" t="s">
        <v>1571</v>
      </c>
      <c r="D4010" s="122">
        <v>43846.74796296296</v>
      </c>
    </row>
    <row r="4011" spans="1:4" x14ac:dyDescent="0.25">
      <c r="A4011" s="78" t="s">
        <v>277</v>
      </c>
      <c r="B4011" s="78" t="s">
        <v>2663</v>
      </c>
      <c r="C4011" s="86" t="s">
        <v>1571</v>
      </c>
      <c r="D4011" s="122">
        <v>43846.74796296296</v>
      </c>
    </row>
    <row r="4012" spans="1:4" x14ac:dyDescent="0.25">
      <c r="A4012" s="78" t="s">
        <v>277</v>
      </c>
      <c r="B4012" s="78" t="s">
        <v>2982</v>
      </c>
      <c r="C4012" s="86" t="s">
        <v>1571</v>
      </c>
      <c r="D4012" s="122">
        <v>43846.74796296296</v>
      </c>
    </row>
    <row r="4013" spans="1:4" x14ac:dyDescent="0.25">
      <c r="A4013" s="78" t="s">
        <v>277</v>
      </c>
      <c r="B4013" s="78" t="s">
        <v>2664</v>
      </c>
      <c r="C4013" s="86" t="s">
        <v>1571</v>
      </c>
      <c r="D4013" s="122">
        <v>43846.74796296296</v>
      </c>
    </row>
    <row r="4014" spans="1:4" x14ac:dyDescent="0.25">
      <c r="A4014" s="78" t="s">
        <v>277</v>
      </c>
      <c r="B4014" s="78" t="s">
        <v>2999</v>
      </c>
      <c r="C4014" s="86" t="s">
        <v>1571</v>
      </c>
      <c r="D4014" s="122">
        <v>43846.74796296296</v>
      </c>
    </row>
    <row r="4015" spans="1:4" x14ac:dyDescent="0.25">
      <c r="A4015" s="78" t="s">
        <v>277</v>
      </c>
      <c r="B4015" s="78" t="s">
        <v>2994</v>
      </c>
      <c r="C4015" s="86" t="s">
        <v>1571</v>
      </c>
      <c r="D4015" s="122">
        <v>43846.74796296296</v>
      </c>
    </row>
    <row r="4016" spans="1:4" x14ac:dyDescent="0.25">
      <c r="A4016" s="78" t="s">
        <v>277</v>
      </c>
      <c r="B4016" s="78" t="s">
        <v>3270</v>
      </c>
      <c r="C4016" s="86" t="s">
        <v>1571</v>
      </c>
      <c r="D4016" s="122">
        <v>43846.74796296296</v>
      </c>
    </row>
    <row r="4017" spans="1:4" x14ac:dyDescent="0.25">
      <c r="A4017" s="78" t="s">
        <v>277</v>
      </c>
      <c r="B4017" s="78" t="s">
        <v>301</v>
      </c>
      <c r="C4017" s="86" t="s">
        <v>1571</v>
      </c>
      <c r="D4017" s="122">
        <v>43846.74796296296</v>
      </c>
    </row>
    <row r="4018" spans="1:4" x14ac:dyDescent="0.25">
      <c r="A4018" s="78" t="s">
        <v>277</v>
      </c>
      <c r="B4018" s="78" t="s">
        <v>3106</v>
      </c>
      <c r="C4018" s="86" t="s">
        <v>1571</v>
      </c>
      <c r="D4018" s="122">
        <v>43846.74796296296</v>
      </c>
    </row>
    <row r="4019" spans="1:4" x14ac:dyDescent="0.25">
      <c r="A4019" s="78" t="s">
        <v>277</v>
      </c>
      <c r="B4019" s="78" t="s">
        <v>299</v>
      </c>
      <c r="C4019" s="86" t="s">
        <v>1571</v>
      </c>
      <c r="D4019" s="122">
        <v>43846.74796296296</v>
      </c>
    </row>
    <row r="4020" spans="1:4" x14ac:dyDescent="0.25">
      <c r="A4020" s="78" t="s">
        <v>277</v>
      </c>
      <c r="B4020" s="78" t="s">
        <v>3232</v>
      </c>
      <c r="C4020" s="86" t="s">
        <v>1571</v>
      </c>
      <c r="D4020" s="122">
        <v>43846.74796296296</v>
      </c>
    </row>
    <row r="4021" spans="1:4" x14ac:dyDescent="0.25">
      <c r="A4021" s="78" t="s">
        <v>277</v>
      </c>
      <c r="B4021" s="78" t="s">
        <v>3271</v>
      </c>
      <c r="C4021" s="86" t="s">
        <v>1571</v>
      </c>
      <c r="D4021" s="122">
        <v>43846.74796296296</v>
      </c>
    </row>
    <row r="4022" spans="1:4" x14ac:dyDescent="0.25">
      <c r="A4022" s="78" t="s">
        <v>277</v>
      </c>
      <c r="B4022" s="78" t="s">
        <v>3108</v>
      </c>
      <c r="C4022" s="86" t="s">
        <v>1606</v>
      </c>
      <c r="D4022" s="122">
        <v>43846.391157407408</v>
      </c>
    </row>
    <row r="4023" spans="1:4" x14ac:dyDescent="0.25">
      <c r="A4023" s="78" t="s">
        <v>277</v>
      </c>
      <c r="B4023" s="78" t="s">
        <v>2524</v>
      </c>
      <c r="C4023" s="86" t="s">
        <v>1606</v>
      </c>
      <c r="D4023" s="122">
        <v>43846.391157407408</v>
      </c>
    </row>
    <row r="4024" spans="1:4" x14ac:dyDescent="0.25">
      <c r="A4024" s="78" t="s">
        <v>277</v>
      </c>
      <c r="B4024" s="78" t="s">
        <v>2461</v>
      </c>
      <c r="C4024" s="86" t="s">
        <v>1606</v>
      </c>
      <c r="D4024" s="122">
        <v>43846.391157407408</v>
      </c>
    </row>
    <row r="4025" spans="1:4" x14ac:dyDescent="0.25">
      <c r="A4025" s="78" t="s">
        <v>277</v>
      </c>
      <c r="B4025" s="78" t="s">
        <v>2682</v>
      </c>
      <c r="C4025" s="86" t="s">
        <v>1606</v>
      </c>
      <c r="D4025" s="122">
        <v>43846.391157407408</v>
      </c>
    </row>
    <row r="4026" spans="1:4" x14ac:dyDescent="0.25">
      <c r="A4026" s="78" t="s">
        <v>277</v>
      </c>
      <c r="B4026" s="78" t="s">
        <v>301</v>
      </c>
      <c r="C4026" s="86" t="s">
        <v>1606</v>
      </c>
      <c r="D4026" s="122">
        <v>43846.391157407408</v>
      </c>
    </row>
    <row r="4027" spans="1:4" x14ac:dyDescent="0.25">
      <c r="A4027" s="78" t="s">
        <v>277</v>
      </c>
      <c r="B4027" s="78" t="s">
        <v>2602</v>
      </c>
      <c r="C4027" s="86" t="s">
        <v>1606</v>
      </c>
      <c r="D4027" s="122">
        <v>43846.391157407408</v>
      </c>
    </row>
    <row r="4028" spans="1:4" x14ac:dyDescent="0.25">
      <c r="A4028" s="78" t="s">
        <v>277</v>
      </c>
      <c r="B4028" s="78" t="s">
        <v>2995</v>
      </c>
      <c r="C4028" s="86" t="s">
        <v>1606</v>
      </c>
      <c r="D4028" s="122">
        <v>43846.391157407408</v>
      </c>
    </row>
    <row r="4029" spans="1:4" x14ac:dyDescent="0.25">
      <c r="A4029" s="78" t="s">
        <v>277</v>
      </c>
      <c r="B4029" s="78" t="s">
        <v>2683</v>
      </c>
      <c r="C4029" s="86" t="s">
        <v>1606</v>
      </c>
      <c r="D4029" s="122">
        <v>43846.391157407408</v>
      </c>
    </row>
    <row r="4030" spans="1:4" x14ac:dyDescent="0.25">
      <c r="A4030" s="78" t="s">
        <v>277</v>
      </c>
      <c r="B4030" s="78" t="s">
        <v>2684</v>
      </c>
      <c r="C4030" s="86" t="s">
        <v>1606</v>
      </c>
      <c r="D4030" s="122">
        <v>43846.391157407408</v>
      </c>
    </row>
    <row r="4031" spans="1:4" x14ac:dyDescent="0.25">
      <c r="A4031" s="78" t="s">
        <v>277</v>
      </c>
      <c r="B4031" s="78" t="s">
        <v>3101</v>
      </c>
      <c r="C4031" s="86" t="s">
        <v>1606</v>
      </c>
      <c r="D4031" s="122">
        <v>43846.391157407408</v>
      </c>
    </row>
    <row r="4032" spans="1:4" x14ac:dyDescent="0.25">
      <c r="A4032" s="78" t="s">
        <v>277</v>
      </c>
      <c r="B4032" s="78" t="s">
        <v>2685</v>
      </c>
      <c r="C4032" s="86" t="s">
        <v>1606</v>
      </c>
      <c r="D4032" s="122">
        <v>43846.391157407408</v>
      </c>
    </row>
    <row r="4033" spans="1:4" x14ac:dyDescent="0.25">
      <c r="A4033" s="78" t="s">
        <v>277</v>
      </c>
      <c r="B4033" s="78" t="s">
        <v>3109</v>
      </c>
      <c r="C4033" s="86" t="s">
        <v>1606</v>
      </c>
      <c r="D4033" s="122">
        <v>43846.391157407408</v>
      </c>
    </row>
    <row r="4034" spans="1:4" x14ac:dyDescent="0.25">
      <c r="A4034" s="78" t="s">
        <v>277</v>
      </c>
      <c r="B4034" s="78" t="s">
        <v>2686</v>
      </c>
      <c r="C4034" s="86" t="s">
        <v>1606</v>
      </c>
      <c r="D4034" s="122">
        <v>43846.391157407408</v>
      </c>
    </row>
    <row r="4035" spans="1:4" x14ac:dyDescent="0.25">
      <c r="A4035" s="78" t="s">
        <v>277</v>
      </c>
      <c r="B4035" s="78" t="s">
        <v>3005</v>
      </c>
      <c r="C4035" s="86" t="s">
        <v>1606</v>
      </c>
      <c r="D4035" s="122">
        <v>43846.391157407408</v>
      </c>
    </row>
    <row r="4036" spans="1:4" x14ac:dyDescent="0.25">
      <c r="A4036" s="78" t="s">
        <v>277</v>
      </c>
      <c r="B4036" s="78" t="s">
        <v>2687</v>
      </c>
      <c r="C4036" s="86" t="s">
        <v>1606</v>
      </c>
      <c r="D4036" s="122">
        <v>43846.391157407408</v>
      </c>
    </row>
    <row r="4037" spans="1:4" x14ac:dyDescent="0.25">
      <c r="A4037" s="78" t="s">
        <v>277</v>
      </c>
      <c r="B4037" s="78" t="s">
        <v>2688</v>
      </c>
      <c r="C4037" s="86" t="s">
        <v>1606</v>
      </c>
      <c r="D4037" s="122">
        <v>43846.391157407408</v>
      </c>
    </row>
    <row r="4038" spans="1:4" x14ac:dyDescent="0.25">
      <c r="A4038" s="78" t="s">
        <v>277</v>
      </c>
      <c r="B4038" s="78" t="s">
        <v>2989</v>
      </c>
      <c r="C4038" s="86" t="s">
        <v>1606</v>
      </c>
      <c r="D4038" s="122">
        <v>43846.391157407408</v>
      </c>
    </row>
    <row r="4039" spans="1:4" x14ac:dyDescent="0.25">
      <c r="A4039" s="78" t="s">
        <v>277</v>
      </c>
      <c r="B4039" s="78" t="s">
        <v>3104</v>
      </c>
      <c r="C4039" s="86" t="s">
        <v>1606</v>
      </c>
      <c r="D4039" s="122">
        <v>43846.391157407408</v>
      </c>
    </row>
    <row r="4040" spans="1:4" x14ac:dyDescent="0.25">
      <c r="A4040" s="78" t="s">
        <v>277</v>
      </c>
      <c r="B4040" s="78" t="s">
        <v>2689</v>
      </c>
      <c r="C4040" s="86" t="s">
        <v>1606</v>
      </c>
      <c r="D4040" s="122">
        <v>43846.391157407408</v>
      </c>
    </row>
    <row r="4041" spans="1:4" x14ac:dyDescent="0.25">
      <c r="A4041" s="78" t="s">
        <v>277</v>
      </c>
      <c r="B4041" s="78" t="s">
        <v>3110</v>
      </c>
      <c r="C4041" s="86" t="s">
        <v>1606</v>
      </c>
      <c r="D4041" s="122">
        <v>43846.391157407408</v>
      </c>
    </row>
    <row r="4042" spans="1:4" x14ac:dyDescent="0.25">
      <c r="A4042" s="78" t="s">
        <v>277</v>
      </c>
      <c r="B4042" s="78" t="s">
        <v>2981</v>
      </c>
      <c r="C4042" s="86" t="s">
        <v>1606</v>
      </c>
      <c r="D4042" s="122">
        <v>43846.391157407408</v>
      </c>
    </row>
    <row r="4043" spans="1:4" x14ac:dyDescent="0.25">
      <c r="A4043" s="78" t="s">
        <v>277</v>
      </c>
      <c r="B4043" s="78" t="s">
        <v>2545</v>
      </c>
      <c r="C4043" s="86" t="s">
        <v>1606</v>
      </c>
      <c r="D4043" s="122">
        <v>43846.391157407408</v>
      </c>
    </row>
    <row r="4044" spans="1:4" x14ac:dyDescent="0.25">
      <c r="A4044" s="78" t="s">
        <v>277</v>
      </c>
      <c r="B4044" s="78" t="s">
        <v>2690</v>
      </c>
      <c r="C4044" s="86" t="s">
        <v>1606</v>
      </c>
      <c r="D4044" s="122">
        <v>43846.391157407408</v>
      </c>
    </row>
    <row r="4045" spans="1:4" x14ac:dyDescent="0.25">
      <c r="A4045" s="78" t="s">
        <v>277</v>
      </c>
      <c r="B4045" s="78" t="s">
        <v>2982</v>
      </c>
      <c r="C4045" s="86" t="s">
        <v>1606</v>
      </c>
      <c r="D4045" s="122">
        <v>43846.391157407408</v>
      </c>
    </row>
    <row r="4046" spans="1:4" x14ac:dyDescent="0.25">
      <c r="A4046" s="78" t="s">
        <v>277</v>
      </c>
      <c r="B4046" s="78" t="s">
        <v>2636</v>
      </c>
      <c r="C4046" s="86" t="s">
        <v>1606</v>
      </c>
      <c r="D4046" s="122">
        <v>43846.391157407408</v>
      </c>
    </row>
    <row r="4047" spans="1:4" x14ac:dyDescent="0.25">
      <c r="A4047" s="78" t="s">
        <v>277</v>
      </c>
      <c r="B4047" s="78" t="s">
        <v>2691</v>
      </c>
      <c r="C4047" s="86" t="s">
        <v>1606</v>
      </c>
      <c r="D4047" s="122">
        <v>43846.391157407408</v>
      </c>
    </row>
    <row r="4048" spans="1:4" x14ac:dyDescent="0.25">
      <c r="A4048" s="78" t="s">
        <v>277</v>
      </c>
      <c r="B4048" s="78" t="s">
        <v>2692</v>
      </c>
      <c r="C4048" s="86" t="s">
        <v>1606</v>
      </c>
      <c r="D4048" s="122">
        <v>43846.391157407408</v>
      </c>
    </row>
    <row r="4049" spans="1:4" x14ac:dyDescent="0.25">
      <c r="A4049" s="78" t="s">
        <v>277</v>
      </c>
      <c r="B4049" s="78" t="s">
        <v>3051</v>
      </c>
      <c r="C4049" s="86" t="s">
        <v>1606</v>
      </c>
      <c r="D4049" s="122">
        <v>43846.391157407408</v>
      </c>
    </row>
    <row r="4050" spans="1:4" x14ac:dyDescent="0.25">
      <c r="A4050" s="78" t="s">
        <v>277</v>
      </c>
      <c r="B4050" s="78" t="s">
        <v>3071</v>
      </c>
      <c r="C4050" s="86" t="s">
        <v>1606</v>
      </c>
      <c r="D4050" s="122">
        <v>43846.391157407408</v>
      </c>
    </row>
    <row r="4051" spans="1:4" x14ac:dyDescent="0.25">
      <c r="A4051" s="78" t="s">
        <v>277</v>
      </c>
      <c r="B4051" s="78" t="s">
        <v>3111</v>
      </c>
      <c r="C4051" s="86" t="s">
        <v>1606</v>
      </c>
      <c r="D4051" s="122">
        <v>43846.391157407408</v>
      </c>
    </row>
    <row r="4052" spans="1:4" x14ac:dyDescent="0.25">
      <c r="A4052" s="78" t="s">
        <v>277</v>
      </c>
      <c r="B4052" s="78" t="s">
        <v>3037</v>
      </c>
      <c r="C4052" s="86" t="s">
        <v>1606</v>
      </c>
      <c r="D4052" s="122">
        <v>43846.391157407408</v>
      </c>
    </row>
    <row r="4053" spans="1:4" x14ac:dyDescent="0.25">
      <c r="A4053" s="78" t="s">
        <v>277</v>
      </c>
      <c r="B4053" s="78" t="s">
        <v>3015</v>
      </c>
      <c r="C4053" s="86" t="s">
        <v>1606</v>
      </c>
      <c r="D4053" s="122">
        <v>43846.391157407408</v>
      </c>
    </row>
    <row r="4054" spans="1:4" x14ac:dyDescent="0.25">
      <c r="A4054" s="78" t="s">
        <v>277</v>
      </c>
      <c r="B4054" s="78" t="s">
        <v>2693</v>
      </c>
      <c r="C4054" s="86" t="s">
        <v>1606</v>
      </c>
      <c r="D4054" s="122">
        <v>43846.391157407408</v>
      </c>
    </row>
    <row r="4055" spans="1:4" x14ac:dyDescent="0.25">
      <c r="A4055" s="78" t="s">
        <v>277</v>
      </c>
      <c r="B4055" s="78" t="s">
        <v>2984</v>
      </c>
      <c r="C4055" s="86" t="s">
        <v>1606</v>
      </c>
      <c r="D4055" s="122">
        <v>43846.391157407408</v>
      </c>
    </row>
    <row r="4056" spans="1:4" x14ac:dyDescent="0.25">
      <c r="A4056" s="78" t="s">
        <v>277</v>
      </c>
      <c r="B4056" s="78" t="s">
        <v>2994</v>
      </c>
      <c r="C4056" s="86" t="s">
        <v>1606</v>
      </c>
      <c r="D4056" s="122">
        <v>43846.391157407408</v>
      </c>
    </row>
    <row r="4057" spans="1:4" x14ac:dyDescent="0.25">
      <c r="A4057" s="78" t="s">
        <v>279</v>
      </c>
      <c r="B4057" s="78" t="s">
        <v>3108</v>
      </c>
      <c r="C4057" s="86" t="s">
        <v>1546</v>
      </c>
      <c r="D4057" s="122">
        <v>43846.880289351851</v>
      </c>
    </row>
    <row r="4058" spans="1:4" x14ac:dyDescent="0.25">
      <c r="A4058" s="78" t="s">
        <v>279</v>
      </c>
      <c r="B4058" s="78" t="s">
        <v>2524</v>
      </c>
      <c r="C4058" s="86" t="s">
        <v>1546</v>
      </c>
      <c r="D4058" s="122">
        <v>43846.880289351851</v>
      </c>
    </row>
    <row r="4059" spans="1:4" x14ac:dyDescent="0.25">
      <c r="A4059" s="78" t="s">
        <v>279</v>
      </c>
      <c r="B4059" s="78" t="s">
        <v>2461</v>
      </c>
      <c r="C4059" s="86" t="s">
        <v>1546</v>
      </c>
      <c r="D4059" s="122">
        <v>43846.880289351851</v>
      </c>
    </row>
    <row r="4060" spans="1:4" x14ac:dyDescent="0.25">
      <c r="A4060" s="78" t="s">
        <v>279</v>
      </c>
      <c r="B4060" s="78" t="s">
        <v>2682</v>
      </c>
      <c r="C4060" s="86" t="s">
        <v>1546</v>
      </c>
      <c r="D4060" s="122">
        <v>43846.880289351851</v>
      </c>
    </row>
    <row r="4061" spans="1:4" x14ac:dyDescent="0.25">
      <c r="A4061" s="78" t="s">
        <v>279</v>
      </c>
      <c r="B4061" s="78" t="s">
        <v>301</v>
      </c>
      <c r="C4061" s="86" t="s">
        <v>1546</v>
      </c>
      <c r="D4061" s="122">
        <v>43846.880289351851</v>
      </c>
    </row>
    <row r="4062" spans="1:4" x14ac:dyDescent="0.25">
      <c r="A4062" s="78" t="s">
        <v>279</v>
      </c>
      <c r="B4062" s="78" t="s">
        <v>2602</v>
      </c>
      <c r="C4062" s="86" t="s">
        <v>1546</v>
      </c>
      <c r="D4062" s="122">
        <v>43846.880289351851</v>
      </c>
    </row>
    <row r="4063" spans="1:4" x14ac:dyDescent="0.25">
      <c r="A4063" s="78" t="s">
        <v>279</v>
      </c>
      <c r="B4063" s="78" t="s">
        <v>2995</v>
      </c>
      <c r="C4063" s="86" t="s">
        <v>1546</v>
      </c>
      <c r="D4063" s="122">
        <v>43846.880289351851</v>
      </c>
    </row>
    <row r="4064" spans="1:4" x14ac:dyDescent="0.25">
      <c r="A4064" s="78" t="s">
        <v>279</v>
      </c>
      <c r="B4064" s="78" t="s">
        <v>2683</v>
      </c>
      <c r="C4064" s="86" t="s">
        <v>1546</v>
      </c>
      <c r="D4064" s="122">
        <v>43846.880289351851</v>
      </c>
    </row>
    <row r="4065" spans="1:4" x14ac:dyDescent="0.25">
      <c r="A4065" s="78" t="s">
        <v>279</v>
      </c>
      <c r="B4065" s="78" t="s">
        <v>2684</v>
      </c>
      <c r="C4065" s="86" t="s">
        <v>1546</v>
      </c>
      <c r="D4065" s="122">
        <v>43846.880289351851</v>
      </c>
    </row>
    <row r="4066" spans="1:4" x14ac:dyDescent="0.25">
      <c r="A4066" s="78" t="s">
        <v>279</v>
      </c>
      <c r="B4066" s="78" t="s">
        <v>3101</v>
      </c>
      <c r="C4066" s="86" t="s">
        <v>1546</v>
      </c>
      <c r="D4066" s="122">
        <v>43846.880289351851</v>
      </c>
    </row>
    <row r="4067" spans="1:4" x14ac:dyDescent="0.25">
      <c r="A4067" s="78" t="s">
        <v>279</v>
      </c>
      <c r="B4067" s="78" t="s">
        <v>2685</v>
      </c>
      <c r="C4067" s="86" t="s">
        <v>1546</v>
      </c>
      <c r="D4067" s="122">
        <v>43846.880289351851</v>
      </c>
    </row>
    <row r="4068" spans="1:4" x14ac:dyDescent="0.25">
      <c r="A4068" s="78" t="s">
        <v>279</v>
      </c>
      <c r="B4068" s="78" t="s">
        <v>3109</v>
      </c>
      <c r="C4068" s="86" t="s">
        <v>1546</v>
      </c>
      <c r="D4068" s="122">
        <v>43846.880289351851</v>
      </c>
    </row>
    <row r="4069" spans="1:4" x14ac:dyDescent="0.25">
      <c r="A4069" s="78" t="s">
        <v>279</v>
      </c>
      <c r="B4069" s="78" t="s">
        <v>2686</v>
      </c>
      <c r="C4069" s="86" t="s">
        <v>1546</v>
      </c>
      <c r="D4069" s="122">
        <v>43846.880289351851</v>
      </c>
    </row>
    <row r="4070" spans="1:4" x14ac:dyDescent="0.25">
      <c r="A4070" s="78" t="s">
        <v>279</v>
      </c>
      <c r="B4070" s="78" t="s">
        <v>3005</v>
      </c>
      <c r="C4070" s="86" t="s">
        <v>1546</v>
      </c>
      <c r="D4070" s="122">
        <v>43846.880289351851</v>
      </c>
    </row>
    <row r="4071" spans="1:4" x14ac:dyDescent="0.25">
      <c r="A4071" s="78" t="s">
        <v>279</v>
      </c>
      <c r="B4071" s="78" t="s">
        <v>2687</v>
      </c>
      <c r="C4071" s="86" t="s">
        <v>1546</v>
      </c>
      <c r="D4071" s="122">
        <v>43846.880289351851</v>
      </c>
    </row>
    <row r="4072" spans="1:4" x14ac:dyDescent="0.25">
      <c r="A4072" s="78" t="s">
        <v>279</v>
      </c>
      <c r="B4072" s="78" t="s">
        <v>2688</v>
      </c>
      <c r="C4072" s="86" t="s">
        <v>1546</v>
      </c>
      <c r="D4072" s="122">
        <v>43846.880289351851</v>
      </c>
    </row>
    <row r="4073" spans="1:4" x14ac:dyDescent="0.25">
      <c r="A4073" s="78" t="s">
        <v>279</v>
      </c>
      <c r="B4073" s="78" t="s">
        <v>2989</v>
      </c>
      <c r="C4073" s="86" t="s">
        <v>1546</v>
      </c>
      <c r="D4073" s="122">
        <v>43846.880289351851</v>
      </c>
    </row>
    <row r="4074" spans="1:4" x14ac:dyDescent="0.25">
      <c r="A4074" s="78" t="s">
        <v>279</v>
      </c>
      <c r="B4074" s="78" t="s">
        <v>3104</v>
      </c>
      <c r="C4074" s="86" t="s">
        <v>1546</v>
      </c>
      <c r="D4074" s="122">
        <v>43846.880289351851</v>
      </c>
    </row>
    <row r="4075" spans="1:4" x14ac:dyDescent="0.25">
      <c r="A4075" s="78" t="s">
        <v>279</v>
      </c>
      <c r="B4075" s="78" t="s">
        <v>2689</v>
      </c>
      <c r="C4075" s="86" t="s">
        <v>1546</v>
      </c>
      <c r="D4075" s="122">
        <v>43846.880289351851</v>
      </c>
    </row>
    <row r="4076" spans="1:4" x14ac:dyDescent="0.25">
      <c r="A4076" s="78" t="s">
        <v>279</v>
      </c>
      <c r="B4076" s="78" t="s">
        <v>3110</v>
      </c>
      <c r="C4076" s="86" t="s">
        <v>1546</v>
      </c>
      <c r="D4076" s="122">
        <v>43846.880289351851</v>
      </c>
    </row>
    <row r="4077" spans="1:4" x14ac:dyDescent="0.25">
      <c r="A4077" s="78" t="s">
        <v>279</v>
      </c>
      <c r="B4077" s="78" t="s">
        <v>2981</v>
      </c>
      <c r="C4077" s="86" t="s">
        <v>1546</v>
      </c>
      <c r="D4077" s="122">
        <v>43846.880289351851</v>
      </c>
    </row>
    <row r="4078" spans="1:4" x14ac:dyDescent="0.25">
      <c r="A4078" s="78" t="s">
        <v>279</v>
      </c>
      <c r="B4078" s="78" t="s">
        <v>2545</v>
      </c>
      <c r="C4078" s="86" t="s">
        <v>1546</v>
      </c>
      <c r="D4078" s="122">
        <v>43846.880289351851</v>
      </c>
    </row>
    <row r="4079" spans="1:4" x14ac:dyDescent="0.25">
      <c r="A4079" s="78" t="s">
        <v>279</v>
      </c>
      <c r="B4079" s="78" t="s">
        <v>2690</v>
      </c>
      <c r="C4079" s="86" t="s">
        <v>1546</v>
      </c>
      <c r="D4079" s="122">
        <v>43846.880289351851</v>
      </c>
    </row>
    <row r="4080" spans="1:4" x14ac:dyDescent="0.25">
      <c r="A4080" s="78" t="s">
        <v>279</v>
      </c>
      <c r="B4080" s="78" t="s">
        <v>2982</v>
      </c>
      <c r="C4080" s="86" t="s">
        <v>1546</v>
      </c>
      <c r="D4080" s="122">
        <v>43846.880289351851</v>
      </c>
    </row>
    <row r="4081" spans="1:4" x14ac:dyDescent="0.25">
      <c r="A4081" s="78" t="s">
        <v>279</v>
      </c>
      <c r="B4081" s="78" t="s">
        <v>2636</v>
      </c>
      <c r="C4081" s="86" t="s">
        <v>1546</v>
      </c>
      <c r="D4081" s="122">
        <v>43846.880289351851</v>
      </c>
    </row>
    <row r="4082" spans="1:4" x14ac:dyDescent="0.25">
      <c r="A4082" s="78" t="s">
        <v>279</v>
      </c>
      <c r="B4082" s="78" t="s">
        <v>2691</v>
      </c>
      <c r="C4082" s="86" t="s">
        <v>1546</v>
      </c>
      <c r="D4082" s="122">
        <v>43846.880289351851</v>
      </c>
    </row>
    <row r="4083" spans="1:4" x14ac:dyDescent="0.25">
      <c r="A4083" s="78" t="s">
        <v>279</v>
      </c>
      <c r="B4083" s="78" t="s">
        <v>2692</v>
      </c>
      <c r="C4083" s="86" t="s">
        <v>1546</v>
      </c>
      <c r="D4083" s="122">
        <v>43846.880289351851</v>
      </c>
    </row>
    <row r="4084" spans="1:4" x14ac:dyDescent="0.25">
      <c r="A4084" s="78" t="s">
        <v>279</v>
      </c>
      <c r="B4084" s="78" t="s">
        <v>3051</v>
      </c>
      <c r="C4084" s="86" t="s">
        <v>1546</v>
      </c>
      <c r="D4084" s="122">
        <v>43846.880289351851</v>
      </c>
    </row>
    <row r="4085" spans="1:4" x14ac:dyDescent="0.25">
      <c r="A4085" s="78" t="s">
        <v>279</v>
      </c>
      <c r="B4085" s="78" t="s">
        <v>3071</v>
      </c>
      <c r="C4085" s="86" t="s">
        <v>1546</v>
      </c>
      <c r="D4085" s="122">
        <v>43846.880289351851</v>
      </c>
    </row>
    <row r="4086" spans="1:4" x14ac:dyDescent="0.25">
      <c r="A4086" s="78" t="s">
        <v>279</v>
      </c>
      <c r="B4086" s="78" t="s">
        <v>3111</v>
      </c>
      <c r="C4086" s="86" t="s">
        <v>1546</v>
      </c>
      <c r="D4086" s="122">
        <v>43846.880289351851</v>
      </c>
    </row>
    <row r="4087" spans="1:4" x14ac:dyDescent="0.25">
      <c r="A4087" s="78" t="s">
        <v>279</v>
      </c>
      <c r="B4087" s="78" t="s">
        <v>3037</v>
      </c>
      <c r="C4087" s="86" t="s">
        <v>1546</v>
      </c>
      <c r="D4087" s="122">
        <v>43846.880289351851</v>
      </c>
    </row>
    <row r="4088" spans="1:4" x14ac:dyDescent="0.25">
      <c r="A4088" s="78" t="s">
        <v>279</v>
      </c>
      <c r="B4088" s="78" t="s">
        <v>3015</v>
      </c>
      <c r="C4088" s="86" t="s">
        <v>1546</v>
      </c>
      <c r="D4088" s="122">
        <v>43846.880289351851</v>
      </c>
    </row>
    <row r="4089" spans="1:4" x14ac:dyDescent="0.25">
      <c r="A4089" s="78" t="s">
        <v>279</v>
      </c>
      <c r="B4089" s="78" t="s">
        <v>2693</v>
      </c>
      <c r="C4089" s="86" t="s">
        <v>1546</v>
      </c>
      <c r="D4089" s="122">
        <v>43846.880289351851</v>
      </c>
    </row>
    <row r="4090" spans="1:4" x14ac:dyDescent="0.25">
      <c r="A4090" s="78" t="s">
        <v>279</v>
      </c>
      <c r="B4090" s="78" t="s">
        <v>2984</v>
      </c>
      <c r="C4090" s="86" t="s">
        <v>1546</v>
      </c>
      <c r="D4090" s="122">
        <v>43846.880289351851</v>
      </c>
    </row>
    <row r="4091" spans="1:4" x14ac:dyDescent="0.25">
      <c r="A4091" s="78" t="s">
        <v>279</v>
      </c>
      <c r="B4091" s="78" t="s">
        <v>2994</v>
      </c>
      <c r="C4091" s="86" t="s">
        <v>1546</v>
      </c>
      <c r="D4091" s="122">
        <v>43846.880289351851</v>
      </c>
    </row>
    <row r="4092" spans="1:4" x14ac:dyDescent="0.25">
      <c r="A4092" s="78" t="s">
        <v>279</v>
      </c>
      <c r="B4092" s="78" t="s">
        <v>3107</v>
      </c>
      <c r="C4092" s="86" t="s">
        <v>1545</v>
      </c>
      <c r="D4092" s="122">
        <v>43846.88008101852</v>
      </c>
    </row>
    <row r="4093" spans="1:4" x14ac:dyDescent="0.25">
      <c r="A4093" s="78" t="s">
        <v>279</v>
      </c>
      <c r="B4093" s="78" t="s">
        <v>3269</v>
      </c>
      <c r="C4093" s="86" t="s">
        <v>1545</v>
      </c>
      <c r="D4093" s="122">
        <v>43846.88008101852</v>
      </c>
    </row>
    <row r="4094" spans="1:4" x14ac:dyDescent="0.25">
      <c r="A4094" s="78" t="s">
        <v>279</v>
      </c>
      <c r="B4094" s="78" t="s">
        <v>2564</v>
      </c>
      <c r="C4094" s="86" t="s">
        <v>1545</v>
      </c>
      <c r="D4094" s="122">
        <v>43846.88008101852</v>
      </c>
    </row>
    <row r="4095" spans="1:4" x14ac:dyDescent="0.25">
      <c r="A4095" s="78" t="s">
        <v>279</v>
      </c>
      <c r="B4095" s="78" t="s">
        <v>2981</v>
      </c>
      <c r="C4095" s="86" t="s">
        <v>1545</v>
      </c>
      <c r="D4095" s="122">
        <v>43846.88008101852</v>
      </c>
    </row>
    <row r="4096" spans="1:4" x14ac:dyDescent="0.25">
      <c r="A4096" s="78" t="s">
        <v>279</v>
      </c>
      <c r="B4096" s="78" t="s">
        <v>2532</v>
      </c>
      <c r="C4096" s="86" t="s">
        <v>1545</v>
      </c>
      <c r="D4096" s="122">
        <v>43846.88008101852</v>
      </c>
    </row>
    <row r="4097" spans="1:4" x14ac:dyDescent="0.25">
      <c r="A4097" s="78" t="s">
        <v>279</v>
      </c>
      <c r="B4097" s="78" t="s">
        <v>2990</v>
      </c>
      <c r="C4097" s="86" t="s">
        <v>1545</v>
      </c>
      <c r="D4097" s="122">
        <v>43846.88008101852</v>
      </c>
    </row>
    <row r="4098" spans="1:4" x14ac:dyDescent="0.25">
      <c r="A4098" s="78" t="s">
        <v>279</v>
      </c>
      <c r="B4098" s="78" t="s">
        <v>3035</v>
      </c>
      <c r="C4098" s="86" t="s">
        <v>1545</v>
      </c>
      <c r="D4098" s="122">
        <v>43846.88008101852</v>
      </c>
    </row>
    <row r="4099" spans="1:4" x14ac:dyDescent="0.25">
      <c r="A4099" s="78" t="s">
        <v>279</v>
      </c>
      <c r="B4099" s="78" t="s">
        <v>2660</v>
      </c>
      <c r="C4099" s="86" t="s">
        <v>1545</v>
      </c>
      <c r="D4099" s="122">
        <v>43846.88008101852</v>
      </c>
    </row>
    <row r="4100" spans="1:4" x14ac:dyDescent="0.25">
      <c r="A4100" s="78" t="s">
        <v>279</v>
      </c>
      <c r="B4100" s="78" t="s">
        <v>2661</v>
      </c>
      <c r="C4100" s="86" t="s">
        <v>1545</v>
      </c>
      <c r="D4100" s="122">
        <v>43846.88008101852</v>
      </c>
    </row>
    <row r="4101" spans="1:4" x14ac:dyDescent="0.25">
      <c r="A4101" s="78" t="s">
        <v>279</v>
      </c>
      <c r="B4101" s="78" t="s">
        <v>2995</v>
      </c>
      <c r="C4101" s="86" t="s">
        <v>1545</v>
      </c>
      <c r="D4101" s="122">
        <v>43846.88008101852</v>
      </c>
    </row>
    <row r="4102" spans="1:4" x14ac:dyDescent="0.25">
      <c r="A4102" s="78" t="s">
        <v>279</v>
      </c>
      <c r="B4102" s="78" t="s">
        <v>2662</v>
      </c>
      <c r="C4102" s="86" t="s">
        <v>1545</v>
      </c>
      <c r="D4102" s="122">
        <v>43846.88008101852</v>
      </c>
    </row>
    <row r="4103" spans="1:4" x14ac:dyDescent="0.25">
      <c r="A4103" s="78" t="s">
        <v>279</v>
      </c>
      <c r="B4103" s="78" t="s">
        <v>2986</v>
      </c>
      <c r="C4103" s="86" t="s">
        <v>1545</v>
      </c>
      <c r="D4103" s="122">
        <v>43846.88008101852</v>
      </c>
    </row>
    <row r="4104" spans="1:4" x14ac:dyDescent="0.25">
      <c r="A4104" s="78" t="s">
        <v>279</v>
      </c>
      <c r="B4104" s="78" t="s">
        <v>2555</v>
      </c>
      <c r="C4104" s="86" t="s">
        <v>1545</v>
      </c>
      <c r="D4104" s="122">
        <v>43846.88008101852</v>
      </c>
    </row>
    <row r="4105" spans="1:4" x14ac:dyDescent="0.25">
      <c r="A4105" s="78" t="s">
        <v>279</v>
      </c>
      <c r="B4105" s="78" t="s">
        <v>3012</v>
      </c>
      <c r="C4105" s="86" t="s">
        <v>1545</v>
      </c>
      <c r="D4105" s="122">
        <v>43846.88008101852</v>
      </c>
    </row>
    <row r="4106" spans="1:4" x14ac:dyDescent="0.25">
      <c r="A4106" s="78" t="s">
        <v>279</v>
      </c>
      <c r="B4106" s="78" t="s">
        <v>2663</v>
      </c>
      <c r="C4106" s="86" t="s">
        <v>1545</v>
      </c>
      <c r="D4106" s="122">
        <v>43846.88008101852</v>
      </c>
    </row>
    <row r="4107" spans="1:4" x14ac:dyDescent="0.25">
      <c r="A4107" s="78" t="s">
        <v>279</v>
      </c>
      <c r="B4107" s="78" t="s">
        <v>2982</v>
      </c>
      <c r="C4107" s="86" t="s">
        <v>1545</v>
      </c>
      <c r="D4107" s="122">
        <v>43846.88008101852</v>
      </c>
    </row>
    <row r="4108" spans="1:4" x14ac:dyDescent="0.25">
      <c r="A4108" s="78" t="s">
        <v>279</v>
      </c>
      <c r="B4108" s="78" t="s">
        <v>2664</v>
      </c>
      <c r="C4108" s="86" t="s">
        <v>1545</v>
      </c>
      <c r="D4108" s="122">
        <v>43846.88008101852</v>
      </c>
    </row>
    <row r="4109" spans="1:4" x14ac:dyDescent="0.25">
      <c r="A4109" s="78" t="s">
        <v>279</v>
      </c>
      <c r="B4109" s="78" t="s">
        <v>2999</v>
      </c>
      <c r="C4109" s="86" t="s">
        <v>1545</v>
      </c>
      <c r="D4109" s="122">
        <v>43846.88008101852</v>
      </c>
    </row>
    <row r="4110" spans="1:4" x14ac:dyDescent="0.25">
      <c r="A4110" s="78" t="s">
        <v>279</v>
      </c>
      <c r="B4110" s="78" t="s">
        <v>2994</v>
      </c>
      <c r="C4110" s="86" t="s">
        <v>1545</v>
      </c>
      <c r="D4110" s="122">
        <v>43846.88008101852</v>
      </c>
    </row>
    <row r="4111" spans="1:4" x14ac:dyDescent="0.25">
      <c r="A4111" s="78" t="s">
        <v>279</v>
      </c>
      <c r="B4111" s="78" t="s">
        <v>3270</v>
      </c>
      <c r="C4111" s="86" t="s">
        <v>1545</v>
      </c>
      <c r="D4111" s="122">
        <v>43846.88008101852</v>
      </c>
    </row>
    <row r="4112" spans="1:4" x14ac:dyDescent="0.25">
      <c r="A4112" s="78" t="s">
        <v>279</v>
      </c>
      <c r="B4112" s="78" t="s">
        <v>301</v>
      </c>
      <c r="C4112" s="86" t="s">
        <v>1545</v>
      </c>
      <c r="D4112" s="122">
        <v>43846.88008101852</v>
      </c>
    </row>
    <row r="4113" spans="1:4" x14ac:dyDescent="0.25">
      <c r="A4113" s="78" t="s">
        <v>279</v>
      </c>
      <c r="B4113" s="78" t="s">
        <v>3106</v>
      </c>
      <c r="C4113" s="86" t="s">
        <v>1545</v>
      </c>
      <c r="D4113" s="122">
        <v>43846.88008101852</v>
      </c>
    </row>
    <row r="4114" spans="1:4" x14ac:dyDescent="0.25">
      <c r="A4114" s="78" t="s">
        <v>279</v>
      </c>
      <c r="B4114" s="78" t="s">
        <v>299</v>
      </c>
      <c r="C4114" s="86" t="s">
        <v>1545</v>
      </c>
      <c r="D4114" s="122">
        <v>43846.88008101852</v>
      </c>
    </row>
    <row r="4115" spans="1:4" x14ac:dyDescent="0.25">
      <c r="A4115" s="78" t="s">
        <v>279</v>
      </c>
      <c r="B4115" s="78" t="s">
        <v>3232</v>
      </c>
      <c r="C4115" s="86" t="s">
        <v>1545</v>
      </c>
      <c r="D4115" s="122">
        <v>43846.88008101852</v>
      </c>
    </row>
    <row r="4116" spans="1:4" x14ac:dyDescent="0.25">
      <c r="A4116" s="78" t="s">
        <v>279</v>
      </c>
      <c r="B4116" s="78" t="s">
        <v>3271</v>
      </c>
      <c r="C4116" s="86" t="s">
        <v>1545</v>
      </c>
      <c r="D4116" s="122">
        <v>43846.88008101852</v>
      </c>
    </row>
    <row r="4117" spans="1:4" x14ac:dyDescent="0.25">
      <c r="A4117" s="78" t="s">
        <v>280</v>
      </c>
      <c r="B4117" s="78" t="s">
        <v>3108</v>
      </c>
      <c r="C4117" s="86" t="s">
        <v>1530</v>
      </c>
      <c r="D4117" s="122">
        <v>43849.012592592589</v>
      </c>
    </row>
    <row r="4118" spans="1:4" x14ac:dyDescent="0.25">
      <c r="A4118" s="78" t="s">
        <v>280</v>
      </c>
      <c r="B4118" s="78" t="s">
        <v>2524</v>
      </c>
      <c r="C4118" s="86" t="s">
        <v>1530</v>
      </c>
      <c r="D4118" s="122">
        <v>43849.012592592589</v>
      </c>
    </row>
    <row r="4119" spans="1:4" x14ac:dyDescent="0.25">
      <c r="A4119" s="78" t="s">
        <v>280</v>
      </c>
      <c r="B4119" s="78" t="s">
        <v>2461</v>
      </c>
      <c r="C4119" s="86" t="s">
        <v>1530</v>
      </c>
      <c r="D4119" s="122">
        <v>43849.012592592589</v>
      </c>
    </row>
    <row r="4120" spans="1:4" x14ac:dyDescent="0.25">
      <c r="A4120" s="78" t="s">
        <v>280</v>
      </c>
      <c r="B4120" s="78" t="s">
        <v>2682</v>
      </c>
      <c r="C4120" s="86" t="s">
        <v>1530</v>
      </c>
      <c r="D4120" s="122">
        <v>43849.012592592589</v>
      </c>
    </row>
    <row r="4121" spans="1:4" x14ac:dyDescent="0.25">
      <c r="A4121" s="78" t="s">
        <v>280</v>
      </c>
      <c r="B4121" s="78" t="s">
        <v>301</v>
      </c>
      <c r="C4121" s="86" t="s">
        <v>1530</v>
      </c>
      <c r="D4121" s="122">
        <v>43849.012592592589</v>
      </c>
    </row>
    <row r="4122" spans="1:4" x14ac:dyDescent="0.25">
      <c r="A4122" s="78" t="s">
        <v>280</v>
      </c>
      <c r="B4122" s="78" t="s">
        <v>2602</v>
      </c>
      <c r="C4122" s="86" t="s">
        <v>1530</v>
      </c>
      <c r="D4122" s="122">
        <v>43849.012592592589</v>
      </c>
    </row>
    <row r="4123" spans="1:4" x14ac:dyDescent="0.25">
      <c r="A4123" s="78" t="s">
        <v>280</v>
      </c>
      <c r="B4123" s="78" t="s">
        <v>2995</v>
      </c>
      <c r="C4123" s="86" t="s">
        <v>1530</v>
      </c>
      <c r="D4123" s="122">
        <v>43849.012592592589</v>
      </c>
    </row>
    <row r="4124" spans="1:4" x14ac:dyDescent="0.25">
      <c r="A4124" s="78" t="s">
        <v>280</v>
      </c>
      <c r="B4124" s="78" t="s">
        <v>2683</v>
      </c>
      <c r="C4124" s="86" t="s">
        <v>1530</v>
      </c>
      <c r="D4124" s="122">
        <v>43849.012592592589</v>
      </c>
    </row>
    <row r="4125" spans="1:4" x14ac:dyDescent="0.25">
      <c r="A4125" s="78" t="s">
        <v>280</v>
      </c>
      <c r="B4125" s="78" t="s">
        <v>2684</v>
      </c>
      <c r="C4125" s="86" t="s">
        <v>1530</v>
      </c>
      <c r="D4125" s="122">
        <v>43849.012592592589</v>
      </c>
    </row>
    <row r="4126" spans="1:4" x14ac:dyDescent="0.25">
      <c r="A4126" s="78" t="s">
        <v>280</v>
      </c>
      <c r="B4126" s="78" t="s">
        <v>3101</v>
      </c>
      <c r="C4126" s="86" t="s">
        <v>1530</v>
      </c>
      <c r="D4126" s="122">
        <v>43849.012592592589</v>
      </c>
    </row>
    <row r="4127" spans="1:4" x14ac:dyDescent="0.25">
      <c r="A4127" s="78" t="s">
        <v>280</v>
      </c>
      <c r="B4127" s="78" t="s">
        <v>2685</v>
      </c>
      <c r="C4127" s="86" t="s">
        <v>1530</v>
      </c>
      <c r="D4127" s="122">
        <v>43849.012592592589</v>
      </c>
    </row>
    <row r="4128" spans="1:4" x14ac:dyDescent="0.25">
      <c r="A4128" s="78" t="s">
        <v>280</v>
      </c>
      <c r="B4128" s="78" t="s">
        <v>3109</v>
      </c>
      <c r="C4128" s="86" t="s">
        <v>1530</v>
      </c>
      <c r="D4128" s="122">
        <v>43849.012592592589</v>
      </c>
    </row>
    <row r="4129" spans="1:4" x14ac:dyDescent="0.25">
      <c r="A4129" s="78" t="s">
        <v>280</v>
      </c>
      <c r="B4129" s="78" t="s">
        <v>2686</v>
      </c>
      <c r="C4129" s="86" t="s">
        <v>1530</v>
      </c>
      <c r="D4129" s="122">
        <v>43849.012592592589</v>
      </c>
    </row>
    <row r="4130" spans="1:4" x14ac:dyDescent="0.25">
      <c r="A4130" s="78" t="s">
        <v>280</v>
      </c>
      <c r="B4130" s="78" t="s">
        <v>3005</v>
      </c>
      <c r="C4130" s="86" t="s">
        <v>1530</v>
      </c>
      <c r="D4130" s="122">
        <v>43849.012592592589</v>
      </c>
    </row>
    <row r="4131" spans="1:4" x14ac:dyDescent="0.25">
      <c r="A4131" s="78" t="s">
        <v>280</v>
      </c>
      <c r="B4131" s="78" t="s">
        <v>2687</v>
      </c>
      <c r="C4131" s="86" t="s">
        <v>1530</v>
      </c>
      <c r="D4131" s="122">
        <v>43849.012592592589</v>
      </c>
    </row>
    <row r="4132" spans="1:4" x14ac:dyDescent="0.25">
      <c r="A4132" s="78" t="s">
        <v>280</v>
      </c>
      <c r="B4132" s="78" t="s">
        <v>2688</v>
      </c>
      <c r="C4132" s="86" t="s">
        <v>1530</v>
      </c>
      <c r="D4132" s="122">
        <v>43849.012592592589</v>
      </c>
    </row>
    <row r="4133" spans="1:4" x14ac:dyDescent="0.25">
      <c r="A4133" s="78" t="s">
        <v>280</v>
      </c>
      <c r="B4133" s="78" t="s">
        <v>2989</v>
      </c>
      <c r="C4133" s="86" t="s">
        <v>1530</v>
      </c>
      <c r="D4133" s="122">
        <v>43849.012592592589</v>
      </c>
    </row>
    <row r="4134" spans="1:4" x14ac:dyDescent="0.25">
      <c r="A4134" s="78" t="s">
        <v>280</v>
      </c>
      <c r="B4134" s="78" t="s">
        <v>3104</v>
      </c>
      <c r="C4134" s="86" t="s">
        <v>1530</v>
      </c>
      <c r="D4134" s="122">
        <v>43849.012592592589</v>
      </c>
    </row>
    <row r="4135" spans="1:4" x14ac:dyDescent="0.25">
      <c r="A4135" s="78" t="s">
        <v>280</v>
      </c>
      <c r="B4135" s="78" t="s">
        <v>2689</v>
      </c>
      <c r="C4135" s="86" t="s">
        <v>1530</v>
      </c>
      <c r="D4135" s="122">
        <v>43849.012592592589</v>
      </c>
    </row>
    <row r="4136" spans="1:4" x14ac:dyDescent="0.25">
      <c r="A4136" s="78" t="s">
        <v>280</v>
      </c>
      <c r="B4136" s="78" t="s">
        <v>3110</v>
      </c>
      <c r="C4136" s="86" t="s">
        <v>1530</v>
      </c>
      <c r="D4136" s="122">
        <v>43849.012592592589</v>
      </c>
    </row>
    <row r="4137" spans="1:4" x14ac:dyDescent="0.25">
      <c r="A4137" s="78" t="s">
        <v>280</v>
      </c>
      <c r="B4137" s="78" t="s">
        <v>2981</v>
      </c>
      <c r="C4137" s="86" t="s">
        <v>1530</v>
      </c>
      <c r="D4137" s="122">
        <v>43849.012592592589</v>
      </c>
    </row>
    <row r="4138" spans="1:4" x14ac:dyDescent="0.25">
      <c r="A4138" s="78" t="s">
        <v>280</v>
      </c>
      <c r="B4138" s="78" t="s">
        <v>2545</v>
      </c>
      <c r="C4138" s="86" t="s">
        <v>1530</v>
      </c>
      <c r="D4138" s="122">
        <v>43849.012592592589</v>
      </c>
    </row>
    <row r="4139" spans="1:4" x14ac:dyDescent="0.25">
      <c r="A4139" s="78" t="s">
        <v>280</v>
      </c>
      <c r="B4139" s="78" t="s">
        <v>2690</v>
      </c>
      <c r="C4139" s="86" t="s">
        <v>1530</v>
      </c>
      <c r="D4139" s="122">
        <v>43849.012592592589</v>
      </c>
    </row>
    <row r="4140" spans="1:4" x14ac:dyDescent="0.25">
      <c r="A4140" s="78" t="s">
        <v>280</v>
      </c>
      <c r="B4140" s="78" t="s">
        <v>2982</v>
      </c>
      <c r="C4140" s="86" t="s">
        <v>1530</v>
      </c>
      <c r="D4140" s="122">
        <v>43849.012592592589</v>
      </c>
    </row>
    <row r="4141" spans="1:4" x14ac:dyDescent="0.25">
      <c r="A4141" s="78" t="s">
        <v>280</v>
      </c>
      <c r="B4141" s="78" t="s">
        <v>2636</v>
      </c>
      <c r="C4141" s="86" t="s">
        <v>1530</v>
      </c>
      <c r="D4141" s="122">
        <v>43849.012592592589</v>
      </c>
    </row>
    <row r="4142" spans="1:4" x14ac:dyDescent="0.25">
      <c r="A4142" s="78" t="s">
        <v>280</v>
      </c>
      <c r="B4142" s="78" t="s">
        <v>2691</v>
      </c>
      <c r="C4142" s="86" t="s">
        <v>1530</v>
      </c>
      <c r="D4142" s="122">
        <v>43849.012592592589</v>
      </c>
    </row>
    <row r="4143" spans="1:4" x14ac:dyDescent="0.25">
      <c r="A4143" s="78" t="s">
        <v>280</v>
      </c>
      <c r="B4143" s="78" t="s">
        <v>2692</v>
      </c>
      <c r="C4143" s="86" t="s">
        <v>1530</v>
      </c>
      <c r="D4143" s="122">
        <v>43849.012592592589</v>
      </c>
    </row>
    <row r="4144" spans="1:4" x14ac:dyDescent="0.25">
      <c r="A4144" s="78" t="s">
        <v>280</v>
      </c>
      <c r="B4144" s="78" t="s">
        <v>3051</v>
      </c>
      <c r="C4144" s="86" t="s">
        <v>1530</v>
      </c>
      <c r="D4144" s="122">
        <v>43849.012592592589</v>
      </c>
    </row>
    <row r="4145" spans="1:4" x14ac:dyDescent="0.25">
      <c r="A4145" s="78" t="s">
        <v>280</v>
      </c>
      <c r="B4145" s="78" t="s">
        <v>3071</v>
      </c>
      <c r="C4145" s="86" t="s">
        <v>1530</v>
      </c>
      <c r="D4145" s="122">
        <v>43849.012592592589</v>
      </c>
    </row>
    <row r="4146" spans="1:4" x14ac:dyDescent="0.25">
      <c r="A4146" s="78" t="s">
        <v>280</v>
      </c>
      <c r="B4146" s="78" t="s">
        <v>3111</v>
      </c>
      <c r="C4146" s="86" t="s">
        <v>1530</v>
      </c>
      <c r="D4146" s="122">
        <v>43849.012592592589</v>
      </c>
    </row>
    <row r="4147" spans="1:4" x14ac:dyDescent="0.25">
      <c r="A4147" s="78" t="s">
        <v>280</v>
      </c>
      <c r="B4147" s="78" t="s">
        <v>3037</v>
      </c>
      <c r="C4147" s="86" t="s">
        <v>1530</v>
      </c>
      <c r="D4147" s="122">
        <v>43849.012592592589</v>
      </c>
    </row>
    <row r="4148" spans="1:4" x14ac:dyDescent="0.25">
      <c r="A4148" s="78" t="s">
        <v>280</v>
      </c>
      <c r="B4148" s="78" t="s">
        <v>3015</v>
      </c>
      <c r="C4148" s="86" t="s">
        <v>1530</v>
      </c>
      <c r="D4148" s="122">
        <v>43849.012592592589</v>
      </c>
    </row>
    <row r="4149" spans="1:4" x14ac:dyDescent="0.25">
      <c r="A4149" s="78" t="s">
        <v>280</v>
      </c>
      <c r="B4149" s="78" t="s">
        <v>2693</v>
      </c>
      <c r="C4149" s="86" t="s">
        <v>1530</v>
      </c>
      <c r="D4149" s="122">
        <v>43849.012592592589</v>
      </c>
    </row>
    <row r="4150" spans="1:4" x14ac:dyDescent="0.25">
      <c r="A4150" s="78" t="s">
        <v>280</v>
      </c>
      <c r="B4150" s="78" t="s">
        <v>2984</v>
      </c>
      <c r="C4150" s="86" t="s">
        <v>1530</v>
      </c>
      <c r="D4150" s="122">
        <v>43849.012592592589</v>
      </c>
    </row>
    <row r="4151" spans="1:4" x14ac:dyDescent="0.25">
      <c r="A4151" s="78" t="s">
        <v>280</v>
      </c>
      <c r="B4151" s="78" t="s">
        <v>2994</v>
      </c>
      <c r="C4151" s="86" t="s">
        <v>1530</v>
      </c>
      <c r="D4151" s="122">
        <v>43849.012592592589</v>
      </c>
    </row>
    <row r="4152" spans="1:4" x14ac:dyDescent="0.25">
      <c r="A4152" s="78" t="s">
        <v>248</v>
      </c>
      <c r="B4152" s="78" t="s">
        <v>3107</v>
      </c>
      <c r="C4152" s="86" t="s">
        <v>1405</v>
      </c>
      <c r="D4152" s="122">
        <v>43847.397349537037</v>
      </c>
    </row>
    <row r="4153" spans="1:4" x14ac:dyDescent="0.25">
      <c r="A4153" s="78" t="s">
        <v>248</v>
      </c>
      <c r="B4153" s="78" t="s">
        <v>3269</v>
      </c>
      <c r="C4153" s="86" t="s">
        <v>1405</v>
      </c>
      <c r="D4153" s="122">
        <v>43847.397349537037</v>
      </c>
    </row>
    <row r="4154" spans="1:4" x14ac:dyDescent="0.25">
      <c r="A4154" s="78" t="s">
        <v>248</v>
      </c>
      <c r="B4154" s="78" t="s">
        <v>2564</v>
      </c>
      <c r="C4154" s="86" t="s">
        <v>1405</v>
      </c>
      <c r="D4154" s="122">
        <v>43847.397349537037</v>
      </c>
    </row>
    <row r="4155" spans="1:4" x14ac:dyDescent="0.25">
      <c r="A4155" s="78" t="s">
        <v>248</v>
      </c>
      <c r="B4155" s="78" t="s">
        <v>2981</v>
      </c>
      <c r="C4155" s="86" t="s">
        <v>1405</v>
      </c>
      <c r="D4155" s="122">
        <v>43847.397349537037</v>
      </c>
    </row>
    <row r="4156" spans="1:4" x14ac:dyDescent="0.25">
      <c r="A4156" s="78" t="s">
        <v>248</v>
      </c>
      <c r="B4156" s="78" t="s">
        <v>2532</v>
      </c>
      <c r="C4156" s="86" t="s">
        <v>1405</v>
      </c>
      <c r="D4156" s="122">
        <v>43847.397349537037</v>
      </c>
    </row>
    <row r="4157" spans="1:4" x14ac:dyDescent="0.25">
      <c r="A4157" s="78" t="s">
        <v>248</v>
      </c>
      <c r="B4157" s="78" t="s">
        <v>2990</v>
      </c>
      <c r="C4157" s="86" t="s">
        <v>1405</v>
      </c>
      <c r="D4157" s="122">
        <v>43847.397349537037</v>
      </c>
    </row>
    <row r="4158" spans="1:4" x14ac:dyDescent="0.25">
      <c r="A4158" s="78" t="s">
        <v>248</v>
      </c>
      <c r="B4158" s="78" t="s">
        <v>3035</v>
      </c>
      <c r="C4158" s="86" t="s">
        <v>1405</v>
      </c>
      <c r="D4158" s="122">
        <v>43847.397349537037</v>
      </c>
    </row>
    <row r="4159" spans="1:4" x14ac:dyDescent="0.25">
      <c r="A4159" s="78" t="s">
        <v>248</v>
      </c>
      <c r="B4159" s="78" t="s">
        <v>2660</v>
      </c>
      <c r="C4159" s="86" t="s">
        <v>1405</v>
      </c>
      <c r="D4159" s="122">
        <v>43847.397349537037</v>
      </c>
    </row>
    <row r="4160" spans="1:4" x14ac:dyDescent="0.25">
      <c r="A4160" s="78" t="s">
        <v>248</v>
      </c>
      <c r="B4160" s="78" t="s">
        <v>2661</v>
      </c>
      <c r="C4160" s="86" t="s">
        <v>1405</v>
      </c>
      <c r="D4160" s="122">
        <v>43847.397349537037</v>
      </c>
    </row>
    <row r="4161" spans="1:4" x14ac:dyDescent="0.25">
      <c r="A4161" s="78" t="s">
        <v>248</v>
      </c>
      <c r="B4161" s="78" t="s">
        <v>2995</v>
      </c>
      <c r="C4161" s="86" t="s">
        <v>1405</v>
      </c>
      <c r="D4161" s="122">
        <v>43847.397349537037</v>
      </c>
    </row>
    <row r="4162" spans="1:4" x14ac:dyDescent="0.25">
      <c r="A4162" s="78" t="s">
        <v>248</v>
      </c>
      <c r="B4162" s="78" t="s">
        <v>2662</v>
      </c>
      <c r="C4162" s="86" t="s">
        <v>1405</v>
      </c>
      <c r="D4162" s="122">
        <v>43847.397349537037</v>
      </c>
    </row>
    <row r="4163" spans="1:4" x14ac:dyDescent="0.25">
      <c r="A4163" s="78" t="s">
        <v>248</v>
      </c>
      <c r="B4163" s="78" t="s">
        <v>2986</v>
      </c>
      <c r="C4163" s="86" t="s">
        <v>1405</v>
      </c>
      <c r="D4163" s="122">
        <v>43847.397349537037</v>
      </c>
    </row>
    <row r="4164" spans="1:4" x14ac:dyDescent="0.25">
      <c r="A4164" s="78" t="s">
        <v>248</v>
      </c>
      <c r="B4164" s="78" t="s">
        <v>2555</v>
      </c>
      <c r="C4164" s="86" t="s">
        <v>1405</v>
      </c>
      <c r="D4164" s="122">
        <v>43847.397349537037</v>
      </c>
    </row>
    <row r="4165" spans="1:4" x14ac:dyDescent="0.25">
      <c r="A4165" s="78" t="s">
        <v>248</v>
      </c>
      <c r="B4165" s="78" t="s">
        <v>3012</v>
      </c>
      <c r="C4165" s="86" t="s">
        <v>1405</v>
      </c>
      <c r="D4165" s="122">
        <v>43847.397349537037</v>
      </c>
    </row>
    <row r="4166" spans="1:4" x14ac:dyDescent="0.25">
      <c r="A4166" s="78" t="s">
        <v>248</v>
      </c>
      <c r="B4166" s="78" t="s">
        <v>2663</v>
      </c>
      <c r="C4166" s="86" t="s">
        <v>1405</v>
      </c>
      <c r="D4166" s="122">
        <v>43847.397349537037</v>
      </c>
    </row>
    <row r="4167" spans="1:4" x14ac:dyDescent="0.25">
      <c r="A4167" s="78" t="s">
        <v>248</v>
      </c>
      <c r="B4167" s="78" t="s">
        <v>2982</v>
      </c>
      <c r="C4167" s="86" t="s">
        <v>1405</v>
      </c>
      <c r="D4167" s="122">
        <v>43847.397349537037</v>
      </c>
    </row>
    <row r="4168" spans="1:4" x14ac:dyDescent="0.25">
      <c r="A4168" s="78" t="s">
        <v>248</v>
      </c>
      <c r="B4168" s="78" t="s">
        <v>2664</v>
      </c>
      <c r="C4168" s="86" t="s">
        <v>1405</v>
      </c>
      <c r="D4168" s="122">
        <v>43847.397349537037</v>
      </c>
    </row>
    <row r="4169" spans="1:4" x14ac:dyDescent="0.25">
      <c r="A4169" s="78" t="s">
        <v>248</v>
      </c>
      <c r="B4169" s="78" t="s">
        <v>2999</v>
      </c>
      <c r="C4169" s="86" t="s">
        <v>1405</v>
      </c>
      <c r="D4169" s="122">
        <v>43847.397349537037</v>
      </c>
    </row>
    <row r="4170" spans="1:4" x14ac:dyDescent="0.25">
      <c r="A4170" s="78" t="s">
        <v>248</v>
      </c>
      <c r="B4170" s="78" t="s">
        <v>2994</v>
      </c>
      <c r="C4170" s="86" t="s">
        <v>1405</v>
      </c>
      <c r="D4170" s="122">
        <v>43847.397349537037</v>
      </c>
    </row>
    <row r="4171" spans="1:4" x14ac:dyDescent="0.25">
      <c r="A4171" s="78" t="s">
        <v>248</v>
      </c>
      <c r="B4171" s="78" t="s">
        <v>3270</v>
      </c>
      <c r="C4171" s="86" t="s">
        <v>1405</v>
      </c>
      <c r="D4171" s="122">
        <v>43847.397349537037</v>
      </c>
    </row>
    <row r="4172" spans="1:4" x14ac:dyDescent="0.25">
      <c r="A4172" s="78" t="s">
        <v>248</v>
      </c>
      <c r="B4172" s="78" t="s">
        <v>301</v>
      </c>
      <c r="C4172" s="86" t="s">
        <v>1405</v>
      </c>
      <c r="D4172" s="122">
        <v>43847.397349537037</v>
      </c>
    </row>
    <row r="4173" spans="1:4" x14ac:dyDescent="0.25">
      <c r="A4173" s="78" t="s">
        <v>248</v>
      </c>
      <c r="B4173" s="78" t="s">
        <v>3106</v>
      </c>
      <c r="C4173" s="86" t="s">
        <v>1405</v>
      </c>
      <c r="D4173" s="122">
        <v>43847.397349537037</v>
      </c>
    </row>
    <row r="4174" spans="1:4" x14ac:dyDescent="0.25">
      <c r="A4174" s="78" t="s">
        <v>248</v>
      </c>
      <c r="B4174" s="78" t="s">
        <v>299</v>
      </c>
      <c r="C4174" s="86" t="s">
        <v>1405</v>
      </c>
      <c r="D4174" s="122">
        <v>43847.397349537037</v>
      </c>
    </row>
    <row r="4175" spans="1:4" x14ac:dyDescent="0.25">
      <c r="A4175" s="78" t="s">
        <v>248</v>
      </c>
      <c r="B4175" s="78" t="s">
        <v>3232</v>
      </c>
      <c r="C4175" s="86" t="s">
        <v>1405</v>
      </c>
      <c r="D4175" s="122">
        <v>43847.397349537037</v>
      </c>
    </row>
    <row r="4176" spans="1:4" x14ac:dyDescent="0.25">
      <c r="A4176" s="78" t="s">
        <v>248</v>
      </c>
      <c r="B4176" s="78" t="s">
        <v>3271</v>
      </c>
      <c r="C4176" s="86" t="s">
        <v>1405</v>
      </c>
      <c r="D4176" s="122">
        <v>43847.397349537037</v>
      </c>
    </row>
    <row r="4177" spans="1:4" x14ac:dyDescent="0.25">
      <c r="A4177" s="78" t="s">
        <v>277</v>
      </c>
      <c r="B4177" s="78" t="s">
        <v>3103</v>
      </c>
      <c r="C4177" s="86" t="s">
        <v>1603</v>
      </c>
      <c r="D4177" s="122">
        <v>43850.701516203706</v>
      </c>
    </row>
    <row r="4178" spans="1:4" x14ac:dyDescent="0.25">
      <c r="A4178" s="78" t="s">
        <v>277</v>
      </c>
      <c r="B4178" s="78" t="s">
        <v>3015</v>
      </c>
      <c r="C4178" s="86" t="s">
        <v>1603</v>
      </c>
      <c r="D4178" s="122">
        <v>43850.701516203706</v>
      </c>
    </row>
    <row r="4179" spans="1:4" x14ac:dyDescent="0.25">
      <c r="A4179" s="78" t="s">
        <v>277</v>
      </c>
      <c r="B4179" s="78" t="s">
        <v>3104</v>
      </c>
      <c r="C4179" s="86" t="s">
        <v>1603</v>
      </c>
      <c r="D4179" s="122">
        <v>43850.701516203706</v>
      </c>
    </row>
    <row r="4180" spans="1:4" x14ac:dyDescent="0.25">
      <c r="A4180" s="78" t="s">
        <v>277</v>
      </c>
      <c r="B4180" s="78" t="s">
        <v>2460</v>
      </c>
      <c r="C4180" s="86" t="s">
        <v>1603</v>
      </c>
      <c r="D4180" s="122">
        <v>43850.701516203706</v>
      </c>
    </row>
    <row r="4181" spans="1:4" x14ac:dyDescent="0.25">
      <c r="A4181" s="78" t="s">
        <v>277</v>
      </c>
      <c r="B4181" s="78" t="s">
        <v>2557</v>
      </c>
      <c r="C4181" s="86" t="s">
        <v>1603</v>
      </c>
      <c r="D4181" s="122">
        <v>43850.701516203706</v>
      </c>
    </row>
    <row r="4182" spans="1:4" x14ac:dyDescent="0.25">
      <c r="A4182" s="78" t="s">
        <v>277</v>
      </c>
      <c r="B4182" s="78" t="s">
        <v>2981</v>
      </c>
      <c r="C4182" s="86" t="s">
        <v>1603</v>
      </c>
      <c r="D4182" s="122">
        <v>43850.701516203706</v>
      </c>
    </row>
    <row r="4183" spans="1:4" x14ac:dyDescent="0.25">
      <c r="A4183" s="78" t="s">
        <v>277</v>
      </c>
      <c r="B4183" s="78" t="s">
        <v>2681</v>
      </c>
      <c r="C4183" s="86" t="s">
        <v>1603</v>
      </c>
      <c r="D4183" s="122">
        <v>43850.701516203706</v>
      </c>
    </row>
    <row r="4184" spans="1:4" x14ac:dyDescent="0.25">
      <c r="A4184" s="78" t="s">
        <v>277</v>
      </c>
      <c r="B4184" s="78" t="s">
        <v>2540</v>
      </c>
      <c r="C4184" s="86" t="s">
        <v>1603</v>
      </c>
      <c r="D4184" s="122">
        <v>43850.701516203706</v>
      </c>
    </row>
    <row r="4185" spans="1:4" x14ac:dyDescent="0.25">
      <c r="A4185" s="78" t="s">
        <v>277</v>
      </c>
      <c r="B4185" s="78" t="s">
        <v>2588</v>
      </c>
      <c r="C4185" s="86" t="s">
        <v>1603</v>
      </c>
      <c r="D4185" s="122">
        <v>43850.701516203706</v>
      </c>
    </row>
    <row r="4186" spans="1:4" x14ac:dyDescent="0.25">
      <c r="A4186" s="78" t="s">
        <v>277</v>
      </c>
      <c r="B4186" s="78" t="s">
        <v>3105</v>
      </c>
      <c r="C4186" s="86" t="s">
        <v>1603</v>
      </c>
      <c r="D4186" s="122">
        <v>43850.701516203706</v>
      </c>
    </row>
    <row r="4187" spans="1:4" x14ac:dyDescent="0.25">
      <c r="A4187" s="78" t="s">
        <v>277</v>
      </c>
      <c r="B4187" s="78" t="s">
        <v>2982</v>
      </c>
      <c r="C4187" s="86" t="s">
        <v>1603</v>
      </c>
      <c r="D4187" s="122">
        <v>43850.701516203706</v>
      </c>
    </row>
    <row r="4188" spans="1:4" x14ac:dyDescent="0.25">
      <c r="A4188" s="78" t="s">
        <v>277</v>
      </c>
      <c r="B4188" s="78" t="s">
        <v>3106</v>
      </c>
      <c r="C4188" s="86" t="s">
        <v>1603</v>
      </c>
      <c r="D4188" s="122">
        <v>43850.701516203706</v>
      </c>
    </row>
    <row r="4189" spans="1:4" x14ac:dyDescent="0.25">
      <c r="A4189" s="78" t="s">
        <v>277</v>
      </c>
      <c r="B4189" s="78" t="s">
        <v>2990</v>
      </c>
      <c r="C4189" s="86" t="s">
        <v>1603</v>
      </c>
      <c r="D4189" s="122">
        <v>43850.701516203706</v>
      </c>
    </row>
    <row r="4190" spans="1:4" x14ac:dyDescent="0.25">
      <c r="A4190" s="78" t="s">
        <v>277</v>
      </c>
      <c r="B4190" s="78" t="s">
        <v>2634</v>
      </c>
      <c r="C4190" s="86" t="s">
        <v>1603</v>
      </c>
      <c r="D4190" s="122">
        <v>43850.701516203706</v>
      </c>
    </row>
    <row r="4191" spans="1:4" x14ac:dyDescent="0.25">
      <c r="A4191" s="78" t="s">
        <v>277</v>
      </c>
      <c r="B4191" s="78" t="s">
        <v>2904</v>
      </c>
      <c r="C4191" s="86" t="s">
        <v>1603</v>
      </c>
      <c r="D4191" s="122">
        <v>43850.701516203706</v>
      </c>
    </row>
    <row r="4192" spans="1:4" x14ac:dyDescent="0.25">
      <c r="A4192" s="78" t="s">
        <v>277</v>
      </c>
      <c r="B4192" s="78" t="s">
        <v>3000</v>
      </c>
      <c r="C4192" s="86" t="s">
        <v>1603</v>
      </c>
      <c r="D4192" s="122">
        <v>43850.701516203706</v>
      </c>
    </row>
    <row r="4193" spans="1:4" x14ac:dyDescent="0.25">
      <c r="A4193" s="78" t="s">
        <v>277</v>
      </c>
      <c r="B4193" s="78" t="s">
        <v>2905</v>
      </c>
      <c r="C4193" s="86" t="s">
        <v>1603</v>
      </c>
      <c r="D4193" s="122">
        <v>43850.701516203706</v>
      </c>
    </row>
    <row r="4194" spans="1:4" x14ac:dyDescent="0.25">
      <c r="A4194" s="78" t="s">
        <v>277</v>
      </c>
      <c r="B4194" s="78" t="s">
        <v>299</v>
      </c>
      <c r="C4194" s="86" t="s">
        <v>1603</v>
      </c>
      <c r="D4194" s="122">
        <v>43850.701516203706</v>
      </c>
    </row>
    <row r="4195" spans="1:4" x14ac:dyDescent="0.25">
      <c r="A4195" s="78" t="s">
        <v>277</v>
      </c>
      <c r="B4195" s="78" t="s">
        <v>2993</v>
      </c>
      <c r="C4195" s="86" t="s">
        <v>1603</v>
      </c>
      <c r="D4195" s="122">
        <v>43850.701516203706</v>
      </c>
    </row>
    <row r="4196" spans="1:4" x14ac:dyDescent="0.25">
      <c r="A4196" s="78" t="s">
        <v>277</v>
      </c>
      <c r="B4196" s="78" t="s">
        <v>2625</v>
      </c>
      <c r="C4196" s="86" t="s">
        <v>1603</v>
      </c>
      <c r="D4196" s="122">
        <v>43850.701516203706</v>
      </c>
    </row>
    <row r="4197" spans="1:4" x14ac:dyDescent="0.25">
      <c r="A4197" s="78" t="s">
        <v>277</v>
      </c>
      <c r="B4197" s="78" t="s">
        <v>2906</v>
      </c>
      <c r="C4197" s="86" t="s">
        <v>1603</v>
      </c>
      <c r="D4197" s="122">
        <v>43850.701516203706</v>
      </c>
    </row>
    <row r="4198" spans="1:4" x14ac:dyDescent="0.25">
      <c r="A4198" s="78" t="s">
        <v>277</v>
      </c>
      <c r="B4198" s="78" t="s">
        <v>3014</v>
      </c>
      <c r="C4198" s="86" t="s">
        <v>1603</v>
      </c>
      <c r="D4198" s="122">
        <v>43850.701516203706</v>
      </c>
    </row>
    <row r="4199" spans="1:4" x14ac:dyDescent="0.25">
      <c r="A4199" s="78" t="s">
        <v>277</v>
      </c>
      <c r="B4199" s="78" t="s">
        <v>2550</v>
      </c>
      <c r="C4199" s="86" t="s">
        <v>1603</v>
      </c>
      <c r="D4199" s="122">
        <v>43850.701516203706</v>
      </c>
    </row>
    <row r="4200" spans="1:4" x14ac:dyDescent="0.25">
      <c r="A4200" s="78" t="s">
        <v>277</v>
      </c>
      <c r="B4200" s="78" t="s">
        <v>3107</v>
      </c>
      <c r="C4200" s="86" t="s">
        <v>1603</v>
      </c>
      <c r="D4200" s="122">
        <v>43850.701516203706</v>
      </c>
    </row>
    <row r="4201" spans="1:4" x14ac:dyDescent="0.25">
      <c r="A4201" s="78" t="s">
        <v>277</v>
      </c>
      <c r="B4201" s="78" t="s">
        <v>2455</v>
      </c>
      <c r="C4201" s="86" t="s">
        <v>1603</v>
      </c>
      <c r="D4201" s="122">
        <v>43850.701516203706</v>
      </c>
    </row>
    <row r="4202" spans="1:4" x14ac:dyDescent="0.25">
      <c r="A4202" s="78" t="s">
        <v>277</v>
      </c>
      <c r="B4202" s="78" t="s">
        <v>2608</v>
      </c>
      <c r="C4202" s="86" t="s">
        <v>1603</v>
      </c>
      <c r="D4202" s="122">
        <v>43850.701516203706</v>
      </c>
    </row>
    <row r="4203" spans="1:4" x14ac:dyDescent="0.25">
      <c r="A4203" s="78" t="s">
        <v>277</v>
      </c>
      <c r="B4203" s="78" t="s">
        <v>3007</v>
      </c>
      <c r="C4203" s="86" t="s">
        <v>1603</v>
      </c>
      <c r="D4203" s="122">
        <v>43850.701516203706</v>
      </c>
    </row>
    <row r="4204" spans="1:4" x14ac:dyDescent="0.25">
      <c r="A4204" s="78" t="s">
        <v>277</v>
      </c>
      <c r="B4204" s="78" t="s">
        <v>2448</v>
      </c>
      <c r="C4204" s="86" t="s">
        <v>1603</v>
      </c>
      <c r="D4204" s="122">
        <v>43850.701516203706</v>
      </c>
    </row>
    <row r="4205" spans="1:4" x14ac:dyDescent="0.25">
      <c r="A4205" s="78" t="s">
        <v>277</v>
      </c>
      <c r="B4205" s="78" t="s">
        <v>2980</v>
      </c>
      <c r="C4205" s="86" t="s">
        <v>1603</v>
      </c>
      <c r="D4205" s="122">
        <v>43850.701516203706</v>
      </c>
    </row>
    <row r="4206" spans="1:4" x14ac:dyDescent="0.25">
      <c r="A4206" s="78" t="s">
        <v>277</v>
      </c>
      <c r="B4206" s="78" t="s">
        <v>2994</v>
      </c>
      <c r="C4206" s="86" t="s">
        <v>1603</v>
      </c>
      <c r="D4206" s="122">
        <v>43850.701516203706</v>
      </c>
    </row>
    <row r="4207" spans="1:4" x14ac:dyDescent="0.25">
      <c r="A4207" s="78" t="s">
        <v>279</v>
      </c>
      <c r="B4207" s="78" t="s">
        <v>3272</v>
      </c>
      <c r="C4207" s="86" t="s">
        <v>1544</v>
      </c>
      <c r="D4207" s="122">
        <v>43846.396307870367</v>
      </c>
    </row>
    <row r="4208" spans="1:4" x14ac:dyDescent="0.25">
      <c r="A4208" s="78" t="s">
        <v>279</v>
      </c>
      <c r="B4208" s="78" t="s">
        <v>3273</v>
      </c>
      <c r="C4208" s="86" t="s">
        <v>1544</v>
      </c>
      <c r="D4208" s="122">
        <v>43846.396307870367</v>
      </c>
    </row>
    <row r="4209" spans="1:4" x14ac:dyDescent="0.25">
      <c r="A4209" s="78" t="s">
        <v>279</v>
      </c>
      <c r="B4209" s="78" t="s">
        <v>2707</v>
      </c>
      <c r="C4209" s="86" t="s">
        <v>1544</v>
      </c>
      <c r="D4209" s="122">
        <v>43846.396307870367</v>
      </c>
    </row>
    <row r="4210" spans="1:4" x14ac:dyDescent="0.25">
      <c r="A4210" s="78" t="s">
        <v>279</v>
      </c>
      <c r="B4210" s="78" t="s">
        <v>3105</v>
      </c>
      <c r="C4210" s="86" t="s">
        <v>1544</v>
      </c>
      <c r="D4210" s="122">
        <v>43846.396307870367</v>
      </c>
    </row>
    <row r="4211" spans="1:4" x14ac:dyDescent="0.25">
      <c r="A4211" s="78" t="s">
        <v>279</v>
      </c>
      <c r="B4211" s="78" t="s">
        <v>2980</v>
      </c>
      <c r="C4211" s="86" t="s">
        <v>1544</v>
      </c>
      <c r="D4211" s="122">
        <v>43846.396307870367</v>
      </c>
    </row>
    <row r="4212" spans="1:4" x14ac:dyDescent="0.25">
      <c r="A4212" s="78" t="s">
        <v>279</v>
      </c>
      <c r="B4212" s="78" t="s">
        <v>2981</v>
      </c>
      <c r="C4212" s="86" t="s">
        <v>1544</v>
      </c>
      <c r="D4212" s="122">
        <v>43846.396307870367</v>
      </c>
    </row>
    <row r="4213" spans="1:4" x14ac:dyDescent="0.25">
      <c r="A4213" s="78" t="s">
        <v>279</v>
      </c>
      <c r="B4213" s="78" t="s">
        <v>2994</v>
      </c>
      <c r="C4213" s="86" t="s">
        <v>1544</v>
      </c>
      <c r="D4213" s="122">
        <v>43846.396307870367</v>
      </c>
    </row>
    <row r="4214" spans="1:4" x14ac:dyDescent="0.25">
      <c r="A4214" s="78" t="s">
        <v>279</v>
      </c>
      <c r="B4214" s="78" t="s">
        <v>3274</v>
      </c>
      <c r="C4214" s="86" t="s">
        <v>1544</v>
      </c>
      <c r="D4214" s="122">
        <v>43846.396307870367</v>
      </c>
    </row>
    <row r="4215" spans="1:4" x14ac:dyDescent="0.25">
      <c r="A4215" s="78" t="s">
        <v>279</v>
      </c>
      <c r="B4215" s="78" t="s">
        <v>3275</v>
      </c>
      <c r="C4215" s="86" t="s">
        <v>1544</v>
      </c>
      <c r="D4215" s="122">
        <v>43846.396307870367</v>
      </c>
    </row>
    <row r="4216" spans="1:4" x14ac:dyDescent="0.25">
      <c r="A4216" s="78" t="s">
        <v>279</v>
      </c>
      <c r="B4216" s="78" t="s">
        <v>3276</v>
      </c>
      <c r="C4216" s="86" t="s">
        <v>1544</v>
      </c>
      <c r="D4216" s="122">
        <v>43846.396307870367</v>
      </c>
    </row>
    <row r="4217" spans="1:4" x14ac:dyDescent="0.25">
      <c r="A4217" s="78" t="s">
        <v>279</v>
      </c>
      <c r="B4217" s="78" t="s">
        <v>3277</v>
      </c>
      <c r="C4217" s="86" t="s">
        <v>1544</v>
      </c>
      <c r="D4217" s="122">
        <v>43846.396307870367</v>
      </c>
    </row>
    <row r="4218" spans="1:4" x14ac:dyDescent="0.25">
      <c r="A4218" s="78" t="s">
        <v>279</v>
      </c>
      <c r="B4218" s="78" t="s">
        <v>2982</v>
      </c>
      <c r="C4218" s="86" t="s">
        <v>1544</v>
      </c>
      <c r="D4218" s="122">
        <v>43846.396307870367</v>
      </c>
    </row>
    <row r="4219" spans="1:4" x14ac:dyDescent="0.25">
      <c r="A4219" s="78" t="s">
        <v>279</v>
      </c>
      <c r="B4219" s="78" t="s">
        <v>3278</v>
      </c>
      <c r="C4219" s="86" t="s">
        <v>1544</v>
      </c>
      <c r="D4219" s="122">
        <v>43846.396307870367</v>
      </c>
    </row>
    <row r="4220" spans="1:4" x14ac:dyDescent="0.25">
      <c r="A4220" s="78" t="s">
        <v>279</v>
      </c>
      <c r="B4220" s="78" t="s">
        <v>3106</v>
      </c>
      <c r="C4220" s="86" t="s">
        <v>1544</v>
      </c>
      <c r="D4220" s="122">
        <v>43846.396307870367</v>
      </c>
    </row>
    <row r="4221" spans="1:4" x14ac:dyDescent="0.25">
      <c r="A4221" s="78" t="s">
        <v>279</v>
      </c>
      <c r="B4221" s="78" t="s">
        <v>3199</v>
      </c>
      <c r="C4221" s="86" t="s">
        <v>1544</v>
      </c>
      <c r="D4221" s="122">
        <v>43846.396307870367</v>
      </c>
    </row>
    <row r="4222" spans="1:4" x14ac:dyDescent="0.25">
      <c r="A4222" s="78" t="s">
        <v>279</v>
      </c>
      <c r="B4222" s="78" t="s">
        <v>3012</v>
      </c>
      <c r="C4222" s="86" t="s">
        <v>1544</v>
      </c>
      <c r="D4222" s="122">
        <v>43846.396307870367</v>
      </c>
    </row>
    <row r="4223" spans="1:4" x14ac:dyDescent="0.25">
      <c r="A4223" s="78" t="s">
        <v>279</v>
      </c>
      <c r="B4223" s="78" t="s">
        <v>2640</v>
      </c>
      <c r="C4223" s="86" t="s">
        <v>1544</v>
      </c>
      <c r="D4223" s="122">
        <v>43846.396307870367</v>
      </c>
    </row>
    <row r="4224" spans="1:4" x14ac:dyDescent="0.25">
      <c r="A4224" s="78" t="s">
        <v>279</v>
      </c>
      <c r="B4224" s="78" t="s">
        <v>3279</v>
      </c>
      <c r="C4224" s="86" t="s">
        <v>1544</v>
      </c>
      <c r="D4224" s="122">
        <v>43846.396307870367</v>
      </c>
    </row>
    <row r="4225" spans="1:4" x14ac:dyDescent="0.25">
      <c r="A4225" s="78" t="s">
        <v>279</v>
      </c>
      <c r="B4225" s="78" t="s">
        <v>3280</v>
      </c>
      <c r="C4225" s="86" t="s">
        <v>1544</v>
      </c>
      <c r="D4225" s="122">
        <v>43846.396307870367</v>
      </c>
    </row>
    <row r="4226" spans="1:4" x14ac:dyDescent="0.25">
      <c r="A4226" s="78" t="s">
        <v>279</v>
      </c>
      <c r="B4226" s="78" t="s">
        <v>3281</v>
      </c>
      <c r="C4226" s="86" t="s">
        <v>1544</v>
      </c>
      <c r="D4226" s="122">
        <v>43846.396307870367</v>
      </c>
    </row>
    <row r="4227" spans="1:4" x14ac:dyDescent="0.25">
      <c r="A4227" s="78" t="s">
        <v>279</v>
      </c>
      <c r="B4227" s="78" t="s">
        <v>3282</v>
      </c>
      <c r="C4227" s="86" t="s">
        <v>1544</v>
      </c>
      <c r="D4227" s="122">
        <v>43846.396307870367</v>
      </c>
    </row>
    <row r="4228" spans="1:4" x14ac:dyDescent="0.25">
      <c r="A4228" s="78" t="s">
        <v>279</v>
      </c>
      <c r="B4228" s="78" t="s">
        <v>3015</v>
      </c>
      <c r="C4228" s="86" t="s">
        <v>1544</v>
      </c>
      <c r="D4228" s="122">
        <v>43846.396307870367</v>
      </c>
    </row>
    <row r="4229" spans="1:4" x14ac:dyDescent="0.25">
      <c r="A4229" s="78" t="s">
        <v>279</v>
      </c>
      <c r="B4229" s="78" t="s">
        <v>2455</v>
      </c>
      <c r="C4229" s="86" t="s">
        <v>1544</v>
      </c>
      <c r="D4229" s="122">
        <v>43846.396307870367</v>
      </c>
    </row>
    <row r="4230" spans="1:4" x14ac:dyDescent="0.25">
      <c r="A4230" s="78" t="s">
        <v>279</v>
      </c>
      <c r="B4230" s="78" t="s">
        <v>2506</v>
      </c>
      <c r="C4230" s="86" t="s">
        <v>1544</v>
      </c>
      <c r="D4230" s="122">
        <v>43846.396307870367</v>
      </c>
    </row>
    <row r="4231" spans="1:4" x14ac:dyDescent="0.25">
      <c r="A4231" s="78" t="s">
        <v>279</v>
      </c>
      <c r="B4231" s="78" t="s">
        <v>3007</v>
      </c>
      <c r="C4231" s="86" t="s">
        <v>1544</v>
      </c>
      <c r="D4231" s="122">
        <v>43846.396307870367</v>
      </c>
    </row>
    <row r="4232" spans="1:4" x14ac:dyDescent="0.25">
      <c r="A4232" s="78" t="s">
        <v>279</v>
      </c>
      <c r="B4232" s="78" t="s">
        <v>2448</v>
      </c>
      <c r="C4232" s="86" t="s">
        <v>1544</v>
      </c>
      <c r="D4232" s="122">
        <v>43846.396307870367</v>
      </c>
    </row>
    <row r="4233" spans="1:4" x14ac:dyDescent="0.25">
      <c r="A4233" s="78" t="s">
        <v>279</v>
      </c>
      <c r="B4233" s="78" t="s">
        <v>2989</v>
      </c>
      <c r="C4233" s="86" t="s">
        <v>1544</v>
      </c>
      <c r="D4233" s="122">
        <v>43846.396307870367</v>
      </c>
    </row>
    <row r="4234" spans="1:4" x14ac:dyDescent="0.25">
      <c r="A4234" s="78" t="s">
        <v>279</v>
      </c>
      <c r="B4234" s="78" t="s">
        <v>3008</v>
      </c>
      <c r="C4234" s="86" t="s">
        <v>1544</v>
      </c>
      <c r="D4234" s="122">
        <v>43846.396307870367</v>
      </c>
    </row>
    <row r="4235" spans="1:4" x14ac:dyDescent="0.25">
      <c r="A4235" s="78" t="s">
        <v>279</v>
      </c>
      <c r="B4235" s="78" t="s">
        <v>3009</v>
      </c>
      <c r="C4235" s="86" t="s">
        <v>1544</v>
      </c>
      <c r="D4235" s="122">
        <v>43846.396307870367</v>
      </c>
    </row>
    <row r="4236" spans="1:4" x14ac:dyDescent="0.25">
      <c r="A4236" s="78" t="s">
        <v>279</v>
      </c>
      <c r="B4236" s="78" t="s">
        <v>2465</v>
      </c>
      <c r="C4236" s="86" t="s">
        <v>1544</v>
      </c>
      <c r="D4236" s="122">
        <v>43846.396307870367</v>
      </c>
    </row>
    <row r="4237" spans="1:4" x14ac:dyDescent="0.25">
      <c r="A4237" s="78" t="s">
        <v>279</v>
      </c>
      <c r="B4237" s="78" t="s">
        <v>3283</v>
      </c>
      <c r="C4237" s="86" t="s">
        <v>1544</v>
      </c>
      <c r="D4237" s="122">
        <v>43846.396307870367</v>
      </c>
    </row>
    <row r="4238" spans="1:4" x14ac:dyDescent="0.25">
      <c r="A4238" s="78" t="s">
        <v>279</v>
      </c>
      <c r="B4238" s="78" t="s">
        <v>3087</v>
      </c>
      <c r="C4238" s="86" t="s">
        <v>1544</v>
      </c>
      <c r="D4238" s="122">
        <v>43846.396307870367</v>
      </c>
    </row>
    <row r="4239" spans="1:4" x14ac:dyDescent="0.25">
      <c r="A4239" s="78" t="s">
        <v>279</v>
      </c>
      <c r="B4239" s="78" t="s">
        <v>3086</v>
      </c>
      <c r="C4239" s="86" t="s">
        <v>1544</v>
      </c>
      <c r="D4239" s="122">
        <v>43846.396307870367</v>
      </c>
    </row>
    <row r="4240" spans="1:4" x14ac:dyDescent="0.25">
      <c r="A4240" s="78" t="s">
        <v>279</v>
      </c>
      <c r="B4240" s="78" t="s">
        <v>3032</v>
      </c>
      <c r="C4240" s="86" t="s">
        <v>1544</v>
      </c>
      <c r="D4240" s="122">
        <v>43846.396307870367</v>
      </c>
    </row>
    <row r="4241" spans="1:4" x14ac:dyDescent="0.25">
      <c r="A4241" s="78" t="s">
        <v>279</v>
      </c>
      <c r="B4241" s="78" t="s">
        <v>3284</v>
      </c>
      <c r="C4241" s="86" t="s">
        <v>1535</v>
      </c>
      <c r="D4241" s="122">
        <v>43846.880243055559</v>
      </c>
    </row>
    <row r="4242" spans="1:4" x14ac:dyDescent="0.25">
      <c r="A4242" s="78" t="s">
        <v>279</v>
      </c>
      <c r="B4242" s="78" t="s">
        <v>2987</v>
      </c>
      <c r="C4242" s="86" t="s">
        <v>1535</v>
      </c>
      <c r="D4242" s="122">
        <v>43846.880243055559</v>
      </c>
    </row>
    <row r="4243" spans="1:4" x14ac:dyDescent="0.25">
      <c r="A4243" s="78" t="s">
        <v>279</v>
      </c>
      <c r="B4243" s="78" t="s">
        <v>2849</v>
      </c>
      <c r="C4243" s="86" t="s">
        <v>1535</v>
      </c>
      <c r="D4243" s="122">
        <v>43846.880243055559</v>
      </c>
    </row>
    <row r="4244" spans="1:4" x14ac:dyDescent="0.25">
      <c r="A4244" s="78" t="s">
        <v>279</v>
      </c>
      <c r="B4244" s="78" t="s">
        <v>2989</v>
      </c>
      <c r="C4244" s="86" t="s">
        <v>1535</v>
      </c>
      <c r="D4244" s="122">
        <v>43846.880243055559</v>
      </c>
    </row>
    <row r="4245" spans="1:4" x14ac:dyDescent="0.25">
      <c r="A4245" s="78" t="s">
        <v>279</v>
      </c>
      <c r="B4245" s="78" t="s">
        <v>297</v>
      </c>
      <c r="C4245" s="86" t="s">
        <v>1535</v>
      </c>
      <c r="D4245" s="122">
        <v>43846.880243055559</v>
      </c>
    </row>
    <row r="4246" spans="1:4" x14ac:dyDescent="0.25">
      <c r="A4246" s="78" t="s">
        <v>279</v>
      </c>
      <c r="B4246" s="78" t="s">
        <v>2999</v>
      </c>
      <c r="C4246" s="86" t="s">
        <v>1535</v>
      </c>
      <c r="D4246" s="122">
        <v>43846.880243055559</v>
      </c>
    </row>
    <row r="4247" spans="1:4" x14ac:dyDescent="0.25">
      <c r="A4247" s="78" t="s">
        <v>279</v>
      </c>
      <c r="B4247" s="78" t="s">
        <v>2981</v>
      </c>
      <c r="C4247" s="86" t="s">
        <v>1535</v>
      </c>
      <c r="D4247" s="122">
        <v>43846.880243055559</v>
      </c>
    </row>
    <row r="4248" spans="1:4" x14ac:dyDescent="0.25">
      <c r="A4248" s="78" t="s">
        <v>279</v>
      </c>
      <c r="B4248" s="78" t="s">
        <v>2994</v>
      </c>
      <c r="C4248" s="86" t="s">
        <v>1535</v>
      </c>
      <c r="D4248" s="122">
        <v>43846.880243055559</v>
      </c>
    </row>
    <row r="4249" spans="1:4" x14ac:dyDescent="0.25">
      <c r="A4249" s="78" t="s">
        <v>279</v>
      </c>
      <c r="B4249" s="78" t="s">
        <v>3285</v>
      </c>
      <c r="C4249" s="86" t="s">
        <v>1535</v>
      </c>
      <c r="D4249" s="122">
        <v>43846.880243055559</v>
      </c>
    </row>
    <row r="4250" spans="1:4" x14ac:dyDescent="0.25">
      <c r="A4250" s="78" t="s">
        <v>279</v>
      </c>
      <c r="B4250" s="78" t="s">
        <v>2531</v>
      </c>
      <c r="C4250" s="86" t="s">
        <v>1535</v>
      </c>
      <c r="D4250" s="122">
        <v>43846.880243055559</v>
      </c>
    </row>
    <row r="4251" spans="1:4" x14ac:dyDescent="0.25">
      <c r="A4251" s="78" t="s">
        <v>279</v>
      </c>
      <c r="B4251" s="78" t="s">
        <v>3005</v>
      </c>
      <c r="C4251" s="86" t="s">
        <v>1535</v>
      </c>
      <c r="D4251" s="122">
        <v>43846.880243055559</v>
      </c>
    </row>
    <row r="4252" spans="1:4" x14ac:dyDescent="0.25">
      <c r="A4252" s="78" t="s">
        <v>279</v>
      </c>
      <c r="B4252" s="78" t="s">
        <v>2851</v>
      </c>
      <c r="C4252" s="86" t="s">
        <v>1535</v>
      </c>
      <c r="D4252" s="122">
        <v>43846.880243055559</v>
      </c>
    </row>
    <row r="4253" spans="1:4" x14ac:dyDescent="0.25">
      <c r="A4253" s="78" t="s">
        <v>279</v>
      </c>
      <c r="B4253" s="78" t="s">
        <v>2852</v>
      </c>
      <c r="C4253" s="86" t="s">
        <v>1535</v>
      </c>
      <c r="D4253" s="122">
        <v>43846.880243055559</v>
      </c>
    </row>
    <row r="4254" spans="1:4" x14ac:dyDescent="0.25">
      <c r="A4254" s="78" t="s">
        <v>279</v>
      </c>
      <c r="B4254" s="78" t="s">
        <v>2990</v>
      </c>
      <c r="C4254" s="86" t="s">
        <v>1535</v>
      </c>
      <c r="D4254" s="122">
        <v>43846.880243055559</v>
      </c>
    </row>
    <row r="4255" spans="1:4" x14ac:dyDescent="0.25">
      <c r="A4255" s="78" t="s">
        <v>279</v>
      </c>
      <c r="B4255" s="78" t="s">
        <v>2622</v>
      </c>
      <c r="C4255" s="86" t="s">
        <v>1535</v>
      </c>
      <c r="D4255" s="122">
        <v>43846.880243055559</v>
      </c>
    </row>
    <row r="4256" spans="1:4" x14ac:dyDescent="0.25">
      <c r="A4256" s="78" t="s">
        <v>279</v>
      </c>
      <c r="B4256" s="78" t="s">
        <v>2853</v>
      </c>
      <c r="C4256" s="86" t="s">
        <v>1535</v>
      </c>
      <c r="D4256" s="122">
        <v>43846.880243055559</v>
      </c>
    </row>
    <row r="4257" spans="1:4" x14ac:dyDescent="0.25">
      <c r="A4257" s="78" t="s">
        <v>279</v>
      </c>
      <c r="B4257" s="78" t="s">
        <v>3286</v>
      </c>
      <c r="C4257" s="86" t="s">
        <v>1535</v>
      </c>
      <c r="D4257" s="122">
        <v>43846.880243055559</v>
      </c>
    </row>
    <row r="4258" spans="1:4" x14ac:dyDescent="0.25">
      <c r="A4258" s="78" t="s">
        <v>279</v>
      </c>
      <c r="B4258" s="78" t="s">
        <v>2854</v>
      </c>
      <c r="C4258" s="86" t="s">
        <v>1535</v>
      </c>
      <c r="D4258" s="122">
        <v>43846.880243055559</v>
      </c>
    </row>
    <row r="4259" spans="1:4" x14ac:dyDescent="0.25">
      <c r="A4259" s="78" t="s">
        <v>279</v>
      </c>
      <c r="B4259" s="78" t="s">
        <v>2511</v>
      </c>
      <c r="C4259" s="86" t="s">
        <v>1535</v>
      </c>
      <c r="D4259" s="122">
        <v>43846.880243055559</v>
      </c>
    </row>
    <row r="4260" spans="1:4" x14ac:dyDescent="0.25">
      <c r="A4260" s="78" t="s">
        <v>279</v>
      </c>
      <c r="B4260" s="78" t="s">
        <v>2855</v>
      </c>
      <c r="C4260" s="86" t="s">
        <v>1535</v>
      </c>
      <c r="D4260" s="122">
        <v>43846.880243055559</v>
      </c>
    </row>
    <row r="4261" spans="1:4" x14ac:dyDescent="0.25">
      <c r="A4261" s="78" t="s">
        <v>279</v>
      </c>
      <c r="B4261" s="78" t="s">
        <v>2856</v>
      </c>
      <c r="C4261" s="86" t="s">
        <v>1535</v>
      </c>
      <c r="D4261" s="122">
        <v>43846.880243055559</v>
      </c>
    </row>
    <row r="4262" spans="1:4" x14ac:dyDescent="0.25">
      <c r="A4262" s="78" t="s">
        <v>277</v>
      </c>
      <c r="B4262" s="78" t="s">
        <v>3284</v>
      </c>
      <c r="C4262" s="86" t="s">
        <v>1534</v>
      </c>
      <c r="D4262" s="122">
        <v>43846.530104166668</v>
      </c>
    </row>
    <row r="4263" spans="1:4" x14ac:dyDescent="0.25">
      <c r="A4263" s="78" t="s">
        <v>277</v>
      </c>
      <c r="B4263" s="78" t="s">
        <v>2987</v>
      </c>
      <c r="C4263" s="86" t="s">
        <v>1534</v>
      </c>
      <c r="D4263" s="122">
        <v>43846.530104166668</v>
      </c>
    </row>
    <row r="4264" spans="1:4" x14ac:dyDescent="0.25">
      <c r="A4264" s="78" t="s">
        <v>277</v>
      </c>
      <c r="B4264" s="78" t="s">
        <v>2849</v>
      </c>
      <c r="C4264" s="86" t="s">
        <v>1534</v>
      </c>
      <c r="D4264" s="122">
        <v>43846.530104166668</v>
      </c>
    </row>
    <row r="4265" spans="1:4" x14ac:dyDescent="0.25">
      <c r="A4265" s="78" t="s">
        <v>277</v>
      </c>
      <c r="B4265" s="78" t="s">
        <v>2989</v>
      </c>
      <c r="C4265" s="86" t="s">
        <v>1534</v>
      </c>
      <c r="D4265" s="122">
        <v>43846.530104166668</v>
      </c>
    </row>
    <row r="4266" spans="1:4" x14ac:dyDescent="0.25">
      <c r="A4266" s="78" t="s">
        <v>277</v>
      </c>
      <c r="B4266" s="78" t="s">
        <v>297</v>
      </c>
      <c r="C4266" s="86" t="s">
        <v>1534</v>
      </c>
      <c r="D4266" s="122">
        <v>43846.530104166668</v>
      </c>
    </row>
    <row r="4267" spans="1:4" x14ac:dyDescent="0.25">
      <c r="A4267" s="78" t="s">
        <v>277</v>
      </c>
      <c r="B4267" s="78" t="s">
        <v>2999</v>
      </c>
      <c r="C4267" s="86" t="s">
        <v>1534</v>
      </c>
      <c r="D4267" s="122">
        <v>43846.530104166668</v>
      </c>
    </row>
    <row r="4268" spans="1:4" x14ac:dyDescent="0.25">
      <c r="A4268" s="78" t="s">
        <v>277</v>
      </c>
      <c r="B4268" s="78" t="s">
        <v>2981</v>
      </c>
      <c r="C4268" s="86" t="s">
        <v>1534</v>
      </c>
      <c r="D4268" s="122">
        <v>43846.530104166668</v>
      </c>
    </row>
    <row r="4269" spans="1:4" x14ac:dyDescent="0.25">
      <c r="A4269" s="78" t="s">
        <v>277</v>
      </c>
      <c r="B4269" s="78" t="s">
        <v>2994</v>
      </c>
      <c r="C4269" s="86" t="s">
        <v>1534</v>
      </c>
      <c r="D4269" s="122">
        <v>43846.530104166668</v>
      </c>
    </row>
    <row r="4270" spans="1:4" x14ac:dyDescent="0.25">
      <c r="A4270" s="78" t="s">
        <v>277</v>
      </c>
      <c r="B4270" s="78" t="s">
        <v>3285</v>
      </c>
      <c r="C4270" s="86" t="s">
        <v>1534</v>
      </c>
      <c r="D4270" s="122">
        <v>43846.530104166668</v>
      </c>
    </row>
    <row r="4271" spans="1:4" x14ac:dyDescent="0.25">
      <c r="A4271" s="78" t="s">
        <v>277</v>
      </c>
      <c r="B4271" s="78" t="s">
        <v>2531</v>
      </c>
      <c r="C4271" s="86" t="s">
        <v>1534</v>
      </c>
      <c r="D4271" s="122">
        <v>43846.530104166668</v>
      </c>
    </row>
    <row r="4272" spans="1:4" x14ac:dyDescent="0.25">
      <c r="A4272" s="78" t="s">
        <v>277</v>
      </c>
      <c r="B4272" s="78" t="s">
        <v>3005</v>
      </c>
      <c r="C4272" s="86" t="s">
        <v>1534</v>
      </c>
      <c r="D4272" s="122">
        <v>43846.530104166668</v>
      </c>
    </row>
    <row r="4273" spans="1:4" x14ac:dyDescent="0.25">
      <c r="A4273" s="78" t="s">
        <v>277</v>
      </c>
      <c r="B4273" s="78" t="s">
        <v>2851</v>
      </c>
      <c r="C4273" s="86" t="s">
        <v>1534</v>
      </c>
      <c r="D4273" s="122">
        <v>43846.530104166668</v>
      </c>
    </row>
    <row r="4274" spans="1:4" x14ac:dyDescent="0.25">
      <c r="A4274" s="78" t="s">
        <v>277</v>
      </c>
      <c r="B4274" s="78" t="s">
        <v>2852</v>
      </c>
      <c r="C4274" s="86" t="s">
        <v>1534</v>
      </c>
      <c r="D4274" s="122">
        <v>43846.530104166668</v>
      </c>
    </row>
    <row r="4275" spans="1:4" x14ac:dyDescent="0.25">
      <c r="A4275" s="78" t="s">
        <v>277</v>
      </c>
      <c r="B4275" s="78" t="s">
        <v>2990</v>
      </c>
      <c r="C4275" s="86" t="s">
        <v>1534</v>
      </c>
      <c r="D4275" s="122">
        <v>43846.530104166668</v>
      </c>
    </row>
    <row r="4276" spans="1:4" x14ac:dyDescent="0.25">
      <c r="A4276" s="78" t="s">
        <v>277</v>
      </c>
      <c r="B4276" s="78" t="s">
        <v>2622</v>
      </c>
      <c r="C4276" s="86" t="s">
        <v>1534</v>
      </c>
      <c r="D4276" s="122">
        <v>43846.530104166668</v>
      </c>
    </row>
    <row r="4277" spans="1:4" x14ac:dyDescent="0.25">
      <c r="A4277" s="78" t="s">
        <v>277</v>
      </c>
      <c r="B4277" s="78" t="s">
        <v>2853</v>
      </c>
      <c r="C4277" s="86" t="s">
        <v>1534</v>
      </c>
      <c r="D4277" s="122">
        <v>43846.530104166668</v>
      </c>
    </row>
    <row r="4278" spans="1:4" x14ac:dyDescent="0.25">
      <c r="A4278" s="78" t="s">
        <v>277</v>
      </c>
      <c r="B4278" s="78" t="s">
        <v>3286</v>
      </c>
      <c r="C4278" s="86" t="s">
        <v>1534</v>
      </c>
      <c r="D4278" s="122">
        <v>43846.530104166668</v>
      </c>
    </row>
    <row r="4279" spans="1:4" x14ac:dyDescent="0.25">
      <c r="A4279" s="78" t="s">
        <v>277</v>
      </c>
      <c r="B4279" s="78" t="s">
        <v>2854</v>
      </c>
      <c r="C4279" s="86" t="s">
        <v>1534</v>
      </c>
      <c r="D4279" s="122">
        <v>43846.530104166668</v>
      </c>
    </row>
    <row r="4280" spans="1:4" x14ac:dyDescent="0.25">
      <c r="A4280" s="78" t="s">
        <v>277</v>
      </c>
      <c r="B4280" s="78" t="s">
        <v>2511</v>
      </c>
      <c r="C4280" s="86" t="s">
        <v>1534</v>
      </c>
      <c r="D4280" s="122">
        <v>43846.530104166668</v>
      </c>
    </row>
    <row r="4281" spans="1:4" x14ac:dyDescent="0.25">
      <c r="A4281" s="78" t="s">
        <v>277</v>
      </c>
      <c r="B4281" s="78" t="s">
        <v>2855</v>
      </c>
      <c r="C4281" s="86" t="s">
        <v>1534</v>
      </c>
      <c r="D4281" s="122">
        <v>43846.530104166668</v>
      </c>
    </row>
    <row r="4282" spans="1:4" x14ac:dyDescent="0.25">
      <c r="A4282" s="78" t="s">
        <v>277</v>
      </c>
      <c r="B4282" s="78" t="s">
        <v>2856</v>
      </c>
      <c r="C4282" s="86" t="s">
        <v>1534</v>
      </c>
      <c r="D4282" s="122">
        <v>43846.530104166668</v>
      </c>
    </row>
    <row r="4283" spans="1:4" x14ac:dyDescent="0.25">
      <c r="A4283" s="78" t="s">
        <v>248</v>
      </c>
      <c r="B4283" s="78" t="s">
        <v>3284</v>
      </c>
      <c r="C4283" s="86" t="s">
        <v>1403</v>
      </c>
      <c r="D4283" s="122">
        <v>43846.543206018519</v>
      </c>
    </row>
    <row r="4284" spans="1:4" x14ac:dyDescent="0.25">
      <c r="A4284" s="78" t="s">
        <v>248</v>
      </c>
      <c r="B4284" s="78" t="s">
        <v>2987</v>
      </c>
      <c r="C4284" s="86" t="s">
        <v>1403</v>
      </c>
      <c r="D4284" s="122">
        <v>43846.543206018519</v>
      </c>
    </row>
    <row r="4285" spans="1:4" x14ac:dyDescent="0.25">
      <c r="A4285" s="78" t="s">
        <v>248</v>
      </c>
      <c r="B4285" s="78" t="s">
        <v>2849</v>
      </c>
      <c r="C4285" s="86" t="s">
        <v>1403</v>
      </c>
      <c r="D4285" s="122">
        <v>43846.543206018519</v>
      </c>
    </row>
    <row r="4286" spans="1:4" x14ac:dyDescent="0.25">
      <c r="A4286" s="78" t="s">
        <v>248</v>
      </c>
      <c r="B4286" s="78" t="s">
        <v>2989</v>
      </c>
      <c r="C4286" s="86" t="s">
        <v>1403</v>
      </c>
      <c r="D4286" s="122">
        <v>43846.543206018519</v>
      </c>
    </row>
    <row r="4287" spans="1:4" x14ac:dyDescent="0.25">
      <c r="A4287" s="78" t="s">
        <v>248</v>
      </c>
      <c r="B4287" s="78" t="s">
        <v>297</v>
      </c>
      <c r="C4287" s="86" t="s">
        <v>1403</v>
      </c>
      <c r="D4287" s="122">
        <v>43846.543206018519</v>
      </c>
    </row>
    <row r="4288" spans="1:4" x14ac:dyDescent="0.25">
      <c r="A4288" s="78" t="s">
        <v>248</v>
      </c>
      <c r="B4288" s="78" t="s">
        <v>2999</v>
      </c>
      <c r="C4288" s="86" t="s">
        <v>1403</v>
      </c>
      <c r="D4288" s="122">
        <v>43846.543206018519</v>
      </c>
    </row>
    <row r="4289" spans="1:4" x14ac:dyDescent="0.25">
      <c r="A4289" s="78" t="s">
        <v>248</v>
      </c>
      <c r="B4289" s="78" t="s">
        <v>2981</v>
      </c>
      <c r="C4289" s="86" t="s">
        <v>1403</v>
      </c>
      <c r="D4289" s="122">
        <v>43846.543206018519</v>
      </c>
    </row>
    <row r="4290" spans="1:4" x14ac:dyDescent="0.25">
      <c r="A4290" s="78" t="s">
        <v>248</v>
      </c>
      <c r="B4290" s="78" t="s">
        <v>2994</v>
      </c>
      <c r="C4290" s="86" t="s">
        <v>1403</v>
      </c>
      <c r="D4290" s="122">
        <v>43846.543206018519</v>
      </c>
    </row>
    <row r="4291" spans="1:4" x14ac:dyDescent="0.25">
      <c r="A4291" s="78" t="s">
        <v>248</v>
      </c>
      <c r="B4291" s="78" t="s">
        <v>3285</v>
      </c>
      <c r="C4291" s="86" t="s">
        <v>1403</v>
      </c>
      <c r="D4291" s="122">
        <v>43846.543206018519</v>
      </c>
    </row>
    <row r="4292" spans="1:4" x14ac:dyDescent="0.25">
      <c r="A4292" s="78" t="s">
        <v>248</v>
      </c>
      <c r="B4292" s="78" t="s">
        <v>2531</v>
      </c>
      <c r="C4292" s="86" t="s">
        <v>1403</v>
      </c>
      <c r="D4292" s="122">
        <v>43846.543206018519</v>
      </c>
    </row>
    <row r="4293" spans="1:4" x14ac:dyDescent="0.25">
      <c r="A4293" s="78" t="s">
        <v>248</v>
      </c>
      <c r="B4293" s="78" t="s">
        <v>3005</v>
      </c>
      <c r="C4293" s="86" t="s">
        <v>1403</v>
      </c>
      <c r="D4293" s="122">
        <v>43846.543206018519</v>
      </c>
    </row>
    <row r="4294" spans="1:4" x14ac:dyDescent="0.25">
      <c r="A4294" s="78" t="s">
        <v>248</v>
      </c>
      <c r="B4294" s="78" t="s">
        <v>2851</v>
      </c>
      <c r="C4294" s="86" t="s">
        <v>1403</v>
      </c>
      <c r="D4294" s="122">
        <v>43846.543206018519</v>
      </c>
    </row>
    <row r="4295" spans="1:4" x14ac:dyDescent="0.25">
      <c r="A4295" s="78" t="s">
        <v>248</v>
      </c>
      <c r="B4295" s="78" t="s">
        <v>2852</v>
      </c>
      <c r="C4295" s="86" t="s">
        <v>1403</v>
      </c>
      <c r="D4295" s="122">
        <v>43846.543206018519</v>
      </c>
    </row>
    <row r="4296" spans="1:4" x14ac:dyDescent="0.25">
      <c r="A4296" s="78" t="s">
        <v>248</v>
      </c>
      <c r="B4296" s="78" t="s">
        <v>2990</v>
      </c>
      <c r="C4296" s="86" t="s">
        <v>1403</v>
      </c>
      <c r="D4296" s="122">
        <v>43846.543206018519</v>
      </c>
    </row>
    <row r="4297" spans="1:4" x14ac:dyDescent="0.25">
      <c r="A4297" s="78" t="s">
        <v>248</v>
      </c>
      <c r="B4297" s="78" t="s">
        <v>2622</v>
      </c>
      <c r="C4297" s="86" t="s">
        <v>1403</v>
      </c>
      <c r="D4297" s="122">
        <v>43846.543206018519</v>
      </c>
    </row>
    <row r="4298" spans="1:4" x14ac:dyDescent="0.25">
      <c r="A4298" s="78" t="s">
        <v>248</v>
      </c>
      <c r="B4298" s="78" t="s">
        <v>2853</v>
      </c>
      <c r="C4298" s="86" t="s">
        <v>1403</v>
      </c>
      <c r="D4298" s="122">
        <v>43846.543206018519</v>
      </c>
    </row>
    <row r="4299" spans="1:4" x14ac:dyDescent="0.25">
      <c r="A4299" s="78" t="s">
        <v>248</v>
      </c>
      <c r="B4299" s="78" t="s">
        <v>3286</v>
      </c>
      <c r="C4299" s="86" t="s">
        <v>1403</v>
      </c>
      <c r="D4299" s="122">
        <v>43846.543206018519</v>
      </c>
    </row>
    <row r="4300" spans="1:4" x14ac:dyDescent="0.25">
      <c r="A4300" s="78" t="s">
        <v>248</v>
      </c>
      <c r="B4300" s="78" t="s">
        <v>2854</v>
      </c>
      <c r="C4300" s="86" t="s">
        <v>1403</v>
      </c>
      <c r="D4300" s="122">
        <v>43846.543206018519</v>
      </c>
    </row>
    <row r="4301" spans="1:4" x14ac:dyDescent="0.25">
      <c r="A4301" s="78" t="s">
        <v>248</v>
      </c>
      <c r="B4301" s="78" t="s">
        <v>2511</v>
      </c>
      <c r="C4301" s="86" t="s">
        <v>1403</v>
      </c>
      <c r="D4301" s="122">
        <v>43846.543206018519</v>
      </c>
    </row>
    <row r="4302" spans="1:4" x14ac:dyDescent="0.25">
      <c r="A4302" s="78" t="s">
        <v>248</v>
      </c>
      <c r="B4302" s="78" t="s">
        <v>2855</v>
      </c>
      <c r="C4302" s="86" t="s">
        <v>1403</v>
      </c>
      <c r="D4302" s="122">
        <v>43846.543206018519</v>
      </c>
    </row>
    <row r="4303" spans="1:4" x14ac:dyDescent="0.25">
      <c r="A4303" s="78" t="s">
        <v>248</v>
      </c>
      <c r="B4303" s="78" t="s">
        <v>2856</v>
      </c>
      <c r="C4303" s="86" t="s">
        <v>1403</v>
      </c>
      <c r="D4303" s="122">
        <v>43846.543206018519</v>
      </c>
    </row>
    <row r="4304" spans="1:4" x14ac:dyDescent="0.25">
      <c r="A4304" s="78" t="s">
        <v>248</v>
      </c>
      <c r="B4304" s="78" t="s">
        <v>3147</v>
      </c>
      <c r="C4304" s="86" t="s">
        <v>1410</v>
      </c>
      <c r="D4304" s="122">
        <v>43851.301666666666</v>
      </c>
    </row>
    <row r="4305" spans="1:4" x14ac:dyDescent="0.25">
      <c r="A4305" s="78" t="s">
        <v>248</v>
      </c>
      <c r="B4305" s="78" t="s">
        <v>2987</v>
      </c>
      <c r="C4305" s="86" t="s">
        <v>1410</v>
      </c>
      <c r="D4305" s="122">
        <v>43851.301666666666</v>
      </c>
    </row>
    <row r="4306" spans="1:4" x14ac:dyDescent="0.25">
      <c r="A4306" s="78" t="s">
        <v>248</v>
      </c>
      <c r="B4306" s="78" t="s">
        <v>2461</v>
      </c>
      <c r="C4306" s="86" t="s">
        <v>1410</v>
      </c>
      <c r="D4306" s="122">
        <v>43851.301666666666</v>
      </c>
    </row>
    <row r="4307" spans="1:4" x14ac:dyDescent="0.25">
      <c r="A4307" s="78" t="s">
        <v>248</v>
      </c>
      <c r="B4307" s="78" t="s">
        <v>3041</v>
      </c>
      <c r="C4307" s="86" t="s">
        <v>1410</v>
      </c>
      <c r="D4307" s="122">
        <v>43851.301666666666</v>
      </c>
    </row>
    <row r="4308" spans="1:4" x14ac:dyDescent="0.25">
      <c r="A4308" s="78" t="s">
        <v>248</v>
      </c>
      <c r="B4308" s="78" t="s">
        <v>2984</v>
      </c>
      <c r="C4308" s="86" t="s">
        <v>1410</v>
      </c>
      <c r="D4308" s="122">
        <v>43851.301666666666</v>
      </c>
    </row>
    <row r="4309" spans="1:4" x14ac:dyDescent="0.25">
      <c r="A4309" s="78" t="s">
        <v>248</v>
      </c>
      <c r="B4309" s="78" t="s">
        <v>3038</v>
      </c>
      <c r="C4309" s="86" t="s">
        <v>1410</v>
      </c>
      <c r="D4309" s="122">
        <v>43851.301666666666</v>
      </c>
    </row>
    <row r="4310" spans="1:4" x14ac:dyDescent="0.25">
      <c r="A4310" s="78" t="s">
        <v>248</v>
      </c>
      <c r="B4310" s="78" t="s">
        <v>3052</v>
      </c>
      <c r="C4310" s="86" t="s">
        <v>1410</v>
      </c>
      <c r="D4310" s="122">
        <v>43851.301666666666</v>
      </c>
    </row>
    <row r="4311" spans="1:4" x14ac:dyDescent="0.25">
      <c r="A4311" s="78" t="s">
        <v>248</v>
      </c>
      <c r="B4311" s="78" t="s">
        <v>2982</v>
      </c>
      <c r="C4311" s="86" t="s">
        <v>1410</v>
      </c>
      <c r="D4311" s="122">
        <v>43851.301666666666</v>
      </c>
    </row>
    <row r="4312" spans="1:4" x14ac:dyDescent="0.25">
      <c r="A4312" s="78" t="s">
        <v>248</v>
      </c>
      <c r="B4312" s="78" t="s">
        <v>2983</v>
      </c>
      <c r="C4312" s="86" t="s">
        <v>1410</v>
      </c>
      <c r="D4312" s="122">
        <v>43851.301666666666</v>
      </c>
    </row>
    <row r="4313" spans="1:4" x14ac:dyDescent="0.25">
      <c r="A4313" s="78" t="s">
        <v>248</v>
      </c>
      <c r="B4313" s="78" t="s">
        <v>3053</v>
      </c>
      <c r="C4313" s="86" t="s">
        <v>1410</v>
      </c>
      <c r="D4313" s="122">
        <v>43851.301666666666</v>
      </c>
    </row>
    <row r="4314" spans="1:4" x14ac:dyDescent="0.25">
      <c r="A4314" s="78" t="s">
        <v>248</v>
      </c>
      <c r="B4314" s="78" t="s">
        <v>3287</v>
      </c>
      <c r="C4314" s="86" t="s">
        <v>1410</v>
      </c>
      <c r="D4314" s="122">
        <v>43851.301666666666</v>
      </c>
    </row>
    <row r="4315" spans="1:4" x14ac:dyDescent="0.25">
      <c r="A4315" s="78" t="s">
        <v>248</v>
      </c>
      <c r="B4315" s="78" t="s">
        <v>2995</v>
      </c>
      <c r="C4315" s="86" t="s">
        <v>1410</v>
      </c>
      <c r="D4315" s="122">
        <v>43851.301666666666</v>
      </c>
    </row>
    <row r="4316" spans="1:4" x14ac:dyDescent="0.25">
      <c r="A4316" s="78" t="s">
        <v>248</v>
      </c>
      <c r="B4316" s="78" t="s">
        <v>3037</v>
      </c>
      <c r="C4316" s="86" t="s">
        <v>1410</v>
      </c>
      <c r="D4316" s="122">
        <v>43851.301666666666</v>
      </c>
    </row>
    <row r="4317" spans="1:4" x14ac:dyDescent="0.25">
      <c r="A4317" s="78" t="s">
        <v>248</v>
      </c>
      <c r="B4317" s="78" t="s">
        <v>2479</v>
      </c>
      <c r="C4317" s="86" t="s">
        <v>1410</v>
      </c>
      <c r="D4317" s="122">
        <v>43851.301666666666</v>
      </c>
    </row>
    <row r="4318" spans="1:4" x14ac:dyDescent="0.25">
      <c r="A4318" s="78" t="s">
        <v>248</v>
      </c>
      <c r="B4318" s="78">
        <v>2020</v>
      </c>
      <c r="C4318" s="86" t="s">
        <v>1410</v>
      </c>
      <c r="D4318" s="122">
        <v>43851.301666666666</v>
      </c>
    </row>
    <row r="4319" spans="1:4" x14ac:dyDescent="0.25">
      <c r="A4319" s="78" t="s">
        <v>248</v>
      </c>
      <c r="B4319" s="78" t="s">
        <v>3030</v>
      </c>
      <c r="C4319" s="86" t="s">
        <v>1410</v>
      </c>
      <c r="D4319" s="122">
        <v>43851.301666666666</v>
      </c>
    </row>
    <row r="4320" spans="1:4" x14ac:dyDescent="0.25">
      <c r="A4320" s="78" t="s">
        <v>248</v>
      </c>
      <c r="B4320" s="78" t="s">
        <v>3006</v>
      </c>
      <c r="C4320" s="86" t="s">
        <v>1410</v>
      </c>
      <c r="D4320" s="122">
        <v>43851.301666666666</v>
      </c>
    </row>
    <row r="4321" spans="1:4" x14ac:dyDescent="0.25">
      <c r="A4321" s="78" t="s">
        <v>248</v>
      </c>
      <c r="B4321" s="78" t="s">
        <v>3007</v>
      </c>
      <c r="C4321" s="86" t="s">
        <v>1410</v>
      </c>
      <c r="D4321" s="122">
        <v>43851.301666666666</v>
      </c>
    </row>
    <row r="4322" spans="1:4" x14ac:dyDescent="0.25">
      <c r="A4322" s="78" t="s">
        <v>248</v>
      </c>
      <c r="B4322" s="78" t="s">
        <v>2448</v>
      </c>
      <c r="C4322" s="86" t="s">
        <v>1410</v>
      </c>
      <c r="D4322" s="122">
        <v>43851.301666666666</v>
      </c>
    </row>
    <row r="4323" spans="1:4" x14ac:dyDescent="0.25">
      <c r="A4323" s="78" t="s">
        <v>248</v>
      </c>
      <c r="B4323" s="78">
        <v>31</v>
      </c>
      <c r="C4323" s="86" t="s">
        <v>1410</v>
      </c>
      <c r="D4323" s="122">
        <v>43851.301666666666</v>
      </c>
    </row>
    <row r="4324" spans="1:4" x14ac:dyDescent="0.25">
      <c r="A4324" s="78" t="s">
        <v>248</v>
      </c>
      <c r="B4324" s="78" t="s">
        <v>3089</v>
      </c>
      <c r="C4324" s="86" t="s">
        <v>1410</v>
      </c>
      <c r="D4324" s="122">
        <v>43851.301666666666</v>
      </c>
    </row>
    <row r="4325" spans="1:4" x14ac:dyDescent="0.25">
      <c r="A4325" s="78" t="s">
        <v>248</v>
      </c>
      <c r="B4325" s="78" t="s">
        <v>3148</v>
      </c>
      <c r="C4325" s="86" t="s">
        <v>1410</v>
      </c>
      <c r="D4325" s="122">
        <v>43851.301666666666</v>
      </c>
    </row>
    <row r="4326" spans="1:4" x14ac:dyDescent="0.25">
      <c r="A4326" s="78" t="s">
        <v>248</v>
      </c>
      <c r="B4326" s="78" t="s">
        <v>1766</v>
      </c>
      <c r="C4326" s="86" t="s">
        <v>1410</v>
      </c>
      <c r="D4326" s="122">
        <v>43851.301666666666</v>
      </c>
    </row>
    <row r="4327" spans="1:4" x14ac:dyDescent="0.25">
      <c r="A4327" s="78" t="s">
        <v>248</v>
      </c>
      <c r="B4327" s="78" t="s">
        <v>3149</v>
      </c>
      <c r="C4327" s="86" t="s">
        <v>1410</v>
      </c>
      <c r="D4327" s="122">
        <v>43851.301666666666</v>
      </c>
    </row>
    <row r="4328" spans="1:4" x14ac:dyDescent="0.25">
      <c r="A4328" s="78" t="s">
        <v>248</v>
      </c>
      <c r="B4328" s="78" t="s">
        <v>3150</v>
      </c>
      <c r="C4328" s="86" t="s">
        <v>1410</v>
      </c>
      <c r="D4328" s="122">
        <v>43851.301666666666</v>
      </c>
    </row>
    <row r="4329" spans="1:4" x14ac:dyDescent="0.25">
      <c r="A4329" s="78" t="s">
        <v>248</v>
      </c>
      <c r="B4329" s="78" t="s">
        <v>1907</v>
      </c>
      <c r="C4329" s="86" t="s">
        <v>1410</v>
      </c>
      <c r="D4329" s="122">
        <v>43851.301666666666</v>
      </c>
    </row>
    <row r="4330" spans="1:4" x14ac:dyDescent="0.25">
      <c r="A4330" s="78" t="s">
        <v>248</v>
      </c>
      <c r="B4330" s="78" t="s">
        <v>2991</v>
      </c>
      <c r="C4330" s="86" t="s">
        <v>1410</v>
      </c>
      <c r="D4330" s="122">
        <v>43851.301666666666</v>
      </c>
    </row>
    <row r="4331" spans="1:4" x14ac:dyDescent="0.25">
      <c r="A4331" s="78" t="s">
        <v>248</v>
      </c>
      <c r="B4331" s="78" t="s">
        <v>2994</v>
      </c>
      <c r="C4331" s="86" t="s">
        <v>1410</v>
      </c>
      <c r="D4331" s="122">
        <v>43851.301666666666</v>
      </c>
    </row>
    <row r="4332" spans="1:4" x14ac:dyDescent="0.25">
      <c r="A4332" s="78" t="s">
        <v>248</v>
      </c>
      <c r="B4332" s="78" t="s">
        <v>3288</v>
      </c>
      <c r="C4332" s="86" t="s">
        <v>1408</v>
      </c>
      <c r="D4332" s="122">
        <v>43850.827002314814</v>
      </c>
    </row>
    <row r="4333" spans="1:4" x14ac:dyDescent="0.25">
      <c r="A4333" s="78" t="s">
        <v>248</v>
      </c>
      <c r="B4333" s="78" t="s">
        <v>2924</v>
      </c>
      <c r="C4333" s="86" t="s">
        <v>1408</v>
      </c>
      <c r="D4333" s="122">
        <v>43850.827002314814</v>
      </c>
    </row>
    <row r="4334" spans="1:4" x14ac:dyDescent="0.25">
      <c r="A4334" s="78" t="s">
        <v>248</v>
      </c>
      <c r="B4334" s="78" t="s">
        <v>286</v>
      </c>
      <c r="C4334" s="86" t="s">
        <v>1408</v>
      </c>
      <c r="D4334" s="122">
        <v>43850.827002314814</v>
      </c>
    </row>
    <row r="4335" spans="1:4" x14ac:dyDescent="0.25">
      <c r="A4335" s="78" t="s">
        <v>248</v>
      </c>
      <c r="B4335" s="78" t="s">
        <v>2511</v>
      </c>
      <c r="C4335" s="86" t="s">
        <v>1408</v>
      </c>
      <c r="D4335" s="122">
        <v>43850.827002314814</v>
      </c>
    </row>
    <row r="4336" spans="1:4" x14ac:dyDescent="0.25">
      <c r="A4336" s="78" t="s">
        <v>248</v>
      </c>
      <c r="B4336" s="78" t="s">
        <v>2925</v>
      </c>
      <c r="C4336" s="86" t="s">
        <v>1408</v>
      </c>
      <c r="D4336" s="122">
        <v>43850.827002314814</v>
      </c>
    </row>
    <row r="4337" spans="1:4" x14ac:dyDescent="0.25">
      <c r="A4337" s="78" t="s">
        <v>248</v>
      </c>
      <c r="B4337" s="78" t="s">
        <v>3012</v>
      </c>
      <c r="C4337" s="86" t="s">
        <v>1408</v>
      </c>
      <c r="D4337" s="122">
        <v>43850.827002314814</v>
      </c>
    </row>
    <row r="4338" spans="1:4" x14ac:dyDescent="0.25">
      <c r="A4338" s="78" t="s">
        <v>248</v>
      </c>
      <c r="B4338" s="78" t="s">
        <v>2715</v>
      </c>
      <c r="C4338" s="86" t="s">
        <v>1408</v>
      </c>
      <c r="D4338" s="122">
        <v>43850.827002314814</v>
      </c>
    </row>
    <row r="4339" spans="1:4" x14ac:dyDescent="0.25">
      <c r="A4339" s="78" t="s">
        <v>248</v>
      </c>
      <c r="B4339" s="78" t="s">
        <v>2716</v>
      </c>
      <c r="C4339" s="86" t="s">
        <v>1408</v>
      </c>
      <c r="D4339" s="122">
        <v>43850.827002314814</v>
      </c>
    </row>
    <row r="4340" spans="1:4" x14ac:dyDescent="0.25">
      <c r="A4340" s="78" t="s">
        <v>248</v>
      </c>
      <c r="B4340" s="78" t="s">
        <v>2989</v>
      </c>
      <c r="C4340" s="86" t="s">
        <v>1408</v>
      </c>
      <c r="D4340" s="122">
        <v>43850.827002314814</v>
      </c>
    </row>
    <row r="4341" spans="1:4" x14ac:dyDescent="0.25">
      <c r="A4341" s="78" t="s">
        <v>248</v>
      </c>
      <c r="B4341" s="78" t="s">
        <v>2987</v>
      </c>
      <c r="C4341" s="86" t="s">
        <v>1408</v>
      </c>
      <c r="D4341" s="122">
        <v>43850.827002314814</v>
      </c>
    </row>
    <row r="4342" spans="1:4" x14ac:dyDescent="0.25">
      <c r="A4342" s="78" t="s">
        <v>248</v>
      </c>
      <c r="B4342" s="78" t="s">
        <v>2631</v>
      </c>
      <c r="C4342" s="86" t="s">
        <v>1408</v>
      </c>
      <c r="D4342" s="122">
        <v>43850.827002314814</v>
      </c>
    </row>
    <row r="4343" spans="1:4" x14ac:dyDescent="0.25">
      <c r="A4343" s="78" t="s">
        <v>248</v>
      </c>
      <c r="B4343" s="78" t="s">
        <v>2999</v>
      </c>
      <c r="C4343" s="86" t="s">
        <v>1408</v>
      </c>
      <c r="D4343" s="122">
        <v>43850.827002314814</v>
      </c>
    </row>
    <row r="4344" spans="1:4" x14ac:dyDescent="0.25">
      <c r="A4344" s="78" t="s">
        <v>248</v>
      </c>
      <c r="B4344" s="78" t="s">
        <v>2981</v>
      </c>
      <c r="C4344" s="86" t="s">
        <v>1408</v>
      </c>
      <c r="D4344" s="122">
        <v>43850.827002314814</v>
      </c>
    </row>
    <row r="4345" spans="1:4" x14ac:dyDescent="0.25">
      <c r="A4345" s="78" t="s">
        <v>248</v>
      </c>
      <c r="B4345" s="78" t="s">
        <v>2994</v>
      </c>
      <c r="C4345" s="86" t="s">
        <v>1408</v>
      </c>
      <c r="D4345" s="122">
        <v>43850.827002314814</v>
      </c>
    </row>
    <row r="4346" spans="1:4" x14ac:dyDescent="0.25">
      <c r="A4346" s="78" t="s">
        <v>248</v>
      </c>
      <c r="B4346" s="78" t="s">
        <v>3001</v>
      </c>
      <c r="C4346" s="86" t="s">
        <v>1408</v>
      </c>
      <c r="D4346" s="122">
        <v>43850.827002314814</v>
      </c>
    </row>
    <row r="4347" spans="1:4" x14ac:dyDescent="0.25">
      <c r="A4347" s="78" t="s">
        <v>248</v>
      </c>
      <c r="B4347" s="78" t="s">
        <v>2985</v>
      </c>
      <c r="C4347" s="86" t="s">
        <v>1408</v>
      </c>
      <c r="D4347" s="122">
        <v>43850.827002314814</v>
      </c>
    </row>
    <row r="4348" spans="1:4" x14ac:dyDescent="0.25">
      <c r="A4348" s="78" t="s">
        <v>248</v>
      </c>
      <c r="B4348" s="78" t="s">
        <v>2926</v>
      </c>
      <c r="C4348" s="86" t="s">
        <v>1408</v>
      </c>
      <c r="D4348" s="122">
        <v>43850.827002314814</v>
      </c>
    </row>
    <row r="4349" spans="1:4" x14ac:dyDescent="0.25">
      <c r="A4349" s="78" t="s">
        <v>248</v>
      </c>
      <c r="B4349" s="78" t="s">
        <v>3024</v>
      </c>
      <c r="C4349" s="86" t="s">
        <v>1408</v>
      </c>
      <c r="D4349" s="122">
        <v>43850.827002314814</v>
      </c>
    </row>
    <row r="4350" spans="1:4" x14ac:dyDescent="0.25">
      <c r="A4350" s="78" t="s">
        <v>248</v>
      </c>
      <c r="B4350" s="78" t="s">
        <v>3035</v>
      </c>
      <c r="C4350" s="86" t="s">
        <v>1408</v>
      </c>
      <c r="D4350" s="122">
        <v>43850.827002314814</v>
      </c>
    </row>
    <row r="4351" spans="1:4" x14ac:dyDescent="0.25">
      <c r="A4351" s="78" t="s">
        <v>248</v>
      </c>
      <c r="B4351" s="78" t="s">
        <v>2455</v>
      </c>
      <c r="C4351" s="86" t="s">
        <v>1408</v>
      </c>
      <c r="D4351" s="122">
        <v>43850.827002314814</v>
      </c>
    </row>
    <row r="4352" spans="1:4" x14ac:dyDescent="0.25">
      <c r="A4352" s="78" t="s">
        <v>248</v>
      </c>
      <c r="B4352" s="78" t="s">
        <v>2694</v>
      </c>
      <c r="C4352" s="86" t="s">
        <v>1408</v>
      </c>
      <c r="D4352" s="122">
        <v>43850.827002314814</v>
      </c>
    </row>
    <row r="4353" spans="1:4" x14ac:dyDescent="0.25">
      <c r="A4353" s="78" t="s">
        <v>248</v>
      </c>
      <c r="B4353" s="78" t="s">
        <v>2492</v>
      </c>
      <c r="C4353" s="86" t="s">
        <v>1408</v>
      </c>
      <c r="D4353" s="122">
        <v>43850.827002314814</v>
      </c>
    </row>
    <row r="4354" spans="1:4" x14ac:dyDescent="0.25">
      <c r="A4354" s="78" t="s">
        <v>248</v>
      </c>
      <c r="B4354" s="78" t="s">
        <v>3007</v>
      </c>
      <c r="C4354" s="86" t="s">
        <v>1408</v>
      </c>
      <c r="D4354" s="122">
        <v>43850.827002314814</v>
      </c>
    </row>
    <row r="4355" spans="1:4" x14ac:dyDescent="0.25">
      <c r="A4355" s="78" t="s">
        <v>248</v>
      </c>
      <c r="B4355" s="78" t="s">
        <v>2448</v>
      </c>
      <c r="C4355" s="86" t="s">
        <v>1408</v>
      </c>
      <c r="D4355" s="122">
        <v>43850.827002314814</v>
      </c>
    </row>
    <row r="4356" spans="1:4" x14ac:dyDescent="0.25">
      <c r="A4356" s="78" t="s">
        <v>248</v>
      </c>
      <c r="B4356" s="78" t="s">
        <v>3245</v>
      </c>
      <c r="C4356" s="86" t="s">
        <v>1408</v>
      </c>
      <c r="D4356" s="122">
        <v>43850.827002314814</v>
      </c>
    </row>
    <row r="4357" spans="1:4" x14ac:dyDescent="0.25">
      <c r="A4357" s="78" t="s">
        <v>248</v>
      </c>
      <c r="B4357" s="78" t="s">
        <v>3054</v>
      </c>
      <c r="C4357" s="86" t="s">
        <v>1407</v>
      </c>
      <c r="D4357" s="122">
        <v>43849.810833333337</v>
      </c>
    </row>
    <row r="4358" spans="1:4" x14ac:dyDescent="0.25">
      <c r="A4358" s="78" t="s">
        <v>248</v>
      </c>
      <c r="B4358" s="78" t="s">
        <v>3100</v>
      </c>
      <c r="C4358" s="86" t="s">
        <v>1407</v>
      </c>
      <c r="D4358" s="122">
        <v>43849.810833333337</v>
      </c>
    </row>
    <row r="4359" spans="1:4" x14ac:dyDescent="0.25">
      <c r="A4359" s="78" t="s">
        <v>248</v>
      </c>
      <c r="B4359" s="78" t="s">
        <v>2587</v>
      </c>
      <c r="C4359" s="86" t="s">
        <v>1407</v>
      </c>
      <c r="D4359" s="122">
        <v>43849.810833333337</v>
      </c>
    </row>
    <row r="4360" spans="1:4" x14ac:dyDescent="0.25">
      <c r="A4360" s="78" t="s">
        <v>248</v>
      </c>
      <c r="B4360" s="78" t="s">
        <v>2717</v>
      </c>
      <c r="C4360" s="86" t="s">
        <v>1407</v>
      </c>
      <c r="D4360" s="122">
        <v>43849.810833333337</v>
      </c>
    </row>
    <row r="4361" spans="1:4" x14ac:dyDescent="0.25">
      <c r="A4361" s="78" t="s">
        <v>248</v>
      </c>
      <c r="B4361" s="78" t="s">
        <v>2990</v>
      </c>
      <c r="C4361" s="86" t="s">
        <v>1407</v>
      </c>
      <c r="D4361" s="122">
        <v>43849.810833333337</v>
      </c>
    </row>
    <row r="4362" spans="1:4" x14ac:dyDescent="0.25">
      <c r="A4362" s="78" t="s">
        <v>248</v>
      </c>
      <c r="B4362" s="78" t="s">
        <v>2564</v>
      </c>
      <c r="C4362" s="86" t="s">
        <v>1407</v>
      </c>
      <c r="D4362" s="122">
        <v>43849.810833333337</v>
      </c>
    </row>
    <row r="4363" spans="1:4" x14ac:dyDescent="0.25">
      <c r="A4363" s="78" t="s">
        <v>248</v>
      </c>
      <c r="B4363" s="78" t="s">
        <v>2982</v>
      </c>
      <c r="C4363" s="86" t="s">
        <v>1407</v>
      </c>
      <c r="D4363" s="122">
        <v>43849.810833333337</v>
      </c>
    </row>
    <row r="4364" spans="1:4" x14ac:dyDescent="0.25">
      <c r="A4364" s="78" t="s">
        <v>248</v>
      </c>
      <c r="B4364" s="78" t="s">
        <v>2718</v>
      </c>
      <c r="C4364" s="86" t="s">
        <v>1407</v>
      </c>
      <c r="D4364" s="122">
        <v>43849.810833333337</v>
      </c>
    </row>
    <row r="4365" spans="1:4" x14ac:dyDescent="0.25">
      <c r="A4365" s="78" t="s">
        <v>248</v>
      </c>
      <c r="B4365" s="78" t="s">
        <v>2567</v>
      </c>
      <c r="C4365" s="86" t="s">
        <v>1407</v>
      </c>
      <c r="D4365" s="122">
        <v>43849.810833333337</v>
      </c>
    </row>
    <row r="4366" spans="1:4" x14ac:dyDescent="0.25">
      <c r="A4366" s="78" t="s">
        <v>248</v>
      </c>
      <c r="B4366" s="78" t="s">
        <v>2984</v>
      </c>
      <c r="C4366" s="86" t="s">
        <v>1407</v>
      </c>
      <c r="D4366" s="122">
        <v>43849.810833333337</v>
      </c>
    </row>
    <row r="4367" spans="1:4" x14ac:dyDescent="0.25">
      <c r="A4367" s="78" t="s">
        <v>248</v>
      </c>
      <c r="B4367" s="78" t="s">
        <v>2994</v>
      </c>
      <c r="C4367" s="86" t="s">
        <v>1407</v>
      </c>
      <c r="D4367" s="122">
        <v>43849.810833333337</v>
      </c>
    </row>
    <row r="4368" spans="1:4" x14ac:dyDescent="0.25">
      <c r="A4368" s="78" t="s">
        <v>248</v>
      </c>
      <c r="B4368" s="78" t="s">
        <v>3268</v>
      </c>
      <c r="C4368" s="86" t="s">
        <v>1407</v>
      </c>
      <c r="D4368" s="122">
        <v>43849.810833333337</v>
      </c>
    </row>
    <row r="4369" spans="1:4" x14ac:dyDescent="0.25">
      <c r="A4369" s="78" t="s">
        <v>248</v>
      </c>
      <c r="B4369" s="78" t="s">
        <v>2719</v>
      </c>
      <c r="C4369" s="86" t="s">
        <v>1407</v>
      </c>
      <c r="D4369" s="122">
        <v>43849.810833333337</v>
      </c>
    </row>
    <row r="4370" spans="1:4" x14ac:dyDescent="0.25">
      <c r="A4370" s="78" t="s">
        <v>248</v>
      </c>
      <c r="B4370" s="78" t="s">
        <v>2720</v>
      </c>
      <c r="C4370" s="86" t="s">
        <v>1407</v>
      </c>
      <c r="D4370" s="122">
        <v>43849.810833333337</v>
      </c>
    </row>
    <row r="4371" spans="1:4" x14ac:dyDescent="0.25">
      <c r="A4371" s="78" t="s">
        <v>248</v>
      </c>
      <c r="B4371" s="78" t="s">
        <v>2987</v>
      </c>
      <c r="C4371" s="86" t="s">
        <v>1407</v>
      </c>
      <c r="D4371" s="122">
        <v>43849.810833333337</v>
      </c>
    </row>
    <row r="4372" spans="1:4" x14ac:dyDescent="0.25">
      <c r="A4372" s="78" t="s">
        <v>248</v>
      </c>
      <c r="B4372" s="78" t="s">
        <v>2721</v>
      </c>
      <c r="C4372" s="86" t="s">
        <v>1407</v>
      </c>
      <c r="D4372" s="122">
        <v>43849.810833333337</v>
      </c>
    </row>
    <row r="4373" spans="1:4" x14ac:dyDescent="0.25">
      <c r="A4373" s="78" t="s">
        <v>248</v>
      </c>
      <c r="B4373" s="78" t="s">
        <v>2722</v>
      </c>
      <c r="C4373" s="86" t="s">
        <v>1407</v>
      </c>
      <c r="D4373" s="122">
        <v>43849.810833333337</v>
      </c>
    </row>
    <row r="4374" spans="1:4" x14ac:dyDescent="0.25">
      <c r="A4374" s="78" t="s">
        <v>248</v>
      </c>
      <c r="B4374" s="78" t="s">
        <v>2557</v>
      </c>
      <c r="C4374" s="86" t="s">
        <v>1407</v>
      </c>
      <c r="D4374" s="122">
        <v>43849.810833333337</v>
      </c>
    </row>
    <row r="4375" spans="1:4" x14ac:dyDescent="0.25">
      <c r="A4375" s="78" t="s">
        <v>248</v>
      </c>
      <c r="B4375" s="78" t="s">
        <v>2569</v>
      </c>
      <c r="C4375" s="86" t="s">
        <v>1407</v>
      </c>
      <c r="D4375" s="122">
        <v>43849.810833333337</v>
      </c>
    </row>
    <row r="4376" spans="1:4" x14ac:dyDescent="0.25">
      <c r="A4376" s="78" t="s">
        <v>248</v>
      </c>
      <c r="B4376" s="78" t="s">
        <v>3015</v>
      </c>
      <c r="C4376" s="86" t="s">
        <v>1407</v>
      </c>
      <c r="D4376" s="122">
        <v>43849.810833333337</v>
      </c>
    </row>
    <row r="4377" spans="1:4" x14ac:dyDescent="0.25">
      <c r="A4377" s="78" t="s">
        <v>248</v>
      </c>
      <c r="B4377" s="78" t="s">
        <v>2555</v>
      </c>
      <c r="C4377" s="86" t="s">
        <v>1407</v>
      </c>
      <c r="D4377" s="122">
        <v>43849.810833333337</v>
      </c>
    </row>
    <row r="4378" spans="1:4" x14ac:dyDescent="0.25">
      <c r="A4378" s="78" t="s">
        <v>248</v>
      </c>
      <c r="B4378" s="78" t="s">
        <v>3028</v>
      </c>
      <c r="C4378" s="86" t="s">
        <v>1406</v>
      </c>
      <c r="D4378" s="122">
        <v>43847.641817129632</v>
      </c>
    </row>
    <row r="4379" spans="1:4" x14ac:dyDescent="0.25">
      <c r="A4379" s="78" t="s">
        <v>248</v>
      </c>
      <c r="B4379" s="78" t="s">
        <v>2616</v>
      </c>
      <c r="C4379" s="86" t="s">
        <v>1406</v>
      </c>
      <c r="D4379" s="122">
        <v>43847.641817129632</v>
      </c>
    </row>
    <row r="4380" spans="1:4" x14ac:dyDescent="0.25">
      <c r="A4380" s="78" t="s">
        <v>248</v>
      </c>
      <c r="B4380" s="78" t="s">
        <v>3070</v>
      </c>
      <c r="C4380" s="86" t="s">
        <v>1406</v>
      </c>
      <c r="D4380" s="122">
        <v>43847.641817129632</v>
      </c>
    </row>
    <row r="4381" spans="1:4" x14ac:dyDescent="0.25">
      <c r="A4381" s="78" t="s">
        <v>248</v>
      </c>
      <c r="B4381" s="78" t="s">
        <v>3186</v>
      </c>
      <c r="C4381" s="86" t="s">
        <v>1406</v>
      </c>
      <c r="D4381" s="122">
        <v>43847.641817129632</v>
      </c>
    </row>
    <row r="4382" spans="1:4" x14ac:dyDescent="0.25">
      <c r="A4382" s="78" t="s">
        <v>248</v>
      </c>
      <c r="B4382" s="78" t="s">
        <v>2990</v>
      </c>
      <c r="C4382" s="86" t="s">
        <v>1406</v>
      </c>
      <c r="D4382" s="122">
        <v>43847.641817129632</v>
      </c>
    </row>
    <row r="4383" spans="1:4" x14ac:dyDescent="0.25">
      <c r="A4383" s="78" t="s">
        <v>248</v>
      </c>
      <c r="B4383" s="78" t="s">
        <v>2617</v>
      </c>
      <c r="C4383" s="86" t="s">
        <v>1406</v>
      </c>
      <c r="D4383" s="122">
        <v>43847.641817129632</v>
      </c>
    </row>
    <row r="4384" spans="1:4" x14ac:dyDescent="0.25">
      <c r="A4384" s="78" t="s">
        <v>248</v>
      </c>
      <c r="B4384" s="78" t="s">
        <v>2981</v>
      </c>
      <c r="C4384" s="86" t="s">
        <v>1406</v>
      </c>
      <c r="D4384" s="122">
        <v>43847.641817129632</v>
      </c>
    </row>
    <row r="4385" spans="1:4" x14ac:dyDescent="0.25">
      <c r="A4385" s="78" t="s">
        <v>248</v>
      </c>
      <c r="B4385" s="78" t="s">
        <v>2994</v>
      </c>
      <c r="C4385" s="86" t="s">
        <v>1406</v>
      </c>
      <c r="D4385" s="122">
        <v>43847.641817129632</v>
      </c>
    </row>
    <row r="4386" spans="1:4" x14ac:dyDescent="0.25">
      <c r="A4386" s="78" t="s">
        <v>248</v>
      </c>
      <c r="B4386" s="78" t="s">
        <v>3110</v>
      </c>
      <c r="C4386" s="86" t="s">
        <v>1406</v>
      </c>
      <c r="D4386" s="122">
        <v>43847.641817129632</v>
      </c>
    </row>
    <row r="4387" spans="1:4" x14ac:dyDescent="0.25">
      <c r="A4387" s="78" t="s">
        <v>248</v>
      </c>
      <c r="B4387" s="78" t="s">
        <v>2618</v>
      </c>
      <c r="C4387" s="86" t="s">
        <v>1406</v>
      </c>
      <c r="D4387" s="122">
        <v>43847.641817129632</v>
      </c>
    </row>
    <row r="4388" spans="1:4" x14ac:dyDescent="0.25">
      <c r="A4388" s="78" t="s">
        <v>248</v>
      </c>
      <c r="B4388" s="78" t="s">
        <v>3187</v>
      </c>
      <c r="C4388" s="86" t="s">
        <v>1406</v>
      </c>
      <c r="D4388" s="122">
        <v>43847.641817129632</v>
      </c>
    </row>
    <row r="4389" spans="1:4" x14ac:dyDescent="0.25">
      <c r="A4389" s="78" t="s">
        <v>248</v>
      </c>
      <c r="B4389" s="78" t="s">
        <v>2989</v>
      </c>
      <c r="C4389" s="86" t="s">
        <v>1406</v>
      </c>
      <c r="D4389" s="122">
        <v>43847.641817129632</v>
      </c>
    </row>
    <row r="4390" spans="1:4" x14ac:dyDescent="0.25">
      <c r="A4390" s="78" t="s">
        <v>248</v>
      </c>
      <c r="B4390" s="78" t="s">
        <v>2620</v>
      </c>
      <c r="C4390" s="86" t="s">
        <v>1406</v>
      </c>
      <c r="D4390" s="122">
        <v>43847.641817129632</v>
      </c>
    </row>
    <row r="4391" spans="1:4" x14ac:dyDescent="0.25">
      <c r="A4391" s="78" t="s">
        <v>248</v>
      </c>
      <c r="B4391" s="78" t="s">
        <v>3014</v>
      </c>
      <c r="C4391" s="86" t="s">
        <v>1406</v>
      </c>
      <c r="D4391" s="122">
        <v>43847.641817129632</v>
      </c>
    </row>
    <row r="4392" spans="1:4" x14ac:dyDescent="0.25">
      <c r="A4392" s="78" t="s">
        <v>248</v>
      </c>
      <c r="B4392" s="78" t="s">
        <v>2550</v>
      </c>
      <c r="C4392" s="86" t="s">
        <v>1406</v>
      </c>
      <c r="D4392" s="122">
        <v>43847.641817129632</v>
      </c>
    </row>
    <row r="4393" spans="1:4" x14ac:dyDescent="0.25">
      <c r="A4393" s="78" t="s">
        <v>248</v>
      </c>
      <c r="B4393" s="78" t="s">
        <v>2621</v>
      </c>
      <c r="C4393" s="86" t="s">
        <v>1406</v>
      </c>
      <c r="D4393" s="122">
        <v>43847.641817129632</v>
      </c>
    </row>
    <row r="4394" spans="1:4" x14ac:dyDescent="0.25">
      <c r="A4394" s="78" t="s">
        <v>248</v>
      </c>
      <c r="B4394" s="78" t="s">
        <v>3147</v>
      </c>
      <c r="C4394" s="86" t="s">
        <v>1404</v>
      </c>
      <c r="D4394" s="122">
        <v>43846.730763888889</v>
      </c>
    </row>
    <row r="4395" spans="1:4" x14ac:dyDescent="0.25">
      <c r="A4395" s="78" t="s">
        <v>248</v>
      </c>
      <c r="B4395" s="78" t="s">
        <v>2987</v>
      </c>
      <c r="C4395" s="86" t="s">
        <v>1404</v>
      </c>
      <c r="D4395" s="122">
        <v>43846.730763888889</v>
      </c>
    </row>
    <row r="4396" spans="1:4" x14ac:dyDescent="0.25">
      <c r="A4396" s="78" t="s">
        <v>248</v>
      </c>
      <c r="B4396" s="78" t="s">
        <v>2461</v>
      </c>
      <c r="C4396" s="86" t="s">
        <v>1404</v>
      </c>
      <c r="D4396" s="122">
        <v>43846.730763888889</v>
      </c>
    </row>
    <row r="4397" spans="1:4" x14ac:dyDescent="0.25">
      <c r="A4397" s="78" t="s">
        <v>248</v>
      </c>
      <c r="B4397" s="78" t="s">
        <v>3041</v>
      </c>
      <c r="C4397" s="86" t="s">
        <v>1404</v>
      </c>
      <c r="D4397" s="122">
        <v>43846.730763888889</v>
      </c>
    </row>
    <row r="4398" spans="1:4" x14ac:dyDescent="0.25">
      <c r="A4398" s="78" t="s">
        <v>248</v>
      </c>
      <c r="B4398" s="78" t="s">
        <v>2984</v>
      </c>
      <c r="C4398" s="86" t="s">
        <v>1404</v>
      </c>
      <c r="D4398" s="122">
        <v>43846.730763888889</v>
      </c>
    </row>
    <row r="4399" spans="1:4" x14ac:dyDescent="0.25">
      <c r="A4399" s="78" t="s">
        <v>248</v>
      </c>
      <c r="B4399" s="78" t="s">
        <v>3038</v>
      </c>
      <c r="C4399" s="86" t="s">
        <v>1404</v>
      </c>
      <c r="D4399" s="122">
        <v>43846.730763888889</v>
      </c>
    </row>
    <row r="4400" spans="1:4" x14ac:dyDescent="0.25">
      <c r="A4400" s="78" t="s">
        <v>248</v>
      </c>
      <c r="B4400" s="78" t="s">
        <v>3052</v>
      </c>
      <c r="C4400" s="86" t="s">
        <v>1404</v>
      </c>
      <c r="D4400" s="122">
        <v>43846.730763888889</v>
      </c>
    </row>
    <row r="4401" spans="1:4" x14ac:dyDescent="0.25">
      <c r="A4401" s="78" t="s">
        <v>248</v>
      </c>
      <c r="B4401" s="78" t="s">
        <v>2982</v>
      </c>
      <c r="C4401" s="86" t="s">
        <v>1404</v>
      </c>
      <c r="D4401" s="122">
        <v>43846.730763888889</v>
      </c>
    </row>
    <row r="4402" spans="1:4" x14ac:dyDescent="0.25">
      <c r="A4402" s="78" t="s">
        <v>248</v>
      </c>
      <c r="B4402" s="78" t="s">
        <v>2983</v>
      </c>
      <c r="C4402" s="86" t="s">
        <v>1404</v>
      </c>
      <c r="D4402" s="122">
        <v>43846.730763888889</v>
      </c>
    </row>
    <row r="4403" spans="1:4" x14ac:dyDescent="0.25">
      <c r="A4403" s="78" t="s">
        <v>248</v>
      </c>
      <c r="B4403" s="78" t="s">
        <v>3053</v>
      </c>
      <c r="C4403" s="86" t="s">
        <v>1404</v>
      </c>
      <c r="D4403" s="122">
        <v>43846.730763888889</v>
      </c>
    </row>
    <row r="4404" spans="1:4" x14ac:dyDescent="0.25">
      <c r="A4404" s="78" t="s">
        <v>248</v>
      </c>
      <c r="B4404" s="78">
        <v>31</v>
      </c>
      <c r="C4404" s="86" t="s">
        <v>1404</v>
      </c>
      <c r="D4404" s="122">
        <v>43846.730763888889</v>
      </c>
    </row>
    <row r="4405" spans="1:4" x14ac:dyDescent="0.25">
      <c r="A4405" s="78" t="s">
        <v>248</v>
      </c>
      <c r="B4405" s="78" t="s">
        <v>3089</v>
      </c>
      <c r="C4405" s="86" t="s">
        <v>1404</v>
      </c>
      <c r="D4405" s="122">
        <v>43846.730763888889</v>
      </c>
    </row>
    <row r="4406" spans="1:4" x14ac:dyDescent="0.25">
      <c r="A4406" s="78" t="s">
        <v>248</v>
      </c>
      <c r="B4406" s="78">
        <v>2020</v>
      </c>
      <c r="C4406" s="86" t="s">
        <v>1404</v>
      </c>
      <c r="D4406" s="122">
        <v>43846.730763888889</v>
      </c>
    </row>
    <row r="4407" spans="1:4" x14ac:dyDescent="0.25">
      <c r="A4407" s="78" t="s">
        <v>248</v>
      </c>
      <c r="B4407" s="78" t="s">
        <v>3148</v>
      </c>
      <c r="C4407" s="86" t="s">
        <v>1404</v>
      </c>
      <c r="D4407" s="122">
        <v>43846.730763888889</v>
      </c>
    </row>
    <row r="4408" spans="1:4" x14ac:dyDescent="0.25">
      <c r="A4408" s="78" t="s">
        <v>248</v>
      </c>
      <c r="B4408" s="78" t="s">
        <v>1766</v>
      </c>
      <c r="C4408" s="86" t="s">
        <v>1404</v>
      </c>
      <c r="D4408" s="122">
        <v>43846.730763888889</v>
      </c>
    </row>
    <row r="4409" spans="1:4" x14ac:dyDescent="0.25">
      <c r="A4409" s="78" t="s">
        <v>248</v>
      </c>
      <c r="B4409" s="78" t="s">
        <v>3149</v>
      </c>
      <c r="C4409" s="86" t="s">
        <v>1404</v>
      </c>
      <c r="D4409" s="122">
        <v>43846.730763888889</v>
      </c>
    </row>
    <row r="4410" spans="1:4" x14ac:dyDescent="0.25">
      <c r="A4410" s="78" t="s">
        <v>248</v>
      </c>
      <c r="B4410" s="78" t="s">
        <v>3150</v>
      </c>
      <c r="C4410" s="86" t="s">
        <v>1404</v>
      </c>
      <c r="D4410" s="122">
        <v>43846.730763888889</v>
      </c>
    </row>
    <row r="4411" spans="1:4" x14ac:dyDescent="0.25">
      <c r="A4411" s="78" t="s">
        <v>248</v>
      </c>
      <c r="B4411" s="78" t="s">
        <v>1907</v>
      </c>
      <c r="C4411" s="86" t="s">
        <v>1404</v>
      </c>
      <c r="D4411" s="122">
        <v>43846.730763888889</v>
      </c>
    </row>
    <row r="4412" spans="1:4" x14ac:dyDescent="0.25">
      <c r="A4412" s="78" t="s">
        <v>248</v>
      </c>
      <c r="B4412" s="78" t="s">
        <v>3151</v>
      </c>
      <c r="C4412" s="86" t="s">
        <v>1404</v>
      </c>
      <c r="D4412" s="122">
        <v>43846.730763888889</v>
      </c>
    </row>
    <row r="4413" spans="1:4" x14ac:dyDescent="0.25">
      <c r="A4413" s="78" t="s">
        <v>248</v>
      </c>
      <c r="B4413" s="78" t="s">
        <v>3007</v>
      </c>
      <c r="C4413" s="86" t="s">
        <v>1404</v>
      </c>
      <c r="D4413" s="122">
        <v>43846.730763888889</v>
      </c>
    </row>
    <row r="4414" spans="1:4" x14ac:dyDescent="0.25">
      <c r="A4414" s="78" t="s">
        <v>248</v>
      </c>
      <c r="B4414" s="78" t="s">
        <v>2448</v>
      </c>
      <c r="C4414" s="86" t="s">
        <v>1404</v>
      </c>
      <c r="D4414" s="122">
        <v>43846.730763888889</v>
      </c>
    </row>
    <row r="4415" spans="1:4" x14ac:dyDescent="0.25">
      <c r="A4415" s="78" t="s">
        <v>248</v>
      </c>
      <c r="B4415" s="78" t="s">
        <v>2990</v>
      </c>
      <c r="C4415" s="86" t="s">
        <v>1404</v>
      </c>
      <c r="D4415" s="122">
        <v>43846.730763888889</v>
      </c>
    </row>
    <row r="4416" spans="1:4" x14ac:dyDescent="0.25">
      <c r="A4416" s="78" t="s">
        <v>248</v>
      </c>
      <c r="B4416" s="78" t="s">
        <v>2593</v>
      </c>
      <c r="C4416" s="86" t="s">
        <v>1404</v>
      </c>
      <c r="D4416" s="122">
        <v>43846.730763888889</v>
      </c>
    </row>
    <row r="4417" spans="1:4" x14ac:dyDescent="0.25">
      <c r="A4417" s="78" t="s">
        <v>248</v>
      </c>
      <c r="B4417" s="78" t="s">
        <v>2989</v>
      </c>
      <c r="C4417" s="86" t="s">
        <v>1404</v>
      </c>
      <c r="D4417" s="122">
        <v>43846.730763888889</v>
      </c>
    </row>
    <row r="4418" spans="1:4" x14ac:dyDescent="0.25">
      <c r="A4418" s="78" t="s">
        <v>248</v>
      </c>
      <c r="B4418" s="78" t="s">
        <v>2464</v>
      </c>
      <c r="C4418" s="86" t="s">
        <v>1404</v>
      </c>
      <c r="D4418" s="122">
        <v>43846.730763888889</v>
      </c>
    </row>
    <row r="4419" spans="1:4" x14ac:dyDescent="0.25">
      <c r="A4419" s="78" t="s">
        <v>248</v>
      </c>
      <c r="B4419" s="78" t="s">
        <v>2994</v>
      </c>
      <c r="C4419" s="86" t="s">
        <v>1404</v>
      </c>
      <c r="D4419" s="122">
        <v>43846.730763888889</v>
      </c>
    </row>
    <row r="4420" spans="1:4" x14ac:dyDescent="0.25">
      <c r="A4420" s="78" t="s">
        <v>247</v>
      </c>
      <c r="B4420" s="78">
        <v>31</v>
      </c>
      <c r="C4420" s="86" t="s">
        <v>1402</v>
      </c>
      <c r="D4420" s="122">
        <v>43850.761261574073</v>
      </c>
    </row>
    <row r="4421" spans="1:4" x14ac:dyDescent="0.25">
      <c r="A4421" s="78" t="s">
        <v>247</v>
      </c>
      <c r="B4421" s="78" t="s">
        <v>2446</v>
      </c>
      <c r="C4421" s="86" t="s">
        <v>1402</v>
      </c>
      <c r="D4421" s="122">
        <v>43850.761261574073</v>
      </c>
    </row>
    <row r="4422" spans="1:4" x14ac:dyDescent="0.25">
      <c r="A4422" s="78" t="s">
        <v>247</v>
      </c>
      <c r="B4422" s="78" t="s">
        <v>3038</v>
      </c>
      <c r="C4422" s="86" t="s">
        <v>1402</v>
      </c>
      <c r="D4422" s="122">
        <v>43850.761261574073</v>
      </c>
    </row>
    <row r="4423" spans="1:4" x14ac:dyDescent="0.25">
      <c r="A4423" s="78" t="s">
        <v>247</v>
      </c>
      <c r="B4423" s="78" t="s">
        <v>3052</v>
      </c>
      <c r="C4423" s="86" t="s">
        <v>1402</v>
      </c>
      <c r="D4423" s="122">
        <v>43850.761261574073</v>
      </c>
    </row>
    <row r="4424" spans="1:4" x14ac:dyDescent="0.25">
      <c r="A4424" s="78" t="s">
        <v>247</v>
      </c>
      <c r="B4424" s="78" t="s">
        <v>2982</v>
      </c>
      <c r="C4424" s="86" t="s">
        <v>1402</v>
      </c>
      <c r="D4424" s="122">
        <v>43850.761261574073</v>
      </c>
    </row>
    <row r="4425" spans="1:4" x14ac:dyDescent="0.25">
      <c r="A4425" s="78" t="s">
        <v>247</v>
      </c>
      <c r="B4425" s="78" t="s">
        <v>2983</v>
      </c>
      <c r="C4425" s="86" t="s">
        <v>1402</v>
      </c>
      <c r="D4425" s="122">
        <v>43850.761261574073</v>
      </c>
    </row>
    <row r="4426" spans="1:4" x14ac:dyDescent="0.25">
      <c r="A4426" s="78" t="s">
        <v>247</v>
      </c>
      <c r="B4426" s="78" t="s">
        <v>3053</v>
      </c>
      <c r="C4426" s="86" t="s">
        <v>1402</v>
      </c>
      <c r="D4426" s="122">
        <v>43850.761261574073</v>
      </c>
    </row>
    <row r="4427" spans="1:4" x14ac:dyDescent="0.25">
      <c r="A4427" s="78" t="s">
        <v>247</v>
      </c>
      <c r="B4427" s="78" t="s">
        <v>3039</v>
      </c>
      <c r="C4427" s="86" t="s">
        <v>1402</v>
      </c>
      <c r="D4427" s="122">
        <v>43850.761261574073</v>
      </c>
    </row>
    <row r="4428" spans="1:4" x14ac:dyDescent="0.25">
      <c r="A4428" s="78" t="s">
        <v>247</v>
      </c>
      <c r="B4428" s="78" t="s">
        <v>3041</v>
      </c>
      <c r="C4428" s="86" t="s">
        <v>1402</v>
      </c>
      <c r="D4428" s="122">
        <v>43850.761261574073</v>
      </c>
    </row>
    <row r="4429" spans="1:4" x14ac:dyDescent="0.25">
      <c r="A4429" s="78" t="s">
        <v>247</v>
      </c>
      <c r="B4429" s="78" t="s">
        <v>2994</v>
      </c>
      <c r="C4429" s="86" t="s">
        <v>1402</v>
      </c>
      <c r="D4429" s="122">
        <v>43850.761261574073</v>
      </c>
    </row>
    <row r="4430" spans="1:4" x14ac:dyDescent="0.25">
      <c r="A4430" s="78" t="s">
        <v>247</v>
      </c>
      <c r="B4430" s="78" t="s">
        <v>3044</v>
      </c>
      <c r="C4430" s="86" t="s">
        <v>1402</v>
      </c>
      <c r="D4430" s="122">
        <v>43850.761261574073</v>
      </c>
    </row>
    <row r="4431" spans="1:4" x14ac:dyDescent="0.25">
      <c r="A4431" s="78" t="s">
        <v>246</v>
      </c>
      <c r="B4431" s="78" t="s">
        <v>3107</v>
      </c>
      <c r="C4431" s="86" t="s">
        <v>1401</v>
      </c>
      <c r="D4431" s="122">
        <v>43850.7109837963</v>
      </c>
    </row>
    <row r="4432" spans="1:4" x14ac:dyDescent="0.25">
      <c r="A4432" s="78" t="s">
        <v>246</v>
      </c>
      <c r="B4432" s="78" t="s">
        <v>2596</v>
      </c>
      <c r="C4432" s="86" t="s">
        <v>1401</v>
      </c>
      <c r="D4432" s="122">
        <v>43850.7109837963</v>
      </c>
    </row>
    <row r="4433" spans="1:4" x14ac:dyDescent="0.25">
      <c r="A4433" s="78" t="s">
        <v>246</v>
      </c>
      <c r="B4433" s="78" t="s">
        <v>2597</v>
      </c>
      <c r="C4433" s="86" t="s">
        <v>1401</v>
      </c>
      <c r="D4433" s="122">
        <v>43850.7109837963</v>
      </c>
    </row>
    <row r="4434" spans="1:4" x14ac:dyDescent="0.25">
      <c r="A4434" s="78" t="s">
        <v>246</v>
      </c>
      <c r="B4434" s="78" t="s">
        <v>2484</v>
      </c>
      <c r="C4434" s="86" t="s">
        <v>1401</v>
      </c>
      <c r="D4434" s="122">
        <v>43850.7109837963</v>
      </c>
    </row>
    <row r="4435" spans="1:4" x14ac:dyDescent="0.25">
      <c r="A4435" s="78" t="s">
        <v>246</v>
      </c>
      <c r="B4435" s="78" t="s">
        <v>2980</v>
      </c>
      <c r="C4435" s="86" t="s">
        <v>1401</v>
      </c>
      <c r="D4435" s="122">
        <v>43850.7109837963</v>
      </c>
    </row>
    <row r="4436" spans="1:4" x14ac:dyDescent="0.25">
      <c r="A4436" s="78" t="s">
        <v>246</v>
      </c>
      <c r="B4436" s="78" t="s">
        <v>2987</v>
      </c>
      <c r="C4436" s="86" t="s">
        <v>1401</v>
      </c>
      <c r="D4436" s="122">
        <v>43850.7109837963</v>
      </c>
    </row>
    <row r="4437" spans="1:4" x14ac:dyDescent="0.25">
      <c r="A4437" s="78" t="s">
        <v>246</v>
      </c>
      <c r="B4437" s="78" t="s">
        <v>2524</v>
      </c>
      <c r="C4437" s="86" t="s">
        <v>1401</v>
      </c>
      <c r="D4437" s="122">
        <v>43850.7109837963</v>
      </c>
    </row>
    <row r="4438" spans="1:4" x14ac:dyDescent="0.25">
      <c r="A4438" s="78" t="s">
        <v>246</v>
      </c>
      <c r="B4438" s="78" t="s">
        <v>3161</v>
      </c>
      <c r="C4438" s="86" t="s">
        <v>1401</v>
      </c>
      <c r="D4438" s="122">
        <v>43850.7109837963</v>
      </c>
    </row>
    <row r="4439" spans="1:4" x14ac:dyDescent="0.25">
      <c r="A4439" s="78" t="s">
        <v>246</v>
      </c>
      <c r="B4439" s="78" t="s">
        <v>2984</v>
      </c>
      <c r="C4439" s="86" t="s">
        <v>1401</v>
      </c>
      <c r="D4439" s="122">
        <v>43850.7109837963</v>
      </c>
    </row>
    <row r="4440" spans="1:4" x14ac:dyDescent="0.25">
      <c r="A4440" s="78" t="s">
        <v>246</v>
      </c>
      <c r="B4440" s="78" t="s">
        <v>1726</v>
      </c>
      <c r="C4440" s="86" t="s">
        <v>1401</v>
      </c>
      <c r="D4440" s="122">
        <v>43850.7109837963</v>
      </c>
    </row>
    <row r="4441" spans="1:4" x14ac:dyDescent="0.25">
      <c r="A4441" s="78" t="s">
        <v>246</v>
      </c>
      <c r="B4441" s="78" t="s">
        <v>3038</v>
      </c>
      <c r="C4441" s="86" t="s">
        <v>1401</v>
      </c>
      <c r="D4441" s="122">
        <v>43850.7109837963</v>
      </c>
    </row>
    <row r="4442" spans="1:4" x14ac:dyDescent="0.25">
      <c r="A4442" s="78" t="s">
        <v>246</v>
      </c>
      <c r="B4442" s="78" t="s">
        <v>2982</v>
      </c>
      <c r="C4442" s="86" t="s">
        <v>1401</v>
      </c>
      <c r="D4442" s="122">
        <v>43850.7109837963</v>
      </c>
    </row>
    <row r="4443" spans="1:4" x14ac:dyDescent="0.25">
      <c r="A4443" s="78" t="s">
        <v>246</v>
      </c>
      <c r="B4443" s="78" t="s">
        <v>3039</v>
      </c>
      <c r="C4443" s="86" t="s">
        <v>1401</v>
      </c>
      <c r="D4443" s="122">
        <v>43850.7109837963</v>
      </c>
    </row>
    <row r="4444" spans="1:4" x14ac:dyDescent="0.25">
      <c r="A4444" s="78" t="s">
        <v>246</v>
      </c>
      <c r="B4444" s="78" t="s">
        <v>3040</v>
      </c>
      <c r="C4444" s="86" t="s">
        <v>1401</v>
      </c>
      <c r="D4444" s="122">
        <v>43850.7109837963</v>
      </c>
    </row>
    <row r="4445" spans="1:4" x14ac:dyDescent="0.25">
      <c r="A4445" s="78" t="s">
        <v>246</v>
      </c>
      <c r="B4445" s="78" t="s">
        <v>3041</v>
      </c>
      <c r="C4445" s="86" t="s">
        <v>1401</v>
      </c>
      <c r="D4445" s="122">
        <v>43850.7109837963</v>
      </c>
    </row>
    <row r="4446" spans="1:4" x14ac:dyDescent="0.25">
      <c r="A4446" s="78" t="s">
        <v>246</v>
      </c>
      <c r="B4446" s="78">
        <v>3</v>
      </c>
      <c r="C4446" s="86" t="s">
        <v>1401</v>
      </c>
      <c r="D4446" s="122">
        <v>43850.7109837963</v>
      </c>
    </row>
    <row r="4447" spans="1:4" x14ac:dyDescent="0.25">
      <c r="A4447" s="78" t="s">
        <v>246</v>
      </c>
      <c r="B4447" s="78">
        <v>1</v>
      </c>
      <c r="C4447" s="86" t="s">
        <v>1401</v>
      </c>
      <c r="D4447" s="122">
        <v>43850.7109837963</v>
      </c>
    </row>
    <row r="4448" spans="1:4" x14ac:dyDescent="0.25">
      <c r="A4448" s="78" t="s">
        <v>246</v>
      </c>
      <c r="B4448" s="78" t="s">
        <v>3089</v>
      </c>
      <c r="C4448" s="86" t="s">
        <v>1401</v>
      </c>
      <c r="D4448" s="122">
        <v>43850.7109837963</v>
      </c>
    </row>
    <row r="4449" spans="1:4" x14ac:dyDescent="0.25">
      <c r="A4449" s="78" t="s">
        <v>246</v>
      </c>
      <c r="B4449" s="78" t="s">
        <v>3148</v>
      </c>
      <c r="C4449" s="86" t="s">
        <v>1401</v>
      </c>
      <c r="D4449" s="122">
        <v>43850.7109837963</v>
      </c>
    </row>
    <row r="4450" spans="1:4" x14ac:dyDescent="0.25">
      <c r="A4450" s="78" t="s">
        <v>246</v>
      </c>
      <c r="B4450" s="78" t="s">
        <v>1766</v>
      </c>
      <c r="C4450" s="86" t="s">
        <v>1401</v>
      </c>
      <c r="D4450" s="122">
        <v>43850.7109837963</v>
      </c>
    </row>
    <row r="4451" spans="1:4" x14ac:dyDescent="0.25">
      <c r="A4451" s="78" t="s">
        <v>246</v>
      </c>
      <c r="B4451" s="78" t="s">
        <v>3149</v>
      </c>
      <c r="C4451" s="86" t="s">
        <v>1401</v>
      </c>
      <c r="D4451" s="122">
        <v>43850.7109837963</v>
      </c>
    </row>
    <row r="4452" spans="1:4" x14ac:dyDescent="0.25">
      <c r="A4452" s="78" t="s">
        <v>246</v>
      </c>
      <c r="B4452" s="78" t="s">
        <v>3150</v>
      </c>
      <c r="C4452" s="86" t="s">
        <v>1401</v>
      </c>
      <c r="D4452" s="122">
        <v>43850.7109837963</v>
      </c>
    </row>
    <row r="4453" spans="1:4" x14ac:dyDescent="0.25">
      <c r="A4453" s="78" t="s">
        <v>246</v>
      </c>
      <c r="B4453" s="78" t="s">
        <v>3167</v>
      </c>
      <c r="C4453" s="86" t="s">
        <v>1401</v>
      </c>
      <c r="D4453" s="122">
        <v>43850.7109837963</v>
      </c>
    </row>
    <row r="4454" spans="1:4" x14ac:dyDescent="0.25">
      <c r="A4454" s="78" t="s">
        <v>246</v>
      </c>
      <c r="B4454" s="78" t="s">
        <v>3168</v>
      </c>
      <c r="C4454" s="86" t="s">
        <v>1401</v>
      </c>
      <c r="D4454" s="122">
        <v>43850.7109837963</v>
      </c>
    </row>
    <row r="4455" spans="1:4" x14ac:dyDescent="0.25">
      <c r="A4455" s="78" t="s">
        <v>246</v>
      </c>
      <c r="B4455" s="78">
        <v>15</v>
      </c>
      <c r="C4455" s="86" t="s">
        <v>1401</v>
      </c>
      <c r="D4455" s="122">
        <v>43850.7109837963</v>
      </c>
    </row>
    <row r="4456" spans="1:4" x14ac:dyDescent="0.25">
      <c r="A4456" s="78" t="s">
        <v>246</v>
      </c>
      <c r="B4456" s="78" t="s">
        <v>1907</v>
      </c>
      <c r="C4456" s="86" t="s">
        <v>1401</v>
      </c>
      <c r="D4456" s="122">
        <v>43850.7109837963</v>
      </c>
    </row>
    <row r="4457" spans="1:4" x14ac:dyDescent="0.25">
      <c r="A4457" s="78" t="s">
        <v>246</v>
      </c>
      <c r="B4457" s="78" t="s">
        <v>3044</v>
      </c>
      <c r="C4457" s="86" t="s">
        <v>1401</v>
      </c>
      <c r="D4457" s="122">
        <v>43850.7109837963</v>
      </c>
    </row>
    <row r="4458" spans="1:4" x14ac:dyDescent="0.25">
      <c r="A4458" s="78" t="s">
        <v>246</v>
      </c>
      <c r="B4458" s="78" t="s">
        <v>3169</v>
      </c>
      <c r="C4458" s="86" t="s">
        <v>1401</v>
      </c>
      <c r="D4458" s="122">
        <v>43850.7109837963</v>
      </c>
    </row>
    <row r="4459" spans="1:4" x14ac:dyDescent="0.25">
      <c r="A4459" s="78" t="s">
        <v>246</v>
      </c>
      <c r="B4459" s="78" t="s">
        <v>3125</v>
      </c>
      <c r="C4459" s="86" t="s">
        <v>1401</v>
      </c>
      <c r="D4459" s="122">
        <v>43850.7109837963</v>
      </c>
    </row>
    <row r="4460" spans="1:4" x14ac:dyDescent="0.25">
      <c r="A4460" s="78" t="s">
        <v>246</v>
      </c>
      <c r="B4460" s="78" t="s">
        <v>3024</v>
      </c>
      <c r="C4460" s="86" t="s">
        <v>1401</v>
      </c>
      <c r="D4460" s="122">
        <v>43850.7109837963</v>
      </c>
    </row>
    <row r="4461" spans="1:4" x14ac:dyDescent="0.25">
      <c r="A4461" s="78" t="s">
        <v>246</v>
      </c>
      <c r="B4461" s="78" t="s">
        <v>2994</v>
      </c>
      <c r="C4461" s="86" t="s">
        <v>1401</v>
      </c>
      <c r="D4461" s="122">
        <v>43850.7109837963</v>
      </c>
    </row>
    <row r="4462" spans="1:4" x14ac:dyDescent="0.25">
      <c r="A4462" s="78" t="s">
        <v>272</v>
      </c>
      <c r="B4462" s="78" t="s">
        <v>2644</v>
      </c>
      <c r="C4462" s="86" t="s">
        <v>1615</v>
      </c>
      <c r="D4462" s="122">
        <v>43853.399155092593</v>
      </c>
    </row>
    <row r="4463" spans="1:4" x14ac:dyDescent="0.25">
      <c r="A4463" s="78" t="s">
        <v>272</v>
      </c>
      <c r="B4463" s="78" t="s">
        <v>2559</v>
      </c>
      <c r="C4463" s="86" t="s">
        <v>1615</v>
      </c>
      <c r="D4463" s="122">
        <v>43853.399155092593</v>
      </c>
    </row>
    <row r="4464" spans="1:4" x14ac:dyDescent="0.25">
      <c r="A4464" s="78" t="s">
        <v>272</v>
      </c>
      <c r="B4464" s="78" t="s">
        <v>2645</v>
      </c>
      <c r="C4464" s="86" t="s">
        <v>1615</v>
      </c>
      <c r="D4464" s="122">
        <v>43853.399155092593</v>
      </c>
    </row>
    <row r="4465" spans="1:4" x14ac:dyDescent="0.25">
      <c r="A4465" s="78" t="s">
        <v>272</v>
      </c>
      <c r="B4465" s="78" t="s">
        <v>3001</v>
      </c>
      <c r="C4465" s="86" t="s">
        <v>1615</v>
      </c>
      <c r="D4465" s="122">
        <v>43853.399155092593</v>
      </c>
    </row>
    <row r="4466" spans="1:4" x14ac:dyDescent="0.25">
      <c r="A4466" s="78" t="s">
        <v>272</v>
      </c>
      <c r="B4466" s="78" t="s">
        <v>2476</v>
      </c>
      <c r="C4466" s="86" t="s">
        <v>1615</v>
      </c>
      <c r="D4466" s="122">
        <v>43853.399155092593</v>
      </c>
    </row>
    <row r="4467" spans="1:4" x14ac:dyDescent="0.25">
      <c r="A4467" s="78" t="s">
        <v>272</v>
      </c>
      <c r="B4467" s="78" t="s">
        <v>2611</v>
      </c>
      <c r="C4467" s="86" t="s">
        <v>1615</v>
      </c>
      <c r="D4467" s="122">
        <v>43853.399155092593</v>
      </c>
    </row>
    <row r="4468" spans="1:4" x14ac:dyDescent="0.25">
      <c r="A4468" s="78" t="s">
        <v>272</v>
      </c>
      <c r="B4468" s="78" t="s">
        <v>3144</v>
      </c>
      <c r="C4468" s="86" t="s">
        <v>1615</v>
      </c>
      <c r="D4468" s="122">
        <v>43853.399155092593</v>
      </c>
    </row>
    <row r="4469" spans="1:4" x14ac:dyDescent="0.25">
      <c r="A4469" s="78" t="s">
        <v>272</v>
      </c>
      <c r="B4469" s="78" t="s">
        <v>2647</v>
      </c>
      <c r="C4469" s="86" t="s">
        <v>1615</v>
      </c>
      <c r="D4469" s="122">
        <v>43853.399155092593</v>
      </c>
    </row>
    <row r="4470" spans="1:4" x14ac:dyDescent="0.25">
      <c r="A4470" s="78" t="s">
        <v>272</v>
      </c>
      <c r="B4470" s="78" t="s">
        <v>2989</v>
      </c>
      <c r="C4470" s="86" t="s">
        <v>1615</v>
      </c>
      <c r="D4470" s="122">
        <v>43853.399155092593</v>
      </c>
    </row>
    <row r="4471" spans="1:4" x14ac:dyDescent="0.25">
      <c r="A4471" s="78" t="s">
        <v>272</v>
      </c>
      <c r="B4471" s="78" t="s">
        <v>2648</v>
      </c>
      <c r="C4471" s="86" t="s">
        <v>1615</v>
      </c>
      <c r="D4471" s="122">
        <v>43853.399155092593</v>
      </c>
    </row>
    <row r="4472" spans="1:4" x14ac:dyDescent="0.25">
      <c r="A4472" s="78" t="s">
        <v>272</v>
      </c>
      <c r="B4472" s="78" t="s">
        <v>2549</v>
      </c>
      <c r="C4472" s="86" t="s">
        <v>1615</v>
      </c>
      <c r="D4472" s="122">
        <v>43853.399155092593</v>
      </c>
    </row>
    <row r="4473" spans="1:4" x14ac:dyDescent="0.25">
      <c r="A4473" s="78" t="s">
        <v>272</v>
      </c>
      <c r="B4473" s="78" t="s">
        <v>3015</v>
      </c>
      <c r="C4473" s="86" t="s">
        <v>1615</v>
      </c>
      <c r="D4473" s="122">
        <v>43853.399155092593</v>
      </c>
    </row>
    <row r="4474" spans="1:4" x14ac:dyDescent="0.25">
      <c r="A4474" s="78" t="s">
        <v>272</v>
      </c>
      <c r="B4474" s="78" t="s">
        <v>2995</v>
      </c>
      <c r="C4474" s="86" t="s">
        <v>1615</v>
      </c>
      <c r="D4474" s="122">
        <v>43853.399155092593</v>
      </c>
    </row>
    <row r="4475" spans="1:4" x14ac:dyDescent="0.25">
      <c r="A4475" s="78" t="s">
        <v>272</v>
      </c>
      <c r="B4475" s="78" t="s">
        <v>2493</v>
      </c>
      <c r="C4475" s="86" t="s">
        <v>1615</v>
      </c>
      <c r="D4475" s="122">
        <v>43853.399155092593</v>
      </c>
    </row>
    <row r="4476" spans="1:4" x14ac:dyDescent="0.25">
      <c r="A4476" s="78" t="s">
        <v>272</v>
      </c>
      <c r="B4476" s="78" t="s">
        <v>3063</v>
      </c>
      <c r="C4476" s="86" t="s">
        <v>1615</v>
      </c>
      <c r="D4476" s="122">
        <v>43853.399155092593</v>
      </c>
    </row>
    <row r="4477" spans="1:4" x14ac:dyDescent="0.25">
      <c r="A4477" s="78" t="s">
        <v>272</v>
      </c>
      <c r="B4477" s="78" t="s">
        <v>2649</v>
      </c>
      <c r="C4477" s="86" t="s">
        <v>1615</v>
      </c>
      <c r="D4477" s="122">
        <v>43853.399155092593</v>
      </c>
    </row>
    <row r="4478" spans="1:4" x14ac:dyDescent="0.25">
      <c r="A4478" s="78" t="s">
        <v>272</v>
      </c>
      <c r="B4478" s="78" t="s">
        <v>2981</v>
      </c>
      <c r="C4478" s="86" t="s">
        <v>1615</v>
      </c>
      <c r="D4478" s="122">
        <v>43853.399155092593</v>
      </c>
    </row>
    <row r="4479" spans="1:4" x14ac:dyDescent="0.25">
      <c r="A4479" s="78" t="s">
        <v>272</v>
      </c>
      <c r="B4479" s="78" t="s">
        <v>2994</v>
      </c>
      <c r="C4479" s="86" t="s">
        <v>1615</v>
      </c>
      <c r="D4479" s="122">
        <v>43853.399155092593</v>
      </c>
    </row>
    <row r="4480" spans="1:4" x14ac:dyDescent="0.25">
      <c r="A4480" s="78" t="s">
        <v>272</v>
      </c>
      <c r="B4480" s="78" t="s">
        <v>3145</v>
      </c>
      <c r="C4480" s="86" t="s">
        <v>1615</v>
      </c>
      <c r="D4480" s="122">
        <v>43853.399155092593</v>
      </c>
    </row>
    <row r="4481" spans="1:4" x14ac:dyDescent="0.25">
      <c r="A4481" s="78" t="s">
        <v>272</v>
      </c>
      <c r="B4481" s="78" t="s">
        <v>2982</v>
      </c>
      <c r="C4481" s="86" t="s">
        <v>1615</v>
      </c>
      <c r="D4481" s="122">
        <v>43853.399155092593</v>
      </c>
    </row>
    <row r="4482" spans="1:4" x14ac:dyDescent="0.25">
      <c r="A4482" s="78" t="s">
        <v>272</v>
      </c>
      <c r="B4482" s="78" t="s">
        <v>2650</v>
      </c>
      <c r="C4482" s="86" t="s">
        <v>1615</v>
      </c>
      <c r="D4482" s="122">
        <v>43853.399155092593</v>
      </c>
    </row>
    <row r="4483" spans="1:4" x14ac:dyDescent="0.25">
      <c r="A4483" s="78" t="s">
        <v>272</v>
      </c>
      <c r="B4483" s="78" t="s">
        <v>2651</v>
      </c>
      <c r="C4483" s="86" t="s">
        <v>1615</v>
      </c>
      <c r="D4483" s="122">
        <v>43853.399155092593</v>
      </c>
    </row>
    <row r="4484" spans="1:4" x14ac:dyDescent="0.25">
      <c r="A4484" s="78" t="s">
        <v>272</v>
      </c>
      <c r="B4484" s="78" t="s">
        <v>3012</v>
      </c>
      <c r="C4484" s="86" t="s">
        <v>1615</v>
      </c>
      <c r="D4484" s="122">
        <v>43853.399155092593</v>
      </c>
    </row>
    <row r="4485" spans="1:4" x14ac:dyDescent="0.25">
      <c r="A4485" s="78" t="s">
        <v>272</v>
      </c>
      <c r="B4485" s="78" t="s">
        <v>2510</v>
      </c>
      <c r="C4485" s="86" t="s">
        <v>1615</v>
      </c>
      <c r="D4485" s="122">
        <v>43853.399155092593</v>
      </c>
    </row>
    <row r="4486" spans="1:4" x14ac:dyDescent="0.25">
      <c r="A4486" s="78" t="s">
        <v>272</v>
      </c>
      <c r="B4486" s="78" t="s">
        <v>2612</v>
      </c>
      <c r="C4486" s="86" t="s">
        <v>1615</v>
      </c>
      <c r="D4486" s="122">
        <v>43853.399155092593</v>
      </c>
    </row>
    <row r="4487" spans="1:4" x14ac:dyDescent="0.25">
      <c r="A4487" s="78" t="s">
        <v>272</v>
      </c>
      <c r="B4487" s="78" t="s">
        <v>3028</v>
      </c>
      <c r="C4487" s="86" t="s">
        <v>1615</v>
      </c>
      <c r="D4487" s="122">
        <v>43853.399155092593</v>
      </c>
    </row>
    <row r="4488" spans="1:4" x14ac:dyDescent="0.25">
      <c r="A4488" s="78" t="s">
        <v>272</v>
      </c>
      <c r="B4488" s="78" t="s">
        <v>2652</v>
      </c>
      <c r="C4488" s="86" t="s">
        <v>1615</v>
      </c>
      <c r="D4488" s="122">
        <v>43853.399155092593</v>
      </c>
    </row>
    <row r="4489" spans="1:4" x14ac:dyDescent="0.25">
      <c r="A4489" s="78" t="s">
        <v>272</v>
      </c>
      <c r="B4489" s="78" t="s">
        <v>3044</v>
      </c>
      <c r="C4489" s="86" t="s">
        <v>1615</v>
      </c>
      <c r="D4489" s="122">
        <v>43853.399155092593</v>
      </c>
    </row>
    <row r="4490" spans="1:4" x14ac:dyDescent="0.25">
      <c r="A4490" s="78" t="s">
        <v>272</v>
      </c>
      <c r="B4490" s="78" t="s">
        <v>3146</v>
      </c>
      <c r="C4490" s="86" t="s">
        <v>1615</v>
      </c>
      <c r="D4490" s="122">
        <v>43853.399155092593</v>
      </c>
    </row>
    <row r="4491" spans="1:4" x14ac:dyDescent="0.25">
      <c r="A4491" s="78" t="s">
        <v>272</v>
      </c>
      <c r="B4491" s="78" t="s">
        <v>3007</v>
      </c>
      <c r="C4491" s="86" t="s">
        <v>1615</v>
      </c>
      <c r="D4491" s="122">
        <v>43853.399155092593</v>
      </c>
    </row>
    <row r="4492" spans="1:4" x14ac:dyDescent="0.25">
      <c r="A4492" s="78" t="s">
        <v>272</v>
      </c>
      <c r="B4492" s="78" t="s">
        <v>2448</v>
      </c>
      <c r="C4492" s="86" t="s">
        <v>1615</v>
      </c>
      <c r="D4492" s="122">
        <v>43853.399155092593</v>
      </c>
    </row>
    <row r="4493" spans="1:4" x14ac:dyDescent="0.25">
      <c r="A4493" s="78" t="s">
        <v>272</v>
      </c>
      <c r="B4493" s="78" t="s">
        <v>3289</v>
      </c>
      <c r="C4493" s="86" t="s">
        <v>1518</v>
      </c>
      <c r="D4493" s="122">
        <v>43851.45648148148</v>
      </c>
    </row>
    <row r="4494" spans="1:4" x14ac:dyDescent="0.25">
      <c r="A4494" s="78" t="s">
        <v>272</v>
      </c>
      <c r="B4494" s="78" t="s">
        <v>2928</v>
      </c>
      <c r="C4494" s="86" t="s">
        <v>1518</v>
      </c>
      <c r="D4494" s="122">
        <v>43851.45648148148</v>
      </c>
    </row>
    <row r="4495" spans="1:4" x14ac:dyDescent="0.25">
      <c r="A4495" s="78" t="s">
        <v>272</v>
      </c>
      <c r="B4495" s="78" t="s">
        <v>2929</v>
      </c>
      <c r="C4495" s="86" t="s">
        <v>1518</v>
      </c>
      <c r="D4495" s="122">
        <v>43851.45648148148</v>
      </c>
    </row>
    <row r="4496" spans="1:4" x14ac:dyDescent="0.25">
      <c r="A4496" s="78" t="s">
        <v>272</v>
      </c>
      <c r="B4496" s="78" t="s">
        <v>2989</v>
      </c>
      <c r="C4496" s="86" t="s">
        <v>1518</v>
      </c>
      <c r="D4496" s="122">
        <v>43851.45648148148</v>
      </c>
    </row>
    <row r="4497" spans="1:4" x14ac:dyDescent="0.25">
      <c r="A4497" s="78" t="s">
        <v>272</v>
      </c>
      <c r="B4497" s="78" t="s">
        <v>2981</v>
      </c>
      <c r="C4497" s="86" t="s">
        <v>1518</v>
      </c>
      <c r="D4497" s="122">
        <v>43851.45648148148</v>
      </c>
    </row>
    <row r="4498" spans="1:4" x14ac:dyDescent="0.25">
      <c r="A4498" s="78" t="s">
        <v>272</v>
      </c>
      <c r="B4498" s="78" t="s">
        <v>3038</v>
      </c>
      <c r="C4498" s="86" t="s">
        <v>1518</v>
      </c>
      <c r="D4498" s="122">
        <v>43851.45648148148</v>
      </c>
    </row>
    <row r="4499" spans="1:4" x14ac:dyDescent="0.25">
      <c r="A4499" s="78" t="s">
        <v>272</v>
      </c>
      <c r="B4499" s="78" t="s">
        <v>3052</v>
      </c>
      <c r="C4499" s="86" t="s">
        <v>1518</v>
      </c>
      <c r="D4499" s="122">
        <v>43851.45648148148</v>
      </c>
    </row>
    <row r="4500" spans="1:4" x14ac:dyDescent="0.25">
      <c r="A4500" s="78" t="s">
        <v>272</v>
      </c>
      <c r="B4500" s="78" t="s">
        <v>2982</v>
      </c>
      <c r="C4500" s="86" t="s">
        <v>1518</v>
      </c>
      <c r="D4500" s="122">
        <v>43851.45648148148</v>
      </c>
    </row>
    <row r="4501" spans="1:4" x14ac:dyDescent="0.25">
      <c r="A4501" s="78" t="s">
        <v>272</v>
      </c>
      <c r="B4501" s="78" t="s">
        <v>3039</v>
      </c>
      <c r="C4501" s="86" t="s">
        <v>1518</v>
      </c>
      <c r="D4501" s="122">
        <v>43851.45648148148</v>
      </c>
    </row>
    <row r="4502" spans="1:4" x14ac:dyDescent="0.25">
      <c r="A4502" s="78" t="s">
        <v>272</v>
      </c>
      <c r="B4502" s="78" t="s">
        <v>3154</v>
      </c>
      <c r="C4502" s="86" t="s">
        <v>1518</v>
      </c>
      <c r="D4502" s="122">
        <v>43851.45648148148</v>
      </c>
    </row>
    <row r="4503" spans="1:4" x14ac:dyDescent="0.25">
      <c r="A4503" s="78" t="s">
        <v>272</v>
      </c>
      <c r="B4503" s="78" t="s">
        <v>2994</v>
      </c>
      <c r="C4503" s="86" t="s">
        <v>1518</v>
      </c>
      <c r="D4503" s="122">
        <v>43851.45648148148</v>
      </c>
    </row>
    <row r="4504" spans="1:4" x14ac:dyDescent="0.25">
      <c r="A4504" s="78" t="s">
        <v>272</v>
      </c>
      <c r="B4504" s="78" t="s">
        <v>3290</v>
      </c>
      <c r="C4504" s="86" t="s">
        <v>1518</v>
      </c>
      <c r="D4504" s="122">
        <v>43851.45648148148</v>
      </c>
    </row>
    <row r="4505" spans="1:4" x14ac:dyDescent="0.25">
      <c r="A4505" s="78" t="s">
        <v>272</v>
      </c>
      <c r="B4505" s="78" t="s">
        <v>2563</v>
      </c>
      <c r="C4505" s="86" t="s">
        <v>1518</v>
      </c>
      <c r="D4505" s="122">
        <v>43851.45648148148</v>
      </c>
    </row>
    <row r="4506" spans="1:4" x14ac:dyDescent="0.25">
      <c r="A4506" s="78" t="s">
        <v>272</v>
      </c>
      <c r="B4506" s="78" t="s">
        <v>2468</v>
      </c>
      <c r="C4506" s="86" t="s">
        <v>1518</v>
      </c>
      <c r="D4506" s="122">
        <v>43851.45648148148</v>
      </c>
    </row>
    <row r="4507" spans="1:4" x14ac:dyDescent="0.25">
      <c r="A4507" s="78" t="s">
        <v>272</v>
      </c>
      <c r="B4507" s="78" t="s">
        <v>3114</v>
      </c>
      <c r="C4507" s="86" t="s">
        <v>1518</v>
      </c>
      <c r="D4507" s="122">
        <v>43851.45648148148</v>
      </c>
    </row>
    <row r="4508" spans="1:4" x14ac:dyDescent="0.25">
      <c r="A4508" s="78" t="s">
        <v>272</v>
      </c>
      <c r="B4508" s="78" t="s">
        <v>2987</v>
      </c>
      <c r="C4508" s="86" t="s">
        <v>1518</v>
      </c>
      <c r="D4508" s="122">
        <v>43851.45648148148</v>
      </c>
    </row>
    <row r="4509" spans="1:4" x14ac:dyDescent="0.25">
      <c r="A4509" s="78" t="s">
        <v>272</v>
      </c>
      <c r="B4509" s="78" t="s">
        <v>3063</v>
      </c>
      <c r="C4509" s="86" t="s">
        <v>1518</v>
      </c>
      <c r="D4509" s="122">
        <v>43851.45648148148</v>
      </c>
    </row>
    <row r="4510" spans="1:4" x14ac:dyDescent="0.25">
      <c r="A4510" s="78" t="s">
        <v>272</v>
      </c>
      <c r="B4510" s="78" t="s">
        <v>296</v>
      </c>
      <c r="C4510" s="86" t="s">
        <v>1518</v>
      </c>
      <c r="D4510" s="122">
        <v>43851.45648148148</v>
      </c>
    </row>
    <row r="4511" spans="1:4" x14ac:dyDescent="0.25">
      <c r="A4511" s="78" t="s">
        <v>272</v>
      </c>
      <c r="B4511" s="78" t="s">
        <v>295</v>
      </c>
      <c r="C4511" s="86" t="s">
        <v>1518</v>
      </c>
      <c r="D4511" s="122">
        <v>43851.45648148148</v>
      </c>
    </row>
    <row r="4512" spans="1:4" x14ac:dyDescent="0.25">
      <c r="A4512" s="78" t="s">
        <v>272</v>
      </c>
      <c r="B4512" s="78" t="s">
        <v>280</v>
      </c>
      <c r="C4512" s="86" t="s">
        <v>1518</v>
      </c>
      <c r="D4512" s="122">
        <v>43851.45648148148</v>
      </c>
    </row>
    <row r="4513" spans="1:4" x14ac:dyDescent="0.25">
      <c r="A4513" s="78" t="s">
        <v>272</v>
      </c>
      <c r="B4513" s="78" t="s">
        <v>2990</v>
      </c>
      <c r="C4513" s="86" t="s">
        <v>1518</v>
      </c>
      <c r="D4513" s="122">
        <v>43851.45648148148</v>
      </c>
    </row>
    <row r="4514" spans="1:4" x14ac:dyDescent="0.25">
      <c r="A4514" s="78" t="s">
        <v>272</v>
      </c>
      <c r="B4514" s="78" t="s">
        <v>294</v>
      </c>
      <c r="C4514" s="86" t="s">
        <v>1518</v>
      </c>
      <c r="D4514" s="122">
        <v>43851.45648148148</v>
      </c>
    </row>
    <row r="4515" spans="1:4" x14ac:dyDescent="0.25">
      <c r="A4515" s="78" t="s">
        <v>272</v>
      </c>
      <c r="B4515" s="78" t="s">
        <v>3291</v>
      </c>
      <c r="C4515" s="86" t="s">
        <v>1518</v>
      </c>
      <c r="D4515" s="122">
        <v>43851.45648148148</v>
      </c>
    </row>
    <row r="4516" spans="1:4" x14ac:dyDescent="0.25">
      <c r="A4516" s="78" t="s">
        <v>272</v>
      </c>
      <c r="B4516" s="78" t="s">
        <v>2931</v>
      </c>
      <c r="C4516" s="86" t="s">
        <v>1518</v>
      </c>
      <c r="D4516" s="122">
        <v>43851.45648148148</v>
      </c>
    </row>
    <row r="4517" spans="1:4" x14ac:dyDescent="0.25">
      <c r="A4517" s="78" t="s">
        <v>272</v>
      </c>
      <c r="B4517" s="78">
        <v>31</v>
      </c>
      <c r="C4517" s="86" t="s">
        <v>1518</v>
      </c>
      <c r="D4517" s="122">
        <v>43851.45648148148</v>
      </c>
    </row>
    <row r="4518" spans="1:4" x14ac:dyDescent="0.25">
      <c r="A4518" s="78" t="s">
        <v>272</v>
      </c>
      <c r="B4518" s="78" t="s">
        <v>3089</v>
      </c>
      <c r="C4518" s="86" t="s">
        <v>1518</v>
      </c>
      <c r="D4518" s="122">
        <v>43851.45648148148</v>
      </c>
    </row>
    <row r="4519" spans="1:4" x14ac:dyDescent="0.25">
      <c r="A4519" s="78" t="s">
        <v>272</v>
      </c>
      <c r="B4519" s="78" t="s">
        <v>1907</v>
      </c>
      <c r="C4519" s="86" t="s">
        <v>1518</v>
      </c>
      <c r="D4519" s="122">
        <v>43851.45648148148</v>
      </c>
    </row>
    <row r="4520" spans="1:4" x14ac:dyDescent="0.25">
      <c r="A4520" s="78" t="s">
        <v>272</v>
      </c>
      <c r="B4520" s="78" t="s">
        <v>3107</v>
      </c>
      <c r="C4520" s="86" t="s">
        <v>1613</v>
      </c>
      <c r="D4520" s="122">
        <v>43851.455046296294</v>
      </c>
    </row>
    <row r="4521" spans="1:4" x14ac:dyDescent="0.25">
      <c r="A4521" s="78" t="s">
        <v>272</v>
      </c>
      <c r="B4521" s="78" t="s">
        <v>2596</v>
      </c>
      <c r="C4521" s="86" t="s">
        <v>1613</v>
      </c>
      <c r="D4521" s="122">
        <v>43851.455046296294</v>
      </c>
    </row>
    <row r="4522" spans="1:4" x14ac:dyDescent="0.25">
      <c r="A4522" s="78" t="s">
        <v>272</v>
      </c>
      <c r="B4522" s="78" t="s">
        <v>2597</v>
      </c>
      <c r="C4522" s="86" t="s">
        <v>1613</v>
      </c>
      <c r="D4522" s="122">
        <v>43851.455046296294</v>
      </c>
    </row>
    <row r="4523" spans="1:4" x14ac:dyDescent="0.25">
      <c r="A4523" s="78" t="s">
        <v>272</v>
      </c>
      <c r="B4523" s="78" t="s">
        <v>2484</v>
      </c>
      <c r="C4523" s="86" t="s">
        <v>1613</v>
      </c>
      <c r="D4523" s="122">
        <v>43851.455046296294</v>
      </c>
    </row>
    <row r="4524" spans="1:4" x14ac:dyDescent="0.25">
      <c r="A4524" s="78" t="s">
        <v>272</v>
      </c>
      <c r="B4524" s="78" t="s">
        <v>2980</v>
      </c>
      <c r="C4524" s="86" t="s">
        <v>1613</v>
      </c>
      <c r="D4524" s="122">
        <v>43851.455046296294</v>
      </c>
    </row>
    <row r="4525" spans="1:4" x14ac:dyDescent="0.25">
      <c r="A4525" s="78" t="s">
        <v>272</v>
      </c>
      <c r="B4525" s="78" t="s">
        <v>2987</v>
      </c>
      <c r="C4525" s="86" t="s">
        <v>1613</v>
      </c>
      <c r="D4525" s="122">
        <v>43851.455046296294</v>
      </c>
    </row>
    <row r="4526" spans="1:4" x14ac:dyDescent="0.25">
      <c r="A4526" s="78" t="s">
        <v>272</v>
      </c>
      <c r="B4526" s="78" t="s">
        <v>2524</v>
      </c>
      <c r="C4526" s="86" t="s">
        <v>1613</v>
      </c>
      <c r="D4526" s="122">
        <v>43851.455046296294</v>
      </c>
    </row>
    <row r="4527" spans="1:4" x14ac:dyDescent="0.25">
      <c r="A4527" s="78" t="s">
        <v>272</v>
      </c>
      <c r="B4527" s="78" t="s">
        <v>3161</v>
      </c>
      <c r="C4527" s="86" t="s">
        <v>1613</v>
      </c>
      <c r="D4527" s="122">
        <v>43851.455046296294</v>
      </c>
    </row>
    <row r="4528" spans="1:4" x14ac:dyDescent="0.25">
      <c r="A4528" s="78" t="s">
        <v>272</v>
      </c>
      <c r="B4528" s="78" t="s">
        <v>2984</v>
      </c>
      <c r="C4528" s="86" t="s">
        <v>1613</v>
      </c>
      <c r="D4528" s="122">
        <v>43851.455046296294</v>
      </c>
    </row>
    <row r="4529" spans="1:4" x14ac:dyDescent="0.25">
      <c r="A4529" s="78" t="s">
        <v>272</v>
      </c>
      <c r="B4529" s="78" t="s">
        <v>1726</v>
      </c>
      <c r="C4529" s="86" t="s">
        <v>1613</v>
      </c>
      <c r="D4529" s="122">
        <v>43851.455046296294</v>
      </c>
    </row>
    <row r="4530" spans="1:4" x14ac:dyDescent="0.25">
      <c r="A4530" s="78" t="s">
        <v>272</v>
      </c>
      <c r="B4530" s="78" t="s">
        <v>3038</v>
      </c>
      <c r="C4530" s="86" t="s">
        <v>1613</v>
      </c>
      <c r="D4530" s="122">
        <v>43851.455046296294</v>
      </c>
    </row>
    <row r="4531" spans="1:4" x14ac:dyDescent="0.25">
      <c r="A4531" s="78" t="s">
        <v>272</v>
      </c>
      <c r="B4531" s="78" t="s">
        <v>2982</v>
      </c>
      <c r="C4531" s="86" t="s">
        <v>1613</v>
      </c>
      <c r="D4531" s="122">
        <v>43851.455046296294</v>
      </c>
    </row>
    <row r="4532" spans="1:4" x14ac:dyDescent="0.25">
      <c r="A4532" s="78" t="s">
        <v>272</v>
      </c>
      <c r="B4532" s="78" t="s">
        <v>3039</v>
      </c>
      <c r="C4532" s="86" t="s">
        <v>1613</v>
      </c>
      <c r="D4532" s="122">
        <v>43851.455046296294</v>
      </c>
    </row>
    <row r="4533" spans="1:4" x14ac:dyDescent="0.25">
      <c r="A4533" s="78" t="s">
        <v>272</v>
      </c>
      <c r="B4533" s="78" t="s">
        <v>3040</v>
      </c>
      <c r="C4533" s="86" t="s">
        <v>1613</v>
      </c>
      <c r="D4533" s="122">
        <v>43851.455046296294</v>
      </c>
    </row>
    <row r="4534" spans="1:4" x14ac:dyDescent="0.25">
      <c r="A4534" s="78" t="s">
        <v>272</v>
      </c>
      <c r="B4534" s="78" t="s">
        <v>3041</v>
      </c>
      <c r="C4534" s="86" t="s">
        <v>1613</v>
      </c>
      <c r="D4534" s="122">
        <v>43851.455046296294</v>
      </c>
    </row>
    <row r="4535" spans="1:4" x14ac:dyDescent="0.25">
      <c r="A4535" s="78" t="s">
        <v>272</v>
      </c>
      <c r="B4535" s="78">
        <v>3</v>
      </c>
      <c r="C4535" s="86" t="s">
        <v>1613</v>
      </c>
      <c r="D4535" s="122">
        <v>43851.455046296294</v>
      </c>
    </row>
    <row r="4536" spans="1:4" x14ac:dyDescent="0.25">
      <c r="A4536" s="78" t="s">
        <v>272</v>
      </c>
      <c r="B4536" s="78">
        <v>1</v>
      </c>
      <c r="C4536" s="86" t="s">
        <v>1613</v>
      </c>
      <c r="D4536" s="122">
        <v>43851.455046296294</v>
      </c>
    </row>
    <row r="4537" spans="1:4" x14ac:dyDescent="0.25">
      <c r="A4537" s="78" t="s">
        <v>272</v>
      </c>
      <c r="B4537" s="78" t="s">
        <v>3089</v>
      </c>
      <c r="C4537" s="86" t="s">
        <v>1613</v>
      </c>
      <c r="D4537" s="122">
        <v>43851.455046296294</v>
      </c>
    </row>
    <row r="4538" spans="1:4" x14ac:dyDescent="0.25">
      <c r="A4538" s="78" t="s">
        <v>272</v>
      </c>
      <c r="B4538" s="78" t="s">
        <v>3148</v>
      </c>
      <c r="C4538" s="86" t="s">
        <v>1613</v>
      </c>
      <c r="D4538" s="122">
        <v>43851.455046296294</v>
      </c>
    </row>
    <row r="4539" spans="1:4" x14ac:dyDescent="0.25">
      <c r="A4539" s="78" t="s">
        <v>272</v>
      </c>
      <c r="B4539" s="78" t="s">
        <v>1766</v>
      </c>
      <c r="C4539" s="86" t="s">
        <v>1613</v>
      </c>
      <c r="D4539" s="122">
        <v>43851.455046296294</v>
      </c>
    </row>
    <row r="4540" spans="1:4" x14ac:dyDescent="0.25">
      <c r="A4540" s="78" t="s">
        <v>272</v>
      </c>
      <c r="B4540" s="78" t="s">
        <v>3149</v>
      </c>
      <c r="C4540" s="86" t="s">
        <v>1613</v>
      </c>
      <c r="D4540" s="122">
        <v>43851.455046296294</v>
      </c>
    </row>
    <row r="4541" spans="1:4" x14ac:dyDescent="0.25">
      <c r="A4541" s="78" t="s">
        <v>272</v>
      </c>
      <c r="B4541" s="78" t="s">
        <v>3150</v>
      </c>
      <c r="C4541" s="86" t="s">
        <v>1613</v>
      </c>
      <c r="D4541" s="122">
        <v>43851.455046296294</v>
      </c>
    </row>
    <row r="4542" spans="1:4" x14ac:dyDescent="0.25">
      <c r="A4542" s="78" t="s">
        <v>272</v>
      </c>
      <c r="B4542" s="78" t="s">
        <v>3167</v>
      </c>
      <c r="C4542" s="86" t="s">
        <v>1613</v>
      </c>
      <c r="D4542" s="122">
        <v>43851.455046296294</v>
      </c>
    </row>
    <row r="4543" spans="1:4" x14ac:dyDescent="0.25">
      <c r="A4543" s="78" t="s">
        <v>272</v>
      </c>
      <c r="B4543" s="78" t="s">
        <v>3168</v>
      </c>
      <c r="C4543" s="86" t="s">
        <v>1613</v>
      </c>
      <c r="D4543" s="122">
        <v>43851.455046296294</v>
      </c>
    </row>
    <row r="4544" spans="1:4" x14ac:dyDescent="0.25">
      <c r="A4544" s="78" t="s">
        <v>272</v>
      </c>
      <c r="B4544" s="78">
        <v>15</v>
      </c>
      <c r="C4544" s="86" t="s">
        <v>1613</v>
      </c>
      <c r="D4544" s="122">
        <v>43851.455046296294</v>
      </c>
    </row>
    <row r="4545" spans="1:4" x14ac:dyDescent="0.25">
      <c r="A4545" s="78" t="s">
        <v>272</v>
      </c>
      <c r="B4545" s="78" t="s">
        <v>1907</v>
      </c>
      <c r="C4545" s="86" t="s">
        <v>1613</v>
      </c>
      <c r="D4545" s="122">
        <v>43851.455046296294</v>
      </c>
    </row>
    <row r="4546" spans="1:4" x14ac:dyDescent="0.25">
      <c r="A4546" s="78" t="s">
        <v>272</v>
      </c>
      <c r="B4546" s="78" t="s">
        <v>3044</v>
      </c>
      <c r="C4546" s="86" t="s">
        <v>1613</v>
      </c>
      <c r="D4546" s="122">
        <v>43851.455046296294</v>
      </c>
    </row>
    <row r="4547" spans="1:4" x14ac:dyDescent="0.25">
      <c r="A4547" s="78" t="s">
        <v>272</v>
      </c>
      <c r="B4547" s="78" t="s">
        <v>3169</v>
      </c>
      <c r="C4547" s="86" t="s">
        <v>1613</v>
      </c>
      <c r="D4547" s="122">
        <v>43851.455046296294</v>
      </c>
    </row>
    <row r="4548" spans="1:4" x14ac:dyDescent="0.25">
      <c r="A4548" s="78" t="s">
        <v>272</v>
      </c>
      <c r="B4548" s="78" t="s">
        <v>3125</v>
      </c>
      <c r="C4548" s="86" t="s">
        <v>1613</v>
      </c>
      <c r="D4548" s="122">
        <v>43851.455046296294</v>
      </c>
    </row>
    <row r="4549" spans="1:4" x14ac:dyDescent="0.25">
      <c r="A4549" s="78" t="s">
        <v>272</v>
      </c>
      <c r="B4549" s="78" t="s">
        <v>3024</v>
      </c>
      <c r="C4549" s="86" t="s">
        <v>1613</v>
      </c>
      <c r="D4549" s="122">
        <v>43851.455046296294</v>
      </c>
    </row>
    <row r="4550" spans="1:4" x14ac:dyDescent="0.25">
      <c r="A4550" s="78" t="s">
        <v>272</v>
      </c>
      <c r="B4550" s="78" t="s">
        <v>2994</v>
      </c>
      <c r="C4550" s="86" t="s">
        <v>1613</v>
      </c>
      <c r="D4550" s="122">
        <v>43851.455046296294</v>
      </c>
    </row>
    <row r="4551" spans="1:4" x14ac:dyDescent="0.25">
      <c r="A4551" s="78" t="s">
        <v>272</v>
      </c>
      <c r="B4551" s="78" t="s">
        <v>65</v>
      </c>
      <c r="C4551" s="86" t="s">
        <v>1612</v>
      </c>
      <c r="D4551" s="122">
        <v>43850.439085648148</v>
      </c>
    </row>
    <row r="4552" spans="1:4" x14ac:dyDescent="0.25">
      <c r="A4552" s="78" t="s">
        <v>272</v>
      </c>
      <c r="B4552" s="78" t="s">
        <v>2455</v>
      </c>
      <c r="C4552" s="86" t="s">
        <v>1612</v>
      </c>
      <c r="D4552" s="122">
        <v>43850.439085648148</v>
      </c>
    </row>
    <row r="4553" spans="1:4" x14ac:dyDescent="0.25">
      <c r="A4553" s="78" t="s">
        <v>272</v>
      </c>
      <c r="B4553" s="78" t="s">
        <v>2655</v>
      </c>
      <c r="C4553" s="86" t="s">
        <v>1612</v>
      </c>
      <c r="D4553" s="122">
        <v>43850.439085648148</v>
      </c>
    </row>
    <row r="4554" spans="1:4" x14ac:dyDescent="0.25">
      <c r="A4554" s="78" t="s">
        <v>272</v>
      </c>
      <c r="B4554" s="78" t="s">
        <v>2995</v>
      </c>
      <c r="C4554" s="86" t="s">
        <v>1612</v>
      </c>
      <c r="D4554" s="122">
        <v>43850.439085648148</v>
      </c>
    </row>
    <row r="4555" spans="1:4" x14ac:dyDescent="0.25">
      <c r="A4555" s="78" t="s">
        <v>272</v>
      </c>
      <c r="B4555" s="78" t="s">
        <v>1907</v>
      </c>
      <c r="C4555" s="86" t="s">
        <v>1612</v>
      </c>
      <c r="D4555" s="122">
        <v>43850.439085648148</v>
      </c>
    </row>
    <row r="4556" spans="1:4" x14ac:dyDescent="0.25">
      <c r="A4556" s="78" t="s">
        <v>272</v>
      </c>
      <c r="B4556" s="78" t="s">
        <v>2990</v>
      </c>
      <c r="C4556" s="86" t="s">
        <v>1612</v>
      </c>
      <c r="D4556" s="122">
        <v>43850.439085648148</v>
      </c>
    </row>
    <row r="4557" spans="1:4" x14ac:dyDescent="0.25">
      <c r="A4557" s="78" t="s">
        <v>272</v>
      </c>
      <c r="B4557" s="78" t="s">
        <v>2526</v>
      </c>
      <c r="C4557" s="86" t="s">
        <v>1612</v>
      </c>
      <c r="D4557" s="122">
        <v>43850.439085648148</v>
      </c>
    </row>
    <row r="4558" spans="1:4" x14ac:dyDescent="0.25">
      <c r="A4558" s="78" t="s">
        <v>272</v>
      </c>
      <c r="B4558" s="78" t="s">
        <v>3002</v>
      </c>
      <c r="C4558" s="86" t="s">
        <v>1612</v>
      </c>
      <c r="D4558" s="122">
        <v>43850.439085648148</v>
      </c>
    </row>
    <row r="4559" spans="1:4" x14ac:dyDescent="0.25">
      <c r="A4559" s="78" t="s">
        <v>272</v>
      </c>
      <c r="B4559" s="78" t="s">
        <v>2994</v>
      </c>
      <c r="C4559" s="86" t="s">
        <v>1612</v>
      </c>
      <c r="D4559" s="122">
        <v>43850.439085648148</v>
      </c>
    </row>
    <row r="4560" spans="1:4" x14ac:dyDescent="0.25">
      <c r="A4560" s="78" t="s">
        <v>272</v>
      </c>
      <c r="B4560" s="78" t="s">
        <v>3243</v>
      </c>
      <c r="C4560" s="86" t="s">
        <v>1612</v>
      </c>
      <c r="D4560" s="122">
        <v>43850.439085648148</v>
      </c>
    </row>
    <row r="4561" spans="1:4" x14ac:dyDescent="0.25">
      <c r="A4561" s="78" t="s">
        <v>272</v>
      </c>
      <c r="B4561" s="78" t="s">
        <v>2586</v>
      </c>
      <c r="C4561" s="86" t="s">
        <v>1612</v>
      </c>
      <c r="D4561" s="122">
        <v>43850.439085648148</v>
      </c>
    </row>
    <row r="4562" spans="1:4" x14ac:dyDescent="0.25">
      <c r="A4562" s="78" t="s">
        <v>272</v>
      </c>
      <c r="B4562" s="78" t="s">
        <v>2563</v>
      </c>
      <c r="C4562" s="86" t="s">
        <v>1612</v>
      </c>
      <c r="D4562" s="122">
        <v>43850.439085648148</v>
      </c>
    </row>
    <row r="4563" spans="1:4" x14ac:dyDescent="0.25">
      <c r="A4563" s="78" t="s">
        <v>272</v>
      </c>
      <c r="B4563" s="78" t="s">
        <v>3205</v>
      </c>
      <c r="C4563" s="86" t="s">
        <v>1612</v>
      </c>
      <c r="D4563" s="122">
        <v>43850.439085648148</v>
      </c>
    </row>
    <row r="4564" spans="1:4" x14ac:dyDescent="0.25">
      <c r="A4564" s="78" t="s">
        <v>272</v>
      </c>
      <c r="B4564" s="78" t="s">
        <v>2656</v>
      </c>
      <c r="C4564" s="86" t="s">
        <v>1612</v>
      </c>
      <c r="D4564" s="122">
        <v>43850.439085648148</v>
      </c>
    </row>
    <row r="4565" spans="1:4" x14ac:dyDescent="0.25">
      <c r="A4565" s="78" t="s">
        <v>272</v>
      </c>
      <c r="B4565" s="78" t="s">
        <v>3021</v>
      </c>
      <c r="C4565" s="86" t="s">
        <v>1612</v>
      </c>
      <c r="D4565" s="122">
        <v>43850.439085648148</v>
      </c>
    </row>
    <row r="4566" spans="1:4" x14ac:dyDescent="0.25">
      <c r="A4566" s="78" t="s">
        <v>272</v>
      </c>
      <c r="B4566" s="78" t="s">
        <v>2464</v>
      </c>
      <c r="C4566" s="86" t="s">
        <v>1612</v>
      </c>
      <c r="D4566" s="122">
        <v>43850.439085648148</v>
      </c>
    </row>
    <row r="4567" spans="1:4" x14ac:dyDescent="0.25">
      <c r="A4567" s="78" t="s">
        <v>272</v>
      </c>
      <c r="B4567" s="78" t="s">
        <v>3012</v>
      </c>
      <c r="C4567" s="86" t="s">
        <v>1612</v>
      </c>
      <c r="D4567" s="122">
        <v>43850.439085648148</v>
      </c>
    </row>
    <row r="4568" spans="1:4" x14ac:dyDescent="0.25">
      <c r="A4568" s="78" t="s">
        <v>272</v>
      </c>
      <c r="B4568" s="78" t="s">
        <v>2601</v>
      </c>
      <c r="C4568" s="86" t="s">
        <v>1612</v>
      </c>
      <c r="D4568" s="122">
        <v>43850.439085648148</v>
      </c>
    </row>
    <row r="4569" spans="1:4" x14ac:dyDescent="0.25">
      <c r="A4569" s="78" t="s">
        <v>272</v>
      </c>
      <c r="B4569" s="78" t="s">
        <v>2657</v>
      </c>
      <c r="C4569" s="86" t="s">
        <v>1612</v>
      </c>
      <c r="D4569" s="122">
        <v>43850.439085648148</v>
      </c>
    </row>
    <row r="4570" spans="1:4" x14ac:dyDescent="0.25">
      <c r="A4570" s="78" t="s">
        <v>272</v>
      </c>
      <c r="B4570" s="78" t="s">
        <v>3244</v>
      </c>
      <c r="C4570" s="86" t="s">
        <v>1612</v>
      </c>
      <c r="D4570" s="122">
        <v>43850.439085648148</v>
      </c>
    </row>
    <row r="4571" spans="1:4" x14ac:dyDescent="0.25">
      <c r="A4571" s="78" t="s">
        <v>272</v>
      </c>
      <c r="B4571" s="78" t="s">
        <v>3245</v>
      </c>
      <c r="C4571" s="86" t="s">
        <v>1612</v>
      </c>
      <c r="D4571" s="122">
        <v>43850.439085648148</v>
      </c>
    </row>
    <row r="4572" spans="1:4" x14ac:dyDescent="0.25">
      <c r="A4572" s="78" t="s">
        <v>272</v>
      </c>
      <c r="B4572" s="78" t="s">
        <v>3246</v>
      </c>
      <c r="C4572" s="86" t="s">
        <v>1612</v>
      </c>
      <c r="D4572" s="122">
        <v>43850.439085648148</v>
      </c>
    </row>
    <row r="4573" spans="1:4" x14ac:dyDescent="0.25">
      <c r="A4573" s="78" t="s">
        <v>272</v>
      </c>
      <c r="B4573" s="78" t="s">
        <v>2492</v>
      </c>
      <c r="C4573" s="86" t="s">
        <v>1612</v>
      </c>
      <c r="D4573" s="122">
        <v>43850.439085648148</v>
      </c>
    </row>
    <row r="4574" spans="1:4" x14ac:dyDescent="0.25">
      <c r="A4574" s="78" t="s">
        <v>272</v>
      </c>
      <c r="B4574" s="78" t="s">
        <v>3007</v>
      </c>
      <c r="C4574" s="86" t="s">
        <v>1612</v>
      </c>
      <c r="D4574" s="122">
        <v>43850.439085648148</v>
      </c>
    </row>
    <row r="4575" spans="1:4" x14ac:dyDescent="0.25">
      <c r="A4575" s="78" t="s">
        <v>272</v>
      </c>
      <c r="B4575" s="78" t="s">
        <v>2448</v>
      </c>
      <c r="C4575" s="86" t="s">
        <v>1612</v>
      </c>
      <c r="D4575" s="122">
        <v>43850.439085648148</v>
      </c>
    </row>
    <row r="4576" spans="1:4" x14ac:dyDescent="0.25">
      <c r="A4576" s="78" t="s">
        <v>272</v>
      </c>
      <c r="B4576" s="78" t="s">
        <v>3006</v>
      </c>
      <c r="C4576" s="86" t="s">
        <v>1612</v>
      </c>
      <c r="D4576" s="122">
        <v>43850.439085648148</v>
      </c>
    </row>
    <row r="4577" spans="1:4" x14ac:dyDescent="0.25">
      <c r="A4577" s="78" t="s">
        <v>272</v>
      </c>
      <c r="B4577" s="78">
        <v>31</v>
      </c>
      <c r="C4577" s="86" t="s">
        <v>1611</v>
      </c>
      <c r="D4577" s="122">
        <v>43850.438263888886</v>
      </c>
    </row>
    <row r="4578" spans="1:4" x14ac:dyDescent="0.25">
      <c r="A4578" s="78" t="s">
        <v>272</v>
      </c>
      <c r="B4578" s="78" t="s">
        <v>2446</v>
      </c>
      <c r="C4578" s="86" t="s">
        <v>1611</v>
      </c>
      <c r="D4578" s="122">
        <v>43850.438263888886</v>
      </c>
    </row>
    <row r="4579" spans="1:4" x14ac:dyDescent="0.25">
      <c r="A4579" s="78" t="s">
        <v>272</v>
      </c>
      <c r="B4579" s="78" t="s">
        <v>3038</v>
      </c>
      <c r="C4579" s="86" t="s">
        <v>1611</v>
      </c>
      <c r="D4579" s="122">
        <v>43850.438263888886</v>
      </c>
    </row>
    <row r="4580" spans="1:4" x14ac:dyDescent="0.25">
      <c r="A4580" s="78" t="s">
        <v>272</v>
      </c>
      <c r="B4580" s="78" t="s">
        <v>3052</v>
      </c>
      <c r="C4580" s="86" t="s">
        <v>1611</v>
      </c>
      <c r="D4580" s="122">
        <v>43850.438263888886</v>
      </c>
    </row>
    <row r="4581" spans="1:4" x14ac:dyDescent="0.25">
      <c r="A4581" s="78" t="s">
        <v>272</v>
      </c>
      <c r="B4581" s="78" t="s">
        <v>2982</v>
      </c>
      <c r="C4581" s="86" t="s">
        <v>1611</v>
      </c>
      <c r="D4581" s="122">
        <v>43850.438263888886</v>
      </c>
    </row>
    <row r="4582" spans="1:4" x14ac:dyDescent="0.25">
      <c r="A4582" s="78" t="s">
        <v>272</v>
      </c>
      <c r="B4582" s="78" t="s">
        <v>2983</v>
      </c>
      <c r="C4582" s="86" t="s">
        <v>1611</v>
      </c>
      <c r="D4582" s="122">
        <v>43850.438263888886</v>
      </c>
    </row>
    <row r="4583" spans="1:4" x14ac:dyDescent="0.25">
      <c r="A4583" s="78" t="s">
        <v>272</v>
      </c>
      <c r="B4583" s="78" t="s">
        <v>3053</v>
      </c>
      <c r="C4583" s="86" t="s">
        <v>1611</v>
      </c>
      <c r="D4583" s="122">
        <v>43850.438263888886</v>
      </c>
    </row>
    <row r="4584" spans="1:4" x14ac:dyDescent="0.25">
      <c r="A4584" s="78" t="s">
        <v>272</v>
      </c>
      <c r="B4584" s="78" t="s">
        <v>3039</v>
      </c>
      <c r="C4584" s="86" t="s">
        <v>1611</v>
      </c>
      <c r="D4584" s="122">
        <v>43850.438263888886</v>
      </c>
    </row>
    <row r="4585" spans="1:4" x14ac:dyDescent="0.25">
      <c r="A4585" s="78" t="s">
        <v>272</v>
      </c>
      <c r="B4585" s="78" t="s">
        <v>3041</v>
      </c>
      <c r="C4585" s="86" t="s">
        <v>1611</v>
      </c>
      <c r="D4585" s="122">
        <v>43850.438263888886</v>
      </c>
    </row>
    <row r="4586" spans="1:4" x14ac:dyDescent="0.25">
      <c r="A4586" s="78" t="s">
        <v>272</v>
      </c>
      <c r="B4586" s="78" t="s">
        <v>2994</v>
      </c>
      <c r="C4586" s="86" t="s">
        <v>1611</v>
      </c>
      <c r="D4586" s="122">
        <v>43850.438263888886</v>
      </c>
    </row>
    <row r="4587" spans="1:4" x14ac:dyDescent="0.25">
      <c r="A4587" s="78" t="s">
        <v>272</v>
      </c>
      <c r="B4587" s="78" t="s">
        <v>3044</v>
      </c>
      <c r="C4587" s="86" t="s">
        <v>1611</v>
      </c>
      <c r="D4587" s="122">
        <v>43850.438263888886</v>
      </c>
    </row>
    <row r="4588" spans="1:4" x14ac:dyDescent="0.25">
      <c r="A4588" s="78" t="s">
        <v>272</v>
      </c>
      <c r="B4588" s="78" t="s">
        <v>3063</v>
      </c>
      <c r="C4588" s="86" t="s">
        <v>1610</v>
      </c>
      <c r="D4588" s="122">
        <v>43846.790324074071</v>
      </c>
    </row>
    <row r="4589" spans="1:4" x14ac:dyDescent="0.25">
      <c r="A4589" s="78" t="s">
        <v>272</v>
      </c>
      <c r="B4589" s="78" t="s">
        <v>2835</v>
      </c>
      <c r="C4589" s="86" t="s">
        <v>1610</v>
      </c>
      <c r="D4589" s="122">
        <v>43846.790324074071</v>
      </c>
    </row>
    <row r="4590" spans="1:4" x14ac:dyDescent="0.25">
      <c r="A4590" s="78" t="s">
        <v>272</v>
      </c>
      <c r="B4590" s="78" t="s">
        <v>2843</v>
      </c>
      <c r="C4590" s="86" t="s">
        <v>1610</v>
      </c>
      <c r="D4590" s="122">
        <v>43846.790324074071</v>
      </c>
    </row>
    <row r="4591" spans="1:4" x14ac:dyDescent="0.25">
      <c r="A4591" s="78" t="s">
        <v>272</v>
      </c>
      <c r="B4591" s="78" t="s">
        <v>2923</v>
      </c>
      <c r="C4591" s="86" t="s">
        <v>1610</v>
      </c>
      <c r="D4591" s="122">
        <v>43846.790324074071</v>
      </c>
    </row>
    <row r="4592" spans="1:4" x14ac:dyDescent="0.25">
      <c r="A4592" s="78" t="s">
        <v>272</v>
      </c>
      <c r="B4592" s="78" t="s">
        <v>3242</v>
      </c>
      <c r="C4592" s="86" t="s">
        <v>1610</v>
      </c>
      <c r="D4592" s="122">
        <v>43846.790324074071</v>
      </c>
    </row>
    <row r="4593" spans="1:4" x14ac:dyDescent="0.25">
      <c r="A4593" s="78" t="s">
        <v>272</v>
      </c>
      <c r="B4593" s="78" t="s">
        <v>3023</v>
      </c>
      <c r="C4593" s="86" t="s">
        <v>1610</v>
      </c>
      <c r="D4593" s="122">
        <v>43846.790324074071</v>
      </c>
    </row>
    <row r="4594" spans="1:4" x14ac:dyDescent="0.25">
      <c r="A4594" s="78" t="s">
        <v>272</v>
      </c>
      <c r="B4594" s="78" t="s">
        <v>3141</v>
      </c>
      <c r="C4594" s="86" t="s">
        <v>1610</v>
      </c>
      <c r="D4594" s="122">
        <v>43846.790324074071</v>
      </c>
    </row>
    <row r="4595" spans="1:4" x14ac:dyDescent="0.25">
      <c r="A4595" s="78" t="s">
        <v>272</v>
      </c>
      <c r="B4595" s="78" t="s">
        <v>2837</v>
      </c>
      <c r="C4595" s="86" t="s">
        <v>1610</v>
      </c>
      <c r="D4595" s="122">
        <v>43846.790324074071</v>
      </c>
    </row>
    <row r="4596" spans="1:4" x14ac:dyDescent="0.25">
      <c r="A4596" s="78" t="s">
        <v>272</v>
      </c>
      <c r="B4596" s="78" t="s">
        <v>2995</v>
      </c>
      <c r="C4596" s="86" t="s">
        <v>1610</v>
      </c>
      <c r="D4596" s="122">
        <v>43846.790324074071</v>
      </c>
    </row>
    <row r="4597" spans="1:4" x14ac:dyDescent="0.25">
      <c r="A4597" s="78" t="s">
        <v>272</v>
      </c>
      <c r="B4597" s="78" t="s">
        <v>3029</v>
      </c>
      <c r="C4597" s="86" t="s">
        <v>1610</v>
      </c>
      <c r="D4597" s="122">
        <v>43846.790324074071</v>
      </c>
    </row>
    <row r="4598" spans="1:4" x14ac:dyDescent="0.25">
      <c r="A4598" s="78" t="s">
        <v>272</v>
      </c>
      <c r="B4598" s="78" t="s">
        <v>2838</v>
      </c>
      <c r="C4598" s="86" t="s">
        <v>1610</v>
      </c>
      <c r="D4598" s="122">
        <v>43846.790324074071</v>
      </c>
    </row>
    <row r="4599" spans="1:4" x14ac:dyDescent="0.25">
      <c r="A4599" s="78" t="s">
        <v>272</v>
      </c>
      <c r="B4599" s="78" t="s">
        <v>2982</v>
      </c>
      <c r="C4599" s="86" t="s">
        <v>1610</v>
      </c>
      <c r="D4599" s="122">
        <v>43846.790324074071</v>
      </c>
    </row>
    <row r="4600" spans="1:4" x14ac:dyDescent="0.25">
      <c r="A4600" s="78" t="s">
        <v>272</v>
      </c>
      <c r="B4600" s="78" t="s">
        <v>2839</v>
      </c>
      <c r="C4600" s="86" t="s">
        <v>1610</v>
      </c>
      <c r="D4600" s="122">
        <v>43846.790324074071</v>
      </c>
    </row>
    <row r="4601" spans="1:4" x14ac:dyDescent="0.25">
      <c r="A4601" s="78" t="s">
        <v>272</v>
      </c>
      <c r="B4601" s="78" t="s">
        <v>3000</v>
      </c>
      <c r="C4601" s="86" t="s">
        <v>1610</v>
      </c>
      <c r="D4601" s="122">
        <v>43846.790324074071</v>
      </c>
    </row>
    <row r="4602" spans="1:4" x14ac:dyDescent="0.25">
      <c r="A4602" s="78" t="s">
        <v>272</v>
      </c>
      <c r="B4602" s="78" t="s">
        <v>2840</v>
      </c>
      <c r="C4602" s="86" t="s">
        <v>1610</v>
      </c>
      <c r="D4602" s="122">
        <v>43846.790324074071</v>
      </c>
    </row>
    <row r="4603" spans="1:4" x14ac:dyDescent="0.25">
      <c r="A4603" s="78" t="s">
        <v>272</v>
      </c>
      <c r="B4603" s="78" t="s">
        <v>2990</v>
      </c>
      <c r="C4603" s="86" t="s">
        <v>1610</v>
      </c>
      <c r="D4603" s="122">
        <v>43846.790324074071</v>
      </c>
    </row>
    <row r="4604" spans="1:4" x14ac:dyDescent="0.25">
      <c r="A4604" s="78" t="s">
        <v>272</v>
      </c>
      <c r="B4604" s="78" t="s">
        <v>2708</v>
      </c>
      <c r="C4604" s="86" t="s">
        <v>1610</v>
      </c>
      <c r="D4604" s="122">
        <v>43846.790324074071</v>
      </c>
    </row>
    <row r="4605" spans="1:4" x14ac:dyDescent="0.25">
      <c r="A4605" s="78" t="s">
        <v>272</v>
      </c>
      <c r="B4605" s="78" t="s">
        <v>2841</v>
      </c>
      <c r="C4605" s="86" t="s">
        <v>1610</v>
      </c>
      <c r="D4605" s="122">
        <v>43846.790324074071</v>
      </c>
    </row>
    <row r="4606" spans="1:4" x14ac:dyDescent="0.25">
      <c r="A4606" s="78" t="s">
        <v>272</v>
      </c>
      <c r="B4606" s="78" t="s">
        <v>2842</v>
      </c>
      <c r="C4606" s="86" t="s">
        <v>1610</v>
      </c>
      <c r="D4606" s="122">
        <v>43846.790324074071</v>
      </c>
    </row>
    <row r="4607" spans="1:4" x14ac:dyDescent="0.25">
      <c r="A4607" s="78" t="s">
        <v>272</v>
      </c>
      <c r="B4607" s="78" t="s">
        <v>2981</v>
      </c>
      <c r="C4607" s="86" t="s">
        <v>1610</v>
      </c>
      <c r="D4607" s="122">
        <v>43846.790324074071</v>
      </c>
    </row>
    <row r="4608" spans="1:4" x14ac:dyDescent="0.25">
      <c r="A4608" s="78" t="s">
        <v>272</v>
      </c>
      <c r="B4608" s="78">
        <v>31</v>
      </c>
      <c r="C4608" s="86" t="s">
        <v>1610</v>
      </c>
      <c r="D4608" s="122">
        <v>43846.790324074071</v>
      </c>
    </row>
    <row r="4609" spans="1:4" x14ac:dyDescent="0.25">
      <c r="A4609" s="78" t="s">
        <v>272</v>
      </c>
      <c r="B4609" s="78">
        <v>1</v>
      </c>
      <c r="C4609" s="86" t="s">
        <v>1610</v>
      </c>
      <c r="D4609" s="122">
        <v>43846.790324074071</v>
      </c>
    </row>
    <row r="4610" spans="1:4" x14ac:dyDescent="0.25">
      <c r="A4610" s="78" t="s">
        <v>272</v>
      </c>
      <c r="B4610" s="78" t="s">
        <v>2994</v>
      </c>
      <c r="C4610" s="86" t="s">
        <v>1610</v>
      </c>
      <c r="D4610" s="122">
        <v>43846.790324074071</v>
      </c>
    </row>
    <row r="4611" spans="1:4" x14ac:dyDescent="0.25">
      <c r="A4611" s="78" t="s">
        <v>272</v>
      </c>
      <c r="B4611" s="78" t="s">
        <v>3044</v>
      </c>
      <c r="C4611" s="86" t="s">
        <v>1610</v>
      </c>
      <c r="D4611" s="122">
        <v>43846.790324074071</v>
      </c>
    </row>
    <row r="4612" spans="1:4" x14ac:dyDescent="0.25">
      <c r="A4612" s="78" t="s">
        <v>272</v>
      </c>
      <c r="B4612" s="78" t="s">
        <v>3073</v>
      </c>
      <c r="C4612" s="86" t="s">
        <v>1610</v>
      </c>
      <c r="D4612" s="122">
        <v>43846.790324074071</v>
      </c>
    </row>
    <row r="4613" spans="1:4" x14ac:dyDescent="0.25">
      <c r="A4613" s="78" t="s">
        <v>272</v>
      </c>
      <c r="B4613" s="78" t="s">
        <v>3012</v>
      </c>
      <c r="C4613" s="86" t="s">
        <v>1610</v>
      </c>
      <c r="D4613" s="122">
        <v>43846.790324074071</v>
      </c>
    </row>
    <row r="4614" spans="1:4" x14ac:dyDescent="0.25">
      <c r="A4614" s="78" t="s">
        <v>272</v>
      </c>
      <c r="B4614" s="78">
        <v>10</v>
      </c>
      <c r="C4614" s="86" t="s">
        <v>1610</v>
      </c>
      <c r="D4614" s="122">
        <v>43846.790324074071</v>
      </c>
    </row>
    <row r="4615" spans="1:4" x14ac:dyDescent="0.25">
      <c r="A4615" s="78" t="s">
        <v>272</v>
      </c>
      <c r="B4615" s="78" t="s">
        <v>2450</v>
      </c>
      <c r="C4615" s="86" t="s">
        <v>1610</v>
      </c>
      <c r="D4615" s="122">
        <v>43846.790324074071</v>
      </c>
    </row>
    <row r="4616" spans="1:4" x14ac:dyDescent="0.25">
      <c r="A4616" s="78" t="s">
        <v>272</v>
      </c>
      <c r="B4616" s="78" t="s">
        <v>2989</v>
      </c>
      <c r="C4616" s="86" t="s">
        <v>1610</v>
      </c>
      <c r="D4616" s="122">
        <v>43846.790324074071</v>
      </c>
    </row>
    <row r="4617" spans="1:4" x14ac:dyDescent="0.25">
      <c r="A4617" s="78" t="s">
        <v>272</v>
      </c>
      <c r="B4617" s="78" t="s">
        <v>3007</v>
      </c>
      <c r="C4617" s="86" t="s">
        <v>1610</v>
      </c>
      <c r="D4617" s="122">
        <v>43846.790324074071</v>
      </c>
    </row>
    <row r="4618" spans="1:4" x14ac:dyDescent="0.25">
      <c r="A4618" s="78" t="s">
        <v>272</v>
      </c>
      <c r="B4618" s="78" t="s">
        <v>2448</v>
      </c>
      <c r="C4618" s="86" t="s">
        <v>1610</v>
      </c>
      <c r="D4618" s="122">
        <v>43846.790324074071</v>
      </c>
    </row>
    <row r="4619" spans="1:4" x14ac:dyDescent="0.25">
      <c r="A4619" s="78" t="s">
        <v>272</v>
      </c>
      <c r="B4619" s="78" t="s">
        <v>3014</v>
      </c>
      <c r="C4619" s="86" t="s">
        <v>1610</v>
      </c>
      <c r="D4619" s="122">
        <v>43846.790324074071</v>
      </c>
    </row>
    <row r="4620" spans="1:4" x14ac:dyDescent="0.25">
      <c r="A4620" s="78" t="s">
        <v>272</v>
      </c>
      <c r="B4620" s="78" t="s">
        <v>2454</v>
      </c>
      <c r="C4620" s="86" t="s">
        <v>1610</v>
      </c>
      <c r="D4620" s="122">
        <v>43846.790324074071</v>
      </c>
    </row>
    <row r="4621" spans="1:4" x14ac:dyDescent="0.25">
      <c r="A4621" s="78" t="s">
        <v>272</v>
      </c>
      <c r="B4621" s="78" t="s">
        <v>2513</v>
      </c>
      <c r="C4621" s="86" t="s">
        <v>1610</v>
      </c>
      <c r="D4621" s="122">
        <v>43846.790324074071</v>
      </c>
    </row>
    <row r="4622" spans="1:4" x14ac:dyDescent="0.25">
      <c r="A4622" s="78" t="s">
        <v>272</v>
      </c>
      <c r="B4622" s="78" t="s">
        <v>2644</v>
      </c>
      <c r="C4622" s="86" t="s">
        <v>1609</v>
      </c>
      <c r="D4622" s="122">
        <v>43846.410821759258</v>
      </c>
    </row>
    <row r="4623" spans="1:4" x14ac:dyDescent="0.25">
      <c r="A4623" s="78" t="s">
        <v>272</v>
      </c>
      <c r="B4623" s="78" t="s">
        <v>2559</v>
      </c>
      <c r="C4623" s="86" t="s">
        <v>1609</v>
      </c>
      <c r="D4623" s="122">
        <v>43846.410821759258</v>
      </c>
    </row>
    <row r="4624" spans="1:4" x14ac:dyDescent="0.25">
      <c r="A4624" s="78" t="s">
        <v>272</v>
      </c>
      <c r="B4624" s="78" t="s">
        <v>2645</v>
      </c>
      <c r="C4624" s="86" t="s">
        <v>1609</v>
      </c>
      <c r="D4624" s="122">
        <v>43846.410821759258</v>
      </c>
    </row>
    <row r="4625" spans="1:4" x14ac:dyDescent="0.25">
      <c r="A4625" s="78" t="s">
        <v>272</v>
      </c>
      <c r="B4625" s="78" t="s">
        <v>3001</v>
      </c>
      <c r="C4625" s="86" t="s">
        <v>1609</v>
      </c>
      <c r="D4625" s="122">
        <v>43846.410821759258</v>
      </c>
    </row>
    <row r="4626" spans="1:4" x14ac:dyDescent="0.25">
      <c r="A4626" s="78" t="s">
        <v>272</v>
      </c>
      <c r="B4626" s="78" t="s">
        <v>2476</v>
      </c>
      <c r="C4626" s="86" t="s">
        <v>1609</v>
      </c>
      <c r="D4626" s="122">
        <v>43846.410821759258</v>
      </c>
    </row>
    <row r="4627" spans="1:4" x14ac:dyDescent="0.25">
      <c r="A4627" s="78" t="s">
        <v>272</v>
      </c>
      <c r="B4627" s="78" t="s">
        <v>2611</v>
      </c>
      <c r="C4627" s="86" t="s">
        <v>1609</v>
      </c>
      <c r="D4627" s="122">
        <v>43846.410821759258</v>
      </c>
    </row>
    <row r="4628" spans="1:4" x14ac:dyDescent="0.25">
      <c r="A4628" s="78" t="s">
        <v>272</v>
      </c>
      <c r="B4628" s="78" t="s">
        <v>3144</v>
      </c>
      <c r="C4628" s="86" t="s">
        <v>1609</v>
      </c>
      <c r="D4628" s="122">
        <v>43846.410821759258</v>
      </c>
    </row>
    <row r="4629" spans="1:4" x14ac:dyDescent="0.25">
      <c r="A4629" s="78" t="s">
        <v>272</v>
      </c>
      <c r="B4629" s="78" t="s">
        <v>2647</v>
      </c>
      <c r="C4629" s="86" t="s">
        <v>1609</v>
      </c>
      <c r="D4629" s="122">
        <v>43846.410821759258</v>
      </c>
    </row>
    <row r="4630" spans="1:4" x14ac:dyDescent="0.25">
      <c r="A4630" s="78" t="s">
        <v>272</v>
      </c>
      <c r="B4630" s="78" t="s">
        <v>2989</v>
      </c>
      <c r="C4630" s="86" t="s">
        <v>1609</v>
      </c>
      <c r="D4630" s="122">
        <v>43846.410821759258</v>
      </c>
    </row>
    <row r="4631" spans="1:4" x14ac:dyDescent="0.25">
      <c r="A4631" s="78" t="s">
        <v>272</v>
      </c>
      <c r="B4631" s="78" t="s">
        <v>2648</v>
      </c>
      <c r="C4631" s="86" t="s">
        <v>1609</v>
      </c>
      <c r="D4631" s="122">
        <v>43846.410821759258</v>
      </c>
    </row>
    <row r="4632" spans="1:4" x14ac:dyDescent="0.25">
      <c r="A4632" s="78" t="s">
        <v>272</v>
      </c>
      <c r="B4632" s="78" t="s">
        <v>2549</v>
      </c>
      <c r="C4632" s="86" t="s">
        <v>1609</v>
      </c>
      <c r="D4632" s="122">
        <v>43846.410821759258</v>
      </c>
    </row>
    <row r="4633" spans="1:4" x14ac:dyDescent="0.25">
      <c r="A4633" s="78" t="s">
        <v>272</v>
      </c>
      <c r="B4633" s="78" t="s">
        <v>3015</v>
      </c>
      <c r="C4633" s="86" t="s">
        <v>1609</v>
      </c>
      <c r="D4633" s="122">
        <v>43846.410821759258</v>
      </c>
    </row>
    <row r="4634" spans="1:4" x14ac:dyDescent="0.25">
      <c r="A4634" s="78" t="s">
        <v>272</v>
      </c>
      <c r="B4634" s="78" t="s">
        <v>2995</v>
      </c>
      <c r="C4634" s="86" t="s">
        <v>1609</v>
      </c>
      <c r="D4634" s="122">
        <v>43846.410821759258</v>
      </c>
    </row>
    <row r="4635" spans="1:4" x14ac:dyDescent="0.25">
      <c r="A4635" s="78" t="s">
        <v>272</v>
      </c>
      <c r="B4635" s="78" t="s">
        <v>2493</v>
      </c>
      <c r="C4635" s="86" t="s">
        <v>1609</v>
      </c>
      <c r="D4635" s="122">
        <v>43846.410821759258</v>
      </c>
    </row>
    <row r="4636" spans="1:4" x14ac:dyDescent="0.25">
      <c r="A4636" s="78" t="s">
        <v>272</v>
      </c>
      <c r="B4636" s="78" t="s">
        <v>3063</v>
      </c>
      <c r="C4636" s="86" t="s">
        <v>1609</v>
      </c>
      <c r="D4636" s="122">
        <v>43846.410821759258</v>
      </c>
    </row>
    <row r="4637" spans="1:4" x14ac:dyDescent="0.25">
      <c r="A4637" s="78" t="s">
        <v>272</v>
      </c>
      <c r="B4637" s="78" t="s">
        <v>2649</v>
      </c>
      <c r="C4637" s="86" t="s">
        <v>1609</v>
      </c>
      <c r="D4637" s="122">
        <v>43846.410821759258</v>
      </c>
    </row>
    <row r="4638" spans="1:4" x14ac:dyDescent="0.25">
      <c r="A4638" s="78" t="s">
        <v>272</v>
      </c>
      <c r="B4638" s="78" t="s">
        <v>2981</v>
      </c>
      <c r="C4638" s="86" t="s">
        <v>1609</v>
      </c>
      <c r="D4638" s="122">
        <v>43846.410821759258</v>
      </c>
    </row>
    <row r="4639" spans="1:4" x14ac:dyDescent="0.25">
      <c r="A4639" s="78" t="s">
        <v>272</v>
      </c>
      <c r="B4639" s="78" t="s">
        <v>2994</v>
      </c>
      <c r="C4639" s="86" t="s">
        <v>1609</v>
      </c>
      <c r="D4639" s="122">
        <v>43846.410821759258</v>
      </c>
    </row>
    <row r="4640" spans="1:4" x14ac:dyDescent="0.25">
      <c r="A4640" s="78" t="s">
        <v>272</v>
      </c>
      <c r="B4640" s="78" t="s">
        <v>3145</v>
      </c>
      <c r="C4640" s="86" t="s">
        <v>1609</v>
      </c>
      <c r="D4640" s="122">
        <v>43846.410821759258</v>
      </c>
    </row>
    <row r="4641" spans="1:4" x14ac:dyDescent="0.25">
      <c r="A4641" s="78" t="s">
        <v>272</v>
      </c>
      <c r="B4641" s="78" t="s">
        <v>2982</v>
      </c>
      <c r="C4641" s="86" t="s">
        <v>1609</v>
      </c>
      <c r="D4641" s="122">
        <v>43846.410821759258</v>
      </c>
    </row>
    <row r="4642" spans="1:4" x14ac:dyDescent="0.25">
      <c r="A4642" s="78" t="s">
        <v>272</v>
      </c>
      <c r="B4642" s="78" t="s">
        <v>2650</v>
      </c>
      <c r="C4642" s="86" t="s">
        <v>1609</v>
      </c>
      <c r="D4642" s="122">
        <v>43846.410821759258</v>
      </c>
    </row>
    <row r="4643" spans="1:4" x14ac:dyDescent="0.25">
      <c r="A4643" s="78" t="s">
        <v>272</v>
      </c>
      <c r="B4643" s="78" t="s">
        <v>2651</v>
      </c>
      <c r="C4643" s="86" t="s">
        <v>1609</v>
      </c>
      <c r="D4643" s="122">
        <v>43846.410821759258</v>
      </c>
    </row>
    <row r="4644" spans="1:4" x14ac:dyDescent="0.25">
      <c r="A4644" s="78" t="s">
        <v>272</v>
      </c>
      <c r="B4644" s="78" t="s">
        <v>3012</v>
      </c>
      <c r="C4644" s="86" t="s">
        <v>1609</v>
      </c>
      <c r="D4644" s="122">
        <v>43846.410821759258</v>
      </c>
    </row>
    <row r="4645" spans="1:4" x14ac:dyDescent="0.25">
      <c r="A4645" s="78" t="s">
        <v>272</v>
      </c>
      <c r="B4645" s="78" t="s">
        <v>2510</v>
      </c>
      <c r="C4645" s="86" t="s">
        <v>1609</v>
      </c>
      <c r="D4645" s="122">
        <v>43846.410821759258</v>
      </c>
    </row>
    <row r="4646" spans="1:4" x14ac:dyDescent="0.25">
      <c r="A4646" s="78" t="s">
        <v>272</v>
      </c>
      <c r="B4646" s="78" t="s">
        <v>2612</v>
      </c>
      <c r="C4646" s="86" t="s">
        <v>1609</v>
      </c>
      <c r="D4646" s="122">
        <v>43846.410821759258</v>
      </c>
    </row>
    <row r="4647" spans="1:4" x14ac:dyDescent="0.25">
      <c r="A4647" s="78" t="s">
        <v>272</v>
      </c>
      <c r="B4647" s="78" t="s">
        <v>3028</v>
      </c>
      <c r="C4647" s="86" t="s">
        <v>1609</v>
      </c>
      <c r="D4647" s="122">
        <v>43846.410821759258</v>
      </c>
    </row>
    <row r="4648" spans="1:4" x14ac:dyDescent="0.25">
      <c r="A4648" s="78" t="s">
        <v>272</v>
      </c>
      <c r="B4648" s="78" t="s">
        <v>2652</v>
      </c>
      <c r="C4648" s="86" t="s">
        <v>1609</v>
      </c>
      <c r="D4648" s="122">
        <v>43846.410821759258</v>
      </c>
    </row>
    <row r="4649" spans="1:4" x14ac:dyDescent="0.25">
      <c r="A4649" s="78" t="s">
        <v>272</v>
      </c>
      <c r="B4649" s="78" t="s">
        <v>3044</v>
      </c>
      <c r="C4649" s="86" t="s">
        <v>1609</v>
      </c>
      <c r="D4649" s="122">
        <v>43846.410821759258</v>
      </c>
    </row>
    <row r="4650" spans="1:4" x14ac:dyDescent="0.25">
      <c r="A4650" s="78" t="s">
        <v>272</v>
      </c>
      <c r="B4650" s="78" t="s">
        <v>3146</v>
      </c>
      <c r="C4650" s="86" t="s">
        <v>1609</v>
      </c>
      <c r="D4650" s="122">
        <v>43846.410821759258</v>
      </c>
    </row>
    <row r="4651" spans="1:4" x14ac:dyDescent="0.25">
      <c r="A4651" s="78" t="s">
        <v>272</v>
      </c>
      <c r="B4651" s="78" t="s">
        <v>3007</v>
      </c>
      <c r="C4651" s="86" t="s">
        <v>1609</v>
      </c>
      <c r="D4651" s="122">
        <v>43846.410821759258</v>
      </c>
    </row>
    <row r="4652" spans="1:4" x14ac:dyDescent="0.25">
      <c r="A4652" s="78" t="s">
        <v>272</v>
      </c>
      <c r="B4652" s="78" t="s">
        <v>2448</v>
      </c>
      <c r="C4652" s="86" t="s">
        <v>1609</v>
      </c>
      <c r="D4652" s="122">
        <v>43846.410821759258</v>
      </c>
    </row>
    <row r="4653" spans="1:4" x14ac:dyDescent="0.25">
      <c r="A4653" s="78" t="s">
        <v>270</v>
      </c>
      <c r="B4653" s="78" t="s">
        <v>2644</v>
      </c>
      <c r="C4653" s="86" t="s">
        <v>1471</v>
      </c>
      <c r="D4653" s="122">
        <v>43852.836342592593</v>
      </c>
    </row>
    <row r="4654" spans="1:4" x14ac:dyDescent="0.25">
      <c r="A4654" s="78" t="s">
        <v>270</v>
      </c>
      <c r="B4654" s="78" t="s">
        <v>2559</v>
      </c>
      <c r="C4654" s="86" t="s">
        <v>1471</v>
      </c>
      <c r="D4654" s="122">
        <v>43852.836342592593</v>
      </c>
    </row>
    <row r="4655" spans="1:4" x14ac:dyDescent="0.25">
      <c r="A4655" s="78" t="s">
        <v>270</v>
      </c>
      <c r="B4655" s="78" t="s">
        <v>2645</v>
      </c>
      <c r="C4655" s="86" t="s">
        <v>1471</v>
      </c>
      <c r="D4655" s="122">
        <v>43852.836342592593</v>
      </c>
    </row>
    <row r="4656" spans="1:4" x14ac:dyDescent="0.25">
      <c r="A4656" s="78" t="s">
        <v>270</v>
      </c>
      <c r="B4656" s="78" t="s">
        <v>3001</v>
      </c>
      <c r="C4656" s="86" t="s">
        <v>1471</v>
      </c>
      <c r="D4656" s="122">
        <v>43852.836342592593</v>
      </c>
    </row>
    <row r="4657" spans="1:4" x14ac:dyDescent="0.25">
      <c r="A4657" s="78" t="s">
        <v>270</v>
      </c>
      <c r="B4657" s="78" t="s">
        <v>2476</v>
      </c>
      <c r="C4657" s="86" t="s">
        <v>1471</v>
      </c>
      <c r="D4657" s="122">
        <v>43852.836342592593</v>
      </c>
    </row>
    <row r="4658" spans="1:4" x14ac:dyDescent="0.25">
      <c r="A4658" s="78" t="s">
        <v>270</v>
      </c>
      <c r="B4658" s="78" t="s">
        <v>2611</v>
      </c>
      <c r="C4658" s="86" t="s">
        <v>1471</v>
      </c>
      <c r="D4658" s="122">
        <v>43852.836342592593</v>
      </c>
    </row>
    <row r="4659" spans="1:4" x14ac:dyDescent="0.25">
      <c r="A4659" s="78" t="s">
        <v>270</v>
      </c>
      <c r="B4659" s="78" t="s">
        <v>3144</v>
      </c>
      <c r="C4659" s="86" t="s">
        <v>1471</v>
      </c>
      <c r="D4659" s="122">
        <v>43852.836342592593</v>
      </c>
    </row>
    <row r="4660" spans="1:4" x14ac:dyDescent="0.25">
      <c r="A4660" s="78" t="s">
        <v>270</v>
      </c>
      <c r="B4660" s="78" t="s">
        <v>2647</v>
      </c>
      <c r="C4660" s="86" t="s">
        <v>1471</v>
      </c>
      <c r="D4660" s="122">
        <v>43852.836342592593</v>
      </c>
    </row>
    <row r="4661" spans="1:4" x14ac:dyDescent="0.25">
      <c r="A4661" s="78" t="s">
        <v>270</v>
      </c>
      <c r="B4661" s="78" t="s">
        <v>2989</v>
      </c>
      <c r="C4661" s="86" t="s">
        <v>1471</v>
      </c>
      <c r="D4661" s="122">
        <v>43852.836342592593</v>
      </c>
    </row>
    <row r="4662" spans="1:4" x14ac:dyDescent="0.25">
      <c r="A4662" s="78" t="s">
        <v>270</v>
      </c>
      <c r="B4662" s="78" t="s">
        <v>2648</v>
      </c>
      <c r="C4662" s="86" t="s">
        <v>1471</v>
      </c>
      <c r="D4662" s="122">
        <v>43852.836342592593</v>
      </c>
    </row>
    <row r="4663" spans="1:4" x14ac:dyDescent="0.25">
      <c r="A4663" s="78" t="s">
        <v>270</v>
      </c>
      <c r="B4663" s="78" t="s">
        <v>2549</v>
      </c>
      <c r="C4663" s="86" t="s">
        <v>1471</v>
      </c>
      <c r="D4663" s="122">
        <v>43852.836342592593</v>
      </c>
    </row>
    <row r="4664" spans="1:4" x14ac:dyDescent="0.25">
      <c r="A4664" s="78" t="s">
        <v>270</v>
      </c>
      <c r="B4664" s="78" t="s">
        <v>3015</v>
      </c>
      <c r="C4664" s="86" t="s">
        <v>1471</v>
      </c>
      <c r="D4664" s="122">
        <v>43852.836342592593</v>
      </c>
    </row>
    <row r="4665" spans="1:4" x14ac:dyDescent="0.25">
      <c r="A4665" s="78" t="s">
        <v>270</v>
      </c>
      <c r="B4665" s="78" t="s">
        <v>2995</v>
      </c>
      <c r="C4665" s="86" t="s">
        <v>1471</v>
      </c>
      <c r="D4665" s="122">
        <v>43852.836342592593</v>
      </c>
    </row>
    <row r="4666" spans="1:4" x14ac:dyDescent="0.25">
      <c r="A4666" s="78" t="s">
        <v>270</v>
      </c>
      <c r="B4666" s="78" t="s">
        <v>2493</v>
      </c>
      <c r="C4666" s="86" t="s">
        <v>1471</v>
      </c>
      <c r="D4666" s="122">
        <v>43852.836342592593</v>
      </c>
    </row>
    <row r="4667" spans="1:4" x14ac:dyDescent="0.25">
      <c r="A4667" s="78" t="s">
        <v>270</v>
      </c>
      <c r="B4667" s="78" t="s">
        <v>3063</v>
      </c>
      <c r="C4667" s="86" t="s">
        <v>1471</v>
      </c>
      <c r="D4667" s="122">
        <v>43852.836342592593</v>
      </c>
    </row>
    <row r="4668" spans="1:4" x14ac:dyDescent="0.25">
      <c r="A4668" s="78" t="s">
        <v>270</v>
      </c>
      <c r="B4668" s="78" t="s">
        <v>2649</v>
      </c>
      <c r="C4668" s="86" t="s">
        <v>1471</v>
      </c>
      <c r="D4668" s="122">
        <v>43852.836342592593</v>
      </c>
    </row>
    <row r="4669" spans="1:4" x14ac:dyDescent="0.25">
      <c r="A4669" s="78" t="s">
        <v>270</v>
      </c>
      <c r="B4669" s="78" t="s">
        <v>2981</v>
      </c>
      <c r="C4669" s="86" t="s">
        <v>1471</v>
      </c>
      <c r="D4669" s="122">
        <v>43852.836342592593</v>
      </c>
    </row>
    <row r="4670" spans="1:4" x14ac:dyDescent="0.25">
      <c r="A4670" s="78" t="s">
        <v>270</v>
      </c>
      <c r="B4670" s="78" t="s">
        <v>2994</v>
      </c>
      <c r="C4670" s="86" t="s">
        <v>1471</v>
      </c>
      <c r="D4670" s="122">
        <v>43852.836342592593</v>
      </c>
    </row>
    <row r="4671" spans="1:4" x14ac:dyDescent="0.25">
      <c r="A4671" s="78" t="s">
        <v>270</v>
      </c>
      <c r="B4671" s="78" t="s">
        <v>3145</v>
      </c>
      <c r="C4671" s="86" t="s">
        <v>1471</v>
      </c>
      <c r="D4671" s="122">
        <v>43852.836342592593</v>
      </c>
    </row>
    <row r="4672" spans="1:4" x14ac:dyDescent="0.25">
      <c r="A4672" s="78" t="s">
        <v>270</v>
      </c>
      <c r="B4672" s="78" t="s">
        <v>2982</v>
      </c>
      <c r="C4672" s="86" t="s">
        <v>1471</v>
      </c>
      <c r="D4672" s="122">
        <v>43852.836342592593</v>
      </c>
    </row>
    <row r="4673" spans="1:4" x14ac:dyDescent="0.25">
      <c r="A4673" s="78" t="s">
        <v>270</v>
      </c>
      <c r="B4673" s="78" t="s">
        <v>2650</v>
      </c>
      <c r="C4673" s="86" t="s">
        <v>1471</v>
      </c>
      <c r="D4673" s="122">
        <v>43852.836342592593</v>
      </c>
    </row>
    <row r="4674" spans="1:4" x14ac:dyDescent="0.25">
      <c r="A4674" s="78" t="s">
        <v>270</v>
      </c>
      <c r="B4674" s="78" t="s">
        <v>2651</v>
      </c>
      <c r="C4674" s="86" t="s">
        <v>1471</v>
      </c>
      <c r="D4674" s="122">
        <v>43852.836342592593</v>
      </c>
    </row>
    <row r="4675" spans="1:4" x14ac:dyDescent="0.25">
      <c r="A4675" s="78" t="s">
        <v>270</v>
      </c>
      <c r="B4675" s="78" t="s">
        <v>3012</v>
      </c>
      <c r="C4675" s="86" t="s">
        <v>1471</v>
      </c>
      <c r="D4675" s="122">
        <v>43852.836342592593</v>
      </c>
    </row>
    <row r="4676" spans="1:4" x14ac:dyDescent="0.25">
      <c r="A4676" s="78" t="s">
        <v>270</v>
      </c>
      <c r="B4676" s="78" t="s">
        <v>2510</v>
      </c>
      <c r="C4676" s="86" t="s">
        <v>1471</v>
      </c>
      <c r="D4676" s="122">
        <v>43852.836342592593</v>
      </c>
    </row>
    <row r="4677" spans="1:4" x14ac:dyDescent="0.25">
      <c r="A4677" s="78" t="s">
        <v>270</v>
      </c>
      <c r="B4677" s="78" t="s">
        <v>2612</v>
      </c>
      <c r="C4677" s="86" t="s">
        <v>1471</v>
      </c>
      <c r="D4677" s="122">
        <v>43852.836342592593</v>
      </c>
    </row>
    <row r="4678" spans="1:4" x14ac:dyDescent="0.25">
      <c r="A4678" s="78" t="s">
        <v>270</v>
      </c>
      <c r="B4678" s="78" t="s">
        <v>3028</v>
      </c>
      <c r="C4678" s="86" t="s">
        <v>1471</v>
      </c>
      <c r="D4678" s="122">
        <v>43852.836342592593</v>
      </c>
    </row>
    <row r="4679" spans="1:4" x14ac:dyDescent="0.25">
      <c r="A4679" s="78" t="s">
        <v>270</v>
      </c>
      <c r="B4679" s="78" t="s">
        <v>2652</v>
      </c>
      <c r="C4679" s="86" t="s">
        <v>1471</v>
      </c>
      <c r="D4679" s="122">
        <v>43852.836342592593</v>
      </c>
    </row>
    <row r="4680" spans="1:4" x14ac:dyDescent="0.25">
      <c r="A4680" s="78" t="s">
        <v>270</v>
      </c>
      <c r="B4680" s="78" t="s">
        <v>3044</v>
      </c>
      <c r="C4680" s="86" t="s">
        <v>1471</v>
      </c>
      <c r="D4680" s="122">
        <v>43852.836342592593</v>
      </c>
    </row>
    <row r="4681" spans="1:4" x14ac:dyDescent="0.25">
      <c r="A4681" s="78" t="s">
        <v>270</v>
      </c>
      <c r="B4681" s="78" t="s">
        <v>3146</v>
      </c>
      <c r="C4681" s="86" t="s">
        <v>1471</v>
      </c>
      <c r="D4681" s="122">
        <v>43852.836342592593</v>
      </c>
    </row>
    <row r="4682" spans="1:4" x14ac:dyDescent="0.25">
      <c r="A4682" s="78" t="s">
        <v>270</v>
      </c>
      <c r="B4682" s="78" t="s">
        <v>3007</v>
      </c>
      <c r="C4682" s="86" t="s">
        <v>1471</v>
      </c>
      <c r="D4682" s="122">
        <v>43852.836342592593</v>
      </c>
    </row>
    <row r="4683" spans="1:4" x14ac:dyDescent="0.25">
      <c r="A4683" s="78" t="s">
        <v>270</v>
      </c>
      <c r="B4683" s="78" t="s">
        <v>2448</v>
      </c>
      <c r="C4683" s="86" t="s">
        <v>1471</v>
      </c>
      <c r="D4683" s="122">
        <v>43852.836342592593</v>
      </c>
    </row>
    <row r="4684" spans="1:4" x14ac:dyDescent="0.25">
      <c r="A4684" s="78" t="s">
        <v>245</v>
      </c>
      <c r="B4684" s="78" t="s">
        <v>3289</v>
      </c>
      <c r="C4684" s="86" t="s">
        <v>1400</v>
      </c>
      <c r="D4684" s="122">
        <v>43850.67763888889</v>
      </c>
    </row>
    <row r="4685" spans="1:4" x14ac:dyDescent="0.25">
      <c r="A4685" s="78" t="s">
        <v>245</v>
      </c>
      <c r="B4685" s="78" t="s">
        <v>2928</v>
      </c>
      <c r="C4685" s="86" t="s">
        <v>1400</v>
      </c>
      <c r="D4685" s="122">
        <v>43850.67763888889</v>
      </c>
    </row>
    <row r="4686" spans="1:4" x14ac:dyDescent="0.25">
      <c r="A4686" s="78" t="s">
        <v>245</v>
      </c>
      <c r="B4686" s="78" t="s">
        <v>2929</v>
      </c>
      <c r="C4686" s="86" t="s">
        <v>1400</v>
      </c>
      <c r="D4686" s="122">
        <v>43850.67763888889</v>
      </c>
    </row>
    <row r="4687" spans="1:4" x14ac:dyDescent="0.25">
      <c r="A4687" s="78" t="s">
        <v>245</v>
      </c>
      <c r="B4687" s="78" t="s">
        <v>2989</v>
      </c>
      <c r="C4687" s="86" t="s">
        <v>1400</v>
      </c>
      <c r="D4687" s="122">
        <v>43850.67763888889</v>
      </c>
    </row>
    <row r="4688" spans="1:4" x14ac:dyDescent="0.25">
      <c r="A4688" s="78" t="s">
        <v>245</v>
      </c>
      <c r="B4688" s="78" t="s">
        <v>2981</v>
      </c>
      <c r="C4688" s="86" t="s">
        <v>1400</v>
      </c>
      <c r="D4688" s="122">
        <v>43850.67763888889</v>
      </c>
    </row>
    <row r="4689" spans="1:4" x14ac:dyDescent="0.25">
      <c r="A4689" s="78" t="s">
        <v>245</v>
      </c>
      <c r="B4689" s="78" t="s">
        <v>3038</v>
      </c>
      <c r="C4689" s="86" t="s">
        <v>1400</v>
      </c>
      <c r="D4689" s="122">
        <v>43850.67763888889</v>
      </c>
    </row>
    <row r="4690" spans="1:4" x14ac:dyDescent="0.25">
      <c r="A4690" s="78" t="s">
        <v>245</v>
      </c>
      <c r="B4690" s="78" t="s">
        <v>3052</v>
      </c>
      <c r="C4690" s="86" t="s">
        <v>1400</v>
      </c>
      <c r="D4690" s="122">
        <v>43850.67763888889</v>
      </c>
    </row>
    <row r="4691" spans="1:4" x14ac:dyDescent="0.25">
      <c r="A4691" s="78" t="s">
        <v>245</v>
      </c>
      <c r="B4691" s="78" t="s">
        <v>2982</v>
      </c>
      <c r="C4691" s="86" t="s">
        <v>1400</v>
      </c>
      <c r="D4691" s="122">
        <v>43850.67763888889</v>
      </c>
    </row>
    <row r="4692" spans="1:4" x14ac:dyDescent="0.25">
      <c r="A4692" s="78" t="s">
        <v>245</v>
      </c>
      <c r="B4692" s="78" t="s">
        <v>3039</v>
      </c>
      <c r="C4692" s="86" t="s">
        <v>1400</v>
      </c>
      <c r="D4692" s="122">
        <v>43850.67763888889</v>
      </c>
    </row>
    <row r="4693" spans="1:4" x14ac:dyDescent="0.25">
      <c r="A4693" s="78" t="s">
        <v>245</v>
      </c>
      <c r="B4693" s="78" t="s">
        <v>3154</v>
      </c>
      <c r="C4693" s="86" t="s">
        <v>1400</v>
      </c>
      <c r="D4693" s="122">
        <v>43850.67763888889</v>
      </c>
    </row>
    <row r="4694" spans="1:4" x14ac:dyDescent="0.25">
      <c r="A4694" s="78" t="s">
        <v>245</v>
      </c>
      <c r="B4694" s="78" t="s">
        <v>2994</v>
      </c>
      <c r="C4694" s="86" t="s">
        <v>1400</v>
      </c>
      <c r="D4694" s="122">
        <v>43850.67763888889</v>
      </c>
    </row>
    <row r="4695" spans="1:4" x14ac:dyDescent="0.25">
      <c r="A4695" s="78" t="s">
        <v>245</v>
      </c>
      <c r="B4695" s="78" t="s">
        <v>3290</v>
      </c>
      <c r="C4695" s="86" t="s">
        <v>1400</v>
      </c>
      <c r="D4695" s="122">
        <v>43850.67763888889</v>
      </c>
    </row>
    <row r="4696" spans="1:4" x14ac:dyDescent="0.25">
      <c r="A4696" s="78" t="s">
        <v>245</v>
      </c>
      <c r="B4696" s="78" t="s">
        <v>2563</v>
      </c>
      <c r="C4696" s="86" t="s">
        <v>1400</v>
      </c>
      <c r="D4696" s="122">
        <v>43850.67763888889</v>
      </c>
    </row>
    <row r="4697" spans="1:4" x14ac:dyDescent="0.25">
      <c r="A4697" s="78" t="s">
        <v>245</v>
      </c>
      <c r="B4697" s="78" t="s">
        <v>2468</v>
      </c>
      <c r="C4697" s="86" t="s">
        <v>1400</v>
      </c>
      <c r="D4697" s="122">
        <v>43850.67763888889</v>
      </c>
    </row>
    <row r="4698" spans="1:4" x14ac:dyDescent="0.25">
      <c r="A4698" s="78" t="s">
        <v>245</v>
      </c>
      <c r="B4698" s="78" t="s">
        <v>3114</v>
      </c>
      <c r="C4698" s="86" t="s">
        <v>1400</v>
      </c>
      <c r="D4698" s="122">
        <v>43850.67763888889</v>
      </c>
    </row>
    <row r="4699" spans="1:4" x14ac:dyDescent="0.25">
      <c r="A4699" s="78" t="s">
        <v>245</v>
      </c>
      <c r="B4699" s="78" t="s">
        <v>2987</v>
      </c>
      <c r="C4699" s="86" t="s">
        <v>1400</v>
      </c>
      <c r="D4699" s="122">
        <v>43850.67763888889</v>
      </c>
    </row>
    <row r="4700" spans="1:4" x14ac:dyDescent="0.25">
      <c r="A4700" s="78" t="s">
        <v>245</v>
      </c>
      <c r="B4700" s="78" t="s">
        <v>3063</v>
      </c>
      <c r="C4700" s="86" t="s">
        <v>1400</v>
      </c>
      <c r="D4700" s="122">
        <v>43850.67763888889</v>
      </c>
    </row>
    <row r="4701" spans="1:4" x14ac:dyDescent="0.25">
      <c r="A4701" s="78" t="s">
        <v>245</v>
      </c>
      <c r="B4701" s="78" t="s">
        <v>296</v>
      </c>
      <c r="C4701" s="86" t="s">
        <v>1400</v>
      </c>
      <c r="D4701" s="122">
        <v>43850.67763888889</v>
      </c>
    </row>
    <row r="4702" spans="1:4" x14ac:dyDescent="0.25">
      <c r="A4702" s="78" t="s">
        <v>245</v>
      </c>
      <c r="B4702" s="78" t="s">
        <v>295</v>
      </c>
      <c r="C4702" s="86" t="s">
        <v>1400</v>
      </c>
      <c r="D4702" s="122">
        <v>43850.67763888889</v>
      </c>
    </row>
    <row r="4703" spans="1:4" x14ac:dyDescent="0.25">
      <c r="A4703" s="78" t="s">
        <v>245</v>
      </c>
      <c r="B4703" s="78" t="s">
        <v>280</v>
      </c>
      <c r="C4703" s="86" t="s">
        <v>1400</v>
      </c>
      <c r="D4703" s="122">
        <v>43850.67763888889</v>
      </c>
    </row>
    <row r="4704" spans="1:4" x14ac:dyDescent="0.25">
      <c r="A4704" s="78" t="s">
        <v>245</v>
      </c>
      <c r="B4704" s="78" t="s">
        <v>2990</v>
      </c>
      <c r="C4704" s="86" t="s">
        <v>1400</v>
      </c>
      <c r="D4704" s="122">
        <v>43850.67763888889</v>
      </c>
    </row>
    <row r="4705" spans="1:4" x14ac:dyDescent="0.25">
      <c r="A4705" s="78" t="s">
        <v>245</v>
      </c>
      <c r="B4705" s="78" t="s">
        <v>294</v>
      </c>
      <c r="C4705" s="86" t="s">
        <v>1400</v>
      </c>
      <c r="D4705" s="122">
        <v>43850.67763888889</v>
      </c>
    </row>
    <row r="4706" spans="1:4" x14ac:dyDescent="0.25">
      <c r="A4706" s="78" t="s">
        <v>245</v>
      </c>
      <c r="B4706" s="78" t="s">
        <v>3291</v>
      </c>
      <c r="C4706" s="86" t="s">
        <v>1400</v>
      </c>
      <c r="D4706" s="122">
        <v>43850.67763888889</v>
      </c>
    </row>
    <row r="4707" spans="1:4" x14ac:dyDescent="0.25">
      <c r="A4707" s="78" t="s">
        <v>245</v>
      </c>
      <c r="B4707" s="78" t="s">
        <v>2931</v>
      </c>
      <c r="C4707" s="86" t="s">
        <v>1400</v>
      </c>
      <c r="D4707" s="122">
        <v>43850.67763888889</v>
      </c>
    </row>
    <row r="4708" spans="1:4" x14ac:dyDescent="0.25">
      <c r="A4708" s="78" t="s">
        <v>245</v>
      </c>
      <c r="B4708" s="78">
        <v>31</v>
      </c>
      <c r="C4708" s="86" t="s">
        <v>1400</v>
      </c>
      <c r="D4708" s="122">
        <v>43850.67763888889</v>
      </c>
    </row>
    <row r="4709" spans="1:4" x14ac:dyDescent="0.25">
      <c r="A4709" s="78" t="s">
        <v>245</v>
      </c>
      <c r="B4709" s="78" t="s">
        <v>3089</v>
      </c>
      <c r="C4709" s="86" t="s">
        <v>1400</v>
      </c>
      <c r="D4709" s="122">
        <v>43850.67763888889</v>
      </c>
    </row>
    <row r="4710" spans="1:4" x14ac:dyDescent="0.25">
      <c r="A4710" s="78" t="s">
        <v>245</v>
      </c>
      <c r="B4710" s="78" t="s">
        <v>1907</v>
      </c>
      <c r="C4710" s="86" t="s">
        <v>1400</v>
      </c>
      <c r="D4710" s="122">
        <v>43850.67763888889</v>
      </c>
    </row>
    <row r="4711" spans="1:4" x14ac:dyDescent="0.25">
      <c r="A4711" s="78" t="s">
        <v>277</v>
      </c>
      <c r="B4711" s="78" t="s">
        <v>3109</v>
      </c>
      <c r="C4711" s="86" t="s">
        <v>1531</v>
      </c>
      <c r="D4711" s="122">
        <v>43845.413263888891</v>
      </c>
    </row>
    <row r="4712" spans="1:4" x14ac:dyDescent="0.25">
      <c r="A4712" s="78" t="s">
        <v>277</v>
      </c>
      <c r="B4712" s="78" t="s">
        <v>3292</v>
      </c>
      <c r="C4712" s="86" t="s">
        <v>1531</v>
      </c>
      <c r="D4712" s="122">
        <v>43845.413263888891</v>
      </c>
    </row>
    <row r="4713" spans="1:4" x14ac:dyDescent="0.25">
      <c r="A4713" s="78" t="s">
        <v>277</v>
      </c>
      <c r="B4713" s="78" t="s">
        <v>3293</v>
      </c>
      <c r="C4713" s="86" t="s">
        <v>1531</v>
      </c>
      <c r="D4713" s="122">
        <v>43845.413263888891</v>
      </c>
    </row>
    <row r="4714" spans="1:4" x14ac:dyDescent="0.25">
      <c r="A4714" s="78" t="s">
        <v>277</v>
      </c>
      <c r="B4714" s="78" t="s">
        <v>280</v>
      </c>
      <c r="C4714" s="86" t="s">
        <v>1531</v>
      </c>
      <c r="D4714" s="122">
        <v>43845.413263888891</v>
      </c>
    </row>
    <row r="4715" spans="1:4" x14ac:dyDescent="0.25">
      <c r="A4715" s="78" t="s">
        <v>277</v>
      </c>
      <c r="B4715" s="78" t="s">
        <v>3199</v>
      </c>
      <c r="C4715" s="86" t="s">
        <v>1531</v>
      </c>
      <c r="D4715" s="122">
        <v>43845.413263888891</v>
      </c>
    </row>
    <row r="4716" spans="1:4" x14ac:dyDescent="0.25">
      <c r="A4716" s="78" t="s">
        <v>277</v>
      </c>
      <c r="B4716" s="78" t="s">
        <v>2569</v>
      </c>
      <c r="C4716" s="86" t="s">
        <v>1531</v>
      </c>
      <c r="D4716" s="122">
        <v>43845.413263888891</v>
      </c>
    </row>
    <row r="4717" spans="1:4" x14ac:dyDescent="0.25">
      <c r="A4717" s="78" t="s">
        <v>277</v>
      </c>
      <c r="B4717" s="78" t="s">
        <v>3015</v>
      </c>
      <c r="C4717" s="86" t="s">
        <v>1531</v>
      </c>
      <c r="D4717" s="122">
        <v>43845.413263888891</v>
      </c>
    </row>
    <row r="4718" spans="1:4" x14ac:dyDescent="0.25">
      <c r="A4718" s="78" t="s">
        <v>277</v>
      </c>
      <c r="B4718" s="78" t="s">
        <v>2555</v>
      </c>
      <c r="C4718" s="86" t="s">
        <v>1531</v>
      </c>
      <c r="D4718" s="122">
        <v>43845.413263888891</v>
      </c>
    </row>
    <row r="4719" spans="1:4" x14ac:dyDescent="0.25">
      <c r="A4719" s="78" t="s">
        <v>277</v>
      </c>
      <c r="B4719" s="78" t="s">
        <v>3072</v>
      </c>
      <c r="C4719" s="86" t="s">
        <v>1531</v>
      </c>
      <c r="D4719" s="122">
        <v>43845.413263888891</v>
      </c>
    </row>
    <row r="4720" spans="1:4" x14ac:dyDescent="0.25">
      <c r="A4720" s="78" t="s">
        <v>277</v>
      </c>
      <c r="B4720" s="78" t="s">
        <v>3294</v>
      </c>
      <c r="C4720" s="86" t="s">
        <v>1531</v>
      </c>
      <c r="D4720" s="122">
        <v>43845.413263888891</v>
      </c>
    </row>
    <row r="4721" spans="1:4" x14ac:dyDescent="0.25">
      <c r="A4721" s="78" t="s">
        <v>277</v>
      </c>
      <c r="B4721" s="78" t="s">
        <v>2984</v>
      </c>
      <c r="C4721" s="86" t="s">
        <v>1531</v>
      </c>
      <c r="D4721" s="122">
        <v>43845.413263888891</v>
      </c>
    </row>
    <row r="4722" spans="1:4" x14ac:dyDescent="0.25">
      <c r="A4722" s="78" t="s">
        <v>277</v>
      </c>
      <c r="B4722" s="78" t="s">
        <v>2994</v>
      </c>
      <c r="C4722" s="86" t="s">
        <v>1531</v>
      </c>
      <c r="D4722" s="122">
        <v>43845.413263888891</v>
      </c>
    </row>
    <row r="4723" spans="1:4" x14ac:dyDescent="0.25">
      <c r="A4723" s="78" t="s">
        <v>277</v>
      </c>
      <c r="B4723" s="78" t="s">
        <v>3001</v>
      </c>
      <c r="C4723" s="86" t="s">
        <v>1531</v>
      </c>
      <c r="D4723" s="122">
        <v>43845.413263888891</v>
      </c>
    </row>
    <row r="4724" spans="1:4" x14ac:dyDescent="0.25">
      <c r="A4724" s="78" t="s">
        <v>277</v>
      </c>
      <c r="B4724" s="78" t="s">
        <v>2476</v>
      </c>
      <c r="C4724" s="86" t="s">
        <v>1531</v>
      </c>
      <c r="D4724" s="122">
        <v>43845.413263888891</v>
      </c>
    </row>
    <row r="4725" spans="1:4" x14ac:dyDescent="0.25">
      <c r="A4725" s="78" t="s">
        <v>277</v>
      </c>
      <c r="B4725" s="78" t="s">
        <v>2558</v>
      </c>
      <c r="C4725" s="86" t="s">
        <v>1531</v>
      </c>
      <c r="D4725" s="122">
        <v>43845.413263888891</v>
      </c>
    </row>
    <row r="4726" spans="1:4" x14ac:dyDescent="0.25">
      <c r="A4726" s="78" t="s">
        <v>277</v>
      </c>
      <c r="B4726" s="78" t="s">
        <v>2982</v>
      </c>
      <c r="C4726" s="86" t="s">
        <v>1531</v>
      </c>
      <c r="D4726" s="122">
        <v>43845.413263888891</v>
      </c>
    </row>
    <row r="4727" spans="1:4" x14ac:dyDescent="0.25">
      <c r="A4727" s="78" t="s">
        <v>277</v>
      </c>
      <c r="B4727" s="78" t="s">
        <v>3119</v>
      </c>
      <c r="C4727" s="86" t="s">
        <v>1531</v>
      </c>
      <c r="D4727" s="122">
        <v>43845.413263888891</v>
      </c>
    </row>
    <row r="4728" spans="1:4" x14ac:dyDescent="0.25">
      <c r="A4728" s="78" t="s">
        <v>277</v>
      </c>
      <c r="B4728" s="78" t="s">
        <v>3029</v>
      </c>
      <c r="C4728" s="86" t="s">
        <v>1531</v>
      </c>
      <c r="D4728" s="122">
        <v>43845.413263888891</v>
      </c>
    </row>
    <row r="4729" spans="1:4" x14ac:dyDescent="0.25">
      <c r="A4729" s="78" t="s">
        <v>277</v>
      </c>
      <c r="B4729" s="78" t="s">
        <v>2998</v>
      </c>
      <c r="C4729" s="86" t="s">
        <v>1531</v>
      </c>
      <c r="D4729" s="122">
        <v>43845.413263888891</v>
      </c>
    </row>
    <row r="4730" spans="1:4" x14ac:dyDescent="0.25">
      <c r="A4730" s="78" t="s">
        <v>277</v>
      </c>
      <c r="B4730" s="78" t="s">
        <v>2606</v>
      </c>
      <c r="C4730" s="86" t="s">
        <v>1531</v>
      </c>
      <c r="D4730" s="122">
        <v>43845.413263888891</v>
      </c>
    </row>
    <row r="4731" spans="1:4" x14ac:dyDescent="0.25">
      <c r="A4731" s="78" t="s">
        <v>277</v>
      </c>
      <c r="B4731" s="78" t="s">
        <v>2990</v>
      </c>
      <c r="C4731" s="86" t="s">
        <v>1531</v>
      </c>
      <c r="D4731" s="122">
        <v>43845.413263888891</v>
      </c>
    </row>
    <row r="4732" spans="1:4" x14ac:dyDescent="0.25">
      <c r="A4732" s="78" t="s">
        <v>277</v>
      </c>
      <c r="B4732" s="78" t="s">
        <v>3295</v>
      </c>
      <c r="C4732" s="86" t="s">
        <v>1531</v>
      </c>
      <c r="D4732" s="122">
        <v>43845.413263888891</v>
      </c>
    </row>
    <row r="4733" spans="1:4" x14ac:dyDescent="0.25">
      <c r="A4733" s="78" t="s">
        <v>277</v>
      </c>
      <c r="B4733" s="78" t="s">
        <v>3035</v>
      </c>
      <c r="C4733" s="86" t="s">
        <v>1531</v>
      </c>
      <c r="D4733" s="122">
        <v>43845.413263888891</v>
      </c>
    </row>
    <row r="4734" spans="1:4" x14ac:dyDescent="0.25">
      <c r="A4734" s="78" t="s">
        <v>277</v>
      </c>
      <c r="B4734" s="78" t="s">
        <v>2723</v>
      </c>
      <c r="C4734" s="86" t="s">
        <v>1531</v>
      </c>
      <c r="D4734" s="122">
        <v>43845.413263888891</v>
      </c>
    </row>
    <row r="4735" spans="1:4" x14ac:dyDescent="0.25">
      <c r="A4735" s="78" t="s">
        <v>277</v>
      </c>
      <c r="B4735" s="78" t="s">
        <v>2608</v>
      </c>
      <c r="C4735" s="86" t="s">
        <v>1531</v>
      </c>
      <c r="D4735" s="122">
        <v>43845.413263888891</v>
      </c>
    </row>
    <row r="4736" spans="1:4" x14ac:dyDescent="0.25">
      <c r="A4736" s="78" t="s">
        <v>277</v>
      </c>
      <c r="B4736" s="78" t="s">
        <v>3007</v>
      </c>
      <c r="C4736" s="86" t="s">
        <v>1531</v>
      </c>
      <c r="D4736" s="122">
        <v>43845.413263888891</v>
      </c>
    </row>
    <row r="4737" spans="1:4" x14ac:dyDescent="0.25">
      <c r="A4737" s="78" t="s">
        <v>277</v>
      </c>
      <c r="B4737" s="78" t="s">
        <v>2448</v>
      </c>
      <c r="C4737" s="86" t="s">
        <v>1531</v>
      </c>
      <c r="D4737" s="122">
        <v>43845.413263888891</v>
      </c>
    </row>
    <row r="4738" spans="1:4" x14ac:dyDescent="0.25">
      <c r="A4738" s="78" t="s">
        <v>277</v>
      </c>
      <c r="B4738" s="78" t="s">
        <v>2989</v>
      </c>
      <c r="C4738" s="86" t="s">
        <v>1531</v>
      </c>
      <c r="D4738" s="122">
        <v>43845.413263888891</v>
      </c>
    </row>
    <row r="4739" spans="1:4" x14ac:dyDescent="0.25">
      <c r="A4739" s="78" t="s">
        <v>286</v>
      </c>
      <c r="B4739" s="78" t="s">
        <v>2624</v>
      </c>
      <c r="C4739" s="86" t="s">
        <v>1625</v>
      </c>
      <c r="D4739" s="122">
        <v>43848.48709490741</v>
      </c>
    </row>
    <row r="4740" spans="1:4" x14ac:dyDescent="0.25">
      <c r="A4740" s="78" t="s">
        <v>286</v>
      </c>
      <c r="B4740" s="78" t="s">
        <v>2559</v>
      </c>
      <c r="C4740" s="86" t="s">
        <v>1625</v>
      </c>
      <c r="D4740" s="122">
        <v>43848.48709490741</v>
      </c>
    </row>
    <row r="4741" spans="1:4" x14ac:dyDescent="0.25">
      <c r="A4741" s="78" t="s">
        <v>286</v>
      </c>
      <c r="B4741" s="78" t="s">
        <v>2709</v>
      </c>
      <c r="C4741" s="86" t="s">
        <v>1625</v>
      </c>
      <c r="D4741" s="122">
        <v>43848.48709490741</v>
      </c>
    </row>
    <row r="4742" spans="1:4" x14ac:dyDescent="0.25">
      <c r="A4742" s="78" t="s">
        <v>286</v>
      </c>
      <c r="B4742" s="78" t="s">
        <v>2997</v>
      </c>
      <c r="C4742" s="86" t="s">
        <v>1625</v>
      </c>
      <c r="D4742" s="122">
        <v>43848.48709490741</v>
      </c>
    </row>
    <row r="4743" spans="1:4" x14ac:dyDescent="0.25">
      <c r="A4743" s="78" t="s">
        <v>286</v>
      </c>
      <c r="B4743" s="78" t="s">
        <v>2460</v>
      </c>
      <c r="C4743" s="86" t="s">
        <v>1625</v>
      </c>
      <c r="D4743" s="122">
        <v>43848.48709490741</v>
      </c>
    </row>
    <row r="4744" spans="1:4" x14ac:dyDescent="0.25">
      <c r="A4744" s="78" t="s">
        <v>286</v>
      </c>
      <c r="B4744" s="78" t="s">
        <v>2989</v>
      </c>
      <c r="C4744" s="86" t="s">
        <v>1625</v>
      </c>
      <c r="D4744" s="122">
        <v>43848.48709490741</v>
      </c>
    </row>
    <row r="4745" spans="1:4" x14ac:dyDescent="0.25">
      <c r="A4745" s="78" t="s">
        <v>286</v>
      </c>
      <c r="B4745" s="78" t="s">
        <v>2981</v>
      </c>
      <c r="C4745" s="86" t="s">
        <v>1625</v>
      </c>
      <c r="D4745" s="122">
        <v>43848.48709490741</v>
      </c>
    </row>
    <row r="4746" spans="1:4" x14ac:dyDescent="0.25">
      <c r="A4746" s="78" t="s">
        <v>286</v>
      </c>
      <c r="B4746" s="78" t="s">
        <v>2994</v>
      </c>
      <c r="C4746" s="86" t="s">
        <v>1625</v>
      </c>
      <c r="D4746" s="122">
        <v>43848.48709490741</v>
      </c>
    </row>
    <row r="4747" spans="1:4" x14ac:dyDescent="0.25">
      <c r="A4747" s="78" t="s">
        <v>286</v>
      </c>
      <c r="B4747" s="78" t="s">
        <v>294</v>
      </c>
      <c r="C4747" s="86" t="s">
        <v>1625</v>
      </c>
      <c r="D4747" s="122">
        <v>43848.48709490741</v>
      </c>
    </row>
    <row r="4748" spans="1:4" x14ac:dyDescent="0.25">
      <c r="A4748" s="78" t="s">
        <v>286</v>
      </c>
      <c r="B4748" s="78" t="s">
        <v>2710</v>
      </c>
      <c r="C4748" s="86" t="s">
        <v>1625</v>
      </c>
      <c r="D4748" s="122">
        <v>43848.48709490741</v>
      </c>
    </row>
    <row r="4749" spans="1:4" x14ac:dyDescent="0.25">
      <c r="A4749" s="78" t="s">
        <v>286</v>
      </c>
      <c r="B4749" s="78" t="s">
        <v>2982</v>
      </c>
      <c r="C4749" s="86" t="s">
        <v>1625</v>
      </c>
      <c r="D4749" s="122">
        <v>43848.48709490741</v>
      </c>
    </row>
    <row r="4750" spans="1:4" x14ac:dyDescent="0.25">
      <c r="A4750" s="78" t="s">
        <v>286</v>
      </c>
      <c r="B4750" s="78" t="s">
        <v>3070</v>
      </c>
      <c r="C4750" s="86" t="s">
        <v>1625</v>
      </c>
      <c r="D4750" s="122">
        <v>43848.48709490741</v>
      </c>
    </row>
    <row r="4751" spans="1:4" x14ac:dyDescent="0.25">
      <c r="A4751" s="78" t="s">
        <v>286</v>
      </c>
      <c r="B4751" s="78" t="s">
        <v>3012</v>
      </c>
      <c r="C4751" s="86" t="s">
        <v>1625</v>
      </c>
      <c r="D4751" s="122">
        <v>43848.48709490741</v>
      </c>
    </row>
    <row r="4752" spans="1:4" x14ac:dyDescent="0.25">
      <c r="A4752" s="78" t="s">
        <v>286</v>
      </c>
      <c r="B4752" s="78" t="s">
        <v>2711</v>
      </c>
      <c r="C4752" s="86" t="s">
        <v>1625</v>
      </c>
      <c r="D4752" s="122">
        <v>43848.48709490741</v>
      </c>
    </row>
    <row r="4753" spans="1:4" x14ac:dyDescent="0.25">
      <c r="A4753" s="78" t="s">
        <v>286</v>
      </c>
      <c r="B4753" s="78" t="s">
        <v>3015</v>
      </c>
      <c r="C4753" s="86" t="s">
        <v>1625</v>
      </c>
      <c r="D4753" s="122">
        <v>43848.48709490741</v>
      </c>
    </row>
    <row r="4754" spans="1:4" x14ac:dyDescent="0.25">
      <c r="A4754" s="78" t="s">
        <v>286</v>
      </c>
      <c r="B4754" s="78" t="s">
        <v>2712</v>
      </c>
      <c r="C4754" s="86" t="s">
        <v>1625</v>
      </c>
      <c r="D4754" s="122">
        <v>43848.48709490741</v>
      </c>
    </row>
    <row r="4755" spans="1:4" x14ac:dyDescent="0.25">
      <c r="A4755" s="78" t="s">
        <v>286</v>
      </c>
      <c r="B4755" s="78" t="s">
        <v>2987</v>
      </c>
      <c r="C4755" s="86" t="s">
        <v>1625</v>
      </c>
      <c r="D4755" s="122">
        <v>43848.48709490741</v>
      </c>
    </row>
    <row r="4756" spans="1:4" x14ac:dyDescent="0.25">
      <c r="A4756" s="78" t="s">
        <v>286</v>
      </c>
      <c r="B4756" s="78" t="s">
        <v>2713</v>
      </c>
      <c r="C4756" s="86" t="s">
        <v>1625</v>
      </c>
      <c r="D4756" s="122">
        <v>43848.48709490741</v>
      </c>
    </row>
    <row r="4757" spans="1:4" x14ac:dyDescent="0.25">
      <c r="A4757" s="78" t="s">
        <v>286</v>
      </c>
      <c r="B4757" s="78" t="s">
        <v>2461</v>
      </c>
      <c r="C4757" s="86" t="s">
        <v>1625</v>
      </c>
      <c r="D4757" s="122">
        <v>43848.48709490741</v>
      </c>
    </row>
    <row r="4758" spans="1:4" x14ac:dyDescent="0.25">
      <c r="A4758" s="78" t="s">
        <v>286</v>
      </c>
      <c r="B4758" s="78" t="s">
        <v>2995</v>
      </c>
      <c r="C4758" s="86" t="s">
        <v>1625</v>
      </c>
      <c r="D4758" s="122">
        <v>43848.48709490741</v>
      </c>
    </row>
    <row r="4759" spans="1:4" x14ac:dyDescent="0.25">
      <c r="A4759" s="78" t="s">
        <v>286</v>
      </c>
      <c r="B4759" s="78" t="s">
        <v>2659</v>
      </c>
      <c r="C4759" s="86" t="s">
        <v>1625</v>
      </c>
      <c r="D4759" s="122">
        <v>43848.48709490741</v>
      </c>
    </row>
    <row r="4760" spans="1:4" x14ac:dyDescent="0.25">
      <c r="A4760" s="78" t="s">
        <v>286</v>
      </c>
      <c r="B4760" s="78" t="s">
        <v>2510</v>
      </c>
      <c r="C4760" s="86" t="s">
        <v>1625</v>
      </c>
      <c r="D4760" s="122">
        <v>43848.48709490741</v>
      </c>
    </row>
    <row r="4761" spans="1:4" x14ac:dyDescent="0.25">
      <c r="A4761" s="78" t="s">
        <v>286</v>
      </c>
      <c r="B4761" s="78" t="s">
        <v>2999</v>
      </c>
      <c r="C4761" s="86" t="s">
        <v>1625</v>
      </c>
      <c r="D4761" s="122">
        <v>43848.48709490741</v>
      </c>
    </row>
    <row r="4762" spans="1:4" x14ac:dyDescent="0.25">
      <c r="A4762" s="78" t="s">
        <v>286</v>
      </c>
      <c r="B4762" s="78" t="s">
        <v>2496</v>
      </c>
      <c r="C4762" s="86" t="s">
        <v>1625</v>
      </c>
      <c r="D4762" s="122">
        <v>43848.48709490741</v>
      </c>
    </row>
    <row r="4763" spans="1:4" x14ac:dyDescent="0.25">
      <c r="A4763" s="78" t="s">
        <v>286</v>
      </c>
      <c r="B4763" s="78" t="s">
        <v>3084</v>
      </c>
      <c r="C4763" s="86" t="s">
        <v>1625</v>
      </c>
      <c r="D4763" s="122">
        <v>43848.48709490741</v>
      </c>
    </row>
    <row r="4764" spans="1:4" x14ac:dyDescent="0.25">
      <c r="A4764" s="78" t="s">
        <v>286</v>
      </c>
      <c r="B4764" s="78" t="s">
        <v>65</v>
      </c>
      <c r="C4764" s="86" t="s">
        <v>1625</v>
      </c>
      <c r="D4764" s="122">
        <v>43848.48709490741</v>
      </c>
    </row>
    <row r="4765" spans="1:4" x14ac:dyDescent="0.25">
      <c r="A4765" s="78" t="s">
        <v>286</v>
      </c>
      <c r="B4765" s="78" t="s">
        <v>2985</v>
      </c>
      <c r="C4765" s="86" t="s">
        <v>1625</v>
      </c>
      <c r="D4765" s="122">
        <v>43848.48709490741</v>
      </c>
    </row>
    <row r="4766" spans="1:4" x14ac:dyDescent="0.25">
      <c r="A4766" s="78" t="s">
        <v>286</v>
      </c>
      <c r="B4766" s="78" t="s">
        <v>2523</v>
      </c>
      <c r="C4766" s="86" t="s">
        <v>1625</v>
      </c>
      <c r="D4766" s="122">
        <v>43848.48709490741</v>
      </c>
    </row>
    <row r="4767" spans="1:4" x14ac:dyDescent="0.25">
      <c r="A4767" s="78" t="s">
        <v>286</v>
      </c>
      <c r="B4767" s="78" t="s">
        <v>3111</v>
      </c>
      <c r="C4767" s="86" t="s">
        <v>1625</v>
      </c>
      <c r="D4767" s="122">
        <v>43848.48709490741</v>
      </c>
    </row>
    <row r="4768" spans="1:4" x14ac:dyDescent="0.25">
      <c r="A4768" s="78" t="s">
        <v>286</v>
      </c>
      <c r="B4768" s="78" t="s">
        <v>3101</v>
      </c>
      <c r="C4768" s="86" t="s">
        <v>1625</v>
      </c>
      <c r="D4768" s="122">
        <v>43848.48709490741</v>
      </c>
    </row>
    <row r="4769" spans="1:4" x14ac:dyDescent="0.25">
      <c r="A4769" s="78" t="s">
        <v>286</v>
      </c>
      <c r="B4769" s="78" t="s">
        <v>2714</v>
      </c>
      <c r="C4769" s="86" t="s">
        <v>1625</v>
      </c>
      <c r="D4769" s="122">
        <v>43848.48709490741</v>
      </c>
    </row>
    <row r="4770" spans="1:4" x14ac:dyDescent="0.25">
      <c r="A4770" s="78" t="s">
        <v>286</v>
      </c>
      <c r="B4770" s="78" t="s">
        <v>2990</v>
      </c>
      <c r="C4770" s="86" t="s">
        <v>1625</v>
      </c>
      <c r="D4770" s="122">
        <v>43848.48709490741</v>
      </c>
    </row>
    <row r="4771" spans="1:4" x14ac:dyDescent="0.25">
      <c r="A4771" s="78" t="s">
        <v>286</v>
      </c>
      <c r="B4771" s="78" t="s">
        <v>2492</v>
      </c>
      <c r="C4771" s="86" t="s">
        <v>1625</v>
      </c>
      <c r="D4771" s="122">
        <v>43848.48709490741</v>
      </c>
    </row>
    <row r="4772" spans="1:4" x14ac:dyDescent="0.25">
      <c r="A4772" s="78" t="s">
        <v>286</v>
      </c>
      <c r="B4772" s="78" t="s">
        <v>3006</v>
      </c>
      <c r="C4772" s="86" t="s">
        <v>1625</v>
      </c>
      <c r="D4772" s="122">
        <v>43848.48709490741</v>
      </c>
    </row>
    <row r="4773" spans="1:4" x14ac:dyDescent="0.25">
      <c r="A4773" s="78" t="s">
        <v>286</v>
      </c>
      <c r="B4773" s="78" t="s">
        <v>3007</v>
      </c>
      <c r="C4773" s="86" t="s">
        <v>1625</v>
      </c>
      <c r="D4773" s="122">
        <v>43848.48709490741</v>
      </c>
    </row>
    <row r="4774" spans="1:4" x14ac:dyDescent="0.25">
      <c r="A4774" s="78" t="s">
        <v>286</v>
      </c>
      <c r="B4774" s="78" t="s">
        <v>2448</v>
      </c>
      <c r="C4774" s="86" t="s">
        <v>1625</v>
      </c>
      <c r="D4774" s="122">
        <v>43848.48709490741</v>
      </c>
    </row>
    <row r="4775" spans="1:4" x14ac:dyDescent="0.25">
      <c r="A4775" s="78" t="s">
        <v>286</v>
      </c>
      <c r="B4775" s="78" t="s">
        <v>3008</v>
      </c>
      <c r="C4775" s="86" t="s">
        <v>1625</v>
      </c>
      <c r="D4775" s="122">
        <v>43848.48709490741</v>
      </c>
    </row>
    <row r="4776" spans="1:4" x14ac:dyDescent="0.25">
      <c r="A4776" s="78" t="s">
        <v>286</v>
      </c>
      <c r="B4776" s="78" t="s">
        <v>3009</v>
      </c>
      <c r="C4776" s="86" t="s">
        <v>1625</v>
      </c>
      <c r="D4776" s="122">
        <v>43848.48709490741</v>
      </c>
    </row>
    <row r="4777" spans="1:4" x14ac:dyDescent="0.25">
      <c r="A4777" s="78" t="s">
        <v>286</v>
      </c>
      <c r="B4777" s="78" t="s">
        <v>2465</v>
      </c>
      <c r="C4777" s="86" t="s">
        <v>1625</v>
      </c>
      <c r="D4777" s="122">
        <v>43848.48709490741</v>
      </c>
    </row>
    <row r="4778" spans="1:4" x14ac:dyDescent="0.25">
      <c r="A4778" s="78" t="s">
        <v>286</v>
      </c>
      <c r="B4778" s="78" t="s">
        <v>3010</v>
      </c>
      <c r="C4778" s="86" t="s">
        <v>1625</v>
      </c>
      <c r="D4778" s="122">
        <v>43848.48709490741</v>
      </c>
    </row>
    <row r="4779" spans="1:4" x14ac:dyDescent="0.25">
      <c r="A4779" s="78" t="s">
        <v>277</v>
      </c>
      <c r="B4779" s="78" t="s">
        <v>2624</v>
      </c>
      <c r="C4779" s="86" t="s">
        <v>1624</v>
      </c>
      <c r="D4779" s="122">
        <v>43848.405104166668</v>
      </c>
    </row>
    <row r="4780" spans="1:4" x14ac:dyDescent="0.25">
      <c r="A4780" s="78" t="s">
        <v>277</v>
      </c>
      <c r="B4780" s="78" t="s">
        <v>2559</v>
      </c>
      <c r="C4780" s="86" t="s">
        <v>1624</v>
      </c>
      <c r="D4780" s="122">
        <v>43848.405104166668</v>
      </c>
    </row>
    <row r="4781" spans="1:4" x14ac:dyDescent="0.25">
      <c r="A4781" s="78" t="s">
        <v>277</v>
      </c>
      <c r="B4781" s="78" t="s">
        <v>2709</v>
      </c>
      <c r="C4781" s="86" t="s">
        <v>1624</v>
      </c>
      <c r="D4781" s="122">
        <v>43848.405104166668</v>
      </c>
    </row>
    <row r="4782" spans="1:4" x14ac:dyDescent="0.25">
      <c r="A4782" s="78" t="s">
        <v>277</v>
      </c>
      <c r="B4782" s="78" t="s">
        <v>2997</v>
      </c>
      <c r="C4782" s="86" t="s">
        <v>1624</v>
      </c>
      <c r="D4782" s="122">
        <v>43848.405104166668</v>
      </c>
    </row>
    <row r="4783" spans="1:4" x14ac:dyDescent="0.25">
      <c r="A4783" s="78" t="s">
        <v>277</v>
      </c>
      <c r="B4783" s="78" t="s">
        <v>2460</v>
      </c>
      <c r="C4783" s="86" t="s">
        <v>1624</v>
      </c>
      <c r="D4783" s="122">
        <v>43848.405104166668</v>
      </c>
    </row>
    <row r="4784" spans="1:4" x14ac:dyDescent="0.25">
      <c r="A4784" s="78" t="s">
        <v>277</v>
      </c>
      <c r="B4784" s="78" t="s">
        <v>2989</v>
      </c>
      <c r="C4784" s="86" t="s">
        <v>1624</v>
      </c>
      <c r="D4784" s="122">
        <v>43848.405104166668</v>
      </c>
    </row>
    <row r="4785" spans="1:4" x14ac:dyDescent="0.25">
      <c r="A4785" s="78" t="s">
        <v>277</v>
      </c>
      <c r="B4785" s="78" t="s">
        <v>2981</v>
      </c>
      <c r="C4785" s="86" t="s">
        <v>1624</v>
      </c>
      <c r="D4785" s="122">
        <v>43848.405104166668</v>
      </c>
    </row>
    <row r="4786" spans="1:4" x14ac:dyDescent="0.25">
      <c r="A4786" s="78" t="s">
        <v>277</v>
      </c>
      <c r="B4786" s="78" t="s">
        <v>2994</v>
      </c>
      <c r="C4786" s="86" t="s">
        <v>1624</v>
      </c>
      <c r="D4786" s="122">
        <v>43848.405104166668</v>
      </c>
    </row>
    <row r="4787" spans="1:4" x14ac:dyDescent="0.25">
      <c r="A4787" s="78" t="s">
        <v>277</v>
      </c>
      <c r="B4787" s="78" t="s">
        <v>294</v>
      </c>
      <c r="C4787" s="86" t="s">
        <v>1624</v>
      </c>
      <c r="D4787" s="122">
        <v>43848.405104166668</v>
      </c>
    </row>
    <row r="4788" spans="1:4" x14ac:dyDescent="0.25">
      <c r="A4788" s="78" t="s">
        <v>277</v>
      </c>
      <c r="B4788" s="78" t="s">
        <v>2710</v>
      </c>
      <c r="C4788" s="86" t="s">
        <v>1624</v>
      </c>
      <c r="D4788" s="122">
        <v>43848.405104166668</v>
      </c>
    </row>
    <row r="4789" spans="1:4" x14ac:dyDescent="0.25">
      <c r="A4789" s="78" t="s">
        <v>277</v>
      </c>
      <c r="B4789" s="78" t="s">
        <v>2982</v>
      </c>
      <c r="C4789" s="86" t="s">
        <v>1624</v>
      </c>
      <c r="D4789" s="122">
        <v>43848.405104166668</v>
      </c>
    </row>
    <row r="4790" spans="1:4" x14ac:dyDescent="0.25">
      <c r="A4790" s="78" t="s">
        <v>277</v>
      </c>
      <c r="B4790" s="78" t="s">
        <v>3070</v>
      </c>
      <c r="C4790" s="86" t="s">
        <v>1624</v>
      </c>
      <c r="D4790" s="122">
        <v>43848.405104166668</v>
      </c>
    </row>
    <row r="4791" spans="1:4" x14ac:dyDescent="0.25">
      <c r="A4791" s="78" t="s">
        <v>277</v>
      </c>
      <c r="B4791" s="78" t="s">
        <v>3012</v>
      </c>
      <c r="C4791" s="86" t="s">
        <v>1624</v>
      </c>
      <c r="D4791" s="122">
        <v>43848.405104166668</v>
      </c>
    </row>
    <row r="4792" spans="1:4" x14ac:dyDescent="0.25">
      <c r="A4792" s="78" t="s">
        <v>277</v>
      </c>
      <c r="B4792" s="78" t="s">
        <v>2711</v>
      </c>
      <c r="C4792" s="86" t="s">
        <v>1624</v>
      </c>
      <c r="D4792" s="122">
        <v>43848.405104166668</v>
      </c>
    </row>
    <row r="4793" spans="1:4" x14ac:dyDescent="0.25">
      <c r="A4793" s="78" t="s">
        <v>277</v>
      </c>
      <c r="B4793" s="78" t="s">
        <v>3015</v>
      </c>
      <c r="C4793" s="86" t="s">
        <v>1624</v>
      </c>
      <c r="D4793" s="122">
        <v>43848.405104166668</v>
      </c>
    </row>
    <row r="4794" spans="1:4" x14ac:dyDescent="0.25">
      <c r="A4794" s="78" t="s">
        <v>277</v>
      </c>
      <c r="B4794" s="78" t="s">
        <v>2712</v>
      </c>
      <c r="C4794" s="86" t="s">
        <v>1624</v>
      </c>
      <c r="D4794" s="122">
        <v>43848.405104166668</v>
      </c>
    </row>
    <row r="4795" spans="1:4" x14ac:dyDescent="0.25">
      <c r="A4795" s="78" t="s">
        <v>277</v>
      </c>
      <c r="B4795" s="78" t="s">
        <v>2987</v>
      </c>
      <c r="C4795" s="86" t="s">
        <v>1624</v>
      </c>
      <c r="D4795" s="122">
        <v>43848.405104166668</v>
      </c>
    </row>
    <row r="4796" spans="1:4" x14ac:dyDescent="0.25">
      <c r="A4796" s="78" t="s">
        <v>277</v>
      </c>
      <c r="B4796" s="78" t="s">
        <v>2713</v>
      </c>
      <c r="C4796" s="86" t="s">
        <v>1624</v>
      </c>
      <c r="D4796" s="122">
        <v>43848.405104166668</v>
      </c>
    </row>
    <row r="4797" spans="1:4" x14ac:dyDescent="0.25">
      <c r="A4797" s="78" t="s">
        <v>277</v>
      </c>
      <c r="B4797" s="78" t="s">
        <v>2461</v>
      </c>
      <c r="C4797" s="86" t="s">
        <v>1624</v>
      </c>
      <c r="D4797" s="122">
        <v>43848.405104166668</v>
      </c>
    </row>
    <row r="4798" spans="1:4" x14ac:dyDescent="0.25">
      <c r="A4798" s="78" t="s">
        <v>277</v>
      </c>
      <c r="B4798" s="78" t="s">
        <v>2995</v>
      </c>
      <c r="C4798" s="86" t="s">
        <v>1624</v>
      </c>
      <c r="D4798" s="122">
        <v>43848.405104166668</v>
      </c>
    </row>
    <row r="4799" spans="1:4" x14ac:dyDescent="0.25">
      <c r="A4799" s="78" t="s">
        <v>277</v>
      </c>
      <c r="B4799" s="78" t="s">
        <v>2659</v>
      </c>
      <c r="C4799" s="86" t="s">
        <v>1624</v>
      </c>
      <c r="D4799" s="122">
        <v>43848.405104166668</v>
      </c>
    </row>
    <row r="4800" spans="1:4" x14ac:dyDescent="0.25">
      <c r="A4800" s="78" t="s">
        <v>277</v>
      </c>
      <c r="B4800" s="78" t="s">
        <v>2510</v>
      </c>
      <c r="C4800" s="86" t="s">
        <v>1624</v>
      </c>
      <c r="D4800" s="122">
        <v>43848.405104166668</v>
      </c>
    </row>
    <row r="4801" spans="1:4" x14ac:dyDescent="0.25">
      <c r="A4801" s="78" t="s">
        <v>277</v>
      </c>
      <c r="B4801" s="78" t="s">
        <v>2999</v>
      </c>
      <c r="C4801" s="86" t="s">
        <v>1624</v>
      </c>
      <c r="D4801" s="122">
        <v>43848.405104166668</v>
      </c>
    </row>
    <row r="4802" spans="1:4" x14ac:dyDescent="0.25">
      <c r="A4802" s="78" t="s">
        <v>277</v>
      </c>
      <c r="B4802" s="78" t="s">
        <v>2496</v>
      </c>
      <c r="C4802" s="86" t="s">
        <v>1624</v>
      </c>
      <c r="D4802" s="122">
        <v>43848.405104166668</v>
      </c>
    </row>
    <row r="4803" spans="1:4" x14ac:dyDescent="0.25">
      <c r="A4803" s="78" t="s">
        <v>277</v>
      </c>
      <c r="B4803" s="78" t="s">
        <v>3084</v>
      </c>
      <c r="C4803" s="86" t="s">
        <v>1624</v>
      </c>
      <c r="D4803" s="122">
        <v>43848.405104166668</v>
      </c>
    </row>
    <row r="4804" spans="1:4" x14ac:dyDescent="0.25">
      <c r="A4804" s="78" t="s">
        <v>277</v>
      </c>
      <c r="B4804" s="78" t="s">
        <v>65</v>
      </c>
      <c r="C4804" s="86" t="s">
        <v>1624</v>
      </c>
      <c r="D4804" s="122">
        <v>43848.405104166668</v>
      </c>
    </row>
    <row r="4805" spans="1:4" x14ac:dyDescent="0.25">
      <c r="A4805" s="78" t="s">
        <v>277</v>
      </c>
      <c r="B4805" s="78" t="s">
        <v>2985</v>
      </c>
      <c r="C4805" s="86" t="s">
        <v>1624</v>
      </c>
      <c r="D4805" s="122">
        <v>43848.405104166668</v>
      </c>
    </row>
    <row r="4806" spans="1:4" x14ac:dyDescent="0.25">
      <c r="A4806" s="78" t="s">
        <v>277</v>
      </c>
      <c r="B4806" s="78" t="s">
        <v>2523</v>
      </c>
      <c r="C4806" s="86" t="s">
        <v>1624</v>
      </c>
      <c r="D4806" s="122">
        <v>43848.405104166668</v>
      </c>
    </row>
    <row r="4807" spans="1:4" x14ac:dyDescent="0.25">
      <c r="A4807" s="78" t="s">
        <v>277</v>
      </c>
      <c r="B4807" s="78" t="s">
        <v>3111</v>
      </c>
      <c r="C4807" s="86" t="s">
        <v>1624</v>
      </c>
      <c r="D4807" s="122">
        <v>43848.405104166668</v>
      </c>
    </row>
    <row r="4808" spans="1:4" x14ac:dyDescent="0.25">
      <c r="A4808" s="78" t="s">
        <v>277</v>
      </c>
      <c r="B4808" s="78" t="s">
        <v>3101</v>
      </c>
      <c r="C4808" s="86" t="s">
        <v>1624</v>
      </c>
      <c r="D4808" s="122">
        <v>43848.405104166668</v>
      </c>
    </row>
    <row r="4809" spans="1:4" x14ac:dyDescent="0.25">
      <c r="A4809" s="78" t="s">
        <v>277</v>
      </c>
      <c r="B4809" s="78" t="s">
        <v>2714</v>
      </c>
      <c r="C4809" s="86" t="s">
        <v>1624</v>
      </c>
      <c r="D4809" s="122">
        <v>43848.405104166668</v>
      </c>
    </row>
    <row r="4810" spans="1:4" x14ac:dyDescent="0.25">
      <c r="A4810" s="78" t="s">
        <v>277</v>
      </c>
      <c r="B4810" s="78" t="s">
        <v>2990</v>
      </c>
      <c r="C4810" s="86" t="s">
        <v>1624</v>
      </c>
      <c r="D4810" s="122">
        <v>43848.405104166668</v>
      </c>
    </row>
    <row r="4811" spans="1:4" x14ac:dyDescent="0.25">
      <c r="A4811" s="78" t="s">
        <v>277</v>
      </c>
      <c r="B4811" s="78" t="s">
        <v>2492</v>
      </c>
      <c r="C4811" s="86" t="s">
        <v>1624</v>
      </c>
      <c r="D4811" s="122">
        <v>43848.405104166668</v>
      </c>
    </row>
    <row r="4812" spans="1:4" x14ac:dyDescent="0.25">
      <c r="A4812" s="78" t="s">
        <v>277</v>
      </c>
      <c r="B4812" s="78" t="s">
        <v>3006</v>
      </c>
      <c r="C4812" s="86" t="s">
        <v>1624</v>
      </c>
      <c r="D4812" s="122">
        <v>43848.405104166668</v>
      </c>
    </row>
    <row r="4813" spans="1:4" x14ac:dyDescent="0.25">
      <c r="A4813" s="78" t="s">
        <v>277</v>
      </c>
      <c r="B4813" s="78" t="s">
        <v>3007</v>
      </c>
      <c r="C4813" s="86" t="s">
        <v>1624</v>
      </c>
      <c r="D4813" s="122">
        <v>43848.405104166668</v>
      </c>
    </row>
    <row r="4814" spans="1:4" x14ac:dyDescent="0.25">
      <c r="A4814" s="78" t="s">
        <v>277</v>
      </c>
      <c r="B4814" s="78" t="s">
        <v>2448</v>
      </c>
      <c r="C4814" s="86" t="s">
        <v>1624</v>
      </c>
      <c r="D4814" s="122">
        <v>43848.405104166668</v>
      </c>
    </row>
    <row r="4815" spans="1:4" x14ac:dyDescent="0.25">
      <c r="A4815" s="78" t="s">
        <v>277</v>
      </c>
      <c r="B4815" s="78" t="s">
        <v>3008</v>
      </c>
      <c r="C4815" s="86" t="s">
        <v>1624</v>
      </c>
      <c r="D4815" s="122">
        <v>43848.405104166668</v>
      </c>
    </row>
    <row r="4816" spans="1:4" x14ac:dyDescent="0.25">
      <c r="A4816" s="78" t="s">
        <v>277</v>
      </c>
      <c r="B4816" s="78" t="s">
        <v>3009</v>
      </c>
      <c r="C4816" s="86" t="s">
        <v>1624</v>
      </c>
      <c r="D4816" s="122">
        <v>43848.405104166668</v>
      </c>
    </row>
    <row r="4817" spans="1:4" x14ac:dyDescent="0.25">
      <c r="A4817" s="78" t="s">
        <v>277</v>
      </c>
      <c r="B4817" s="78" t="s">
        <v>2465</v>
      </c>
      <c r="C4817" s="86" t="s">
        <v>1624</v>
      </c>
      <c r="D4817" s="122">
        <v>43848.405104166668</v>
      </c>
    </row>
    <row r="4818" spans="1:4" x14ac:dyDescent="0.25">
      <c r="A4818" s="78" t="s">
        <v>277</v>
      </c>
      <c r="B4818" s="78" t="s">
        <v>3010</v>
      </c>
      <c r="C4818" s="86" t="s">
        <v>1624</v>
      </c>
      <c r="D4818" s="122">
        <v>43848.405104166668</v>
      </c>
    </row>
    <row r="4819" spans="1:4" x14ac:dyDescent="0.25">
      <c r="A4819" s="78" t="s">
        <v>232</v>
      </c>
      <c r="B4819" s="78" t="s">
        <v>2624</v>
      </c>
      <c r="C4819" s="86" t="s">
        <v>1623</v>
      </c>
      <c r="D4819" s="122">
        <v>43848.713391203702</v>
      </c>
    </row>
    <row r="4820" spans="1:4" x14ac:dyDescent="0.25">
      <c r="A4820" s="78" t="s">
        <v>232</v>
      </c>
      <c r="B4820" s="78" t="s">
        <v>2559</v>
      </c>
      <c r="C4820" s="86" t="s">
        <v>1623</v>
      </c>
      <c r="D4820" s="122">
        <v>43848.713391203702</v>
      </c>
    </row>
    <row r="4821" spans="1:4" x14ac:dyDescent="0.25">
      <c r="A4821" s="78" t="s">
        <v>232</v>
      </c>
      <c r="B4821" s="78" t="s">
        <v>2709</v>
      </c>
      <c r="C4821" s="86" t="s">
        <v>1623</v>
      </c>
      <c r="D4821" s="122">
        <v>43848.713391203702</v>
      </c>
    </row>
    <row r="4822" spans="1:4" x14ac:dyDescent="0.25">
      <c r="A4822" s="78" t="s">
        <v>232</v>
      </c>
      <c r="B4822" s="78" t="s">
        <v>2997</v>
      </c>
      <c r="C4822" s="86" t="s">
        <v>1623</v>
      </c>
      <c r="D4822" s="122">
        <v>43848.713391203702</v>
      </c>
    </row>
    <row r="4823" spans="1:4" x14ac:dyDescent="0.25">
      <c r="A4823" s="78" t="s">
        <v>232</v>
      </c>
      <c r="B4823" s="78" t="s">
        <v>2460</v>
      </c>
      <c r="C4823" s="86" t="s">
        <v>1623</v>
      </c>
      <c r="D4823" s="122">
        <v>43848.713391203702</v>
      </c>
    </row>
    <row r="4824" spans="1:4" x14ac:dyDescent="0.25">
      <c r="A4824" s="78" t="s">
        <v>232</v>
      </c>
      <c r="B4824" s="78" t="s">
        <v>2989</v>
      </c>
      <c r="C4824" s="86" t="s">
        <v>1623</v>
      </c>
      <c r="D4824" s="122">
        <v>43848.713391203702</v>
      </c>
    </row>
    <row r="4825" spans="1:4" x14ac:dyDescent="0.25">
      <c r="A4825" s="78" t="s">
        <v>232</v>
      </c>
      <c r="B4825" s="78" t="s">
        <v>2981</v>
      </c>
      <c r="C4825" s="86" t="s">
        <v>1623</v>
      </c>
      <c r="D4825" s="122">
        <v>43848.713391203702</v>
      </c>
    </row>
    <row r="4826" spans="1:4" x14ac:dyDescent="0.25">
      <c r="A4826" s="78" t="s">
        <v>232</v>
      </c>
      <c r="B4826" s="78" t="s">
        <v>2994</v>
      </c>
      <c r="C4826" s="86" t="s">
        <v>1623</v>
      </c>
      <c r="D4826" s="122">
        <v>43848.713391203702</v>
      </c>
    </row>
    <row r="4827" spans="1:4" x14ac:dyDescent="0.25">
      <c r="A4827" s="78" t="s">
        <v>232</v>
      </c>
      <c r="B4827" s="78" t="s">
        <v>294</v>
      </c>
      <c r="C4827" s="86" t="s">
        <v>1623</v>
      </c>
      <c r="D4827" s="122">
        <v>43848.713391203702</v>
      </c>
    </row>
    <row r="4828" spans="1:4" x14ac:dyDescent="0.25">
      <c r="A4828" s="78" t="s">
        <v>232</v>
      </c>
      <c r="B4828" s="78" t="s">
        <v>2710</v>
      </c>
      <c r="C4828" s="86" t="s">
        <v>1623</v>
      </c>
      <c r="D4828" s="122">
        <v>43848.713391203702</v>
      </c>
    </row>
    <row r="4829" spans="1:4" x14ac:dyDescent="0.25">
      <c r="A4829" s="78" t="s">
        <v>232</v>
      </c>
      <c r="B4829" s="78" t="s">
        <v>2982</v>
      </c>
      <c r="C4829" s="86" t="s">
        <v>1623</v>
      </c>
      <c r="D4829" s="122">
        <v>43848.713391203702</v>
      </c>
    </row>
    <row r="4830" spans="1:4" x14ac:dyDescent="0.25">
      <c r="A4830" s="78" t="s">
        <v>232</v>
      </c>
      <c r="B4830" s="78" t="s">
        <v>3070</v>
      </c>
      <c r="C4830" s="86" t="s">
        <v>1623</v>
      </c>
      <c r="D4830" s="122">
        <v>43848.713391203702</v>
      </c>
    </row>
    <row r="4831" spans="1:4" x14ac:dyDescent="0.25">
      <c r="A4831" s="78" t="s">
        <v>232</v>
      </c>
      <c r="B4831" s="78" t="s">
        <v>3012</v>
      </c>
      <c r="C4831" s="86" t="s">
        <v>1623</v>
      </c>
      <c r="D4831" s="122">
        <v>43848.713391203702</v>
      </c>
    </row>
    <row r="4832" spans="1:4" x14ac:dyDescent="0.25">
      <c r="A4832" s="78" t="s">
        <v>232</v>
      </c>
      <c r="B4832" s="78" t="s">
        <v>2711</v>
      </c>
      <c r="C4832" s="86" t="s">
        <v>1623</v>
      </c>
      <c r="D4832" s="122">
        <v>43848.713391203702</v>
      </c>
    </row>
    <row r="4833" spans="1:4" x14ac:dyDescent="0.25">
      <c r="A4833" s="78" t="s">
        <v>232</v>
      </c>
      <c r="B4833" s="78" t="s">
        <v>3015</v>
      </c>
      <c r="C4833" s="86" t="s">
        <v>1623</v>
      </c>
      <c r="D4833" s="122">
        <v>43848.713391203702</v>
      </c>
    </row>
    <row r="4834" spans="1:4" x14ac:dyDescent="0.25">
      <c r="A4834" s="78" t="s">
        <v>232</v>
      </c>
      <c r="B4834" s="78" t="s">
        <v>2712</v>
      </c>
      <c r="C4834" s="86" t="s">
        <v>1623</v>
      </c>
      <c r="D4834" s="122">
        <v>43848.713391203702</v>
      </c>
    </row>
    <row r="4835" spans="1:4" x14ac:dyDescent="0.25">
      <c r="A4835" s="78" t="s">
        <v>232</v>
      </c>
      <c r="B4835" s="78" t="s">
        <v>2987</v>
      </c>
      <c r="C4835" s="86" t="s">
        <v>1623</v>
      </c>
      <c r="D4835" s="122">
        <v>43848.713391203702</v>
      </c>
    </row>
    <row r="4836" spans="1:4" x14ac:dyDescent="0.25">
      <c r="A4836" s="78" t="s">
        <v>232</v>
      </c>
      <c r="B4836" s="78" t="s">
        <v>2713</v>
      </c>
      <c r="C4836" s="86" t="s">
        <v>1623</v>
      </c>
      <c r="D4836" s="122">
        <v>43848.713391203702</v>
      </c>
    </row>
    <row r="4837" spans="1:4" x14ac:dyDescent="0.25">
      <c r="A4837" s="78" t="s">
        <v>232</v>
      </c>
      <c r="B4837" s="78" t="s">
        <v>2461</v>
      </c>
      <c r="C4837" s="86" t="s">
        <v>1623</v>
      </c>
      <c r="D4837" s="122">
        <v>43848.713391203702</v>
      </c>
    </row>
    <row r="4838" spans="1:4" x14ac:dyDescent="0.25">
      <c r="A4838" s="78" t="s">
        <v>232</v>
      </c>
      <c r="B4838" s="78" t="s">
        <v>2995</v>
      </c>
      <c r="C4838" s="86" t="s">
        <v>1623</v>
      </c>
      <c r="D4838" s="122">
        <v>43848.713391203702</v>
      </c>
    </row>
    <row r="4839" spans="1:4" x14ac:dyDescent="0.25">
      <c r="A4839" s="78" t="s">
        <v>232</v>
      </c>
      <c r="B4839" s="78" t="s">
        <v>2659</v>
      </c>
      <c r="C4839" s="86" t="s">
        <v>1623</v>
      </c>
      <c r="D4839" s="122">
        <v>43848.713391203702</v>
      </c>
    </row>
    <row r="4840" spans="1:4" x14ac:dyDescent="0.25">
      <c r="A4840" s="78" t="s">
        <v>232</v>
      </c>
      <c r="B4840" s="78" t="s">
        <v>2510</v>
      </c>
      <c r="C4840" s="86" t="s">
        <v>1623</v>
      </c>
      <c r="D4840" s="122">
        <v>43848.713391203702</v>
      </c>
    </row>
    <row r="4841" spans="1:4" x14ac:dyDescent="0.25">
      <c r="A4841" s="78" t="s">
        <v>232</v>
      </c>
      <c r="B4841" s="78" t="s">
        <v>2999</v>
      </c>
      <c r="C4841" s="86" t="s">
        <v>1623</v>
      </c>
      <c r="D4841" s="122">
        <v>43848.713391203702</v>
      </c>
    </row>
    <row r="4842" spans="1:4" x14ac:dyDescent="0.25">
      <c r="A4842" s="78" t="s">
        <v>232</v>
      </c>
      <c r="B4842" s="78" t="s">
        <v>2496</v>
      </c>
      <c r="C4842" s="86" t="s">
        <v>1623</v>
      </c>
      <c r="D4842" s="122">
        <v>43848.713391203702</v>
      </c>
    </row>
    <row r="4843" spans="1:4" x14ac:dyDescent="0.25">
      <c r="A4843" s="78" t="s">
        <v>232</v>
      </c>
      <c r="B4843" s="78" t="s">
        <v>3084</v>
      </c>
      <c r="C4843" s="86" t="s">
        <v>1623</v>
      </c>
      <c r="D4843" s="122">
        <v>43848.713391203702</v>
      </c>
    </row>
    <row r="4844" spans="1:4" x14ac:dyDescent="0.25">
      <c r="A4844" s="78" t="s">
        <v>232</v>
      </c>
      <c r="B4844" s="78" t="s">
        <v>65</v>
      </c>
      <c r="C4844" s="86" t="s">
        <v>1623</v>
      </c>
      <c r="D4844" s="122">
        <v>43848.713391203702</v>
      </c>
    </row>
    <row r="4845" spans="1:4" x14ac:dyDescent="0.25">
      <c r="A4845" s="78" t="s">
        <v>232</v>
      </c>
      <c r="B4845" s="78" t="s">
        <v>2985</v>
      </c>
      <c r="C4845" s="86" t="s">
        <v>1623</v>
      </c>
      <c r="D4845" s="122">
        <v>43848.713391203702</v>
      </c>
    </row>
    <row r="4846" spans="1:4" x14ac:dyDescent="0.25">
      <c r="A4846" s="78" t="s">
        <v>232</v>
      </c>
      <c r="B4846" s="78" t="s">
        <v>2523</v>
      </c>
      <c r="C4846" s="86" t="s">
        <v>1623</v>
      </c>
      <c r="D4846" s="122">
        <v>43848.713391203702</v>
      </c>
    </row>
    <row r="4847" spans="1:4" x14ac:dyDescent="0.25">
      <c r="A4847" s="78" t="s">
        <v>232</v>
      </c>
      <c r="B4847" s="78" t="s">
        <v>3111</v>
      </c>
      <c r="C4847" s="86" t="s">
        <v>1623</v>
      </c>
      <c r="D4847" s="122">
        <v>43848.713391203702</v>
      </c>
    </row>
    <row r="4848" spans="1:4" x14ac:dyDescent="0.25">
      <c r="A4848" s="78" t="s">
        <v>232</v>
      </c>
      <c r="B4848" s="78" t="s">
        <v>3101</v>
      </c>
      <c r="C4848" s="86" t="s">
        <v>1623</v>
      </c>
      <c r="D4848" s="122">
        <v>43848.713391203702</v>
      </c>
    </row>
    <row r="4849" spans="1:4" x14ac:dyDescent="0.25">
      <c r="A4849" s="78" t="s">
        <v>232</v>
      </c>
      <c r="B4849" s="78" t="s">
        <v>2714</v>
      </c>
      <c r="C4849" s="86" t="s">
        <v>1623</v>
      </c>
      <c r="D4849" s="122">
        <v>43848.713391203702</v>
      </c>
    </row>
    <row r="4850" spans="1:4" x14ac:dyDescent="0.25">
      <c r="A4850" s="78" t="s">
        <v>232</v>
      </c>
      <c r="B4850" s="78" t="s">
        <v>2990</v>
      </c>
      <c r="C4850" s="86" t="s">
        <v>1623</v>
      </c>
      <c r="D4850" s="122">
        <v>43848.713391203702</v>
      </c>
    </row>
    <row r="4851" spans="1:4" x14ac:dyDescent="0.25">
      <c r="A4851" s="78" t="s">
        <v>232</v>
      </c>
      <c r="B4851" s="78" t="s">
        <v>2492</v>
      </c>
      <c r="C4851" s="86" t="s">
        <v>1623</v>
      </c>
      <c r="D4851" s="122">
        <v>43848.713391203702</v>
      </c>
    </row>
    <row r="4852" spans="1:4" x14ac:dyDescent="0.25">
      <c r="A4852" s="78" t="s">
        <v>232</v>
      </c>
      <c r="B4852" s="78" t="s">
        <v>3006</v>
      </c>
      <c r="C4852" s="86" t="s">
        <v>1623</v>
      </c>
      <c r="D4852" s="122">
        <v>43848.713391203702</v>
      </c>
    </row>
    <row r="4853" spans="1:4" x14ac:dyDescent="0.25">
      <c r="A4853" s="78" t="s">
        <v>232</v>
      </c>
      <c r="B4853" s="78" t="s">
        <v>3007</v>
      </c>
      <c r="C4853" s="86" t="s">
        <v>1623</v>
      </c>
      <c r="D4853" s="122">
        <v>43848.713391203702</v>
      </c>
    </row>
    <row r="4854" spans="1:4" x14ac:dyDescent="0.25">
      <c r="A4854" s="78" t="s">
        <v>232</v>
      </c>
      <c r="B4854" s="78" t="s">
        <v>2448</v>
      </c>
      <c r="C4854" s="86" t="s">
        <v>1623</v>
      </c>
      <c r="D4854" s="122">
        <v>43848.713391203702</v>
      </c>
    </row>
    <row r="4855" spans="1:4" x14ac:dyDescent="0.25">
      <c r="A4855" s="78" t="s">
        <v>232</v>
      </c>
      <c r="B4855" s="78" t="s">
        <v>3008</v>
      </c>
      <c r="C4855" s="86" t="s">
        <v>1623</v>
      </c>
      <c r="D4855" s="122">
        <v>43848.713391203702</v>
      </c>
    </row>
    <row r="4856" spans="1:4" x14ac:dyDescent="0.25">
      <c r="A4856" s="78" t="s">
        <v>232</v>
      </c>
      <c r="B4856" s="78" t="s">
        <v>3009</v>
      </c>
      <c r="C4856" s="86" t="s">
        <v>1623</v>
      </c>
      <c r="D4856" s="122">
        <v>43848.713391203702</v>
      </c>
    </row>
    <row r="4857" spans="1:4" x14ac:dyDescent="0.25">
      <c r="A4857" s="78" t="s">
        <v>232</v>
      </c>
      <c r="B4857" s="78" t="s">
        <v>2465</v>
      </c>
      <c r="C4857" s="86" t="s">
        <v>1623</v>
      </c>
      <c r="D4857" s="122">
        <v>43848.713391203702</v>
      </c>
    </row>
    <row r="4858" spans="1:4" x14ac:dyDescent="0.25">
      <c r="A4858" s="78" t="s">
        <v>232</v>
      </c>
      <c r="B4858" s="78" t="s">
        <v>3010</v>
      </c>
      <c r="C4858" s="86" t="s">
        <v>1623</v>
      </c>
      <c r="D4858" s="122">
        <v>43848.713391203702</v>
      </c>
    </row>
    <row r="4859" spans="1:4" x14ac:dyDescent="0.25">
      <c r="A4859" s="78" t="s">
        <v>279</v>
      </c>
      <c r="B4859" s="78" t="s">
        <v>3296</v>
      </c>
      <c r="C4859" s="86" t="s">
        <v>1555</v>
      </c>
      <c r="D4859" s="122">
        <v>43852.710844907408</v>
      </c>
    </row>
    <row r="4860" spans="1:4" x14ac:dyDescent="0.25">
      <c r="A4860" s="78" t="s">
        <v>279</v>
      </c>
      <c r="B4860" s="78" t="s">
        <v>3154</v>
      </c>
      <c r="C4860" s="86" t="s">
        <v>1555</v>
      </c>
      <c r="D4860" s="122">
        <v>43852.710844907408</v>
      </c>
    </row>
    <row r="4861" spans="1:4" x14ac:dyDescent="0.25">
      <c r="A4861" s="78" t="s">
        <v>279</v>
      </c>
      <c r="B4861" s="78" t="s">
        <v>294</v>
      </c>
      <c r="C4861" s="86" t="s">
        <v>1555</v>
      </c>
      <c r="D4861" s="122">
        <v>43852.710844907408</v>
      </c>
    </row>
    <row r="4862" spans="1:4" x14ac:dyDescent="0.25">
      <c r="A4862" s="78" t="s">
        <v>279</v>
      </c>
      <c r="B4862" s="78" t="s">
        <v>3062</v>
      </c>
      <c r="C4862" s="86" t="s">
        <v>1555</v>
      </c>
      <c r="D4862" s="122">
        <v>43852.710844907408</v>
      </c>
    </row>
    <row r="4863" spans="1:4" x14ac:dyDescent="0.25">
      <c r="A4863" s="78" t="s">
        <v>279</v>
      </c>
      <c r="B4863" s="78" t="s">
        <v>3297</v>
      </c>
      <c r="C4863" s="86" t="s">
        <v>1555</v>
      </c>
      <c r="D4863" s="122">
        <v>43852.710844907408</v>
      </c>
    </row>
    <row r="4864" spans="1:4" x14ac:dyDescent="0.25">
      <c r="A4864" s="78" t="s">
        <v>279</v>
      </c>
      <c r="B4864" s="78" t="s">
        <v>2989</v>
      </c>
      <c r="C4864" s="86" t="s">
        <v>1555</v>
      </c>
      <c r="D4864" s="122">
        <v>43852.710844907408</v>
      </c>
    </row>
    <row r="4865" spans="1:4" x14ac:dyDescent="0.25">
      <c r="A4865" s="78" t="s">
        <v>279</v>
      </c>
      <c r="B4865" s="78" t="s">
        <v>2981</v>
      </c>
      <c r="C4865" s="86" t="s">
        <v>1555</v>
      </c>
      <c r="D4865" s="122">
        <v>43852.710844907408</v>
      </c>
    </row>
    <row r="4866" spans="1:4" x14ac:dyDescent="0.25">
      <c r="A4866" s="78" t="s">
        <v>279</v>
      </c>
      <c r="B4866" s="78" t="s">
        <v>2994</v>
      </c>
      <c r="C4866" s="86" t="s">
        <v>1555</v>
      </c>
      <c r="D4866" s="122">
        <v>43852.710844907408</v>
      </c>
    </row>
    <row r="4867" spans="1:4" x14ac:dyDescent="0.25">
      <c r="A4867" s="78" t="s">
        <v>279</v>
      </c>
      <c r="B4867" s="78" t="s">
        <v>3014</v>
      </c>
      <c r="C4867" s="86" t="s">
        <v>1555</v>
      </c>
      <c r="D4867" s="122">
        <v>43852.710844907408</v>
      </c>
    </row>
    <row r="4868" spans="1:4" x14ac:dyDescent="0.25">
      <c r="A4868" s="78" t="s">
        <v>279</v>
      </c>
      <c r="B4868" s="78" t="s">
        <v>3000</v>
      </c>
      <c r="C4868" s="86" t="s">
        <v>1555</v>
      </c>
      <c r="D4868" s="122">
        <v>43852.710844907408</v>
      </c>
    </row>
    <row r="4869" spans="1:4" x14ac:dyDescent="0.25">
      <c r="A4869" s="78" t="s">
        <v>279</v>
      </c>
      <c r="B4869" s="78" t="s">
        <v>2510</v>
      </c>
      <c r="C4869" s="86" t="s">
        <v>1555</v>
      </c>
      <c r="D4869" s="122">
        <v>43852.710844907408</v>
      </c>
    </row>
    <row r="4870" spans="1:4" x14ac:dyDescent="0.25">
      <c r="A4870" s="78" t="s">
        <v>279</v>
      </c>
      <c r="B4870" s="78" t="s">
        <v>2999</v>
      </c>
      <c r="C4870" s="86" t="s">
        <v>1555</v>
      </c>
      <c r="D4870" s="122">
        <v>43852.710844907408</v>
      </c>
    </row>
    <row r="4871" spans="1:4" x14ac:dyDescent="0.25">
      <c r="A4871" s="78" t="s">
        <v>279</v>
      </c>
      <c r="B4871" s="78" t="s">
        <v>2543</v>
      </c>
      <c r="C4871" s="86" t="s">
        <v>1555</v>
      </c>
      <c r="D4871" s="122">
        <v>43852.710844907408</v>
      </c>
    </row>
    <row r="4872" spans="1:4" x14ac:dyDescent="0.25">
      <c r="A4872" s="78" t="s">
        <v>279</v>
      </c>
      <c r="B4872" s="78" t="s">
        <v>3084</v>
      </c>
      <c r="C4872" s="86" t="s">
        <v>1555</v>
      </c>
      <c r="D4872" s="122">
        <v>43852.710844907408</v>
      </c>
    </row>
    <row r="4873" spans="1:4" x14ac:dyDescent="0.25">
      <c r="A4873" s="78" t="s">
        <v>279</v>
      </c>
      <c r="B4873" s="78" t="s">
        <v>3030</v>
      </c>
      <c r="C4873" s="86" t="s">
        <v>1555</v>
      </c>
      <c r="D4873" s="122">
        <v>43852.710844907408</v>
      </c>
    </row>
    <row r="4874" spans="1:4" x14ac:dyDescent="0.25">
      <c r="A4874" s="78" t="s">
        <v>279</v>
      </c>
      <c r="B4874" s="78" t="s">
        <v>3006</v>
      </c>
      <c r="C4874" s="86" t="s">
        <v>1555</v>
      </c>
      <c r="D4874" s="122">
        <v>43852.710844907408</v>
      </c>
    </row>
    <row r="4875" spans="1:4" x14ac:dyDescent="0.25">
      <c r="A4875" s="78" t="s">
        <v>279</v>
      </c>
      <c r="B4875" s="78" t="s">
        <v>3007</v>
      </c>
      <c r="C4875" s="86" t="s">
        <v>1555</v>
      </c>
      <c r="D4875" s="122">
        <v>43852.710844907408</v>
      </c>
    </row>
    <row r="4876" spans="1:4" x14ac:dyDescent="0.25">
      <c r="A4876" s="78" t="s">
        <v>279</v>
      </c>
      <c r="B4876" s="78" t="s">
        <v>2448</v>
      </c>
      <c r="C4876" s="86" t="s">
        <v>1555</v>
      </c>
      <c r="D4876" s="122">
        <v>43852.710844907408</v>
      </c>
    </row>
    <row r="4877" spans="1:4" x14ac:dyDescent="0.25">
      <c r="A4877" s="78" t="s">
        <v>279</v>
      </c>
      <c r="B4877" s="78">
        <v>10</v>
      </c>
      <c r="C4877" s="86" t="s">
        <v>1555</v>
      </c>
      <c r="D4877" s="122">
        <v>43852.710844907408</v>
      </c>
    </row>
    <row r="4878" spans="1:4" x14ac:dyDescent="0.25">
      <c r="A4878" s="78" t="s">
        <v>279</v>
      </c>
      <c r="B4878" s="78" t="s">
        <v>3086</v>
      </c>
      <c r="C4878" s="86" t="s">
        <v>1555</v>
      </c>
      <c r="D4878" s="122">
        <v>43852.710844907408</v>
      </c>
    </row>
    <row r="4879" spans="1:4" x14ac:dyDescent="0.25">
      <c r="A4879" s="78" t="s">
        <v>279</v>
      </c>
      <c r="B4879" s="78" t="s">
        <v>3087</v>
      </c>
      <c r="C4879" s="86" t="s">
        <v>1555</v>
      </c>
      <c r="D4879" s="122">
        <v>43852.710844907408</v>
      </c>
    </row>
    <row r="4880" spans="1:4" x14ac:dyDescent="0.25">
      <c r="A4880" s="78" t="s">
        <v>279</v>
      </c>
      <c r="B4880" s="78" t="s">
        <v>3298</v>
      </c>
      <c r="C4880" s="86" t="s">
        <v>1555</v>
      </c>
      <c r="D4880" s="122">
        <v>43852.710844907408</v>
      </c>
    </row>
    <row r="4881" spans="1:4" x14ac:dyDescent="0.25">
      <c r="A4881" s="78" t="s">
        <v>279</v>
      </c>
      <c r="B4881" s="78" t="s">
        <v>3083</v>
      </c>
      <c r="C4881" s="86" t="s">
        <v>1554</v>
      </c>
      <c r="D4881" s="122">
        <v>43852.592685185184</v>
      </c>
    </row>
    <row r="4882" spans="1:4" x14ac:dyDescent="0.25">
      <c r="A4882" s="78" t="s">
        <v>279</v>
      </c>
      <c r="B4882" s="78" t="s">
        <v>3012</v>
      </c>
      <c r="C4882" s="86" t="s">
        <v>1554</v>
      </c>
      <c r="D4882" s="122">
        <v>43852.592685185184</v>
      </c>
    </row>
    <row r="4883" spans="1:4" x14ac:dyDescent="0.25">
      <c r="A4883" s="78" t="s">
        <v>279</v>
      </c>
      <c r="B4883" s="78" t="s">
        <v>2887</v>
      </c>
      <c r="C4883" s="86" t="s">
        <v>1554</v>
      </c>
      <c r="D4883" s="122">
        <v>43852.592685185184</v>
      </c>
    </row>
    <row r="4884" spans="1:4" x14ac:dyDescent="0.25">
      <c r="A4884" s="78" t="s">
        <v>279</v>
      </c>
      <c r="B4884" s="78" t="s">
        <v>2606</v>
      </c>
      <c r="C4884" s="86" t="s">
        <v>1554</v>
      </c>
      <c r="D4884" s="122">
        <v>43852.592685185184</v>
      </c>
    </row>
    <row r="4885" spans="1:4" x14ac:dyDescent="0.25">
      <c r="A4885" s="78" t="s">
        <v>279</v>
      </c>
      <c r="B4885" s="78" t="s">
        <v>3014</v>
      </c>
      <c r="C4885" s="86" t="s">
        <v>1554</v>
      </c>
      <c r="D4885" s="122">
        <v>43852.592685185184</v>
      </c>
    </row>
    <row r="4886" spans="1:4" x14ac:dyDescent="0.25">
      <c r="A4886" s="78" t="s">
        <v>279</v>
      </c>
      <c r="B4886" s="78" t="s">
        <v>2996</v>
      </c>
      <c r="C4886" s="86" t="s">
        <v>1554</v>
      </c>
      <c r="D4886" s="122">
        <v>43852.592685185184</v>
      </c>
    </row>
    <row r="4887" spans="1:4" x14ac:dyDescent="0.25">
      <c r="A4887" s="78" t="s">
        <v>279</v>
      </c>
      <c r="B4887" s="78" t="s">
        <v>2989</v>
      </c>
      <c r="C4887" s="86" t="s">
        <v>1554</v>
      </c>
      <c r="D4887" s="122">
        <v>43852.592685185184</v>
      </c>
    </row>
    <row r="4888" spans="1:4" x14ac:dyDescent="0.25">
      <c r="A4888" s="78" t="s">
        <v>279</v>
      </c>
      <c r="B4888" s="78" t="s">
        <v>2981</v>
      </c>
      <c r="C4888" s="86" t="s">
        <v>1554</v>
      </c>
      <c r="D4888" s="122">
        <v>43852.592685185184</v>
      </c>
    </row>
    <row r="4889" spans="1:4" x14ac:dyDescent="0.25">
      <c r="A4889" s="78" t="s">
        <v>279</v>
      </c>
      <c r="B4889" s="78" t="s">
        <v>2994</v>
      </c>
      <c r="C4889" s="86" t="s">
        <v>1554</v>
      </c>
      <c r="D4889" s="122">
        <v>43852.592685185184</v>
      </c>
    </row>
    <row r="4890" spans="1:4" x14ac:dyDescent="0.25">
      <c r="A4890" s="78" t="s">
        <v>279</v>
      </c>
      <c r="B4890" s="78" t="s">
        <v>2626</v>
      </c>
      <c r="C4890" s="86" t="s">
        <v>1554</v>
      </c>
      <c r="D4890" s="122">
        <v>43852.592685185184</v>
      </c>
    </row>
    <row r="4891" spans="1:4" x14ac:dyDescent="0.25">
      <c r="A4891" s="78" t="s">
        <v>279</v>
      </c>
      <c r="B4891" s="78" t="s">
        <v>2982</v>
      </c>
      <c r="C4891" s="86" t="s">
        <v>1554</v>
      </c>
      <c r="D4891" s="122">
        <v>43852.592685185184</v>
      </c>
    </row>
    <row r="4892" spans="1:4" x14ac:dyDescent="0.25">
      <c r="A4892" s="78" t="s">
        <v>279</v>
      </c>
      <c r="B4892" s="78" t="s">
        <v>2987</v>
      </c>
      <c r="C4892" s="86" t="s">
        <v>1554</v>
      </c>
      <c r="D4892" s="122">
        <v>43852.592685185184</v>
      </c>
    </row>
    <row r="4893" spans="1:4" x14ac:dyDescent="0.25">
      <c r="A4893" s="78" t="s">
        <v>279</v>
      </c>
      <c r="B4893" s="78" t="s">
        <v>2470</v>
      </c>
      <c r="C4893" s="86" t="s">
        <v>1554</v>
      </c>
      <c r="D4893" s="122">
        <v>43852.592685185184</v>
      </c>
    </row>
    <row r="4894" spans="1:4" x14ac:dyDescent="0.25">
      <c r="A4894" s="78" t="s">
        <v>279</v>
      </c>
      <c r="B4894" s="78" t="s">
        <v>2888</v>
      </c>
      <c r="C4894" s="86" t="s">
        <v>1554</v>
      </c>
      <c r="D4894" s="122">
        <v>43852.592685185184</v>
      </c>
    </row>
    <row r="4895" spans="1:4" x14ac:dyDescent="0.25">
      <c r="A4895" s="78" t="s">
        <v>279</v>
      </c>
      <c r="B4895" s="78" t="s">
        <v>2889</v>
      </c>
      <c r="C4895" s="86" t="s">
        <v>1554</v>
      </c>
      <c r="D4895" s="122">
        <v>43852.592685185184</v>
      </c>
    </row>
    <row r="4896" spans="1:4" x14ac:dyDescent="0.25">
      <c r="A4896" s="78" t="s">
        <v>279</v>
      </c>
      <c r="B4896" s="78" t="s">
        <v>3084</v>
      </c>
      <c r="C4896" s="86" t="s">
        <v>1554</v>
      </c>
      <c r="D4896" s="122">
        <v>43852.592685185184</v>
      </c>
    </row>
    <row r="4897" spans="1:4" x14ac:dyDescent="0.25">
      <c r="A4897" s="78" t="s">
        <v>279</v>
      </c>
      <c r="B4897" s="78" t="s">
        <v>2890</v>
      </c>
      <c r="C4897" s="86" t="s">
        <v>1554</v>
      </c>
      <c r="D4897" s="122">
        <v>43852.592685185184</v>
      </c>
    </row>
    <row r="4898" spans="1:4" x14ac:dyDescent="0.25">
      <c r="A4898" s="78" t="s">
        <v>279</v>
      </c>
      <c r="B4898" s="78" t="s">
        <v>3085</v>
      </c>
      <c r="C4898" s="86" t="s">
        <v>1554</v>
      </c>
      <c r="D4898" s="122">
        <v>43852.592685185184</v>
      </c>
    </row>
    <row r="4899" spans="1:4" x14ac:dyDescent="0.25">
      <c r="A4899" s="78" t="s">
        <v>279</v>
      </c>
      <c r="B4899" s="78" t="s">
        <v>2892</v>
      </c>
      <c r="C4899" s="86" t="s">
        <v>1554</v>
      </c>
      <c r="D4899" s="122">
        <v>43852.592685185184</v>
      </c>
    </row>
    <row r="4900" spans="1:4" x14ac:dyDescent="0.25">
      <c r="A4900" s="78" t="s">
        <v>279</v>
      </c>
      <c r="B4900" s="78" t="s">
        <v>2995</v>
      </c>
      <c r="C4900" s="86" t="s">
        <v>1554</v>
      </c>
      <c r="D4900" s="122">
        <v>43852.592685185184</v>
      </c>
    </row>
    <row r="4901" spans="1:4" x14ac:dyDescent="0.25">
      <c r="A4901" s="78" t="s">
        <v>279</v>
      </c>
      <c r="B4901" s="78" t="s">
        <v>2893</v>
      </c>
      <c r="C4901" s="86" t="s">
        <v>1554</v>
      </c>
      <c r="D4901" s="122">
        <v>43852.592685185184</v>
      </c>
    </row>
    <row r="4902" spans="1:4" x14ac:dyDescent="0.25">
      <c r="A4902" s="78" t="s">
        <v>279</v>
      </c>
      <c r="B4902" s="78" t="s">
        <v>2547</v>
      </c>
      <c r="C4902" s="86" t="s">
        <v>1554</v>
      </c>
      <c r="D4902" s="122">
        <v>43852.592685185184</v>
      </c>
    </row>
    <row r="4903" spans="1:4" x14ac:dyDescent="0.25">
      <c r="A4903" s="78" t="s">
        <v>279</v>
      </c>
      <c r="B4903" s="78" t="s">
        <v>3029</v>
      </c>
      <c r="C4903" s="86" t="s">
        <v>1554</v>
      </c>
      <c r="D4903" s="122">
        <v>43852.592685185184</v>
      </c>
    </row>
    <row r="4904" spans="1:4" x14ac:dyDescent="0.25">
      <c r="A4904" s="78" t="s">
        <v>279</v>
      </c>
      <c r="B4904" s="78" t="s">
        <v>2456</v>
      </c>
      <c r="C4904" s="86" t="s">
        <v>1554</v>
      </c>
      <c r="D4904" s="122">
        <v>43852.592685185184</v>
      </c>
    </row>
    <row r="4905" spans="1:4" x14ac:dyDescent="0.25">
      <c r="A4905" s="78" t="s">
        <v>279</v>
      </c>
      <c r="B4905" s="78" t="s">
        <v>2894</v>
      </c>
      <c r="C4905" s="86" t="s">
        <v>1554</v>
      </c>
      <c r="D4905" s="122">
        <v>43852.592685185184</v>
      </c>
    </row>
    <row r="4906" spans="1:4" x14ac:dyDescent="0.25">
      <c r="A4906" s="78" t="s">
        <v>279</v>
      </c>
      <c r="B4906" s="78" t="s">
        <v>2895</v>
      </c>
      <c r="C4906" s="86" t="s">
        <v>1554</v>
      </c>
      <c r="D4906" s="122">
        <v>43852.592685185184</v>
      </c>
    </row>
    <row r="4907" spans="1:4" x14ac:dyDescent="0.25">
      <c r="A4907" s="78" t="s">
        <v>279</v>
      </c>
      <c r="B4907" s="78" t="s">
        <v>3030</v>
      </c>
      <c r="C4907" s="86" t="s">
        <v>1554</v>
      </c>
      <c r="D4907" s="122">
        <v>43852.592685185184</v>
      </c>
    </row>
    <row r="4908" spans="1:4" x14ac:dyDescent="0.25">
      <c r="A4908" s="78" t="s">
        <v>279</v>
      </c>
      <c r="B4908" s="78" t="s">
        <v>3007</v>
      </c>
      <c r="C4908" s="86" t="s">
        <v>1554</v>
      </c>
      <c r="D4908" s="122">
        <v>43852.592685185184</v>
      </c>
    </row>
    <row r="4909" spans="1:4" x14ac:dyDescent="0.25">
      <c r="A4909" s="78" t="s">
        <v>279</v>
      </c>
      <c r="B4909" s="78" t="s">
        <v>2448</v>
      </c>
      <c r="C4909" s="86" t="s">
        <v>1554</v>
      </c>
      <c r="D4909" s="122">
        <v>43852.592685185184</v>
      </c>
    </row>
    <row r="4910" spans="1:4" x14ac:dyDescent="0.25">
      <c r="A4910" s="78" t="s">
        <v>279</v>
      </c>
      <c r="B4910" s="78" t="s">
        <v>3086</v>
      </c>
      <c r="C4910" s="86" t="s">
        <v>1554</v>
      </c>
      <c r="D4910" s="122">
        <v>43852.592685185184</v>
      </c>
    </row>
    <row r="4911" spans="1:4" x14ac:dyDescent="0.25">
      <c r="A4911" s="78" t="s">
        <v>279</v>
      </c>
      <c r="B4911" s="78">
        <v>10</v>
      </c>
      <c r="C4911" s="86" t="s">
        <v>1554</v>
      </c>
      <c r="D4911" s="122">
        <v>43852.592685185184</v>
      </c>
    </row>
    <row r="4912" spans="1:4" x14ac:dyDescent="0.25">
      <c r="A4912" s="78" t="s">
        <v>279</v>
      </c>
      <c r="B4912" s="78" t="s">
        <v>3087</v>
      </c>
      <c r="C4912" s="86" t="s">
        <v>1554</v>
      </c>
      <c r="D4912" s="122">
        <v>43852.592685185184</v>
      </c>
    </row>
    <row r="4913" spans="1:4" x14ac:dyDescent="0.25">
      <c r="A4913" s="78" t="s">
        <v>279</v>
      </c>
      <c r="B4913" s="78" t="s">
        <v>2486</v>
      </c>
      <c r="C4913" s="86" t="s">
        <v>1554</v>
      </c>
      <c r="D4913" s="122">
        <v>43852.592685185184</v>
      </c>
    </row>
    <row r="4914" spans="1:4" x14ac:dyDescent="0.25">
      <c r="A4914" s="78" t="s">
        <v>244</v>
      </c>
      <c r="B4914" s="78" t="s">
        <v>3068</v>
      </c>
      <c r="C4914" s="86" t="s">
        <v>1399</v>
      </c>
      <c r="D4914" s="122">
        <v>43850.62908564815</v>
      </c>
    </row>
    <row r="4915" spans="1:4" x14ac:dyDescent="0.25">
      <c r="A4915" s="78" t="s">
        <v>244</v>
      </c>
      <c r="B4915" s="78" t="s">
        <v>3099</v>
      </c>
      <c r="C4915" s="86" t="s">
        <v>1399</v>
      </c>
      <c r="D4915" s="122">
        <v>43850.62908564815</v>
      </c>
    </row>
    <row r="4916" spans="1:4" x14ac:dyDescent="0.25">
      <c r="A4916" s="78" t="s">
        <v>244</v>
      </c>
      <c r="B4916" s="78" t="s">
        <v>1678</v>
      </c>
      <c r="C4916" s="86" t="s">
        <v>1399</v>
      </c>
      <c r="D4916" s="122">
        <v>43850.62908564815</v>
      </c>
    </row>
    <row r="4917" spans="1:4" x14ac:dyDescent="0.25">
      <c r="A4917" s="78" t="s">
        <v>244</v>
      </c>
      <c r="B4917" s="78" t="s">
        <v>3100</v>
      </c>
      <c r="C4917" s="86" t="s">
        <v>1399</v>
      </c>
      <c r="D4917" s="122">
        <v>43850.62908564815</v>
      </c>
    </row>
    <row r="4918" spans="1:4" x14ac:dyDescent="0.25">
      <c r="A4918" s="78" t="s">
        <v>244</v>
      </c>
      <c r="B4918" s="78" t="s">
        <v>2605</v>
      </c>
      <c r="C4918" s="86" t="s">
        <v>1399</v>
      </c>
      <c r="D4918" s="122">
        <v>43850.62908564815</v>
      </c>
    </row>
    <row r="4919" spans="1:4" x14ac:dyDescent="0.25">
      <c r="A4919" s="78" t="s">
        <v>244</v>
      </c>
      <c r="B4919" s="78" t="s">
        <v>2750</v>
      </c>
      <c r="C4919" s="86" t="s">
        <v>1399</v>
      </c>
      <c r="D4919" s="122">
        <v>43850.62908564815</v>
      </c>
    </row>
    <row r="4920" spans="1:4" x14ac:dyDescent="0.25">
      <c r="A4920" s="78" t="s">
        <v>244</v>
      </c>
      <c r="B4920" s="78" t="s">
        <v>3004</v>
      </c>
      <c r="C4920" s="86" t="s">
        <v>1399</v>
      </c>
      <c r="D4920" s="122">
        <v>43850.62908564815</v>
      </c>
    </row>
    <row r="4921" spans="1:4" x14ac:dyDescent="0.25">
      <c r="A4921" s="78" t="s">
        <v>244</v>
      </c>
      <c r="B4921" s="78" t="s">
        <v>2569</v>
      </c>
      <c r="C4921" s="86" t="s">
        <v>1399</v>
      </c>
      <c r="D4921" s="122">
        <v>43850.62908564815</v>
      </c>
    </row>
    <row r="4922" spans="1:4" x14ac:dyDescent="0.25">
      <c r="A4922" s="78" t="s">
        <v>244</v>
      </c>
      <c r="B4922" s="78" t="s">
        <v>3015</v>
      </c>
      <c r="C4922" s="86" t="s">
        <v>1399</v>
      </c>
      <c r="D4922" s="122">
        <v>43850.62908564815</v>
      </c>
    </row>
    <row r="4923" spans="1:4" x14ac:dyDescent="0.25">
      <c r="A4923" s="78" t="s">
        <v>244</v>
      </c>
      <c r="B4923" s="78" t="s">
        <v>3034</v>
      </c>
      <c r="C4923" s="86" t="s">
        <v>1399</v>
      </c>
      <c r="D4923" s="122">
        <v>43850.62908564815</v>
      </c>
    </row>
    <row r="4924" spans="1:4" x14ac:dyDescent="0.25">
      <c r="A4924" s="78" t="s">
        <v>244</v>
      </c>
      <c r="B4924" s="78" t="s">
        <v>2751</v>
      </c>
      <c r="C4924" s="86" t="s">
        <v>1399</v>
      </c>
      <c r="D4924" s="122">
        <v>43850.62908564815</v>
      </c>
    </row>
    <row r="4925" spans="1:4" x14ac:dyDescent="0.25">
      <c r="A4925" s="78" t="s">
        <v>244</v>
      </c>
      <c r="B4925" s="78" t="s">
        <v>2752</v>
      </c>
      <c r="C4925" s="86" t="s">
        <v>1399</v>
      </c>
      <c r="D4925" s="122">
        <v>43850.62908564815</v>
      </c>
    </row>
    <row r="4926" spans="1:4" x14ac:dyDescent="0.25">
      <c r="A4926" s="78" t="s">
        <v>244</v>
      </c>
      <c r="B4926" s="78" t="s">
        <v>2753</v>
      </c>
      <c r="C4926" s="86" t="s">
        <v>1399</v>
      </c>
      <c r="D4926" s="122">
        <v>43850.62908564815</v>
      </c>
    </row>
    <row r="4927" spans="1:4" x14ac:dyDescent="0.25">
      <c r="A4927" s="78" t="s">
        <v>244</v>
      </c>
      <c r="B4927" s="78" t="s">
        <v>2989</v>
      </c>
      <c r="C4927" s="86" t="s">
        <v>1399</v>
      </c>
      <c r="D4927" s="122">
        <v>43850.62908564815</v>
      </c>
    </row>
    <row r="4928" spans="1:4" x14ac:dyDescent="0.25">
      <c r="A4928" s="78" t="s">
        <v>244</v>
      </c>
      <c r="B4928" s="78" t="s">
        <v>3101</v>
      </c>
      <c r="C4928" s="86" t="s">
        <v>1399</v>
      </c>
      <c r="D4928" s="122">
        <v>43850.62908564815</v>
      </c>
    </row>
    <row r="4929" spans="1:4" x14ac:dyDescent="0.25">
      <c r="A4929" s="78" t="s">
        <v>244</v>
      </c>
      <c r="B4929" s="78" t="s">
        <v>2754</v>
      </c>
      <c r="C4929" s="86" t="s">
        <v>1399</v>
      </c>
      <c r="D4929" s="122">
        <v>43850.62908564815</v>
      </c>
    </row>
    <row r="4930" spans="1:4" x14ac:dyDescent="0.25">
      <c r="A4930" s="78" t="s">
        <v>244</v>
      </c>
      <c r="B4930" s="78" t="s">
        <v>3102</v>
      </c>
      <c r="C4930" s="86" t="s">
        <v>1399</v>
      </c>
      <c r="D4930" s="122">
        <v>43850.62908564815</v>
      </c>
    </row>
    <row r="4931" spans="1:4" x14ac:dyDescent="0.25">
      <c r="A4931" s="78" t="s">
        <v>244</v>
      </c>
      <c r="B4931" s="78" t="s">
        <v>2755</v>
      </c>
      <c r="C4931" s="86" t="s">
        <v>1399</v>
      </c>
      <c r="D4931" s="122">
        <v>43850.62908564815</v>
      </c>
    </row>
    <row r="4932" spans="1:4" x14ac:dyDescent="0.25">
      <c r="A4932" s="78" t="s">
        <v>244</v>
      </c>
      <c r="B4932" s="78" t="s">
        <v>2982</v>
      </c>
      <c r="C4932" s="86" t="s">
        <v>1399</v>
      </c>
      <c r="D4932" s="122">
        <v>43850.62908564815</v>
      </c>
    </row>
    <row r="4933" spans="1:4" x14ac:dyDescent="0.25">
      <c r="A4933" s="78" t="s">
        <v>244</v>
      </c>
      <c r="B4933" s="78" t="s">
        <v>2996</v>
      </c>
      <c r="C4933" s="86" t="s">
        <v>1399</v>
      </c>
      <c r="D4933" s="122">
        <v>43850.62908564815</v>
      </c>
    </row>
    <row r="4934" spans="1:4" x14ac:dyDescent="0.25">
      <c r="A4934" s="78" t="s">
        <v>244</v>
      </c>
      <c r="B4934" s="78" t="s">
        <v>2987</v>
      </c>
      <c r="C4934" s="86" t="s">
        <v>1399</v>
      </c>
      <c r="D4934" s="122">
        <v>43850.62908564815</v>
      </c>
    </row>
    <row r="4935" spans="1:4" x14ac:dyDescent="0.25">
      <c r="A4935" s="78" t="s">
        <v>244</v>
      </c>
      <c r="B4935" s="78" t="s">
        <v>2607</v>
      </c>
      <c r="C4935" s="86" t="s">
        <v>1399</v>
      </c>
      <c r="D4935" s="122">
        <v>43850.62908564815</v>
      </c>
    </row>
    <row r="4936" spans="1:4" x14ac:dyDescent="0.25">
      <c r="A4936" s="78" t="s">
        <v>244</v>
      </c>
      <c r="B4936" s="78" t="s">
        <v>2994</v>
      </c>
      <c r="C4936" s="86" t="s">
        <v>1399</v>
      </c>
      <c r="D4936" s="122">
        <v>43850.62908564815</v>
      </c>
    </row>
    <row r="4937" spans="1:4" x14ac:dyDescent="0.25">
      <c r="A4937" s="78" t="s">
        <v>244</v>
      </c>
      <c r="B4937" s="78" t="s">
        <v>3044</v>
      </c>
      <c r="C4937" s="86" t="s">
        <v>1399</v>
      </c>
      <c r="D4937" s="122">
        <v>43850.62908564815</v>
      </c>
    </row>
    <row r="4938" spans="1:4" x14ac:dyDescent="0.25">
      <c r="A4938" s="78" t="s">
        <v>244</v>
      </c>
      <c r="B4938" s="78" t="s">
        <v>3073</v>
      </c>
      <c r="C4938" s="86" t="s">
        <v>1399</v>
      </c>
      <c r="D4938" s="122">
        <v>43850.62908564815</v>
      </c>
    </row>
    <row r="4939" spans="1:4" x14ac:dyDescent="0.25">
      <c r="A4939" s="78" t="s">
        <v>244</v>
      </c>
      <c r="B4939" s="78" t="s">
        <v>3012</v>
      </c>
      <c r="C4939" s="86" t="s">
        <v>1399</v>
      </c>
      <c r="D4939" s="122">
        <v>43850.62908564815</v>
      </c>
    </row>
    <row r="4940" spans="1:4" x14ac:dyDescent="0.25">
      <c r="A4940" s="78" t="s">
        <v>244</v>
      </c>
      <c r="B4940" s="78">
        <v>10</v>
      </c>
      <c r="C4940" s="86" t="s">
        <v>1399</v>
      </c>
      <c r="D4940" s="122">
        <v>43850.62908564815</v>
      </c>
    </row>
    <row r="4941" spans="1:4" x14ac:dyDescent="0.25">
      <c r="A4941" s="78" t="s">
        <v>244</v>
      </c>
      <c r="B4941" s="78" t="s">
        <v>2450</v>
      </c>
      <c r="C4941" s="86" t="s">
        <v>1399</v>
      </c>
      <c r="D4941" s="122">
        <v>43850.62908564815</v>
      </c>
    </row>
    <row r="4942" spans="1:4" x14ac:dyDescent="0.25">
      <c r="A4942" s="78" t="s">
        <v>244</v>
      </c>
      <c r="B4942" s="78" t="s">
        <v>3007</v>
      </c>
      <c r="C4942" s="86" t="s">
        <v>1399</v>
      </c>
      <c r="D4942" s="122">
        <v>43850.62908564815</v>
      </c>
    </row>
    <row r="4943" spans="1:4" x14ac:dyDescent="0.25">
      <c r="A4943" s="78" t="s">
        <v>244</v>
      </c>
      <c r="B4943" s="78" t="s">
        <v>2448</v>
      </c>
      <c r="C4943" s="86" t="s">
        <v>1399</v>
      </c>
      <c r="D4943" s="122">
        <v>43850.62908564815</v>
      </c>
    </row>
    <row r="4944" spans="1:4" x14ac:dyDescent="0.25">
      <c r="A4944" s="78" t="s">
        <v>244</v>
      </c>
      <c r="B4944" s="78" t="s">
        <v>3014</v>
      </c>
      <c r="C4944" s="86" t="s">
        <v>1399</v>
      </c>
      <c r="D4944" s="122">
        <v>43850.62908564815</v>
      </c>
    </row>
    <row r="4945" spans="1:4" x14ac:dyDescent="0.25">
      <c r="A4945" s="78" t="s">
        <v>244</v>
      </c>
      <c r="B4945" s="78" t="s">
        <v>2981</v>
      </c>
      <c r="C4945" s="86" t="s">
        <v>1399</v>
      </c>
      <c r="D4945" s="122">
        <v>43850.62908564815</v>
      </c>
    </row>
    <row r="4946" spans="1:4" x14ac:dyDescent="0.25">
      <c r="A4946" s="78" t="s">
        <v>244</v>
      </c>
      <c r="B4946" s="78" t="s">
        <v>2454</v>
      </c>
      <c r="C4946" s="86" t="s">
        <v>1399</v>
      </c>
      <c r="D4946" s="122">
        <v>43850.62908564815</v>
      </c>
    </row>
    <row r="4947" spans="1:4" x14ac:dyDescent="0.25">
      <c r="A4947" s="78" t="s">
        <v>244</v>
      </c>
      <c r="B4947" s="78" t="s">
        <v>2513</v>
      </c>
      <c r="C4947" s="86" t="s">
        <v>1399</v>
      </c>
      <c r="D4947" s="122">
        <v>43850.62908564815</v>
      </c>
    </row>
    <row r="4948" spans="1:4" x14ac:dyDescent="0.25">
      <c r="A4948" s="78" t="s">
        <v>243</v>
      </c>
      <c r="B4948" s="78" t="s">
        <v>3068</v>
      </c>
      <c r="C4948" s="86" t="s">
        <v>1398</v>
      </c>
      <c r="D4948" s="122">
        <v>43850.563657407409</v>
      </c>
    </row>
    <row r="4949" spans="1:4" x14ac:dyDescent="0.25">
      <c r="A4949" s="78" t="s">
        <v>243</v>
      </c>
      <c r="B4949" s="78">
        <v>31</v>
      </c>
      <c r="C4949" s="86" t="s">
        <v>1398</v>
      </c>
      <c r="D4949" s="122">
        <v>43850.563657407409</v>
      </c>
    </row>
    <row r="4950" spans="1:4" x14ac:dyDescent="0.25">
      <c r="A4950" s="78" t="s">
        <v>243</v>
      </c>
      <c r="B4950" s="78" t="s">
        <v>2982</v>
      </c>
      <c r="C4950" s="86" t="s">
        <v>1398</v>
      </c>
      <c r="D4950" s="122">
        <v>43850.563657407409</v>
      </c>
    </row>
    <row r="4951" spans="1:4" x14ac:dyDescent="0.25">
      <c r="A4951" s="78" t="s">
        <v>243</v>
      </c>
      <c r="B4951" s="78" t="s">
        <v>2446</v>
      </c>
      <c r="C4951" s="86" t="s">
        <v>1398</v>
      </c>
      <c r="D4951" s="122">
        <v>43850.563657407409</v>
      </c>
    </row>
    <row r="4952" spans="1:4" x14ac:dyDescent="0.25">
      <c r="A4952" s="78" t="s">
        <v>243</v>
      </c>
      <c r="B4952" s="78" t="s">
        <v>2548</v>
      </c>
      <c r="C4952" s="86" t="s">
        <v>1398</v>
      </c>
      <c r="D4952" s="122">
        <v>43850.563657407409</v>
      </c>
    </row>
    <row r="4953" spans="1:4" x14ac:dyDescent="0.25">
      <c r="A4953" s="78" t="s">
        <v>243</v>
      </c>
      <c r="B4953" s="78" t="s">
        <v>2981</v>
      </c>
      <c r="C4953" s="86" t="s">
        <v>1398</v>
      </c>
      <c r="D4953" s="122">
        <v>43850.563657407409</v>
      </c>
    </row>
    <row r="4954" spans="1:4" x14ac:dyDescent="0.25">
      <c r="A4954" s="78" t="s">
        <v>243</v>
      </c>
      <c r="B4954" s="78" t="s">
        <v>2789</v>
      </c>
      <c r="C4954" s="86" t="s">
        <v>1398</v>
      </c>
      <c r="D4954" s="122">
        <v>43850.563657407409</v>
      </c>
    </row>
    <row r="4955" spans="1:4" x14ac:dyDescent="0.25">
      <c r="A4955" s="78" t="s">
        <v>243</v>
      </c>
      <c r="B4955" s="78" t="s">
        <v>3038</v>
      </c>
      <c r="C4955" s="86" t="s">
        <v>1398</v>
      </c>
      <c r="D4955" s="122">
        <v>43850.563657407409</v>
      </c>
    </row>
    <row r="4956" spans="1:4" x14ac:dyDescent="0.25">
      <c r="A4956" s="78" t="s">
        <v>243</v>
      </c>
      <c r="B4956" s="78" t="s">
        <v>3052</v>
      </c>
      <c r="C4956" s="86" t="s">
        <v>1398</v>
      </c>
      <c r="D4956" s="122">
        <v>43850.563657407409</v>
      </c>
    </row>
    <row r="4957" spans="1:4" x14ac:dyDescent="0.25">
      <c r="A4957" s="78" t="s">
        <v>243</v>
      </c>
      <c r="B4957" s="78" t="s">
        <v>2983</v>
      </c>
      <c r="C4957" s="86" t="s">
        <v>1398</v>
      </c>
      <c r="D4957" s="122">
        <v>43850.563657407409</v>
      </c>
    </row>
    <row r="4958" spans="1:4" x14ac:dyDescent="0.25">
      <c r="A4958" s="78" t="s">
        <v>243</v>
      </c>
      <c r="B4958" s="78" t="s">
        <v>3053</v>
      </c>
      <c r="C4958" s="86" t="s">
        <v>1398</v>
      </c>
      <c r="D4958" s="122">
        <v>43850.563657407409</v>
      </c>
    </row>
    <row r="4959" spans="1:4" x14ac:dyDescent="0.25">
      <c r="A4959" s="78" t="s">
        <v>243</v>
      </c>
      <c r="B4959" s="78" t="s">
        <v>3154</v>
      </c>
      <c r="C4959" s="86" t="s">
        <v>1398</v>
      </c>
      <c r="D4959" s="122">
        <v>43850.563657407409</v>
      </c>
    </row>
    <row r="4960" spans="1:4" x14ac:dyDescent="0.25">
      <c r="A4960" s="78" t="s">
        <v>243</v>
      </c>
      <c r="B4960" s="78">
        <v>17</v>
      </c>
      <c r="C4960" s="86" t="s">
        <v>1398</v>
      </c>
      <c r="D4960" s="122">
        <v>43850.563657407409</v>
      </c>
    </row>
    <row r="4961" spans="1:4" x14ac:dyDescent="0.25">
      <c r="A4961" s="78" t="s">
        <v>243</v>
      </c>
      <c r="B4961" s="78" t="s">
        <v>2790</v>
      </c>
      <c r="C4961" s="86" t="s">
        <v>1398</v>
      </c>
      <c r="D4961" s="122">
        <v>43850.563657407409</v>
      </c>
    </row>
    <row r="4962" spans="1:4" x14ac:dyDescent="0.25">
      <c r="A4962" s="78" t="s">
        <v>243</v>
      </c>
      <c r="B4962" s="78" t="s">
        <v>2479</v>
      </c>
      <c r="C4962" s="86" t="s">
        <v>1398</v>
      </c>
      <c r="D4962" s="122">
        <v>43850.563657407409</v>
      </c>
    </row>
    <row r="4963" spans="1:4" x14ac:dyDescent="0.25">
      <c r="A4963" s="78" t="s">
        <v>243</v>
      </c>
      <c r="B4963" s="78" t="s">
        <v>3069</v>
      </c>
      <c r="C4963" s="86" t="s">
        <v>1398</v>
      </c>
      <c r="D4963" s="122">
        <v>43850.563657407409</v>
      </c>
    </row>
    <row r="4964" spans="1:4" x14ac:dyDescent="0.25">
      <c r="A4964" s="78" t="s">
        <v>243</v>
      </c>
      <c r="B4964" s="78" t="s">
        <v>2526</v>
      </c>
      <c r="C4964" s="86" t="s">
        <v>1398</v>
      </c>
      <c r="D4964" s="122">
        <v>43850.563657407409</v>
      </c>
    </row>
    <row r="4965" spans="1:4" x14ac:dyDescent="0.25">
      <c r="A4965" s="78" t="s">
        <v>243</v>
      </c>
      <c r="B4965" s="78" t="s">
        <v>2469</v>
      </c>
      <c r="C4965" s="86" t="s">
        <v>1398</v>
      </c>
      <c r="D4965" s="122">
        <v>43850.563657407409</v>
      </c>
    </row>
    <row r="4966" spans="1:4" x14ac:dyDescent="0.25">
      <c r="A4966" s="78" t="s">
        <v>243</v>
      </c>
      <c r="B4966" s="78" t="s">
        <v>3007</v>
      </c>
      <c r="C4966" s="86" t="s">
        <v>1398</v>
      </c>
      <c r="D4966" s="122">
        <v>43850.563657407409</v>
      </c>
    </row>
    <row r="4967" spans="1:4" x14ac:dyDescent="0.25">
      <c r="A4967" s="78" t="s">
        <v>243</v>
      </c>
      <c r="B4967" s="78" t="s">
        <v>2448</v>
      </c>
      <c r="C4967" s="86" t="s">
        <v>1398</v>
      </c>
      <c r="D4967" s="122">
        <v>43850.563657407409</v>
      </c>
    </row>
    <row r="4968" spans="1:4" x14ac:dyDescent="0.25">
      <c r="A4968" s="78" t="s">
        <v>243</v>
      </c>
      <c r="B4968" s="78" t="s">
        <v>2989</v>
      </c>
      <c r="C4968" s="86" t="s">
        <v>1398</v>
      </c>
      <c r="D4968" s="122">
        <v>43850.563657407409</v>
      </c>
    </row>
    <row r="4969" spans="1:4" x14ac:dyDescent="0.25">
      <c r="A4969" s="78" t="s">
        <v>243</v>
      </c>
      <c r="B4969" s="78" t="s">
        <v>3158</v>
      </c>
      <c r="C4969" s="86" t="s">
        <v>1398</v>
      </c>
      <c r="D4969" s="122">
        <v>43850.563657407409</v>
      </c>
    </row>
    <row r="4970" spans="1:4" x14ac:dyDescent="0.25">
      <c r="A4970" s="78" t="s">
        <v>243</v>
      </c>
      <c r="B4970" s="78" t="s">
        <v>3120</v>
      </c>
      <c r="C4970" s="86" t="s">
        <v>1398</v>
      </c>
      <c r="D4970" s="122">
        <v>43850.563657407409</v>
      </c>
    </row>
    <row r="4971" spans="1:4" x14ac:dyDescent="0.25">
      <c r="A4971" s="78" t="s">
        <v>243</v>
      </c>
      <c r="B4971" s="78" t="s">
        <v>2992</v>
      </c>
      <c r="C4971" s="86" t="s">
        <v>1398</v>
      </c>
      <c r="D4971" s="122">
        <v>43850.563657407409</v>
      </c>
    </row>
    <row r="4972" spans="1:4" x14ac:dyDescent="0.25">
      <c r="A4972" s="78" t="s">
        <v>243</v>
      </c>
      <c r="B4972" s="78" t="s">
        <v>2552</v>
      </c>
      <c r="C4972" s="86" t="s">
        <v>1398</v>
      </c>
      <c r="D4972" s="122">
        <v>43850.563657407409</v>
      </c>
    </row>
    <row r="4973" spans="1:4" x14ac:dyDescent="0.25">
      <c r="A4973" s="78" t="s">
        <v>243</v>
      </c>
      <c r="B4973" s="78" t="s">
        <v>2980</v>
      </c>
      <c r="C4973" s="86" t="s">
        <v>1398</v>
      </c>
      <c r="D4973" s="122">
        <v>43850.563657407409</v>
      </c>
    </row>
    <row r="4974" spans="1:4" x14ac:dyDescent="0.25">
      <c r="A4974" s="78" t="s">
        <v>243</v>
      </c>
      <c r="B4974" s="78" t="s">
        <v>2704</v>
      </c>
      <c r="C4974" s="86" t="s">
        <v>1398</v>
      </c>
      <c r="D4974" s="122">
        <v>43850.563657407409</v>
      </c>
    </row>
    <row r="4975" spans="1:4" x14ac:dyDescent="0.25">
      <c r="A4975" s="78" t="s">
        <v>243</v>
      </c>
      <c r="B4975" s="78" t="s">
        <v>3012</v>
      </c>
      <c r="C4975" s="86" t="s">
        <v>1398</v>
      </c>
      <c r="D4975" s="122">
        <v>43850.563657407409</v>
      </c>
    </row>
    <row r="4976" spans="1:4" x14ac:dyDescent="0.25">
      <c r="A4976" s="78" t="s">
        <v>243</v>
      </c>
      <c r="B4976" s="78">
        <v>10</v>
      </c>
      <c r="C4976" s="86" t="s">
        <v>1398</v>
      </c>
      <c r="D4976" s="122">
        <v>43850.563657407409</v>
      </c>
    </row>
    <row r="4977" spans="1:4" x14ac:dyDescent="0.25">
      <c r="A4977" s="78" t="s">
        <v>243</v>
      </c>
      <c r="B4977" s="78" t="s">
        <v>2450</v>
      </c>
      <c r="C4977" s="86" t="s">
        <v>1398</v>
      </c>
      <c r="D4977" s="122">
        <v>43850.563657407409</v>
      </c>
    </row>
    <row r="4978" spans="1:4" x14ac:dyDescent="0.25">
      <c r="A4978" s="78" t="s">
        <v>243</v>
      </c>
      <c r="B4978" s="78" t="s">
        <v>2994</v>
      </c>
      <c r="C4978" s="86" t="s">
        <v>1398</v>
      </c>
      <c r="D4978" s="122">
        <v>43850.563657407409</v>
      </c>
    </row>
    <row r="4979" spans="1:4" x14ac:dyDescent="0.25">
      <c r="A4979" s="78" t="s">
        <v>243</v>
      </c>
      <c r="B4979" s="78" t="s">
        <v>3159</v>
      </c>
      <c r="C4979" s="86" t="s">
        <v>1398</v>
      </c>
      <c r="D4979" s="122">
        <v>43850.563657407409</v>
      </c>
    </row>
    <row r="4980" spans="1:4" x14ac:dyDescent="0.25">
      <c r="A4980" s="78" t="s">
        <v>242</v>
      </c>
      <c r="B4980" s="78" t="s">
        <v>3069</v>
      </c>
      <c r="C4980" s="86" t="s">
        <v>1397</v>
      </c>
      <c r="D4980" s="122">
        <v>43849.878564814811</v>
      </c>
    </row>
    <row r="4981" spans="1:4" x14ac:dyDescent="0.25">
      <c r="A4981" s="78" t="s">
        <v>242</v>
      </c>
      <c r="B4981" s="78" t="s">
        <v>2570</v>
      </c>
      <c r="C4981" s="86" t="s">
        <v>1397</v>
      </c>
      <c r="D4981" s="122">
        <v>43849.878564814811</v>
      </c>
    </row>
    <row r="4982" spans="1:4" x14ac:dyDescent="0.25">
      <c r="A4982" s="78" t="s">
        <v>242</v>
      </c>
      <c r="B4982" s="78" t="s">
        <v>3119</v>
      </c>
      <c r="C4982" s="86" t="s">
        <v>1397</v>
      </c>
      <c r="D4982" s="122">
        <v>43849.878564814811</v>
      </c>
    </row>
    <row r="4983" spans="1:4" x14ac:dyDescent="0.25">
      <c r="A4983" s="78" t="s">
        <v>242</v>
      </c>
      <c r="B4983" s="78" t="s">
        <v>2999</v>
      </c>
      <c r="C4983" s="86" t="s">
        <v>1397</v>
      </c>
      <c r="D4983" s="122">
        <v>43849.878564814811</v>
      </c>
    </row>
    <row r="4984" spans="1:4" x14ac:dyDescent="0.25">
      <c r="A4984" s="78" t="s">
        <v>242</v>
      </c>
      <c r="B4984" s="78" t="s">
        <v>2981</v>
      </c>
      <c r="C4984" s="86" t="s">
        <v>1397</v>
      </c>
      <c r="D4984" s="122">
        <v>43849.878564814811</v>
      </c>
    </row>
    <row r="4985" spans="1:4" x14ac:dyDescent="0.25">
      <c r="A4985" s="78" t="s">
        <v>242</v>
      </c>
      <c r="B4985" s="78" t="s">
        <v>2994</v>
      </c>
      <c r="C4985" s="86" t="s">
        <v>1397</v>
      </c>
      <c r="D4985" s="122">
        <v>43849.878564814811</v>
      </c>
    </row>
    <row r="4986" spans="1:4" x14ac:dyDescent="0.25">
      <c r="A4986" s="78" t="s">
        <v>242</v>
      </c>
      <c r="B4986" s="78" t="s">
        <v>3028</v>
      </c>
      <c r="C4986" s="86" t="s">
        <v>1397</v>
      </c>
      <c r="D4986" s="122">
        <v>43849.878564814811</v>
      </c>
    </row>
    <row r="4987" spans="1:4" x14ac:dyDescent="0.25">
      <c r="A4987" s="78" t="s">
        <v>242</v>
      </c>
      <c r="B4987" s="78" t="s">
        <v>3029</v>
      </c>
      <c r="C4987" s="86" t="s">
        <v>1397</v>
      </c>
      <c r="D4987" s="122">
        <v>43849.878564814811</v>
      </c>
    </row>
    <row r="4988" spans="1:4" x14ac:dyDescent="0.25">
      <c r="A4988" s="78" t="s">
        <v>242</v>
      </c>
      <c r="B4988" s="78" t="s">
        <v>2571</v>
      </c>
      <c r="C4988" s="86" t="s">
        <v>1397</v>
      </c>
      <c r="D4988" s="122">
        <v>43849.878564814811</v>
      </c>
    </row>
    <row r="4989" spans="1:4" x14ac:dyDescent="0.25">
      <c r="A4989" s="78" t="s">
        <v>242</v>
      </c>
      <c r="B4989" s="78" t="s">
        <v>2989</v>
      </c>
      <c r="C4989" s="86" t="s">
        <v>1397</v>
      </c>
      <c r="D4989" s="122">
        <v>43849.878564814811</v>
      </c>
    </row>
    <row r="4990" spans="1:4" x14ac:dyDescent="0.25">
      <c r="A4990" s="78" t="s">
        <v>242</v>
      </c>
      <c r="B4990" s="78" t="s">
        <v>3120</v>
      </c>
      <c r="C4990" s="86" t="s">
        <v>1397</v>
      </c>
      <c r="D4990" s="122">
        <v>43849.878564814811</v>
      </c>
    </row>
    <row r="4991" spans="1:4" x14ac:dyDescent="0.25">
      <c r="A4991" s="78" t="s">
        <v>242</v>
      </c>
      <c r="B4991" s="78" t="s">
        <v>2572</v>
      </c>
      <c r="C4991" s="86" t="s">
        <v>1397</v>
      </c>
      <c r="D4991" s="122">
        <v>43849.878564814811</v>
      </c>
    </row>
    <row r="4992" spans="1:4" x14ac:dyDescent="0.25">
      <c r="A4992" s="78" t="s">
        <v>242</v>
      </c>
      <c r="B4992" s="78" t="s">
        <v>3008</v>
      </c>
      <c r="C4992" s="86" t="s">
        <v>1397</v>
      </c>
      <c r="D4992" s="122">
        <v>43849.878564814811</v>
      </c>
    </row>
    <row r="4993" spans="1:4" x14ac:dyDescent="0.25">
      <c r="A4993" s="78" t="s">
        <v>242</v>
      </c>
      <c r="B4993" s="78" t="s">
        <v>3009</v>
      </c>
      <c r="C4993" s="86" t="s">
        <v>1397</v>
      </c>
      <c r="D4993" s="122">
        <v>43849.878564814811</v>
      </c>
    </row>
    <row r="4994" spans="1:4" x14ac:dyDescent="0.25">
      <c r="A4994" s="78" t="s">
        <v>242</v>
      </c>
      <c r="B4994" s="78" t="s">
        <v>2465</v>
      </c>
      <c r="C4994" s="86" t="s">
        <v>1397</v>
      </c>
      <c r="D4994" s="122">
        <v>43849.878564814811</v>
      </c>
    </row>
    <row r="4995" spans="1:4" x14ac:dyDescent="0.25">
      <c r="A4995" s="78" t="s">
        <v>242</v>
      </c>
      <c r="B4995" s="78" t="s">
        <v>3121</v>
      </c>
      <c r="C4995" s="86" t="s">
        <v>1397</v>
      </c>
      <c r="D4995" s="122">
        <v>43849.878564814811</v>
      </c>
    </row>
    <row r="4996" spans="1:4" x14ac:dyDescent="0.25">
      <c r="A4996" s="78" t="s">
        <v>242</v>
      </c>
      <c r="B4996" s="78" t="s">
        <v>3086</v>
      </c>
      <c r="C4996" s="86" t="s">
        <v>1397</v>
      </c>
      <c r="D4996" s="122">
        <v>43849.878564814811</v>
      </c>
    </row>
    <row r="4997" spans="1:4" x14ac:dyDescent="0.25">
      <c r="A4997" s="78" t="s">
        <v>242</v>
      </c>
      <c r="B4997" s="78">
        <v>10</v>
      </c>
      <c r="C4997" s="86" t="s">
        <v>1397</v>
      </c>
      <c r="D4997" s="122">
        <v>43849.878564814811</v>
      </c>
    </row>
    <row r="4998" spans="1:4" x14ac:dyDescent="0.25">
      <c r="A4998" s="78" t="s">
        <v>242</v>
      </c>
      <c r="B4998" s="78" t="s">
        <v>3087</v>
      </c>
      <c r="C4998" s="86" t="s">
        <v>1397</v>
      </c>
      <c r="D4998" s="122">
        <v>43849.878564814811</v>
      </c>
    </row>
    <row r="4999" spans="1:4" x14ac:dyDescent="0.25">
      <c r="A4999" s="78" t="s">
        <v>242</v>
      </c>
      <c r="B4999" s="78" t="s">
        <v>3032</v>
      </c>
      <c r="C4999" s="86" t="s">
        <v>1397</v>
      </c>
      <c r="D4999" s="122">
        <v>43849.878564814811</v>
      </c>
    </row>
    <row r="5000" spans="1:4" x14ac:dyDescent="0.25">
      <c r="A5000" s="78" t="s">
        <v>242</v>
      </c>
      <c r="B5000" s="78" t="s">
        <v>3122</v>
      </c>
      <c r="C5000" s="86" t="s">
        <v>1397</v>
      </c>
      <c r="D5000" s="122">
        <v>43849.878564814811</v>
      </c>
    </row>
    <row r="5001" spans="1:4" x14ac:dyDescent="0.25">
      <c r="A5001" s="78" t="s">
        <v>242</v>
      </c>
      <c r="B5001" s="78" t="s">
        <v>2990</v>
      </c>
      <c r="C5001" s="86" t="s">
        <v>1397</v>
      </c>
      <c r="D5001" s="122">
        <v>43849.878564814811</v>
      </c>
    </row>
    <row r="5002" spans="1:4" x14ac:dyDescent="0.25">
      <c r="A5002" s="78" t="s">
        <v>242</v>
      </c>
      <c r="B5002" s="78" t="s">
        <v>3123</v>
      </c>
      <c r="C5002" s="86" t="s">
        <v>1397</v>
      </c>
      <c r="D5002" s="122">
        <v>43849.878564814811</v>
      </c>
    </row>
    <row r="5003" spans="1:4" x14ac:dyDescent="0.25">
      <c r="A5003" s="78" t="s">
        <v>242</v>
      </c>
      <c r="B5003" s="78" t="s">
        <v>1907</v>
      </c>
      <c r="C5003" s="86" t="s">
        <v>1397</v>
      </c>
      <c r="D5003" s="122">
        <v>43849.878564814811</v>
      </c>
    </row>
    <row r="5004" spans="1:4" x14ac:dyDescent="0.25">
      <c r="A5004" s="78" t="s">
        <v>242</v>
      </c>
      <c r="B5004" s="78">
        <v>31</v>
      </c>
      <c r="C5004" s="86" t="s">
        <v>1397</v>
      </c>
      <c r="D5004" s="122">
        <v>43849.878564814811</v>
      </c>
    </row>
    <row r="5005" spans="1:4" x14ac:dyDescent="0.25">
      <c r="A5005" s="78" t="s">
        <v>242</v>
      </c>
      <c r="B5005" s="78" t="s">
        <v>2982</v>
      </c>
      <c r="C5005" s="86" t="s">
        <v>1397</v>
      </c>
      <c r="D5005" s="122">
        <v>43849.878564814811</v>
      </c>
    </row>
    <row r="5006" spans="1:4" x14ac:dyDescent="0.25">
      <c r="A5006" s="78" t="s">
        <v>242</v>
      </c>
      <c r="B5006" s="78" t="s">
        <v>2446</v>
      </c>
      <c r="C5006" s="86" t="s">
        <v>1397</v>
      </c>
      <c r="D5006" s="122">
        <v>43849.878564814811</v>
      </c>
    </row>
    <row r="5007" spans="1:4" x14ac:dyDescent="0.25">
      <c r="A5007" s="78" t="s">
        <v>242</v>
      </c>
      <c r="B5007" s="78" t="s">
        <v>3124</v>
      </c>
      <c r="C5007" s="86" t="s">
        <v>1397</v>
      </c>
      <c r="D5007" s="122">
        <v>43849.878564814811</v>
      </c>
    </row>
    <row r="5008" spans="1:4" x14ac:dyDescent="0.25">
      <c r="A5008" s="78" t="s">
        <v>242</v>
      </c>
      <c r="B5008" s="78" t="s">
        <v>2991</v>
      </c>
      <c r="C5008" s="86" t="s">
        <v>1397</v>
      </c>
      <c r="D5008" s="122">
        <v>43849.878564814811</v>
      </c>
    </row>
    <row r="5009" spans="1:4" x14ac:dyDescent="0.25">
      <c r="A5009" s="78" t="s">
        <v>242</v>
      </c>
      <c r="B5009" s="78" t="s">
        <v>3125</v>
      </c>
      <c r="C5009" s="86" t="s">
        <v>1397</v>
      </c>
      <c r="D5009" s="122">
        <v>43849.878564814811</v>
      </c>
    </row>
    <row r="5010" spans="1:4" x14ac:dyDescent="0.25">
      <c r="A5010" s="78" t="s">
        <v>242</v>
      </c>
      <c r="B5010" s="78" t="s">
        <v>2983</v>
      </c>
      <c r="C5010" s="86" t="s">
        <v>1397</v>
      </c>
      <c r="D5010" s="122">
        <v>43849.878564814811</v>
      </c>
    </row>
    <row r="5011" spans="1:4" x14ac:dyDescent="0.25">
      <c r="A5011" s="78" t="s">
        <v>242</v>
      </c>
      <c r="B5011" s="78" t="s">
        <v>511</v>
      </c>
      <c r="C5011" s="86" t="s">
        <v>1397</v>
      </c>
      <c r="D5011" s="122">
        <v>43849.878564814811</v>
      </c>
    </row>
    <row r="5012" spans="1:4" x14ac:dyDescent="0.25">
      <c r="A5012" s="78" t="s">
        <v>242</v>
      </c>
      <c r="B5012" s="78" t="s">
        <v>2482</v>
      </c>
      <c r="C5012" s="86" t="s">
        <v>1397</v>
      </c>
      <c r="D5012" s="122">
        <v>43849.878564814811</v>
      </c>
    </row>
    <row r="5013" spans="1:4" x14ac:dyDescent="0.25">
      <c r="A5013" s="78" t="s">
        <v>242</v>
      </c>
      <c r="B5013" s="78" t="s">
        <v>3126</v>
      </c>
      <c r="C5013" s="86" t="s">
        <v>1397</v>
      </c>
      <c r="D5013" s="122">
        <v>43849.878564814811</v>
      </c>
    </row>
    <row r="5014" spans="1:4" x14ac:dyDescent="0.25">
      <c r="A5014" s="78" t="s">
        <v>242</v>
      </c>
      <c r="B5014" s="78" t="s">
        <v>3077</v>
      </c>
      <c r="C5014" s="86" t="s">
        <v>1396</v>
      </c>
      <c r="D5014" s="122">
        <v>43849.832256944443</v>
      </c>
    </row>
    <row r="5015" spans="1:4" x14ac:dyDescent="0.25">
      <c r="A5015" s="78" t="s">
        <v>242</v>
      </c>
      <c r="B5015" s="78" t="s">
        <v>2633</v>
      </c>
      <c r="C5015" s="86" t="s">
        <v>1396</v>
      </c>
      <c r="D5015" s="122">
        <v>43849.832256944443</v>
      </c>
    </row>
    <row r="5016" spans="1:4" x14ac:dyDescent="0.25">
      <c r="A5016" s="78" t="s">
        <v>242</v>
      </c>
      <c r="B5016" s="78" t="s">
        <v>2982</v>
      </c>
      <c r="C5016" s="86" t="s">
        <v>1396</v>
      </c>
      <c r="D5016" s="122">
        <v>43849.832256944443</v>
      </c>
    </row>
    <row r="5017" spans="1:4" x14ac:dyDescent="0.25">
      <c r="A5017" s="78" t="s">
        <v>242</v>
      </c>
      <c r="B5017" s="78" t="s">
        <v>2738</v>
      </c>
      <c r="C5017" s="86" t="s">
        <v>1396</v>
      </c>
      <c r="D5017" s="122">
        <v>43849.832256944443</v>
      </c>
    </row>
    <row r="5018" spans="1:4" x14ac:dyDescent="0.25">
      <c r="A5018" s="78" t="s">
        <v>242</v>
      </c>
      <c r="B5018" s="78" t="s">
        <v>2995</v>
      </c>
      <c r="C5018" s="86" t="s">
        <v>1396</v>
      </c>
      <c r="D5018" s="122">
        <v>43849.832256944443</v>
      </c>
    </row>
    <row r="5019" spans="1:4" x14ac:dyDescent="0.25">
      <c r="A5019" s="78" t="s">
        <v>242</v>
      </c>
      <c r="B5019" s="78" t="s">
        <v>2739</v>
      </c>
      <c r="C5019" s="86" t="s">
        <v>1396</v>
      </c>
      <c r="D5019" s="122">
        <v>43849.832256944443</v>
      </c>
    </row>
    <row r="5020" spans="1:4" x14ac:dyDescent="0.25">
      <c r="A5020" s="78" t="s">
        <v>242</v>
      </c>
      <c r="B5020" s="78" t="s">
        <v>3005</v>
      </c>
      <c r="C5020" s="86" t="s">
        <v>1396</v>
      </c>
      <c r="D5020" s="122">
        <v>43849.832256944443</v>
      </c>
    </row>
    <row r="5021" spans="1:4" x14ac:dyDescent="0.25">
      <c r="A5021" s="78" t="s">
        <v>242</v>
      </c>
      <c r="B5021" s="78" t="s">
        <v>2740</v>
      </c>
      <c r="C5021" s="86" t="s">
        <v>1396</v>
      </c>
      <c r="D5021" s="122">
        <v>43849.832256944443</v>
      </c>
    </row>
    <row r="5022" spans="1:4" x14ac:dyDescent="0.25">
      <c r="A5022" s="78" t="s">
        <v>242</v>
      </c>
      <c r="B5022" s="78" t="s">
        <v>2460</v>
      </c>
      <c r="C5022" s="86" t="s">
        <v>1396</v>
      </c>
      <c r="D5022" s="122">
        <v>43849.832256944443</v>
      </c>
    </row>
    <row r="5023" spans="1:4" x14ac:dyDescent="0.25">
      <c r="A5023" s="78" t="s">
        <v>242</v>
      </c>
      <c r="B5023" s="78" t="s">
        <v>2741</v>
      </c>
      <c r="C5023" s="86" t="s">
        <v>1396</v>
      </c>
      <c r="D5023" s="122">
        <v>43849.832256944443</v>
      </c>
    </row>
    <row r="5024" spans="1:4" x14ac:dyDescent="0.25">
      <c r="A5024" s="78" t="s">
        <v>242</v>
      </c>
      <c r="B5024" s="78" t="s">
        <v>2987</v>
      </c>
      <c r="C5024" s="86" t="s">
        <v>1396</v>
      </c>
      <c r="D5024" s="122">
        <v>43849.832256944443</v>
      </c>
    </row>
    <row r="5025" spans="1:4" x14ac:dyDescent="0.25">
      <c r="A5025" s="78" t="s">
        <v>242</v>
      </c>
      <c r="B5025" s="78" t="s">
        <v>2742</v>
      </c>
      <c r="C5025" s="86" t="s">
        <v>1396</v>
      </c>
      <c r="D5025" s="122">
        <v>43849.832256944443</v>
      </c>
    </row>
    <row r="5026" spans="1:4" x14ac:dyDescent="0.25">
      <c r="A5026" s="78" t="s">
        <v>242</v>
      </c>
      <c r="B5026" s="78" t="s">
        <v>1726</v>
      </c>
      <c r="C5026" s="86" t="s">
        <v>1396</v>
      </c>
      <c r="D5026" s="122">
        <v>43849.832256944443</v>
      </c>
    </row>
    <row r="5027" spans="1:4" x14ac:dyDescent="0.25">
      <c r="A5027" s="78" t="s">
        <v>242</v>
      </c>
      <c r="B5027" s="78" t="s">
        <v>3078</v>
      </c>
      <c r="C5027" s="86" t="s">
        <v>1396</v>
      </c>
      <c r="D5027" s="122">
        <v>43849.832256944443</v>
      </c>
    </row>
    <row r="5028" spans="1:4" x14ac:dyDescent="0.25">
      <c r="A5028" s="78" t="s">
        <v>242</v>
      </c>
      <c r="B5028" s="78" t="s">
        <v>2565</v>
      </c>
      <c r="C5028" s="86" t="s">
        <v>1396</v>
      </c>
      <c r="D5028" s="122">
        <v>43849.832256944443</v>
      </c>
    </row>
    <row r="5029" spans="1:4" x14ac:dyDescent="0.25">
      <c r="A5029" s="78" t="s">
        <v>242</v>
      </c>
      <c r="B5029" s="78" t="s">
        <v>3075</v>
      </c>
      <c r="C5029" s="86" t="s">
        <v>1396</v>
      </c>
      <c r="D5029" s="122">
        <v>43849.832256944443</v>
      </c>
    </row>
    <row r="5030" spans="1:4" x14ac:dyDescent="0.25">
      <c r="A5030" s="78" t="s">
        <v>242</v>
      </c>
      <c r="B5030" s="78" t="s">
        <v>2743</v>
      </c>
      <c r="C5030" s="86" t="s">
        <v>1396</v>
      </c>
      <c r="D5030" s="122">
        <v>43849.832256944443</v>
      </c>
    </row>
    <row r="5031" spans="1:4" x14ac:dyDescent="0.25">
      <c r="A5031" s="78" t="s">
        <v>242</v>
      </c>
      <c r="B5031" s="78" t="s">
        <v>3079</v>
      </c>
      <c r="C5031" s="86" t="s">
        <v>1396</v>
      </c>
      <c r="D5031" s="122">
        <v>43849.832256944443</v>
      </c>
    </row>
    <row r="5032" spans="1:4" x14ac:dyDescent="0.25">
      <c r="A5032" s="78" t="s">
        <v>242</v>
      </c>
      <c r="B5032" s="78" t="s">
        <v>2986</v>
      </c>
      <c r="C5032" s="86" t="s">
        <v>1396</v>
      </c>
      <c r="D5032" s="122">
        <v>43849.832256944443</v>
      </c>
    </row>
    <row r="5033" spans="1:4" x14ac:dyDescent="0.25">
      <c r="A5033" s="78" t="s">
        <v>242</v>
      </c>
      <c r="B5033" s="78" t="s">
        <v>2744</v>
      </c>
      <c r="C5033" s="86" t="s">
        <v>1396</v>
      </c>
      <c r="D5033" s="122">
        <v>43849.832256944443</v>
      </c>
    </row>
    <row r="5034" spans="1:4" x14ac:dyDescent="0.25">
      <c r="A5034" s="78" t="s">
        <v>242</v>
      </c>
      <c r="B5034" s="78" t="s">
        <v>2981</v>
      </c>
      <c r="C5034" s="86" t="s">
        <v>1396</v>
      </c>
      <c r="D5034" s="122">
        <v>43849.832256944443</v>
      </c>
    </row>
    <row r="5035" spans="1:4" x14ac:dyDescent="0.25">
      <c r="A5035" s="78" t="s">
        <v>242</v>
      </c>
      <c r="B5035" s="78" t="s">
        <v>2540</v>
      </c>
      <c r="C5035" s="86" t="s">
        <v>1396</v>
      </c>
      <c r="D5035" s="122">
        <v>43849.832256944443</v>
      </c>
    </row>
    <row r="5036" spans="1:4" x14ac:dyDescent="0.25">
      <c r="A5036" s="78" t="s">
        <v>242</v>
      </c>
      <c r="B5036" s="78" t="s">
        <v>3080</v>
      </c>
      <c r="C5036" s="86" t="s">
        <v>1396</v>
      </c>
      <c r="D5036" s="122">
        <v>43849.832256944443</v>
      </c>
    </row>
    <row r="5037" spans="1:4" x14ac:dyDescent="0.25">
      <c r="A5037" s="78" t="s">
        <v>242</v>
      </c>
      <c r="B5037" s="78" t="s">
        <v>2980</v>
      </c>
      <c r="C5037" s="86" t="s">
        <v>1396</v>
      </c>
      <c r="D5037" s="122">
        <v>43849.832256944443</v>
      </c>
    </row>
    <row r="5038" spans="1:4" x14ac:dyDescent="0.25">
      <c r="A5038" s="78" t="s">
        <v>242</v>
      </c>
      <c r="B5038" s="78" t="s">
        <v>2994</v>
      </c>
      <c r="C5038" s="86" t="s">
        <v>1396</v>
      </c>
      <c r="D5038" s="122">
        <v>43849.832256944443</v>
      </c>
    </row>
    <row r="5039" spans="1:4" x14ac:dyDescent="0.25">
      <c r="A5039" s="78" t="s">
        <v>242</v>
      </c>
      <c r="B5039" s="78" t="s">
        <v>3035</v>
      </c>
      <c r="C5039" s="86" t="s">
        <v>1396</v>
      </c>
      <c r="D5039" s="122">
        <v>43849.832256944443</v>
      </c>
    </row>
    <row r="5040" spans="1:4" x14ac:dyDescent="0.25">
      <c r="A5040" s="78" t="s">
        <v>242</v>
      </c>
      <c r="B5040" s="78" t="s">
        <v>2746</v>
      </c>
      <c r="C5040" s="86" t="s">
        <v>1396</v>
      </c>
      <c r="D5040" s="122">
        <v>43849.832256944443</v>
      </c>
    </row>
    <row r="5041" spans="1:4" x14ac:dyDescent="0.25">
      <c r="A5041" s="78" t="s">
        <v>242</v>
      </c>
      <c r="B5041" s="78" t="s">
        <v>3081</v>
      </c>
      <c r="C5041" s="86" t="s">
        <v>1396</v>
      </c>
      <c r="D5041" s="122">
        <v>43849.832256944443</v>
      </c>
    </row>
    <row r="5042" spans="1:4" x14ac:dyDescent="0.25">
      <c r="A5042" s="78" t="s">
        <v>242</v>
      </c>
      <c r="B5042" s="78" t="s">
        <v>2680</v>
      </c>
      <c r="C5042" s="86" t="s">
        <v>1396</v>
      </c>
      <c r="D5042" s="122">
        <v>43849.832256944443</v>
      </c>
    </row>
    <row r="5043" spans="1:4" x14ac:dyDescent="0.25">
      <c r="A5043" s="78" t="s">
        <v>242</v>
      </c>
      <c r="B5043" s="78" t="s">
        <v>3082</v>
      </c>
      <c r="C5043" s="86" t="s">
        <v>1396</v>
      </c>
      <c r="D5043" s="122">
        <v>43849.832256944443</v>
      </c>
    </row>
    <row r="5044" spans="1:4" x14ac:dyDescent="0.25">
      <c r="A5044" s="78" t="s">
        <v>242</v>
      </c>
      <c r="B5044" s="78" t="s">
        <v>2604</v>
      </c>
      <c r="C5044" s="86" t="s">
        <v>1396</v>
      </c>
      <c r="D5044" s="122">
        <v>43849.832256944443</v>
      </c>
    </row>
    <row r="5045" spans="1:4" x14ac:dyDescent="0.25">
      <c r="A5045" s="78" t="s">
        <v>242</v>
      </c>
      <c r="B5045" s="78" t="s">
        <v>2990</v>
      </c>
      <c r="C5045" s="86" t="s">
        <v>1396</v>
      </c>
      <c r="D5045" s="122">
        <v>43849.832256944443</v>
      </c>
    </row>
    <row r="5046" spans="1:4" x14ac:dyDescent="0.25">
      <c r="A5046" s="78" t="s">
        <v>242</v>
      </c>
      <c r="B5046" s="78" t="s">
        <v>2603</v>
      </c>
      <c r="C5046" s="86" t="s">
        <v>1396</v>
      </c>
      <c r="D5046" s="122">
        <v>43849.832256944443</v>
      </c>
    </row>
    <row r="5047" spans="1:4" x14ac:dyDescent="0.25">
      <c r="A5047" s="78" t="s">
        <v>242</v>
      </c>
      <c r="B5047" s="78" t="s">
        <v>2748</v>
      </c>
      <c r="C5047" s="86" t="s">
        <v>1396</v>
      </c>
      <c r="D5047" s="122">
        <v>43849.832256944443</v>
      </c>
    </row>
    <row r="5048" spans="1:4" x14ac:dyDescent="0.25">
      <c r="A5048" s="78" t="s">
        <v>270</v>
      </c>
      <c r="B5048" s="78" t="s">
        <v>3102</v>
      </c>
      <c r="C5048" s="86" t="s">
        <v>1470</v>
      </c>
      <c r="D5048" s="122">
        <v>43851.854664351849</v>
      </c>
    </row>
    <row r="5049" spans="1:4" x14ac:dyDescent="0.25">
      <c r="A5049" s="78" t="s">
        <v>270</v>
      </c>
      <c r="B5049" s="78" t="s">
        <v>2786</v>
      </c>
      <c r="C5049" s="86" t="s">
        <v>1470</v>
      </c>
      <c r="D5049" s="122">
        <v>43851.854664351849</v>
      </c>
    </row>
    <row r="5050" spans="1:4" x14ac:dyDescent="0.25">
      <c r="A5050" s="78" t="s">
        <v>270</v>
      </c>
      <c r="B5050" s="78" t="s">
        <v>2461</v>
      </c>
      <c r="C5050" s="86" t="s">
        <v>1470</v>
      </c>
      <c r="D5050" s="122">
        <v>43851.854664351849</v>
      </c>
    </row>
    <row r="5051" spans="1:4" x14ac:dyDescent="0.25">
      <c r="A5051" s="78" t="s">
        <v>270</v>
      </c>
      <c r="B5051" s="78" t="s">
        <v>2984</v>
      </c>
      <c r="C5051" s="86" t="s">
        <v>1470</v>
      </c>
      <c r="D5051" s="122">
        <v>43851.854664351849</v>
      </c>
    </row>
    <row r="5052" spans="1:4" x14ac:dyDescent="0.25">
      <c r="A5052" s="78" t="s">
        <v>270</v>
      </c>
      <c r="B5052" s="78" t="s">
        <v>3154</v>
      </c>
      <c r="C5052" s="86" t="s">
        <v>1470</v>
      </c>
      <c r="D5052" s="122">
        <v>43851.854664351849</v>
      </c>
    </row>
    <row r="5053" spans="1:4" x14ac:dyDescent="0.25">
      <c r="A5053" s="78" t="s">
        <v>270</v>
      </c>
      <c r="B5053" s="78" t="s">
        <v>2634</v>
      </c>
      <c r="C5053" s="86" t="s">
        <v>1470</v>
      </c>
      <c r="D5053" s="122">
        <v>43851.854664351849</v>
      </c>
    </row>
    <row r="5054" spans="1:4" x14ac:dyDescent="0.25">
      <c r="A5054" s="78" t="s">
        <v>270</v>
      </c>
      <c r="B5054" s="78" t="s">
        <v>2787</v>
      </c>
      <c r="C5054" s="86" t="s">
        <v>1470</v>
      </c>
      <c r="D5054" s="122">
        <v>43851.854664351849</v>
      </c>
    </row>
    <row r="5055" spans="1:4" x14ac:dyDescent="0.25">
      <c r="A5055" s="78" t="s">
        <v>270</v>
      </c>
      <c r="B5055" s="78">
        <v>17</v>
      </c>
      <c r="C5055" s="86" t="s">
        <v>1470</v>
      </c>
      <c r="D5055" s="122">
        <v>43851.854664351849</v>
      </c>
    </row>
    <row r="5056" spans="1:4" x14ac:dyDescent="0.25">
      <c r="A5056" s="78" t="s">
        <v>270</v>
      </c>
      <c r="B5056" s="78" t="s">
        <v>3155</v>
      </c>
      <c r="C5056" s="86" t="s">
        <v>1470</v>
      </c>
      <c r="D5056" s="122">
        <v>43851.854664351849</v>
      </c>
    </row>
    <row r="5057" spans="1:4" x14ac:dyDescent="0.25">
      <c r="A5057" s="78" t="s">
        <v>270</v>
      </c>
      <c r="B5057" s="78" t="s">
        <v>2982</v>
      </c>
      <c r="C5057" s="86" t="s">
        <v>1470</v>
      </c>
      <c r="D5057" s="122">
        <v>43851.854664351849</v>
      </c>
    </row>
    <row r="5058" spans="1:4" x14ac:dyDescent="0.25">
      <c r="A5058" s="78" t="s">
        <v>270</v>
      </c>
      <c r="B5058" s="78" t="s">
        <v>2545</v>
      </c>
      <c r="C5058" s="86" t="s">
        <v>1470</v>
      </c>
      <c r="D5058" s="122">
        <v>43851.854664351849</v>
      </c>
    </row>
    <row r="5059" spans="1:4" x14ac:dyDescent="0.25">
      <c r="A5059" s="78" t="s">
        <v>270</v>
      </c>
      <c r="B5059" s="78" t="s">
        <v>2595</v>
      </c>
      <c r="C5059" s="86" t="s">
        <v>1470</v>
      </c>
      <c r="D5059" s="122">
        <v>43851.854664351849</v>
      </c>
    </row>
    <row r="5060" spans="1:4" x14ac:dyDescent="0.25">
      <c r="A5060" s="78" t="s">
        <v>270</v>
      </c>
      <c r="B5060" s="78" t="s">
        <v>3156</v>
      </c>
      <c r="C5060" s="86" t="s">
        <v>1470</v>
      </c>
      <c r="D5060" s="122">
        <v>43851.854664351849</v>
      </c>
    </row>
    <row r="5061" spans="1:4" x14ac:dyDescent="0.25">
      <c r="A5061" s="78" t="s">
        <v>270</v>
      </c>
      <c r="B5061" s="78" t="s">
        <v>3128</v>
      </c>
      <c r="C5061" s="86" t="s">
        <v>1470</v>
      </c>
      <c r="D5061" s="122">
        <v>43851.854664351849</v>
      </c>
    </row>
    <row r="5062" spans="1:4" x14ac:dyDescent="0.25">
      <c r="A5062" s="78" t="s">
        <v>270</v>
      </c>
      <c r="B5062" s="78" t="s">
        <v>3068</v>
      </c>
      <c r="C5062" s="86" t="s">
        <v>1470</v>
      </c>
      <c r="D5062" s="122">
        <v>43851.854664351849</v>
      </c>
    </row>
    <row r="5063" spans="1:4" x14ac:dyDescent="0.25">
      <c r="A5063" s="78" t="s">
        <v>270</v>
      </c>
      <c r="B5063" s="78">
        <v>31</v>
      </c>
      <c r="C5063" s="86" t="s">
        <v>1470</v>
      </c>
      <c r="D5063" s="122">
        <v>43851.854664351849</v>
      </c>
    </row>
    <row r="5064" spans="1:4" x14ac:dyDescent="0.25">
      <c r="A5064" s="78" t="s">
        <v>270</v>
      </c>
      <c r="B5064" s="78" t="s">
        <v>3089</v>
      </c>
      <c r="C5064" s="86" t="s">
        <v>1470</v>
      </c>
      <c r="D5064" s="122">
        <v>43851.854664351849</v>
      </c>
    </row>
    <row r="5065" spans="1:4" x14ac:dyDescent="0.25">
      <c r="A5065" s="78" t="s">
        <v>270</v>
      </c>
      <c r="B5065" s="78" t="s">
        <v>2989</v>
      </c>
      <c r="C5065" s="86" t="s">
        <v>1470</v>
      </c>
      <c r="D5065" s="122">
        <v>43851.854664351849</v>
      </c>
    </row>
    <row r="5066" spans="1:4" x14ac:dyDescent="0.25">
      <c r="A5066" s="78" t="s">
        <v>270</v>
      </c>
      <c r="B5066" s="78" t="s">
        <v>1907</v>
      </c>
      <c r="C5066" s="86" t="s">
        <v>1470</v>
      </c>
      <c r="D5066" s="122">
        <v>43851.854664351849</v>
      </c>
    </row>
    <row r="5067" spans="1:4" x14ac:dyDescent="0.25">
      <c r="A5067" s="78" t="s">
        <v>270</v>
      </c>
      <c r="B5067" s="78" t="s">
        <v>3035</v>
      </c>
      <c r="C5067" s="86" t="s">
        <v>1470</v>
      </c>
      <c r="D5067" s="122">
        <v>43851.854664351849</v>
      </c>
    </row>
    <row r="5068" spans="1:4" x14ac:dyDescent="0.25">
      <c r="A5068" s="78" t="s">
        <v>270</v>
      </c>
      <c r="B5068" s="78" t="s">
        <v>2985</v>
      </c>
      <c r="C5068" s="86" t="s">
        <v>1470</v>
      </c>
      <c r="D5068" s="122">
        <v>43851.854664351849</v>
      </c>
    </row>
    <row r="5069" spans="1:4" x14ac:dyDescent="0.25">
      <c r="A5069" s="78" t="s">
        <v>270</v>
      </c>
      <c r="B5069" s="78" t="s">
        <v>3029</v>
      </c>
      <c r="C5069" s="86" t="s">
        <v>1470</v>
      </c>
      <c r="D5069" s="122">
        <v>43851.854664351849</v>
      </c>
    </row>
    <row r="5070" spans="1:4" x14ac:dyDescent="0.25">
      <c r="A5070" s="78" t="s">
        <v>270</v>
      </c>
      <c r="B5070" s="78" t="s">
        <v>2455</v>
      </c>
      <c r="C5070" s="86" t="s">
        <v>1470</v>
      </c>
      <c r="D5070" s="122">
        <v>43851.854664351849</v>
      </c>
    </row>
    <row r="5071" spans="1:4" x14ac:dyDescent="0.25">
      <c r="A5071" s="78" t="s">
        <v>270</v>
      </c>
      <c r="B5071" s="78" t="s">
        <v>2459</v>
      </c>
      <c r="C5071" s="86" t="s">
        <v>1470</v>
      </c>
      <c r="D5071" s="122">
        <v>43851.854664351849</v>
      </c>
    </row>
    <row r="5072" spans="1:4" x14ac:dyDescent="0.25">
      <c r="A5072" s="78" t="s">
        <v>270</v>
      </c>
      <c r="B5072" s="78" t="s">
        <v>3157</v>
      </c>
      <c r="C5072" s="86" t="s">
        <v>1470</v>
      </c>
      <c r="D5072" s="122">
        <v>43851.854664351849</v>
      </c>
    </row>
    <row r="5073" spans="1:4" x14ac:dyDescent="0.25">
      <c r="A5073" s="78" t="s">
        <v>270</v>
      </c>
      <c r="B5073" s="78" t="s">
        <v>3120</v>
      </c>
      <c r="C5073" s="86" t="s">
        <v>1470</v>
      </c>
      <c r="D5073" s="122">
        <v>43851.854664351849</v>
      </c>
    </row>
    <row r="5074" spans="1:4" x14ac:dyDescent="0.25">
      <c r="A5074" s="78" t="s">
        <v>270</v>
      </c>
      <c r="B5074" s="78" t="s">
        <v>2454</v>
      </c>
      <c r="C5074" s="86" t="s">
        <v>1470</v>
      </c>
      <c r="D5074" s="122">
        <v>43851.854664351849</v>
      </c>
    </row>
    <row r="5075" spans="1:4" x14ac:dyDescent="0.25">
      <c r="A5075" s="78" t="s">
        <v>270</v>
      </c>
      <c r="B5075" s="78" t="s">
        <v>2552</v>
      </c>
      <c r="C5075" s="86" t="s">
        <v>1470</v>
      </c>
      <c r="D5075" s="122">
        <v>43851.854664351849</v>
      </c>
    </row>
    <row r="5076" spans="1:4" x14ac:dyDescent="0.25">
      <c r="A5076" s="78" t="s">
        <v>270</v>
      </c>
      <c r="B5076" s="78" t="s">
        <v>2607</v>
      </c>
      <c r="C5076" s="86" t="s">
        <v>1470</v>
      </c>
      <c r="D5076" s="122">
        <v>43851.854664351849</v>
      </c>
    </row>
    <row r="5077" spans="1:4" x14ac:dyDescent="0.25">
      <c r="A5077" s="78" t="s">
        <v>270</v>
      </c>
      <c r="B5077" s="78" t="s">
        <v>3012</v>
      </c>
      <c r="C5077" s="86" t="s">
        <v>1470</v>
      </c>
      <c r="D5077" s="122">
        <v>43851.854664351849</v>
      </c>
    </row>
    <row r="5078" spans="1:4" x14ac:dyDescent="0.25">
      <c r="A5078" s="78" t="s">
        <v>270</v>
      </c>
      <c r="B5078" s="78">
        <v>10</v>
      </c>
      <c r="C5078" s="86" t="s">
        <v>1470</v>
      </c>
      <c r="D5078" s="122">
        <v>43851.854664351849</v>
      </c>
    </row>
    <row r="5079" spans="1:4" x14ac:dyDescent="0.25">
      <c r="A5079" s="78" t="s">
        <v>270</v>
      </c>
      <c r="B5079" s="78" t="s">
        <v>2450</v>
      </c>
      <c r="C5079" s="86" t="s">
        <v>1470</v>
      </c>
      <c r="D5079" s="122">
        <v>43851.854664351849</v>
      </c>
    </row>
    <row r="5080" spans="1:4" x14ac:dyDescent="0.25">
      <c r="A5080" s="78" t="s">
        <v>270</v>
      </c>
      <c r="B5080" s="78" t="s">
        <v>2994</v>
      </c>
      <c r="C5080" s="86" t="s">
        <v>1470</v>
      </c>
      <c r="D5080" s="122">
        <v>43851.854664351849</v>
      </c>
    </row>
    <row r="5081" spans="1:4" x14ac:dyDescent="0.25">
      <c r="A5081" s="78" t="s">
        <v>270</v>
      </c>
      <c r="B5081" s="78" t="s">
        <v>3041</v>
      </c>
      <c r="C5081" s="86" t="s">
        <v>1470</v>
      </c>
      <c r="D5081" s="122">
        <v>43851.854664351849</v>
      </c>
    </row>
    <row r="5082" spans="1:4" x14ac:dyDescent="0.25">
      <c r="A5082" s="78" t="s">
        <v>270</v>
      </c>
      <c r="B5082" s="78" t="s">
        <v>3039</v>
      </c>
      <c r="C5082" s="86" t="s">
        <v>1470</v>
      </c>
      <c r="D5082" s="122">
        <v>43851.854664351849</v>
      </c>
    </row>
    <row r="5083" spans="1:4" x14ac:dyDescent="0.25">
      <c r="A5083" s="78" t="s">
        <v>270</v>
      </c>
      <c r="B5083" s="78" t="s">
        <v>3068</v>
      </c>
      <c r="C5083" s="86" t="s">
        <v>1469</v>
      </c>
      <c r="D5083" s="122">
        <v>43850.52306712963</v>
      </c>
    </row>
    <row r="5084" spans="1:4" x14ac:dyDescent="0.25">
      <c r="A5084" s="78" t="s">
        <v>270</v>
      </c>
      <c r="B5084" s="78">
        <v>31</v>
      </c>
      <c r="C5084" s="86" t="s">
        <v>1469</v>
      </c>
      <c r="D5084" s="122">
        <v>43850.52306712963</v>
      </c>
    </row>
    <row r="5085" spans="1:4" x14ac:dyDescent="0.25">
      <c r="A5085" s="78" t="s">
        <v>270</v>
      </c>
      <c r="B5085" s="78" t="s">
        <v>2982</v>
      </c>
      <c r="C5085" s="86" t="s">
        <v>1469</v>
      </c>
      <c r="D5085" s="122">
        <v>43850.52306712963</v>
      </c>
    </row>
    <row r="5086" spans="1:4" x14ac:dyDescent="0.25">
      <c r="A5086" s="78" t="s">
        <v>270</v>
      </c>
      <c r="B5086" s="78" t="s">
        <v>2446</v>
      </c>
      <c r="C5086" s="86" t="s">
        <v>1469</v>
      </c>
      <c r="D5086" s="122">
        <v>43850.52306712963</v>
      </c>
    </row>
    <row r="5087" spans="1:4" x14ac:dyDescent="0.25">
      <c r="A5087" s="78" t="s">
        <v>270</v>
      </c>
      <c r="B5087" s="78" t="s">
        <v>2548</v>
      </c>
      <c r="C5087" s="86" t="s">
        <v>1469</v>
      </c>
      <c r="D5087" s="122">
        <v>43850.52306712963</v>
      </c>
    </row>
    <row r="5088" spans="1:4" x14ac:dyDescent="0.25">
      <c r="A5088" s="78" t="s">
        <v>270</v>
      </c>
      <c r="B5088" s="78" t="s">
        <v>2981</v>
      </c>
      <c r="C5088" s="86" t="s">
        <v>1469</v>
      </c>
      <c r="D5088" s="122">
        <v>43850.52306712963</v>
      </c>
    </row>
    <row r="5089" spans="1:4" x14ac:dyDescent="0.25">
      <c r="A5089" s="78" t="s">
        <v>270</v>
      </c>
      <c r="B5089" s="78" t="s">
        <v>2789</v>
      </c>
      <c r="C5089" s="86" t="s">
        <v>1469</v>
      </c>
      <c r="D5089" s="122">
        <v>43850.52306712963</v>
      </c>
    </row>
    <row r="5090" spans="1:4" x14ac:dyDescent="0.25">
      <c r="A5090" s="78" t="s">
        <v>270</v>
      </c>
      <c r="B5090" s="78" t="s">
        <v>3038</v>
      </c>
      <c r="C5090" s="86" t="s">
        <v>1469</v>
      </c>
      <c r="D5090" s="122">
        <v>43850.52306712963</v>
      </c>
    </row>
    <row r="5091" spans="1:4" x14ac:dyDescent="0.25">
      <c r="A5091" s="78" t="s">
        <v>270</v>
      </c>
      <c r="B5091" s="78" t="s">
        <v>3052</v>
      </c>
      <c r="C5091" s="86" t="s">
        <v>1469</v>
      </c>
      <c r="D5091" s="122">
        <v>43850.52306712963</v>
      </c>
    </row>
    <row r="5092" spans="1:4" x14ac:dyDescent="0.25">
      <c r="A5092" s="78" t="s">
        <v>270</v>
      </c>
      <c r="B5092" s="78" t="s">
        <v>2983</v>
      </c>
      <c r="C5092" s="86" t="s">
        <v>1469</v>
      </c>
      <c r="D5092" s="122">
        <v>43850.52306712963</v>
      </c>
    </row>
    <row r="5093" spans="1:4" x14ac:dyDescent="0.25">
      <c r="A5093" s="78" t="s">
        <v>270</v>
      </c>
      <c r="B5093" s="78" t="s">
        <v>3053</v>
      </c>
      <c r="C5093" s="86" t="s">
        <v>1469</v>
      </c>
      <c r="D5093" s="122">
        <v>43850.52306712963</v>
      </c>
    </row>
    <row r="5094" spans="1:4" x14ac:dyDescent="0.25">
      <c r="A5094" s="78" t="s">
        <v>270</v>
      </c>
      <c r="B5094" s="78" t="s">
        <v>3154</v>
      </c>
      <c r="C5094" s="86" t="s">
        <v>1469</v>
      </c>
      <c r="D5094" s="122">
        <v>43850.52306712963</v>
      </c>
    </row>
    <row r="5095" spans="1:4" x14ac:dyDescent="0.25">
      <c r="A5095" s="78" t="s">
        <v>270</v>
      </c>
      <c r="B5095" s="78">
        <v>17</v>
      </c>
      <c r="C5095" s="86" t="s">
        <v>1469</v>
      </c>
      <c r="D5095" s="122">
        <v>43850.52306712963</v>
      </c>
    </row>
    <row r="5096" spans="1:4" x14ac:dyDescent="0.25">
      <c r="A5096" s="78" t="s">
        <v>270</v>
      </c>
      <c r="B5096" s="78" t="s">
        <v>2790</v>
      </c>
      <c r="C5096" s="86" t="s">
        <v>1469</v>
      </c>
      <c r="D5096" s="122">
        <v>43850.52306712963</v>
      </c>
    </row>
    <row r="5097" spans="1:4" x14ac:dyDescent="0.25">
      <c r="A5097" s="78" t="s">
        <v>270</v>
      </c>
      <c r="B5097" s="78" t="s">
        <v>2479</v>
      </c>
      <c r="C5097" s="86" t="s">
        <v>1469</v>
      </c>
      <c r="D5097" s="122">
        <v>43850.52306712963</v>
      </c>
    </row>
    <row r="5098" spans="1:4" x14ac:dyDescent="0.25">
      <c r="A5098" s="78" t="s">
        <v>270</v>
      </c>
      <c r="B5098" s="78" t="s">
        <v>3069</v>
      </c>
      <c r="C5098" s="86" t="s">
        <v>1469</v>
      </c>
      <c r="D5098" s="122">
        <v>43850.52306712963</v>
      </c>
    </row>
    <row r="5099" spans="1:4" x14ac:dyDescent="0.25">
      <c r="A5099" s="78" t="s">
        <v>270</v>
      </c>
      <c r="B5099" s="78" t="s">
        <v>2526</v>
      </c>
      <c r="C5099" s="86" t="s">
        <v>1469</v>
      </c>
      <c r="D5099" s="122">
        <v>43850.52306712963</v>
      </c>
    </row>
    <row r="5100" spans="1:4" x14ac:dyDescent="0.25">
      <c r="A5100" s="78" t="s">
        <v>270</v>
      </c>
      <c r="B5100" s="78" t="s">
        <v>2469</v>
      </c>
      <c r="C5100" s="86" t="s">
        <v>1469</v>
      </c>
      <c r="D5100" s="122">
        <v>43850.52306712963</v>
      </c>
    </row>
    <row r="5101" spans="1:4" x14ac:dyDescent="0.25">
      <c r="A5101" s="78" t="s">
        <v>270</v>
      </c>
      <c r="B5101" s="78" t="s">
        <v>3007</v>
      </c>
      <c r="C5101" s="86" t="s">
        <v>1469</v>
      </c>
      <c r="D5101" s="122">
        <v>43850.52306712963</v>
      </c>
    </row>
    <row r="5102" spans="1:4" x14ac:dyDescent="0.25">
      <c r="A5102" s="78" t="s">
        <v>270</v>
      </c>
      <c r="B5102" s="78" t="s">
        <v>2448</v>
      </c>
      <c r="C5102" s="86" t="s">
        <v>1469</v>
      </c>
      <c r="D5102" s="122">
        <v>43850.52306712963</v>
      </c>
    </row>
    <row r="5103" spans="1:4" x14ac:dyDescent="0.25">
      <c r="A5103" s="78" t="s">
        <v>270</v>
      </c>
      <c r="B5103" s="78" t="s">
        <v>2989</v>
      </c>
      <c r="C5103" s="86" t="s">
        <v>1469</v>
      </c>
      <c r="D5103" s="122">
        <v>43850.52306712963</v>
      </c>
    </row>
    <row r="5104" spans="1:4" x14ac:dyDescent="0.25">
      <c r="A5104" s="78" t="s">
        <v>270</v>
      </c>
      <c r="B5104" s="78" t="s">
        <v>3158</v>
      </c>
      <c r="C5104" s="86" t="s">
        <v>1469</v>
      </c>
      <c r="D5104" s="122">
        <v>43850.52306712963</v>
      </c>
    </row>
    <row r="5105" spans="1:4" x14ac:dyDescent="0.25">
      <c r="A5105" s="78" t="s">
        <v>270</v>
      </c>
      <c r="B5105" s="78" t="s">
        <v>3120</v>
      </c>
      <c r="C5105" s="86" t="s">
        <v>1469</v>
      </c>
      <c r="D5105" s="122">
        <v>43850.52306712963</v>
      </c>
    </row>
    <row r="5106" spans="1:4" x14ac:dyDescent="0.25">
      <c r="A5106" s="78" t="s">
        <v>270</v>
      </c>
      <c r="B5106" s="78" t="s">
        <v>2992</v>
      </c>
      <c r="C5106" s="86" t="s">
        <v>1469</v>
      </c>
      <c r="D5106" s="122">
        <v>43850.52306712963</v>
      </c>
    </row>
    <row r="5107" spans="1:4" x14ac:dyDescent="0.25">
      <c r="A5107" s="78" t="s">
        <v>270</v>
      </c>
      <c r="B5107" s="78" t="s">
        <v>2552</v>
      </c>
      <c r="C5107" s="86" t="s">
        <v>1469</v>
      </c>
      <c r="D5107" s="122">
        <v>43850.52306712963</v>
      </c>
    </row>
    <row r="5108" spans="1:4" x14ac:dyDescent="0.25">
      <c r="A5108" s="78" t="s">
        <v>270</v>
      </c>
      <c r="B5108" s="78" t="s">
        <v>2980</v>
      </c>
      <c r="C5108" s="86" t="s">
        <v>1469</v>
      </c>
      <c r="D5108" s="122">
        <v>43850.52306712963</v>
      </c>
    </row>
    <row r="5109" spans="1:4" x14ac:dyDescent="0.25">
      <c r="A5109" s="78" t="s">
        <v>270</v>
      </c>
      <c r="B5109" s="78" t="s">
        <v>2704</v>
      </c>
      <c r="C5109" s="86" t="s">
        <v>1469</v>
      </c>
      <c r="D5109" s="122">
        <v>43850.52306712963</v>
      </c>
    </row>
    <row r="5110" spans="1:4" x14ac:dyDescent="0.25">
      <c r="A5110" s="78" t="s">
        <v>270</v>
      </c>
      <c r="B5110" s="78" t="s">
        <v>3012</v>
      </c>
      <c r="C5110" s="86" t="s">
        <v>1469</v>
      </c>
      <c r="D5110" s="122">
        <v>43850.52306712963</v>
      </c>
    </row>
    <row r="5111" spans="1:4" x14ac:dyDescent="0.25">
      <c r="A5111" s="78" t="s">
        <v>270</v>
      </c>
      <c r="B5111" s="78">
        <v>10</v>
      </c>
      <c r="C5111" s="86" t="s">
        <v>1469</v>
      </c>
      <c r="D5111" s="122">
        <v>43850.52306712963</v>
      </c>
    </row>
    <row r="5112" spans="1:4" x14ac:dyDescent="0.25">
      <c r="A5112" s="78" t="s">
        <v>270</v>
      </c>
      <c r="B5112" s="78" t="s">
        <v>2450</v>
      </c>
      <c r="C5112" s="86" t="s">
        <v>1469</v>
      </c>
      <c r="D5112" s="122">
        <v>43850.52306712963</v>
      </c>
    </row>
    <row r="5113" spans="1:4" x14ac:dyDescent="0.25">
      <c r="A5113" s="78" t="s">
        <v>270</v>
      </c>
      <c r="B5113" s="78" t="s">
        <v>2994</v>
      </c>
      <c r="C5113" s="86" t="s">
        <v>1469</v>
      </c>
      <c r="D5113" s="122">
        <v>43850.52306712963</v>
      </c>
    </row>
    <row r="5114" spans="1:4" x14ac:dyDescent="0.25">
      <c r="A5114" s="78" t="s">
        <v>270</v>
      </c>
      <c r="B5114" s="78" t="s">
        <v>3159</v>
      </c>
      <c r="C5114" s="86" t="s">
        <v>1469</v>
      </c>
      <c r="D5114" s="122">
        <v>43850.52306712963</v>
      </c>
    </row>
    <row r="5115" spans="1:4" x14ac:dyDescent="0.25">
      <c r="A5115" s="78" t="s">
        <v>270</v>
      </c>
      <c r="B5115" s="78" t="s">
        <v>65</v>
      </c>
      <c r="C5115" s="86" t="s">
        <v>1468</v>
      </c>
      <c r="D5115" s="122">
        <v>43849.562592592592</v>
      </c>
    </row>
    <row r="5116" spans="1:4" x14ac:dyDescent="0.25">
      <c r="A5116" s="78" t="s">
        <v>270</v>
      </c>
      <c r="B5116" s="78" t="s">
        <v>2455</v>
      </c>
      <c r="C5116" s="86" t="s">
        <v>1468</v>
      </c>
      <c r="D5116" s="122">
        <v>43849.562592592592</v>
      </c>
    </row>
    <row r="5117" spans="1:4" x14ac:dyDescent="0.25">
      <c r="A5117" s="78" t="s">
        <v>270</v>
      </c>
      <c r="B5117" s="78" t="s">
        <v>2594</v>
      </c>
      <c r="C5117" s="86" t="s">
        <v>1468</v>
      </c>
      <c r="D5117" s="122">
        <v>43849.562592592592</v>
      </c>
    </row>
    <row r="5118" spans="1:4" x14ac:dyDescent="0.25">
      <c r="A5118" s="78" t="s">
        <v>270</v>
      </c>
      <c r="B5118" s="78" t="s">
        <v>2981</v>
      </c>
      <c r="C5118" s="86" t="s">
        <v>1468</v>
      </c>
      <c r="D5118" s="122">
        <v>43849.562592592592</v>
      </c>
    </row>
    <row r="5119" spans="1:4" x14ac:dyDescent="0.25">
      <c r="A5119" s="78" t="s">
        <v>270</v>
      </c>
      <c r="B5119" s="78" t="s">
        <v>2994</v>
      </c>
      <c r="C5119" s="86" t="s">
        <v>1468</v>
      </c>
      <c r="D5119" s="122">
        <v>43849.562592592592</v>
      </c>
    </row>
    <row r="5120" spans="1:4" x14ac:dyDescent="0.25">
      <c r="A5120" s="78" t="s">
        <v>270</v>
      </c>
      <c r="B5120" s="78">
        <v>31</v>
      </c>
      <c r="C5120" s="86" t="s">
        <v>1468</v>
      </c>
      <c r="D5120" s="122">
        <v>43849.562592592592</v>
      </c>
    </row>
    <row r="5121" spans="1:4" x14ac:dyDescent="0.25">
      <c r="A5121" s="78" t="s">
        <v>270</v>
      </c>
      <c r="B5121" s="78" t="s">
        <v>2982</v>
      </c>
      <c r="C5121" s="86" t="s">
        <v>1468</v>
      </c>
      <c r="D5121" s="122">
        <v>43849.562592592592</v>
      </c>
    </row>
    <row r="5122" spans="1:4" x14ac:dyDescent="0.25">
      <c r="A5122" s="78" t="s">
        <v>270</v>
      </c>
      <c r="B5122" s="78" t="s">
        <v>3089</v>
      </c>
      <c r="C5122" s="86" t="s">
        <v>1468</v>
      </c>
      <c r="D5122" s="122">
        <v>43849.562592592592</v>
      </c>
    </row>
    <row r="5123" spans="1:4" x14ac:dyDescent="0.25">
      <c r="A5123" s="78" t="s">
        <v>270</v>
      </c>
      <c r="B5123" s="78" t="s">
        <v>2989</v>
      </c>
      <c r="C5123" s="86" t="s">
        <v>1468</v>
      </c>
      <c r="D5123" s="122">
        <v>43849.562592592592</v>
      </c>
    </row>
    <row r="5124" spans="1:4" x14ac:dyDescent="0.25">
      <c r="A5124" s="78" t="s">
        <v>270</v>
      </c>
      <c r="B5124" s="78" t="s">
        <v>1907</v>
      </c>
      <c r="C5124" s="86" t="s">
        <v>1468</v>
      </c>
      <c r="D5124" s="122">
        <v>43849.562592592592</v>
      </c>
    </row>
    <row r="5125" spans="1:4" x14ac:dyDescent="0.25">
      <c r="A5125" s="78" t="s">
        <v>270</v>
      </c>
      <c r="B5125" s="78" t="s">
        <v>3030</v>
      </c>
      <c r="C5125" s="86" t="s">
        <v>1468</v>
      </c>
      <c r="D5125" s="122">
        <v>43849.562592592592</v>
      </c>
    </row>
    <row r="5126" spans="1:4" x14ac:dyDescent="0.25">
      <c r="A5126" s="78" t="s">
        <v>270</v>
      </c>
      <c r="B5126" s="78" t="s">
        <v>3007</v>
      </c>
      <c r="C5126" s="86" t="s">
        <v>1468</v>
      </c>
      <c r="D5126" s="122">
        <v>43849.562592592592</v>
      </c>
    </row>
    <row r="5127" spans="1:4" x14ac:dyDescent="0.25">
      <c r="A5127" s="78" t="s">
        <v>270</v>
      </c>
      <c r="B5127" s="78" t="s">
        <v>2448</v>
      </c>
      <c r="C5127" s="86" t="s">
        <v>1468</v>
      </c>
      <c r="D5127" s="122">
        <v>43849.562592592592</v>
      </c>
    </row>
    <row r="5128" spans="1:4" x14ac:dyDescent="0.25">
      <c r="A5128" s="78" t="s">
        <v>270</v>
      </c>
      <c r="B5128" s="78" t="s">
        <v>3008</v>
      </c>
      <c r="C5128" s="86" t="s">
        <v>1468</v>
      </c>
      <c r="D5128" s="122">
        <v>43849.562592592592</v>
      </c>
    </row>
    <row r="5129" spans="1:4" x14ac:dyDescent="0.25">
      <c r="A5129" s="78" t="s">
        <v>270</v>
      </c>
      <c r="B5129" s="78" t="s">
        <v>3009</v>
      </c>
      <c r="C5129" s="86" t="s">
        <v>1468</v>
      </c>
      <c r="D5129" s="122">
        <v>43849.562592592592</v>
      </c>
    </row>
    <row r="5130" spans="1:4" x14ac:dyDescent="0.25">
      <c r="A5130" s="78" t="s">
        <v>270</v>
      </c>
      <c r="B5130" s="78" t="s">
        <v>2465</v>
      </c>
      <c r="C5130" s="86" t="s">
        <v>1468</v>
      </c>
      <c r="D5130" s="122">
        <v>43849.562592592592</v>
      </c>
    </row>
    <row r="5131" spans="1:4" x14ac:dyDescent="0.25">
      <c r="A5131" s="78" t="s">
        <v>270</v>
      </c>
      <c r="B5131" s="78" t="s">
        <v>3152</v>
      </c>
      <c r="C5131" s="86" t="s">
        <v>1468</v>
      </c>
      <c r="D5131" s="122">
        <v>43849.562592592592</v>
      </c>
    </row>
    <row r="5132" spans="1:4" x14ac:dyDescent="0.25">
      <c r="A5132" s="78" t="s">
        <v>270</v>
      </c>
      <c r="B5132" s="78" t="s">
        <v>2988</v>
      </c>
      <c r="C5132" s="86" t="s">
        <v>1468</v>
      </c>
      <c r="D5132" s="122">
        <v>43849.562592592592</v>
      </c>
    </row>
    <row r="5133" spans="1:4" x14ac:dyDescent="0.25">
      <c r="A5133" s="78" t="s">
        <v>270</v>
      </c>
      <c r="B5133" s="78">
        <v>10</v>
      </c>
      <c r="C5133" s="86" t="s">
        <v>1468</v>
      </c>
      <c r="D5133" s="122">
        <v>43849.562592592592</v>
      </c>
    </row>
    <row r="5134" spans="1:4" x14ac:dyDescent="0.25">
      <c r="A5134" s="78" t="s">
        <v>270</v>
      </c>
      <c r="B5134" s="78" t="s">
        <v>2450</v>
      </c>
      <c r="C5134" s="86" t="s">
        <v>1468</v>
      </c>
      <c r="D5134" s="122">
        <v>43849.562592592592</v>
      </c>
    </row>
    <row r="5135" spans="1:4" x14ac:dyDescent="0.25">
      <c r="A5135" s="78" t="s">
        <v>270</v>
      </c>
      <c r="B5135" s="78" t="s">
        <v>3153</v>
      </c>
      <c r="C5135" s="86" t="s">
        <v>1468</v>
      </c>
      <c r="D5135" s="122">
        <v>43849.562592592592</v>
      </c>
    </row>
    <row r="5136" spans="1:4" x14ac:dyDescent="0.25">
      <c r="A5136" s="78" t="s">
        <v>270</v>
      </c>
      <c r="B5136" s="78" t="s">
        <v>3122</v>
      </c>
      <c r="C5136" s="86" t="s">
        <v>1468</v>
      </c>
      <c r="D5136" s="122">
        <v>43849.562592592592</v>
      </c>
    </row>
    <row r="5137" spans="1:4" x14ac:dyDescent="0.25">
      <c r="A5137" s="78" t="s">
        <v>270</v>
      </c>
      <c r="B5137" s="78" t="s">
        <v>2701</v>
      </c>
      <c r="C5137" s="86" t="s">
        <v>1468</v>
      </c>
      <c r="D5137" s="122">
        <v>43849.562592592592</v>
      </c>
    </row>
    <row r="5138" spans="1:4" x14ac:dyDescent="0.25">
      <c r="A5138" s="78" t="s">
        <v>270</v>
      </c>
      <c r="B5138" s="78" t="s">
        <v>2595</v>
      </c>
      <c r="C5138" s="86" t="s">
        <v>1468</v>
      </c>
      <c r="D5138" s="122">
        <v>43849.562592592592</v>
      </c>
    </row>
    <row r="5139" spans="1:4" x14ac:dyDescent="0.25">
      <c r="A5139" s="78" t="s">
        <v>270</v>
      </c>
      <c r="B5139" s="78" t="s">
        <v>2990</v>
      </c>
      <c r="C5139" s="86" t="s">
        <v>1468</v>
      </c>
      <c r="D5139" s="122">
        <v>43849.562592592592</v>
      </c>
    </row>
    <row r="5140" spans="1:4" x14ac:dyDescent="0.25">
      <c r="A5140" s="78" t="s">
        <v>270</v>
      </c>
      <c r="B5140" s="78" t="s">
        <v>2477</v>
      </c>
      <c r="C5140" s="86" t="s">
        <v>1468</v>
      </c>
      <c r="D5140" s="122">
        <v>43849.562592592592</v>
      </c>
    </row>
    <row r="5141" spans="1:4" x14ac:dyDescent="0.25">
      <c r="A5141" s="78" t="s">
        <v>270</v>
      </c>
      <c r="B5141" s="78" t="s">
        <v>2702</v>
      </c>
      <c r="C5141" s="86" t="s">
        <v>1468</v>
      </c>
      <c r="D5141" s="122">
        <v>43849.562592592592</v>
      </c>
    </row>
    <row r="5142" spans="1:4" x14ac:dyDescent="0.25">
      <c r="A5142" s="78" t="s">
        <v>270</v>
      </c>
      <c r="B5142" s="78" t="s">
        <v>2985</v>
      </c>
      <c r="C5142" s="86" t="s">
        <v>1468</v>
      </c>
      <c r="D5142" s="122">
        <v>43849.562592592592</v>
      </c>
    </row>
    <row r="5143" spans="1:4" x14ac:dyDescent="0.25">
      <c r="A5143" s="78" t="s">
        <v>270</v>
      </c>
      <c r="B5143" s="78" t="s">
        <v>2703</v>
      </c>
      <c r="C5143" s="86" t="s">
        <v>1468</v>
      </c>
      <c r="D5143" s="122">
        <v>43849.562592592592</v>
      </c>
    </row>
    <row r="5144" spans="1:4" x14ac:dyDescent="0.25">
      <c r="A5144" s="78" t="s">
        <v>270</v>
      </c>
      <c r="B5144" s="78" t="s">
        <v>3039</v>
      </c>
      <c r="C5144" s="86" t="s">
        <v>1468</v>
      </c>
      <c r="D5144" s="122">
        <v>43849.562592592592</v>
      </c>
    </row>
    <row r="5145" spans="1:4" x14ac:dyDescent="0.25">
      <c r="A5145" s="78" t="s">
        <v>270</v>
      </c>
      <c r="B5145" s="78" t="s">
        <v>3041</v>
      </c>
      <c r="C5145" s="86" t="s">
        <v>1468</v>
      </c>
      <c r="D5145" s="122">
        <v>43849.562592592592</v>
      </c>
    </row>
    <row r="5146" spans="1:4" x14ac:dyDescent="0.25">
      <c r="A5146" s="78" t="s">
        <v>270</v>
      </c>
      <c r="B5146" s="78" t="s">
        <v>3024</v>
      </c>
      <c r="C5146" s="86" t="s">
        <v>1468</v>
      </c>
      <c r="D5146" s="122">
        <v>43849.562592592592</v>
      </c>
    </row>
    <row r="5147" spans="1:4" x14ac:dyDescent="0.25">
      <c r="A5147" s="78" t="s">
        <v>270</v>
      </c>
      <c r="B5147" s="78" t="s">
        <v>65</v>
      </c>
      <c r="C5147" s="86" t="s">
        <v>1467</v>
      </c>
      <c r="D5147" s="122">
        <v>43846.645983796298</v>
      </c>
    </row>
    <row r="5148" spans="1:4" x14ac:dyDescent="0.25">
      <c r="A5148" s="78" t="s">
        <v>270</v>
      </c>
      <c r="B5148" s="78" t="s">
        <v>2455</v>
      </c>
      <c r="C5148" s="86" t="s">
        <v>1467</v>
      </c>
      <c r="D5148" s="122">
        <v>43846.645983796298</v>
      </c>
    </row>
    <row r="5149" spans="1:4" x14ac:dyDescent="0.25">
      <c r="A5149" s="78" t="s">
        <v>270</v>
      </c>
      <c r="B5149" s="78" t="s">
        <v>2594</v>
      </c>
      <c r="C5149" s="86" t="s">
        <v>1467</v>
      </c>
      <c r="D5149" s="122">
        <v>43846.645983796298</v>
      </c>
    </row>
    <row r="5150" spans="1:4" x14ac:dyDescent="0.25">
      <c r="A5150" s="78" t="s">
        <v>270</v>
      </c>
      <c r="B5150" s="78" t="s">
        <v>2981</v>
      </c>
      <c r="C5150" s="86" t="s">
        <v>1467</v>
      </c>
      <c r="D5150" s="122">
        <v>43846.645983796298</v>
      </c>
    </row>
    <row r="5151" spans="1:4" x14ac:dyDescent="0.25">
      <c r="A5151" s="78" t="s">
        <v>270</v>
      </c>
      <c r="B5151" s="78" t="s">
        <v>2994</v>
      </c>
      <c r="C5151" s="86" t="s">
        <v>1467</v>
      </c>
      <c r="D5151" s="122">
        <v>43846.645983796298</v>
      </c>
    </row>
    <row r="5152" spans="1:4" x14ac:dyDescent="0.25">
      <c r="A5152" s="78" t="s">
        <v>270</v>
      </c>
      <c r="B5152" s="78">
        <v>31</v>
      </c>
      <c r="C5152" s="86" t="s">
        <v>1467</v>
      </c>
      <c r="D5152" s="122">
        <v>43846.645983796298</v>
      </c>
    </row>
    <row r="5153" spans="1:4" x14ac:dyDescent="0.25">
      <c r="A5153" s="78" t="s">
        <v>270</v>
      </c>
      <c r="B5153" s="78" t="s">
        <v>2982</v>
      </c>
      <c r="C5153" s="86" t="s">
        <v>1467</v>
      </c>
      <c r="D5153" s="122">
        <v>43846.645983796298</v>
      </c>
    </row>
    <row r="5154" spans="1:4" x14ac:dyDescent="0.25">
      <c r="A5154" s="78" t="s">
        <v>270</v>
      </c>
      <c r="B5154" s="78" t="s">
        <v>3089</v>
      </c>
      <c r="C5154" s="86" t="s">
        <v>1467</v>
      </c>
      <c r="D5154" s="122">
        <v>43846.645983796298</v>
      </c>
    </row>
    <row r="5155" spans="1:4" x14ac:dyDescent="0.25">
      <c r="A5155" s="78" t="s">
        <v>270</v>
      </c>
      <c r="B5155" s="78" t="s">
        <v>2989</v>
      </c>
      <c r="C5155" s="86" t="s">
        <v>1467</v>
      </c>
      <c r="D5155" s="122">
        <v>43846.645983796298</v>
      </c>
    </row>
    <row r="5156" spans="1:4" x14ac:dyDescent="0.25">
      <c r="A5156" s="78" t="s">
        <v>270</v>
      </c>
      <c r="B5156" s="78" t="s">
        <v>1907</v>
      </c>
      <c r="C5156" s="86" t="s">
        <v>1467</v>
      </c>
      <c r="D5156" s="122">
        <v>43846.645983796298</v>
      </c>
    </row>
    <row r="5157" spans="1:4" x14ac:dyDescent="0.25">
      <c r="A5157" s="78" t="s">
        <v>270</v>
      </c>
      <c r="B5157" s="78" t="s">
        <v>3030</v>
      </c>
      <c r="C5157" s="86" t="s">
        <v>1467</v>
      </c>
      <c r="D5157" s="122">
        <v>43846.645983796298</v>
      </c>
    </row>
    <row r="5158" spans="1:4" x14ac:dyDescent="0.25">
      <c r="A5158" s="78" t="s">
        <v>270</v>
      </c>
      <c r="B5158" s="78" t="s">
        <v>3007</v>
      </c>
      <c r="C5158" s="86" t="s">
        <v>1467</v>
      </c>
      <c r="D5158" s="122">
        <v>43846.645983796298</v>
      </c>
    </row>
    <row r="5159" spans="1:4" x14ac:dyDescent="0.25">
      <c r="A5159" s="78" t="s">
        <v>270</v>
      </c>
      <c r="B5159" s="78" t="s">
        <v>2448</v>
      </c>
      <c r="C5159" s="86" t="s">
        <v>1467</v>
      </c>
      <c r="D5159" s="122">
        <v>43846.645983796298</v>
      </c>
    </row>
    <row r="5160" spans="1:4" x14ac:dyDescent="0.25">
      <c r="A5160" s="78" t="s">
        <v>270</v>
      </c>
      <c r="B5160" s="78" t="s">
        <v>3008</v>
      </c>
      <c r="C5160" s="86" t="s">
        <v>1467</v>
      </c>
      <c r="D5160" s="122">
        <v>43846.645983796298</v>
      </c>
    </row>
    <row r="5161" spans="1:4" x14ac:dyDescent="0.25">
      <c r="A5161" s="78" t="s">
        <v>270</v>
      </c>
      <c r="B5161" s="78" t="s">
        <v>3009</v>
      </c>
      <c r="C5161" s="86" t="s">
        <v>1467</v>
      </c>
      <c r="D5161" s="122">
        <v>43846.645983796298</v>
      </c>
    </row>
    <row r="5162" spans="1:4" x14ac:dyDescent="0.25">
      <c r="A5162" s="78" t="s">
        <v>270</v>
      </c>
      <c r="B5162" s="78" t="s">
        <v>2465</v>
      </c>
      <c r="C5162" s="86" t="s">
        <v>1467</v>
      </c>
      <c r="D5162" s="122">
        <v>43846.645983796298</v>
      </c>
    </row>
    <row r="5163" spans="1:4" x14ac:dyDescent="0.25">
      <c r="A5163" s="78" t="s">
        <v>270</v>
      </c>
      <c r="B5163" s="78" t="s">
        <v>3299</v>
      </c>
      <c r="C5163" s="86" t="s">
        <v>1467</v>
      </c>
      <c r="D5163" s="122">
        <v>43846.645983796298</v>
      </c>
    </row>
    <row r="5164" spans="1:4" x14ac:dyDescent="0.25">
      <c r="A5164" s="78" t="s">
        <v>270</v>
      </c>
      <c r="B5164" s="78" t="s">
        <v>2552</v>
      </c>
      <c r="C5164" s="86" t="s">
        <v>1467</v>
      </c>
      <c r="D5164" s="122">
        <v>43846.645983796298</v>
      </c>
    </row>
    <row r="5165" spans="1:4" x14ac:dyDescent="0.25">
      <c r="A5165" s="78" t="s">
        <v>270</v>
      </c>
      <c r="B5165" s="78">
        <v>10</v>
      </c>
      <c r="C5165" s="86" t="s">
        <v>1467</v>
      </c>
      <c r="D5165" s="122">
        <v>43846.645983796298</v>
      </c>
    </row>
    <row r="5166" spans="1:4" x14ac:dyDescent="0.25">
      <c r="A5166" s="78" t="s">
        <v>270</v>
      </c>
      <c r="B5166" s="78" t="s">
        <v>2450</v>
      </c>
      <c r="C5166" s="86" t="s">
        <v>1467</v>
      </c>
      <c r="D5166" s="122">
        <v>43846.645983796298</v>
      </c>
    </row>
    <row r="5167" spans="1:4" x14ac:dyDescent="0.25">
      <c r="A5167" s="78" t="s">
        <v>270</v>
      </c>
      <c r="B5167" s="78" t="s">
        <v>3014</v>
      </c>
      <c r="C5167" s="86" t="s">
        <v>1467</v>
      </c>
      <c r="D5167" s="122">
        <v>43846.645983796298</v>
      </c>
    </row>
    <row r="5168" spans="1:4" x14ac:dyDescent="0.25">
      <c r="A5168" s="78" t="s">
        <v>270</v>
      </c>
      <c r="B5168" s="78" t="s">
        <v>3120</v>
      </c>
      <c r="C5168" s="86" t="s">
        <v>1467</v>
      </c>
      <c r="D5168" s="122">
        <v>43846.645983796298</v>
      </c>
    </row>
    <row r="5169" spans="1:4" x14ac:dyDescent="0.25">
      <c r="A5169" s="78" t="s">
        <v>270</v>
      </c>
      <c r="B5169" s="78" t="s">
        <v>2454</v>
      </c>
      <c r="C5169" s="86" t="s">
        <v>1467</v>
      </c>
      <c r="D5169" s="122">
        <v>43846.645983796298</v>
      </c>
    </row>
    <row r="5170" spans="1:4" x14ac:dyDescent="0.25">
      <c r="A5170" s="78" t="s">
        <v>270</v>
      </c>
      <c r="B5170" s="78" t="s">
        <v>3122</v>
      </c>
      <c r="C5170" s="86" t="s">
        <v>1467</v>
      </c>
      <c r="D5170" s="122">
        <v>43846.645983796298</v>
      </c>
    </row>
    <row r="5171" spans="1:4" x14ac:dyDescent="0.25">
      <c r="A5171" s="78" t="s">
        <v>270</v>
      </c>
      <c r="B5171" s="78" t="s">
        <v>2701</v>
      </c>
      <c r="C5171" s="86" t="s">
        <v>1467</v>
      </c>
      <c r="D5171" s="122">
        <v>43846.645983796298</v>
      </c>
    </row>
    <row r="5172" spans="1:4" x14ac:dyDescent="0.25">
      <c r="A5172" s="78" t="s">
        <v>270</v>
      </c>
      <c r="B5172" s="78" t="s">
        <v>2595</v>
      </c>
      <c r="C5172" s="86" t="s">
        <v>1467</v>
      </c>
      <c r="D5172" s="122">
        <v>43846.645983796298</v>
      </c>
    </row>
    <row r="5173" spans="1:4" x14ac:dyDescent="0.25">
      <c r="A5173" s="78" t="s">
        <v>270</v>
      </c>
      <c r="B5173" s="78" t="s">
        <v>2990</v>
      </c>
      <c r="C5173" s="86" t="s">
        <v>1467</v>
      </c>
      <c r="D5173" s="122">
        <v>43846.645983796298</v>
      </c>
    </row>
    <row r="5174" spans="1:4" x14ac:dyDescent="0.25">
      <c r="A5174" s="78" t="s">
        <v>270</v>
      </c>
      <c r="B5174" s="78" t="s">
        <v>2477</v>
      </c>
      <c r="C5174" s="86" t="s">
        <v>1467</v>
      </c>
      <c r="D5174" s="122">
        <v>43846.645983796298</v>
      </c>
    </row>
    <row r="5175" spans="1:4" x14ac:dyDescent="0.25">
      <c r="A5175" s="78" t="s">
        <v>270</v>
      </c>
      <c r="B5175" s="78" t="s">
        <v>2702</v>
      </c>
      <c r="C5175" s="86" t="s">
        <v>1467</v>
      </c>
      <c r="D5175" s="122">
        <v>43846.645983796298</v>
      </c>
    </row>
    <row r="5176" spans="1:4" x14ac:dyDescent="0.25">
      <c r="A5176" s="78" t="s">
        <v>270</v>
      </c>
      <c r="B5176" s="78" t="s">
        <v>2985</v>
      </c>
      <c r="C5176" s="86" t="s">
        <v>1467</v>
      </c>
      <c r="D5176" s="122">
        <v>43846.645983796298</v>
      </c>
    </row>
    <row r="5177" spans="1:4" x14ac:dyDescent="0.25">
      <c r="A5177" s="78" t="s">
        <v>270</v>
      </c>
      <c r="B5177" s="78" t="s">
        <v>2703</v>
      </c>
      <c r="C5177" s="86" t="s">
        <v>1467</v>
      </c>
      <c r="D5177" s="122">
        <v>43846.645983796298</v>
      </c>
    </row>
    <row r="5178" spans="1:4" x14ac:dyDescent="0.25">
      <c r="A5178" s="78" t="s">
        <v>270</v>
      </c>
      <c r="B5178" s="78" t="s">
        <v>3039</v>
      </c>
      <c r="C5178" s="86" t="s">
        <v>1467</v>
      </c>
      <c r="D5178" s="122">
        <v>43846.645983796298</v>
      </c>
    </row>
    <row r="5179" spans="1:4" x14ac:dyDescent="0.25">
      <c r="A5179" s="78" t="s">
        <v>270</v>
      </c>
      <c r="B5179" s="78" t="s">
        <v>3041</v>
      </c>
      <c r="C5179" s="86" t="s">
        <v>1467</v>
      </c>
      <c r="D5179" s="122">
        <v>43846.645983796298</v>
      </c>
    </row>
    <row r="5180" spans="1:4" x14ac:dyDescent="0.25">
      <c r="A5180" s="78" t="s">
        <v>270</v>
      </c>
      <c r="B5180" s="78" t="s">
        <v>3024</v>
      </c>
      <c r="C5180" s="86" t="s">
        <v>1467</v>
      </c>
      <c r="D5180" s="122">
        <v>43846.645983796298</v>
      </c>
    </row>
    <row r="5181" spans="1:4" x14ac:dyDescent="0.25">
      <c r="A5181" s="78" t="s">
        <v>241</v>
      </c>
      <c r="B5181" s="78" t="s">
        <v>65</v>
      </c>
      <c r="C5181" s="86" t="s">
        <v>1395</v>
      </c>
      <c r="D5181" s="122">
        <v>43849.811736111114</v>
      </c>
    </row>
    <row r="5182" spans="1:4" x14ac:dyDescent="0.25">
      <c r="A5182" s="78" t="s">
        <v>241</v>
      </c>
      <c r="B5182" s="78" t="s">
        <v>2455</v>
      </c>
      <c r="C5182" s="86" t="s">
        <v>1395</v>
      </c>
      <c r="D5182" s="122">
        <v>43849.811736111114</v>
      </c>
    </row>
    <row r="5183" spans="1:4" x14ac:dyDescent="0.25">
      <c r="A5183" s="78" t="s">
        <v>241</v>
      </c>
      <c r="B5183" s="78" t="s">
        <v>2594</v>
      </c>
      <c r="C5183" s="86" t="s">
        <v>1395</v>
      </c>
      <c r="D5183" s="122">
        <v>43849.811736111114</v>
      </c>
    </row>
    <row r="5184" spans="1:4" x14ac:dyDescent="0.25">
      <c r="A5184" s="78" t="s">
        <v>241</v>
      </c>
      <c r="B5184" s="78" t="s">
        <v>2981</v>
      </c>
      <c r="C5184" s="86" t="s">
        <v>1395</v>
      </c>
      <c r="D5184" s="122">
        <v>43849.811736111114</v>
      </c>
    </row>
    <row r="5185" spans="1:4" x14ac:dyDescent="0.25">
      <c r="A5185" s="78" t="s">
        <v>241</v>
      </c>
      <c r="B5185" s="78" t="s">
        <v>2994</v>
      </c>
      <c r="C5185" s="86" t="s">
        <v>1395</v>
      </c>
      <c r="D5185" s="122">
        <v>43849.811736111114</v>
      </c>
    </row>
    <row r="5186" spans="1:4" x14ac:dyDescent="0.25">
      <c r="A5186" s="78" t="s">
        <v>241</v>
      </c>
      <c r="B5186" s="78">
        <v>31</v>
      </c>
      <c r="C5186" s="86" t="s">
        <v>1395</v>
      </c>
      <c r="D5186" s="122">
        <v>43849.811736111114</v>
      </c>
    </row>
    <row r="5187" spans="1:4" x14ac:dyDescent="0.25">
      <c r="A5187" s="78" t="s">
        <v>241</v>
      </c>
      <c r="B5187" s="78" t="s">
        <v>2982</v>
      </c>
      <c r="C5187" s="86" t="s">
        <v>1395</v>
      </c>
      <c r="D5187" s="122">
        <v>43849.811736111114</v>
      </c>
    </row>
    <row r="5188" spans="1:4" x14ac:dyDescent="0.25">
      <c r="A5188" s="78" t="s">
        <v>241</v>
      </c>
      <c r="B5188" s="78" t="s">
        <v>3089</v>
      </c>
      <c r="C5188" s="86" t="s">
        <v>1395</v>
      </c>
      <c r="D5188" s="122">
        <v>43849.811736111114</v>
      </c>
    </row>
    <row r="5189" spans="1:4" x14ac:dyDescent="0.25">
      <c r="A5189" s="78" t="s">
        <v>241</v>
      </c>
      <c r="B5189" s="78" t="s">
        <v>2989</v>
      </c>
      <c r="C5189" s="86" t="s">
        <v>1395</v>
      </c>
      <c r="D5189" s="122">
        <v>43849.811736111114</v>
      </c>
    </row>
    <row r="5190" spans="1:4" x14ac:dyDescent="0.25">
      <c r="A5190" s="78" t="s">
        <v>241</v>
      </c>
      <c r="B5190" s="78" t="s">
        <v>1907</v>
      </c>
      <c r="C5190" s="86" t="s">
        <v>1395</v>
      </c>
      <c r="D5190" s="122">
        <v>43849.811736111114</v>
      </c>
    </row>
    <row r="5191" spans="1:4" x14ac:dyDescent="0.25">
      <c r="A5191" s="78" t="s">
        <v>241</v>
      </c>
      <c r="B5191" s="78" t="s">
        <v>3030</v>
      </c>
      <c r="C5191" s="86" t="s">
        <v>1395</v>
      </c>
      <c r="D5191" s="122">
        <v>43849.811736111114</v>
      </c>
    </row>
    <row r="5192" spans="1:4" x14ac:dyDescent="0.25">
      <c r="A5192" s="78" t="s">
        <v>241</v>
      </c>
      <c r="B5192" s="78" t="s">
        <v>3007</v>
      </c>
      <c r="C5192" s="86" t="s">
        <v>1395</v>
      </c>
      <c r="D5192" s="122">
        <v>43849.811736111114</v>
      </c>
    </row>
    <row r="5193" spans="1:4" x14ac:dyDescent="0.25">
      <c r="A5193" s="78" t="s">
        <v>241</v>
      </c>
      <c r="B5193" s="78" t="s">
        <v>2448</v>
      </c>
      <c r="C5193" s="86" t="s">
        <v>1395</v>
      </c>
      <c r="D5193" s="122">
        <v>43849.811736111114</v>
      </c>
    </row>
    <row r="5194" spans="1:4" x14ac:dyDescent="0.25">
      <c r="A5194" s="78" t="s">
        <v>241</v>
      </c>
      <c r="B5194" s="78" t="s">
        <v>3008</v>
      </c>
      <c r="C5194" s="86" t="s">
        <v>1395</v>
      </c>
      <c r="D5194" s="122">
        <v>43849.811736111114</v>
      </c>
    </row>
    <row r="5195" spans="1:4" x14ac:dyDescent="0.25">
      <c r="A5195" s="78" t="s">
        <v>241</v>
      </c>
      <c r="B5195" s="78" t="s">
        <v>3009</v>
      </c>
      <c r="C5195" s="86" t="s">
        <v>1395</v>
      </c>
      <c r="D5195" s="122">
        <v>43849.811736111114</v>
      </c>
    </row>
    <row r="5196" spans="1:4" x14ac:dyDescent="0.25">
      <c r="A5196" s="78" t="s">
        <v>241</v>
      </c>
      <c r="B5196" s="78" t="s">
        <v>2465</v>
      </c>
      <c r="C5196" s="86" t="s">
        <v>1395</v>
      </c>
      <c r="D5196" s="122">
        <v>43849.811736111114</v>
      </c>
    </row>
    <row r="5197" spans="1:4" x14ac:dyDescent="0.25">
      <c r="A5197" s="78" t="s">
        <v>241</v>
      </c>
      <c r="B5197" s="78" t="s">
        <v>3152</v>
      </c>
      <c r="C5197" s="86" t="s">
        <v>1395</v>
      </c>
      <c r="D5197" s="122">
        <v>43849.811736111114</v>
      </c>
    </row>
    <row r="5198" spans="1:4" x14ac:dyDescent="0.25">
      <c r="A5198" s="78" t="s">
        <v>241</v>
      </c>
      <c r="B5198" s="78" t="s">
        <v>2988</v>
      </c>
      <c r="C5198" s="86" t="s">
        <v>1395</v>
      </c>
      <c r="D5198" s="122">
        <v>43849.811736111114</v>
      </c>
    </row>
    <row r="5199" spans="1:4" x14ac:dyDescent="0.25">
      <c r="A5199" s="78" t="s">
        <v>241</v>
      </c>
      <c r="B5199" s="78">
        <v>10</v>
      </c>
      <c r="C5199" s="86" t="s">
        <v>1395</v>
      </c>
      <c r="D5199" s="122">
        <v>43849.811736111114</v>
      </c>
    </row>
    <row r="5200" spans="1:4" x14ac:dyDescent="0.25">
      <c r="A5200" s="78" t="s">
        <v>241</v>
      </c>
      <c r="B5200" s="78" t="s">
        <v>2450</v>
      </c>
      <c r="C5200" s="86" t="s">
        <v>1395</v>
      </c>
      <c r="D5200" s="122">
        <v>43849.811736111114</v>
      </c>
    </row>
    <row r="5201" spans="1:4" x14ac:dyDescent="0.25">
      <c r="A5201" s="78" t="s">
        <v>241</v>
      </c>
      <c r="B5201" s="78" t="s">
        <v>3153</v>
      </c>
      <c r="C5201" s="86" t="s">
        <v>1395</v>
      </c>
      <c r="D5201" s="122">
        <v>43849.811736111114</v>
      </c>
    </row>
    <row r="5202" spans="1:4" x14ac:dyDescent="0.25">
      <c r="A5202" s="78" t="s">
        <v>241</v>
      </c>
      <c r="B5202" s="78" t="s">
        <v>3122</v>
      </c>
      <c r="C5202" s="86" t="s">
        <v>1395</v>
      </c>
      <c r="D5202" s="122">
        <v>43849.811736111114</v>
      </c>
    </row>
    <row r="5203" spans="1:4" x14ac:dyDescent="0.25">
      <c r="A5203" s="78" t="s">
        <v>241</v>
      </c>
      <c r="B5203" s="78" t="s">
        <v>2701</v>
      </c>
      <c r="C5203" s="86" t="s">
        <v>1395</v>
      </c>
      <c r="D5203" s="122">
        <v>43849.811736111114</v>
      </c>
    </row>
    <row r="5204" spans="1:4" x14ac:dyDescent="0.25">
      <c r="A5204" s="78" t="s">
        <v>241</v>
      </c>
      <c r="B5204" s="78" t="s">
        <v>2595</v>
      </c>
      <c r="C5204" s="86" t="s">
        <v>1395</v>
      </c>
      <c r="D5204" s="122">
        <v>43849.811736111114</v>
      </c>
    </row>
    <row r="5205" spans="1:4" x14ac:dyDescent="0.25">
      <c r="A5205" s="78" t="s">
        <v>241</v>
      </c>
      <c r="B5205" s="78" t="s">
        <v>2990</v>
      </c>
      <c r="C5205" s="86" t="s">
        <v>1395</v>
      </c>
      <c r="D5205" s="122">
        <v>43849.811736111114</v>
      </c>
    </row>
    <row r="5206" spans="1:4" x14ac:dyDescent="0.25">
      <c r="A5206" s="78" t="s">
        <v>241</v>
      </c>
      <c r="B5206" s="78" t="s">
        <v>2477</v>
      </c>
      <c r="C5206" s="86" t="s">
        <v>1395</v>
      </c>
      <c r="D5206" s="122">
        <v>43849.811736111114</v>
      </c>
    </row>
    <row r="5207" spans="1:4" x14ac:dyDescent="0.25">
      <c r="A5207" s="78" t="s">
        <v>241</v>
      </c>
      <c r="B5207" s="78" t="s">
        <v>2702</v>
      </c>
      <c r="C5207" s="86" t="s">
        <v>1395</v>
      </c>
      <c r="D5207" s="122">
        <v>43849.811736111114</v>
      </c>
    </row>
    <row r="5208" spans="1:4" x14ac:dyDescent="0.25">
      <c r="A5208" s="78" t="s">
        <v>241</v>
      </c>
      <c r="B5208" s="78" t="s">
        <v>2985</v>
      </c>
      <c r="C5208" s="86" t="s">
        <v>1395</v>
      </c>
      <c r="D5208" s="122">
        <v>43849.811736111114</v>
      </c>
    </row>
    <row r="5209" spans="1:4" x14ac:dyDescent="0.25">
      <c r="A5209" s="78" t="s">
        <v>241</v>
      </c>
      <c r="B5209" s="78" t="s">
        <v>2703</v>
      </c>
      <c r="C5209" s="86" t="s">
        <v>1395</v>
      </c>
      <c r="D5209" s="122">
        <v>43849.811736111114</v>
      </c>
    </row>
    <row r="5210" spans="1:4" x14ac:dyDescent="0.25">
      <c r="A5210" s="78" t="s">
        <v>241</v>
      </c>
      <c r="B5210" s="78" t="s">
        <v>3039</v>
      </c>
      <c r="C5210" s="86" t="s">
        <v>1395</v>
      </c>
      <c r="D5210" s="122">
        <v>43849.811736111114</v>
      </c>
    </row>
    <row r="5211" spans="1:4" x14ac:dyDescent="0.25">
      <c r="A5211" s="78" t="s">
        <v>241</v>
      </c>
      <c r="B5211" s="78" t="s">
        <v>3041</v>
      </c>
      <c r="C5211" s="86" t="s">
        <v>1395</v>
      </c>
      <c r="D5211" s="122">
        <v>43849.811736111114</v>
      </c>
    </row>
    <row r="5212" spans="1:4" x14ac:dyDescent="0.25">
      <c r="A5212" s="78" t="s">
        <v>241</v>
      </c>
      <c r="B5212" s="78" t="s">
        <v>3024</v>
      </c>
      <c r="C5212" s="86" t="s">
        <v>1395</v>
      </c>
      <c r="D5212" s="122">
        <v>43849.811736111114</v>
      </c>
    </row>
    <row r="5213" spans="1:4" x14ac:dyDescent="0.25">
      <c r="A5213" s="78" t="s">
        <v>240</v>
      </c>
      <c r="B5213" s="78" t="s">
        <v>3054</v>
      </c>
      <c r="C5213" s="86" t="s">
        <v>1394</v>
      </c>
      <c r="D5213" s="122">
        <v>43849.804062499999</v>
      </c>
    </row>
    <row r="5214" spans="1:4" x14ac:dyDescent="0.25">
      <c r="A5214" s="78" t="s">
        <v>240</v>
      </c>
      <c r="B5214" s="78" t="s">
        <v>3100</v>
      </c>
      <c r="C5214" s="86" t="s">
        <v>1394</v>
      </c>
      <c r="D5214" s="122">
        <v>43849.804062499999</v>
      </c>
    </row>
    <row r="5215" spans="1:4" x14ac:dyDescent="0.25">
      <c r="A5215" s="78" t="s">
        <v>240</v>
      </c>
      <c r="B5215" s="78" t="s">
        <v>2587</v>
      </c>
      <c r="C5215" s="86" t="s">
        <v>1394</v>
      </c>
      <c r="D5215" s="122">
        <v>43849.804062499999</v>
      </c>
    </row>
    <row r="5216" spans="1:4" x14ac:dyDescent="0.25">
      <c r="A5216" s="78" t="s">
        <v>240</v>
      </c>
      <c r="B5216" s="78" t="s">
        <v>2717</v>
      </c>
      <c r="C5216" s="86" t="s">
        <v>1394</v>
      </c>
      <c r="D5216" s="122">
        <v>43849.804062499999</v>
      </c>
    </row>
    <row r="5217" spans="1:4" x14ac:dyDescent="0.25">
      <c r="A5217" s="78" t="s">
        <v>240</v>
      </c>
      <c r="B5217" s="78" t="s">
        <v>2990</v>
      </c>
      <c r="C5217" s="86" t="s">
        <v>1394</v>
      </c>
      <c r="D5217" s="122">
        <v>43849.804062499999</v>
      </c>
    </row>
    <row r="5218" spans="1:4" x14ac:dyDescent="0.25">
      <c r="A5218" s="78" t="s">
        <v>240</v>
      </c>
      <c r="B5218" s="78" t="s">
        <v>2564</v>
      </c>
      <c r="C5218" s="86" t="s">
        <v>1394</v>
      </c>
      <c r="D5218" s="122">
        <v>43849.804062499999</v>
      </c>
    </row>
    <row r="5219" spans="1:4" x14ac:dyDescent="0.25">
      <c r="A5219" s="78" t="s">
        <v>240</v>
      </c>
      <c r="B5219" s="78" t="s">
        <v>2982</v>
      </c>
      <c r="C5219" s="86" t="s">
        <v>1394</v>
      </c>
      <c r="D5219" s="122">
        <v>43849.804062499999</v>
      </c>
    </row>
    <row r="5220" spans="1:4" x14ac:dyDescent="0.25">
      <c r="A5220" s="78" t="s">
        <v>240</v>
      </c>
      <c r="B5220" s="78" t="s">
        <v>2718</v>
      </c>
      <c r="C5220" s="86" t="s">
        <v>1394</v>
      </c>
      <c r="D5220" s="122">
        <v>43849.804062499999</v>
      </c>
    </row>
    <row r="5221" spans="1:4" x14ac:dyDescent="0.25">
      <c r="A5221" s="78" t="s">
        <v>240</v>
      </c>
      <c r="B5221" s="78" t="s">
        <v>2567</v>
      </c>
      <c r="C5221" s="86" t="s">
        <v>1394</v>
      </c>
      <c r="D5221" s="122">
        <v>43849.804062499999</v>
      </c>
    </row>
    <row r="5222" spans="1:4" x14ac:dyDescent="0.25">
      <c r="A5222" s="78" t="s">
        <v>240</v>
      </c>
      <c r="B5222" s="78" t="s">
        <v>2984</v>
      </c>
      <c r="C5222" s="86" t="s">
        <v>1394</v>
      </c>
      <c r="D5222" s="122">
        <v>43849.804062499999</v>
      </c>
    </row>
    <row r="5223" spans="1:4" x14ac:dyDescent="0.25">
      <c r="A5223" s="78" t="s">
        <v>240</v>
      </c>
      <c r="B5223" s="78" t="s">
        <v>2994</v>
      </c>
      <c r="C5223" s="86" t="s">
        <v>1394</v>
      </c>
      <c r="D5223" s="122">
        <v>43849.804062499999</v>
      </c>
    </row>
    <row r="5224" spans="1:4" x14ac:dyDescent="0.25">
      <c r="A5224" s="78" t="s">
        <v>240</v>
      </c>
      <c r="B5224" s="78" t="s">
        <v>3268</v>
      </c>
      <c r="C5224" s="86" t="s">
        <v>1394</v>
      </c>
      <c r="D5224" s="122">
        <v>43849.804062499999</v>
      </c>
    </row>
    <row r="5225" spans="1:4" x14ac:dyDescent="0.25">
      <c r="A5225" s="78" t="s">
        <v>240</v>
      </c>
      <c r="B5225" s="78" t="s">
        <v>2719</v>
      </c>
      <c r="C5225" s="86" t="s">
        <v>1394</v>
      </c>
      <c r="D5225" s="122">
        <v>43849.804062499999</v>
      </c>
    </row>
    <row r="5226" spans="1:4" x14ac:dyDescent="0.25">
      <c r="A5226" s="78" t="s">
        <v>240</v>
      </c>
      <c r="B5226" s="78" t="s">
        <v>2720</v>
      </c>
      <c r="C5226" s="86" t="s">
        <v>1394</v>
      </c>
      <c r="D5226" s="122">
        <v>43849.804062499999</v>
      </c>
    </row>
    <row r="5227" spans="1:4" x14ac:dyDescent="0.25">
      <c r="A5227" s="78" t="s">
        <v>240</v>
      </c>
      <c r="B5227" s="78" t="s">
        <v>2987</v>
      </c>
      <c r="C5227" s="86" t="s">
        <v>1394</v>
      </c>
      <c r="D5227" s="122">
        <v>43849.804062499999</v>
      </c>
    </row>
    <row r="5228" spans="1:4" x14ac:dyDescent="0.25">
      <c r="A5228" s="78" t="s">
        <v>240</v>
      </c>
      <c r="B5228" s="78" t="s">
        <v>2721</v>
      </c>
      <c r="C5228" s="86" t="s">
        <v>1394</v>
      </c>
      <c r="D5228" s="122">
        <v>43849.804062499999</v>
      </c>
    </row>
    <row r="5229" spans="1:4" x14ac:dyDescent="0.25">
      <c r="A5229" s="78" t="s">
        <v>240</v>
      </c>
      <c r="B5229" s="78" t="s">
        <v>2722</v>
      </c>
      <c r="C5229" s="86" t="s">
        <v>1394</v>
      </c>
      <c r="D5229" s="122">
        <v>43849.804062499999</v>
      </c>
    </row>
    <row r="5230" spans="1:4" x14ac:dyDescent="0.25">
      <c r="A5230" s="78" t="s">
        <v>240</v>
      </c>
      <c r="B5230" s="78" t="s">
        <v>2557</v>
      </c>
      <c r="C5230" s="86" t="s">
        <v>1394</v>
      </c>
      <c r="D5230" s="122">
        <v>43849.804062499999</v>
      </c>
    </row>
    <row r="5231" spans="1:4" x14ac:dyDescent="0.25">
      <c r="A5231" s="78" t="s">
        <v>240</v>
      </c>
      <c r="B5231" s="78" t="s">
        <v>2569</v>
      </c>
      <c r="C5231" s="86" t="s">
        <v>1394</v>
      </c>
      <c r="D5231" s="122">
        <v>43849.804062499999</v>
      </c>
    </row>
    <row r="5232" spans="1:4" x14ac:dyDescent="0.25">
      <c r="A5232" s="78" t="s">
        <v>240</v>
      </c>
      <c r="B5232" s="78" t="s">
        <v>3015</v>
      </c>
      <c r="C5232" s="86" t="s">
        <v>1394</v>
      </c>
      <c r="D5232" s="122">
        <v>43849.804062499999</v>
      </c>
    </row>
    <row r="5233" spans="1:4" x14ac:dyDescent="0.25">
      <c r="A5233" s="78" t="s">
        <v>240</v>
      </c>
      <c r="B5233" s="78" t="s">
        <v>2555</v>
      </c>
      <c r="C5233" s="86" t="s">
        <v>1394</v>
      </c>
      <c r="D5233" s="122">
        <v>43849.804062499999</v>
      </c>
    </row>
    <row r="5234" spans="1:4" x14ac:dyDescent="0.25">
      <c r="A5234" s="78" t="s">
        <v>239</v>
      </c>
      <c r="B5234" s="78" t="s">
        <v>3011</v>
      </c>
      <c r="C5234" s="86" t="s">
        <v>1393</v>
      </c>
      <c r="D5234" s="122">
        <v>43849.647106481483</v>
      </c>
    </row>
    <row r="5235" spans="1:4" x14ac:dyDescent="0.25">
      <c r="A5235" s="78" t="s">
        <v>239</v>
      </c>
      <c r="B5235" s="78" t="s">
        <v>2485</v>
      </c>
      <c r="C5235" s="86" t="s">
        <v>1393</v>
      </c>
      <c r="D5235" s="122">
        <v>43849.647106481483</v>
      </c>
    </row>
    <row r="5236" spans="1:4" x14ac:dyDescent="0.25">
      <c r="A5236" s="78" t="s">
        <v>239</v>
      </c>
      <c r="B5236" s="78" t="s">
        <v>2994</v>
      </c>
      <c r="C5236" s="86" t="s">
        <v>1393</v>
      </c>
      <c r="D5236" s="122">
        <v>43849.647106481483</v>
      </c>
    </row>
    <row r="5237" spans="1:4" x14ac:dyDescent="0.25">
      <c r="A5237" s="78" t="s">
        <v>239</v>
      </c>
      <c r="B5237" s="78" t="s">
        <v>2997</v>
      </c>
      <c r="C5237" s="86" t="s">
        <v>1393</v>
      </c>
      <c r="D5237" s="122">
        <v>43849.647106481483</v>
      </c>
    </row>
    <row r="5238" spans="1:4" x14ac:dyDescent="0.25">
      <c r="A5238" s="78" t="s">
        <v>239</v>
      </c>
      <c r="B5238" s="78">
        <v>31</v>
      </c>
      <c r="C5238" s="86" t="s">
        <v>1393</v>
      </c>
      <c r="D5238" s="122">
        <v>43849.647106481483</v>
      </c>
    </row>
    <row r="5239" spans="1:4" x14ac:dyDescent="0.25">
      <c r="A5239" s="78" t="s">
        <v>239</v>
      </c>
      <c r="B5239" s="78" t="s">
        <v>2982</v>
      </c>
      <c r="C5239" s="86" t="s">
        <v>1393</v>
      </c>
      <c r="D5239" s="122">
        <v>43849.647106481483</v>
      </c>
    </row>
    <row r="5240" spans="1:4" x14ac:dyDescent="0.25">
      <c r="A5240" s="78" t="s">
        <v>239</v>
      </c>
      <c r="B5240" s="78" t="s">
        <v>2446</v>
      </c>
      <c r="C5240" s="86" t="s">
        <v>1393</v>
      </c>
      <c r="D5240" s="122">
        <v>43849.647106481483</v>
      </c>
    </row>
    <row r="5241" spans="1:4" x14ac:dyDescent="0.25">
      <c r="A5241" s="78" t="s">
        <v>239</v>
      </c>
      <c r="B5241" s="78" t="s">
        <v>2497</v>
      </c>
      <c r="C5241" s="86" t="s">
        <v>1393</v>
      </c>
      <c r="D5241" s="122">
        <v>43849.647106481483</v>
      </c>
    </row>
    <row r="5242" spans="1:4" x14ac:dyDescent="0.25">
      <c r="A5242" s="78" t="s">
        <v>239</v>
      </c>
      <c r="B5242" s="78" t="s">
        <v>2989</v>
      </c>
      <c r="C5242" s="86" t="s">
        <v>1393</v>
      </c>
      <c r="D5242" s="122">
        <v>43849.647106481483</v>
      </c>
    </row>
    <row r="5243" spans="1:4" x14ac:dyDescent="0.25">
      <c r="A5243" s="78" t="s">
        <v>239</v>
      </c>
      <c r="B5243" s="78" t="s">
        <v>3012</v>
      </c>
      <c r="C5243" s="86" t="s">
        <v>1393</v>
      </c>
      <c r="D5243" s="122">
        <v>43849.647106481483</v>
      </c>
    </row>
    <row r="5244" spans="1:4" x14ac:dyDescent="0.25">
      <c r="A5244" s="78" t="s">
        <v>239</v>
      </c>
      <c r="B5244" s="78" t="s">
        <v>2498</v>
      </c>
      <c r="C5244" s="86" t="s">
        <v>1393</v>
      </c>
      <c r="D5244" s="122">
        <v>43849.647106481483</v>
      </c>
    </row>
    <row r="5245" spans="1:4" x14ac:dyDescent="0.25">
      <c r="A5245" s="78" t="s">
        <v>239</v>
      </c>
      <c r="B5245" s="78" t="s">
        <v>2458</v>
      </c>
      <c r="C5245" s="86" t="s">
        <v>1393</v>
      </c>
      <c r="D5245" s="122">
        <v>43849.647106481483</v>
      </c>
    </row>
    <row r="5246" spans="1:4" x14ac:dyDescent="0.25">
      <c r="A5246" s="78" t="s">
        <v>239</v>
      </c>
      <c r="B5246" s="78" t="s">
        <v>2499</v>
      </c>
      <c r="C5246" s="86" t="s">
        <v>1393</v>
      </c>
      <c r="D5246" s="122">
        <v>43849.647106481483</v>
      </c>
    </row>
    <row r="5247" spans="1:4" x14ac:dyDescent="0.25">
      <c r="A5247" s="78" t="s">
        <v>239</v>
      </c>
      <c r="B5247" s="78" t="s">
        <v>3013</v>
      </c>
      <c r="C5247" s="86" t="s">
        <v>1393</v>
      </c>
      <c r="D5247" s="122">
        <v>43849.647106481483</v>
      </c>
    </row>
    <row r="5248" spans="1:4" x14ac:dyDescent="0.25">
      <c r="A5248" s="78" t="s">
        <v>239</v>
      </c>
      <c r="B5248" s="78" t="s">
        <v>2501</v>
      </c>
      <c r="C5248" s="86" t="s">
        <v>1393</v>
      </c>
      <c r="D5248" s="122">
        <v>43849.647106481483</v>
      </c>
    </row>
    <row r="5249" spans="1:4" x14ac:dyDescent="0.25">
      <c r="A5249" s="78" t="s">
        <v>239</v>
      </c>
      <c r="B5249" s="78" t="s">
        <v>1678</v>
      </c>
      <c r="C5249" s="86" t="s">
        <v>1393</v>
      </c>
      <c r="D5249" s="122">
        <v>43849.647106481483</v>
      </c>
    </row>
    <row r="5250" spans="1:4" x14ac:dyDescent="0.25">
      <c r="A5250" s="78" t="s">
        <v>239</v>
      </c>
      <c r="B5250" s="78" t="s">
        <v>2981</v>
      </c>
      <c r="C5250" s="86" t="s">
        <v>1393</v>
      </c>
      <c r="D5250" s="122">
        <v>43849.647106481483</v>
      </c>
    </row>
    <row r="5251" spans="1:4" x14ac:dyDescent="0.25">
      <c r="A5251" s="78" t="s">
        <v>239</v>
      </c>
      <c r="B5251" s="78" t="s">
        <v>2502</v>
      </c>
      <c r="C5251" s="86" t="s">
        <v>1393</v>
      </c>
      <c r="D5251" s="122">
        <v>43849.647106481483</v>
      </c>
    </row>
    <row r="5252" spans="1:4" x14ac:dyDescent="0.25">
      <c r="A5252" s="78" t="s">
        <v>239</v>
      </c>
      <c r="B5252" s="78" t="s">
        <v>3014</v>
      </c>
      <c r="C5252" s="86" t="s">
        <v>1393</v>
      </c>
      <c r="D5252" s="122">
        <v>43849.647106481483</v>
      </c>
    </row>
    <row r="5253" spans="1:4" x14ac:dyDescent="0.25">
      <c r="A5253" s="78" t="s">
        <v>239</v>
      </c>
      <c r="B5253" s="78" t="s">
        <v>3015</v>
      </c>
      <c r="C5253" s="86" t="s">
        <v>1393</v>
      </c>
      <c r="D5253" s="122">
        <v>43849.647106481483</v>
      </c>
    </row>
    <row r="5254" spans="1:4" x14ac:dyDescent="0.25">
      <c r="A5254" s="78" t="s">
        <v>239</v>
      </c>
      <c r="B5254" s="78" t="s">
        <v>2471</v>
      </c>
      <c r="C5254" s="86" t="s">
        <v>1393</v>
      </c>
      <c r="D5254" s="122">
        <v>43849.647106481483</v>
      </c>
    </row>
    <row r="5255" spans="1:4" x14ac:dyDescent="0.25">
      <c r="A5255" s="78" t="s">
        <v>239</v>
      </c>
      <c r="B5255" s="78" t="s">
        <v>2995</v>
      </c>
      <c r="C5255" s="86" t="s">
        <v>1393</v>
      </c>
      <c r="D5255" s="122">
        <v>43849.647106481483</v>
      </c>
    </row>
    <row r="5256" spans="1:4" x14ac:dyDescent="0.25">
      <c r="A5256" s="78" t="s">
        <v>239</v>
      </c>
      <c r="B5256" s="78" t="s">
        <v>2503</v>
      </c>
      <c r="C5256" s="86" t="s">
        <v>1393</v>
      </c>
      <c r="D5256" s="122">
        <v>43849.647106481483</v>
      </c>
    </row>
    <row r="5257" spans="1:4" x14ac:dyDescent="0.25">
      <c r="A5257" s="78" t="s">
        <v>239</v>
      </c>
      <c r="B5257" s="78" t="s">
        <v>2504</v>
      </c>
      <c r="C5257" s="86" t="s">
        <v>1393</v>
      </c>
      <c r="D5257" s="122">
        <v>43849.647106481483</v>
      </c>
    </row>
    <row r="5258" spans="1:4" x14ac:dyDescent="0.25">
      <c r="A5258" s="78" t="s">
        <v>239</v>
      </c>
      <c r="B5258" s="78" t="s">
        <v>3016</v>
      </c>
      <c r="C5258" s="86" t="s">
        <v>1393</v>
      </c>
      <c r="D5258" s="122">
        <v>43849.647106481483</v>
      </c>
    </row>
    <row r="5259" spans="1:4" x14ac:dyDescent="0.25">
      <c r="A5259" s="78" t="s">
        <v>239</v>
      </c>
      <c r="B5259" s="78" t="s">
        <v>3038</v>
      </c>
      <c r="C5259" s="86" t="s">
        <v>1392</v>
      </c>
      <c r="D5259" s="122">
        <v>43849.614293981482</v>
      </c>
    </row>
    <row r="5260" spans="1:4" x14ac:dyDescent="0.25">
      <c r="A5260" s="78" t="s">
        <v>239</v>
      </c>
      <c r="B5260" s="78" t="s">
        <v>2995</v>
      </c>
      <c r="C5260" s="86" t="s">
        <v>1392</v>
      </c>
      <c r="D5260" s="122">
        <v>43849.614293981482</v>
      </c>
    </row>
    <row r="5261" spans="1:4" x14ac:dyDescent="0.25">
      <c r="A5261" s="78" t="s">
        <v>239</v>
      </c>
      <c r="B5261" s="78" t="s">
        <v>2987</v>
      </c>
      <c r="C5261" s="86" t="s">
        <v>1392</v>
      </c>
      <c r="D5261" s="122">
        <v>43849.614293981482</v>
      </c>
    </row>
    <row r="5262" spans="1:4" x14ac:dyDescent="0.25">
      <c r="A5262" s="78" t="s">
        <v>239</v>
      </c>
      <c r="B5262" s="78" t="s">
        <v>2533</v>
      </c>
      <c r="C5262" s="86" t="s">
        <v>1392</v>
      </c>
      <c r="D5262" s="122">
        <v>43849.614293981482</v>
      </c>
    </row>
    <row r="5263" spans="1:4" x14ac:dyDescent="0.25">
      <c r="A5263" s="78" t="s">
        <v>239</v>
      </c>
      <c r="B5263" s="78" t="s">
        <v>3074</v>
      </c>
      <c r="C5263" s="86" t="s">
        <v>1392</v>
      </c>
      <c r="D5263" s="122">
        <v>43849.614293981482</v>
      </c>
    </row>
    <row r="5264" spans="1:4" x14ac:dyDescent="0.25">
      <c r="A5264" s="78" t="s">
        <v>239</v>
      </c>
      <c r="B5264" s="78" t="s">
        <v>3012</v>
      </c>
      <c r="C5264" s="86" t="s">
        <v>1392</v>
      </c>
      <c r="D5264" s="122">
        <v>43849.614293981482</v>
      </c>
    </row>
    <row r="5265" spans="1:4" x14ac:dyDescent="0.25">
      <c r="A5265" s="78" t="s">
        <v>239</v>
      </c>
      <c r="B5265" s="78" t="s">
        <v>2458</v>
      </c>
      <c r="C5265" s="86" t="s">
        <v>1392</v>
      </c>
      <c r="D5265" s="122">
        <v>43849.614293981482</v>
      </c>
    </row>
    <row r="5266" spans="1:4" x14ac:dyDescent="0.25">
      <c r="A5266" s="78" t="s">
        <v>239</v>
      </c>
      <c r="B5266" s="78" t="s">
        <v>3075</v>
      </c>
      <c r="C5266" s="86" t="s">
        <v>1392</v>
      </c>
      <c r="D5266" s="122">
        <v>43849.614293981482</v>
      </c>
    </row>
    <row r="5267" spans="1:4" x14ac:dyDescent="0.25">
      <c r="A5267" s="78" t="s">
        <v>239</v>
      </c>
      <c r="B5267" s="78" t="s">
        <v>2994</v>
      </c>
      <c r="C5267" s="86" t="s">
        <v>1392</v>
      </c>
      <c r="D5267" s="122">
        <v>43849.614293981482</v>
      </c>
    </row>
    <row r="5268" spans="1:4" x14ac:dyDescent="0.25">
      <c r="A5268" s="78" t="s">
        <v>239</v>
      </c>
      <c r="B5268" s="78" t="s">
        <v>2989</v>
      </c>
      <c r="C5268" s="86" t="s">
        <v>1392</v>
      </c>
      <c r="D5268" s="122">
        <v>43849.614293981482</v>
      </c>
    </row>
    <row r="5269" spans="1:4" x14ac:dyDescent="0.25">
      <c r="A5269" s="78" t="s">
        <v>239</v>
      </c>
      <c r="B5269" s="78" t="s">
        <v>2981</v>
      </c>
      <c r="C5269" s="86" t="s">
        <v>1392</v>
      </c>
      <c r="D5269" s="122">
        <v>43849.614293981482</v>
      </c>
    </row>
    <row r="5270" spans="1:4" x14ac:dyDescent="0.25">
      <c r="A5270" s="78" t="s">
        <v>239</v>
      </c>
      <c r="B5270" s="78" t="s">
        <v>3015</v>
      </c>
      <c r="C5270" s="86" t="s">
        <v>1392</v>
      </c>
      <c r="D5270" s="122">
        <v>43849.614293981482</v>
      </c>
    </row>
    <row r="5271" spans="1:4" x14ac:dyDescent="0.25">
      <c r="A5271" s="78" t="s">
        <v>239</v>
      </c>
      <c r="B5271" s="78" t="s">
        <v>2535</v>
      </c>
      <c r="C5271" s="86" t="s">
        <v>1392</v>
      </c>
      <c r="D5271" s="122">
        <v>43849.614293981482</v>
      </c>
    </row>
    <row r="5272" spans="1:4" x14ac:dyDescent="0.25">
      <c r="A5272" s="78" t="s">
        <v>239</v>
      </c>
      <c r="B5272" s="78" t="s">
        <v>2493</v>
      </c>
      <c r="C5272" s="86" t="s">
        <v>1392</v>
      </c>
      <c r="D5272" s="122">
        <v>43849.614293981482</v>
      </c>
    </row>
    <row r="5273" spans="1:4" x14ac:dyDescent="0.25">
      <c r="A5273" s="78" t="s">
        <v>239</v>
      </c>
      <c r="B5273" s="78" t="s">
        <v>2468</v>
      </c>
      <c r="C5273" s="86" t="s">
        <v>1392</v>
      </c>
      <c r="D5273" s="122">
        <v>43849.614293981482</v>
      </c>
    </row>
    <row r="5274" spans="1:4" x14ac:dyDescent="0.25">
      <c r="A5274" s="78" t="s">
        <v>239</v>
      </c>
      <c r="B5274" s="78" t="s">
        <v>2982</v>
      </c>
      <c r="C5274" s="86" t="s">
        <v>1392</v>
      </c>
      <c r="D5274" s="122">
        <v>43849.614293981482</v>
      </c>
    </row>
    <row r="5275" spans="1:4" x14ac:dyDescent="0.25">
      <c r="A5275" s="78" t="s">
        <v>239</v>
      </c>
      <c r="B5275" s="78" t="s">
        <v>2536</v>
      </c>
      <c r="C5275" s="86" t="s">
        <v>1392</v>
      </c>
      <c r="D5275" s="122">
        <v>43849.614293981482</v>
      </c>
    </row>
    <row r="5276" spans="1:4" x14ac:dyDescent="0.25">
      <c r="A5276" s="78" t="s">
        <v>239</v>
      </c>
      <c r="B5276" s="78" t="s">
        <v>2537</v>
      </c>
      <c r="C5276" s="86" t="s">
        <v>1392</v>
      </c>
      <c r="D5276" s="122">
        <v>43849.614293981482</v>
      </c>
    </row>
    <row r="5277" spans="1:4" x14ac:dyDescent="0.25">
      <c r="A5277" s="78" t="s">
        <v>239</v>
      </c>
      <c r="B5277" s="78" t="s">
        <v>3028</v>
      </c>
      <c r="C5277" s="86" t="s">
        <v>1392</v>
      </c>
      <c r="D5277" s="122">
        <v>43849.614293981482</v>
      </c>
    </row>
    <row r="5278" spans="1:4" x14ac:dyDescent="0.25">
      <c r="A5278" s="78" t="s">
        <v>239</v>
      </c>
      <c r="B5278" s="78" t="s">
        <v>2538</v>
      </c>
      <c r="C5278" s="86" t="s">
        <v>1392</v>
      </c>
      <c r="D5278" s="122">
        <v>43849.614293981482</v>
      </c>
    </row>
    <row r="5279" spans="1:4" x14ac:dyDescent="0.25">
      <c r="A5279" s="78" t="s">
        <v>239</v>
      </c>
      <c r="B5279" s="78" t="s">
        <v>3076</v>
      </c>
      <c r="C5279" s="86" t="s">
        <v>1392</v>
      </c>
      <c r="D5279" s="122">
        <v>43849.614293981482</v>
      </c>
    </row>
    <row r="5280" spans="1:4" x14ac:dyDescent="0.25">
      <c r="A5280" s="78" t="s">
        <v>239</v>
      </c>
      <c r="B5280" s="78" t="s">
        <v>2997</v>
      </c>
      <c r="C5280" s="86" t="s">
        <v>1391</v>
      </c>
      <c r="D5280" s="122">
        <v>43848.974374999998</v>
      </c>
    </row>
    <row r="5281" spans="1:4" x14ac:dyDescent="0.25">
      <c r="A5281" s="78" t="s">
        <v>239</v>
      </c>
      <c r="B5281" s="78" t="s">
        <v>2460</v>
      </c>
      <c r="C5281" s="86" t="s">
        <v>1391</v>
      </c>
      <c r="D5281" s="122">
        <v>43848.974374999998</v>
      </c>
    </row>
    <row r="5282" spans="1:4" x14ac:dyDescent="0.25">
      <c r="A5282" s="78" t="s">
        <v>239</v>
      </c>
      <c r="B5282" s="78" t="s">
        <v>2994</v>
      </c>
      <c r="C5282" s="86" t="s">
        <v>1391</v>
      </c>
      <c r="D5282" s="122">
        <v>43848.974374999998</v>
      </c>
    </row>
    <row r="5283" spans="1:4" x14ac:dyDescent="0.25">
      <c r="A5283" s="78" t="s">
        <v>239</v>
      </c>
      <c r="B5283" s="78" t="s">
        <v>2514</v>
      </c>
      <c r="C5283" s="86" t="s">
        <v>1391</v>
      </c>
      <c r="D5283" s="122">
        <v>43848.974374999998</v>
      </c>
    </row>
    <row r="5284" spans="1:4" x14ac:dyDescent="0.25">
      <c r="A5284" s="78" t="s">
        <v>239</v>
      </c>
      <c r="B5284" s="78" t="s">
        <v>2468</v>
      </c>
      <c r="C5284" s="86" t="s">
        <v>1391</v>
      </c>
      <c r="D5284" s="122">
        <v>43848.974374999998</v>
      </c>
    </row>
    <row r="5285" spans="1:4" x14ac:dyDescent="0.25">
      <c r="A5285" s="78" t="s">
        <v>239</v>
      </c>
      <c r="B5285" s="78" t="s">
        <v>2990</v>
      </c>
      <c r="C5285" s="86" t="s">
        <v>1391</v>
      </c>
      <c r="D5285" s="122">
        <v>43848.974374999998</v>
      </c>
    </row>
    <row r="5286" spans="1:4" x14ac:dyDescent="0.25">
      <c r="A5286" s="78" t="s">
        <v>239</v>
      </c>
      <c r="B5286" s="78" t="s">
        <v>2477</v>
      </c>
      <c r="C5286" s="86" t="s">
        <v>1391</v>
      </c>
      <c r="D5286" s="122">
        <v>43848.974374999998</v>
      </c>
    </row>
    <row r="5287" spans="1:4" x14ac:dyDescent="0.25">
      <c r="A5287" s="78" t="s">
        <v>239</v>
      </c>
      <c r="B5287" s="78" t="s">
        <v>3024</v>
      </c>
      <c r="C5287" s="86" t="s">
        <v>1391</v>
      </c>
      <c r="D5287" s="122">
        <v>43848.974374999998</v>
      </c>
    </row>
    <row r="5288" spans="1:4" x14ac:dyDescent="0.25">
      <c r="A5288" s="78" t="s">
        <v>239</v>
      </c>
      <c r="B5288" s="78" t="s">
        <v>3093</v>
      </c>
      <c r="C5288" s="86" t="s">
        <v>1391</v>
      </c>
      <c r="D5288" s="122">
        <v>43848.974374999998</v>
      </c>
    </row>
    <row r="5289" spans="1:4" x14ac:dyDescent="0.25">
      <c r="A5289" s="78" t="s">
        <v>239</v>
      </c>
      <c r="B5289" s="78" t="s">
        <v>3094</v>
      </c>
      <c r="C5289" s="86" t="s">
        <v>1391</v>
      </c>
      <c r="D5289" s="122">
        <v>43848.974374999998</v>
      </c>
    </row>
    <row r="5290" spans="1:4" x14ac:dyDescent="0.25">
      <c r="A5290" s="78" t="s">
        <v>239</v>
      </c>
      <c r="B5290" s="78" t="s">
        <v>3084</v>
      </c>
      <c r="C5290" s="86" t="s">
        <v>1391</v>
      </c>
      <c r="D5290" s="122">
        <v>43848.974374999998</v>
      </c>
    </row>
    <row r="5291" spans="1:4" x14ac:dyDescent="0.25">
      <c r="A5291" s="78" t="s">
        <v>239</v>
      </c>
      <c r="B5291" s="78" t="s">
        <v>2496</v>
      </c>
      <c r="C5291" s="86" t="s">
        <v>1391</v>
      </c>
      <c r="D5291" s="122">
        <v>43848.974374999998</v>
      </c>
    </row>
    <row r="5292" spans="1:4" x14ac:dyDescent="0.25">
      <c r="A5292" s="78" t="s">
        <v>239</v>
      </c>
      <c r="B5292" s="78" t="s">
        <v>2481</v>
      </c>
      <c r="C5292" s="86" t="s">
        <v>1391</v>
      </c>
      <c r="D5292" s="122">
        <v>43848.974374999998</v>
      </c>
    </row>
    <row r="5293" spans="1:4" x14ac:dyDescent="0.25">
      <c r="A5293" s="78" t="s">
        <v>239</v>
      </c>
      <c r="B5293" s="78" t="s">
        <v>3095</v>
      </c>
      <c r="C5293" s="86" t="s">
        <v>1391</v>
      </c>
      <c r="D5293" s="122">
        <v>43848.974374999998</v>
      </c>
    </row>
    <row r="5294" spans="1:4" x14ac:dyDescent="0.25">
      <c r="A5294" s="78" t="s">
        <v>239</v>
      </c>
      <c r="B5294" s="78" t="s">
        <v>65</v>
      </c>
      <c r="C5294" s="86" t="s">
        <v>1391</v>
      </c>
      <c r="D5294" s="122">
        <v>43848.974374999998</v>
      </c>
    </row>
    <row r="5295" spans="1:4" x14ac:dyDescent="0.25">
      <c r="A5295" s="78" t="s">
        <v>239</v>
      </c>
      <c r="B5295" s="78" t="s">
        <v>2985</v>
      </c>
      <c r="C5295" s="86" t="s">
        <v>1391</v>
      </c>
      <c r="D5295" s="122">
        <v>43848.974374999998</v>
      </c>
    </row>
    <row r="5296" spans="1:4" x14ac:dyDescent="0.25">
      <c r="A5296" s="78" t="s">
        <v>239</v>
      </c>
      <c r="B5296" s="78" t="s">
        <v>3029</v>
      </c>
      <c r="C5296" s="86" t="s">
        <v>1391</v>
      </c>
      <c r="D5296" s="122">
        <v>43848.974374999998</v>
      </c>
    </row>
    <row r="5297" spans="1:4" x14ac:dyDescent="0.25">
      <c r="A5297" s="78" t="s">
        <v>239</v>
      </c>
      <c r="B5297" s="78" t="s">
        <v>2455</v>
      </c>
      <c r="C5297" s="86" t="s">
        <v>1391</v>
      </c>
      <c r="D5297" s="122">
        <v>43848.974374999998</v>
      </c>
    </row>
    <row r="5298" spans="1:4" x14ac:dyDescent="0.25">
      <c r="A5298" s="78" t="s">
        <v>239</v>
      </c>
      <c r="B5298" s="78" t="s">
        <v>2459</v>
      </c>
      <c r="C5298" s="86" t="s">
        <v>1391</v>
      </c>
      <c r="D5298" s="122">
        <v>43848.974374999998</v>
      </c>
    </row>
    <row r="5299" spans="1:4" x14ac:dyDescent="0.25">
      <c r="A5299" s="78" t="s">
        <v>239</v>
      </c>
      <c r="B5299" s="78" t="s">
        <v>3038</v>
      </c>
      <c r="C5299" s="86" t="s">
        <v>1390</v>
      </c>
      <c r="D5299" s="122">
        <v>43848.405717592592</v>
      </c>
    </row>
    <row r="5300" spans="1:4" x14ac:dyDescent="0.25">
      <c r="A5300" s="78" t="s">
        <v>239</v>
      </c>
      <c r="B5300" s="78" t="s">
        <v>2995</v>
      </c>
      <c r="C5300" s="86" t="s">
        <v>1390</v>
      </c>
      <c r="D5300" s="122">
        <v>43848.405717592592</v>
      </c>
    </row>
    <row r="5301" spans="1:4" x14ac:dyDescent="0.25">
      <c r="A5301" s="78" t="s">
        <v>239</v>
      </c>
      <c r="B5301" s="78" t="s">
        <v>2987</v>
      </c>
      <c r="C5301" s="86" t="s">
        <v>1390</v>
      </c>
      <c r="D5301" s="122">
        <v>43848.405717592592</v>
      </c>
    </row>
    <row r="5302" spans="1:4" x14ac:dyDescent="0.25">
      <c r="A5302" s="78" t="s">
        <v>239</v>
      </c>
      <c r="B5302" s="78" t="s">
        <v>2533</v>
      </c>
      <c r="C5302" s="86" t="s">
        <v>1390</v>
      </c>
      <c r="D5302" s="122">
        <v>43848.405717592592</v>
      </c>
    </row>
    <row r="5303" spans="1:4" x14ac:dyDescent="0.25">
      <c r="A5303" s="78" t="s">
        <v>239</v>
      </c>
      <c r="B5303" s="78" t="s">
        <v>3074</v>
      </c>
      <c r="C5303" s="86" t="s">
        <v>1390</v>
      </c>
      <c r="D5303" s="122">
        <v>43848.405717592592</v>
      </c>
    </row>
    <row r="5304" spans="1:4" x14ac:dyDescent="0.25">
      <c r="A5304" s="78" t="s">
        <v>239</v>
      </c>
      <c r="B5304" s="78" t="s">
        <v>3012</v>
      </c>
      <c r="C5304" s="86" t="s">
        <v>1390</v>
      </c>
      <c r="D5304" s="122">
        <v>43848.405717592592</v>
      </c>
    </row>
    <row r="5305" spans="1:4" x14ac:dyDescent="0.25">
      <c r="A5305" s="78" t="s">
        <v>239</v>
      </c>
      <c r="B5305" s="78" t="s">
        <v>2458</v>
      </c>
      <c r="C5305" s="86" t="s">
        <v>1390</v>
      </c>
      <c r="D5305" s="122">
        <v>43848.405717592592</v>
      </c>
    </row>
    <row r="5306" spans="1:4" x14ac:dyDescent="0.25">
      <c r="A5306" s="78" t="s">
        <v>239</v>
      </c>
      <c r="B5306" s="78" t="s">
        <v>3075</v>
      </c>
      <c r="C5306" s="86" t="s">
        <v>1390</v>
      </c>
      <c r="D5306" s="122">
        <v>43848.405717592592</v>
      </c>
    </row>
    <row r="5307" spans="1:4" x14ac:dyDescent="0.25">
      <c r="A5307" s="78" t="s">
        <v>239</v>
      </c>
      <c r="B5307" s="78" t="s">
        <v>2994</v>
      </c>
      <c r="C5307" s="86" t="s">
        <v>1390</v>
      </c>
      <c r="D5307" s="122">
        <v>43848.405717592592</v>
      </c>
    </row>
    <row r="5308" spans="1:4" x14ac:dyDescent="0.25">
      <c r="A5308" s="78" t="s">
        <v>239</v>
      </c>
      <c r="B5308" s="78" t="s">
        <v>2989</v>
      </c>
      <c r="C5308" s="86" t="s">
        <v>1390</v>
      </c>
      <c r="D5308" s="122">
        <v>43848.405717592592</v>
      </c>
    </row>
    <row r="5309" spans="1:4" x14ac:dyDescent="0.25">
      <c r="A5309" s="78" t="s">
        <v>239</v>
      </c>
      <c r="B5309" s="78" t="s">
        <v>2981</v>
      </c>
      <c r="C5309" s="86" t="s">
        <v>1390</v>
      </c>
      <c r="D5309" s="122">
        <v>43848.405717592592</v>
      </c>
    </row>
    <row r="5310" spans="1:4" x14ac:dyDescent="0.25">
      <c r="A5310" s="78" t="s">
        <v>239</v>
      </c>
      <c r="B5310" s="78" t="s">
        <v>3015</v>
      </c>
      <c r="C5310" s="86" t="s">
        <v>1390</v>
      </c>
      <c r="D5310" s="122">
        <v>43848.405717592592</v>
      </c>
    </row>
    <row r="5311" spans="1:4" x14ac:dyDescent="0.25">
      <c r="A5311" s="78" t="s">
        <v>239</v>
      </c>
      <c r="B5311" s="78" t="s">
        <v>2535</v>
      </c>
      <c r="C5311" s="86" t="s">
        <v>1390</v>
      </c>
      <c r="D5311" s="122">
        <v>43848.405717592592</v>
      </c>
    </row>
    <row r="5312" spans="1:4" x14ac:dyDescent="0.25">
      <c r="A5312" s="78" t="s">
        <v>239</v>
      </c>
      <c r="B5312" s="78" t="s">
        <v>2493</v>
      </c>
      <c r="C5312" s="86" t="s">
        <v>1390</v>
      </c>
      <c r="D5312" s="122">
        <v>43848.405717592592</v>
      </c>
    </row>
    <row r="5313" spans="1:4" x14ac:dyDescent="0.25">
      <c r="A5313" s="78" t="s">
        <v>239</v>
      </c>
      <c r="B5313" s="78" t="s">
        <v>2468</v>
      </c>
      <c r="C5313" s="86" t="s">
        <v>1390</v>
      </c>
      <c r="D5313" s="122">
        <v>43848.405717592592</v>
      </c>
    </row>
    <row r="5314" spans="1:4" x14ac:dyDescent="0.25">
      <c r="A5314" s="78" t="s">
        <v>239</v>
      </c>
      <c r="B5314" s="78" t="s">
        <v>2982</v>
      </c>
      <c r="C5314" s="86" t="s">
        <v>1390</v>
      </c>
      <c r="D5314" s="122">
        <v>43848.405717592592</v>
      </c>
    </row>
    <row r="5315" spans="1:4" x14ac:dyDescent="0.25">
      <c r="A5315" s="78" t="s">
        <v>239</v>
      </c>
      <c r="B5315" s="78" t="s">
        <v>2536</v>
      </c>
      <c r="C5315" s="86" t="s">
        <v>1390</v>
      </c>
      <c r="D5315" s="122">
        <v>43848.405717592592</v>
      </c>
    </row>
    <row r="5316" spans="1:4" x14ac:dyDescent="0.25">
      <c r="A5316" s="78" t="s">
        <v>239</v>
      </c>
      <c r="B5316" s="78" t="s">
        <v>2537</v>
      </c>
      <c r="C5316" s="86" t="s">
        <v>1390</v>
      </c>
      <c r="D5316" s="122">
        <v>43848.405717592592</v>
      </c>
    </row>
    <row r="5317" spans="1:4" x14ac:dyDescent="0.25">
      <c r="A5317" s="78" t="s">
        <v>239</v>
      </c>
      <c r="B5317" s="78" t="s">
        <v>3028</v>
      </c>
      <c r="C5317" s="86" t="s">
        <v>1390</v>
      </c>
      <c r="D5317" s="122">
        <v>43848.405717592592</v>
      </c>
    </row>
    <row r="5318" spans="1:4" x14ac:dyDescent="0.25">
      <c r="A5318" s="78" t="s">
        <v>239</v>
      </c>
      <c r="B5318" s="78" t="s">
        <v>2538</v>
      </c>
      <c r="C5318" s="86" t="s">
        <v>1390</v>
      </c>
      <c r="D5318" s="122">
        <v>43848.405717592592</v>
      </c>
    </row>
    <row r="5319" spans="1:4" x14ac:dyDescent="0.25">
      <c r="A5319" s="78" t="s">
        <v>239</v>
      </c>
      <c r="B5319" s="78" t="s">
        <v>3076</v>
      </c>
      <c r="C5319" s="86" t="s">
        <v>1390</v>
      </c>
      <c r="D5319" s="122">
        <v>43848.405717592592</v>
      </c>
    </row>
    <row r="5320" spans="1:4" x14ac:dyDescent="0.25">
      <c r="A5320" s="78" t="s">
        <v>239</v>
      </c>
      <c r="B5320" s="78" t="s">
        <v>3011</v>
      </c>
      <c r="C5320" s="86" t="s">
        <v>1389</v>
      </c>
      <c r="D5320" s="122">
        <v>43846.596875000003</v>
      </c>
    </row>
    <row r="5321" spans="1:4" x14ac:dyDescent="0.25">
      <c r="A5321" s="78" t="s">
        <v>239</v>
      </c>
      <c r="B5321" s="78" t="s">
        <v>2485</v>
      </c>
      <c r="C5321" s="86" t="s">
        <v>1389</v>
      </c>
      <c r="D5321" s="122">
        <v>43846.596875000003</v>
      </c>
    </row>
    <row r="5322" spans="1:4" x14ac:dyDescent="0.25">
      <c r="A5322" s="78" t="s">
        <v>239</v>
      </c>
      <c r="B5322" s="78" t="s">
        <v>2994</v>
      </c>
      <c r="C5322" s="86" t="s">
        <v>1389</v>
      </c>
      <c r="D5322" s="122">
        <v>43846.596875000003</v>
      </c>
    </row>
    <row r="5323" spans="1:4" x14ac:dyDescent="0.25">
      <c r="A5323" s="78" t="s">
        <v>239</v>
      </c>
      <c r="B5323" s="78" t="s">
        <v>2997</v>
      </c>
      <c r="C5323" s="86" t="s">
        <v>1389</v>
      </c>
      <c r="D5323" s="122">
        <v>43846.596875000003</v>
      </c>
    </row>
    <row r="5324" spans="1:4" x14ac:dyDescent="0.25">
      <c r="A5324" s="78" t="s">
        <v>239</v>
      </c>
      <c r="B5324" s="78">
        <v>31</v>
      </c>
      <c r="C5324" s="86" t="s">
        <v>1389</v>
      </c>
      <c r="D5324" s="122">
        <v>43846.596875000003</v>
      </c>
    </row>
    <row r="5325" spans="1:4" x14ac:dyDescent="0.25">
      <c r="A5325" s="78" t="s">
        <v>239</v>
      </c>
      <c r="B5325" s="78" t="s">
        <v>2982</v>
      </c>
      <c r="C5325" s="86" t="s">
        <v>1389</v>
      </c>
      <c r="D5325" s="122">
        <v>43846.596875000003</v>
      </c>
    </row>
    <row r="5326" spans="1:4" x14ac:dyDescent="0.25">
      <c r="A5326" s="78" t="s">
        <v>239</v>
      </c>
      <c r="B5326" s="78" t="s">
        <v>2446</v>
      </c>
      <c r="C5326" s="86" t="s">
        <v>1389</v>
      </c>
      <c r="D5326" s="122">
        <v>43846.596875000003</v>
      </c>
    </row>
    <row r="5327" spans="1:4" x14ac:dyDescent="0.25">
      <c r="A5327" s="78" t="s">
        <v>239</v>
      </c>
      <c r="B5327" s="78" t="s">
        <v>2497</v>
      </c>
      <c r="C5327" s="86" t="s">
        <v>1389</v>
      </c>
      <c r="D5327" s="122">
        <v>43846.596875000003</v>
      </c>
    </row>
    <row r="5328" spans="1:4" x14ac:dyDescent="0.25">
      <c r="A5328" s="78" t="s">
        <v>239</v>
      </c>
      <c r="B5328" s="78" t="s">
        <v>2989</v>
      </c>
      <c r="C5328" s="86" t="s">
        <v>1389</v>
      </c>
      <c r="D5328" s="122">
        <v>43846.596875000003</v>
      </c>
    </row>
    <row r="5329" spans="1:4" x14ac:dyDescent="0.25">
      <c r="A5329" s="78" t="s">
        <v>239</v>
      </c>
      <c r="B5329" s="78" t="s">
        <v>3012</v>
      </c>
      <c r="C5329" s="86" t="s">
        <v>1389</v>
      </c>
      <c r="D5329" s="122">
        <v>43846.596875000003</v>
      </c>
    </row>
    <row r="5330" spans="1:4" x14ac:dyDescent="0.25">
      <c r="A5330" s="78" t="s">
        <v>239</v>
      </c>
      <c r="B5330" s="78" t="s">
        <v>2498</v>
      </c>
      <c r="C5330" s="86" t="s">
        <v>1389</v>
      </c>
      <c r="D5330" s="122">
        <v>43846.596875000003</v>
      </c>
    </row>
    <row r="5331" spans="1:4" x14ac:dyDescent="0.25">
      <c r="A5331" s="78" t="s">
        <v>239</v>
      </c>
      <c r="B5331" s="78" t="s">
        <v>2458</v>
      </c>
      <c r="C5331" s="86" t="s">
        <v>1389</v>
      </c>
      <c r="D5331" s="122">
        <v>43846.596875000003</v>
      </c>
    </row>
    <row r="5332" spans="1:4" x14ac:dyDescent="0.25">
      <c r="A5332" s="78" t="s">
        <v>239</v>
      </c>
      <c r="B5332" s="78" t="s">
        <v>2499</v>
      </c>
      <c r="C5332" s="86" t="s">
        <v>1389</v>
      </c>
      <c r="D5332" s="122">
        <v>43846.596875000003</v>
      </c>
    </row>
    <row r="5333" spans="1:4" x14ac:dyDescent="0.25">
      <c r="A5333" s="78" t="s">
        <v>239</v>
      </c>
      <c r="B5333" s="78" t="s">
        <v>3013</v>
      </c>
      <c r="C5333" s="86" t="s">
        <v>1389</v>
      </c>
      <c r="D5333" s="122">
        <v>43846.596875000003</v>
      </c>
    </row>
    <row r="5334" spans="1:4" x14ac:dyDescent="0.25">
      <c r="A5334" s="78" t="s">
        <v>239</v>
      </c>
      <c r="B5334" s="78" t="s">
        <v>2501</v>
      </c>
      <c r="C5334" s="86" t="s">
        <v>1389</v>
      </c>
      <c r="D5334" s="122">
        <v>43846.596875000003</v>
      </c>
    </row>
    <row r="5335" spans="1:4" x14ac:dyDescent="0.25">
      <c r="A5335" s="78" t="s">
        <v>239</v>
      </c>
      <c r="B5335" s="78" t="s">
        <v>1678</v>
      </c>
      <c r="C5335" s="86" t="s">
        <v>1389</v>
      </c>
      <c r="D5335" s="122">
        <v>43846.596875000003</v>
      </c>
    </row>
    <row r="5336" spans="1:4" x14ac:dyDescent="0.25">
      <c r="A5336" s="78" t="s">
        <v>239</v>
      </c>
      <c r="B5336" s="78" t="s">
        <v>2981</v>
      </c>
      <c r="C5336" s="86" t="s">
        <v>1389</v>
      </c>
      <c r="D5336" s="122">
        <v>43846.596875000003</v>
      </c>
    </row>
    <row r="5337" spans="1:4" x14ac:dyDescent="0.25">
      <c r="A5337" s="78" t="s">
        <v>239</v>
      </c>
      <c r="B5337" s="78" t="s">
        <v>2502</v>
      </c>
      <c r="C5337" s="86" t="s">
        <v>1389</v>
      </c>
      <c r="D5337" s="122">
        <v>43846.596875000003</v>
      </c>
    </row>
    <row r="5338" spans="1:4" x14ac:dyDescent="0.25">
      <c r="A5338" s="78" t="s">
        <v>239</v>
      </c>
      <c r="B5338" s="78" t="s">
        <v>3014</v>
      </c>
      <c r="C5338" s="86" t="s">
        <v>1389</v>
      </c>
      <c r="D5338" s="122">
        <v>43846.596875000003</v>
      </c>
    </row>
    <row r="5339" spans="1:4" x14ac:dyDescent="0.25">
      <c r="A5339" s="78" t="s">
        <v>239</v>
      </c>
      <c r="B5339" s="78" t="s">
        <v>3015</v>
      </c>
      <c r="C5339" s="86" t="s">
        <v>1389</v>
      </c>
      <c r="D5339" s="122">
        <v>43846.596875000003</v>
      </c>
    </row>
    <row r="5340" spans="1:4" x14ac:dyDescent="0.25">
      <c r="A5340" s="78" t="s">
        <v>239</v>
      </c>
      <c r="B5340" s="78" t="s">
        <v>2471</v>
      </c>
      <c r="C5340" s="86" t="s">
        <v>1389</v>
      </c>
      <c r="D5340" s="122">
        <v>43846.596875000003</v>
      </c>
    </row>
    <row r="5341" spans="1:4" x14ac:dyDescent="0.25">
      <c r="A5341" s="78" t="s">
        <v>239</v>
      </c>
      <c r="B5341" s="78" t="s">
        <v>2995</v>
      </c>
      <c r="C5341" s="86" t="s">
        <v>1389</v>
      </c>
      <c r="D5341" s="122">
        <v>43846.596875000003</v>
      </c>
    </row>
    <row r="5342" spans="1:4" x14ac:dyDescent="0.25">
      <c r="A5342" s="78" t="s">
        <v>239</v>
      </c>
      <c r="B5342" s="78" t="s">
        <v>2503</v>
      </c>
      <c r="C5342" s="86" t="s">
        <v>1389</v>
      </c>
      <c r="D5342" s="122">
        <v>43846.596875000003</v>
      </c>
    </row>
    <row r="5343" spans="1:4" x14ac:dyDescent="0.25">
      <c r="A5343" s="78" t="s">
        <v>239</v>
      </c>
      <c r="B5343" s="78" t="s">
        <v>2504</v>
      </c>
      <c r="C5343" s="86" t="s">
        <v>1389</v>
      </c>
      <c r="D5343" s="122">
        <v>43846.596875000003</v>
      </c>
    </row>
    <row r="5344" spans="1:4" x14ac:dyDescent="0.25">
      <c r="A5344" s="78" t="s">
        <v>239</v>
      </c>
      <c r="B5344" s="78" t="s">
        <v>3016</v>
      </c>
      <c r="C5344" s="86" t="s">
        <v>1389</v>
      </c>
      <c r="D5344" s="122">
        <v>43846.596875000003</v>
      </c>
    </row>
    <row r="5345" spans="1:4" x14ac:dyDescent="0.25">
      <c r="A5345" s="78" t="s">
        <v>239</v>
      </c>
      <c r="B5345" s="78" t="s">
        <v>3068</v>
      </c>
      <c r="C5345" s="86" t="s">
        <v>1388</v>
      </c>
      <c r="D5345" s="122">
        <v>43845.945844907408</v>
      </c>
    </row>
    <row r="5346" spans="1:4" x14ac:dyDescent="0.25">
      <c r="A5346" s="78" t="s">
        <v>239</v>
      </c>
      <c r="B5346" s="78">
        <v>31</v>
      </c>
      <c r="C5346" s="86" t="s">
        <v>1388</v>
      </c>
      <c r="D5346" s="122">
        <v>43845.945844907408</v>
      </c>
    </row>
    <row r="5347" spans="1:4" x14ac:dyDescent="0.25">
      <c r="A5347" s="78" t="s">
        <v>239</v>
      </c>
      <c r="B5347" s="78" t="s">
        <v>2982</v>
      </c>
      <c r="C5347" s="86" t="s">
        <v>1388</v>
      </c>
      <c r="D5347" s="122">
        <v>43845.945844907408</v>
      </c>
    </row>
    <row r="5348" spans="1:4" x14ac:dyDescent="0.25">
      <c r="A5348" s="78" t="s">
        <v>239</v>
      </c>
      <c r="B5348" s="78" t="s">
        <v>3089</v>
      </c>
      <c r="C5348" s="86" t="s">
        <v>1388</v>
      </c>
      <c r="D5348" s="122">
        <v>43845.945844907408</v>
      </c>
    </row>
    <row r="5349" spans="1:4" x14ac:dyDescent="0.25">
      <c r="A5349" s="78" t="s">
        <v>239</v>
      </c>
      <c r="B5349" s="78" t="s">
        <v>2561</v>
      </c>
      <c r="C5349" s="86" t="s">
        <v>1388</v>
      </c>
      <c r="D5349" s="122">
        <v>43845.945844907408</v>
      </c>
    </row>
    <row r="5350" spans="1:4" x14ac:dyDescent="0.25">
      <c r="A5350" s="78" t="s">
        <v>239</v>
      </c>
      <c r="B5350" s="78" t="s">
        <v>3178</v>
      </c>
      <c r="C5350" s="86" t="s">
        <v>1388</v>
      </c>
      <c r="D5350" s="122">
        <v>43845.945844907408</v>
      </c>
    </row>
    <row r="5351" spans="1:4" x14ac:dyDescent="0.25">
      <c r="A5351" s="78" t="s">
        <v>239</v>
      </c>
      <c r="B5351" s="78" t="s">
        <v>2460</v>
      </c>
      <c r="C5351" s="86" t="s">
        <v>1388</v>
      </c>
      <c r="D5351" s="122">
        <v>43845.945844907408</v>
      </c>
    </row>
    <row r="5352" spans="1:4" x14ac:dyDescent="0.25">
      <c r="A5352" s="78" t="s">
        <v>239</v>
      </c>
      <c r="B5352" s="78" t="s">
        <v>2562</v>
      </c>
      <c r="C5352" s="86" t="s">
        <v>1388</v>
      </c>
      <c r="D5352" s="122">
        <v>43845.945844907408</v>
      </c>
    </row>
    <row r="5353" spans="1:4" x14ac:dyDescent="0.25">
      <c r="A5353" s="78" t="s">
        <v>239</v>
      </c>
      <c r="B5353" s="78" t="s">
        <v>2989</v>
      </c>
      <c r="C5353" s="86" t="s">
        <v>1388</v>
      </c>
      <c r="D5353" s="122">
        <v>43845.945844907408</v>
      </c>
    </row>
    <row r="5354" spans="1:4" x14ac:dyDescent="0.25">
      <c r="A5354" s="78" t="s">
        <v>239</v>
      </c>
      <c r="B5354" s="78" t="s">
        <v>1907</v>
      </c>
      <c r="C5354" s="86" t="s">
        <v>1388</v>
      </c>
      <c r="D5354" s="122">
        <v>43845.945844907408</v>
      </c>
    </row>
    <row r="5355" spans="1:4" x14ac:dyDescent="0.25">
      <c r="A5355" s="78" t="s">
        <v>239</v>
      </c>
      <c r="B5355" s="78" t="s">
        <v>2994</v>
      </c>
      <c r="C5355" s="86" t="s">
        <v>1388</v>
      </c>
      <c r="D5355" s="122">
        <v>43845.945844907408</v>
      </c>
    </row>
    <row r="5356" spans="1:4" x14ac:dyDescent="0.25">
      <c r="A5356" s="78" t="s">
        <v>239</v>
      </c>
      <c r="B5356" s="78" t="s">
        <v>3044</v>
      </c>
      <c r="C5356" s="86" t="s">
        <v>1388</v>
      </c>
      <c r="D5356" s="122">
        <v>43845.945844907408</v>
      </c>
    </row>
    <row r="5357" spans="1:4" x14ac:dyDescent="0.25">
      <c r="A5357" s="78" t="s">
        <v>239</v>
      </c>
      <c r="B5357" s="78" t="s">
        <v>3028</v>
      </c>
      <c r="C5357" s="86" t="s">
        <v>1388</v>
      </c>
      <c r="D5357" s="122">
        <v>43845.945844907408</v>
      </c>
    </row>
    <row r="5358" spans="1:4" x14ac:dyDescent="0.25">
      <c r="A5358" s="78" t="s">
        <v>239</v>
      </c>
      <c r="B5358" s="78" t="s">
        <v>2529</v>
      </c>
      <c r="C5358" s="86" t="s">
        <v>1388</v>
      </c>
      <c r="D5358" s="122">
        <v>43845.945844907408</v>
      </c>
    </row>
    <row r="5359" spans="1:4" x14ac:dyDescent="0.25">
      <c r="A5359" s="78" t="s">
        <v>238</v>
      </c>
      <c r="B5359" s="78" t="s">
        <v>3011</v>
      </c>
      <c r="C5359" s="86" t="s">
        <v>1387</v>
      </c>
      <c r="D5359" s="122">
        <v>43849.547881944447</v>
      </c>
    </row>
    <row r="5360" spans="1:4" x14ac:dyDescent="0.25">
      <c r="A5360" s="78" t="s">
        <v>238</v>
      </c>
      <c r="B5360" s="78" t="s">
        <v>2485</v>
      </c>
      <c r="C5360" s="86" t="s">
        <v>1387</v>
      </c>
      <c r="D5360" s="122">
        <v>43849.547881944447</v>
      </c>
    </row>
    <row r="5361" spans="1:4" x14ac:dyDescent="0.25">
      <c r="A5361" s="78" t="s">
        <v>238</v>
      </c>
      <c r="B5361" s="78" t="s">
        <v>2994</v>
      </c>
      <c r="C5361" s="86" t="s">
        <v>1387</v>
      </c>
      <c r="D5361" s="122">
        <v>43849.547881944447</v>
      </c>
    </row>
    <row r="5362" spans="1:4" x14ac:dyDescent="0.25">
      <c r="A5362" s="78" t="s">
        <v>238</v>
      </c>
      <c r="B5362" s="78" t="s">
        <v>2997</v>
      </c>
      <c r="C5362" s="86" t="s">
        <v>1387</v>
      </c>
      <c r="D5362" s="122">
        <v>43849.547881944447</v>
      </c>
    </row>
    <row r="5363" spans="1:4" x14ac:dyDescent="0.25">
      <c r="A5363" s="78" t="s">
        <v>238</v>
      </c>
      <c r="B5363" s="78">
        <v>31</v>
      </c>
      <c r="C5363" s="86" t="s">
        <v>1387</v>
      </c>
      <c r="D5363" s="122">
        <v>43849.547881944447</v>
      </c>
    </row>
    <row r="5364" spans="1:4" x14ac:dyDescent="0.25">
      <c r="A5364" s="78" t="s">
        <v>238</v>
      </c>
      <c r="B5364" s="78" t="s">
        <v>2982</v>
      </c>
      <c r="C5364" s="86" t="s">
        <v>1387</v>
      </c>
      <c r="D5364" s="122">
        <v>43849.547881944447</v>
      </c>
    </row>
    <row r="5365" spans="1:4" x14ac:dyDescent="0.25">
      <c r="A5365" s="78" t="s">
        <v>238</v>
      </c>
      <c r="B5365" s="78" t="s">
        <v>2446</v>
      </c>
      <c r="C5365" s="86" t="s">
        <v>1387</v>
      </c>
      <c r="D5365" s="122">
        <v>43849.547881944447</v>
      </c>
    </row>
    <row r="5366" spans="1:4" x14ac:dyDescent="0.25">
      <c r="A5366" s="78" t="s">
        <v>238</v>
      </c>
      <c r="B5366" s="78" t="s">
        <v>2497</v>
      </c>
      <c r="C5366" s="86" t="s">
        <v>1387</v>
      </c>
      <c r="D5366" s="122">
        <v>43849.547881944447</v>
      </c>
    </row>
    <row r="5367" spans="1:4" x14ac:dyDescent="0.25">
      <c r="A5367" s="78" t="s">
        <v>238</v>
      </c>
      <c r="B5367" s="78" t="s">
        <v>2989</v>
      </c>
      <c r="C5367" s="86" t="s">
        <v>1387</v>
      </c>
      <c r="D5367" s="122">
        <v>43849.547881944447</v>
      </c>
    </row>
    <row r="5368" spans="1:4" x14ac:dyDescent="0.25">
      <c r="A5368" s="78" t="s">
        <v>238</v>
      </c>
      <c r="B5368" s="78" t="s">
        <v>3012</v>
      </c>
      <c r="C5368" s="86" t="s">
        <v>1387</v>
      </c>
      <c r="D5368" s="122">
        <v>43849.547881944447</v>
      </c>
    </row>
    <row r="5369" spans="1:4" x14ac:dyDescent="0.25">
      <c r="A5369" s="78" t="s">
        <v>238</v>
      </c>
      <c r="B5369" s="78" t="s">
        <v>2498</v>
      </c>
      <c r="C5369" s="86" t="s">
        <v>1387</v>
      </c>
      <c r="D5369" s="122">
        <v>43849.547881944447</v>
      </c>
    </row>
    <row r="5370" spans="1:4" x14ac:dyDescent="0.25">
      <c r="A5370" s="78" t="s">
        <v>238</v>
      </c>
      <c r="B5370" s="78" t="s">
        <v>2458</v>
      </c>
      <c r="C5370" s="86" t="s">
        <v>1387</v>
      </c>
      <c r="D5370" s="122">
        <v>43849.547881944447</v>
      </c>
    </row>
    <row r="5371" spans="1:4" x14ac:dyDescent="0.25">
      <c r="A5371" s="78" t="s">
        <v>238</v>
      </c>
      <c r="B5371" s="78" t="s">
        <v>2499</v>
      </c>
      <c r="C5371" s="86" t="s">
        <v>1387</v>
      </c>
      <c r="D5371" s="122">
        <v>43849.547881944447</v>
      </c>
    </row>
    <row r="5372" spans="1:4" x14ac:dyDescent="0.25">
      <c r="A5372" s="78" t="s">
        <v>238</v>
      </c>
      <c r="B5372" s="78" t="s">
        <v>3013</v>
      </c>
      <c r="C5372" s="86" t="s">
        <v>1387</v>
      </c>
      <c r="D5372" s="122">
        <v>43849.547881944447</v>
      </c>
    </row>
    <row r="5373" spans="1:4" x14ac:dyDescent="0.25">
      <c r="A5373" s="78" t="s">
        <v>238</v>
      </c>
      <c r="B5373" s="78" t="s">
        <v>2501</v>
      </c>
      <c r="C5373" s="86" t="s">
        <v>1387</v>
      </c>
      <c r="D5373" s="122">
        <v>43849.547881944447</v>
      </c>
    </row>
    <row r="5374" spans="1:4" x14ac:dyDescent="0.25">
      <c r="A5374" s="78" t="s">
        <v>238</v>
      </c>
      <c r="B5374" s="78" t="s">
        <v>1678</v>
      </c>
      <c r="C5374" s="86" t="s">
        <v>1387</v>
      </c>
      <c r="D5374" s="122">
        <v>43849.547881944447</v>
      </c>
    </row>
    <row r="5375" spans="1:4" x14ac:dyDescent="0.25">
      <c r="A5375" s="78" t="s">
        <v>238</v>
      </c>
      <c r="B5375" s="78" t="s">
        <v>2981</v>
      </c>
      <c r="C5375" s="86" t="s">
        <v>1387</v>
      </c>
      <c r="D5375" s="122">
        <v>43849.547881944447</v>
      </c>
    </row>
    <row r="5376" spans="1:4" x14ac:dyDescent="0.25">
      <c r="A5376" s="78" t="s">
        <v>238</v>
      </c>
      <c r="B5376" s="78" t="s">
        <v>2502</v>
      </c>
      <c r="C5376" s="86" t="s">
        <v>1387</v>
      </c>
      <c r="D5376" s="122">
        <v>43849.547881944447</v>
      </c>
    </row>
    <row r="5377" spans="1:4" x14ac:dyDescent="0.25">
      <c r="A5377" s="78" t="s">
        <v>238</v>
      </c>
      <c r="B5377" s="78" t="s">
        <v>3014</v>
      </c>
      <c r="C5377" s="86" t="s">
        <v>1387</v>
      </c>
      <c r="D5377" s="122">
        <v>43849.547881944447</v>
      </c>
    </row>
    <row r="5378" spans="1:4" x14ac:dyDescent="0.25">
      <c r="A5378" s="78" t="s">
        <v>238</v>
      </c>
      <c r="B5378" s="78" t="s">
        <v>3015</v>
      </c>
      <c r="C5378" s="86" t="s">
        <v>1387</v>
      </c>
      <c r="D5378" s="122">
        <v>43849.547881944447</v>
      </c>
    </row>
    <row r="5379" spans="1:4" x14ac:dyDescent="0.25">
      <c r="A5379" s="78" t="s">
        <v>238</v>
      </c>
      <c r="B5379" s="78" t="s">
        <v>2471</v>
      </c>
      <c r="C5379" s="86" t="s">
        <v>1387</v>
      </c>
      <c r="D5379" s="122">
        <v>43849.547881944447</v>
      </c>
    </row>
    <row r="5380" spans="1:4" x14ac:dyDescent="0.25">
      <c r="A5380" s="78" t="s">
        <v>238</v>
      </c>
      <c r="B5380" s="78" t="s">
        <v>2995</v>
      </c>
      <c r="C5380" s="86" t="s">
        <v>1387</v>
      </c>
      <c r="D5380" s="122">
        <v>43849.547881944447</v>
      </c>
    </row>
    <row r="5381" spans="1:4" x14ac:dyDescent="0.25">
      <c r="A5381" s="78" t="s">
        <v>238</v>
      </c>
      <c r="B5381" s="78" t="s">
        <v>2503</v>
      </c>
      <c r="C5381" s="86" t="s">
        <v>1387</v>
      </c>
      <c r="D5381" s="122">
        <v>43849.547881944447</v>
      </c>
    </row>
    <row r="5382" spans="1:4" x14ac:dyDescent="0.25">
      <c r="A5382" s="78" t="s">
        <v>238</v>
      </c>
      <c r="B5382" s="78" t="s">
        <v>2504</v>
      </c>
      <c r="C5382" s="86" t="s">
        <v>1387</v>
      </c>
      <c r="D5382" s="122">
        <v>43849.547881944447</v>
      </c>
    </row>
    <row r="5383" spans="1:4" x14ac:dyDescent="0.25">
      <c r="A5383" s="78" t="s">
        <v>238</v>
      </c>
      <c r="B5383" s="78" t="s">
        <v>3016</v>
      </c>
      <c r="C5383" s="86" t="s">
        <v>1387</v>
      </c>
      <c r="D5383" s="122">
        <v>43849.547881944447</v>
      </c>
    </row>
    <row r="5384" spans="1:4" x14ac:dyDescent="0.25">
      <c r="A5384" s="78" t="s">
        <v>236</v>
      </c>
      <c r="B5384" s="78" t="s">
        <v>2994</v>
      </c>
      <c r="C5384" s="86" t="s">
        <v>1384</v>
      </c>
      <c r="D5384" s="122">
        <v>43849.372152777774</v>
      </c>
    </row>
    <row r="5385" spans="1:4" x14ac:dyDescent="0.25">
      <c r="A5385" s="78" t="s">
        <v>236</v>
      </c>
      <c r="B5385" s="78" t="s">
        <v>2981</v>
      </c>
      <c r="C5385" s="86" t="s">
        <v>1384</v>
      </c>
      <c r="D5385" s="122">
        <v>43849.372152777774</v>
      </c>
    </row>
    <row r="5386" spans="1:4" x14ac:dyDescent="0.25">
      <c r="A5386" s="78" t="s">
        <v>236</v>
      </c>
      <c r="B5386" s="78">
        <v>31</v>
      </c>
      <c r="C5386" s="86" t="s">
        <v>1384</v>
      </c>
      <c r="D5386" s="122">
        <v>43849.372152777774</v>
      </c>
    </row>
    <row r="5387" spans="1:4" x14ac:dyDescent="0.25">
      <c r="A5387" s="78" t="s">
        <v>236</v>
      </c>
      <c r="B5387" s="78" t="s">
        <v>3089</v>
      </c>
      <c r="C5387" s="86" t="s">
        <v>1384</v>
      </c>
      <c r="D5387" s="122">
        <v>43849.372152777774</v>
      </c>
    </row>
    <row r="5388" spans="1:4" x14ac:dyDescent="0.25">
      <c r="A5388" s="78" t="s">
        <v>236</v>
      </c>
      <c r="B5388" s="78" t="s">
        <v>2470</v>
      </c>
      <c r="C5388" s="86" t="s">
        <v>1384</v>
      </c>
      <c r="D5388" s="122">
        <v>43849.372152777774</v>
      </c>
    </row>
    <row r="5389" spans="1:4" x14ac:dyDescent="0.25">
      <c r="A5389" s="78" t="s">
        <v>236</v>
      </c>
      <c r="B5389" s="78" t="s">
        <v>2458</v>
      </c>
      <c r="C5389" s="86" t="s">
        <v>1384</v>
      </c>
      <c r="D5389" s="122">
        <v>43849.372152777774</v>
      </c>
    </row>
    <row r="5390" spans="1:4" x14ac:dyDescent="0.25">
      <c r="A5390" s="78" t="s">
        <v>236</v>
      </c>
      <c r="B5390" s="78" t="s">
        <v>2982</v>
      </c>
      <c r="C5390" s="86" t="s">
        <v>1384</v>
      </c>
      <c r="D5390" s="122">
        <v>43849.372152777774</v>
      </c>
    </row>
    <row r="5391" spans="1:4" x14ac:dyDescent="0.25">
      <c r="A5391" s="78" t="s">
        <v>236</v>
      </c>
      <c r="B5391" s="78" t="s">
        <v>3039</v>
      </c>
      <c r="C5391" s="86" t="s">
        <v>1384</v>
      </c>
      <c r="D5391" s="122">
        <v>43849.372152777774</v>
      </c>
    </row>
    <row r="5392" spans="1:4" x14ac:dyDescent="0.25">
      <c r="A5392" s="78" t="s">
        <v>236</v>
      </c>
      <c r="B5392" s="78" t="s">
        <v>1924</v>
      </c>
      <c r="C5392" s="86" t="s">
        <v>1384</v>
      </c>
      <c r="D5392" s="122">
        <v>43849.372152777774</v>
      </c>
    </row>
    <row r="5393" spans="1:4" x14ac:dyDescent="0.25">
      <c r="A5393" s="78" t="s">
        <v>236</v>
      </c>
      <c r="B5393" s="78" t="s">
        <v>65</v>
      </c>
      <c r="C5393" s="86" t="s">
        <v>1384</v>
      </c>
      <c r="D5393" s="122">
        <v>43849.372152777774</v>
      </c>
    </row>
    <row r="5394" spans="1:4" x14ac:dyDescent="0.25">
      <c r="A5394" s="78" t="s">
        <v>236</v>
      </c>
      <c r="B5394" s="78" t="s">
        <v>2985</v>
      </c>
      <c r="C5394" s="86" t="s">
        <v>1384</v>
      </c>
      <c r="D5394" s="122">
        <v>43849.372152777774</v>
      </c>
    </row>
    <row r="5395" spans="1:4" x14ac:dyDescent="0.25">
      <c r="A5395" s="78" t="s">
        <v>236</v>
      </c>
      <c r="B5395" s="78" t="s">
        <v>3029</v>
      </c>
      <c r="C5395" s="86" t="s">
        <v>1384</v>
      </c>
      <c r="D5395" s="122">
        <v>43849.372152777774</v>
      </c>
    </row>
    <row r="5396" spans="1:4" x14ac:dyDescent="0.25">
      <c r="A5396" s="78" t="s">
        <v>236</v>
      </c>
      <c r="B5396" s="78" t="s">
        <v>2455</v>
      </c>
      <c r="C5396" s="86" t="s">
        <v>1384</v>
      </c>
      <c r="D5396" s="122">
        <v>43849.372152777774</v>
      </c>
    </row>
    <row r="5397" spans="1:4" x14ac:dyDescent="0.25">
      <c r="A5397" s="78" t="s">
        <v>236</v>
      </c>
      <c r="B5397" s="78" t="s">
        <v>2459</v>
      </c>
      <c r="C5397" s="86" t="s">
        <v>1384</v>
      </c>
      <c r="D5397" s="122">
        <v>43849.372152777774</v>
      </c>
    </row>
    <row r="5398" spans="1:4" x14ac:dyDescent="0.25">
      <c r="A5398" s="78" t="s">
        <v>236</v>
      </c>
      <c r="B5398" s="78" t="s">
        <v>3090</v>
      </c>
      <c r="C5398" s="86" t="s">
        <v>1384</v>
      </c>
      <c r="D5398" s="122">
        <v>43849.372152777774</v>
      </c>
    </row>
    <row r="5399" spans="1:4" x14ac:dyDescent="0.25">
      <c r="A5399" s="78" t="s">
        <v>236</v>
      </c>
      <c r="B5399" s="78" t="s">
        <v>2475</v>
      </c>
      <c r="C5399" s="86" t="s">
        <v>1384</v>
      </c>
      <c r="D5399" s="122">
        <v>43849.372152777774</v>
      </c>
    </row>
    <row r="5400" spans="1:4" x14ac:dyDescent="0.25">
      <c r="A5400" s="78" t="s">
        <v>236</v>
      </c>
      <c r="B5400" s="78" t="s">
        <v>3091</v>
      </c>
      <c r="C5400" s="86" t="s">
        <v>1384</v>
      </c>
      <c r="D5400" s="122">
        <v>43849.372152777774</v>
      </c>
    </row>
    <row r="5401" spans="1:4" x14ac:dyDescent="0.25">
      <c r="A5401" s="78" t="s">
        <v>236</v>
      </c>
      <c r="B5401" s="78" t="s">
        <v>3092</v>
      </c>
      <c r="C5401" s="86" t="s">
        <v>1384</v>
      </c>
      <c r="D5401" s="122">
        <v>43849.372152777774</v>
      </c>
    </row>
    <row r="5402" spans="1:4" x14ac:dyDescent="0.25">
      <c r="A5402" s="78" t="s">
        <v>236</v>
      </c>
      <c r="B5402" s="78" t="s">
        <v>2489</v>
      </c>
      <c r="C5402" s="86" t="s">
        <v>1384</v>
      </c>
      <c r="D5402" s="122">
        <v>43849.372152777774</v>
      </c>
    </row>
    <row r="5403" spans="1:4" x14ac:dyDescent="0.25">
      <c r="A5403" s="78" t="s">
        <v>236</v>
      </c>
      <c r="B5403" s="78" t="s">
        <v>2990</v>
      </c>
      <c r="C5403" s="86" t="s">
        <v>1384</v>
      </c>
      <c r="D5403" s="122">
        <v>43849.372152777774</v>
      </c>
    </row>
    <row r="5404" spans="1:4" x14ac:dyDescent="0.25">
      <c r="A5404" s="78" t="s">
        <v>236</v>
      </c>
      <c r="B5404" s="78" t="s">
        <v>2490</v>
      </c>
      <c r="C5404" s="86" t="s">
        <v>1384</v>
      </c>
      <c r="D5404" s="122">
        <v>43849.372152777774</v>
      </c>
    </row>
    <row r="5405" spans="1:4" x14ac:dyDescent="0.25">
      <c r="A5405" s="78" t="s">
        <v>236</v>
      </c>
      <c r="B5405" s="78">
        <v>10</v>
      </c>
      <c r="C5405" s="86" t="s">
        <v>1384</v>
      </c>
      <c r="D5405" s="122">
        <v>43849.372152777774</v>
      </c>
    </row>
    <row r="5406" spans="1:4" x14ac:dyDescent="0.25">
      <c r="A5406" s="78" t="s">
        <v>236</v>
      </c>
      <c r="B5406" s="78" t="s">
        <v>2450</v>
      </c>
      <c r="C5406" s="86" t="s">
        <v>1384</v>
      </c>
      <c r="D5406" s="122">
        <v>43849.372152777774</v>
      </c>
    </row>
    <row r="5407" spans="1:4" x14ac:dyDescent="0.25">
      <c r="A5407" s="78" t="s">
        <v>235</v>
      </c>
      <c r="B5407" s="78" t="s">
        <v>3068</v>
      </c>
      <c r="C5407" s="86" t="s">
        <v>1383</v>
      </c>
      <c r="D5407" s="122">
        <v>43849.285231481481</v>
      </c>
    </row>
    <row r="5408" spans="1:4" x14ac:dyDescent="0.25">
      <c r="A5408" s="78" t="s">
        <v>235</v>
      </c>
      <c r="B5408" s="78" t="s">
        <v>3300</v>
      </c>
      <c r="C5408" s="86" t="s">
        <v>1383</v>
      </c>
      <c r="D5408" s="122">
        <v>43849.285231481481</v>
      </c>
    </row>
    <row r="5409" spans="1:4" x14ac:dyDescent="0.25">
      <c r="A5409" s="78" t="s">
        <v>235</v>
      </c>
      <c r="B5409" s="78" t="s">
        <v>2984</v>
      </c>
      <c r="C5409" s="86" t="s">
        <v>1383</v>
      </c>
      <c r="D5409" s="122">
        <v>43849.285231481481</v>
      </c>
    </row>
    <row r="5410" spans="1:4" x14ac:dyDescent="0.25">
      <c r="A5410" s="78" t="s">
        <v>235</v>
      </c>
      <c r="B5410" s="78" t="s">
        <v>2460</v>
      </c>
      <c r="C5410" s="86" t="s">
        <v>1383</v>
      </c>
      <c r="D5410" s="122">
        <v>43849.285231481481</v>
      </c>
    </row>
    <row r="5411" spans="1:4" x14ac:dyDescent="0.25">
      <c r="A5411" s="78" t="s">
        <v>235</v>
      </c>
      <c r="B5411" s="78" t="s">
        <v>2994</v>
      </c>
      <c r="C5411" s="86" t="s">
        <v>1383</v>
      </c>
      <c r="D5411" s="122">
        <v>43849.285231481481</v>
      </c>
    </row>
    <row r="5412" spans="1:4" x14ac:dyDescent="0.25">
      <c r="A5412" s="78" t="s">
        <v>234</v>
      </c>
      <c r="B5412" s="78" t="s">
        <v>2997</v>
      </c>
      <c r="C5412" s="86" t="s">
        <v>1382</v>
      </c>
      <c r="D5412" s="122">
        <v>43848.798344907409</v>
      </c>
    </row>
    <row r="5413" spans="1:4" x14ac:dyDescent="0.25">
      <c r="A5413" s="78" t="s">
        <v>234</v>
      </c>
      <c r="B5413" s="78" t="s">
        <v>2460</v>
      </c>
      <c r="C5413" s="86" t="s">
        <v>1382</v>
      </c>
      <c r="D5413" s="122">
        <v>43848.798344907409</v>
      </c>
    </row>
    <row r="5414" spans="1:4" x14ac:dyDescent="0.25">
      <c r="A5414" s="78" t="s">
        <v>234</v>
      </c>
      <c r="B5414" s="78" t="s">
        <v>2994</v>
      </c>
      <c r="C5414" s="86" t="s">
        <v>1382</v>
      </c>
      <c r="D5414" s="122">
        <v>43848.798344907409</v>
      </c>
    </row>
    <row r="5415" spans="1:4" x14ac:dyDescent="0.25">
      <c r="A5415" s="78" t="s">
        <v>234</v>
      </c>
      <c r="B5415" s="78" t="s">
        <v>2514</v>
      </c>
      <c r="C5415" s="86" t="s">
        <v>1382</v>
      </c>
      <c r="D5415" s="122">
        <v>43848.798344907409</v>
      </c>
    </row>
    <row r="5416" spans="1:4" x14ac:dyDescent="0.25">
      <c r="A5416" s="78" t="s">
        <v>234</v>
      </c>
      <c r="B5416" s="78" t="s">
        <v>2468</v>
      </c>
      <c r="C5416" s="86" t="s">
        <v>1382</v>
      </c>
      <c r="D5416" s="122">
        <v>43848.798344907409</v>
      </c>
    </row>
    <row r="5417" spans="1:4" x14ac:dyDescent="0.25">
      <c r="A5417" s="78" t="s">
        <v>234</v>
      </c>
      <c r="B5417" s="78" t="s">
        <v>2990</v>
      </c>
      <c r="C5417" s="86" t="s">
        <v>1382</v>
      </c>
      <c r="D5417" s="122">
        <v>43848.798344907409</v>
      </c>
    </row>
    <row r="5418" spans="1:4" x14ac:dyDescent="0.25">
      <c r="A5418" s="78" t="s">
        <v>234</v>
      </c>
      <c r="B5418" s="78" t="s">
        <v>2477</v>
      </c>
      <c r="C5418" s="86" t="s">
        <v>1382</v>
      </c>
      <c r="D5418" s="122">
        <v>43848.798344907409</v>
      </c>
    </row>
    <row r="5419" spans="1:4" x14ac:dyDescent="0.25">
      <c r="A5419" s="78" t="s">
        <v>234</v>
      </c>
      <c r="B5419" s="78" t="s">
        <v>3024</v>
      </c>
      <c r="C5419" s="86" t="s">
        <v>1382</v>
      </c>
      <c r="D5419" s="122">
        <v>43848.798344907409</v>
      </c>
    </row>
    <row r="5420" spans="1:4" x14ac:dyDescent="0.25">
      <c r="A5420" s="78" t="s">
        <v>234</v>
      </c>
      <c r="B5420" s="78" t="s">
        <v>3093</v>
      </c>
      <c r="C5420" s="86" t="s">
        <v>1382</v>
      </c>
      <c r="D5420" s="122">
        <v>43848.798344907409</v>
      </c>
    </row>
    <row r="5421" spans="1:4" x14ac:dyDescent="0.25">
      <c r="A5421" s="78" t="s">
        <v>234</v>
      </c>
      <c r="B5421" s="78" t="s">
        <v>3094</v>
      </c>
      <c r="C5421" s="86" t="s">
        <v>1382</v>
      </c>
      <c r="D5421" s="122">
        <v>43848.798344907409</v>
      </c>
    </row>
    <row r="5422" spans="1:4" x14ac:dyDescent="0.25">
      <c r="A5422" s="78" t="s">
        <v>234</v>
      </c>
      <c r="B5422" s="78" t="s">
        <v>3084</v>
      </c>
      <c r="C5422" s="86" t="s">
        <v>1382</v>
      </c>
      <c r="D5422" s="122">
        <v>43848.798344907409</v>
      </c>
    </row>
    <row r="5423" spans="1:4" x14ac:dyDescent="0.25">
      <c r="A5423" s="78" t="s">
        <v>234</v>
      </c>
      <c r="B5423" s="78" t="s">
        <v>2496</v>
      </c>
      <c r="C5423" s="86" t="s">
        <v>1382</v>
      </c>
      <c r="D5423" s="122">
        <v>43848.798344907409</v>
      </c>
    </row>
    <row r="5424" spans="1:4" x14ac:dyDescent="0.25">
      <c r="A5424" s="78" t="s">
        <v>234</v>
      </c>
      <c r="B5424" s="78" t="s">
        <v>2481</v>
      </c>
      <c r="C5424" s="86" t="s">
        <v>1382</v>
      </c>
      <c r="D5424" s="122">
        <v>43848.798344907409</v>
      </c>
    </row>
    <row r="5425" spans="1:4" x14ac:dyDescent="0.25">
      <c r="A5425" s="78" t="s">
        <v>234</v>
      </c>
      <c r="B5425" s="78" t="s">
        <v>3095</v>
      </c>
      <c r="C5425" s="86" t="s">
        <v>1382</v>
      </c>
      <c r="D5425" s="122">
        <v>43848.798344907409</v>
      </c>
    </row>
    <row r="5426" spans="1:4" x14ac:dyDescent="0.25">
      <c r="A5426" s="78" t="s">
        <v>234</v>
      </c>
      <c r="B5426" s="78" t="s">
        <v>65</v>
      </c>
      <c r="C5426" s="86" t="s">
        <v>1382</v>
      </c>
      <c r="D5426" s="122">
        <v>43848.798344907409</v>
      </c>
    </row>
    <row r="5427" spans="1:4" x14ac:dyDescent="0.25">
      <c r="A5427" s="78" t="s">
        <v>234</v>
      </c>
      <c r="B5427" s="78" t="s">
        <v>2985</v>
      </c>
      <c r="C5427" s="86" t="s">
        <v>1382</v>
      </c>
      <c r="D5427" s="122">
        <v>43848.798344907409</v>
      </c>
    </row>
    <row r="5428" spans="1:4" x14ac:dyDescent="0.25">
      <c r="A5428" s="78" t="s">
        <v>234</v>
      </c>
      <c r="B5428" s="78" t="s">
        <v>3029</v>
      </c>
      <c r="C5428" s="86" t="s">
        <v>1382</v>
      </c>
      <c r="D5428" s="122">
        <v>43848.798344907409</v>
      </c>
    </row>
    <row r="5429" spans="1:4" x14ac:dyDescent="0.25">
      <c r="A5429" s="78" t="s">
        <v>234</v>
      </c>
      <c r="B5429" s="78" t="s">
        <v>2455</v>
      </c>
      <c r="C5429" s="86" t="s">
        <v>1382</v>
      </c>
      <c r="D5429" s="122">
        <v>43848.798344907409</v>
      </c>
    </row>
    <row r="5430" spans="1:4" x14ac:dyDescent="0.25">
      <c r="A5430" s="78" t="s">
        <v>234</v>
      </c>
      <c r="B5430" s="78" t="s">
        <v>2459</v>
      </c>
      <c r="C5430" s="86" t="s">
        <v>1382</v>
      </c>
      <c r="D5430" s="122">
        <v>43848.798344907409</v>
      </c>
    </row>
    <row r="5431" spans="1:4" x14ac:dyDescent="0.25">
      <c r="A5431" s="78" t="s">
        <v>233</v>
      </c>
      <c r="B5431" s="78" t="s">
        <v>3147</v>
      </c>
      <c r="C5431" s="86" t="s">
        <v>1381</v>
      </c>
      <c r="D5431" s="122">
        <v>43848.771909722222</v>
      </c>
    </row>
    <row r="5432" spans="1:4" x14ac:dyDescent="0.25">
      <c r="A5432" s="78" t="s">
        <v>233</v>
      </c>
      <c r="B5432" s="78" t="s">
        <v>2987</v>
      </c>
      <c r="C5432" s="86" t="s">
        <v>1381</v>
      </c>
      <c r="D5432" s="122">
        <v>43848.771909722222</v>
      </c>
    </row>
    <row r="5433" spans="1:4" x14ac:dyDescent="0.25">
      <c r="A5433" s="78" t="s">
        <v>233</v>
      </c>
      <c r="B5433" s="78" t="s">
        <v>2461</v>
      </c>
      <c r="C5433" s="86" t="s">
        <v>1381</v>
      </c>
      <c r="D5433" s="122">
        <v>43848.771909722222</v>
      </c>
    </row>
    <row r="5434" spans="1:4" x14ac:dyDescent="0.25">
      <c r="A5434" s="78" t="s">
        <v>233</v>
      </c>
      <c r="B5434" s="78" t="s">
        <v>3041</v>
      </c>
      <c r="C5434" s="86" t="s">
        <v>1381</v>
      </c>
      <c r="D5434" s="122">
        <v>43848.771909722222</v>
      </c>
    </row>
    <row r="5435" spans="1:4" x14ac:dyDescent="0.25">
      <c r="A5435" s="78" t="s">
        <v>233</v>
      </c>
      <c r="B5435" s="78" t="s">
        <v>2984</v>
      </c>
      <c r="C5435" s="86" t="s">
        <v>1381</v>
      </c>
      <c r="D5435" s="122">
        <v>43848.771909722222</v>
      </c>
    </row>
    <row r="5436" spans="1:4" x14ac:dyDescent="0.25">
      <c r="A5436" s="78" t="s">
        <v>233</v>
      </c>
      <c r="B5436" s="78" t="s">
        <v>3038</v>
      </c>
      <c r="C5436" s="86" t="s">
        <v>1381</v>
      </c>
      <c r="D5436" s="122">
        <v>43848.771909722222</v>
      </c>
    </row>
    <row r="5437" spans="1:4" x14ac:dyDescent="0.25">
      <c r="A5437" s="78" t="s">
        <v>233</v>
      </c>
      <c r="B5437" s="78" t="s">
        <v>3052</v>
      </c>
      <c r="C5437" s="86" t="s">
        <v>1381</v>
      </c>
      <c r="D5437" s="122">
        <v>43848.771909722222</v>
      </c>
    </row>
    <row r="5438" spans="1:4" x14ac:dyDescent="0.25">
      <c r="A5438" s="78" t="s">
        <v>233</v>
      </c>
      <c r="B5438" s="78" t="s">
        <v>2982</v>
      </c>
      <c r="C5438" s="86" t="s">
        <v>1381</v>
      </c>
      <c r="D5438" s="122">
        <v>43848.771909722222</v>
      </c>
    </row>
    <row r="5439" spans="1:4" x14ac:dyDescent="0.25">
      <c r="A5439" s="78" t="s">
        <v>233</v>
      </c>
      <c r="B5439" s="78" t="s">
        <v>2983</v>
      </c>
      <c r="C5439" s="86" t="s">
        <v>1381</v>
      </c>
      <c r="D5439" s="122">
        <v>43848.771909722222</v>
      </c>
    </row>
    <row r="5440" spans="1:4" x14ac:dyDescent="0.25">
      <c r="A5440" s="78" t="s">
        <v>233</v>
      </c>
      <c r="B5440" s="78" t="s">
        <v>3053</v>
      </c>
      <c r="C5440" s="86" t="s">
        <v>1381</v>
      </c>
      <c r="D5440" s="122">
        <v>43848.771909722222</v>
      </c>
    </row>
    <row r="5441" spans="1:4" x14ac:dyDescent="0.25">
      <c r="A5441" s="78" t="s">
        <v>233</v>
      </c>
      <c r="B5441" s="78">
        <v>31</v>
      </c>
      <c r="C5441" s="86" t="s">
        <v>1381</v>
      </c>
      <c r="D5441" s="122">
        <v>43848.771909722222</v>
      </c>
    </row>
    <row r="5442" spans="1:4" x14ac:dyDescent="0.25">
      <c r="A5442" s="78" t="s">
        <v>233</v>
      </c>
      <c r="B5442" s="78" t="s">
        <v>3089</v>
      </c>
      <c r="C5442" s="86" t="s">
        <v>1381</v>
      </c>
      <c r="D5442" s="122">
        <v>43848.771909722222</v>
      </c>
    </row>
    <row r="5443" spans="1:4" x14ac:dyDescent="0.25">
      <c r="A5443" s="78" t="s">
        <v>233</v>
      </c>
      <c r="B5443" s="78">
        <v>2020</v>
      </c>
      <c r="C5443" s="86" t="s">
        <v>1381</v>
      </c>
      <c r="D5443" s="122">
        <v>43848.771909722222</v>
      </c>
    </row>
    <row r="5444" spans="1:4" x14ac:dyDescent="0.25">
      <c r="A5444" s="78" t="s">
        <v>233</v>
      </c>
      <c r="B5444" s="78" t="s">
        <v>3148</v>
      </c>
      <c r="C5444" s="86" t="s">
        <v>1381</v>
      </c>
      <c r="D5444" s="122">
        <v>43848.771909722222</v>
      </c>
    </row>
    <row r="5445" spans="1:4" x14ac:dyDescent="0.25">
      <c r="A5445" s="78" t="s">
        <v>233</v>
      </c>
      <c r="B5445" s="78" t="s">
        <v>1766</v>
      </c>
      <c r="C5445" s="86" t="s">
        <v>1381</v>
      </c>
      <c r="D5445" s="122">
        <v>43848.771909722222</v>
      </c>
    </row>
    <row r="5446" spans="1:4" x14ac:dyDescent="0.25">
      <c r="A5446" s="78" t="s">
        <v>233</v>
      </c>
      <c r="B5446" s="78" t="s">
        <v>3149</v>
      </c>
      <c r="C5446" s="86" t="s">
        <v>1381</v>
      </c>
      <c r="D5446" s="122">
        <v>43848.771909722222</v>
      </c>
    </row>
    <row r="5447" spans="1:4" x14ac:dyDescent="0.25">
      <c r="A5447" s="78" t="s">
        <v>233</v>
      </c>
      <c r="B5447" s="78" t="s">
        <v>3150</v>
      </c>
      <c r="C5447" s="86" t="s">
        <v>1381</v>
      </c>
      <c r="D5447" s="122">
        <v>43848.771909722222</v>
      </c>
    </row>
    <row r="5448" spans="1:4" x14ac:dyDescent="0.25">
      <c r="A5448" s="78" t="s">
        <v>233</v>
      </c>
      <c r="B5448" s="78" t="s">
        <v>1907</v>
      </c>
      <c r="C5448" s="86" t="s">
        <v>1381</v>
      </c>
      <c r="D5448" s="122">
        <v>43848.771909722222</v>
      </c>
    </row>
    <row r="5449" spans="1:4" x14ac:dyDescent="0.25">
      <c r="A5449" s="78" t="s">
        <v>233</v>
      </c>
      <c r="B5449" s="78" t="s">
        <v>3151</v>
      </c>
      <c r="C5449" s="86" t="s">
        <v>1381</v>
      </c>
      <c r="D5449" s="122">
        <v>43848.771909722222</v>
      </c>
    </row>
    <row r="5450" spans="1:4" x14ac:dyDescent="0.25">
      <c r="A5450" s="78" t="s">
        <v>233</v>
      </c>
      <c r="B5450" s="78" t="s">
        <v>3007</v>
      </c>
      <c r="C5450" s="86" t="s">
        <v>1381</v>
      </c>
      <c r="D5450" s="122">
        <v>43848.771909722222</v>
      </c>
    </row>
    <row r="5451" spans="1:4" x14ac:dyDescent="0.25">
      <c r="A5451" s="78" t="s">
        <v>233</v>
      </c>
      <c r="B5451" s="78" t="s">
        <v>2448</v>
      </c>
      <c r="C5451" s="86" t="s">
        <v>1381</v>
      </c>
      <c r="D5451" s="122">
        <v>43848.771909722222</v>
      </c>
    </row>
    <row r="5452" spans="1:4" x14ac:dyDescent="0.25">
      <c r="A5452" s="78" t="s">
        <v>233</v>
      </c>
      <c r="B5452" s="78" t="s">
        <v>2990</v>
      </c>
      <c r="C5452" s="86" t="s">
        <v>1381</v>
      </c>
      <c r="D5452" s="122">
        <v>43848.771909722222</v>
      </c>
    </row>
    <row r="5453" spans="1:4" x14ac:dyDescent="0.25">
      <c r="A5453" s="78" t="s">
        <v>233</v>
      </c>
      <c r="B5453" s="78" t="s">
        <v>2593</v>
      </c>
      <c r="C5453" s="86" t="s">
        <v>1381</v>
      </c>
      <c r="D5453" s="122">
        <v>43848.771909722222</v>
      </c>
    </row>
    <row r="5454" spans="1:4" x14ac:dyDescent="0.25">
      <c r="A5454" s="78" t="s">
        <v>233</v>
      </c>
      <c r="B5454" s="78" t="s">
        <v>2989</v>
      </c>
      <c r="C5454" s="86" t="s">
        <v>1381</v>
      </c>
      <c r="D5454" s="122">
        <v>43848.771909722222</v>
      </c>
    </row>
    <row r="5455" spans="1:4" x14ac:dyDescent="0.25">
      <c r="A5455" s="78" t="s">
        <v>233</v>
      </c>
      <c r="B5455" s="78" t="s">
        <v>2464</v>
      </c>
      <c r="C5455" s="86" t="s">
        <v>1381</v>
      </c>
      <c r="D5455" s="122">
        <v>43848.771909722222</v>
      </c>
    </row>
    <row r="5456" spans="1:4" x14ac:dyDescent="0.25">
      <c r="A5456" s="78" t="s">
        <v>233</v>
      </c>
      <c r="B5456" s="78" t="s">
        <v>2994</v>
      </c>
      <c r="C5456" s="86" t="s">
        <v>1381</v>
      </c>
      <c r="D5456" s="122">
        <v>43848.771909722222</v>
      </c>
    </row>
    <row r="5457" spans="1:4" x14ac:dyDescent="0.25">
      <c r="A5457" s="78" t="s">
        <v>286</v>
      </c>
      <c r="B5457" s="78" t="s">
        <v>3001</v>
      </c>
      <c r="C5457" s="86" t="s">
        <v>1661</v>
      </c>
      <c r="D5457" s="122">
        <v>43853.411550925928</v>
      </c>
    </row>
    <row r="5458" spans="1:4" x14ac:dyDescent="0.25">
      <c r="A5458" s="78" t="s">
        <v>286</v>
      </c>
      <c r="B5458" s="78" t="s">
        <v>2643</v>
      </c>
      <c r="C5458" s="86" t="s">
        <v>1661</v>
      </c>
      <c r="D5458" s="122">
        <v>43853.411550925928</v>
      </c>
    </row>
    <row r="5459" spans="1:4" x14ac:dyDescent="0.25">
      <c r="A5459" s="78" t="s">
        <v>286</v>
      </c>
      <c r="B5459" s="78" t="s">
        <v>2642</v>
      </c>
      <c r="C5459" s="86" t="s">
        <v>1661</v>
      </c>
      <c r="D5459" s="122">
        <v>43853.411550925928</v>
      </c>
    </row>
    <row r="5460" spans="1:4" x14ac:dyDescent="0.25">
      <c r="A5460" s="78" t="s">
        <v>286</v>
      </c>
      <c r="B5460" s="78" t="s">
        <v>2932</v>
      </c>
      <c r="C5460" s="86" t="s">
        <v>1661</v>
      </c>
      <c r="D5460" s="122">
        <v>43853.411550925928</v>
      </c>
    </row>
    <row r="5461" spans="1:4" x14ac:dyDescent="0.25">
      <c r="A5461" s="78" t="s">
        <v>286</v>
      </c>
      <c r="B5461" s="78" t="s">
        <v>3065</v>
      </c>
      <c r="C5461" s="86" t="s">
        <v>1661</v>
      </c>
      <c r="D5461" s="122">
        <v>43853.411550925928</v>
      </c>
    </row>
    <row r="5462" spans="1:4" x14ac:dyDescent="0.25">
      <c r="A5462" s="78" t="s">
        <v>286</v>
      </c>
      <c r="B5462" s="78" t="s">
        <v>3070</v>
      </c>
      <c r="C5462" s="86" t="s">
        <v>1661</v>
      </c>
      <c r="D5462" s="122">
        <v>43853.411550925928</v>
      </c>
    </row>
    <row r="5463" spans="1:4" x14ac:dyDescent="0.25">
      <c r="A5463" s="78" t="s">
        <v>286</v>
      </c>
      <c r="B5463" s="78" t="s">
        <v>2585</v>
      </c>
      <c r="C5463" s="86" t="s">
        <v>1661</v>
      </c>
      <c r="D5463" s="122">
        <v>43853.411550925928</v>
      </c>
    </row>
    <row r="5464" spans="1:4" x14ac:dyDescent="0.25">
      <c r="A5464" s="78" t="s">
        <v>286</v>
      </c>
      <c r="B5464" s="78" t="s">
        <v>2989</v>
      </c>
      <c r="C5464" s="86" t="s">
        <v>1661</v>
      </c>
      <c r="D5464" s="122">
        <v>43853.411550925928</v>
      </c>
    </row>
    <row r="5465" spans="1:4" x14ac:dyDescent="0.25">
      <c r="A5465" s="78" t="s">
        <v>286</v>
      </c>
      <c r="B5465" s="78" t="s">
        <v>2981</v>
      </c>
      <c r="C5465" s="86" t="s">
        <v>1661</v>
      </c>
      <c r="D5465" s="122">
        <v>43853.411550925928</v>
      </c>
    </row>
    <row r="5466" spans="1:4" x14ac:dyDescent="0.25">
      <c r="A5466" s="78" t="s">
        <v>286</v>
      </c>
      <c r="B5466" s="78" t="s">
        <v>2994</v>
      </c>
      <c r="C5466" s="86" t="s">
        <v>1661</v>
      </c>
      <c r="D5466" s="122">
        <v>43853.411550925928</v>
      </c>
    </row>
    <row r="5467" spans="1:4" x14ac:dyDescent="0.25">
      <c r="A5467" s="78" t="s">
        <v>286</v>
      </c>
      <c r="B5467" s="78" t="s">
        <v>2985</v>
      </c>
      <c r="C5467" s="86" t="s">
        <v>1661</v>
      </c>
      <c r="D5467" s="122">
        <v>43853.411550925928</v>
      </c>
    </row>
    <row r="5468" spans="1:4" x14ac:dyDescent="0.25">
      <c r="A5468" s="78" t="s">
        <v>286</v>
      </c>
      <c r="B5468" s="78" t="s">
        <v>2934</v>
      </c>
      <c r="C5468" s="86" t="s">
        <v>1661</v>
      </c>
      <c r="D5468" s="122">
        <v>43853.411550925928</v>
      </c>
    </row>
    <row r="5469" spans="1:4" x14ac:dyDescent="0.25">
      <c r="A5469" s="78" t="s">
        <v>286</v>
      </c>
      <c r="B5469" s="78" t="s">
        <v>2935</v>
      </c>
      <c r="C5469" s="86" t="s">
        <v>1661</v>
      </c>
      <c r="D5469" s="122">
        <v>43853.411550925928</v>
      </c>
    </row>
    <row r="5470" spans="1:4" x14ac:dyDescent="0.25">
      <c r="A5470" s="78" t="s">
        <v>286</v>
      </c>
      <c r="B5470" s="78" t="s">
        <v>3104</v>
      </c>
      <c r="C5470" s="86" t="s">
        <v>1661</v>
      </c>
      <c r="D5470" s="122">
        <v>43853.411550925928</v>
      </c>
    </row>
    <row r="5471" spans="1:4" x14ac:dyDescent="0.25">
      <c r="A5471" s="78" t="s">
        <v>286</v>
      </c>
      <c r="B5471" s="78" t="s">
        <v>2715</v>
      </c>
      <c r="C5471" s="86" t="s">
        <v>1661</v>
      </c>
      <c r="D5471" s="122">
        <v>43853.411550925928</v>
      </c>
    </row>
    <row r="5472" spans="1:4" x14ac:dyDescent="0.25">
      <c r="A5472" s="78" t="s">
        <v>286</v>
      </c>
      <c r="B5472" s="78" t="s">
        <v>2716</v>
      </c>
      <c r="C5472" s="86" t="s">
        <v>1661</v>
      </c>
      <c r="D5472" s="122">
        <v>43853.411550925928</v>
      </c>
    </row>
    <row r="5473" spans="1:4" x14ac:dyDescent="0.25">
      <c r="A5473" s="78" t="s">
        <v>286</v>
      </c>
      <c r="B5473" s="78" t="s">
        <v>3102</v>
      </c>
      <c r="C5473" s="86" t="s">
        <v>1661</v>
      </c>
      <c r="D5473" s="122">
        <v>43853.411550925928</v>
      </c>
    </row>
    <row r="5474" spans="1:4" x14ac:dyDescent="0.25">
      <c r="A5474" s="78" t="s">
        <v>286</v>
      </c>
      <c r="B5474" s="78" t="s">
        <v>2803</v>
      </c>
      <c r="C5474" s="86" t="s">
        <v>1661</v>
      </c>
      <c r="D5474" s="122">
        <v>43853.411550925928</v>
      </c>
    </row>
    <row r="5475" spans="1:4" x14ac:dyDescent="0.25">
      <c r="A5475" s="78" t="s">
        <v>286</v>
      </c>
      <c r="B5475" s="78" t="s">
        <v>2982</v>
      </c>
      <c r="C5475" s="86" t="s">
        <v>1661</v>
      </c>
      <c r="D5475" s="122">
        <v>43853.411550925928</v>
      </c>
    </row>
    <row r="5476" spans="1:4" x14ac:dyDescent="0.25">
      <c r="A5476" s="78" t="s">
        <v>286</v>
      </c>
      <c r="B5476" s="78" t="s">
        <v>3038</v>
      </c>
      <c r="C5476" s="86" t="s">
        <v>1661</v>
      </c>
      <c r="D5476" s="122">
        <v>43853.411550925928</v>
      </c>
    </row>
    <row r="5477" spans="1:4" x14ac:dyDescent="0.25">
      <c r="A5477" s="78" t="s">
        <v>286</v>
      </c>
      <c r="B5477" s="78" t="s">
        <v>3052</v>
      </c>
      <c r="C5477" s="86" t="s">
        <v>1661</v>
      </c>
      <c r="D5477" s="122">
        <v>43853.411550925928</v>
      </c>
    </row>
    <row r="5478" spans="1:4" x14ac:dyDescent="0.25">
      <c r="A5478" s="78" t="s">
        <v>286</v>
      </c>
      <c r="B5478" s="78" t="s">
        <v>2983</v>
      </c>
      <c r="C5478" s="86" t="s">
        <v>1661</v>
      </c>
      <c r="D5478" s="122">
        <v>43853.411550925928</v>
      </c>
    </row>
    <row r="5479" spans="1:4" x14ac:dyDescent="0.25">
      <c r="A5479" s="78" t="s">
        <v>286</v>
      </c>
      <c r="B5479" s="78" t="s">
        <v>3053</v>
      </c>
      <c r="C5479" s="86" t="s">
        <v>1661</v>
      </c>
      <c r="D5479" s="122">
        <v>43853.411550925928</v>
      </c>
    </row>
    <row r="5480" spans="1:4" x14ac:dyDescent="0.25">
      <c r="A5480" s="78" t="s">
        <v>286</v>
      </c>
      <c r="B5480" s="78" t="s">
        <v>1907</v>
      </c>
      <c r="C5480" s="86" t="s">
        <v>1661</v>
      </c>
      <c r="D5480" s="122">
        <v>43853.411550925928</v>
      </c>
    </row>
    <row r="5481" spans="1:4" x14ac:dyDescent="0.25">
      <c r="A5481" s="78" t="s">
        <v>286</v>
      </c>
      <c r="B5481" s="78" t="s">
        <v>3021</v>
      </c>
      <c r="C5481" s="86" t="s">
        <v>1661</v>
      </c>
      <c r="D5481" s="122">
        <v>43853.411550925928</v>
      </c>
    </row>
    <row r="5482" spans="1:4" x14ac:dyDescent="0.25">
      <c r="A5482" s="78" t="s">
        <v>286</v>
      </c>
      <c r="B5482" s="78" t="s">
        <v>232</v>
      </c>
      <c r="C5482" s="86" t="s">
        <v>1661</v>
      </c>
      <c r="D5482" s="122">
        <v>43853.411550925928</v>
      </c>
    </row>
    <row r="5483" spans="1:4" x14ac:dyDescent="0.25">
      <c r="A5483" s="78" t="s">
        <v>277</v>
      </c>
      <c r="B5483" s="78" t="s">
        <v>3001</v>
      </c>
      <c r="C5483" s="86" t="s">
        <v>1648</v>
      </c>
      <c r="D5483" s="122">
        <v>43853.409756944442</v>
      </c>
    </row>
    <row r="5484" spans="1:4" x14ac:dyDescent="0.25">
      <c r="A5484" s="78" t="s">
        <v>277</v>
      </c>
      <c r="B5484" s="78" t="s">
        <v>2643</v>
      </c>
      <c r="C5484" s="86" t="s">
        <v>1648</v>
      </c>
      <c r="D5484" s="122">
        <v>43853.409756944442</v>
      </c>
    </row>
    <row r="5485" spans="1:4" x14ac:dyDescent="0.25">
      <c r="A5485" s="78" t="s">
        <v>277</v>
      </c>
      <c r="B5485" s="78" t="s">
        <v>2642</v>
      </c>
      <c r="C5485" s="86" t="s">
        <v>1648</v>
      </c>
      <c r="D5485" s="122">
        <v>43853.409756944442</v>
      </c>
    </row>
    <row r="5486" spans="1:4" x14ac:dyDescent="0.25">
      <c r="A5486" s="78" t="s">
        <v>277</v>
      </c>
      <c r="B5486" s="78" t="s">
        <v>2932</v>
      </c>
      <c r="C5486" s="86" t="s">
        <v>1648</v>
      </c>
      <c r="D5486" s="122">
        <v>43853.409756944442</v>
      </c>
    </row>
    <row r="5487" spans="1:4" x14ac:dyDescent="0.25">
      <c r="A5487" s="78" t="s">
        <v>277</v>
      </c>
      <c r="B5487" s="78" t="s">
        <v>3065</v>
      </c>
      <c r="C5487" s="86" t="s">
        <v>1648</v>
      </c>
      <c r="D5487" s="122">
        <v>43853.409756944442</v>
      </c>
    </row>
    <row r="5488" spans="1:4" x14ac:dyDescent="0.25">
      <c r="A5488" s="78" t="s">
        <v>277</v>
      </c>
      <c r="B5488" s="78" t="s">
        <v>3070</v>
      </c>
      <c r="C5488" s="86" t="s">
        <v>1648</v>
      </c>
      <c r="D5488" s="122">
        <v>43853.409756944442</v>
      </c>
    </row>
    <row r="5489" spans="1:4" x14ac:dyDescent="0.25">
      <c r="A5489" s="78" t="s">
        <v>277</v>
      </c>
      <c r="B5489" s="78" t="s">
        <v>2585</v>
      </c>
      <c r="C5489" s="86" t="s">
        <v>1648</v>
      </c>
      <c r="D5489" s="122">
        <v>43853.409756944442</v>
      </c>
    </row>
    <row r="5490" spans="1:4" x14ac:dyDescent="0.25">
      <c r="A5490" s="78" t="s">
        <v>277</v>
      </c>
      <c r="B5490" s="78" t="s">
        <v>2989</v>
      </c>
      <c r="C5490" s="86" t="s">
        <v>1648</v>
      </c>
      <c r="D5490" s="122">
        <v>43853.409756944442</v>
      </c>
    </row>
    <row r="5491" spans="1:4" x14ac:dyDescent="0.25">
      <c r="A5491" s="78" t="s">
        <v>277</v>
      </c>
      <c r="B5491" s="78" t="s">
        <v>2981</v>
      </c>
      <c r="C5491" s="86" t="s">
        <v>1648</v>
      </c>
      <c r="D5491" s="122">
        <v>43853.409756944442</v>
      </c>
    </row>
    <row r="5492" spans="1:4" x14ac:dyDescent="0.25">
      <c r="A5492" s="78" t="s">
        <v>277</v>
      </c>
      <c r="B5492" s="78" t="s">
        <v>2994</v>
      </c>
      <c r="C5492" s="86" t="s">
        <v>1648</v>
      </c>
      <c r="D5492" s="122">
        <v>43853.409756944442</v>
      </c>
    </row>
    <row r="5493" spans="1:4" x14ac:dyDescent="0.25">
      <c r="A5493" s="78" t="s">
        <v>277</v>
      </c>
      <c r="B5493" s="78" t="s">
        <v>2985</v>
      </c>
      <c r="C5493" s="86" t="s">
        <v>1648</v>
      </c>
      <c r="D5493" s="122">
        <v>43853.409756944442</v>
      </c>
    </row>
    <row r="5494" spans="1:4" x14ac:dyDescent="0.25">
      <c r="A5494" s="78" t="s">
        <v>277</v>
      </c>
      <c r="B5494" s="78" t="s">
        <v>2934</v>
      </c>
      <c r="C5494" s="86" t="s">
        <v>1648</v>
      </c>
      <c r="D5494" s="122">
        <v>43853.409756944442</v>
      </c>
    </row>
    <row r="5495" spans="1:4" x14ac:dyDescent="0.25">
      <c r="A5495" s="78" t="s">
        <v>277</v>
      </c>
      <c r="B5495" s="78" t="s">
        <v>2935</v>
      </c>
      <c r="C5495" s="86" t="s">
        <v>1648</v>
      </c>
      <c r="D5495" s="122">
        <v>43853.409756944442</v>
      </c>
    </row>
    <row r="5496" spans="1:4" x14ac:dyDescent="0.25">
      <c r="A5496" s="78" t="s">
        <v>277</v>
      </c>
      <c r="B5496" s="78" t="s">
        <v>3104</v>
      </c>
      <c r="C5496" s="86" t="s">
        <v>1648</v>
      </c>
      <c r="D5496" s="122">
        <v>43853.409756944442</v>
      </c>
    </row>
    <row r="5497" spans="1:4" x14ac:dyDescent="0.25">
      <c r="A5497" s="78" t="s">
        <v>277</v>
      </c>
      <c r="B5497" s="78" t="s">
        <v>2715</v>
      </c>
      <c r="C5497" s="86" t="s">
        <v>1648</v>
      </c>
      <c r="D5497" s="122">
        <v>43853.409756944442</v>
      </c>
    </row>
    <row r="5498" spans="1:4" x14ac:dyDescent="0.25">
      <c r="A5498" s="78" t="s">
        <v>277</v>
      </c>
      <c r="B5498" s="78" t="s">
        <v>2716</v>
      </c>
      <c r="C5498" s="86" t="s">
        <v>1648</v>
      </c>
      <c r="D5498" s="122">
        <v>43853.409756944442</v>
      </c>
    </row>
    <row r="5499" spans="1:4" x14ac:dyDescent="0.25">
      <c r="A5499" s="78" t="s">
        <v>277</v>
      </c>
      <c r="B5499" s="78" t="s">
        <v>3102</v>
      </c>
      <c r="C5499" s="86" t="s">
        <v>1648</v>
      </c>
      <c r="D5499" s="122">
        <v>43853.409756944442</v>
      </c>
    </row>
    <row r="5500" spans="1:4" x14ac:dyDescent="0.25">
      <c r="A5500" s="78" t="s">
        <v>277</v>
      </c>
      <c r="B5500" s="78" t="s">
        <v>2803</v>
      </c>
      <c r="C5500" s="86" t="s">
        <v>1648</v>
      </c>
      <c r="D5500" s="122">
        <v>43853.409756944442</v>
      </c>
    </row>
    <row r="5501" spans="1:4" x14ac:dyDescent="0.25">
      <c r="A5501" s="78" t="s">
        <v>277</v>
      </c>
      <c r="B5501" s="78" t="s">
        <v>2982</v>
      </c>
      <c r="C5501" s="86" t="s">
        <v>1648</v>
      </c>
      <c r="D5501" s="122">
        <v>43853.409756944442</v>
      </c>
    </row>
    <row r="5502" spans="1:4" x14ac:dyDescent="0.25">
      <c r="A5502" s="78" t="s">
        <v>277</v>
      </c>
      <c r="B5502" s="78" t="s">
        <v>3038</v>
      </c>
      <c r="C5502" s="86" t="s">
        <v>1648</v>
      </c>
      <c r="D5502" s="122">
        <v>43853.409756944442</v>
      </c>
    </row>
    <row r="5503" spans="1:4" x14ac:dyDescent="0.25">
      <c r="A5503" s="78" t="s">
        <v>277</v>
      </c>
      <c r="B5503" s="78" t="s">
        <v>3052</v>
      </c>
      <c r="C5503" s="86" t="s">
        <v>1648</v>
      </c>
      <c r="D5503" s="122">
        <v>43853.409756944442</v>
      </c>
    </row>
    <row r="5504" spans="1:4" x14ac:dyDescent="0.25">
      <c r="A5504" s="78" t="s">
        <v>277</v>
      </c>
      <c r="B5504" s="78" t="s">
        <v>2983</v>
      </c>
      <c r="C5504" s="86" t="s">
        <v>1648</v>
      </c>
      <c r="D5504" s="122">
        <v>43853.409756944442</v>
      </c>
    </row>
    <row r="5505" spans="1:4" x14ac:dyDescent="0.25">
      <c r="A5505" s="78" t="s">
        <v>277</v>
      </c>
      <c r="B5505" s="78" t="s">
        <v>3053</v>
      </c>
      <c r="C5505" s="86" t="s">
        <v>1648</v>
      </c>
      <c r="D5505" s="122">
        <v>43853.409756944442</v>
      </c>
    </row>
    <row r="5506" spans="1:4" x14ac:dyDescent="0.25">
      <c r="A5506" s="78" t="s">
        <v>277</v>
      </c>
      <c r="B5506" s="78" t="s">
        <v>1907</v>
      </c>
      <c r="C5506" s="86" t="s">
        <v>1648</v>
      </c>
      <c r="D5506" s="122">
        <v>43853.409756944442</v>
      </c>
    </row>
    <row r="5507" spans="1:4" x14ac:dyDescent="0.25">
      <c r="A5507" s="78" t="s">
        <v>277</v>
      </c>
      <c r="B5507" s="78" t="s">
        <v>3021</v>
      </c>
      <c r="C5507" s="86" t="s">
        <v>1648</v>
      </c>
      <c r="D5507" s="122">
        <v>43853.409756944442</v>
      </c>
    </row>
    <row r="5508" spans="1:4" x14ac:dyDescent="0.25">
      <c r="A5508" s="78" t="s">
        <v>277</v>
      </c>
      <c r="B5508" s="78" t="s">
        <v>232</v>
      </c>
      <c r="C5508" s="86" t="s">
        <v>1648</v>
      </c>
      <c r="D5508" s="122">
        <v>43853.409756944442</v>
      </c>
    </row>
    <row r="5509" spans="1:4" x14ac:dyDescent="0.25">
      <c r="A5509" s="78" t="s">
        <v>232</v>
      </c>
      <c r="B5509" s="78" t="s">
        <v>3068</v>
      </c>
      <c r="C5509" s="86" t="s">
        <v>1631</v>
      </c>
      <c r="D5509" s="122">
        <v>43848.714884259258</v>
      </c>
    </row>
    <row r="5510" spans="1:4" x14ac:dyDescent="0.25">
      <c r="A5510" s="78" t="s">
        <v>232</v>
      </c>
      <c r="B5510" s="78">
        <v>31</v>
      </c>
      <c r="C5510" s="86" t="s">
        <v>1631</v>
      </c>
      <c r="D5510" s="122">
        <v>43848.714884259258</v>
      </c>
    </row>
    <row r="5511" spans="1:4" x14ac:dyDescent="0.25">
      <c r="A5511" s="78" t="s">
        <v>232</v>
      </c>
      <c r="B5511" s="78" t="s">
        <v>2982</v>
      </c>
      <c r="C5511" s="86" t="s">
        <v>1631</v>
      </c>
      <c r="D5511" s="122">
        <v>43848.714884259258</v>
      </c>
    </row>
    <row r="5512" spans="1:4" x14ac:dyDescent="0.25">
      <c r="A5512" s="78" t="s">
        <v>232</v>
      </c>
      <c r="B5512" s="78" t="s">
        <v>3089</v>
      </c>
      <c r="C5512" s="86" t="s">
        <v>1631</v>
      </c>
      <c r="D5512" s="122">
        <v>43848.714884259258</v>
      </c>
    </row>
    <row r="5513" spans="1:4" x14ac:dyDescent="0.25">
      <c r="A5513" s="78" t="s">
        <v>232</v>
      </c>
      <c r="B5513" s="78" t="s">
        <v>2561</v>
      </c>
      <c r="C5513" s="86" t="s">
        <v>1631</v>
      </c>
      <c r="D5513" s="122">
        <v>43848.714884259258</v>
      </c>
    </row>
    <row r="5514" spans="1:4" x14ac:dyDescent="0.25">
      <c r="A5514" s="78" t="s">
        <v>232</v>
      </c>
      <c r="B5514" s="78" t="s">
        <v>3178</v>
      </c>
      <c r="C5514" s="86" t="s">
        <v>1631</v>
      </c>
      <c r="D5514" s="122">
        <v>43848.714884259258</v>
      </c>
    </row>
    <row r="5515" spans="1:4" x14ac:dyDescent="0.25">
      <c r="A5515" s="78" t="s">
        <v>232</v>
      </c>
      <c r="B5515" s="78" t="s">
        <v>2460</v>
      </c>
      <c r="C5515" s="86" t="s">
        <v>1631</v>
      </c>
      <c r="D5515" s="122">
        <v>43848.714884259258</v>
      </c>
    </row>
    <row r="5516" spans="1:4" x14ac:dyDescent="0.25">
      <c r="A5516" s="78" t="s">
        <v>232</v>
      </c>
      <c r="B5516" s="78" t="s">
        <v>2562</v>
      </c>
      <c r="C5516" s="86" t="s">
        <v>1631</v>
      </c>
      <c r="D5516" s="122">
        <v>43848.714884259258</v>
      </c>
    </row>
    <row r="5517" spans="1:4" x14ac:dyDescent="0.25">
      <c r="A5517" s="78" t="s">
        <v>232</v>
      </c>
      <c r="B5517" s="78" t="s">
        <v>2989</v>
      </c>
      <c r="C5517" s="86" t="s">
        <v>1631</v>
      </c>
      <c r="D5517" s="122">
        <v>43848.714884259258</v>
      </c>
    </row>
    <row r="5518" spans="1:4" x14ac:dyDescent="0.25">
      <c r="A5518" s="78" t="s">
        <v>232</v>
      </c>
      <c r="B5518" s="78" t="s">
        <v>1907</v>
      </c>
      <c r="C5518" s="86" t="s">
        <v>1631</v>
      </c>
      <c r="D5518" s="122">
        <v>43848.714884259258</v>
      </c>
    </row>
    <row r="5519" spans="1:4" x14ac:dyDescent="0.25">
      <c r="A5519" s="78" t="s">
        <v>232</v>
      </c>
      <c r="B5519" s="78" t="s">
        <v>2994</v>
      </c>
      <c r="C5519" s="86" t="s">
        <v>1631</v>
      </c>
      <c r="D5519" s="122">
        <v>43848.714884259258</v>
      </c>
    </row>
    <row r="5520" spans="1:4" x14ac:dyDescent="0.25">
      <c r="A5520" s="78" t="s">
        <v>232</v>
      </c>
      <c r="B5520" s="78" t="s">
        <v>3044</v>
      </c>
      <c r="C5520" s="86" t="s">
        <v>1631</v>
      </c>
      <c r="D5520" s="122">
        <v>43848.714884259258</v>
      </c>
    </row>
    <row r="5521" spans="1:4" x14ac:dyDescent="0.25">
      <c r="A5521" s="78" t="s">
        <v>232</v>
      </c>
      <c r="B5521" s="78" t="s">
        <v>3028</v>
      </c>
      <c r="C5521" s="86" t="s">
        <v>1631</v>
      </c>
      <c r="D5521" s="122">
        <v>43848.714884259258</v>
      </c>
    </row>
    <row r="5522" spans="1:4" x14ac:dyDescent="0.25">
      <c r="A5522" s="78" t="s">
        <v>232</v>
      </c>
      <c r="B5522" s="78" t="s">
        <v>2529</v>
      </c>
      <c r="C5522" s="86" t="s">
        <v>1631</v>
      </c>
      <c r="D5522" s="122">
        <v>43848.714884259258</v>
      </c>
    </row>
    <row r="5523" spans="1:4" x14ac:dyDescent="0.25">
      <c r="A5523" s="78" t="s">
        <v>232</v>
      </c>
      <c r="B5523" s="78" t="s">
        <v>3068</v>
      </c>
      <c r="C5523" s="86" t="s">
        <v>1630</v>
      </c>
      <c r="D5523" s="122">
        <v>43848.714479166665</v>
      </c>
    </row>
    <row r="5524" spans="1:4" x14ac:dyDescent="0.25">
      <c r="A5524" s="78" t="s">
        <v>232</v>
      </c>
      <c r="B5524" s="78">
        <v>31</v>
      </c>
      <c r="C5524" s="86" t="s">
        <v>1630</v>
      </c>
      <c r="D5524" s="122">
        <v>43848.714479166665</v>
      </c>
    </row>
    <row r="5525" spans="1:4" x14ac:dyDescent="0.25">
      <c r="A5525" s="78" t="s">
        <v>232</v>
      </c>
      <c r="B5525" s="78" t="s">
        <v>2982</v>
      </c>
      <c r="C5525" s="86" t="s">
        <v>1630</v>
      </c>
      <c r="D5525" s="122">
        <v>43848.714479166665</v>
      </c>
    </row>
    <row r="5526" spans="1:4" x14ac:dyDescent="0.25">
      <c r="A5526" s="78" t="s">
        <v>232</v>
      </c>
      <c r="B5526" s="78" t="s">
        <v>3089</v>
      </c>
      <c r="C5526" s="86" t="s">
        <v>1630</v>
      </c>
      <c r="D5526" s="122">
        <v>43848.714479166665</v>
      </c>
    </row>
    <row r="5527" spans="1:4" x14ac:dyDescent="0.25">
      <c r="A5527" s="78" t="s">
        <v>232</v>
      </c>
      <c r="B5527" s="78" t="s">
        <v>2561</v>
      </c>
      <c r="C5527" s="86" t="s">
        <v>1630</v>
      </c>
      <c r="D5527" s="122">
        <v>43848.714479166665</v>
      </c>
    </row>
    <row r="5528" spans="1:4" x14ac:dyDescent="0.25">
      <c r="A5528" s="78" t="s">
        <v>232</v>
      </c>
      <c r="B5528" s="78" t="s">
        <v>3178</v>
      </c>
      <c r="C5528" s="86" t="s">
        <v>1630</v>
      </c>
      <c r="D5528" s="122">
        <v>43848.714479166665</v>
      </c>
    </row>
    <row r="5529" spans="1:4" x14ac:dyDescent="0.25">
      <c r="A5529" s="78" t="s">
        <v>232</v>
      </c>
      <c r="B5529" s="78" t="s">
        <v>2460</v>
      </c>
      <c r="C5529" s="86" t="s">
        <v>1630</v>
      </c>
      <c r="D5529" s="122">
        <v>43848.714479166665</v>
      </c>
    </row>
    <row r="5530" spans="1:4" x14ac:dyDescent="0.25">
      <c r="A5530" s="78" t="s">
        <v>232</v>
      </c>
      <c r="B5530" s="78" t="s">
        <v>2562</v>
      </c>
      <c r="C5530" s="86" t="s">
        <v>1630</v>
      </c>
      <c r="D5530" s="122">
        <v>43848.714479166665</v>
      </c>
    </row>
    <row r="5531" spans="1:4" x14ac:dyDescent="0.25">
      <c r="A5531" s="78" t="s">
        <v>232</v>
      </c>
      <c r="B5531" s="78" t="s">
        <v>2989</v>
      </c>
      <c r="C5531" s="86" t="s">
        <v>1630</v>
      </c>
      <c r="D5531" s="122">
        <v>43848.714479166665</v>
      </c>
    </row>
    <row r="5532" spans="1:4" x14ac:dyDescent="0.25">
      <c r="A5532" s="78" t="s">
        <v>232</v>
      </c>
      <c r="B5532" s="78" t="s">
        <v>1907</v>
      </c>
      <c r="C5532" s="86" t="s">
        <v>1630</v>
      </c>
      <c r="D5532" s="122">
        <v>43848.714479166665</v>
      </c>
    </row>
    <row r="5533" spans="1:4" x14ac:dyDescent="0.25">
      <c r="A5533" s="78" t="s">
        <v>232</v>
      </c>
      <c r="B5533" s="78" t="s">
        <v>2994</v>
      </c>
      <c r="C5533" s="86" t="s">
        <v>1630</v>
      </c>
      <c r="D5533" s="122">
        <v>43848.714479166665</v>
      </c>
    </row>
    <row r="5534" spans="1:4" x14ac:dyDescent="0.25">
      <c r="A5534" s="78" t="s">
        <v>232</v>
      </c>
      <c r="B5534" s="78" t="s">
        <v>3044</v>
      </c>
      <c r="C5534" s="86" t="s">
        <v>1630</v>
      </c>
      <c r="D5534" s="122">
        <v>43848.714479166665</v>
      </c>
    </row>
    <row r="5535" spans="1:4" x14ac:dyDescent="0.25">
      <c r="A5535" s="78" t="s">
        <v>232</v>
      </c>
      <c r="B5535" s="78" t="s">
        <v>3028</v>
      </c>
      <c r="C5535" s="86" t="s">
        <v>1630</v>
      </c>
      <c r="D5535" s="122">
        <v>43848.714479166665</v>
      </c>
    </row>
    <row r="5536" spans="1:4" x14ac:dyDescent="0.25">
      <c r="A5536" s="78" t="s">
        <v>232</v>
      </c>
      <c r="B5536" s="78" t="s">
        <v>2529</v>
      </c>
      <c r="C5536" s="86" t="s">
        <v>1630</v>
      </c>
      <c r="D5536" s="122">
        <v>43848.714479166665</v>
      </c>
    </row>
    <row r="5537" spans="1:4" x14ac:dyDescent="0.25">
      <c r="A5537" s="78" t="s">
        <v>232</v>
      </c>
      <c r="B5537" s="78" t="s">
        <v>3028</v>
      </c>
      <c r="C5537" s="86" t="s">
        <v>1629</v>
      </c>
      <c r="D5537" s="122">
        <v>43848.712199074071</v>
      </c>
    </row>
    <row r="5538" spans="1:4" x14ac:dyDescent="0.25">
      <c r="A5538" s="78" t="s">
        <v>232</v>
      </c>
      <c r="B5538" s="78" t="s">
        <v>2616</v>
      </c>
      <c r="C5538" s="86" t="s">
        <v>1629</v>
      </c>
      <c r="D5538" s="122">
        <v>43848.712199074071</v>
      </c>
    </row>
    <row r="5539" spans="1:4" x14ac:dyDescent="0.25">
      <c r="A5539" s="78" t="s">
        <v>232</v>
      </c>
      <c r="B5539" s="78" t="s">
        <v>3070</v>
      </c>
      <c r="C5539" s="86" t="s">
        <v>1629</v>
      </c>
      <c r="D5539" s="122">
        <v>43848.712199074071</v>
      </c>
    </row>
    <row r="5540" spans="1:4" x14ac:dyDescent="0.25">
      <c r="A5540" s="78" t="s">
        <v>232</v>
      </c>
      <c r="B5540" s="78" t="s">
        <v>3186</v>
      </c>
      <c r="C5540" s="86" t="s">
        <v>1629</v>
      </c>
      <c r="D5540" s="122">
        <v>43848.712199074071</v>
      </c>
    </row>
    <row r="5541" spans="1:4" x14ac:dyDescent="0.25">
      <c r="A5541" s="78" t="s">
        <v>232</v>
      </c>
      <c r="B5541" s="78" t="s">
        <v>2990</v>
      </c>
      <c r="C5541" s="86" t="s">
        <v>1629</v>
      </c>
      <c r="D5541" s="122">
        <v>43848.712199074071</v>
      </c>
    </row>
    <row r="5542" spans="1:4" x14ac:dyDescent="0.25">
      <c r="A5542" s="78" t="s">
        <v>232</v>
      </c>
      <c r="B5542" s="78" t="s">
        <v>2617</v>
      </c>
      <c r="C5542" s="86" t="s">
        <v>1629</v>
      </c>
      <c r="D5542" s="122">
        <v>43848.712199074071</v>
      </c>
    </row>
    <row r="5543" spans="1:4" x14ac:dyDescent="0.25">
      <c r="A5543" s="78" t="s">
        <v>232</v>
      </c>
      <c r="B5543" s="78" t="s">
        <v>2981</v>
      </c>
      <c r="C5543" s="86" t="s">
        <v>1629</v>
      </c>
      <c r="D5543" s="122">
        <v>43848.712199074071</v>
      </c>
    </row>
    <row r="5544" spans="1:4" x14ac:dyDescent="0.25">
      <c r="A5544" s="78" t="s">
        <v>232</v>
      </c>
      <c r="B5544" s="78" t="s">
        <v>2994</v>
      </c>
      <c r="C5544" s="86" t="s">
        <v>1629</v>
      </c>
      <c r="D5544" s="122">
        <v>43848.712199074071</v>
      </c>
    </row>
    <row r="5545" spans="1:4" x14ac:dyDescent="0.25">
      <c r="A5545" s="78" t="s">
        <v>232</v>
      </c>
      <c r="B5545" s="78" t="s">
        <v>3110</v>
      </c>
      <c r="C5545" s="86" t="s">
        <v>1629</v>
      </c>
      <c r="D5545" s="122">
        <v>43848.712199074071</v>
      </c>
    </row>
    <row r="5546" spans="1:4" x14ac:dyDescent="0.25">
      <c r="A5546" s="78" t="s">
        <v>232</v>
      </c>
      <c r="B5546" s="78" t="s">
        <v>2618</v>
      </c>
      <c r="C5546" s="86" t="s">
        <v>1629</v>
      </c>
      <c r="D5546" s="122">
        <v>43848.712199074071</v>
      </c>
    </row>
    <row r="5547" spans="1:4" x14ac:dyDescent="0.25">
      <c r="A5547" s="78" t="s">
        <v>232</v>
      </c>
      <c r="B5547" s="78" t="s">
        <v>3187</v>
      </c>
      <c r="C5547" s="86" t="s">
        <v>1629</v>
      </c>
      <c r="D5547" s="122">
        <v>43848.712199074071</v>
      </c>
    </row>
    <row r="5548" spans="1:4" x14ac:dyDescent="0.25">
      <c r="A5548" s="78" t="s">
        <v>232</v>
      </c>
      <c r="B5548" s="78" t="s">
        <v>2989</v>
      </c>
      <c r="C5548" s="86" t="s">
        <v>1629</v>
      </c>
      <c r="D5548" s="122">
        <v>43848.712199074071</v>
      </c>
    </row>
    <row r="5549" spans="1:4" x14ac:dyDescent="0.25">
      <c r="A5549" s="78" t="s">
        <v>232</v>
      </c>
      <c r="B5549" s="78" t="s">
        <v>2620</v>
      </c>
      <c r="C5549" s="86" t="s">
        <v>1629</v>
      </c>
      <c r="D5549" s="122">
        <v>43848.712199074071</v>
      </c>
    </row>
    <row r="5550" spans="1:4" x14ac:dyDescent="0.25">
      <c r="A5550" s="78" t="s">
        <v>232</v>
      </c>
      <c r="B5550" s="78" t="s">
        <v>3014</v>
      </c>
      <c r="C5550" s="86" t="s">
        <v>1629</v>
      </c>
      <c r="D5550" s="122">
        <v>43848.712199074071</v>
      </c>
    </row>
    <row r="5551" spans="1:4" x14ac:dyDescent="0.25">
      <c r="A5551" s="78" t="s">
        <v>232</v>
      </c>
      <c r="B5551" s="78" t="s">
        <v>2550</v>
      </c>
      <c r="C5551" s="86" t="s">
        <v>1629</v>
      </c>
      <c r="D5551" s="122">
        <v>43848.712199074071</v>
      </c>
    </row>
    <row r="5552" spans="1:4" x14ac:dyDescent="0.25">
      <c r="A5552" s="78" t="s">
        <v>232</v>
      </c>
      <c r="B5552" s="78" t="s">
        <v>2621</v>
      </c>
      <c r="C5552" s="86" t="s">
        <v>1629</v>
      </c>
      <c r="D5552" s="122">
        <v>43848.712199074071</v>
      </c>
    </row>
    <row r="5553" spans="1:4" x14ac:dyDescent="0.25">
      <c r="A5553" s="78" t="s">
        <v>232</v>
      </c>
      <c r="B5553" s="78" t="s">
        <v>3038</v>
      </c>
      <c r="C5553" s="86" t="s">
        <v>1573</v>
      </c>
      <c r="D5553" s="122">
        <v>43848.71465277778</v>
      </c>
    </row>
    <row r="5554" spans="1:4" x14ac:dyDescent="0.25">
      <c r="A5554" s="78" t="s">
        <v>232</v>
      </c>
      <c r="B5554" s="78" t="s">
        <v>2995</v>
      </c>
      <c r="C5554" s="86" t="s">
        <v>1573</v>
      </c>
      <c r="D5554" s="122">
        <v>43848.71465277778</v>
      </c>
    </row>
    <row r="5555" spans="1:4" x14ac:dyDescent="0.25">
      <c r="A5555" s="78" t="s">
        <v>232</v>
      </c>
      <c r="B5555" s="78" t="s">
        <v>2987</v>
      </c>
      <c r="C5555" s="86" t="s">
        <v>1573</v>
      </c>
      <c r="D5555" s="122">
        <v>43848.71465277778</v>
      </c>
    </row>
    <row r="5556" spans="1:4" x14ac:dyDescent="0.25">
      <c r="A5556" s="78" t="s">
        <v>232</v>
      </c>
      <c r="B5556" s="78" t="s">
        <v>2533</v>
      </c>
      <c r="C5556" s="86" t="s">
        <v>1573</v>
      </c>
      <c r="D5556" s="122">
        <v>43848.71465277778</v>
      </c>
    </row>
    <row r="5557" spans="1:4" x14ac:dyDescent="0.25">
      <c r="A5557" s="78" t="s">
        <v>232</v>
      </c>
      <c r="B5557" s="78" t="s">
        <v>3074</v>
      </c>
      <c r="C5557" s="86" t="s">
        <v>1573</v>
      </c>
      <c r="D5557" s="122">
        <v>43848.71465277778</v>
      </c>
    </row>
    <row r="5558" spans="1:4" x14ac:dyDescent="0.25">
      <c r="A5558" s="78" t="s">
        <v>232</v>
      </c>
      <c r="B5558" s="78" t="s">
        <v>3012</v>
      </c>
      <c r="C5558" s="86" t="s">
        <v>1573</v>
      </c>
      <c r="D5558" s="122">
        <v>43848.71465277778</v>
      </c>
    </row>
    <row r="5559" spans="1:4" x14ac:dyDescent="0.25">
      <c r="A5559" s="78" t="s">
        <v>232</v>
      </c>
      <c r="B5559" s="78" t="s">
        <v>2458</v>
      </c>
      <c r="C5559" s="86" t="s">
        <v>1573</v>
      </c>
      <c r="D5559" s="122">
        <v>43848.71465277778</v>
      </c>
    </row>
    <row r="5560" spans="1:4" x14ac:dyDescent="0.25">
      <c r="A5560" s="78" t="s">
        <v>232</v>
      </c>
      <c r="B5560" s="78" t="s">
        <v>3075</v>
      </c>
      <c r="C5560" s="86" t="s">
        <v>1573</v>
      </c>
      <c r="D5560" s="122">
        <v>43848.71465277778</v>
      </c>
    </row>
    <row r="5561" spans="1:4" x14ac:dyDescent="0.25">
      <c r="A5561" s="78" t="s">
        <v>232</v>
      </c>
      <c r="B5561" s="78" t="s">
        <v>2994</v>
      </c>
      <c r="C5561" s="86" t="s">
        <v>1573</v>
      </c>
      <c r="D5561" s="122">
        <v>43848.71465277778</v>
      </c>
    </row>
    <row r="5562" spans="1:4" x14ac:dyDescent="0.25">
      <c r="A5562" s="78" t="s">
        <v>232</v>
      </c>
      <c r="B5562" s="78" t="s">
        <v>2989</v>
      </c>
      <c r="C5562" s="86" t="s">
        <v>1573</v>
      </c>
      <c r="D5562" s="122">
        <v>43848.71465277778</v>
      </c>
    </row>
    <row r="5563" spans="1:4" x14ac:dyDescent="0.25">
      <c r="A5563" s="78" t="s">
        <v>232</v>
      </c>
      <c r="B5563" s="78" t="s">
        <v>2981</v>
      </c>
      <c r="C5563" s="86" t="s">
        <v>1573</v>
      </c>
      <c r="D5563" s="122">
        <v>43848.71465277778</v>
      </c>
    </row>
    <row r="5564" spans="1:4" x14ac:dyDescent="0.25">
      <c r="A5564" s="78" t="s">
        <v>232</v>
      </c>
      <c r="B5564" s="78" t="s">
        <v>3015</v>
      </c>
      <c r="C5564" s="86" t="s">
        <v>1573</v>
      </c>
      <c r="D5564" s="122">
        <v>43848.71465277778</v>
      </c>
    </row>
    <row r="5565" spans="1:4" x14ac:dyDescent="0.25">
      <c r="A5565" s="78" t="s">
        <v>232</v>
      </c>
      <c r="B5565" s="78" t="s">
        <v>2535</v>
      </c>
      <c r="C5565" s="86" t="s">
        <v>1573</v>
      </c>
      <c r="D5565" s="122">
        <v>43848.71465277778</v>
      </c>
    </row>
    <row r="5566" spans="1:4" x14ac:dyDescent="0.25">
      <c r="A5566" s="78" t="s">
        <v>232</v>
      </c>
      <c r="B5566" s="78" t="s">
        <v>2493</v>
      </c>
      <c r="C5566" s="86" t="s">
        <v>1573</v>
      </c>
      <c r="D5566" s="122">
        <v>43848.71465277778</v>
      </c>
    </row>
    <row r="5567" spans="1:4" x14ac:dyDescent="0.25">
      <c r="A5567" s="78" t="s">
        <v>232</v>
      </c>
      <c r="B5567" s="78" t="s">
        <v>2468</v>
      </c>
      <c r="C5567" s="86" t="s">
        <v>1573</v>
      </c>
      <c r="D5567" s="122">
        <v>43848.71465277778</v>
      </c>
    </row>
    <row r="5568" spans="1:4" x14ac:dyDescent="0.25">
      <c r="A5568" s="78" t="s">
        <v>232</v>
      </c>
      <c r="B5568" s="78" t="s">
        <v>2982</v>
      </c>
      <c r="C5568" s="86" t="s">
        <v>1573</v>
      </c>
      <c r="D5568" s="122">
        <v>43848.71465277778</v>
      </c>
    </row>
    <row r="5569" spans="1:4" x14ac:dyDescent="0.25">
      <c r="A5569" s="78" t="s">
        <v>232</v>
      </c>
      <c r="B5569" s="78" t="s">
        <v>2536</v>
      </c>
      <c r="C5569" s="86" t="s">
        <v>1573</v>
      </c>
      <c r="D5569" s="122">
        <v>43848.71465277778</v>
      </c>
    </row>
    <row r="5570" spans="1:4" x14ac:dyDescent="0.25">
      <c r="A5570" s="78" t="s">
        <v>232</v>
      </c>
      <c r="B5570" s="78" t="s">
        <v>2537</v>
      </c>
      <c r="C5570" s="86" t="s">
        <v>1573</v>
      </c>
      <c r="D5570" s="122">
        <v>43848.71465277778</v>
      </c>
    </row>
    <row r="5571" spans="1:4" x14ac:dyDescent="0.25">
      <c r="A5571" s="78" t="s">
        <v>232</v>
      </c>
      <c r="B5571" s="78" t="s">
        <v>3028</v>
      </c>
      <c r="C5571" s="86" t="s">
        <v>1573</v>
      </c>
      <c r="D5571" s="122">
        <v>43848.71465277778</v>
      </c>
    </row>
    <row r="5572" spans="1:4" x14ac:dyDescent="0.25">
      <c r="A5572" s="78" t="s">
        <v>232</v>
      </c>
      <c r="B5572" s="78" t="s">
        <v>2538</v>
      </c>
      <c r="C5572" s="86" t="s">
        <v>1573</v>
      </c>
      <c r="D5572" s="122">
        <v>43848.71465277778</v>
      </c>
    </row>
    <row r="5573" spans="1:4" x14ac:dyDescent="0.25">
      <c r="A5573" s="78" t="s">
        <v>232</v>
      </c>
      <c r="B5573" s="78" t="s">
        <v>3076</v>
      </c>
      <c r="C5573" s="86" t="s">
        <v>1573</v>
      </c>
      <c r="D5573" s="122">
        <v>43848.71465277778</v>
      </c>
    </row>
    <row r="5574" spans="1:4" x14ac:dyDescent="0.25">
      <c r="A5574" s="78" t="s">
        <v>232</v>
      </c>
      <c r="B5574" s="78" t="s">
        <v>3183</v>
      </c>
      <c r="C5574" s="86" t="s">
        <v>1380</v>
      </c>
      <c r="D5574" s="122">
        <v>43848.715185185189</v>
      </c>
    </row>
    <row r="5575" spans="1:4" x14ac:dyDescent="0.25">
      <c r="A5575" s="78" t="s">
        <v>232</v>
      </c>
      <c r="B5575" s="78">
        <v>15</v>
      </c>
      <c r="C5575" s="86" t="s">
        <v>1380</v>
      </c>
      <c r="D5575" s="122">
        <v>43848.715185185189</v>
      </c>
    </row>
    <row r="5576" spans="1:4" x14ac:dyDescent="0.25">
      <c r="A5576" s="78" t="s">
        <v>232</v>
      </c>
      <c r="B5576" s="78" t="s">
        <v>2484</v>
      </c>
      <c r="C5576" s="86" t="s">
        <v>1380</v>
      </c>
      <c r="D5576" s="122">
        <v>43848.715185185189</v>
      </c>
    </row>
    <row r="5577" spans="1:4" x14ac:dyDescent="0.25">
      <c r="A5577" s="78" t="s">
        <v>232</v>
      </c>
      <c r="B5577" s="78" t="s">
        <v>2980</v>
      </c>
      <c r="C5577" s="86" t="s">
        <v>1380</v>
      </c>
      <c r="D5577" s="122">
        <v>43848.715185185189</v>
      </c>
    </row>
    <row r="5578" spans="1:4" x14ac:dyDescent="0.25">
      <c r="A5578" s="78" t="s">
        <v>232</v>
      </c>
      <c r="B5578" s="78" t="s">
        <v>2981</v>
      </c>
      <c r="C5578" s="86" t="s">
        <v>1380</v>
      </c>
      <c r="D5578" s="122">
        <v>43848.715185185189</v>
      </c>
    </row>
    <row r="5579" spans="1:4" x14ac:dyDescent="0.25">
      <c r="A5579" s="78" t="s">
        <v>232</v>
      </c>
      <c r="B5579" s="78" t="s">
        <v>2994</v>
      </c>
      <c r="C5579" s="86" t="s">
        <v>1380</v>
      </c>
      <c r="D5579" s="122">
        <v>43848.715185185189</v>
      </c>
    </row>
    <row r="5580" spans="1:4" x14ac:dyDescent="0.25">
      <c r="A5580" s="78" t="s">
        <v>232</v>
      </c>
      <c r="B5580" s="78" t="s">
        <v>2666</v>
      </c>
      <c r="C5580" s="86" t="s">
        <v>1380</v>
      </c>
      <c r="D5580" s="122">
        <v>43848.715185185189</v>
      </c>
    </row>
    <row r="5581" spans="1:4" x14ac:dyDescent="0.25">
      <c r="A5581" s="78" t="s">
        <v>232</v>
      </c>
      <c r="B5581" s="78" t="s">
        <v>3038</v>
      </c>
      <c r="C5581" s="86" t="s">
        <v>1380</v>
      </c>
      <c r="D5581" s="122">
        <v>43848.715185185189</v>
      </c>
    </row>
    <row r="5582" spans="1:4" x14ac:dyDescent="0.25">
      <c r="A5582" s="78" t="s">
        <v>232</v>
      </c>
      <c r="B5582" s="78" t="s">
        <v>3052</v>
      </c>
      <c r="C5582" s="86" t="s">
        <v>1380</v>
      </c>
      <c r="D5582" s="122">
        <v>43848.715185185189</v>
      </c>
    </row>
    <row r="5583" spans="1:4" x14ac:dyDescent="0.25">
      <c r="A5583" s="78" t="s">
        <v>232</v>
      </c>
      <c r="B5583" s="78" t="s">
        <v>2982</v>
      </c>
      <c r="C5583" s="86" t="s">
        <v>1380</v>
      </c>
      <c r="D5583" s="122">
        <v>43848.715185185189</v>
      </c>
    </row>
    <row r="5584" spans="1:4" x14ac:dyDescent="0.25">
      <c r="A5584" s="78" t="s">
        <v>232</v>
      </c>
      <c r="B5584" s="78" t="s">
        <v>3039</v>
      </c>
      <c r="C5584" s="86" t="s">
        <v>1380</v>
      </c>
      <c r="D5584" s="122">
        <v>43848.715185185189</v>
      </c>
    </row>
    <row r="5585" spans="1:4" x14ac:dyDescent="0.25">
      <c r="A5585" s="78" t="s">
        <v>232</v>
      </c>
      <c r="B5585" s="78" t="s">
        <v>3015</v>
      </c>
      <c r="C5585" s="86" t="s">
        <v>1380</v>
      </c>
      <c r="D5585" s="122">
        <v>43848.715185185189</v>
      </c>
    </row>
    <row r="5586" spans="1:4" x14ac:dyDescent="0.25">
      <c r="A5586" s="78" t="s">
        <v>232</v>
      </c>
      <c r="B5586" s="78" t="s">
        <v>3012</v>
      </c>
      <c r="C5586" s="86" t="s">
        <v>1380</v>
      </c>
      <c r="D5586" s="122">
        <v>43848.715185185189</v>
      </c>
    </row>
    <row r="5587" spans="1:4" x14ac:dyDescent="0.25">
      <c r="A5587" s="78" t="s">
        <v>232</v>
      </c>
      <c r="B5587" s="78" t="s">
        <v>2460</v>
      </c>
      <c r="C5587" s="86" t="s">
        <v>1380</v>
      </c>
      <c r="D5587" s="122">
        <v>43848.715185185189</v>
      </c>
    </row>
    <row r="5588" spans="1:4" x14ac:dyDescent="0.25">
      <c r="A5588" s="78" t="s">
        <v>232</v>
      </c>
      <c r="B5588" s="78" t="s">
        <v>3095</v>
      </c>
      <c r="C5588" s="86" t="s">
        <v>1380</v>
      </c>
      <c r="D5588" s="122">
        <v>43848.715185185189</v>
      </c>
    </row>
    <row r="5589" spans="1:4" x14ac:dyDescent="0.25">
      <c r="A5589" s="78" t="s">
        <v>232</v>
      </c>
      <c r="B5589" s="78" t="s">
        <v>2667</v>
      </c>
      <c r="C5589" s="86" t="s">
        <v>1380</v>
      </c>
      <c r="D5589" s="122">
        <v>43848.715185185189</v>
      </c>
    </row>
    <row r="5590" spans="1:4" x14ac:dyDescent="0.25">
      <c r="A5590" s="78" t="s">
        <v>232</v>
      </c>
      <c r="B5590" s="78" t="s">
        <v>2668</v>
      </c>
      <c r="C5590" s="86" t="s">
        <v>1380</v>
      </c>
      <c r="D5590" s="122">
        <v>43848.715185185189</v>
      </c>
    </row>
    <row r="5591" spans="1:4" x14ac:dyDescent="0.25">
      <c r="A5591" s="78" t="s">
        <v>232</v>
      </c>
      <c r="B5591" s="78" t="s">
        <v>2669</v>
      </c>
      <c r="C5591" s="86" t="s">
        <v>1380</v>
      </c>
      <c r="D5591" s="122">
        <v>43848.715185185189</v>
      </c>
    </row>
    <row r="5592" spans="1:4" x14ac:dyDescent="0.25">
      <c r="A5592" s="78" t="s">
        <v>232</v>
      </c>
      <c r="B5592" s="78" t="s">
        <v>3155</v>
      </c>
      <c r="C5592" s="86" t="s">
        <v>1380</v>
      </c>
      <c r="D5592" s="122">
        <v>43848.715185185189</v>
      </c>
    </row>
    <row r="5593" spans="1:4" x14ac:dyDescent="0.25">
      <c r="A5593" s="78" t="s">
        <v>232</v>
      </c>
      <c r="B5593" s="78" t="s">
        <v>2477</v>
      </c>
      <c r="C5593" s="86" t="s">
        <v>1380</v>
      </c>
      <c r="D5593" s="122">
        <v>43848.715185185189</v>
      </c>
    </row>
    <row r="5594" spans="1:4" x14ac:dyDescent="0.25">
      <c r="A5594" s="78" t="s">
        <v>232</v>
      </c>
      <c r="B5594" s="78" t="s">
        <v>2541</v>
      </c>
      <c r="C5594" s="86" t="s">
        <v>1380</v>
      </c>
      <c r="D5594" s="122">
        <v>43848.715185185189</v>
      </c>
    </row>
    <row r="5595" spans="1:4" x14ac:dyDescent="0.25">
      <c r="A5595" s="78" t="s">
        <v>232</v>
      </c>
      <c r="B5595" s="78" t="s">
        <v>2575</v>
      </c>
      <c r="C5595" s="86" t="s">
        <v>1380</v>
      </c>
      <c r="D5595" s="122">
        <v>43848.715185185189</v>
      </c>
    </row>
    <row r="5596" spans="1:4" x14ac:dyDescent="0.25">
      <c r="A5596" s="78" t="s">
        <v>232</v>
      </c>
      <c r="B5596" s="78" t="s">
        <v>2990</v>
      </c>
      <c r="C5596" s="86" t="s">
        <v>1380</v>
      </c>
      <c r="D5596" s="122">
        <v>43848.715185185189</v>
      </c>
    </row>
    <row r="5597" spans="1:4" x14ac:dyDescent="0.25">
      <c r="A5597" s="78" t="s">
        <v>232</v>
      </c>
      <c r="B5597" s="78" t="s">
        <v>2481</v>
      </c>
      <c r="C5597" s="86" t="s">
        <v>1380</v>
      </c>
      <c r="D5597" s="122">
        <v>43848.715185185189</v>
      </c>
    </row>
    <row r="5598" spans="1:4" x14ac:dyDescent="0.25">
      <c r="A5598" s="78" t="s">
        <v>232</v>
      </c>
      <c r="B5598" s="78" t="s">
        <v>3028</v>
      </c>
      <c r="C5598" s="86" t="s">
        <v>1380</v>
      </c>
      <c r="D5598" s="122">
        <v>43848.715185185189</v>
      </c>
    </row>
    <row r="5599" spans="1:4" x14ac:dyDescent="0.25">
      <c r="A5599" s="78" t="s">
        <v>232</v>
      </c>
      <c r="B5599" s="78" t="s">
        <v>3029</v>
      </c>
      <c r="C5599" s="86" t="s">
        <v>1380</v>
      </c>
      <c r="D5599" s="122">
        <v>43848.715185185189</v>
      </c>
    </row>
    <row r="5600" spans="1:4" x14ac:dyDescent="0.25">
      <c r="A5600" s="78" t="s">
        <v>232</v>
      </c>
      <c r="B5600" s="78" t="s">
        <v>2471</v>
      </c>
      <c r="C5600" s="86" t="s">
        <v>1380</v>
      </c>
      <c r="D5600" s="122">
        <v>43848.715185185189</v>
      </c>
    </row>
    <row r="5601" spans="1:4" x14ac:dyDescent="0.25">
      <c r="A5601" s="78" t="s">
        <v>232</v>
      </c>
      <c r="B5601" s="78" t="s">
        <v>2995</v>
      </c>
      <c r="C5601" s="86" t="s">
        <v>1380</v>
      </c>
      <c r="D5601" s="122">
        <v>43848.715185185189</v>
      </c>
    </row>
    <row r="5602" spans="1:4" x14ac:dyDescent="0.25">
      <c r="A5602" s="78" t="s">
        <v>232</v>
      </c>
      <c r="B5602" s="78" t="s">
        <v>2459</v>
      </c>
      <c r="C5602" s="86" t="s">
        <v>1380</v>
      </c>
      <c r="D5602" s="122">
        <v>43848.715185185189</v>
      </c>
    </row>
    <row r="5603" spans="1:4" x14ac:dyDescent="0.25">
      <c r="A5603" s="78" t="s">
        <v>232</v>
      </c>
      <c r="B5603" s="78" t="s">
        <v>3301</v>
      </c>
      <c r="C5603" s="86" t="s">
        <v>1380</v>
      </c>
      <c r="D5603" s="122">
        <v>43848.715185185189</v>
      </c>
    </row>
    <row r="5604" spans="1:4" x14ac:dyDescent="0.25">
      <c r="A5604" s="78" t="s">
        <v>232</v>
      </c>
      <c r="B5604" s="78" t="s">
        <v>2473</v>
      </c>
      <c r="C5604" s="86" t="s">
        <v>1380</v>
      </c>
      <c r="D5604" s="122">
        <v>43848.715185185189</v>
      </c>
    </row>
    <row r="5605" spans="1:4" x14ac:dyDescent="0.25">
      <c r="A5605" s="78" t="s">
        <v>230</v>
      </c>
      <c r="B5605" s="78" t="s">
        <v>3183</v>
      </c>
      <c r="C5605" s="86" t="s">
        <v>1378</v>
      </c>
      <c r="D5605" s="122">
        <v>43848.375173611108</v>
      </c>
    </row>
    <row r="5606" spans="1:4" x14ac:dyDescent="0.25">
      <c r="A5606" s="78" t="s">
        <v>230</v>
      </c>
      <c r="B5606" s="78">
        <v>15</v>
      </c>
      <c r="C5606" s="86" t="s">
        <v>1378</v>
      </c>
      <c r="D5606" s="122">
        <v>43848.375173611108</v>
      </c>
    </row>
    <row r="5607" spans="1:4" x14ac:dyDescent="0.25">
      <c r="A5607" s="78" t="s">
        <v>230</v>
      </c>
      <c r="B5607" s="78" t="s">
        <v>2484</v>
      </c>
      <c r="C5607" s="86" t="s">
        <v>1378</v>
      </c>
      <c r="D5607" s="122">
        <v>43848.375173611108</v>
      </c>
    </row>
    <row r="5608" spans="1:4" x14ac:dyDescent="0.25">
      <c r="A5608" s="78" t="s">
        <v>230</v>
      </c>
      <c r="B5608" s="78" t="s">
        <v>2980</v>
      </c>
      <c r="C5608" s="86" t="s">
        <v>1378</v>
      </c>
      <c r="D5608" s="122">
        <v>43848.375173611108</v>
      </c>
    </row>
    <row r="5609" spans="1:4" x14ac:dyDescent="0.25">
      <c r="A5609" s="78" t="s">
        <v>230</v>
      </c>
      <c r="B5609" s="78" t="s">
        <v>2981</v>
      </c>
      <c r="C5609" s="86" t="s">
        <v>1378</v>
      </c>
      <c r="D5609" s="122">
        <v>43848.375173611108</v>
      </c>
    </row>
    <row r="5610" spans="1:4" x14ac:dyDescent="0.25">
      <c r="A5610" s="78" t="s">
        <v>230</v>
      </c>
      <c r="B5610" s="78" t="s">
        <v>2994</v>
      </c>
      <c r="C5610" s="86" t="s">
        <v>1378</v>
      </c>
      <c r="D5610" s="122">
        <v>43848.375173611108</v>
      </c>
    </row>
    <row r="5611" spans="1:4" x14ac:dyDescent="0.25">
      <c r="A5611" s="78" t="s">
        <v>230</v>
      </c>
      <c r="B5611" s="78" t="s">
        <v>2666</v>
      </c>
      <c r="C5611" s="86" t="s">
        <v>1378</v>
      </c>
      <c r="D5611" s="122">
        <v>43848.375173611108</v>
      </c>
    </row>
    <row r="5612" spans="1:4" x14ac:dyDescent="0.25">
      <c r="A5612" s="78" t="s">
        <v>230</v>
      </c>
      <c r="B5612" s="78" t="s">
        <v>3038</v>
      </c>
      <c r="C5612" s="86" t="s">
        <v>1378</v>
      </c>
      <c r="D5612" s="122">
        <v>43848.375173611108</v>
      </c>
    </row>
    <row r="5613" spans="1:4" x14ac:dyDescent="0.25">
      <c r="A5613" s="78" t="s">
        <v>230</v>
      </c>
      <c r="B5613" s="78" t="s">
        <v>3052</v>
      </c>
      <c r="C5613" s="86" t="s">
        <v>1378</v>
      </c>
      <c r="D5613" s="122">
        <v>43848.375173611108</v>
      </c>
    </row>
    <row r="5614" spans="1:4" x14ac:dyDescent="0.25">
      <c r="A5614" s="78" t="s">
        <v>230</v>
      </c>
      <c r="B5614" s="78" t="s">
        <v>2982</v>
      </c>
      <c r="C5614" s="86" t="s">
        <v>1378</v>
      </c>
      <c r="D5614" s="122">
        <v>43848.375173611108</v>
      </c>
    </row>
    <row r="5615" spans="1:4" x14ac:dyDescent="0.25">
      <c r="A5615" s="78" t="s">
        <v>230</v>
      </c>
      <c r="B5615" s="78" t="s">
        <v>3039</v>
      </c>
      <c r="C5615" s="86" t="s">
        <v>1378</v>
      </c>
      <c r="D5615" s="122">
        <v>43848.375173611108</v>
      </c>
    </row>
    <row r="5616" spans="1:4" x14ac:dyDescent="0.25">
      <c r="A5616" s="78" t="s">
        <v>230</v>
      </c>
      <c r="B5616" s="78" t="s">
        <v>3015</v>
      </c>
      <c r="C5616" s="86" t="s">
        <v>1378</v>
      </c>
      <c r="D5616" s="122">
        <v>43848.375173611108</v>
      </c>
    </row>
    <row r="5617" spans="1:4" x14ac:dyDescent="0.25">
      <c r="A5617" s="78" t="s">
        <v>230</v>
      </c>
      <c r="B5617" s="78" t="s">
        <v>3012</v>
      </c>
      <c r="C5617" s="86" t="s">
        <v>1378</v>
      </c>
      <c r="D5617" s="122">
        <v>43848.375173611108</v>
      </c>
    </row>
    <row r="5618" spans="1:4" x14ac:dyDescent="0.25">
      <c r="A5618" s="78" t="s">
        <v>230</v>
      </c>
      <c r="B5618" s="78" t="s">
        <v>2460</v>
      </c>
      <c r="C5618" s="86" t="s">
        <v>1378</v>
      </c>
      <c r="D5618" s="122">
        <v>43848.375173611108</v>
      </c>
    </row>
    <row r="5619" spans="1:4" x14ac:dyDescent="0.25">
      <c r="A5619" s="78" t="s">
        <v>230</v>
      </c>
      <c r="B5619" s="78" t="s">
        <v>3095</v>
      </c>
      <c r="C5619" s="86" t="s">
        <v>1378</v>
      </c>
      <c r="D5619" s="122">
        <v>43848.375173611108</v>
      </c>
    </row>
    <row r="5620" spans="1:4" x14ac:dyDescent="0.25">
      <c r="A5620" s="78" t="s">
        <v>230</v>
      </c>
      <c r="B5620" s="78" t="s">
        <v>2667</v>
      </c>
      <c r="C5620" s="86" t="s">
        <v>1378</v>
      </c>
      <c r="D5620" s="122">
        <v>43848.375173611108</v>
      </c>
    </row>
    <row r="5621" spans="1:4" x14ac:dyDescent="0.25">
      <c r="A5621" s="78" t="s">
        <v>230</v>
      </c>
      <c r="B5621" s="78" t="s">
        <v>2668</v>
      </c>
      <c r="C5621" s="86" t="s">
        <v>1378</v>
      </c>
      <c r="D5621" s="122">
        <v>43848.375173611108</v>
      </c>
    </row>
    <row r="5622" spans="1:4" x14ac:dyDescent="0.25">
      <c r="A5622" s="78" t="s">
        <v>230</v>
      </c>
      <c r="B5622" s="78" t="s">
        <v>2669</v>
      </c>
      <c r="C5622" s="86" t="s">
        <v>1378</v>
      </c>
      <c r="D5622" s="122">
        <v>43848.375173611108</v>
      </c>
    </row>
    <row r="5623" spans="1:4" x14ac:dyDescent="0.25">
      <c r="A5623" s="78" t="s">
        <v>230</v>
      </c>
      <c r="B5623" s="78" t="s">
        <v>3155</v>
      </c>
      <c r="C5623" s="86" t="s">
        <v>1378</v>
      </c>
      <c r="D5623" s="122">
        <v>43848.375173611108</v>
      </c>
    </row>
    <row r="5624" spans="1:4" x14ac:dyDescent="0.25">
      <c r="A5624" s="78" t="s">
        <v>230</v>
      </c>
      <c r="B5624" s="78" t="s">
        <v>2477</v>
      </c>
      <c r="C5624" s="86" t="s">
        <v>1378</v>
      </c>
      <c r="D5624" s="122">
        <v>43848.375173611108</v>
      </c>
    </row>
    <row r="5625" spans="1:4" x14ac:dyDescent="0.25">
      <c r="A5625" s="78" t="s">
        <v>230</v>
      </c>
      <c r="B5625" s="78" t="s">
        <v>2541</v>
      </c>
      <c r="C5625" s="86" t="s">
        <v>1378</v>
      </c>
      <c r="D5625" s="122">
        <v>43848.375173611108</v>
      </c>
    </row>
    <row r="5626" spans="1:4" x14ac:dyDescent="0.25">
      <c r="A5626" s="78" t="s">
        <v>230</v>
      </c>
      <c r="B5626" s="78" t="s">
        <v>2575</v>
      </c>
      <c r="C5626" s="86" t="s">
        <v>1378</v>
      </c>
      <c r="D5626" s="122">
        <v>43848.375173611108</v>
      </c>
    </row>
    <row r="5627" spans="1:4" x14ac:dyDescent="0.25">
      <c r="A5627" s="78" t="s">
        <v>230</v>
      </c>
      <c r="B5627" s="78" t="s">
        <v>2990</v>
      </c>
      <c r="C5627" s="86" t="s">
        <v>1378</v>
      </c>
      <c r="D5627" s="122">
        <v>43848.375173611108</v>
      </c>
    </row>
    <row r="5628" spans="1:4" x14ac:dyDescent="0.25">
      <c r="A5628" s="78" t="s">
        <v>230</v>
      </c>
      <c r="B5628" s="78" t="s">
        <v>2481</v>
      </c>
      <c r="C5628" s="86" t="s">
        <v>1378</v>
      </c>
      <c r="D5628" s="122">
        <v>43848.375173611108</v>
      </c>
    </row>
    <row r="5629" spans="1:4" x14ac:dyDescent="0.25">
      <c r="A5629" s="78" t="s">
        <v>230</v>
      </c>
      <c r="B5629" s="78" t="s">
        <v>3028</v>
      </c>
      <c r="C5629" s="86" t="s">
        <v>1378</v>
      </c>
      <c r="D5629" s="122">
        <v>43848.375173611108</v>
      </c>
    </row>
    <row r="5630" spans="1:4" x14ac:dyDescent="0.25">
      <c r="A5630" s="78" t="s">
        <v>230</v>
      </c>
      <c r="B5630" s="78" t="s">
        <v>3029</v>
      </c>
      <c r="C5630" s="86" t="s">
        <v>1378</v>
      </c>
      <c r="D5630" s="122">
        <v>43848.375173611108</v>
      </c>
    </row>
    <row r="5631" spans="1:4" x14ac:dyDescent="0.25">
      <c r="A5631" s="78" t="s">
        <v>230</v>
      </c>
      <c r="B5631" s="78" t="s">
        <v>2471</v>
      </c>
      <c r="C5631" s="86" t="s">
        <v>1378</v>
      </c>
      <c r="D5631" s="122">
        <v>43848.375173611108</v>
      </c>
    </row>
    <row r="5632" spans="1:4" x14ac:dyDescent="0.25">
      <c r="A5632" s="78" t="s">
        <v>230</v>
      </c>
      <c r="B5632" s="78" t="s">
        <v>2995</v>
      </c>
      <c r="C5632" s="86" t="s">
        <v>1378</v>
      </c>
      <c r="D5632" s="122">
        <v>43848.375173611108</v>
      </c>
    </row>
    <row r="5633" spans="1:4" x14ac:dyDescent="0.25">
      <c r="A5633" s="78" t="s">
        <v>230</v>
      </c>
      <c r="B5633" s="78" t="s">
        <v>2459</v>
      </c>
      <c r="C5633" s="86" t="s">
        <v>1378</v>
      </c>
      <c r="D5633" s="122">
        <v>43848.375173611108</v>
      </c>
    </row>
    <row r="5634" spans="1:4" x14ac:dyDescent="0.25">
      <c r="A5634" s="78" t="s">
        <v>230</v>
      </c>
      <c r="B5634" s="78" t="s">
        <v>3301</v>
      </c>
      <c r="C5634" s="86" t="s">
        <v>1378</v>
      </c>
      <c r="D5634" s="122">
        <v>43848.375173611108</v>
      </c>
    </row>
    <row r="5635" spans="1:4" x14ac:dyDescent="0.25">
      <c r="A5635" s="78" t="s">
        <v>230</v>
      </c>
      <c r="B5635" s="78" t="s">
        <v>2473</v>
      </c>
      <c r="C5635" s="86" t="s">
        <v>1378</v>
      </c>
      <c r="D5635" s="122">
        <v>43848.375173611108</v>
      </c>
    </row>
    <row r="5636" spans="1:4" x14ac:dyDescent="0.25">
      <c r="A5636" s="78" t="s">
        <v>229</v>
      </c>
      <c r="B5636" s="78" t="s">
        <v>3183</v>
      </c>
      <c r="C5636" s="86" t="s">
        <v>1377</v>
      </c>
      <c r="D5636" s="122">
        <v>43847.797986111109</v>
      </c>
    </row>
    <row r="5637" spans="1:4" x14ac:dyDescent="0.25">
      <c r="A5637" s="78" t="s">
        <v>229</v>
      </c>
      <c r="B5637" s="78">
        <v>15</v>
      </c>
      <c r="C5637" s="86" t="s">
        <v>1377</v>
      </c>
      <c r="D5637" s="122">
        <v>43847.797986111109</v>
      </c>
    </row>
    <row r="5638" spans="1:4" x14ac:dyDescent="0.25">
      <c r="A5638" s="78" t="s">
        <v>229</v>
      </c>
      <c r="B5638" s="78" t="s">
        <v>2484</v>
      </c>
      <c r="C5638" s="86" t="s">
        <v>1377</v>
      </c>
      <c r="D5638" s="122">
        <v>43847.797986111109</v>
      </c>
    </row>
    <row r="5639" spans="1:4" x14ac:dyDescent="0.25">
      <c r="A5639" s="78" t="s">
        <v>229</v>
      </c>
      <c r="B5639" s="78" t="s">
        <v>2980</v>
      </c>
      <c r="C5639" s="86" t="s">
        <v>1377</v>
      </c>
      <c r="D5639" s="122">
        <v>43847.797986111109</v>
      </c>
    </row>
    <row r="5640" spans="1:4" x14ac:dyDescent="0.25">
      <c r="A5640" s="78" t="s">
        <v>229</v>
      </c>
      <c r="B5640" s="78" t="s">
        <v>2981</v>
      </c>
      <c r="C5640" s="86" t="s">
        <v>1377</v>
      </c>
      <c r="D5640" s="122">
        <v>43847.797986111109</v>
      </c>
    </row>
    <row r="5641" spans="1:4" x14ac:dyDescent="0.25">
      <c r="A5641" s="78" t="s">
        <v>229</v>
      </c>
      <c r="B5641" s="78" t="s">
        <v>2994</v>
      </c>
      <c r="C5641" s="86" t="s">
        <v>1377</v>
      </c>
      <c r="D5641" s="122">
        <v>43847.797986111109</v>
      </c>
    </row>
    <row r="5642" spans="1:4" x14ac:dyDescent="0.25">
      <c r="A5642" s="78" t="s">
        <v>229</v>
      </c>
      <c r="B5642" s="78" t="s">
        <v>2666</v>
      </c>
      <c r="C5642" s="86" t="s">
        <v>1377</v>
      </c>
      <c r="D5642" s="122">
        <v>43847.797986111109</v>
      </c>
    </row>
    <row r="5643" spans="1:4" x14ac:dyDescent="0.25">
      <c r="A5643" s="78" t="s">
        <v>229</v>
      </c>
      <c r="B5643" s="78" t="s">
        <v>3038</v>
      </c>
      <c r="C5643" s="86" t="s">
        <v>1377</v>
      </c>
      <c r="D5643" s="122">
        <v>43847.797986111109</v>
      </c>
    </row>
    <row r="5644" spans="1:4" x14ac:dyDescent="0.25">
      <c r="A5644" s="78" t="s">
        <v>229</v>
      </c>
      <c r="B5644" s="78" t="s">
        <v>3052</v>
      </c>
      <c r="C5644" s="86" t="s">
        <v>1377</v>
      </c>
      <c r="D5644" s="122">
        <v>43847.797986111109</v>
      </c>
    </row>
    <row r="5645" spans="1:4" x14ac:dyDescent="0.25">
      <c r="A5645" s="78" t="s">
        <v>229</v>
      </c>
      <c r="B5645" s="78" t="s">
        <v>2982</v>
      </c>
      <c r="C5645" s="86" t="s">
        <v>1377</v>
      </c>
      <c r="D5645" s="122">
        <v>43847.797986111109</v>
      </c>
    </row>
    <row r="5646" spans="1:4" x14ac:dyDescent="0.25">
      <c r="A5646" s="78" t="s">
        <v>229</v>
      </c>
      <c r="B5646" s="78" t="s">
        <v>3039</v>
      </c>
      <c r="C5646" s="86" t="s">
        <v>1377</v>
      </c>
      <c r="D5646" s="122">
        <v>43847.797986111109</v>
      </c>
    </row>
    <row r="5647" spans="1:4" x14ac:dyDescent="0.25">
      <c r="A5647" s="78" t="s">
        <v>229</v>
      </c>
      <c r="B5647" s="78" t="s">
        <v>3015</v>
      </c>
      <c r="C5647" s="86" t="s">
        <v>1377</v>
      </c>
      <c r="D5647" s="122">
        <v>43847.797986111109</v>
      </c>
    </row>
    <row r="5648" spans="1:4" x14ac:dyDescent="0.25">
      <c r="A5648" s="78" t="s">
        <v>229</v>
      </c>
      <c r="B5648" s="78" t="s">
        <v>3012</v>
      </c>
      <c r="C5648" s="86" t="s">
        <v>1377</v>
      </c>
      <c r="D5648" s="122">
        <v>43847.797986111109</v>
      </c>
    </row>
    <row r="5649" spans="1:4" x14ac:dyDescent="0.25">
      <c r="A5649" s="78" t="s">
        <v>229</v>
      </c>
      <c r="B5649" s="78" t="s">
        <v>2460</v>
      </c>
      <c r="C5649" s="86" t="s">
        <v>1377</v>
      </c>
      <c r="D5649" s="122">
        <v>43847.797986111109</v>
      </c>
    </row>
    <row r="5650" spans="1:4" x14ac:dyDescent="0.25">
      <c r="A5650" s="78" t="s">
        <v>229</v>
      </c>
      <c r="B5650" s="78" t="s">
        <v>3095</v>
      </c>
      <c r="C5650" s="86" t="s">
        <v>1377</v>
      </c>
      <c r="D5650" s="122">
        <v>43847.797986111109</v>
      </c>
    </row>
    <row r="5651" spans="1:4" x14ac:dyDescent="0.25">
      <c r="A5651" s="78" t="s">
        <v>229</v>
      </c>
      <c r="B5651" s="78" t="s">
        <v>2667</v>
      </c>
      <c r="C5651" s="86" t="s">
        <v>1377</v>
      </c>
      <c r="D5651" s="122">
        <v>43847.797986111109</v>
      </c>
    </row>
    <row r="5652" spans="1:4" x14ac:dyDescent="0.25">
      <c r="A5652" s="78" t="s">
        <v>229</v>
      </c>
      <c r="B5652" s="78" t="s">
        <v>2668</v>
      </c>
      <c r="C5652" s="86" t="s">
        <v>1377</v>
      </c>
      <c r="D5652" s="122">
        <v>43847.797986111109</v>
      </c>
    </row>
    <row r="5653" spans="1:4" x14ac:dyDescent="0.25">
      <c r="A5653" s="78" t="s">
        <v>229</v>
      </c>
      <c r="B5653" s="78" t="s">
        <v>2669</v>
      </c>
      <c r="C5653" s="86" t="s">
        <v>1377</v>
      </c>
      <c r="D5653" s="122">
        <v>43847.797986111109</v>
      </c>
    </row>
    <row r="5654" spans="1:4" x14ac:dyDescent="0.25">
      <c r="A5654" s="78" t="s">
        <v>229</v>
      </c>
      <c r="B5654" s="78" t="s">
        <v>3155</v>
      </c>
      <c r="C5654" s="86" t="s">
        <v>1377</v>
      </c>
      <c r="D5654" s="122">
        <v>43847.797986111109</v>
      </c>
    </row>
    <row r="5655" spans="1:4" x14ac:dyDescent="0.25">
      <c r="A5655" s="78" t="s">
        <v>229</v>
      </c>
      <c r="B5655" s="78" t="s">
        <v>2477</v>
      </c>
      <c r="C5655" s="86" t="s">
        <v>1377</v>
      </c>
      <c r="D5655" s="122">
        <v>43847.797986111109</v>
      </c>
    </row>
    <row r="5656" spans="1:4" x14ac:dyDescent="0.25">
      <c r="A5656" s="78" t="s">
        <v>229</v>
      </c>
      <c r="B5656" s="78" t="s">
        <v>2541</v>
      </c>
      <c r="C5656" s="86" t="s">
        <v>1377</v>
      </c>
      <c r="D5656" s="122">
        <v>43847.797986111109</v>
      </c>
    </row>
    <row r="5657" spans="1:4" x14ac:dyDescent="0.25">
      <c r="A5657" s="78" t="s">
        <v>229</v>
      </c>
      <c r="B5657" s="78" t="s">
        <v>2575</v>
      </c>
      <c r="C5657" s="86" t="s">
        <v>1377</v>
      </c>
      <c r="D5657" s="122">
        <v>43847.797986111109</v>
      </c>
    </row>
    <row r="5658" spans="1:4" x14ac:dyDescent="0.25">
      <c r="A5658" s="78" t="s">
        <v>229</v>
      </c>
      <c r="B5658" s="78" t="s">
        <v>2990</v>
      </c>
      <c r="C5658" s="86" t="s">
        <v>1377</v>
      </c>
      <c r="D5658" s="122">
        <v>43847.797986111109</v>
      </c>
    </row>
    <row r="5659" spans="1:4" x14ac:dyDescent="0.25">
      <c r="A5659" s="78" t="s">
        <v>229</v>
      </c>
      <c r="B5659" s="78" t="s">
        <v>2481</v>
      </c>
      <c r="C5659" s="86" t="s">
        <v>1377</v>
      </c>
      <c r="D5659" s="122">
        <v>43847.797986111109</v>
      </c>
    </row>
    <row r="5660" spans="1:4" x14ac:dyDescent="0.25">
      <c r="A5660" s="78" t="s">
        <v>229</v>
      </c>
      <c r="B5660" s="78" t="s">
        <v>3028</v>
      </c>
      <c r="C5660" s="86" t="s">
        <v>1377</v>
      </c>
      <c r="D5660" s="122">
        <v>43847.797986111109</v>
      </c>
    </row>
    <row r="5661" spans="1:4" x14ac:dyDescent="0.25">
      <c r="A5661" s="78" t="s">
        <v>229</v>
      </c>
      <c r="B5661" s="78" t="s">
        <v>3029</v>
      </c>
      <c r="C5661" s="86" t="s">
        <v>1377</v>
      </c>
      <c r="D5661" s="122">
        <v>43847.797986111109</v>
      </c>
    </row>
    <row r="5662" spans="1:4" x14ac:dyDescent="0.25">
      <c r="A5662" s="78" t="s">
        <v>229</v>
      </c>
      <c r="B5662" s="78" t="s">
        <v>2471</v>
      </c>
      <c r="C5662" s="86" t="s">
        <v>1377</v>
      </c>
      <c r="D5662" s="122">
        <v>43847.797986111109</v>
      </c>
    </row>
    <row r="5663" spans="1:4" x14ac:dyDescent="0.25">
      <c r="A5663" s="78" t="s">
        <v>229</v>
      </c>
      <c r="B5663" s="78" t="s">
        <v>2995</v>
      </c>
      <c r="C5663" s="86" t="s">
        <v>1377</v>
      </c>
      <c r="D5663" s="122">
        <v>43847.797986111109</v>
      </c>
    </row>
    <row r="5664" spans="1:4" x14ac:dyDescent="0.25">
      <c r="A5664" s="78" t="s">
        <v>229</v>
      </c>
      <c r="B5664" s="78" t="s">
        <v>2459</v>
      </c>
      <c r="C5664" s="86" t="s">
        <v>1377</v>
      </c>
      <c r="D5664" s="122">
        <v>43847.797986111109</v>
      </c>
    </row>
    <row r="5665" spans="1:4" x14ac:dyDescent="0.25">
      <c r="A5665" s="78" t="s">
        <v>229</v>
      </c>
      <c r="B5665" s="78" t="s">
        <v>3301</v>
      </c>
      <c r="C5665" s="86" t="s">
        <v>1377</v>
      </c>
      <c r="D5665" s="122">
        <v>43847.797986111109</v>
      </c>
    </row>
    <row r="5666" spans="1:4" x14ac:dyDescent="0.25">
      <c r="A5666" s="78" t="s">
        <v>229</v>
      </c>
      <c r="B5666" s="78" t="s">
        <v>2473</v>
      </c>
      <c r="C5666" s="86" t="s">
        <v>1377</v>
      </c>
      <c r="D5666" s="122">
        <v>43847.797986111109</v>
      </c>
    </row>
    <row r="5667" spans="1:4" x14ac:dyDescent="0.25">
      <c r="A5667" s="78" t="s">
        <v>231</v>
      </c>
      <c r="B5667" s="78" t="s">
        <v>3183</v>
      </c>
      <c r="C5667" s="86" t="s">
        <v>1379</v>
      </c>
      <c r="D5667" s="122">
        <v>43847.633668981478</v>
      </c>
    </row>
    <row r="5668" spans="1:4" x14ac:dyDescent="0.25">
      <c r="A5668" s="78" t="s">
        <v>231</v>
      </c>
      <c r="B5668" s="78">
        <v>15</v>
      </c>
      <c r="C5668" s="86" t="s">
        <v>1379</v>
      </c>
      <c r="D5668" s="122">
        <v>43847.633668981478</v>
      </c>
    </row>
    <row r="5669" spans="1:4" x14ac:dyDescent="0.25">
      <c r="A5669" s="78" t="s">
        <v>231</v>
      </c>
      <c r="B5669" s="78" t="s">
        <v>2484</v>
      </c>
      <c r="C5669" s="86" t="s">
        <v>1379</v>
      </c>
      <c r="D5669" s="122">
        <v>43847.633668981478</v>
      </c>
    </row>
    <row r="5670" spans="1:4" x14ac:dyDescent="0.25">
      <c r="A5670" s="78" t="s">
        <v>231</v>
      </c>
      <c r="B5670" s="78" t="s">
        <v>2980</v>
      </c>
      <c r="C5670" s="86" t="s">
        <v>1379</v>
      </c>
      <c r="D5670" s="122">
        <v>43847.633668981478</v>
      </c>
    </row>
    <row r="5671" spans="1:4" x14ac:dyDescent="0.25">
      <c r="A5671" s="78" t="s">
        <v>231</v>
      </c>
      <c r="B5671" s="78" t="s">
        <v>2981</v>
      </c>
      <c r="C5671" s="86" t="s">
        <v>1379</v>
      </c>
      <c r="D5671" s="122">
        <v>43847.633668981478</v>
      </c>
    </row>
    <row r="5672" spans="1:4" x14ac:dyDescent="0.25">
      <c r="A5672" s="78" t="s">
        <v>231</v>
      </c>
      <c r="B5672" s="78" t="s">
        <v>2994</v>
      </c>
      <c r="C5672" s="86" t="s">
        <v>1379</v>
      </c>
      <c r="D5672" s="122">
        <v>43847.633668981478</v>
      </c>
    </row>
    <row r="5673" spans="1:4" x14ac:dyDescent="0.25">
      <c r="A5673" s="78" t="s">
        <v>231</v>
      </c>
      <c r="B5673" s="78" t="s">
        <v>2666</v>
      </c>
      <c r="C5673" s="86" t="s">
        <v>1379</v>
      </c>
      <c r="D5673" s="122">
        <v>43847.633668981478</v>
      </c>
    </row>
    <row r="5674" spans="1:4" x14ac:dyDescent="0.25">
      <c r="A5674" s="78" t="s">
        <v>231</v>
      </c>
      <c r="B5674" s="78" t="s">
        <v>3038</v>
      </c>
      <c r="C5674" s="86" t="s">
        <v>1379</v>
      </c>
      <c r="D5674" s="122">
        <v>43847.633668981478</v>
      </c>
    </row>
    <row r="5675" spans="1:4" x14ac:dyDescent="0.25">
      <c r="A5675" s="78" t="s">
        <v>231</v>
      </c>
      <c r="B5675" s="78" t="s">
        <v>3052</v>
      </c>
      <c r="C5675" s="86" t="s">
        <v>1379</v>
      </c>
      <c r="D5675" s="122">
        <v>43847.633668981478</v>
      </c>
    </row>
    <row r="5676" spans="1:4" x14ac:dyDescent="0.25">
      <c r="A5676" s="78" t="s">
        <v>231</v>
      </c>
      <c r="B5676" s="78" t="s">
        <v>2982</v>
      </c>
      <c r="C5676" s="86" t="s">
        <v>1379</v>
      </c>
      <c r="D5676" s="122">
        <v>43847.633668981478</v>
      </c>
    </row>
    <row r="5677" spans="1:4" x14ac:dyDescent="0.25">
      <c r="A5677" s="78" t="s">
        <v>231</v>
      </c>
      <c r="B5677" s="78" t="s">
        <v>3039</v>
      </c>
      <c r="C5677" s="86" t="s">
        <v>1379</v>
      </c>
      <c r="D5677" s="122">
        <v>43847.633668981478</v>
      </c>
    </row>
    <row r="5678" spans="1:4" x14ac:dyDescent="0.25">
      <c r="A5678" s="78" t="s">
        <v>231</v>
      </c>
      <c r="B5678" s="78" t="s">
        <v>3015</v>
      </c>
      <c r="C5678" s="86" t="s">
        <v>1379</v>
      </c>
      <c r="D5678" s="122">
        <v>43847.633668981478</v>
      </c>
    </row>
    <row r="5679" spans="1:4" x14ac:dyDescent="0.25">
      <c r="A5679" s="78" t="s">
        <v>231</v>
      </c>
      <c r="B5679" s="78" t="s">
        <v>3012</v>
      </c>
      <c r="C5679" s="86" t="s">
        <v>1379</v>
      </c>
      <c r="D5679" s="122">
        <v>43847.633668981478</v>
      </c>
    </row>
    <row r="5680" spans="1:4" x14ac:dyDescent="0.25">
      <c r="A5680" s="78" t="s">
        <v>231</v>
      </c>
      <c r="B5680" s="78" t="s">
        <v>2460</v>
      </c>
      <c r="C5680" s="86" t="s">
        <v>1379</v>
      </c>
      <c r="D5680" s="122">
        <v>43847.633668981478</v>
      </c>
    </row>
    <row r="5681" spans="1:4" x14ac:dyDescent="0.25">
      <c r="A5681" s="78" t="s">
        <v>231</v>
      </c>
      <c r="B5681" s="78" t="s">
        <v>3095</v>
      </c>
      <c r="C5681" s="86" t="s">
        <v>1379</v>
      </c>
      <c r="D5681" s="122">
        <v>43847.633668981478</v>
      </c>
    </row>
    <row r="5682" spans="1:4" x14ac:dyDescent="0.25">
      <c r="A5682" s="78" t="s">
        <v>231</v>
      </c>
      <c r="B5682" s="78" t="s">
        <v>2667</v>
      </c>
      <c r="C5682" s="86" t="s">
        <v>1379</v>
      </c>
      <c r="D5682" s="122">
        <v>43847.633668981478</v>
      </c>
    </row>
    <row r="5683" spans="1:4" x14ac:dyDescent="0.25">
      <c r="A5683" s="78" t="s">
        <v>231</v>
      </c>
      <c r="B5683" s="78" t="s">
        <v>2668</v>
      </c>
      <c r="C5683" s="86" t="s">
        <v>1379</v>
      </c>
      <c r="D5683" s="122">
        <v>43847.633668981478</v>
      </c>
    </row>
    <row r="5684" spans="1:4" x14ac:dyDescent="0.25">
      <c r="A5684" s="78" t="s">
        <v>231</v>
      </c>
      <c r="B5684" s="78" t="s">
        <v>2669</v>
      </c>
      <c r="C5684" s="86" t="s">
        <v>1379</v>
      </c>
      <c r="D5684" s="122">
        <v>43847.633668981478</v>
      </c>
    </row>
    <row r="5685" spans="1:4" x14ac:dyDescent="0.25">
      <c r="A5685" s="78" t="s">
        <v>231</v>
      </c>
      <c r="B5685" s="78" t="s">
        <v>3155</v>
      </c>
      <c r="C5685" s="86" t="s">
        <v>1379</v>
      </c>
      <c r="D5685" s="122">
        <v>43847.633668981478</v>
      </c>
    </row>
    <row r="5686" spans="1:4" x14ac:dyDescent="0.25">
      <c r="A5686" s="78" t="s">
        <v>231</v>
      </c>
      <c r="B5686" s="78" t="s">
        <v>2477</v>
      </c>
      <c r="C5686" s="86" t="s">
        <v>1379</v>
      </c>
      <c r="D5686" s="122">
        <v>43847.633668981478</v>
      </c>
    </row>
    <row r="5687" spans="1:4" x14ac:dyDescent="0.25">
      <c r="A5687" s="78" t="s">
        <v>231</v>
      </c>
      <c r="B5687" s="78" t="s">
        <v>2541</v>
      </c>
      <c r="C5687" s="86" t="s">
        <v>1379</v>
      </c>
      <c r="D5687" s="122">
        <v>43847.633668981478</v>
      </c>
    </row>
    <row r="5688" spans="1:4" x14ac:dyDescent="0.25">
      <c r="A5688" s="78" t="s">
        <v>231</v>
      </c>
      <c r="B5688" s="78" t="s">
        <v>2575</v>
      </c>
      <c r="C5688" s="86" t="s">
        <v>1379</v>
      </c>
      <c r="D5688" s="122">
        <v>43847.633668981478</v>
      </c>
    </row>
    <row r="5689" spans="1:4" x14ac:dyDescent="0.25">
      <c r="A5689" s="78" t="s">
        <v>231</v>
      </c>
      <c r="B5689" s="78" t="s">
        <v>2990</v>
      </c>
      <c r="C5689" s="86" t="s">
        <v>1379</v>
      </c>
      <c r="D5689" s="122">
        <v>43847.633668981478</v>
      </c>
    </row>
    <row r="5690" spans="1:4" x14ac:dyDescent="0.25">
      <c r="A5690" s="78" t="s">
        <v>231</v>
      </c>
      <c r="B5690" s="78" t="s">
        <v>2481</v>
      </c>
      <c r="C5690" s="86" t="s">
        <v>1379</v>
      </c>
      <c r="D5690" s="122">
        <v>43847.633668981478</v>
      </c>
    </row>
    <row r="5691" spans="1:4" x14ac:dyDescent="0.25">
      <c r="A5691" s="78" t="s">
        <v>231</v>
      </c>
      <c r="B5691" s="78" t="s">
        <v>3028</v>
      </c>
      <c r="C5691" s="86" t="s">
        <v>1379</v>
      </c>
      <c r="D5691" s="122">
        <v>43847.633668981478</v>
      </c>
    </row>
    <row r="5692" spans="1:4" x14ac:dyDescent="0.25">
      <c r="A5692" s="78" t="s">
        <v>231</v>
      </c>
      <c r="B5692" s="78" t="s">
        <v>3029</v>
      </c>
      <c r="C5692" s="86" t="s">
        <v>1379</v>
      </c>
      <c r="D5692" s="122">
        <v>43847.633668981478</v>
      </c>
    </row>
    <row r="5693" spans="1:4" x14ac:dyDescent="0.25">
      <c r="A5693" s="78" t="s">
        <v>231</v>
      </c>
      <c r="B5693" s="78" t="s">
        <v>2471</v>
      </c>
      <c r="C5693" s="86" t="s">
        <v>1379</v>
      </c>
      <c r="D5693" s="122">
        <v>43847.633668981478</v>
      </c>
    </row>
    <row r="5694" spans="1:4" x14ac:dyDescent="0.25">
      <c r="A5694" s="78" t="s">
        <v>231</v>
      </c>
      <c r="B5694" s="78" t="s">
        <v>2995</v>
      </c>
      <c r="C5694" s="86" t="s">
        <v>1379</v>
      </c>
      <c r="D5694" s="122">
        <v>43847.633668981478</v>
      </c>
    </row>
    <row r="5695" spans="1:4" x14ac:dyDescent="0.25">
      <c r="A5695" s="78" t="s">
        <v>231</v>
      </c>
      <c r="B5695" s="78" t="s">
        <v>2459</v>
      </c>
      <c r="C5695" s="86" t="s">
        <v>1379</v>
      </c>
      <c r="D5695" s="122">
        <v>43847.633668981478</v>
      </c>
    </row>
    <row r="5696" spans="1:4" x14ac:dyDescent="0.25">
      <c r="A5696" s="78" t="s">
        <v>231</v>
      </c>
      <c r="B5696" s="78" t="s">
        <v>3301</v>
      </c>
      <c r="C5696" s="86" t="s">
        <v>1379</v>
      </c>
      <c r="D5696" s="122">
        <v>43847.633668981478</v>
      </c>
    </row>
    <row r="5697" spans="1:4" x14ac:dyDescent="0.25">
      <c r="A5697" s="78" t="s">
        <v>231</v>
      </c>
      <c r="B5697" s="78" t="s">
        <v>2473</v>
      </c>
      <c r="C5697" s="86" t="s">
        <v>1379</v>
      </c>
      <c r="D5697" s="122">
        <v>43847.633668981478</v>
      </c>
    </row>
    <row r="5698" spans="1:4" x14ac:dyDescent="0.25">
      <c r="A5698" s="78" t="s">
        <v>228</v>
      </c>
      <c r="B5698" s="78" t="s">
        <v>3183</v>
      </c>
      <c r="C5698" s="86" t="s">
        <v>1376</v>
      </c>
      <c r="D5698" s="122">
        <v>43847.674131944441</v>
      </c>
    </row>
    <row r="5699" spans="1:4" x14ac:dyDescent="0.25">
      <c r="A5699" s="78" t="s">
        <v>228</v>
      </c>
      <c r="B5699" s="78">
        <v>15</v>
      </c>
      <c r="C5699" s="86" t="s">
        <v>1376</v>
      </c>
      <c r="D5699" s="122">
        <v>43847.674131944441</v>
      </c>
    </row>
    <row r="5700" spans="1:4" x14ac:dyDescent="0.25">
      <c r="A5700" s="78" t="s">
        <v>228</v>
      </c>
      <c r="B5700" s="78" t="s">
        <v>2484</v>
      </c>
      <c r="C5700" s="86" t="s">
        <v>1376</v>
      </c>
      <c r="D5700" s="122">
        <v>43847.674131944441</v>
      </c>
    </row>
    <row r="5701" spans="1:4" x14ac:dyDescent="0.25">
      <c r="A5701" s="78" t="s">
        <v>228</v>
      </c>
      <c r="B5701" s="78" t="s">
        <v>2980</v>
      </c>
      <c r="C5701" s="86" t="s">
        <v>1376</v>
      </c>
      <c r="D5701" s="122">
        <v>43847.674131944441</v>
      </c>
    </row>
    <row r="5702" spans="1:4" x14ac:dyDescent="0.25">
      <c r="A5702" s="78" t="s">
        <v>228</v>
      </c>
      <c r="B5702" s="78" t="s">
        <v>2981</v>
      </c>
      <c r="C5702" s="86" t="s">
        <v>1376</v>
      </c>
      <c r="D5702" s="122">
        <v>43847.674131944441</v>
      </c>
    </row>
    <row r="5703" spans="1:4" x14ac:dyDescent="0.25">
      <c r="A5703" s="78" t="s">
        <v>228</v>
      </c>
      <c r="B5703" s="78" t="s">
        <v>2994</v>
      </c>
      <c r="C5703" s="86" t="s">
        <v>1376</v>
      </c>
      <c r="D5703" s="122">
        <v>43847.674131944441</v>
      </c>
    </row>
    <row r="5704" spans="1:4" x14ac:dyDescent="0.25">
      <c r="A5704" s="78" t="s">
        <v>228</v>
      </c>
      <c r="B5704" s="78" t="s">
        <v>2666</v>
      </c>
      <c r="C5704" s="86" t="s">
        <v>1376</v>
      </c>
      <c r="D5704" s="122">
        <v>43847.674131944441</v>
      </c>
    </row>
    <row r="5705" spans="1:4" x14ac:dyDescent="0.25">
      <c r="A5705" s="78" t="s">
        <v>228</v>
      </c>
      <c r="B5705" s="78" t="s">
        <v>3038</v>
      </c>
      <c r="C5705" s="86" t="s">
        <v>1376</v>
      </c>
      <c r="D5705" s="122">
        <v>43847.674131944441</v>
      </c>
    </row>
    <row r="5706" spans="1:4" x14ac:dyDescent="0.25">
      <c r="A5706" s="78" t="s">
        <v>228</v>
      </c>
      <c r="B5706" s="78" t="s">
        <v>3052</v>
      </c>
      <c r="C5706" s="86" t="s">
        <v>1376</v>
      </c>
      <c r="D5706" s="122">
        <v>43847.674131944441</v>
      </c>
    </row>
    <row r="5707" spans="1:4" x14ac:dyDescent="0.25">
      <c r="A5707" s="78" t="s">
        <v>228</v>
      </c>
      <c r="B5707" s="78" t="s">
        <v>2982</v>
      </c>
      <c r="C5707" s="86" t="s">
        <v>1376</v>
      </c>
      <c r="D5707" s="122">
        <v>43847.674131944441</v>
      </c>
    </row>
    <row r="5708" spans="1:4" x14ac:dyDescent="0.25">
      <c r="A5708" s="78" t="s">
        <v>228</v>
      </c>
      <c r="B5708" s="78" t="s">
        <v>3039</v>
      </c>
      <c r="C5708" s="86" t="s">
        <v>1376</v>
      </c>
      <c r="D5708" s="122">
        <v>43847.674131944441</v>
      </c>
    </row>
    <row r="5709" spans="1:4" x14ac:dyDescent="0.25">
      <c r="A5709" s="78" t="s">
        <v>228</v>
      </c>
      <c r="B5709" s="78" t="s">
        <v>3015</v>
      </c>
      <c r="C5709" s="86" t="s">
        <v>1376</v>
      </c>
      <c r="D5709" s="122">
        <v>43847.674131944441</v>
      </c>
    </row>
    <row r="5710" spans="1:4" x14ac:dyDescent="0.25">
      <c r="A5710" s="78" t="s">
        <v>228</v>
      </c>
      <c r="B5710" s="78" t="s">
        <v>3012</v>
      </c>
      <c r="C5710" s="86" t="s">
        <v>1376</v>
      </c>
      <c r="D5710" s="122">
        <v>43847.674131944441</v>
      </c>
    </row>
    <row r="5711" spans="1:4" x14ac:dyDescent="0.25">
      <c r="A5711" s="78" t="s">
        <v>228</v>
      </c>
      <c r="B5711" s="78" t="s">
        <v>2460</v>
      </c>
      <c r="C5711" s="86" t="s">
        <v>1376</v>
      </c>
      <c r="D5711" s="122">
        <v>43847.674131944441</v>
      </c>
    </row>
    <row r="5712" spans="1:4" x14ac:dyDescent="0.25">
      <c r="A5712" s="78" t="s">
        <v>228</v>
      </c>
      <c r="B5712" s="78" t="s">
        <v>3095</v>
      </c>
      <c r="C5712" s="86" t="s">
        <v>1376</v>
      </c>
      <c r="D5712" s="122">
        <v>43847.674131944441</v>
      </c>
    </row>
    <row r="5713" spans="1:4" x14ac:dyDescent="0.25">
      <c r="A5713" s="78" t="s">
        <v>228</v>
      </c>
      <c r="B5713" s="78" t="s">
        <v>2667</v>
      </c>
      <c r="C5713" s="86" t="s">
        <v>1376</v>
      </c>
      <c r="D5713" s="122">
        <v>43847.674131944441</v>
      </c>
    </row>
    <row r="5714" spans="1:4" x14ac:dyDescent="0.25">
      <c r="A5714" s="78" t="s">
        <v>228</v>
      </c>
      <c r="B5714" s="78" t="s">
        <v>2668</v>
      </c>
      <c r="C5714" s="86" t="s">
        <v>1376</v>
      </c>
      <c r="D5714" s="122">
        <v>43847.674131944441</v>
      </c>
    </row>
    <row r="5715" spans="1:4" x14ac:dyDescent="0.25">
      <c r="A5715" s="78" t="s">
        <v>228</v>
      </c>
      <c r="B5715" s="78" t="s">
        <v>2669</v>
      </c>
      <c r="C5715" s="86" t="s">
        <v>1376</v>
      </c>
      <c r="D5715" s="122">
        <v>43847.674131944441</v>
      </c>
    </row>
    <row r="5716" spans="1:4" x14ac:dyDescent="0.25">
      <c r="A5716" s="78" t="s">
        <v>228</v>
      </c>
      <c r="B5716" s="78" t="s">
        <v>3155</v>
      </c>
      <c r="C5716" s="86" t="s">
        <v>1376</v>
      </c>
      <c r="D5716" s="122">
        <v>43847.674131944441</v>
      </c>
    </row>
    <row r="5717" spans="1:4" x14ac:dyDescent="0.25">
      <c r="A5717" s="78" t="s">
        <v>228</v>
      </c>
      <c r="B5717" s="78" t="s">
        <v>2477</v>
      </c>
      <c r="C5717" s="86" t="s">
        <v>1376</v>
      </c>
      <c r="D5717" s="122">
        <v>43847.674131944441</v>
      </c>
    </row>
    <row r="5718" spans="1:4" x14ac:dyDescent="0.25">
      <c r="A5718" s="78" t="s">
        <v>228</v>
      </c>
      <c r="B5718" s="78" t="s">
        <v>2541</v>
      </c>
      <c r="C5718" s="86" t="s">
        <v>1376</v>
      </c>
      <c r="D5718" s="122">
        <v>43847.674131944441</v>
      </c>
    </row>
    <row r="5719" spans="1:4" x14ac:dyDescent="0.25">
      <c r="A5719" s="78" t="s">
        <v>228</v>
      </c>
      <c r="B5719" s="78" t="s">
        <v>2575</v>
      </c>
      <c r="C5719" s="86" t="s">
        <v>1376</v>
      </c>
      <c r="D5719" s="122">
        <v>43847.674131944441</v>
      </c>
    </row>
    <row r="5720" spans="1:4" x14ac:dyDescent="0.25">
      <c r="A5720" s="78" t="s">
        <v>228</v>
      </c>
      <c r="B5720" s="78" t="s">
        <v>2990</v>
      </c>
      <c r="C5720" s="86" t="s">
        <v>1376</v>
      </c>
      <c r="D5720" s="122">
        <v>43847.674131944441</v>
      </c>
    </row>
    <row r="5721" spans="1:4" x14ac:dyDescent="0.25">
      <c r="A5721" s="78" t="s">
        <v>228</v>
      </c>
      <c r="B5721" s="78" t="s">
        <v>2481</v>
      </c>
      <c r="C5721" s="86" t="s">
        <v>1376</v>
      </c>
      <c r="D5721" s="122">
        <v>43847.674131944441</v>
      </c>
    </row>
    <row r="5722" spans="1:4" x14ac:dyDescent="0.25">
      <c r="A5722" s="78" t="s">
        <v>228</v>
      </c>
      <c r="B5722" s="78" t="s">
        <v>3028</v>
      </c>
      <c r="C5722" s="86" t="s">
        <v>1376</v>
      </c>
      <c r="D5722" s="122">
        <v>43847.674131944441</v>
      </c>
    </row>
    <row r="5723" spans="1:4" x14ac:dyDescent="0.25">
      <c r="A5723" s="78" t="s">
        <v>228</v>
      </c>
      <c r="B5723" s="78" t="s">
        <v>3029</v>
      </c>
      <c r="C5723" s="86" t="s">
        <v>1376</v>
      </c>
      <c r="D5723" s="122">
        <v>43847.674131944441</v>
      </c>
    </row>
    <row r="5724" spans="1:4" x14ac:dyDescent="0.25">
      <c r="A5724" s="78" t="s">
        <v>228</v>
      </c>
      <c r="B5724" s="78" t="s">
        <v>2471</v>
      </c>
      <c r="C5724" s="86" t="s">
        <v>1376</v>
      </c>
      <c r="D5724" s="122">
        <v>43847.674131944441</v>
      </c>
    </row>
    <row r="5725" spans="1:4" x14ac:dyDescent="0.25">
      <c r="A5725" s="78" t="s">
        <v>228</v>
      </c>
      <c r="B5725" s="78" t="s">
        <v>2995</v>
      </c>
      <c r="C5725" s="86" t="s">
        <v>1376</v>
      </c>
      <c r="D5725" s="122">
        <v>43847.674131944441</v>
      </c>
    </row>
    <row r="5726" spans="1:4" x14ac:dyDescent="0.25">
      <c r="A5726" s="78" t="s">
        <v>228</v>
      </c>
      <c r="B5726" s="78" t="s">
        <v>2459</v>
      </c>
      <c r="C5726" s="86" t="s">
        <v>1376</v>
      </c>
      <c r="D5726" s="122">
        <v>43847.674131944441</v>
      </c>
    </row>
    <row r="5727" spans="1:4" x14ac:dyDescent="0.25">
      <c r="A5727" s="78" t="s">
        <v>228</v>
      </c>
      <c r="B5727" s="78" t="s">
        <v>3301</v>
      </c>
      <c r="C5727" s="86" t="s">
        <v>1376</v>
      </c>
      <c r="D5727" s="122">
        <v>43847.674131944441</v>
      </c>
    </row>
    <row r="5728" spans="1:4" x14ac:dyDescent="0.25">
      <c r="A5728" s="78" t="s">
        <v>228</v>
      </c>
      <c r="B5728" s="78" t="s">
        <v>2473</v>
      </c>
      <c r="C5728" s="86" t="s">
        <v>1376</v>
      </c>
      <c r="D5728" s="122">
        <v>43847.674131944441</v>
      </c>
    </row>
    <row r="5729" spans="1:4" x14ac:dyDescent="0.25">
      <c r="A5729" s="78" t="s">
        <v>227</v>
      </c>
      <c r="B5729" s="78" t="s">
        <v>3302</v>
      </c>
      <c r="C5729" s="86" t="s">
        <v>1375</v>
      </c>
      <c r="D5729" s="122">
        <v>43847.646018518521</v>
      </c>
    </row>
    <row r="5730" spans="1:4" x14ac:dyDescent="0.25">
      <c r="A5730" s="78" t="s">
        <v>227</v>
      </c>
      <c r="B5730" s="78" t="s">
        <v>2987</v>
      </c>
      <c r="C5730" s="86" t="s">
        <v>1375</v>
      </c>
      <c r="D5730" s="122">
        <v>43847.646018518521</v>
      </c>
    </row>
    <row r="5731" spans="1:4" x14ac:dyDescent="0.25">
      <c r="A5731" s="78" t="s">
        <v>227</v>
      </c>
      <c r="B5731" s="78" t="s">
        <v>2524</v>
      </c>
      <c r="C5731" s="86" t="s">
        <v>1375</v>
      </c>
      <c r="D5731" s="122">
        <v>43847.646018518521</v>
      </c>
    </row>
    <row r="5732" spans="1:4" x14ac:dyDescent="0.25">
      <c r="A5732" s="78" t="s">
        <v>227</v>
      </c>
      <c r="B5732" s="78" t="s">
        <v>2461</v>
      </c>
      <c r="C5732" s="86" t="s">
        <v>1375</v>
      </c>
      <c r="D5732" s="122">
        <v>43847.646018518521</v>
      </c>
    </row>
    <row r="5733" spans="1:4" x14ac:dyDescent="0.25">
      <c r="A5733" s="78" t="s">
        <v>227</v>
      </c>
      <c r="B5733" s="78" t="s">
        <v>2994</v>
      </c>
      <c r="C5733" s="86" t="s">
        <v>1375</v>
      </c>
      <c r="D5733" s="122">
        <v>43847.646018518521</v>
      </c>
    </row>
    <row r="5734" spans="1:4" x14ac:dyDescent="0.25">
      <c r="A5734" s="78" t="s">
        <v>227</v>
      </c>
      <c r="B5734" s="78" t="s">
        <v>3068</v>
      </c>
      <c r="C5734" s="86" t="s">
        <v>1375</v>
      </c>
      <c r="D5734" s="122">
        <v>43847.646018518521</v>
      </c>
    </row>
    <row r="5735" spans="1:4" x14ac:dyDescent="0.25">
      <c r="A5735" s="78" t="s">
        <v>227</v>
      </c>
      <c r="B5735" s="78" t="s">
        <v>2592</v>
      </c>
      <c r="C5735" s="86" t="s">
        <v>1375</v>
      </c>
      <c r="D5735" s="122">
        <v>43847.646018518521</v>
      </c>
    </row>
    <row r="5736" spans="1:4" x14ac:dyDescent="0.25">
      <c r="A5736" s="78" t="s">
        <v>227</v>
      </c>
      <c r="B5736" s="78">
        <v>31</v>
      </c>
      <c r="C5736" s="86" t="s">
        <v>1375</v>
      </c>
      <c r="D5736" s="122">
        <v>43847.646018518521</v>
      </c>
    </row>
    <row r="5737" spans="1:4" x14ac:dyDescent="0.25">
      <c r="A5737" s="78" t="s">
        <v>227</v>
      </c>
      <c r="B5737" s="78" t="s">
        <v>2982</v>
      </c>
      <c r="C5737" s="86" t="s">
        <v>1375</v>
      </c>
      <c r="D5737" s="122">
        <v>43847.646018518521</v>
      </c>
    </row>
    <row r="5738" spans="1:4" x14ac:dyDescent="0.25">
      <c r="A5738" s="78" t="s">
        <v>227</v>
      </c>
      <c r="B5738" s="78" t="s">
        <v>3089</v>
      </c>
      <c r="C5738" s="86" t="s">
        <v>1375</v>
      </c>
      <c r="D5738" s="122">
        <v>43847.646018518521</v>
      </c>
    </row>
    <row r="5739" spans="1:4" x14ac:dyDescent="0.25">
      <c r="A5739" s="78" t="s">
        <v>227</v>
      </c>
      <c r="B5739" s="78">
        <v>17</v>
      </c>
      <c r="C5739" s="86" t="s">
        <v>1375</v>
      </c>
      <c r="D5739" s="122">
        <v>43847.646018518521</v>
      </c>
    </row>
    <row r="5740" spans="1:4" x14ac:dyDescent="0.25">
      <c r="A5740" s="78" t="s">
        <v>227</v>
      </c>
      <c r="B5740" s="78" t="s">
        <v>2479</v>
      </c>
      <c r="C5740" s="86" t="s">
        <v>1375</v>
      </c>
      <c r="D5740" s="122">
        <v>43847.646018518521</v>
      </c>
    </row>
    <row r="5741" spans="1:4" x14ac:dyDescent="0.25">
      <c r="A5741" s="78" t="s">
        <v>227</v>
      </c>
      <c r="B5741" s="78" t="s">
        <v>3039</v>
      </c>
      <c r="C5741" s="86" t="s">
        <v>1375</v>
      </c>
      <c r="D5741" s="122">
        <v>43847.646018518521</v>
      </c>
    </row>
    <row r="5742" spans="1:4" x14ac:dyDescent="0.25">
      <c r="A5742" s="78" t="s">
        <v>227</v>
      </c>
      <c r="B5742" s="78" t="s">
        <v>3205</v>
      </c>
      <c r="C5742" s="86" t="s">
        <v>1375</v>
      </c>
      <c r="D5742" s="122">
        <v>43847.646018518521</v>
      </c>
    </row>
    <row r="5743" spans="1:4" x14ac:dyDescent="0.25">
      <c r="A5743" s="78" t="s">
        <v>227</v>
      </c>
      <c r="B5743" s="78" t="s">
        <v>3041</v>
      </c>
      <c r="C5743" s="86" t="s">
        <v>1375</v>
      </c>
      <c r="D5743" s="122">
        <v>43847.646018518521</v>
      </c>
    </row>
    <row r="5744" spans="1:4" x14ac:dyDescent="0.25">
      <c r="A5744" s="78" t="s">
        <v>227</v>
      </c>
      <c r="B5744" s="78" t="s">
        <v>2992</v>
      </c>
      <c r="C5744" s="86" t="s">
        <v>1375</v>
      </c>
      <c r="D5744" s="122">
        <v>43847.646018518521</v>
      </c>
    </row>
    <row r="5745" spans="1:4" x14ac:dyDescent="0.25">
      <c r="A5745" s="78" t="s">
        <v>227</v>
      </c>
      <c r="B5745" s="78" t="s">
        <v>2450</v>
      </c>
      <c r="C5745" s="86" t="s">
        <v>1375</v>
      </c>
      <c r="D5745" s="122">
        <v>43847.646018518521</v>
      </c>
    </row>
    <row r="5746" spans="1:4" x14ac:dyDescent="0.25">
      <c r="A5746" s="78" t="s">
        <v>227</v>
      </c>
      <c r="B5746" s="78" t="s">
        <v>2936</v>
      </c>
      <c r="C5746" s="86" t="s">
        <v>1375</v>
      </c>
      <c r="D5746" s="122">
        <v>43847.646018518521</v>
      </c>
    </row>
    <row r="5747" spans="1:4" x14ac:dyDescent="0.25">
      <c r="A5747" s="78" t="s">
        <v>227</v>
      </c>
      <c r="B5747" s="78" t="s">
        <v>3303</v>
      </c>
      <c r="C5747" s="86" t="s">
        <v>1375</v>
      </c>
      <c r="D5747" s="122">
        <v>43847.646018518521</v>
      </c>
    </row>
    <row r="5748" spans="1:4" x14ac:dyDescent="0.25">
      <c r="A5748" s="78" t="s">
        <v>227</v>
      </c>
      <c r="B5748" s="78" t="s">
        <v>3245</v>
      </c>
      <c r="C5748" s="86" t="s">
        <v>1375</v>
      </c>
      <c r="D5748" s="122">
        <v>43847.646018518521</v>
      </c>
    </row>
    <row r="5749" spans="1:4" x14ac:dyDescent="0.25">
      <c r="A5749" s="78" t="s">
        <v>227</v>
      </c>
      <c r="B5749" s="78" t="s">
        <v>3302</v>
      </c>
      <c r="C5749" s="86" t="s">
        <v>1374</v>
      </c>
      <c r="D5749" s="122">
        <v>43846.396134259259</v>
      </c>
    </row>
    <row r="5750" spans="1:4" x14ac:dyDescent="0.25">
      <c r="A5750" s="78" t="s">
        <v>227</v>
      </c>
      <c r="B5750" s="78" t="s">
        <v>2987</v>
      </c>
      <c r="C5750" s="86" t="s">
        <v>1374</v>
      </c>
      <c r="D5750" s="122">
        <v>43846.396134259259</v>
      </c>
    </row>
    <row r="5751" spans="1:4" x14ac:dyDescent="0.25">
      <c r="A5751" s="78" t="s">
        <v>227</v>
      </c>
      <c r="B5751" s="78" t="s">
        <v>2524</v>
      </c>
      <c r="C5751" s="86" t="s">
        <v>1374</v>
      </c>
      <c r="D5751" s="122">
        <v>43846.396134259259</v>
      </c>
    </row>
    <row r="5752" spans="1:4" x14ac:dyDescent="0.25">
      <c r="A5752" s="78" t="s">
        <v>227</v>
      </c>
      <c r="B5752" s="78" t="s">
        <v>2461</v>
      </c>
      <c r="C5752" s="86" t="s">
        <v>1374</v>
      </c>
      <c r="D5752" s="122">
        <v>43846.396134259259</v>
      </c>
    </row>
    <row r="5753" spans="1:4" x14ac:dyDescent="0.25">
      <c r="A5753" s="78" t="s">
        <v>227</v>
      </c>
      <c r="B5753" s="78" t="s">
        <v>2994</v>
      </c>
      <c r="C5753" s="86" t="s">
        <v>1374</v>
      </c>
      <c r="D5753" s="122">
        <v>43846.396134259259</v>
      </c>
    </row>
    <row r="5754" spans="1:4" x14ac:dyDescent="0.25">
      <c r="A5754" s="78" t="s">
        <v>227</v>
      </c>
      <c r="B5754" s="78" t="s">
        <v>3068</v>
      </c>
      <c r="C5754" s="86" t="s">
        <v>1374</v>
      </c>
      <c r="D5754" s="122">
        <v>43846.396134259259</v>
      </c>
    </row>
    <row r="5755" spans="1:4" x14ac:dyDescent="0.25">
      <c r="A5755" s="78" t="s">
        <v>227</v>
      </c>
      <c r="B5755" s="78" t="s">
        <v>2592</v>
      </c>
      <c r="C5755" s="86" t="s">
        <v>1374</v>
      </c>
      <c r="D5755" s="122">
        <v>43846.396134259259</v>
      </c>
    </row>
    <row r="5756" spans="1:4" x14ac:dyDescent="0.25">
      <c r="A5756" s="78" t="s">
        <v>227</v>
      </c>
      <c r="B5756" s="78">
        <v>31</v>
      </c>
      <c r="C5756" s="86" t="s">
        <v>1374</v>
      </c>
      <c r="D5756" s="122">
        <v>43846.396134259259</v>
      </c>
    </row>
    <row r="5757" spans="1:4" x14ac:dyDescent="0.25">
      <c r="A5757" s="78" t="s">
        <v>227</v>
      </c>
      <c r="B5757" s="78" t="s">
        <v>2982</v>
      </c>
      <c r="C5757" s="86" t="s">
        <v>1374</v>
      </c>
      <c r="D5757" s="122">
        <v>43846.396134259259</v>
      </c>
    </row>
    <row r="5758" spans="1:4" x14ac:dyDescent="0.25">
      <c r="A5758" s="78" t="s">
        <v>227</v>
      </c>
      <c r="B5758" s="78" t="s">
        <v>3089</v>
      </c>
      <c r="C5758" s="86" t="s">
        <v>1374</v>
      </c>
      <c r="D5758" s="122">
        <v>43846.396134259259</v>
      </c>
    </row>
    <row r="5759" spans="1:4" x14ac:dyDescent="0.25">
      <c r="A5759" s="78" t="s">
        <v>227</v>
      </c>
      <c r="B5759" s="78">
        <v>17</v>
      </c>
      <c r="C5759" s="86" t="s">
        <v>1374</v>
      </c>
      <c r="D5759" s="122">
        <v>43846.396134259259</v>
      </c>
    </row>
    <row r="5760" spans="1:4" x14ac:dyDescent="0.25">
      <c r="A5760" s="78" t="s">
        <v>227</v>
      </c>
      <c r="B5760" s="78" t="s">
        <v>2479</v>
      </c>
      <c r="C5760" s="86" t="s">
        <v>1374</v>
      </c>
      <c r="D5760" s="122">
        <v>43846.396134259259</v>
      </c>
    </row>
    <row r="5761" spans="1:4" x14ac:dyDescent="0.25">
      <c r="A5761" s="78" t="s">
        <v>227</v>
      </c>
      <c r="B5761" s="78" t="s">
        <v>3039</v>
      </c>
      <c r="C5761" s="86" t="s">
        <v>1374</v>
      </c>
      <c r="D5761" s="122">
        <v>43846.396134259259</v>
      </c>
    </row>
    <row r="5762" spans="1:4" x14ac:dyDescent="0.25">
      <c r="A5762" s="78" t="s">
        <v>227</v>
      </c>
      <c r="B5762" s="78" t="s">
        <v>3205</v>
      </c>
      <c r="C5762" s="86" t="s">
        <v>1374</v>
      </c>
      <c r="D5762" s="122">
        <v>43846.396134259259</v>
      </c>
    </row>
    <row r="5763" spans="1:4" x14ac:dyDescent="0.25">
      <c r="A5763" s="78" t="s">
        <v>227</v>
      </c>
      <c r="B5763" s="78" t="s">
        <v>3041</v>
      </c>
      <c r="C5763" s="86" t="s">
        <v>1374</v>
      </c>
      <c r="D5763" s="122">
        <v>43846.396134259259</v>
      </c>
    </row>
    <row r="5764" spans="1:4" x14ac:dyDescent="0.25">
      <c r="A5764" s="78" t="s">
        <v>227</v>
      </c>
      <c r="B5764" s="78" t="s">
        <v>2992</v>
      </c>
      <c r="C5764" s="86" t="s">
        <v>1374</v>
      </c>
      <c r="D5764" s="122">
        <v>43846.396134259259</v>
      </c>
    </row>
    <row r="5765" spans="1:4" x14ac:dyDescent="0.25">
      <c r="A5765" s="78" t="s">
        <v>227</v>
      </c>
      <c r="B5765" s="78" t="s">
        <v>2450</v>
      </c>
      <c r="C5765" s="86" t="s">
        <v>1374</v>
      </c>
      <c r="D5765" s="122">
        <v>43846.396134259259</v>
      </c>
    </row>
    <row r="5766" spans="1:4" x14ac:dyDescent="0.25">
      <c r="A5766" s="78" t="s">
        <v>227</v>
      </c>
      <c r="B5766" s="78" t="s">
        <v>2936</v>
      </c>
      <c r="C5766" s="86" t="s">
        <v>1374</v>
      </c>
      <c r="D5766" s="122">
        <v>43846.396134259259</v>
      </c>
    </row>
    <row r="5767" spans="1:4" x14ac:dyDescent="0.25">
      <c r="A5767" s="78" t="s">
        <v>227</v>
      </c>
      <c r="B5767" s="78" t="s">
        <v>3303</v>
      </c>
      <c r="C5767" s="86" t="s">
        <v>1374</v>
      </c>
      <c r="D5767" s="122">
        <v>43846.396134259259</v>
      </c>
    </row>
    <row r="5768" spans="1:4" x14ac:dyDescent="0.25">
      <c r="A5768" s="78" t="s">
        <v>227</v>
      </c>
      <c r="B5768" s="78" t="s">
        <v>3245</v>
      </c>
      <c r="C5768" s="86" t="s">
        <v>1374</v>
      </c>
      <c r="D5768" s="122">
        <v>43846.396134259259</v>
      </c>
    </row>
    <row r="5769" spans="1:4" x14ac:dyDescent="0.25">
      <c r="A5769" s="78" t="s">
        <v>226</v>
      </c>
      <c r="B5769" s="78" t="s">
        <v>1726</v>
      </c>
      <c r="C5769" s="86" t="s">
        <v>1373</v>
      </c>
      <c r="D5769" s="122">
        <v>43847.593831018516</v>
      </c>
    </row>
    <row r="5770" spans="1:4" x14ac:dyDescent="0.25">
      <c r="A5770" s="78" t="s">
        <v>226</v>
      </c>
      <c r="B5770" s="78">
        <v>2020</v>
      </c>
      <c r="C5770" s="86" t="s">
        <v>1373</v>
      </c>
      <c r="D5770" s="122">
        <v>43847.593831018516</v>
      </c>
    </row>
    <row r="5771" spans="1:4" x14ac:dyDescent="0.25">
      <c r="A5771" s="78" t="s">
        <v>226</v>
      </c>
      <c r="B5771" s="78" t="s">
        <v>3304</v>
      </c>
      <c r="C5771" s="86" t="s">
        <v>1373</v>
      </c>
      <c r="D5771" s="122">
        <v>43847.593831018516</v>
      </c>
    </row>
    <row r="5772" spans="1:4" x14ac:dyDescent="0.25">
      <c r="A5772" s="78" t="s">
        <v>226</v>
      </c>
      <c r="B5772" s="78" t="s">
        <v>2984</v>
      </c>
      <c r="C5772" s="86" t="s">
        <v>1373</v>
      </c>
      <c r="D5772" s="122">
        <v>43847.593831018516</v>
      </c>
    </row>
    <row r="5773" spans="1:4" x14ac:dyDescent="0.25">
      <c r="A5773" s="78" t="s">
        <v>226</v>
      </c>
      <c r="B5773" s="78" t="s">
        <v>3038</v>
      </c>
      <c r="C5773" s="86" t="s">
        <v>1373</v>
      </c>
      <c r="D5773" s="122">
        <v>43847.593831018516</v>
      </c>
    </row>
    <row r="5774" spans="1:4" x14ac:dyDescent="0.25">
      <c r="A5774" s="78" t="s">
        <v>226</v>
      </c>
      <c r="B5774" s="78" t="s">
        <v>3052</v>
      </c>
      <c r="C5774" s="86" t="s">
        <v>1373</v>
      </c>
      <c r="D5774" s="122">
        <v>43847.593831018516</v>
      </c>
    </row>
    <row r="5775" spans="1:4" x14ac:dyDescent="0.25">
      <c r="A5775" s="78" t="s">
        <v>226</v>
      </c>
      <c r="B5775" s="78" t="s">
        <v>2982</v>
      </c>
      <c r="C5775" s="86" t="s">
        <v>1373</v>
      </c>
      <c r="D5775" s="122">
        <v>43847.593831018516</v>
      </c>
    </row>
    <row r="5776" spans="1:4" x14ac:dyDescent="0.25">
      <c r="A5776" s="78" t="s">
        <v>226</v>
      </c>
      <c r="B5776" s="78" t="s">
        <v>2983</v>
      </c>
      <c r="C5776" s="86" t="s">
        <v>1373</v>
      </c>
      <c r="D5776" s="122">
        <v>43847.593831018516</v>
      </c>
    </row>
    <row r="5777" spans="1:4" x14ac:dyDescent="0.25">
      <c r="A5777" s="78" t="s">
        <v>226</v>
      </c>
      <c r="B5777" s="78" t="s">
        <v>3053</v>
      </c>
      <c r="C5777" s="86" t="s">
        <v>1373</v>
      </c>
      <c r="D5777" s="122">
        <v>43847.593831018516</v>
      </c>
    </row>
    <row r="5778" spans="1:4" x14ac:dyDescent="0.25">
      <c r="A5778" s="78" t="s">
        <v>226</v>
      </c>
      <c r="B5778" s="78" t="s">
        <v>3122</v>
      </c>
      <c r="C5778" s="86" t="s">
        <v>1373</v>
      </c>
      <c r="D5778" s="122">
        <v>43847.593831018516</v>
      </c>
    </row>
    <row r="5779" spans="1:4" x14ac:dyDescent="0.25">
      <c r="A5779" s="78" t="s">
        <v>226</v>
      </c>
      <c r="B5779" s="78" t="s">
        <v>3305</v>
      </c>
      <c r="C5779" s="86" t="s">
        <v>1373</v>
      </c>
      <c r="D5779" s="122">
        <v>43847.593831018516</v>
      </c>
    </row>
    <row r="5780" spans="1:4" x14ac:dyDescent="0.25">
      <c r="A5780" s="78" t="s">
        <v>226</v>
      </c>
      <c r="B5780" s="78" t="s">
        <v>2994</v>
      </c>
      <c r="C5780" s="86" t="s">
        <v>1373</v>
      </c>
      <c r="D5780" s="122">
        <v>43847.593831018516</v>
      </c>
    </row>
    <row r="5781" spans="1:4" x14ac:dyDescent="0.25">
      <c r="A5781" s="78" t="s">
        <v>226</v>
      </c>
      <c r="B5781" s="78" t="s">
        <v>3306</v>
      </c>
      <c r="C5781" s="86" t="s">
        <v>1373</v>
      </c>
      <c r="D5781" s="122">
        <v>43847.593831018516</v>
      </c>
    </row>
    <row r="5782" spans="1:4" x14ac:dyDescent="0.25">
      <c r="A5782" s="78" t="s">
        <v>226</v>
      </c>
      <c r="B5782" s="78" t="s">
        <v>3062</v>
      </c>
      <c r="C5782" s="86" t="s">
        <v>1373</v>
      </c>
      <c r="D5782" s="122">
        <v>43847.593831018516</v>
      </c>
    </row>
    <row r="5783" spans="1:4" x14ac:dyDescent="0.25">
      <c r="A5783" s="78" t="s">
        <v>226</v>
      </c>
      <c r="B5783" s="78" t="s">
        <v>2940</v>
      </c>
      <c r="C5783" s="86" t="s">
        <v>1373</v>
      </c>
      <c r="D5783" s="122">
        <v>43847.593831018516</v>
      </c>
    </row>
    <row r="5784" spans="1:4" x14ac:dyDescent="0.25">
      <c r="A5784" s="78" t="s">
        <v>226</v>
      </c>
      <c r="B5784" s="78" t="s">
        <v>2981</v>
      </c>
      <c r="C5784" s="86" t="s">
        <v>1373</v>
      </c>
      <c r="D5784" s="122">
        <v>43847.593831018516</v>
      </c>
    </row>
    <row r="5785" spans="1:4" x14ac:dyDescent="0.25">
      <c r="A5785" s="78" t="s">
        <v>226</v>
      </c>
      <c r="B5785" s="78" t="s">
        <v>3307</v>
      </c>
      <c r="C5785" s="86" t="s">
        <v>1373</v>
      </c>
      <c r="D5785" s="122">
        <v>43847.593831018516</v>
      </c>
    </row>
    <row r="5786" spans="1:4" x14ac:dyDescent="0.25">
      <c r="A5786" s="78" t="s">
        <v>226</v>
      </c>
      <c r="B5786" s="78" t="s">
        <v>2990</v>
      </c>
      <c r="C5786" s="86" t="s">
        <v>1373</v>
      </c>
      <c r="D5786" s="122">
        <v>43847.593831018516</v>
      </c>
    </row>
    <row r="5787" spans="1:4" x14ac:dyDescent="0.25">
      <c r="A5787" s="78" t="s">
        <v>226</v>
      </c>
      <c r="B5787" s="78" t="s">
        <v>2724</v>
      </c>
      <c r="C5787" s="86" t="s">
        <v>1373</v>
      </c>
      <c r="D5787" s="122">
        <v>43847.593831018516</v>
      </c>
    </row>
    <row r="5788" spans="1:4" x14ac:dyDescent="0.25">
      <c r="A5788" s="78" t="s">
        <v>226</v>
      </c>
      <c r="B5788" s="78" t="s">
        <v>2506</v>
      </c>
      <c r="C5788" s="86" t="s">
        <v>1373</v>
      </c>
      <c r="D5788" s="122">
        <v>43847.593831018516</v>
      </c>
    </row>
    <row r="5789" spans="1:4" x14ac:dyDescent="0.25">
      <c r="A5789" s="78" t="s">
        <v>226</v>
      </c>
      <c r="B5789" s="78" t="s">
        <v>3034</v>
      </c>
      <c r="C5789" s="86" t="s">
        <v>1373</v>
      </c>
      <c r="D5789" s="122">
        <v>43847.593831018516</v>
      </c>
    </row>
    <row r="5790" spans="1:4" x14ac:dyDescent="0.25">
      <c r="A5790" s="78" t="s">
        <v>226</v>
      </c>
      <c r="B5790" s="78" t="s">
        <v>2473</v>
      </c>
      <c r="C5790" s="86" t="s">
        <v>1373</v>
      </c>
      <c r="D5790" s="122">
        <v>43847.593831018516</v>
      </c>
    </row>
    <row r="5791" spans="1:4" x14ac:dyDescent="0.25">
      <c r="A5791" s="78" t="s">
        <v>226</v>
      </c>
      <c r="B5791" s="78" t="s">
        <v>3308</v>
      </c>
      <c r="C5791" s="86" t="s">
        <v>1373</v>
      </c>
      <c r="D5791" s="122">
        <v>43847.593831018516</v>
      </c>
    </row>
    <row r="5792" spans="1:4" x14ac:dyDescent="0.25">
      <c r="A5792" s="78" t="s">
        <v>226</v>
      </c>
      <c r="B5792" s="78" t="s">
        <v>293</v>
      </c>
      <c r="C5792" s="86" t="s">
        <v>1373</v>
      </c>
      <c r="D5792" s="122">
        <v>43847.593831018516</v>
      </c>
    </row>
    <row r="5793" spans="1:4" x14ac:dyDescent="0.25">
      <c r="A5793" s="78" t="s">
        <v>225</v>
      </c>
      <c r="B5793" s="78" t="s">
        <v>3179</v>
      </c>
      <c r="C5793" s="86" t="s">
        <v>1372</v>
      </c>
      <c r="D5793" s="122">
        <v>43846.881030092591</v>
      </c>
    </row>
    <row r="5794" spans="1:4" x14ac:dyDescent="0.25">
      <c r="A5794" s="78" t="s">
        <v>225</v>
      </c>
      <c r="B5794" s="78" t="s">
        <v>3180</v>
      </c>
      <c r="C5794" s="86" t="s">
        <v>1372</v>
      </c>
      <c r="D5794" s="122">
        <v>43846.881030092591</v>
      </c>
    </row>
    <row r="5795" spans="1:4" x14ac:dyDescent="0.25">
      <c r="A5795" s="78" t="s">
        <v>225</v>
      </c>
      <c r="B5795" s="78" t="s">
        <v>2507</v>
      </c>
      <c r="C5795" s="86" t="s">
        <v>1372</v>
      </c>
      <c r="D5795" s="122">
        <v>43846.881030092591</v>
      </c>
    </row>
    <row r="5796" spans="1:4" x14ac:dyDescent="0.25">
      <c r="A5796" s="78" t="s">
        <v>225</v>
      </c>
      <c r="B5796" s="78" t="s">
        <v>2982</v>
      </c>
      <c r="C5796" s="86" t="s">
        <v>1372</v>
      </c>
      <c r="D5796" s="122">
        <v>43846.881030092591</v>
      </c>
    </row>
    <row r="5797" spans="1:4" x14ac:dyDescent="0.25">
      <c r="A5797" s="78" t="s">
        <v>225</v>
      </c>
      <c r="B5797" s="78" t="s">
        <v>2522</v>
      </c>
      <c r="C5797" s="86" t="s">
        <v>1372</v>
      </c>
      <c r="D5797" s="122">
        <v>43846.881030092591</v>
      </c>
    </row>
    <row r="5798" spans="1:4" x14ac:dyDescent="0.25">
      <c r="A5798" s="78" t="s">
        <v>225</v>
      </c>
      <c r="B5798" s="78" t="s">
        <v>2989</v>
      </c>
      <c r="C5798" s="86" t="s">
        <v>1372</v>
      </c>
      <c r="D5798" s="122">
        <v>43846.881030092591</v>
      </c>
    </row>
    <row r="5799" spans="1:4" x14ac:dyDescent="0.25">
      <c r="A5799" s="78" t="s">
        <v>225</v>
      </c>
      <c r="B5799" s="78" t="s">
        <v>1907</v>
      </c>
      <c r="C5799" s="86" t="s">
        <v>1372</v>
      </c>
      <c r="D5799" s="122">
        <v>43846.881030092591</v>
      </c>
    </row>
    <row r="5800" spans="1:4" x14ac:dyDescent="0.25">
      <c r="A5800" s="78" t="s">
        <v>225</v>
      </c>
      <c r="B5800" s="78" t="s">
        <v>2981</v>
      </c>
      <c r="C5800" s="86" t="s">
        <v>1372</v>
      </c>
      <c r="D5800" s="122">
        <v>43846.881030092591</v>
      </c>
    </row>
    <row r="5801" spans="1:4" x14ac:dyDescent="0.25">
      <c r="A5801" s="78" t="s">
        <v>225</v>
      </c>
      <c r="B5801" s="78">
        <v>31</v>
      </c>
      <c r="C5801" s="86" t="s">
        <v>1372</v>
      </c>
      <c r="D5801" s="122">
        <v>43846.881030092591</v>
      </c>
    </row>
    <row r="5802" spans="1:4" x14ac:dyDescent="0.25">
      <c r="A5802" s="78" t="s">
        <v>225</v>
      </c>
      <c r="B5802" s="78" t="s">
        <v>3089</v>
      </c>
      <c r="C5802" s="86" t="s">
        <v>1372</v>
      </c>
      <c r="D5802" s="122">
        <v>43846.881030092591</v>
      </c>
    </row>
    <row r="5803" spans="1:4" x14ac:dyDescent="0.25">
      <c r="A5803" s="78" t="s">
        <v>225</v>
      </c>
      <c r="B5803" s="78" t="s">
        <v>3181</v>
      </c>
      <c r="C5803" s="86" t="s">
        <v>1372</v>
      </c>
      <c r="D5803" s="122">
        <v>43846.881030092591</v>
      </c>
    </row>
    <row r="5804" spans="1:4" x14ac:dyDescent="0.25">
      <c r="A5804" s="78" t="s">
        <v>225</v>
      </c>
      <c r="B5804" s="78" t="s">
        <v>2983</v>
      </c>
      <c r="C5804" s="86" t="s">
        <v>1372</v>
      </c>
      <c r="D5804" s="122">
        <v>43846.881030092591</v>
      </c>
    </row>
    <row r="5805" spans="1:4" x14ac:dyDescent="0.25">
      <c r="A5805" s="78" t="s">
        <v>225</v>
      </c>
      <c r="B5805" s="78" t="s">
        <v>3053</v>
      </c>
      <c r="C5805" s="86" t="s">
        <v>1372</v>
      </c>
      <c r="D5805" s="122">
        <v>43846.881030092591</v>
      </c>
    </row>
    <row r="5806" spans="1:4" x14ac:dyDescent="0.25">
      <c r="A5806" s="78" t="s">
        <v>225</v>
      </c>
      <c r="B5806" s="78" t="s">
        <v>2980</v>
      </c>
      <c r="C5806" s="86" t="s">
        <v>1372</v>
      </c>
      <c r="D5806" s="122">
        <v>43846.881030092591</v>
      </c>
    </row>
    <row r="5807" spans="1:4" x14ac:dyDescent="0.25">
      <c r="A5807" s="78" t="s">
        <v>225</v>
      </c>
      <c r="B5807" s="78" t="s">
        <v>2580</v>
      </c>
      <c r="C5807" s="86" t="s">
        <v>1372</v>
      </c>
      <c r="D5807" s="122">
        <v>43846.881030092591</v>
      </c>
    </row>
    <row r="5808" spans="1:4" x14ac:dyDescent="0.25">
      <c r="A5808" s="78" t="s">
        <v>225</v>
      </c>
      <c r="B5808" s="78" t="s">
        <v>3095</v>
      </c>
      <c r="C5808" s="86" t="s">
        <v>1372</v>
      </c>
      <c r="D5808" s="122">
        <v>43846.881030092591</v>
      </c>
    </row>
    <row r="5809" spans="1:4" x14ac:dyDescent="0.25">
      <c r="A5809" s="78" t="s">
        <v>225</v>
      </c>
      <c r="B5809" s="78" t="s">
        <v>3014</v>
      </c>
      <c r="C5809" s="86" t="s">
        <v>1372</v>
      </c>
      <c r="D5809" s="122">
        <v>43846.881030092591</v>
      </c>
    </row>
    <row r="5810" spans="1:4" x14ac:dyDescent="0.25">
      <c r="A5810" s="78" t="s">
        <v>225</v>
      </c>
      <c r="B5810" s="78" t="s">
        <v>3007</v>
      </c>
      <c r="C5810" s="86" t="s">
        <v>1372</v>
      </c>
      <c r="D5810" s="122">
        <v>43846.881030092591</v>
      </c>
    </row>
    <row r="5811" spans="1:4" x14ac:dyDescent="0.25">
      <c r="A5811" s="78" t="s">
        <v>225</v>
      </c>
      <c r="B5811" s="78" t="s">
        <v>3041</v>
      </c>
      <c r="C5811" s="86" t="s">
        <v>1372</v>
      </c>
      <c r="D5811" s="122">
        <v>43846.881030092591</v>
      </c>
    </row>
    <row r="5812" spans="1:4" x14ac:dyDescent="0.25">
      <c r="A5812" s="78" t="s">
        <v>225</v>
      </c>
      <c r="B5812" s="78" t="s">
        <v>509</v>
      </c>
      <c r="C5812" s="86" t="s">
        <v>1372</v>
      </c>
      <c r="D5812" s="122">
        <v>43846.881030092591</v>
      </c>
    </row>
    <row r="5813" spans="1:4" x14ac:dyDescent="0.25">
      <c r="A5813" s="78" t="s">
        <v>225</v>
      </c>
      <c r="B5813" s="78" t="s">
        <v>3107</v>
      </c>
      <c r="C5813" s="86" t="s">
        <v>1372</v>
      </c>
      <c r="D5813" s="122">
        <v>43846.881030092591</v>
      </c>
    </row>
    <row r="5814" spans="1:4" x14ac:dyDescent="0.25">
      <c r="A5814" s="78" t="s">
        <v>225</v>
      </c>
      <c r="B5814" s="78" t="s">
        <v>3035</v>
      </c>
      <c r="C5814" s="86" t="s">
        <v>1372</v>
      </c>
      <c r="D5814" s="122">
        <v>43846.881030092591</v>
      </c>
    </row>
    <row r="5815" spans="1:4" x14ac:dyDescent="0.25">
      <c r="A5815" s="78" t="s">
        <v>225</v>
      </c>
      <c r="B5815" s="78" t="s">
        <v>2478</v>
      </c>
      <c r="C5815" s="86" t="s">
        <v>1372</v>
      </c>
      <c r="D5815" s="122">
        <v>43846.881030092591</v>
      </c>
    </row>
    <row r="5816" spans="1:4" x14ac:dyDescent="0.25">
      <c r="A5816" s="78" t="s">
        <v>225</v>
      </c>
      <c r="B5816" s="78" t="s">
        <v>2473</v>
      </c>
      <c r="C5816" s="86" t="s">
        <v>1372</v>
      </c>
      <c r="D5816" s="122">
        <v>43846.881030092591</v>
      </c>
    </row>
    <row r="5817" spans="1:4" x14ac:dyDescent="0.25">
      <c r="A5817" s="78" t="s">
        <v>225</v>
      </c>
      <c r="B5817" s="78" t="s">
        <v>3182</v>
      </c>
      <c r="C5817" s="86" t="s">
        <v>1372</v>
      </c>
      <c r="D5817" s="122">
        <v>43846.881030092591</v>
      </c>
    </row>
    <row r="5818" spans="1:4" x14ac:dyDescent="0.25">
      <c r="A5818" s="78" t="s">
        <v>225</v>
      </c>
      <c r="B5818" s="78" t="s">
        <v>3036</v>
      </c>
      <c r="C5818" s="86" t="s">
        <v>1372</v>
      </c>
      <c r="D5818" s="122">
        <v>43846.881030092591</v>
      </c>
    </row>
    <row r="5819" spans="1:4" x14ac:dyDescent="0.25">
      <c r="A5819" s="78" t="s">
        <v>225</v>
      </c>
      <c r="B5819" s="78" t="s">
        <v>2455</v>
      </c>
      <c r="C5819" s="86" t="s">
        <v>1372</v>
      </c>
      <c r="D5819" s="122">
        <v>43846.881030092591</v>
      </c>
    </row>
    <row r="5820" spans="1:4" x14ac:dyDescent="0.25">
      <c r="A5820" s="78" t="s">
        <v>225</v>
      </c>
      <c r="B5820" s="78" t="s">
        <v>2506</v>
      </c>
      <c r="C5820" s="86" t="s">
        <v>1372</v>
      </c>
      <c r="D5820" s="122">
        <v>43846.881030092591</v>
      </c>
    </row>
    <row r="5821" spans="1:4" x14ac:dyDescent="0.25">
      <c r="A5821" s="78" t="s">
        <v>225</v>
      </c>
      <c r="B5821" s="78" t="s">
        <v>2987</v>
      </c>
      <c r="C5821" s="86" t="s">
        <v>1372</v>
      </c>
      <c r="D5821" s="122">
        <v>43846.881030092591</v>
      </c>
    </row>
    <row r="5822" spans="1:4" x14ac:dyDescent="0.25">
      <c r="A5822" s="78" t="s">
        <v>225</v>
      </c>
      <c r="B5822" s="78" t="s">
        <v>2448</v>
      </c>
      <c r="C5822" s="86" t="s">
        <v>1372</v>
      </c>
      <c r="D5822" s="122">
        <v>43846.881030092591</v>
      </c>
    </row>
    <row r="5823" spans="1:4" x14ac:dyDescent="0.25">
      <c r="A5823" s="78" t="s">
        <v>225</v>
      </c>
      <c r="B5823" s="78" t="s">
        <v>2581</v>
      </c>
      <c r="C5823" s="86" t="s">
        <v>1372</v>
      </c>
      <c r="D5823" s="122">
        <v>43846.881030092591</v>
      </c>
    </row>
    <row r="5824" spans="1:4" x14ac:dyDescent="0.25">
      <c r="A5824" s="78" t="s">
        <v>225</v>
      </c>
      <c r="B5824" s="78" t="s">
        <v>3004</v>
      </c>
      <c r="C5824" s="86" t="s">
        <v>1372</v>
      </c>
      <c r="D5824" s="122">
        <v>43846.881030092591</v>
      </c>
    </row>
    <row r="5825" spans="1:4" x14ac:dyDescent="0.25">
      <c r="A5825" s="78" t="s">
        <v>225</v>
      </c>
      <c r="B5825" s="78" t="s">
        <v>2542</v>
      </c>
      <c r="C5825" s="86" t="s">
        <v>1372</v>
      </c>
      <c r="D5825" s="122">
        <v>43846.881030092591</v>
      </c>
    </row>
    <row r="5826" spans="1:4" x14ac:dyDescent="0.25">
      <c r="A5826" s="78" t="s">
        <v>225</v>
      </c>
      <c r="B5826" s="78" t="s">
        <v>2991</v>
      </c>
      <c r="C5826" s="86" t="s">
        <v>1372</v>
      </c>
      <c r="D5826" s="122">
        <v>43846.881030092591</v>
      </c>
    </row>
    <row r="5827" spans="1:4" x14ac:dyDescent="0.25">
      <c r="A5827" s="78" t="s">
        <v>225</v>
      </c>
      <c r="B5827" s="78">
        <v>10</v>
      </c>
      <c r="C5827" s="86" t="s">
        <v>1372</v>
      </c>
      <c r="D5827" s="122">
        <v>43846.881030092591</v>
      </c>
    </row>
    <row r="5828" spans="1:4" x14ac:dyDescent="0.25">
      <c r="A5828" s="78" t="s">
        <v>225</v>
      </c>
      <c r="B5828" s="78" t="s">
        <v>2525</v>
      </c>
      <c r="C5828" s="86" t="s">
        <v>1372</v>
      </c>
      <c r="D5828" s="122">
        <v>43846.881030092591</v>
      </c>
    </row>
    <row r="5829" spans="1:4" x14ac:dyDescent="0.25">
      <c r="A5829" s="78" t="s">
        <v>225</v>
      </c>
      <c r="B5829" s="78" t="s">
        <v>2554</v>
      </c>
      <c r="C5829" s="86" t="s">
        <v>1372</v>
      </c>
      <c r="D5829" s="122">
        <v>43846.881030092591</v>
      </c>
    </row>
    <row r="5830" spans="1:4" x14ac:dyDescent="0.25">
      <c r="A5830" s="78" t="s">
        <v>224</v>
      </c>
      <c r="B5830" s="78" t="s">
        <v>3147</v>
      </c>
      <c r="C5830" s="86" t="s">
        <v>1371</v>
      </c>
      <c r="D5830" s="122">
        <v>43846.879548611112</v>
      </c>
    </row>
    <row r="5831" spans="1:4" x14ac:dyDescent="0.25">
      <c r="A5831" s="78" t="s">
        <v>224</v>
      </c>
      <c r="B5831" s="78" t="s">
        <v>2987</v>
      </c>
      <c r="C5831" s="86" t="s">
        <v>1371</v>
      </c>
      <c r="D5831" s="122">
        <v>43846.879548611112</v>
      </c>
    </row>
    <row r="5832" spans="1:4" x14ac:dyDescent="0.25">
      <c r="A5832" s="78" t="s">
        <v>224</v>
      </c>
      <c r="B5832" s="78" t="s">
        <v>2461</v>
      </c>
      <c r="C5832" s="86" t="s">
        <v>1371</v>
      </c>
      <c r="D5832" s="122">
        <v>43846.879548611112</v>
      </c>
    </row>
    <row r="5833" spans="1:4" x14ac:dyDescent="0.25">
      <c r="A5833" s="78" t="s">
        <v>224</v>
      </c>
      <c r="B5833" s="78" t="s">
        <v>3041</v>
      </c>
      <c r="C5833" s="86" t="s">
        <v>1371</v>
      </c>
      <c r="D5833" s="122">
        <v>43846.879548611112</v>
      </c>
    </row>
    <row r="5834" spans="1:4" x14ac:dyDescent="0.25">
      <c r="A5834" s="78" t="s">
        <v>224</v>
      </c>
      <c r="B5834" s="78" t="s">
        <v>2984</v>
      </c>
      <c r="C5834" s="86" t="s">
        <v>1371</v>
      </c>
      <c r="D5834" s="122">
        <v>43846.879548611112</v>
      </c>
    </row>
    <row r="5835" spans="1:4" x14ac:dyDescent="0.25">
      <c r="A5835" s="78" t="s">
        <v>224</v>
      </c>
      <c r="B5835" s="78" t="s">
        <v>3038</v>
      </c>
      <c r="C5835" s="86" t="s">
        <v>1371</v>
      </c>
      <c r="D5835" s="122">
        <v>43846.879548611112</v>
      </c>
    </row>
    <row r="5836" spans="1:4" x14ac:dyDescent="0.25">
      <c r="A5836" s="78" t="s">
        <v>224</v>
      </c>
      <c r="B5836" s="78" t="s">
        <v>3052</v>
      </c>
      <c r="C5836" s="86" t="s">
        <v>1371</v>
      </c>
      <c r="D5836" s="122">
        <v>43846.879548611112</v>
      </c>
    </row>
    <row r="5837" spans="1:4" x14ac:dyDescent="0.25">
      <c r="A5837" s="78" t="s">
        <v>224</v>
      </c>
      <c r="B5837" s="78" t="s">
        <v>2982</v>
      </c>
      <c r="C5837" s="86" t="s">
        <v>1371</v>
      </c>
      <c r="D5837" s="122">
        <v>43846.879548611112</v>
      </c>
    </row>
    <row r="5838" spans="1:4" x14ac:dyDescent="0.25">
      <c r="A5838" s="78" t="s">
        <v>224</v>
      </c>
      <c r="B5838" s="78" t="s">
        <v>2983</v>
      </c>
      <c r="C5838" s="86" t="s">
        <v>1371</v>
      </c>
      <c r="D5838" s="122">
        <v>43846.879548611112</v>
      </c>
    </row>
    <row r="5839" spans="1:4" x14ac:dyDescent="0.25">
      <c r="A5839" s="78" t="s">
        <v>224</v>
      </c>
      <c r="B5839" s="78" t="s">
        <v>3053</v>
      </c>
      <c r="C5839" s="86" t="s">
        <v>1371</v>
      </c>
      <c r="D5839" s="122">
        <v>43846.879548611112</v>
      </c>
    </row>
    <row r="5840" spans="1:4" x14ac:dyDescent="0.25">
      <c r="A5840" s="78" t="s">
        <v>224</v>
      </c>
      <c r="B5840" s="78">
        <v>31</v>
      </c>
      <c r="C5840" s="86" t="s">
        <v>1371</v>
      </c>
      <c r="D5840" s="122">
        <v>43846.879548611112</v>
      </c>
    </row>
    <row r="5841" spans="1:4" x14ac:dyDescent="0.25">
      <c r="A5841" s="78" t="s">
        <v>224</v>
      </c>
      <c r="B5841" s="78" t="s">
        <v>3089</v>
      </c>
      <c r="C5841" s="86" t="s">
        <v>1371</v>
      </c>
      <c r="D5841" s="122">
        <v>43846.879548611112</v>
      </c>
    </row>
    <row r="5842" spans="1:4" x14ac:dyDescent="0.25">
      <c r="A5842" s="78" t="s">
        <v>224</v>
      </c>
      <c r="B5842" s="78">
        <v>2020</v>
      </c>
      <c r="C5842" s="86" t="s">
        <v>1371</v>
      </c>
      <c r="D5842" s="122">
        <v>43846.879548611112</v>
      </c>
    </row>
    <row r="5843" spans="1:4" x14ac:dyDescent="0.25">
      <c r="A5843" s="78" t="s">
        <v>224</v>
      </c>
      <c r="B5843" s="78" t="s">
        <v>3148</v>
      </c>
      <c r="C5843" s="86" t="s">
        <v>1371</v>
      </c>
      <c r="D5843" s="122">
        <v>43846.879548611112</v>
      </c>
    </row>
    <row r="5844" spans="1:4" x14ac:dyDescent="0.25">
      <c r="A5844" s="78" t="s">
        <v>224</v>
      </c>
      <c r="B5844" s="78" t="s">
        <v>1766</v>
      </c>
      <c r="C5844" s="86" t="s">
        <v>1371</v>
      </c>
      <c r="D5844" s="122">
        <v>43846.879548611112</v>
      </c>
    </row>
    <row r="5845" spans="1:4" x14ac:dyDescent="0.25">
      <c r="A5845" s="78" t="s">
        <v>224</v>
      </c>
      <c r="B5845" s="78" t="s">
        <v>3149</v>
      </c>
      <c r="C5845" s="86" t="s">
        <v>1371</v>
      </c>
      <c r="D5845" s="122">
        <v>43846.879548611112</v>
      </c>
    </row>
    <row r="5846" spans="1:4" x14ac:dyDescent="0.25">
      <c r="A5846" s="78" t="s">
        <v>224</v>
      </c>
      <c r="B5846" s="78" t="s">
        <v>3150</v>
      </c>
      <c r="C5846" s="86" t="s">
        <v>1371</v>
      </c>
      <c r="D5846" s="122">
        <v>43846.879548611112</v>
      </c>
    </row>
    <row r="5847" spans="1:4" x14ac:dyDescent="0.25">
      <c r="A5847" s="78" t="s">
        <v>224</v>
      </c>
      <c r="B5847" s="78" t="s">
        <v>1907</v>
      </c>
      <c r="C5847" s="86" t="s">
        <v>1371</v>
      </c>
      <c r="D5847" s="122">
        <v>43846.879548611112</v>
      </c>
    </row>
    <row r="5848" spans="1:4" x14ac:dyDescent="0.25">
      <c r="A5848" s="78" t="s">
        <v>224</v>
      </c>
      <c r="B5848" s="78" t="s">
        <v>3151</v>
      </c>
      <c r="C5848" s="86" t="s">
        <v>1371</v>
      </c>
      <c r="D5848" s="122">
        <v>43846.879548611112</v>
      </c>
    </row>
    <row r="5849" spans="1:4" x14ac:dyDescent="0.25">
      <c r="A5849" s="78" t="s">
        <v>224</v>
      </c>
      <c r="B5849" s="78" t="s">
        <v>3007</v>
      </c>
      <c r="C5849" s="86" t="s">
        <v>1371</v>
      </c>
      <c r="D5849" s="122">
        <v>43846.879548611112</v>
      </c>
    </row>
    <row r="5850" spans="1:4" x14ac:dyDescent="0.25">
      <c r="A5850" s="78" t="s">
        <v>224</v>
      </c>
      <c r="B5850" s="78" t="s">
        <v>2448</v>
      </c>
      <c r="C5850" s="86" t="s">
        <v>1371</v>
      </c>
      <c r="D5850" s="122">
        <v>43846.879548611112</v>
      </c>
    </row>
    <row r="5851" spans="1:4" x14ac:dyDescent="0.25">
      <c r="A5851" s="78" t="s">
        <v>224</v>
      </c>
      <c r="B5851" s="78" t="s">
        <v>2990</v>
      </c>
      <c r="C5851" s="86" t="s">
        <v>1371</v>
      </c>
      <c r="D5851" s="122">
        <v>43846.879548611112</v>
      </c>
    </row>
    <row r="5852" spans="1:4" x14ac:dyDescent="0.25">
      <c r="A5852" s="78" t="s">
        <v>224</v>
      </c>
      <c r="B5852" s="78" t="s">
        <v>2593</v>
      </c>
      <c r="C5852" s="86" t="s">
        <v>1371</v>
      </c>
      <c r="D5852" s="122">
        <v>43846.879548611112</v>
      </c>
    </row>
    <row r="5853" spans="1:4" x14ac:dyDescent="0.25">
      <c r="A5853" s="78" t="s">
        <v>224</v>
      </c>
      <c r="B5853" s="78" t="s">
        <v>2989</v>
      </c>
      <c r="C5853" s="86" t="s">
        <v>1371</v>
      </c>
      <c r="D5853" s="122">
        <v>43846.879548611112</v>
      </c>
    </row>
    <row r="5854" spans="1:4" x14ac:dyDescent="0.25">
      <c r="A5854" s="78" t="s">
        <v>224</v>
      </c>
      <c r="B5854" s="78" t="s">
        <v>2464</v>
      </c>
      <c r="C5854" s="86" t="s">
        <v>1371</v>
      </c>
      <c r="D5854" s="122">
        <v>43846.879548611112</v>
      </c>
    </row>
    <row r="5855" spans="1:4" x14ac:dyDescent="0.25">
      <c r="A5855" s="78" t="s">
        <v>224</v>
      </c>
      <c r="B5855" s="78" t="s">
        <v>2994</v>
      </c>
      <c r="C5855" s="86" t="s">
        <v>1371</v>
      </c>
      <c r="D5855" s="122">
        <v>43846.879548611112</v>
      </c>
    </row>
    <row r="5856" spans="1:4" x14ac:dyDescent="0.25">
      <c r="A5856" s="78" t="s">
        <v>285</v>
      </c>
      <c r="B5856" s="78" t="s">
        <v>3011</v>
      </c>
      <c r="C5856" s="86" t="s">
        <v>1566</v>
      </c>
      <c r="D5856" s="122">
        <v>43853.564814814818</v>
      </c>
    </row>
    <row r="5857" spans="1:4" x14ac:dyDescent="0.25">
      <c r="A5857" s="78" t="s">
        <v>285</v>
      </c>
      <c r="B5857" s="78" t="s">
        <v>2485</v>
      </c>
      <c r="C5857" s="86" t="s">
        <v>1566</v>
      </c>
      <c r="D5857" s="122">
        <v>43853.564814814818</v>
      </c>
    </row>
    <row r="5858" spans="1:4" x14ac:dyDescent="0.25">
      <c r="A5858" s="78" t="s">
        <v>285</v>
      </c>
      <c r="B5858" s="78" t="s">
        <v>2994</v>
      </c>
      <c r="C5858" s="86" t="s">
        <v>1566</v>
      </c>
      <c r="D5858" s="122">
        <v>43853.564814814818</v>
      </c>
    </row>
    <row r="5859" spans="1:4" x14ac:dyDescent="0.25">
      <c r="A5859" s="78" t="s">
        <v>285</v>
      </c>
      <c r="B5859" s="78" t="s">
        <v>2997</v>
      </c>
      <c r="C5859" s="86" t="s">
        <v>1566</v>
      </c>
      <c r="D5859" s="122">
        <v>43853.564814814818</v>
      </c>
    </row>
    <row r="5860" spans="1:4" x14ac:dyDescent="0.25">
      <c r="A5860" s="78" t="s">
        <v>285</v>
      </c>
      <c r="B5860" s="78">
        <v>31</v>
      </c>
      <c r="C5860" s="86" t="s">
        <v>1566</v>
      </c>
      <c r="D5860" s="122">
        <v>43853.564814814818</v>
      </c>
    </row>
    <row r="5861" spans="1:4" x14ac:dyDescent="0.25">
      <c r="A5861" s="78" t="s">
        <v>285</v>
      </c>
      <c r="B5861" s="78" t="s">
        <v>2982</v>
      </c>
      <c r="C5861" s="86" t="s">
        <v>1566</v>
      </c>
      <c r="D5861" s="122">
        <v>43853.564814814818</v>
      </c>
    </row>
    <row r="5862" spans="1:4" x14ac:dyDescent="0.25">
      <c r="A5862" s="78" t="s">
        <v>285</v>
      </c>
      <c r="B5862" s="78" t="s">
        <v>2446</v>
      </c>
      <c r="C5862" s="86" t="s">
        <v>1566</v>
      </c>
      <c r="D5862" s="122">
        <v>43853.564814814818</v>
      </c>
    </row>
    <row r="5863" spans="1:4" x14ac:dyDescent="0.25">
      <c r="A5863" s="78" t="s">
        <v>285</v>
      </c>
      <c r="B5863" s="78" t="s">
        <v>2497</v>
      </c>
      <c r="C5863" s="86" t="s">
        <v>1566</v>
      </c>
      <c r="D5863" s="122">
        <v>43853.564814814818</v>
      </c>
    </row>
    <row r="5864" spans="1:4" x14ac:dyDescent="0.25">
      <c r="A5864" s="78" t="s">
        <v>285</v>
      </c>
      <c r="B5864" s="78" t="s">
        <v>2989</v>
      </c>
      <c r="C5864" s="86" t="s">
        <v>1566</v>
      </c>
      <c r="D5864" s="122">
        <v>43853.564814814818</v>
      </c>
    </row>
    <row r="5865" spans="1:4" x14ac:dyDescent="0.25">
      <c r="A5865" s="78" t="s">
        <v>285</v>
      </c>
      <c r="B5865" s="78" t="s">
        <v>3012</v>
      </c>
      <c r="C5865" s="86" t="s">
        <v>1566</v>
      </c>
      <c r="D5865" s="122">
        <v>43853.564814814818</v>
      </c>
    </row>
    <row r="5866" spans="1:4" x14ac:dyDescent="0.25">
      <c r="A5866" s="78" t="s">
        <v>285</v>
      </c>
      <c r="B5866" s="78" t="s">
        <v>2498</v>
      </c>
      <c r="C5866" s="86" t="s">
        <v>1566</v>
      </c>
      <c r="D5866" s="122">
        <v>43853.564814814818</v>
      </c>
    </row>
    <row r="5867" spans="1:4" x14ac:dyDescent="0.25">
      <c r="A5867" s="78" t="s">
        <v>285</v>
      </c>
      <c r="B5867" s="78" t="s">
        <v>2458</v>
      </c>
      <c r="C5867" s="86" t="s">
        <v>1566</v>
      </c>
      <c r="D5867" s="122">
        <v>43853.564814814818</v>
      </c>
    </row>
    <row r="5868" spans="1:4" x14ac:dyDescent="0.25">
      <c r="A5868" s="78" t="s">
        <v>285</v>
      </c>
      <c r="B5868" s="78" t="s">
        <v>2499</v>
      </c>
      <c r="C5868" s="86" t="s">
        <v>1566</v>
      </c>
      <c r="D5868" s="122">
        <v>43853.564814814818</v>
      </c>
    </row>
    <row r="5869" spans="1:4" x14ac:dyDescent="0.25">
      <c r="A5869" s="78" t="s">
        <v>285</v>
      </c>
      <c r="B5869" s="78" t="s">
        <v>3013</v>
      </c>
      <c r="C5869" s="86" t="s">
        <v>1566</v>
      </c>
      <c r="D5869" s="122">
        <v>43853.564814814818</v>
      </c>
    </row>
    <row r="5870" spans="1:4" x14ac:dyDescent="0.25">
      <c r="A5870" s="78" t="s">
        <v>285</v>
      </c>
      <c r="B5870" s="78" t="s">
        <v>2501</v>
      </c>
      <c r="C5870" s="86" t="s">
        <v>1566</v>
      </c>
      <c r="D5870" s="122">
        <v>43853.564814814818</v>
      </c>
    </row>
    <row r="5871" spans="1:4" x14ac:dyDescent="0.25">
      <c r="A5871" s="78" t="s">
        <v>285</v>
      </c>
      <c r="B5871" s="78" t="s">
        <v>1678</v>
      </c>
      <c r="C5871" s="86" t="s">
        <v>1566</v>
      </c>
      <c r="D5871" s="122">
        <v>43853.564814814818</v>
      </c>
    </row>
    <row r="5872" spans="1:4" x14ac:dyDescent="0.25">
      <c r="A5872" s="78" t="s">
        <v>285</v>
      </c>
      <c r="B5872" s="78" t="s">
        <v>2981</v>
      </c>
      <c r="C5872" s="86" t="s">
        <v>1566</v>
      </c>
      <c r="D5872" s="122">
        <v>43853.564814814818</v>
      </c>
    </row>
    <row r="5873" spans="1:4" x14ac:dyDescent="0.25">
      <c r="A5873" s="78" t="s">
        <v>285</v>
      </c>
      <c r="B5873" s="78" t="s">
        <v>2502</v>
      </c>
      <c r="C5873" s="86" t="s">
        <v>1566</v>
      </c>
      <c r="D5873" s="122">
        <v>43853.564814814818</v>
      </c>
    </row>
    <row r="5874" spans="1:4" x14ac:dyDescent="0.25">
      <c r="A5874" s="78" t="s">
        <v>285</v>
      </c>
      <c r="B5874" s="78" t="s">
        <v>3014</v>
      </c>
      <c r="C5874" s="86" t="s">
        <v>1566</v>
      </c>
      <c r="D5874" s="122">
        <v>43853.564814814818</v>
      </c>
    </row>
    <row r="5875" spans="1:4" x14ac:dyDescent="0.25">
      <c r="A5875" s="78" t="s">
        <v>285</v>
      </c>
      <c r="B5875" s="78" t="s">
        <v>3015</v>
      </c>
      <c r="C5875" s="86" t="s">
        <v>1566</v>
      </c>
      <c r="D5875" s="122">
        <v>43853.564814814818</v>
      </c>
    </row>
    <row r="5876" spans="1:4" x14ac:dyDescent="0.25">
      <c r="A5876" s="78" t="s">
        <v>285</v>
      </c>
      <c r="B5876" s="78" t="s">
        <v>2471</v>
      </c>
      <c r="C5876" s="86" t="s">
        <v>1566</v>
      </c>
      <c r="D5876" s="122">
        <v>43853.564814814818</v>
      </c>
    </row>
    <row r="5877" spans="1:4" x14ac:dyDescent="0.25">
      <c r="A5877" s="78" t="s">
        <v>285</v>
      </c>
      <c r="B5877" s="78" t="s">
        <v>2995</v>
      </c>
      <c r="C5877" s="86" t="s">
        <v>1566</v>
      </c>
      <c r="D5877" s="122">
        <v>43853.564814814818</v>
      </c>
    </row>
    <row r="5878" spans="1:4" x14ac:dyDescent="0.25">
      <c r="A5878" s="78" t="s">
        <v>285</v>
      </c>
      <c r="B5878" s="78" t="s">
        <v>2503</v>
      </c>
      <c r="C5878" s="86" t="s">
        <v>1566</v>
      </c>
      <c r="D5878" s="122">
        <v>43853.564814814818</v>
      </c>
    </row>
    <row r="5879" spans="1:4" x14ac:dyDescent="0.25">
      <c r="A5879" s="78" t="s">
        <v>285</v>
      </c>
      <c r="B5879" s="78" t="s">
        <v>2504</v>
      </c>
      <c r="C5879" s="86" t="s">
        <v>1566</v>
      </c>
      <c r="D5879" s="122">
        <v>43853.564814814818</v>
      </c>
    </row>
    <row r="5880" spans="1:4" x14ac:dyDescent="0.25">
      <c r="A5880" s="78" t="s">
        <v>285</v>
      </c>
      <c r="B5880" s="78" t="s">
        <v>3016</v>
      </c>
      <c r="C5880" s="86" t="s">
        <v>1566</v>
      </c>
      <c r="D5880" s="122">
        <v>43853.564814814818</v>
      </c>
    </row>
    <row r="5881" spans="1:4" x14ac:dyDescent="0.25">
      <c r="A5881" s="78" t="s">
        <v>285</v>
      </c>
      <c r="B5881" s="78" t="s">
        <v>3107</v>
      </c>
      <c r="C5881" s="86" t="s">
        <v>1565</v>
      </c>
      <c r="D5881" s="122">
        <v>43852.344675925924</v>
      </c>
    </row>
    <row r="5882" spans="1:4" x14ac:dyDescent="0.25">
      <c r="A5882" s="78" t="s">
        <v>285</v>
      </c>
      <c r="B5882" s="78" t="s">
        <v>3062</v>
      </c>
      <c r="C5882" s="86" t="s">
        <v>1565</v>
      </c>
      <c r="D5882" s="122">
        <v>43852.344675925924</v>
      </c>
    </row>
    <row r="5883" spans="1:4" x14ac:dyDescent="0.25">
      <c r="A5883" s="78" t="s">
        <v>285</v>
      </c>
      <c r="B5883" s="78" t="s">
        <v>2485</v>
      </c>
      <c r="C5883" s="86" t="s">
        <v>1565</v>
      </c>
      <c r="D5883" s="122">
        <v>43852.344675925924</v>
      </c>
    </row>
    <row r="5884" spans="1:4" x14ac:dyDescent="0.25">
      <c r="A5884" s="78" t="s">
        <v>285</v>
      </c>
      <c r="B5884" s="78" t="s">
        <v>2981</v>
      </c>
      <c r="C5884" s="86" t="s">
        <v>1565</v>
      </c>
      <c r="D5884" s="122">
        <v>43852.344675925924</v>
      </c>
    </row>
    <row r="5885" spans="1:4" x14ac:dyDescent="0.25">
      <c r="A5885" s="78" t="s">
        <v>285</v>
      </c>
      <c r="B5885" s="78" t="s">
        <v>2470</v>
      </c>
      <c r="C5885" s="86" t="s">
        <v>1565</v>
      </c>
      <c r="D5885" s="122">
        <v>43852.344675925924</v>
      </c>
    </row>
    <row r="5886" spans="1:4" x14ac:dyDescent="0.25">
      <c r="A5886" s="78" t="s">
        <v>285</v>
      </c>
      <c r="B5886" s="78" t="s">
        <v>2458</v>
      </c>
      <c r="C5886" s="86" t="s">
        <v>1565</v>
      </c>
      <c r="D5886" s="122">
        <v>43852.344675925924</v>
      </c>
    </row>
    <row r="5887" spans="1:4" x14ac:dyDescent="0.25">
      <c r="A5887" s="78" t="s">
        <v>285</v>
      </c>
      <c r="B5887" s="78" t="s">
        <v>2982</v>
      </c>
      <c r="C5887" s="86" t="s">
        <v>1565</v>
      </c>
      <c r="D5887" s="122">
        <v>43852.344675925924</v>
      </c>
    </row>
    <row r="5888" spans="1:4" x14ac:dyDescent="0.25">
      <c r="A5888" s="78" t="s">
        <v>285</v>
      </c>
      <c r="B5888" s="78" t="s">
        <v>2983</v>
      </c>
      <c r="C5888" s="86" t="s">
        <v>1565</v>
      </c>
      <c r="D5888" s="122">
        <v>43852.344675925924</v>
      </c>
    </row>
    <row r="5889" spans="1:4" x14ac:dyDescent="0.25">
      <c r="A5889" s="78" t="s">
        <v>285</v>
      </c>
      <c r="B5889" s="78" t="s">
        <v>3053</v>
      </c>
      <c r="C5889" s="86" t="s">
        <v>1565</v>
      </c>
      <c r="D5889" s="122">
        <v>43852.344675925924</v>
      </c>
    </row>
    <row r="5890" spans="1:4" x14ac:dyDescent="0.25">
      <c r="A5890" s="78" t="s">
        <v>285</v>
      </c>
      <c r="B5890" s="78" t="s">
        <v>1924</v>
      </c>
      <c r="C5890" s="86" t="s">
        <v>1565</v>
      </c>
      <c r="D5890" s="122">
        <v>43852.344675925924</v>
      </c>
    </row>
    <row r="5891" spans="1:4" x14ac:dyDescent="0.25">
      <c r="A5891" s="78" t="s">
        <v>285</v>
      </c>
      <c r="B5891" s="78" t="s">
        <v>2994</v>
      </c>
      <c r="C5891" s="86" t="s">
        <v>1565</v>
      </c>
      <c r="D5891" s="122">
        <v>43852.344675925924</v>
      </c>
    </row>
    <row r="5892" spans="1:4" x14ac:dyDescent="0.25">
      <c r="A5892" s="78" t="s">
        <v>285</v>
      </c>
      <c r="B5892" s="78" t="s">
        <v>65</v>
      </c>
      <c r="C5892" s="86" t="s">
        <v>1565</v>
      </c>
      <c r="D5892" s="122">
        <v>43852.344675925924</v>
      </c>
    </row>
    <row r="5893" spans="1:4" x14ac:dyDescent="0.25">
      <c r="A5893" s="78" t="s">
        <v>285</v>
      </c>
      <c r="B5893" s="78" t="s">
        <v>2985</v>
      </c>
      <c r="C5893" s="86" t="s">
        <v>1565</v>
      </c>
      <c r="D5893" s="122">
        <v>43852.344675925924</v>
      </c>
    </row>
    <row r="5894" spans="1:4" x14ac:dyDescent="0.25">
      <c r="A5894" s="78" t="s">
        <v>285</v>
      </c>
      <c r="B5894" s="78" t="s">
        <v>3029</v>
      </c>
      <c r="C5894" s="86" t="s">
        <v>1565</v>
      </c>
      <c r="D5894" s="122">
        <v>43852.344675925924</v>
      </c>
    </row>
    <row r="5895" spans="1:4" x14ac:dyDescent="0.25">
      <c r="A5895" s="78" t="s">
        <v>285</v>
      </c>
      <c r="B5895" s="78" t="s">
        <v>2455</v>
      </c>
      <c r="C5895" s="86" t="s">
        <v>1565</v>
      </c>
      <c r="D5895" s="122">
        <v>43852.344675925924</v>
      </c>
    </row>
    <row r="5896" spans="1:4" x14ac:dyDescent="0.25">
      <c r="A5896" s="78" t="s">
        <v>285</v>
      </c>
      <c r="B5896" s="78" t="s">
        <v>2459</v>
      </c>
      <c r="C5896" s="86" t="s">
        <v>1565</v>
      </c>
      <c r="D5896" s="122">
        <v>43852.344675925924</v>
      </c>
    </row>
    <row r="5897" spans="1:4" x14ac:dyDescent="0.25">
      <c r="A5897" s="78" t="s">
        <v>285</v>
      </c>
      <c r="B5897" s="78" t="s">
        <v>3030</v>
      </c>
      <c r="C5897" s="86" t="s">
        <v>1565</v>
      </c>
      <c r="D5897" s="122">
        <v>43852.344675925924</v>
      </c>
    </row>
    <row r="5898" spans="1:4" x14ac:dyDescent="0.25">
      <c r="A5898" s="78" t="s">
        <v>285</v>
      </c>
      <c r="B5898" s="78" t="s">
        <v>3007</v>
      </c>
      <c r="C5898" s="86" t="s">
        <v>1565</v>
      </c>
      <c r="D5898" s="122">
        <v>43852.344675925924</v>
      </c>
    </row>
    <row r="5899" spans="1:4" x14ac:dyDescent="0.25">
      <c r="A5899" s="78" t="s">
        <v>285</v>
      </c>
      <c r="B5899" s="78" t="s">
        <v>2448</v>
      </c>
      <c r="C5899" s="86" t="s">
        <v>1565</v>
      </c>
      <c r="D5899" s="122">
        <v>43852.344675925924</v>
      </c>
    </row>
    <row r="5900" spans="1:4" x14ac:dyDescent="0.25">
      <c r="A5900" s="78" t="s">
        <v>285</v>
      </c>
      <c r="B5900" s="78" t="s">
        <v>3132</v>
      </c>
      <c r="C5900" s="86" t="s">
        <v>1565</v>
      </c>
      <c r="D5900" s="122">
        <v>43852.344675925924</v>
      </c>
    </row>
    <row r="5901" spans="1:4" x14ac:dyDescent="0.25">
      <c r="A5901" s="78" t="s">
        <v>285</v>
      </c>
      <c r="B5901" s="78" t="s">
        <v>3008</v>
      </c>
      <c r="C5901" s="86" t="s">
        <v>1565</v>
      </c>
      <c r="D5901" s="122">
        <v>43852.344675925924</v>
      </c>
    </row>
    <row r="5902" spans="1:4" x14ac:dyDescent="0.25">
      <c r="A5902" s="78" t="s">
        <v>285</v>
      </c>
      <c r="B5902" s="78" t="s">
        <v>3009</v>
      </c>
      <c r="C5902" s="86" t="s">
        <v>1565</v>
      </c>
      <c r="D5902" s="122">
        <v>43852.344675925924</v>
      </c>
    </row>
    <row r="5903" spans="1:4" x14ac:dyDescent="0.25">
      <c r="A5903" s="78" t="s">
        <v>285</v>
      </c>
      <c r="B5903" s="78" t="s">
        <v>2465</v>
      </c>
      <c r="C5903" s="86" t="s">
        <v>1565</v>
      </c>
      <c r="D5903" s="122">
        <v>43852.344675925924</v>
      </c>
    </row>
    <row r="5904" spans="1:4" x14ac:dyDescent="0.25">
      <c r="A5904" s="78" t="s">
        <v>285</v>
      </c>
      <c r="B5904" s="78" t="s">
        <v>3133</v>
      </c>
      <c r="C5904" s="86" t="s">
        <v>1565</v>
      </c>
      <c r="D5904" s="122">
        <v>43852.344675925924</v>
      </c>
    </row>
    <row r="5905" spans="1:4" x14ac:dyDescent="0.25">
      <c r="A5905" s="78" t="s">
        <v>285</v>
      </c>
      <c r="B5905" s="78">
        <v>10</v>
      </c>
      <c r="C5905" s="86" t="s">
        <v>1565</v>
      </c>
      <c r="D5905" s="122">
        <v>43852.344675925924</v>
      </c>
    </row>
    <row r="5906" spans="1:4" x14ac:dyDescent="0.25">
      <c r="A5906" s="78" t="s">
        <v>285</v>
      </c>
      <c r="B5906" s="78" t="s">
        <v>3134</v>
      </c>
      <c r="C5906" s="86" t="s">
        <v>1565</v>
      </c>
      <c r="D5906" s="122">
        <v>43852.344675925924</v>
      </c>
    </row>
    <row r="5907" spans="1:4" x14ac:dyDescent="0.25">
      <c r="A5907" s="78" t="s">
        <v>285</v>
      </c>
      <c r="B5907" s="78" t="s">
        <v>3014</v>
      </c>
      <c r="C5907" s="86" t="s">
        <v>1565</v>
      </c>
      <c r="D5907" s="122">
        <v>43852.344675925924</v>
      </c>
    </row>
    <row r="5908" spans="1:4" x14ac:dyDescent="0.25">
      <c r="A5908" s="78" t="s">
        <v>285</v>
      </c>
      <c r="B5908" s="78" t="s">
        <v>2454</v>
      </c>
      <c r="C5908" s="86" t="s">
        <v>1565</v>
      </c>
      <c r="D5908" s="122">
        <v>43852.344675925924</v>
      </c>
    </row>
    <row r="5909" spans="1:4" x14ac:dyDescent="0.25">
      <c r="A5909" s="78" t="s">
        <v>285</v>
      </c>
      <c r="B5909" s="78" t="s">
        <v>3135</v>
      </c>
      <c r="C5909" s="86" t="s">
        <v>1565</v>
      </c>
      <c r="D5909" s="122">
        <v>43852.344675925924</v>
      </c>
    </row>
    <row r="5910" spans="1:4" x14ac:dyDescent="0.25">
      <c r="A5910" s="78" t="s">
        <v>285</v>
      </c>
      <c r="B5910" s="78" t="s">
        <v>65</v>
      </c>
      <c r="C5910" s="86" t="s">
        <v>1564</v>
      </c>
      <c r="D5910" s="122">
        <v>43850.424027777779</v>
      </c>
    </row>
    <row r="5911" spans="1:4" x14ac:dyDescent="0.25">
      <c r="A5911" s="78" t="s">
        <v>285</v>
      </c>
      <c r="B5911" s="78" t="s">
        <v>2455</v>
      </c>
      <c r="C5911" s="86" t="s">
        <v>1564</v>
      </c>
      <c r="D5911" s="122">
        <v>43850.424027777779</v>
      </c>
    </row>
    <row r="5912" spans="1:4" x14ac:dyDescent="0.25">
      <c r="A5912" s="78" t="s">
        <v>285</v>
      </c>
      <c r="B5912" s="78" t="s">
        <v>2655</v>
      </c>
      <c r="C5912" s="86" t="s">
        <v>1564</v>
      </c>
      <c r="D5912" s="122">
        <v>43850.424027777779</v>
      </c>
    </row>
    <row r="5913" spans="1:4" x14ac:dyDescent="0.25">
      <c r="A5913" s="78" t="s">
        <v>285</v>
      </c>
      <c r="B5913" s="78" t="s">
        <v>2995</v>
      </c>
      <c r="C5913" s="86" t="s">
        <v>1564</v>
      </c>
      <c r="D5913" s="122">
        <v>43850.424027777779</v>
      </c>
    </row>
    <row r="5914" spans="1:4" x14ac:dyDescent="0.25">
      <c r="A5914" s="78" t="s">
        <v>285</v>
      </c>
      <c r="B5914" s="78" t="s">
        <v>1907</v>
      </c>
      <c r="C5914" s="86" t="s">
        <v>1564</v>
      </c>
      <c r="D5914" s="122">
        <v>43850.424027777779</v>
      </c>
    </row>
    <row r="5915" spans="1:4" x14ac:dyDescent="0.25">
      <c r="A5915" s="78" t="s">
        <v>285</v>
      </c>
      <c r="B5915" s="78" t="s">
        <v>2990</v>
      </c>
      <c r="C5915" s="86" t="s">
        <v>1564</v>
      </c>
      <c r="D5915" s="122">
        <v>43850.424027777779</v>
      </c>
    </row>
    <row r="5916" spans="1:4" x14ac:dyDescent="0.25">
      <c r="A5916" s="78" t="s">
        <v>285</v>
      </c>
      <c r="B5916" s="78" t="s">
        <v>2526</v>
      </c>
      <c r="C5916" s="86" t="s">
        <v>1564</v>
      </c>
      <c r="D5916" s="122">
        <v>43850.424027777779</v>
      </c>
    </row>
    <row r="5917" spans="1:4" x14ac:dyDescent="0.25">
      <c r="A5917" s="78" t="s">
        <v>285</v>
      </c>
      <c r="B5917" s="78" t="s">
        <v>3002</v>
      </c>
      <c r="C5917" s="86" t="s">
        <v>1564</v>
      </c>
      <c r="D5917" s="122">
        <v>43850.424027777779</v>
      </c>
    </row>
    <row r="5918" spans="1:4" x14ac:dyDescent="0.25">
      <c r="A5918" s="78" t="s">
        <v>285</v>
      </c>
      <c r="B5918" s="78" t="s">
        <v>2994</v>
      </c>
      <c r="C5918" s="86" t="s">
        <v>1564</v>
      </c>
      <c r="D5918" s="122">
        <v>43850.424027777779</v>
      </c>
    </row>
    <row r="5919" spans="1:4" x14ac:dyDescent="0.25">
      <c r="A5919" s="78" t="s">
        <v>285</v>
      </c>
      <c r="B5919" s="78" t="s">
        <v>3243</v>
      </c>
      <c r="C5919" s="86" t="s">
        <v>1564</v>
      </c>
      <c r="D5919" s="122">
        <v>43850.424027777779</v>
      </c>
    </row>
    <row r="5920" spans="1:4" x14ac:dyDescent="0.25">
      <c r="A5920" s="78" t="s">
        <v>285</v>
      </c>
      <c r="B5920" s="78" t="s">
        <v>2586</v>
      </c>
      <c r="C5920" s="86" t="s">
        <v>1564</v>
      </c>
      <c r="D5920" s="122">
        <v>43850.424027777779</v>
      </c>
    </row>
    <row r="5921" spans="1:4" x14ac:dyDescent="0.25">
      <c r="A5921" s="78" t="s">
        <v>285</v>
      </c>
      <c r="B5921" s="78" t="s">
        <v>2563</v>
      </c>
      <c r="C5921" s="86" t="s">
        <v>1564</v>
      </c>
      <c r="D5921" s="122">
        <v>43850.424027777779</v>
      </c>
    </row>
    <row r="5922" spans="1:4" x14ac:dyDescent="0.25">
      <c r="A5922" s="78" t="s">
        <v>285</v>
      </c>
      <c r="B5922" s="78" t="s">
        <v>3205</v>
      </c>
      <c r="C5922" s="86" t="s">
        <v>1564</v>
      </c>
      <c r="D5922" s="122">
        <v>43850.424027777779</v>
      </c>
    </row>
    <row r="5923" spans="1:4" x14ac:dyDescent="0.25">
      <c r="A5923" s="78" t="s">
        <v>285</v>
      </c>
      <c r="B5923" s="78" t="s">
        <v>2656</v>
      </c>
      <c r="C5923" s="86" t="s">
        <v>1564</v>
      </c>
      <c r="D5923" s="122">
        <v>43850.424027777779</v>
      </c>
    </row>
    <row r="5924" spans="1:4" x14ac:dyDescent="0.25">
      <c r="A5924" s="78" t="s">
        <v>285</v>
      </c>
      <c r="B5924" s="78" t="s">
        <v>3021</v>
      </c>
      <c r="C5924" s="86" t="s">
        <v>1564</v>
      </c>
      <c r="D5924" s="122">
        <v>43850.424027777779</v>
      </c>
    </row>
    <row r="5925" spans="1:4" x14ac:dyDescent="0.25">
      <c r="A5925" s="78" t="s">
        <v>285</v>
      </c>
      <c r="B5925" s="78" t="s">
        <v>2464</v>
      </c>
      <c r="C5925" s="86" t="s">
        <v>1564</v>
      </c>
      <c r="D5925" s="122">
        <v>43850.424027777779</v>
      </c>
    </row>
    <row r="5926" spans="1:4" x14ac:dyDescent="0.25">
      <c r="A5926" s="78" t="s">
        <v>285</v>
      </c>
      <c r="B5926" s="78" t="s">
        <v>3012</v>
      </c>
      <c r="C5926" s="86" t="s">
        <v>1564</v>
      </c>
      <c r="D5926" s="122">
        <v>43850.424027777779</v>
      </c>
    </row>
    <row r="5927" spans="1:4" x14ac:dyDescent="0.25">
      <c r="A5927" s="78" t="s">
        <v>285</v>
      </c>
      <c r="B5927" s="78" t="s">
        <v>2601</v>
      </c>
      <c r="C5927" s="86" t="s">
        <v>1564</v>
      </c>
      <c r="D5927" s="122">
        <v>43850.424027777779</v>
      </c>
    </row>
    <row r="5928" spans="1:4" x14ac:dyDescent="0.25">
      <c r="A5928" s="78" t="s">
        <v>285</v>
      </c>
      <c r="B5928" s="78" t="s">
        <v>2657</v>
      </c>
      <c r="C5928" s="86" t="s">
        <v>1564</v>
      </c>
      <c r="D5928" s="122">
        <v>43850.424027777779</v>
      </c>
    </row>
    <row r="5929" spans="1:4" x14ac:dyDescent="0.25">
      <c r="A5929" s="78" t="s">
        <v>285</v>
      </c>
      <c r="B5929" s="78" t="s">
        <v>3244</v>
      </c>
      <c r="C5929" s="86" t="s">
        <v>1564</v>
      </c>
      <c r="D5929" s="122">
        <v>43850.424027777779</v>
      </c>
    </row>
    <row r="5930" spans="1:4" x14ac:dyDescent="0.25">
      <c r="A5930" s="78" t="s">
        <v>285</v>
      </c>
      <c r="B5930" s="78" t="s">
        <v>3245</v>
      </c>
      <c r="C5930" s="86" t="s">
        <v>1564</v>
      </c>
      <c r="D5930" s="122">
        <v>43850.424027777779</v>
      </c>
    </row>
    <row r="5931" spans="1:4" x14ac:dyDescent="0.25">
      <c r="A5931" s="78" t="s">
        <v>285</v>
      </c>
      <c r="B5931" s="78" t="s">
        <v>3246</v>
      </c>
      <c r="C5931" s="86" t="s">
        <v>1564</v>
      </c>
      <c r="D5931" s="122">
        <v>43850.424027777779</v>
      </c>
    </row>
    <row r="5932" spans="1:4" x14ac:dyDescent="0.25">
      <c r="A5932" s="78" t="s">
        <v>285</v>
      </c>
      <c r="B5932" s="78" t="s">
        <v>2492</v>
      </c>
      <c r="C5932" s="86" t="s">
        <v>1564</v>
      </c>
      <c r="D5932" s="122">
        <v>43850.424027777779</v>
      </c>
    </row>
    <row r="5933" spans="1:4" x14ac:dyDescent="0.25">
      <c r="A5933" s="78" t="s">
        <v>285</v>
      </c>
      <c r="B5933" s="78" t="s">
        <v>3007</v>
      </c>
      <c r="C5933" s="86" t="s">
        <v>1564</v>
      </c>
      <c r="D5933" s="122">
        <v>43850.424027777779</v>
      </c>
    </row>
    <row r="5934" spans="1:4" x14ac:dyDescent="0.25">
      <c r="A5934" s="78" t="s">
        <v>285</v>
      </c>
      <c r="B5934" s="78" t="s">
        <v>2448</v>
      </c>
      <c r="C5934" s="86" t="s">
        <v>1564</v>
      </c>
      <c r="D5934" s="122">
        <v>43850.424027777779</v>
      </c>
    </row>
    <row r="5935" spans="1:4" x14ac:dyDescent="0.25">
      <c r="A5935" s="78" t="s">
        <v>285</v>
      </c>
      <c r="B5935" s="78" t="s">
        <v>3006</v>
      </c>
      <c r="C5935" s="86" t="s">
        <v>1564</v>
      </c>
      <c r="D5935" s="122">
        <v>43850.424027777779</v>
      </c>
    </row>
    <row r="5936" spans="1:4" x14ac:dyDescent="0.25">
      <c r="A5936" s="78" t="s">
        <v>285</v>
      </c>
      <c r="B5936" s="78" t="s">
        <v>2997</v>
      </c>
      <c r="C5936" s="86" t="s">
        <v>1563</v>
      </c>
      <c r="D5936" s="122">
        <v>43846.421851851854</v>
      </c>
    </row>
    <row r="5937" spans="1:4" x14ac:dyDescent="0.25">
      <c r="A5937" s="78" t="s">
        <v>285</v>
      </c>
      <c r="B5937" s="78" t="s">
        <v>2460</v>
      </c>
      <c r="C5937" s="86" t="s">
        <v>1563</v>
      </c>
      <c r="D5937" s="122">
        <v>43846.421851851854</v>
      </c>
    </row>
    <row r="5938" spans="1:4" x14ac:dyDescent="0.25">
      <c r="A5938" s="78" t="s">
        <v>285</v>
      </c>
      <c r="B5938" s="78" t="s">
        <v>2994</v>
      </c>
      <c r="C5938" s="86" t="s">
        <v>1563</v>
      </c>
      <c r="D5938" s="122">
        <v>43846.421851851854</v>
      </c>
    </row>
    <row r="5939" spans="1:4" x14ac:dyDescent="0.25">
      <c r="A5939" s="78" t="s">
        <v>285</v>
      </c>
      <c r="B5939" s="78" t="s">
        <v>2514</v>
      </c>
      <c r="C5939" s="86" t="s">
        <v>1563</v>
      </c>
      <c r="D5939" s="122">
        <v>43846.421851851854</v>
      </c>
    </row>
    <row r="5940" spans="1:4" x14ac:dyDescent="0.25">
      <c r="A5940" s="78" t="s">
        <v>285</v>
      </c>
      <c r="B5940" s="78" t="s">
        <v>2468</v>
      </c>
      <c r="C5940" s="86" t="s">
        <v>1563</v>
      </c>
      <c r="D5940" s="122">
        <v>43846.421851851854</v>
      </c>
    </row>
    <row r="5941" spans="1:4" x14ac:dyDescent="0.25">
      <c r="A5941" s="78" t="s">
        <v>285</v>
      </c>
      <c r="B5941" s="78" t="s">
        <v>2990</v>
      </c>
      <c r="C5941" s="86" t="s">
        <v>1563</v>
      </c>
      <c r="D5941" s="122">
        <v>43846.421851851854</v>
      </c>
    </row>
    <row r="5942" spans="1:4" x14ac:dyDescent="0.25">
      <c r="A5942" s="78" t="s">
        <v>285</v>
      </c>
      <c r="B5942" s="78" t="s">
        <v>2477</v>
      </c>
      <c r="C5942" s="86" t="s">
        <v>1563</v>
      </c>
      <c r="D5942" s="122">
        <v>43846.421851851854</v>
      </c>
    </row>
    <row r="5943" spans="1:4" x14ac:dyDescent="0.25">
      <c r="A5943" s="78" t="s">
        <v>285</v>
      </c>
      <c r="B5943" s="78" t="s">
        <v>3024</v>
      </c>
      <c r="C5943" s="86" t="s">
        <v>1563</v>
      </c>
      <c r="D5943" s="122">
        <v>43846.421851851854</v>
      </c>
    </row>
    <row r="5944" spans="1:4" x14ac:dyDescent="0.25">
      <c r="A5944" s="78" t="s">
        <v>285</v>
      </c>
      <c r="B5944" s="78" t="s">
        <v>3093</v>
      </c>
      <c r="C5944" s="86" t="s">
        <v>1563</v>
      </c>
      <c r="D5944" s="122">
        <v>43846.421851851854</v>
      </c>
    </row>
    <row r="5945" spans="1:4" x14ac:dyDescent="0.25">
      <c r="A5945" s="78" t="s">
        <v>285</v>
      </c>
      <c r="B5945" s="78" t="s">
        <v>3094</v>
      </c>
      <c r="C5945" s="86" t="s">
        <v>1563</v>
      </c>
      <c r="D5945" s="122">
        <v>43846.421851851854</v>
      </c>
    </row>
    <row r="5946" spans="1:4" x14ac:dyDescent="0.25">
      <c r="A5946" s="78" t="s">
        <v>285</v>
      </c>
      <c r="B5946" s="78" t="s">
        <v>3084</v>
      </c>
      <c r="C5946" s="86" t="s">
        <v>1563</v>
      </c>
      <c r="D5946" s="122">
        <v>43846.421851851854</v>
      </c>
    </row>
    <row r="5947" spans="1:4" x14ac:dyDescent="0.25">
      <c r="A5947" s="78" t="s">
        <v>285</v>
      </c>
      <c r="B5947" s="78" t="s">
        <v>2496</v>
      </c>
      <c r="C5947" s="86" t="s">
        <v>1563</v>
      </c>
      <c r="D5947" s="122">
        <v>43846.421851851854</v>
      </c>
    </row>
    <row r="5948" spans="1:4" x14ac:dyDescent="0.25">
      <c r="A5948" s="78" t="s">
        <v>285</v>
      </c>
      <c r="B5948" s="78" t="s">
        <v>2481</v>
      </c>
      <c r="C5948" s="86" t="s">
        <v>1563</v>
      </c>
      <c r="D5948" s="122">
        <v>43846.421851851854</v>
      </c>
    </row>
    <row r="5949" spans="1:4" x14ac:dyDescent="0.25">
      <c r="A5949" s="78" t="s">
        <v>285</v>
      </c>
      <c r="B5949" s="78" t="s">
        <v>3095</v>
      </c>
      <c r="C5949" s="86" t="s">
        <v>1563</v>
      </c>
      <c r="D5949" s="122">
        <v>43846.421851851854</v>
      </c>
    </row>
    <row r="5950" spans="1:4" x14ac:dyDescent="0.25">
      <c r="A5950" s="78" t="s">
        <v>285</v>
      </c>
      <c r="B5950" s="78" t="s">
        <v>65</v>
      </c>
      <c r="C5950" s="86" t="s">
        <v>1563</v>
      </c>
      <c r="D5950" s="122">
        <v>43846.421851851854</v>
      </c>
    </row>
    <row r="5951" spans="1:4" x14ac:dyDescent="0.25">
      <c r="A5951" s="78" t="s">
        <v>285</v>
      </c>
      <c r="B5951" s="78" t="s">
        <v>2985</v>
      </c>
      <c r="C5951" s="86" t="s">
        <v>1563</v>
      </c>
      <c r="D5951" s="122">
        <v>43846.421851851854</v>
      </c>
    </row>
    <row r="5952" spans="1:4" x14ac:dyDescent="0.25">
      <c r="A5952" s="78" t="s">
        <v>285</v>
      </c>
      <c r="B5952" s="78" t="s">
        <v>3029</v>
      </c>
      <c r="C5952" s="86" t="s">
        <v>1563</v>
      </c>
      <c r="D5952" s="122">
        <v>43846.421851851854</v>
      </c>
    </row>
    <row r="5953" spans="1:4" x14ac:dyDescent="0.25">
      <c r="A5953" s="78" t="s">
        <v>285</v>
      </c>
      <c r="B5953" s="78" t="s">
        <v>2455</v>
      </c>
      <c r="C5953" s="86" t="s">
        <v>1563</v>
      </c>
      <c r="D5953" s="122">
        <v>43846.421851851854</v>
      </c>
    </row>
    <row r="5954" spans="1:4" x14ac:dyDescent="0.25">
      <c r="A5954" s="78" t="s">
        <v>285</v>
      </c>
      <c r="B5954" s="78" t="s">
        <v>2459</v>
      </c>
      <c r="C5954" s="86" t="s">
        <v>1563</v>
      </c>
      <c r="D5954" s="122">
        <v>43846.421851851854</v>
      </c>
    </row>
    <row r="5955" spans="1:4" x14ac:dyDescent="0.25">
      <c r="A5955" s="78" t="s">
        <v>285</v>
      </c>
      <c r="B5955" s="78" t="s">
        <v>3030</v>
      </c>
      <c r="C5955" s="86" t="s">
        <v>1563</v>
      </c>
      <c r="D5955" s="122">
        <v>43846.421851851854</v>
      </c>
    </row>
    <row r="5956" spans="1:4" x14ac:dyDescent="0.25">
      <c r="A5956" s="78" t="s">
        <v>285</v>
      </c>
      <c r="B5956" s="78" t="s">
        <v>3007</v>
      </c>
      <c r="C5956" s="86" t="s">
        <v>1563</v>
      </c>
      <c r="D5956" s="122">
        <v>43846.421851851854</v>
      </c>
    </row>
    <row r="5957" spans="1:4" x14ac:dyDescent="0.25">
      <c r="A5957" s="78" t="s">
        <v>285</v>
      </c>
      <c r="B5957" s="78" t="s">
        <v>2448</v>
      </c>
      <c r="C5957" s="86" t="s">
        <v>1563</v>
      </c>
      <c r="D5957" s="122">
        <v>43846.421851851854</v>
      </c>
    </row>
    <row r="5958" spans="1:4" x14ac:dyDescent="0.25">
      <c r="A5958" s="78" t="s">
        <v>285</v>
      </c>
      <c r="B5958" s="78" t="s">
        <v>3008</v>
      </c>
      <c r="C5958" s="86" t="s">
        <v>1563</v>
      </c>
      <c r="D5958" s="122">
        <v>43846.421851851854</v>
      </c>
    </row>
    <row r="5959" spans="1:4" x14ac:dyDescent="0.25">
      <c r="A5959" s="78" t="s">
        <v>285</v>
      </c>
      <c r="B5959" s="78" t="s">
        <v>3009</v>
      </c>
      <c r="C5959" s="86" t="s">
        <v>1563</v>
      </c>
      <c r="D5959" s="122">
        <v>43846.421851851854</v>
      </c>
    </row>
    <row r="5960" spans="1:4" x14ac:dyDescent="0.25">
      <c r="A5960" s="78" t="s">
        <v>285</v>
      </c>
      <c r="B5960" s="78" t="s">
        <v>2465</v>
      </c>
      <c r="C5960" s="86" t="s">
        <v>1563</v>
      </c>
      <c r="D5960" s="122">
        <v>43846.421851851854</v>
      </c>
    </row>
    <row r="5961" spans="1:4" x14ac:dyDescent="0.25">
      <c r="A5961" s="78" t="s">
        <v>285</v>
      </c>
      <c r="B5961" s="78" t="s">
        <v>3309</v>
      </c>
      <c r="C5961" s="86" t="s">
        <v>1563</v>
      </c>
      <c r="D5961" s="122">
        <v>43846.421851851854</v>
      </c>
    </row>
    <row r="5962" spans="1:4" x14ac:dyDescent="0.25">
      <c r="A5962" s="78" t="s">
        <v>285</v>
      </c>
      <c r="B5962" s="78" t="s">
        <v>3068</v>
      </c>
      <c r="C5962" s="86" t="s">
        <v>1562</v>
      </c>
      <c r="D5962" s="122">
        <v>43845.358460648145</v>
      </c>
    </row>
    <row r="5963" spans="1:4" x14ac:dyDescent="0.25">
      <c r="A5963" s="78" t="s">
        <v>285</v>
      </c>
      <c r="B5963" s="78">
        <v>31</v>
      </c>
      <c r="C5963" s="86" t="s">
        <v>1562</v>
      </c>
      <c r="D5963" s="122">
        <v>43845.358460648145</v>
      </c>
    </row>
    <row r="5964" spans="1:4" x14ac:dyDescent="0.25">
      <c r="A5964" s="78" t="s">
        <v>285</v>
      </c>
      <c r="B5964" s="78" t="s">
        <v>2982</v>
      </c>
      <c r="C5964" s="86" t="s">
        <v>1562</v>
      </c>
      <c r="D5964" s="122">
        <v>43845.358460648145</v>
      </c>
    </row>
    <row r="5965" spans="1:4" x14ac:dyDescent="0.25">
      <c r="A5965" s="78" t="s">
        <v>285</v>
      </c>
      <c r="B5965" s="78" t="s">
        <v>2446</v>
      </c>
      <c r="C5965" s="86" t="s">
        <v>1562</v>
      </c>
      <c r="D5965" s="122">
        <v>43845.358460648145</v>
      </c>
    </row>
    <row r="5966" spans="1:4" x14ac:dyDescent="0.25">
      <c r="A5966" s="78" t="s">
        <v>285</v>
      </c>
      <c r="B5966" s="78">
        <v>2020</v>
      </c>
      <c r="C5966" s="86" t="s">
        <v>1562</v>
      </c>
      <c r="D5966" s="122">
        <v>43845.358460648145</v>
      </c>
    </row>
    <row r="5967" spans="1:4" x14ac:dyDescent="0.25">
      <c r="A5967" s="78" t="s">
        <v>285</v>
      </c>
      <c r="B5967" s="78" t="s">
        <v>2548</v>
      </c>
      <c r="C5967" s="86" t="s">
        <v>1562</v>
      </c>
      <c r="D5967" s="122">
        <v>43845.358460648145</v>
      </c>
    </row>
    <row r="5968" spans="1:4" x14ac:dyDescent="0.25">
      <c r="A5968" s="78" t="s">
        <v>285</v>
      </c>
      <c r="B5968" s="78" t="s">
        <v>2981</v>
      </c>
      <c r="C5968" s="86" t="s">
        <v>1562</v>
      </c>
      <c r="D5968" s="122">
        <v>43845.358460648145</v>
      </c>
    </row>
    <row r="5969" spans="1:4" x14ac:dyDescent="0.25">
      <c r="A5969" s="78" t="s">
        <v>285</v>
      </c>
      <c r="B5969" s="78" t="s">
        <v>509</v>
      </c>
      <c r="C5969" s="86" t="s">
        <v>1562</v>
      </c>
      <c r="D5969" s="122">
        <v>43845.358460648145</v>
      </c>
    </row>
    <row r="5970" spans="1:4" x14ac:dyDescent="0.25">
      <c r="A5970" s="78" t="s">
        <v>285</v>
      </c>
      <c r="B5970" s="78" t="s">
        <v>3151</v>
      </c>
      <c r="C5970" s="86" t="s">
        <v>1562</v>
      </c>
      <c r="D5970" s="122">
        <v>43845.358460648145</v>
      </c>
    </row>
    <row r="5971" spans="1:4" x14ac:dyDescent="0.25">
      <c r="A5971" s="78" t="s">
        <v>285</v>
      </c>
      <c r="B5971" s="78" t="s">
        <v>3007</v>
      </c>
      <c r="C5971" s="86" t="s">
        <v>1562</v>
      </c>
      <c r="D5971" s="122">
        <v>43845.358460648145</v>
      </c>
    </row>
    <row r="5972" spans="1:4" x14ac:dyDescent="0.25">
      <c r="A5972" s="78" t="s">
        <v>285</v>
      </c>
      <c r="B5972" s="78" t="s">
        <v>2448</v>
      </c>
      <c r="C5972" s="86" t="s">
        <v>1562</v>
      </c>
      <c r="D5972" s="122">
        <v>43845.358460648145</v>
      </c>
    </row>
    <row r="5973" spans="1:4" x14ac:dyDescent="0.25">
      <c r="A5973" s="78" t="s">
        <v>285</v>
      </c>
      <c r="B5973" s="78" t="s">
        <v>2989</v>
      </c>
      <c r="C5973" s="86" t="s">
        <v>1562</v>
      </c>
      <c r="D5973" s="122">
        <v>43845.358460648145</v>
      </c>
    </row>
    <row r="5974" spans="1:4" x14ac:dyDescent="0.25">
      <c r="A5974" s="78" t="s">
        <v>285</v>
      </c>
      <c r="B5974" s="78">
        <v>10</v>
      </c>
      <c r="C5974" s="86" t="s">
        <v>1562</v>
      </c>
      <c r="D5974" s="122">
        <v>43845.358460648145</v>
      </c>
    </row>
    <row r="5975" spans="1:4" x14ac:dyDescent="0.25">
      <c r="A5975" s="78" t="s">
        <v>285</v>
      </c>
      <c r="B5975" s="78" t="s">
        <v>3086</v>
      </c>
      <c r="C5975" s="86" t="s">
        <v>1562</v>
      </c>
      <c r="D5975" s="122">
        <v>43845.358460648145</v>
      </c>
    </row>
    <row r="5976" spans="1:4" x14ac:dyDescent="0.25">
      <c r="A5976" s="78" t="s">
        <v>285</v>
      </c>
      <c r="B5976" s="78" t="s">
        <v>3065</v>
      </c>
      <c r="C5976" s="86" t="s">
        <v>1562</v>
      </c>
      <c r="D5976" s="122">
        <v>43845.358460648145</v>
      </c>
    </row>
    <row r="5977" spans="1:4" x14ac:dyDescent="0.25">
      <c r="A5977" s="78" t="s">
        <v>285</v>
      </c>
      <c r="B5977" s="78" t="s">
        <v>2987</v>
      </c>
      <c r="C5977" s="86" t="s">
        <v>1562</v>
      </c>
      <c r="D5977" s="122">
        <v>43845.358460648145</v>
      </c>
    </row>
    <row r="5978" spans="1:4" x14ac:dyDescent="0.25">
      <c r="A5978" s="78" t="s">
        <v>285</v>
      </c>
      <c r="B5978" s="78" t="s">
        <v>2942</v>
      </c>
      <c r="C5978" s="86" t="s">
        <v>1562</v>
      </c>
      <c r="D5978" s="122">
        <v>43845.358460648145</v>
      </c>
    </row>
    <row r="5979" spans="1:4" x14ac:dyDescent="0.25">
      <c r="A5979" s="78" t="s">
        <v>285</v>
      </c>
      <c r="B5979" s="78" t="s">
        <v>3014</v>
      </c>
      <c r="C5979" s="86" t="s">
        <v>1562</v>
      </c>
      <c r="D5979" s="122">
        <v>43845.358460648145</v>
      </c>
    </row>
    <row r="5980" spans="1:4" x14ac:dyDescent="0.25">
      <c r="A5980" s="78" t="s">
        <v>285</v>
      </c>
      <c r="B5980" s="78" t="s">
        <v>2454</v>
      </c>
      <c r="C5980" s="86" t="s">
        <v>1562</v>
      </c>
      <c r="D5980" s="122">
        <v>43845.358460648145</v>
      </c>
    </row>
    <row r="5981" spans="1:4" x14ac:dyDescent="0.25">
      <c r="A5981" s="78" t="s">
        <v>285</v>
      </c>
      <c r="B5981" s="78" t="s">
        <v>2638</v>
      </c>
      <c r="C5981" s="86" t="s">
        <v>1562</v>
      </c>
      <c r="D5981" s="122">
        <v>43845.358460648145</v>
      </c>
    </row>
    <row r="5982" spans="1:4" x14ac:dyDescent="0.25">
      <c r="A5982" s="78" t="s">
        <v>223</v>
      </c>
      <c r="B5982" s="78" t="s">
        <v>3068</v>
      </c>
      <c r="C5982" s="86" t="s">
        <v>1370</v>
      </c>
      <c r="D5982" s="122">
        <v>43846.778067129628</v>
      </c>
    </row>
    <row r="5983" spans="1:4" x14ac:dyDescent="0.25">
      <c r="A5983" s="78" t="s">
        <v>223</v>
      </c>
      <c r="B5983" s="78">
        <v>31</v>
      </c>
      <c r="C5983" s="86" t="s">
        <v>1370</v>
      </c>
      <c r="D5983" s="122">
        <v>43846.778067129628</v>
      </c>
    </row>
    <row r="5984" spans="1:4" x14ac:dyDescent="0.25">
      <c r="A5984" s="78" t="s">
        <v>223</v>
      </c>
      <c r="B5984" s="78" t="s">
        <v>2982</v>
      </c>
      <c r="C5984" s="86" t="s">
        <v>1370</v>
      </c>
      <c r="D5984" s="122">
        <v>43846.778067129628</v>
      </c>
    </row>
    <row r="5985" spans="1:4" x14ac:dyDescent="0.25">
      <c r="A5985" s="78" t="s">
        <v>223</v>
      </c>
      <c r="B5985" s="78" t="s">
        <v>2446</v>
      </c>
      <c r="C5985" s="86" t="s">
        <v>1370</v>
      </c>
      <c r="D5985" s="122">
        <v>43846.778067129628</v>
      </c>
    </row>
    <row r="5986" spans="1:4" x14ac:dyDescent="0.25">
      <c r="A5986" s="78" t="s">
        <v>223</v>
      </c>
      <c r="B5986" s="78">
        <v>2020</v>
      </c>
      <c r="C5986" s="86" t="s">
        <v>1370</v>
      </c>
      <c r="D5986" s="122">
        <v>43846.778067129628</v>
      </c>
    </row>
    <row r="5987" spans="1:4" x14ac:dyDescent="0.25">
      <c r="A5987" s="78" t="s">
        <v>223</v>
      </c>
      <c r="B5987" s="78" t="s">
        <v>2548</v>
      </c>
      <c r="C5987" s="86" t="s">
        <v>1370</v>
      </c>
      <c r="D5987" s="122">
        <v>43846.778067129628</v>
      </c>
    </row>
    <row r="5988" spans="1:4" x14ac:dyDescent="0.25">
      <c r="A5988" s="78" t="s">
        <v>223</v>
      </c>
      <c r="B5988" s="78" t="s">
        <v>2981</v>
      </c>
      <c r="C5988" s="86" t="s">
        <v>1370</v>
      </c>
      <c r="D5988" s="122">
        <v>43846.778067129628</v>
      </c>
    </row>
    <row r="5989" spans="1:4" x14ac:dyDescent="0.25">
      <c r="A5989" s="78" t="s">
        <v>223</v>
      </c>
      <c r="B5989" s="78" t="s">
        <v>509</v>
      </c>
      <c r="C5989" s="86" t="s">
        <v>1370</v>
      </c>
      <c r="D5989" s="122">
        <v>43846.778067129628</v>
      </c>
    </row>
    <row r="5990" spans="1:4" x14ac:dyDescent="0.25">
      <c r="A5990" s="78" t="s">
        <v>223</v>
      </c>
      <c r="B5990" s="78" t="s">
        <v>3151</v>
      </c>
      <c r="C5990" s="86" t="s">
        <v>1370</v>
      </c>
      <c r="D5990" s="122">
        <v>43846.778067129628</v>
      </c>
    </row>
    <row r="5991" spans="1:4" x14ac:dyDescent="0.25">
      <c r="A5991" s="78" t="s">
        <v>223</v>
      </c>
      <c r="B5991" s="78" t="s">
        <v>3007</v>
      </c>
      <c r="C5991" s="86" t="s">
        <v>1370</v>
      </c>
      <c r="D5991" s="122">
        <v>43846.778067129628</v>
      </c>
    </row>
    <row r="5992" spans="1:4" x14ac:dyDescent="0.25">
      <c r="A5992" s="78" t="s">
        <v>223</v>
      </c>
      <c r="B5992" s="78" t="s">
        <v>2448</v>
      </c>
      <c r="C5992" s="86" t="s">
        <v>1370</v>
      </c>
      <c r="D5992" s="122">
        <v>43846.778067129628</v>
      </c>
    </row>
    <row r="5993" spans="1:4" x14ac:dyDescent="0.25">
      <c r="A5993" s="78" t="s">
        <v>223</v>
      </c>
      <c r="B5993" s="78" t="s">
        <v>2989</v>
      </c>
      <c r="C5993" s="86" t="s">
        <v>1370</v>
      </c>
      <c r="D5993" s="122">
        <v>43846.778067129628</v>
      </c>
    </row>
    <row r="5994" spans="1:4" x14ac:dyDescent="0.25">
      <c r="A5994" s="78" t="s">
        <v>223</v>
      </c>
      <c r="B5994" s="78">
        <v>10</v>
      </c>
      <c r="C5994" s="86" t="s">
        <v>1370</v>
      </c>
      <c r="D5994" s="122">
        <v>43846.778067129628</v>
      </c>
    </row>
    <row r="5995" spans="1:4" x14ac:dyDescent="0.25">
      <c r="A5995" s="78" t="s">
        <v>223</v>
      </c>
      <c r="B5995" s="78" t="s">
        <v>3086</v>
      </c>
      <c r="C5995" s="86" t="s">
        <v>1370</v>
      </c>
      <c r="D5995" s="122">
        <v>43846.778067129628</v>
      </c>
    </row>
    <row r="5996" spans="1:4" x14ac:dyDescent="0.25">
      <c r="A5996" s="78" t="s">
        <v>223</v>
      </c>
      <c r="B5996" s="78" t="s">
        <v>3065</v>
      </c>
      <c r="C5996" s="86" t="s">
        <v>1370</v>
      </c>
      <c r="D5996" s="122">
        <v>43846.778067129628</v>
      </c>
    </row>
    <row r="5997" spans="1:4" x14ac:dyDescent="0.25">
      <c r="A5997" s="78" t="s">
        <v>223</v>
      </c>
      <c r="B5997" s="78" t="s">
        <v>2987</v>
      </c>
      <c r="C5997" s="86" t="s">
        <v>1370</v>
      </c>
      <c r="D5997" s="122">
        <v>43846.778067129628</v>
      </c>
    </row>
    <row r="5998" spans="1:4" x14ac:dyDescent="0.25">
      <c r="A5998" s="78" t="s">
        <v>223</v>
      </c>
      <c r="B5998" s="78" t="s">
        <v>2942</v>
      </c>
      <c r="C5998" s="86" t="s">
        <v>1370</v>
      </c>
      <c r="D5998" s="122">
        <v>43846.778067129628</v>
      </c>
    </row>
    <row r="5999" spans="1:4" x14ac:dyDescent="0.25">
      <c r="A5999" s="78" t="s">
        <v>223</v>
      </c>
      <c r="B5999" s="78" t="s">
        <v>3014</v>
      </c>
      <c r="C5999" s="86" t="s">
        <v>1370</v>
      </c>
      <c r="D5999" s="122">
        <v>43846.778067129628</v>
      </c>
    </row>
    <row r="6000" spans="1:4" x14ac:dyDescent="0.25">
      <c r="A6000" s="78" t="s">
        <v>223</v>
      </c>
      <c r="B6000" s="78" t="s">
        <v>2454</v>
      </c>
      <c r="C6000" s="86" t="s">
        <v>1370</v>
      </c>
      <c r="D6000" s="122">
        <v>43846.778067129628</v>
      </c>
    </row>
    <row r="6001" spans="1:4" x14ac:dyDescent="0.25">
      <c r="A6001" s="78" t="s">
        <v>223</v>
      </c>
      <c r="B6001" s="78" t="s">
        <v>2638</v>
      </c>
      <c r="C6001" s="86" t="s">
        <v>1370</v>
      </c>
      <c r="D6001" s="122">
        <v>43846.778067129628</v>
      </c>
    </row>
    <row r="6002" spans="1:4" x14ac:dyDescent="0.25">
      <c r="A6002" s="78" t="s">
        <v>223</v>
      </c>
      <c r="B6002" s="78" t="s">
        <v>2997</v>
      </c>
      <c r="C6002" s="86" t="s">
        <v>1369</v>
      </c>
      <c r="D6002" s="122">
        <v>43846.777083333334</v>
      </c>
    </row>
    <row r="6003" spans="1:4" x14ac:dyDescent="0.25">
      <c r="A6003" s="78" t="s">
        <v>223</v>
      </c>
      <c r="B6003" s="78" t="s">
        <v>2460</v>
      </c>
      <c r="C6003" s="86" t="s">
        <v>1369</v>
      </c>
      <c r="D6003" s="122">
        <v>43846.777083333334</v>
      </c>
    </row>
    <row r="6004" spans="1:4" x14ac:dyDescent="0.25">
      <c r="A6004" s="78" t="s">
        <v>223</v>
      </c>
      <c r="B6004" s="78" t="s">
        <v>2994</v>
      </c>
      <c r="C6004" s="86" t="s">
        <v>1369</v>
      </c>
      <c r="D6004" s="122">
        <v>43846.777083333334</v>
      </c>
    </row>
    <row r="6005" spans="1:4" x14ac:dyDescent="0.25">
      <c r="A6005" s="78" t="s">
        <v>223</v>
      </c>
      <c r="B6005" s="78" t="s">
        <v>2514</v>
      </c>
      <c r="C6005" s="86" t="s">
        <v>1369</v>
      </c>
      <c r="D6005" s="122">
        <v>43846.777083333334</v>
      </c>
    </row>
    <row r="6006" spans="1:4" x14ac:dyDescent="0.25">
      <c r="A6006" s="78" t="s">
        <v>223</v>
      </c>
      <c r="B6006" s="78" t="s">
        <v>2468</v>
      </c>
      <c r="C6006" s="86" t="s">
        <v>1369</v>
      </c>
      <c r="D6006" s="122">
        <v>43846.777083333334</v>
      </c>
    </row>
    <row r="6007" spans="1:4" x14ac:dyDescent="0.25">
      <c r="A6007" s="78" t="s">
        <v>223</v>
      </c>
      <c r="B6007" s="78" t="s">
        <v>2990</v>
      </c>
      <c r="C6007" s="86" t="s">
        <v>1369</v>
      </c>
      <c r="D6007" s="122">
        <v>43846.777083333334</v>
      </c>
    </row>
    <row r="6008" spans="1:4" x14ac:dyDescent="0.25">
      <c r="A6008" s="78" t="s">
        <v>223</v>
      </c>
      <c r="B6008" s="78" t="s">
        <v>2477</v>
      </c>
      <c r="C6008" s="86" t="s">
        <v>1369</v>
      </c>
      <c r="D6008" s="122">
        <v>43846.777083333334</v>
      </c>
    </row>
    <row r="6009" spans="1:4" x14ac:dyDescent="0.25">
      <c r="A6009" s="78" t="s">
        <v>223</v>
      </c>
      <c r="B6009" s="78" t="s">
        <v>3024</v>
      </c>
      <c r="C6009" s="86" t="s">
        <v>1369</v>
      </c>
      <c r="D6009" s="122">
        <v>43846.777083333334</v>
      </c>
    </row>
    <row r="6010" spans="1:4" x14ac:dyDescent="0.25">
      <c r="A6010" s="78" t="s">
        <v>223</v>
      </c>
      <c r="B6010" s="78" t="s">
        <v>3093</v>
      </c>
      <c r="C6010" s="86" t="s">
        <v>1369</v>
      </c>
      <c r="D6010" s="122">
        <v>43846.777083333334</v>
      </c>
    </row>
    <row r="6011" spans="1:4" x14ac:dyDescent="0.25">
      <c r="A6011" s="78" t="s">
        <v>223</v>
      </c>
      <c r="B6011" s="78" t="s">
        <v>3094</v>
      </c>
      <c r="C6011" s="86" t="s">
        <v>1369</v>
      </c>
      <c r="D6011" s="122">
        <v>43846.777083333334</v>
      </c>
    </row>
    <row r="6012" spans="1:4" x14ac:dyDescent="0.25">
      <c r="A6012" s="78" t="s">
        <v>223</v>
      </c>
      <c r="B6012" s="78" t="s">
        <v>3084</v>
      </c>
      <c r="C6012" s="86" t="s">
        <v>1369</v>
      </c>
      <c r="D6012" s="122">
        <v>43846.777083333334</v>
      </c>
    </row>
    <row r="6013" spans="1:4" x14ac:dyDescent="0.25">
      <c r="A6013" s="78" t="s">
        <v>223</v>
      </c>
      <c r="B6013" s="78" t="s">
        <v>2496</v>
      </c>
      <c r="C6013" s="86" t="s">
        <v>1369</v>
      </c>
      <c r="D6013" s="122">
        <v>43846.777083333334</v>
      </c>
    </row>
    <row r="6014" spans="1:4" x14ac:dyDescent="0.25">
      <c r="A6014" s="78" t="s">
        <v>223</v>
      </c>
      <c r="B6014" s="78" t="s">
        <v>2481</v>
      </c>
      <c r="C6014" s="86" t="s">
        <v>1369</v>
      </c>
      <c r="D6014" s="122">
        <v>43846.777083333334</v>
      </c>
    </row>
    <row r="6015" spans="1:4" x14ac:dyDescent="0.25">
      <c r="A6015" s="78" t="s">
        <v>223</v>
      </c>
      <c r="B6015" s="78" t="s">
        <v>3095</v>
      </c>
      <c r="C6015" s="86" t="s">
        <v>1369</v>
      </c>
      <c r="D6015" s="122">
        <v>43846.777083333334</v>
      </c>
    </row>
    <row r="6016" spans="1:4" x14ac:dyDescent="0.25">
      <c r="A6016" s="78" t="s">
        <v>223</v>
      </c>
      <c r="B6016" s="78" t="s">
        <v>65</v>
      </c>
      <c r="C6016" s="86" t="s">
        <v>1369</v>
      </c>
      <c r="D6016" s="122">
        <v>43846.777083333334</v>
      </c>
    </row>
    <row r="6017" spans="1:4" x14ac:dyDescent="0.25">
      <c r="A6017" s="78" t="s">
        <v>223</v>
      </c>
      <c r="B6017" s="78" t="s">
        <v>2985</v>
      </c>
      <c r="C6017" s="86" t="s">
        <v>1369</v>
      </c>
      <c r="D6017" s="122">
        <v>43846.777083333334</v>
      </c>
    </row>
    <row r="6018" spans="1:4" x14ac:dyDescent="0.25">
      <c r="A6018" s="78" t="s">
        <v>223</v>
      </c>
      <c r="B6018" s="78" t="s">
        <v>3029</v>
      </c>
      <c r="C6018" s="86" t="s">
        <v>1369</v>
      </c>
      <c r="D6018" s="122">
        <v>43846.777083333334</v>
      </c>
    </row>
    <row r="6019" spans="1:4" x14ac:dyDescent="0.25">
      <c r="A6019" s="78" t="s">
        <v>223</v>
      </c>
      <c r="B6019" s="78" t="s">
        <v>2455</v>
      </c>
      <c r="C6019" s="86" t="s">
        <v>1369</v>
      </c>
      <c r="D6019" s="122">
        <v>43846.777083333334</v>
      </c>
    </row>
    <row r="6020" spans="1:4" x14ac:dyDescent="0.25">
      <c r="A6020" s="78" t="s">
        <v>223</v>
      </c>
      <c r="B6020" s="78" t="s">
        <v>2459</v>
      </c>
      <c r="C6020" s="86" t="s">
        <v>1369</v>
      </c>
      <c r="D6020" s="122">
        <v>43846.777083333334</v>
      </c>
    </row>
    <row r="6021" spans="1:4" x14ac:dyDescent="0.25">
      <c r="A6021" s="78" t="s">
        <v>223</v>
      </c>
      <c r="B6021" s="78" t="s">
        <v>3030</v>
      </c>
      <c r="C6021" s="86" t="s">
        <v>1369</v>
      </c>
      <c r="D6021" s="122">
        <v>43846.777083333334</v>
      </c>
    </row>
    <row r="6022" spans="1:4" x14ac:dyDescent="0.25">
      <c r="A6022" s="78" t="s">
        <v>223</v>
      </c>
      <c r="B6022" s="78" t="s">
        <v>3007</v>
      </c>
      <c r="C6022" s="86" t="s">
        <v>1369</v>
      </c>
      <c r="D6022" s="122">
        <v>43846.777083333334</v>
      </c>
    </row>
    <row r="6023" spans="1:4" x14ac:dyDescent="0.25">
      <c r="A6023" s="78" t="s">
        <v>223</v>
      </c>
      <c r="B6023" s="78" t="s">
        <v>2448</v>
      </c>
      <c r="C6023" s="86" t="s">
        <v>1369</v>
      </c>
      <c r="D6023" s="122">
        <v>43846.777083333334</v>
      </c>
    </row>
    <row r="6024" spans="1:4" x14ac:dyDescent="0.25">
      <c r="A6024" s="78" t="s">
        <v>223</v>
      </c>
      <c r="B6024" s="78" t="s">
        <v>3008</v>
      </c>
      <c r="C6024" s="86" t="s">
        <v>1369</v>
      </c>
      <c r="D6024" s="122">
        <v>43846.777083333334</v>
      </c>
    </row>
    <row r="6025" spans="1:4" x14ac:dyDescent="0.25">
      <c r="A6025" s="78" t="s">
        <v>223</v>
      </c>
      <c r="B6025" s="78" t="s">
        <v>3009</v>
      </c>
      <c r="C6025" s="86" t="s">
        <v>1369</v>
      </c>
      <c r="D6025" s="122">
        <v>43846.777083333334</v>
      </c>
    </row>
    <row r="6026" spans="1:4" x14ac:dyDescent="0.25">
      <c r="A6026" s="78" t="s">
        <v>223</v>
      </c>
      <c r="B6026" s="78" t="s">
        <v>2465</v>
      </c>
      <c r="C6026" s="86" t="s">
        <v>1369</v>
      </c>
      <c r="D6026" s="122">
        <v>43846.777083333334</v>
      </c>
    </row>
    <row r="6027" spans="1:4" x14ac:dyDescent="0.25">
      <c r="A6027" s="78" t="s">
        <v>223</v>
      </c>
      <c r="B6027" s="78" t="s">
        <v>3309</v>
      </c>
      <c r="C6027" s="86" t="s">
        <v>1369</v>
      </c>
      <c r="D6027" s="122">
        <v>43846.777083333334</v>
      </c>
    </row>
    <row r="6028" spans="1:4" x14ac:dyDescent="0.25">
      <c r="A6028" s="78" t="s">
        <v>286</v>
      </c>
      <c r="B6028" s="78" t="s">
        <v>2997</v>
      </c>
      <c r="C6028" s="86" t="s">
        <v>1602</v>
      </c>
      <c r="D6028" s="122">
        <v>43846.399467592593</v>
      </c>
    </row>
    <row r="6029" spans="1:4" x14ac:dyDescent="0.25">
      <c r="A6029" s="78" t="s">
        <v>286</v>
      </c>
      <c r="B6029" s="78" t="s">
        <v>2859</v>
      </c>
      <c r="C6029" s="86" t="s">
        <v>1602</v>
      </c>
      <c r="D6029" s="122">
        <v>43846.399467592593</v>
      </c>
    </row>
    <row r="6030" spans="1:4" x14ac:dyDescent="0.25">
      <c r="A6030" s="78" t="s">
        <v>286</v>
      </c>
      <c r="B6030" s="78" t="s">
        <v>3015</v>
      </c>
      <c r="C6030" s="86" t="s">
        <v>1602</v>
      </c>
      <c r="D6030" s="122">
        <v>43846.399467592593</v>
      </c>
    </row>
    <row r="6031" spans="1:4" x14ac:dyDescent="0.25">
      <c r="A6031" s="78" t="s">
        <v>286</v>
      </c>
      <c r="B6031" s="78" t="s">
        <v>2860</v>
      </c>
      <c r="C6031" s="86" t="s">
        <v>1602</v>
      </c>
      <c r="D6031" s="122">
        <v>43846.399467592593</v>
      </c>
    </row>
    <row r="6032" spans="1:4" x14ac:dyDescent="0.25">
      <c r="A6032" s="78" t="s">
        <v>286</v>
      </c>
      <c r="B6032" s="78" t="s">
        <v>2861</v>
      </c>
      <c r="C6032" s="86" t="s">
        <v>1602</v>
      </c>
      <c r="D6032" s="122">
        <v>43846.399467592593</v>
      </c>
    </row>
    <row r="6033" spans="1:4" x14ac:dyDescent="0.25">
      <c r="A6033" s="78" t="s">
        <v>286</v>
      </c>
      <c r="B6033" s="78" t="s">
        <v>2862</v>
      </c>
      <c r="C6033" s="86" t="s">
        <v>1602</v>
      </c>
      <c r="D6033" s="122">
        <v>43846.399467592593</v>
      </c>
    </row>
    <row r="6034" spans="1:4" x14ac:dyDescent="0.25">
      <c r="A6034" s="78" t="s">
        <v>286</v>
      </c>
      <c r="B6034" s="78" t="s">
        <v>3036</v>
      </c>
      <c r="C6034" s="86" t="s">
        <v>1602</v>
      </c>
      <c r="D6034" s="122">
        <v>43846.399467592593</v>
      </c>
    </row>
    <row r="6035" spans="1:4" x14ac:dyDescent="0.25">
      <c r="A6035" s="78" t="s">
        <v>286</v>
      </c>
      <c r="B6035" s="78" t="s">
        <v>1678</v>
      </c>
      <c r="C6035" s="86" t="s">
        <v>1602</v>
      </c>
      <c r="D6035" s="122">
        <v>43846.399467592593</v>
      </c>
    </row>
    <row r="6036" spans="1:4" x14ac:dyDescent="0.25">
      <c r="A6036" s="78" t="s">
        <v>286</v>
      </c>
      <c r="B6036" s="78" t="s">
        <v>3012</v>
      </c>
      <c r="C6036" s="86" t="s">
        <v>1602</v>
      </c>
      <c r="D6036" s="122">
        <v>43846.399467592593</v>
      </c>
    </row>
    <row r="6037" spans="1:4" x14ac:dyDescent="0.25">
      <c r="A6037" s="78" t="s">
        <v>286</v>
      </c>
      <c r="B6037" s="78" t="s">
        <v>2863</v>
      </c>
      <c r="C6037" s="86" t="s">
        <v>1602</v>
      </c>
      <c r="D6037" s="122">
        <v>43846.399467592593</v>
      </c>
    </row>
    <row r="6038" spans="1:4" x14ac:dyDescent="0.25">
      <c r="A6038" s="78" t="s">
        <v>286</v>
      </c>
      <c r="B6038" s="78" t="s">
        <v>2864</v>
      </c>
      <c r="C6038" s="86" t="s">
        <v>1602</v>
      </c>
      <c r="D6038" s="122">
        <v>43846.399467592593</v>
      </c>
    </row>
    <row r="6039" spans="1:4" x14ac:dyDescent="0.25">
      <c r="A6039" s="78" t="s">
        <v>286</v>
      </c>
      <c r="B6039" s="78" t="s">
        <v>2527</v>
      </c>
      <c r="C6039" s="86" t="s">
        <v>1602</v>
      </c>
      <c r="D6039" s="122">
        <v>43846.399467592593</v>
      </c>
    </row>
    <row r="6040" spans="1:4" x14ac:dyDescent="0.25">
      <c r="A6040" s="78" t="s">
        <v>286</v>
      </c>
      <c r="B6040" s="78" t="s">
        <v>2546</v>
      </c>
      <c r="C6040" s="86" t="s">
        <v>1602</v>
      </c>
      <c r="D6040" s="122">
        <v>43846.399467592593</v>
      </c>
    </row>
    <row r="6041" spans="1:4" x14ac:dyDescent="0.25">
      <c r="A6041" s="78" t="s">
        <v>286</v>
      </c>
      <c r="B6041" s="78" t="s">
        <v>2865</v>
      </c>
      <c r="C6041" s="86" t="s">
        <v>1602</v>
      </c>
      <c r="D6041" s="122">
        <v>43846.399467592593</v>
      </c>
    </row>
    <row r="6042" spans="1:4" x14ac:dyDescent="0.25">
      <c r="A6042" s="78" t="s">
        <v>286</v>
      </c>
      <c r="B6042" s="78" t="s">
        <v>2982</v>
      </c>
      <c r="C6042" s="86" t="s">
        <v>1602</v>
      </c>
      <c r="D6042" s="122">
        <v>43846.399467592593</v>
      </c>
    </row>
    <row r="6043" spans="1:4" x14ac:dyDescent="0.25">
      <c r="A6043" s="78" t="s">
        <v>286</v>
      </c>
      <c r="B6043" s="78" t="s">
        <v>3232</v>
      </c>
      <c r="C6043" s="86" t="s">
        <v>1602</v>
      </c>
      <c r="D6043" s="122">
        <v>43846.399467592593</v>
      </c>
    </row>
    <row r="6044" spans="1:4" x14ac:dyDescent="0.25">
      <c r="A6044" s="78" t="s">
        <v>286</v>
      </c>
      <c r="B6044" s="78" t="s">
        <v>3146</v>
      </c>
      <c r="C6044" s="86" t="s">
        <v>1602</v>
      </c>
      <c r="D6044" s="122">
        <v>43846.399467592593</v>
      </c>
    </row>
    <row r="6045" spans="1:4" x14ac:dyDescent="0.25">
      <c r="A6045" s="78" t="s">
        <v>286</v>
      </c>
      <c r="B6045" s="78" t="s">
        <v>2866</v>
      </c>
      <c r="C6045" s="86" t="s">
        <v>1602</v>
      </c>
      <c r="D6045" s="122">
        <v>43846.399467592593</v>
      </c>
    </row>
    <row r="6046" spans="1:4" x14ac:dyDescent="0.25">
      <c r="A6046" s="78" t="s">
        <v>286</v>
      </c>
      <c r="B6046" s="78" t="s">
        <v>2990</v>
      </c>
      <c r="C6046" s="86" t="s">
        <v>1602</v>
      </c>
      <c r="D6046" s="122">
        <v>43846.399467592593</v>
      </c>
    </row>
    <row r="6047" spans="1:4" x14ac:dyDescent="0.25">
      <c r="A6047" s="78" t="s">
        <v>286</v>
      </c>
      <c r="B6047" s="78" t="s">
        <v>2867</v>
      </c>
      <c r="C6047" s="86" t="s">
        <v>1602</v>
      </c>
      <c r="D6047" s="122">
        <v>43846.399467592593</v>
      </c>
    </row>
    <row r="6048" spans="1:4" x14ac:dyDescent="0.25">
      <c r="A6048" s="78" t="s">
        <v>286</v>
      </c>
      <c r="B6048" s="78" t="s">
        <v>2868</v>
      </c>
      <c r="C6048" s="86" t="s">
        <v>1602</v>
      </c>
      <c r="D6048" s="122">
        <v>43846.399467592593</v>
      </c>
    </row>
    <row r="6049" spans="1:4" x14ac:dyDescent="0.25">
      <c r="A6049" s="78" t="s">
        <v>286</v>
      </c>
      <c r="B6049" s="78" t="s">
        <v>2869</v>
      </c>
      <c r="C6049" s="86" t="s">
        <v>1602</v>
      </c>
      <c r="D6049" s="122">
        <v>43846.399467592593</v>
      </c>
    </row>
    <row r="6050" spans="1:4" x14ac:dyDescent="0.25">
      <c r="A6050" s="78" t="s">
        <v>286</v>
      </c>
      <c r="B6050" s="78" t="s">
        <v>2870</v>
      </c>
      <c r="C6050" s="86" t="s">
        <v>1602</v>
      </c>
      <c r="D6050" s="122">
        <v>43846.399467592593</v>
      </c>
    </row>
    <row r="6051" spans="1:4" x14ac:dyDescent="0.25">
      <c r="A6051" s="78" t="s">
        <v>286</v>
      </c>
      <c r="B6051" s="78" t="s">
        <v>2590</v>
      </c>
      <c r="C6051" s="86" t="s">
        <v>1602</v>
      </c>
      <c r="D6051" s="122">
        <v>43846.399467592593</v>
      </c>
    </row>
    <row r="6052" spans="1:4" x14ac:dyDescent="0.25">
      <c r="A6052" s="78" t="s">
        <v>286</v>
      </c>
      <c r="B6052" s="78" t="s">
        <v>2989</v>
      </c>
      <c r="C6052" s="86" t="s">
        <v>1602</v>
      </c>
      <c r="D6052" s="122">
        <v>43846.399467592593</v>
      </c>
    </row>
    <row r="6053" spans="1:4" x14ac:dyDescent="0.25">
      <c r="A6053" s="78" t="s">
        <v>286</v>
      </c>
      <c r="B6053" s="78" t="s">
        <v>2981</v>
      </c>
      <c r="C6053" s="86" t="s">
        <v>1602</v>
      </c>
      <c r="D6053" s="122">
        <v>43846.399467592593</v>
      </c>
    </row>
    <row r="6054" spans="1:4" x14ac:dyDescent="0.25">
      <c r="A6054" s="78" t="s">
        <v>286</v>
      </c>
      <c r="B6054" s="78" t="s">
        <v>2994</v>
      </c>
      <c r="C6054" s="86" t="s">
        <v>1602</v>
      </c>
      <c r="D6054" s="122">
        <v>43846.399467592593</v>
      </c>
    </row>
    <row r="6055" spans="1:4" x14ac:dyDescent="0.25">
      <c r="A6055" s="78" t="s">
        <v>286</v>
      </c>
      <c r="B6055" s="78" t="s">
        <v>65</v>
      </c>
      <c r="C6055" s="86" t="s">
        <v>1602</v>
      </c>
      <c r="D6055" s="122">
        <v>43846.399467592593</v>
      </c>
    </row>
    <row r="6056" spans="1:4" x14ac:dyDescent="0.25">
      <c r="A6056" s="78" t="s">
        <v>286</v>
      </c>
      <c r="B6056" s="78" t="s">
        <v>2723</v>
      </c>
      <c r="C6056" s="86" t="s">
        <v>1602</v>
      </c>
      <c r="D6056" s="122">
        <v>43846.399467592593</v>
      </c>
    </row>
    <row r="6057" spans="1:4" x14ac:dyDescent="0.25">
      <c r="A6057" s="78" t="s">
        <v>286</v>
      </c>
      <c r="B6057" s="78" t="s">
        <v>2506</v>
      </c>
      <c r="C6057" s="86" t="s">
        <v>1602</v>
      </c>
      <c r="D6057" s="122">
        <v>43846.399467592593</v>
      </c>
    </row>
    <row r="6058" spans="1:4" x14ac:dyDescent="0.25">
      <c r="A6058" s="78" t="s">
        <v>286</v>
      </c>
      <c r="B6058" s="78" t="s">
        <v>3007</v>
      </c>
      <c r="C6058" s="86" t="s">
        <v>1602</v>
      </c>
      <c r="D6058" s="122">
        <v>43846.399467592593</v>
      </c>
    </row>
    <row r="6059" spans="1:4" x14ac:dyDescent="0.25">
      <c r="A6059" s="78" t="s">
        <v>286</v>
      </c>
      <c r="B6059" s="78" t="s">
        <v>2448</v>
      </c>
      <c r="C6059" s="86" t="s">
        <v>1602</v>
      </c>
      <c r="D6059" s="122">
        <v>43846.399467592593</v>
      </c>
    </row>
    <row r="6060" spans="1:4" x14ac:dyDescent="0.25">
      <c r="A6060" s="78" t="s">
        <v>286</v>
      </c>
      <c r="B6060" s="78" t="s">
        <v>3008</v>
      </c>
      <c r="C6060" s="86" t="s">
        <v>1602</v>
      </c>
      <c r="D6060" s="122">
        <v>43846.399467592593</v>
      </c>
    </row>
    <row r="6061" spans="1:4" x14ac:dyDescent="0.25">
      <c r="A6061" s="78" t="s">
        <v>286</v>
      </c>
      <c r="B6061" s="78" t="s">
        <v>3009</v>
      </c>
      <c r="C6061" s="86" t="s">
        <v>1602</v>
      </c>
      <c r="D6061" s="122">
        <v>43846.399467592593</v>
      </c>
    </row>
    <row r="6062" spans="1:4" x14ac:dyDescent="0.25">
      <c r="A6062" s="78" t="s">
        <v>286</v>
      </c>
      <c r="B6062" s="78" t="s">
        <v>2465</v>
      </c>
      <c r="C6062" s="86" t="s">
        <v>1602</v>
      </c>
      <c r="D6062" s="122">
        <v>43846.399467592593</v>
      </c>
    </row>
    <row r="6063" spans="1:4" x14ac:dyDescent="0.25">
      <c r="A6063" s="78" t="s">
        <v>286</v>
      </c>
      <c r="B6063" s="78" t="s">
        <v>3010</v>
      </c>
      <c r="C6063" s="86" t="s">
        <v>1602</v>
      </c>
      <c r="D6063" s="122">
        <v>43846.399467592593</v>
      </c>
    </row>
    <row r="6064" spans="1:4" x14ac:dyDescent="0.25">
      <c r="A6064" s="78" t="s">
        <v>289</v>
      </c>
      <c r="B6064" s="78" t="s">
        <v>3011</v>
      </c>
      <c r="C6064" s="86" t="s">
        <v>1601</v>
      </c>
      <c r="D6064" s="122">
        <v>43853.544131944444</v>
      </c>
    </row>
    <row r="6065" spans="1:4" x14ac:dyDescent="0.25">
      <c r="A6065" s="78" t="s">
        <v>289</v>
      </c>
      <c r="B6065" s="78" t="s">
        <v>2485</v>
      </c>
      <c r="C6065" s="86" t="s">
        <v>1601</v>
      </c>
      <c r="D6065" s="122">
        <v>43853.544131944444</v>
      </c>
    </row>
    <row r="6066" spans="1:4" x14ac:dyDescent="0.25">
      <c r="A6066" s="78" t="s">
        <v>289</v>
      </c>
      <c r="B6066" s="78" t="s">
        <v>2994</v>
      </c>
      <c r="C6066" s="86" t="s">
        <v>1601</v>
      </c>
      <c r="D6066" s="122">
        <v>43853.544131944444</v>
      </c>
    </row>
    <row r="6067" spans="1:4" x14ac:dyDescent="0.25">
      <c r="A6067" s="78" t="s">
        <v>289</v>
      </c>
      <c r="B6067" s="78" t="s">
        <v>2997</v>
      </c>
      <c r="C6067" s="86" t="s">
        <v>1601</v>
      </c>
      <c r="D6067" s="122">
        <v>43853.544131944444</v>
      </c>
    </row>
    <row r="6068" spans="1:4" x14ac:dyDescent="0.25">
      <c r="A6068" s="78" t="s">
        <v>289</v>
      </c>
      <c r="B6068" s="78">
        <v>31</v>
      </c>
      <c r="C6068" s="86" t="s">
        <v>1601</v>
      </c>
      <c r="D6068" s="122">
        <v>43853.544131944444</v>
      </c>
    </row>
    <row r="6069" spans="1:4" x14ac:dyDescent="0.25">
      <c r="A6069" s="78" t="s">
        <v>289</v>
      </c>
      <c r="B6069" s="78" t="s">
        <v>2982</v>
      </c>
      <c r="C6069" s="86" t="s">
        <v>1601</v>
      </c>
      <c r="D6069" s="122">
        <v>43853.544131944444</v>
      </c>
    </row>
    <row r="6070" spans="1:4" x14ac:dyDescent="0.25">
      <c r="A6070" s="78" t="s">
        <v>289</v>
      </c>
      <c r="B6070" s="78" t="s">
        <v>2446</v>
      </c>
      <c r="C6070" s="86" t="s">
        <v>1601</v>
      </c>
      <c r="D6070" s="122">
        <v>43853.544131944444</v>
      </c>
    </row>
    <row r="6071" spans="1:4" x14ac:dyDescent="0.25">
      <c r="A6071" s="78" t="s">
        <v>289</v>
      </c>
      <c r="B6071" s="78" t="s">
        <v>2497</v>
      </c>
      <c r="C6071" s="86" t="s">
        <v>1601</v>
      </c>
      <c r="D6071" s="122">
        <v>43853.544131944444</v>
      </c>
    </row>
    <row r="6072" spans="1:4" x14ac:dyDescent="0.25">
      <c r="A6072" s="78" t="s">
        <v>289</v>
      </c>
      <c r="B6072" s="78" t="s">
        <v>2989</v>
      </c>
      <c r="C6072" s="86" t="s">
        <v>1601</v>
      </c>
      <c r="D6072" s="122">
        <v>43853.544131944444</v>
      </c>
    </row>
    <row r="6073" spans="1:4" x14ac:dyDescent="0.25">
      <c r="A6073" s="78" t="s">
        <v>289</v>
      </c>
      <c r="B6073" s="78" t="s">
        <v>3012</v>
      </c>
      <c r="C6073" s="86" t="s">
        <v>1601</v>
      </c>
      <c r="D6073" s="122">
        <v>43853.544131944444</v>
      </c>
    </row>
    <row r="6074" spans="1:4" x14ac:dyDescent="0.25">
      <c r="A6074" s="78" t="s">
        <v>289</v>
      </c>
      <c r="B6074" s="78" t="s">
        <v>2498</v>
      </c>
      <c r="C6074" s="86" t="s">
        <v>1601</v>
      </c>
      <c r="D6074" s="122">
        <v>43853.544131944444</v>
      </c>
    </row>
    <row r="6075" spans="1:4" x14ac:dyDescent="0.25">
      <c r="A6075" s="78" t="s">
        <v>289</v>
      </c>
      <c r="B6075" s="78" t="s">
        <v>2458</v>
      </c>
      <c r="C6075" s="86" t="s">
        <v>1601</v>
      </c>
      <c r="D6075" s="122">
        <v>43853.544131944444</v>
      </c>
    </row>
    <row r="6076" spans="1:4" x14ac:dyDescent="0.25">
      <c r="A6076" s="78" t="s">
        <v>289</v>
      </c>
      <c r="B6076" s="78" t="s">
        <v>2499</v>
      </c>
      <c r="C6076" s="86" t="s">
        <v>1601</v>
      </c>
      <c r="D6076" s="122">
        <v>43853.544131944444</v>
      </c>
    </row>
    <row r="6077" spans="1:4" x14ac:dyDescent="0.25">
      <c r="A6077" s="78" t="s">
        <v>289</v>
      </c>
      <c r="B6077" s="78" t="s">
        <v>3013</v>
      </c>
      <c r="C6077" s="86" t="s">
        <v>1601</v>
      </c>
      <c r="D6077" s="122">
        <v>43853.544131944444</v>
      </c>
    </row>
    <row r="6078" spans="1:4" x14ac:dyDescent="0.25">
      <c r="A6078" s="78" t="s">
        <v>289</v>
      </c>
      <c r="B6078" s="78" t="s">
        <v>2501</v>
      </c>
      <c r="C6078" s="86" t="s">
        <v>1601</v>
      </c>
      <c r="D6078" s="122">
        <v>43853.544131944444</v>
      </c>
    </row>
    <row r="6079" spans="1:4" x14ac:dyDescent="0.25">
      <c r="A6079" s="78" t="s">
        <v>289</v>
      </c>
      <c r="B6079" s="78" t="s">
        <v>1678</v>
      </c>
      <c r="C6079" s="86" t="s">
        <v>1601</v>
      </c>
      <c r="D6079" s="122">
        <v>43853.544131944444</v>
      </c>
    </row>
    <row r="6080" spans="1:4" x14ac:dyDescent="0.25">
      <c r="A6080" s="78" t="s">
        <v>289</v>
      </c>
      <c r="B6080" s="78" t="s">
        <v>2981</v>
      </c>
      <c r="C6080" s="86" t="s">
        <v>1601</v>
      </c>
      <c r="D6080" s="122">
        <v>43853.544131944444</v>
      </c>
    </row>
    <row r="6081" spans="1:4" x14ac:dyDescent="0.25">
      <c r="A6081" s="78" t="s">
        <v>289</v>
      </c>
      <c r="B6081" s="78" t="s">
        <v>2502</v>
      </c>
      <c r="C6081" s="86" t="s">
        <v>1601</v>
      </c>
      <c r="D6081" s="122">
        <v>43853.544131944444</v>
      </c>
    </row>
    <row r="6082" spans="1:4" x14ac:dyDescent="0.25">
      <c r="A6082" s="78" t="s">
        <v>289</v>
      </c>
      <c r="B6082" s="78" t="s">
        <v>3014</v>
      </c>
      <c r="C6082" s="86" t="s">
        <v>1601</v>
      </c>
      <c r="D6082" s="122">
        <v>43853.544131944444</v>
      </c>
    </row>
    <row r="6083" spans="1:4" x14ac:dyDescent="0.25">
      <c r="A6083" s="78" t="s">
        <v>289</v>
      </c>
      <c r="B6083" s="78" t="s">
        <v>3015</v>
      </c>
      <c r="C6083" s="86" t="s">
        <v>1601</v>
      </c>
      <c r="D6083" s="122">
        <v>43853.544131944444</v>
      </c>
    </row>
    <row r="6084" spans="1:4" x14ac:dyDescent="0.25">
      <c r="A6084" s="78" t="s">
        <v>289</v>
      </c>
      <c r="B6084" s="78" t="s">
        <v>2471</v>
      </c>
      <c r="C6084" s="86" t="s">
        <v>1601</v>
      </c>
      <c r="D6084" s="122">
        <v>43853.544131944444</v>
      </c>
    </row>
    <row r="6085" spans="1:4" x14ac:dyDescent="0.25">
      <c r="A6085" s="78" t="s">
        <v>289</v>
      </c>
      <c r="B6085" s="78" t="s">
        <v>2995</v>
      </c>
      <c r="C6085" s="86" t="s">
        <v>1601</v>
      </c>
      <c r="D6085" s="122">
        <v>43853.544131944444</v>
      </c>
    </row>
    <row r="6086" spans="1:4" x14ac:dyDescent="0.25">
      <c r="A6086" s="78" t="s">
        <v>289</v>
      </c>
      <c r="B6086" s="78" t="s">
        <v>2503</v>
      </c>
      <c r="C6086" s="86" t="s">
        <v>1601</v>
      </c>
      <c r="D6086" s="122">
        <v>43853.544131944444</v>
      </c>
    </row>
    <row r="6087" spans="1:4" x14ac:dyDescent="0.25">
      <c r="A6087" s="78" t="s">
        <v>289</v>
      </c>
      <c r="B6087" s="78" t="s">
        <v>2504</v>
      </c>
      <c r="C6087" s="86" t="s">
        <v>1601</v>
      </c>
      <c r="D6087" s="122">
        <v>43853.544131944444</v>
      </c>
    </row>
    <row r="6088" spans="1:4" x14ac:dyDescent="0.25">
      <c r="A6088" s="78" t="s">
        <v>289</v>
      </c>
      <c r="B6088" s="78" t="s">
        <v>3016</v>
      </c>
      <c r="C6088" s="86" t="s">
        <v>1601</v>
      </c>
      <c r="D6088" s="122">
        <v>43853.544131944444</v>
      </c>
    </row>
    <row r="6089" spans="1:4" x14ac:dyDescent="0.25">
      <c r="A6089" s="78" t="s">
        <v>289</v>
      </c>
      <c r="B6089" s="78" t="s">
        <v>3038</v>
      </c>
      <c r="C6089" s="86" t="s">
        <v>1600</v>
      </c>
      <c r="D6089" s="122">
        <v>43853.377870370372</v>
      </c>
    </row>
    <row r="6090" spans="1:4" x14ac:dyDescent="0.25">
      <c r="A6090" s="78" t="s">
        <v>289</v>
      </c>
      <c r="B6090" s="78" t="s">
        <v>2995</v>
      </c>
      <c r="C6090" s="86" t="s">
        <v>1600</v>
      </c>
      <c r="D6090" s="122">
        <v>43853.377870370372</v>
      </c>
    </row>
    <row r="6091" spans="1:4" x14ac:dyDescent="0.25">
      <c r="A6091" s="78" t="s">
        <v>289</v>
      </c>
      <c r="B6091" s="78" t="s">
        <v>2987</v>
      </c>
      <c r="C6091" s="86" t="s">
        <v>1600</v>
      </c>
      <c r="D6091" s="122">
        <v>43853.377870370372</v>
      </c>
    </row>
    <row r="6092" spans="1:4" x14ac:dyDescent="0.25">
      <c r="A6092" s="78" t="s">
        <v>289</v>
      </c>
      <c r="B6092" s="78" t="s">
        <v>2533</v>
      </c>
      <c r="C6092" s="86" t="s">
        <v>1600</v>
      </c>
      <c r="D6092" s="122">
        <v>43853.377870370372</v>
      </c>
    </row>
    <row r="6093" spans="1:4" x14ac:dyDescent="0.25">
      <c r="A6093" s="78" t="s">
        <v>289</v>
      </c>
      <c r="B6093" s="78" t="s">
        <v>3074</v>
      </c>
      <c r="C6093" s="86" t="s">
        <v>1600</v>
      </c>
      <c r="D6093" s="122">
        <v>43853.377870370372</v>
      </c>
    </row>
    <row r="6094" spans="1:4" x14ac:dyDescent="0.25">
      <c r="A6094" s="78" t="s">
        <v>289</v>
      </c>
      <c r="B6094" s="78" t="s">
        <v>3012</v>
      </c>
      <c r="C6094" s="86" t="s">
        <v>1600</v>
      </c>
      <c r="D6094" s="122">
        <v>43853.377870370372</v>
      </c>
    </row>
    <row r="6095" spans="1:4" x14ac:dyDescent="0.25">
      <c r="A6095" s="78" t="s">
        <v>289</v>
      </c>
      <c r="B6095" s="78" t="s">
        <v>2458</v>
      </c>
      <c r="C6095" s="86" t="s">
        <v>1600</v>
      </c>
      <c r="D6095" s="122">
        <v>43853.377870370372</v>
      </c>
    </row>
    <row r="6096" spans="1:4" x14ac:dyDescent="0.25">
      <c r="A6096" s="78" t="s">
        <v>289</v>
      </c>
      <c r="B6096" s="78" t="s">
        <v>3075</v>
      </c>
      <c r="C6096" s="86" t="s">
        <v>1600</v>
      </c>
      <c r="D6096" s="122">
        <v>43853.377870370372</v>
      </c>
    </row>
    <row r="6097" spans="1:4" x14ac:dyDescent="0.25">
      <c r="A6097" s="78" t="s">
        <v>289</v>
      </c>
      <c r="B6097" s="78" t="s">
        <v>2994</v>
      </c>
      <c r="C6097" s="86" t="s">
        <v>1600</v>
      </c>
      <c r="D6097" s="122">
        <v>43853.377870370372</v>
      </c>
    </row>
    <row r="6098" spans="1:4" x14ac:dyDescent="0.25">
      <c r="A6098" s="78" t="s">
        <v>289</v>
      </c>
      <c r="B6098" s="78" t="s">
        <v>2989</v>
      </c>
      <c r="C6098" s="86" t="s">
        <v>1600</v>
      </c>
      <c r="D6098" s="122">
        <v>43853.377870370372</v>
      </c>
    </row>
    <row r="6099" spans="1:4" x14ac:dyDescent="0.25">
      <c r="A6099" s="78" t="s">
        <v>289</v>
      </c>
      <c r="B6099" s="78" t="s">
        <v>2981</v>
      </c>
      <c r="C6099" s="86" t="s">
        <v>1600</v>
      </c>
      <c r="D6099" s="122">
        <v>43853.377870370372</v>
      </c>
    </row>
    <row r="6100" spans="1:4" x14ac:dyDescent="0.25">
      <c r="A6100" s="78" t="s">
        <v>289</v>
      </c>
      <c r="B6100" s="78" t="s">
        <v>3015</v>
      </c>
      <c r="C6100" s="86" t="s">
        <v>1600</v>
      </c>
      <c r="D6100" s="122">
        <v>43853.377870370372</v>
      </c>
    </row>
    <row r="6101" spans="1:4" x14ac:dyDescent="0.25">
      <c r="A6101" s="78" t="s">
        <v>289</v>
      </c>
      <c r="B6101" s="78" t="s">
        <v>2535</v>
      </c>
      <c r="C6101" s="86" t="s">
        <v>1600</v>
      </c>
      <c r="D6101" s="122">
        <v>43853.377870370372</v>
      </c>
    </row>
    <row r="6102" spans="1:4" x14ac:dyDescent="0.25">
      <c r="A6102" s="78" t="s">
        <v>289</v>
      </c>
      <c r="B6102" s="78" t="s">
        <v>2493</v>
      </c>
      <c r="C6102" s="86" t="s">
        <v>1600</v>
      </c>
      <c r="D6102" s="122">
        <v>43853.377870370372</v>
      </c>
    </row>
    <row r="6103" spans="1:4" x14ac:dyDescent="0.25">
      <c r="A6103" s="78" t="s">
        <v>289</v>
      </c>
      <c r="B6103" s="78" t="s">
        <v>2468</v>
      </c>
      <c r="C6103" s="86" t="s">
        <v>1600</v>
      </c>
      <c r="D6103" s="122">
        <v>43853.377870370372</v>
      </c>
    </row>
    <row r="6104" spans="1:4" x14ac:dyDescent="0.25">
      <c r="A6104" s="78" t="s">
        <v>289</v>
      </c>
      <c r="B6104" s="78" t="s">
        <v>2982</v>
      </c>
      <c r="C6104" s="86" t="s">
        <v>1600</v>
      </c>
      <c r="D6104" s="122">
        <v>43853.377870370372</v>
      </c>
    </row>
    <row r="6105" spans="1:4" x14ac:dyDescent="0.25">
      <c r="A6105" s="78" t="s">
        <v>289</v>
      </c>
      <c r="B6105" s="78" t="s">
        <v>2536</v>
      </c>
      <c r="C6105" s="86" t="s">
        <v>1600</v>
      </c>
      <c r="D6105" s="122">
        <v>43853.377870370372</v>
      </c>
    </row>
    <row r="6106" spans="1:4" x14ac:dyDescent="0.25">
      <c r="A6106" s="78" t="s">
        <v>289</v>
      </c>
      <c r="B6106" s="78" t="s">
        <v>2537</v>
      </c>
      <c r="C6106" s="86" t="s">
        <v>1600</v>
      </c>
      <c r="D6106" s="122">
        <v>43853.377870370372</v>
      </c>
    </row>
    <row r="6107" spans="1:4" x14ac:dyDescent="0.25">
      <c r="A6107" s="78" t="s">
        <v>289</v>
      </c>
      <c r="B6107" s="78" t="s">
        <v>3028</v>
      </c>
      <c r="C6107" s="86" t="s">
        <v>1600</v>
      </c>
      <c r="D6107" s="122">
        <v>43853.377870370372</v>
      </c>
    </row>
    <row r="6108" spans="1:4" x14ac:dyDescent="0.25">
      <c r="A6108" s="78" t="s">
        <v>289</v>
      </c>
      <c r="B6108" s="78" t="s">
        <v>2538</v>
      </c>
      <c r="C6108" s="86" t="s">
        <v>1600</v>
      </c>
      <c r="D6108" s="122">
        <v>43853.377870370372</v>
      </c>
    </row>
    <row r="6109" spans="1:4" x14ac:dyDescent="0.25">
      <c r="A6109" s="78" t="s">
        <v>289</v>
      </c>
      <c r="B6109" s="78" t="s">
        <v>3076</v>
      </c>
      <c r="C6109" s="86" t="s">
        <v>1600</v>
      </c>
      <c r="D6109" s="122">
        <v>43853.377870370372</v>
      </c>
    </row>
    <row r="6110" spans="1:4" x14ac:dyDescent="0.25">
      <c r="A6110" s="78" t="s">
        <v>289</v>
      </c>
      <c r="B6110" s="78" t="s">
        <v>2997</v>
      </c>
      <c r="C6110" s="86" t="s">
        <v>1599</v>
      </c>
      <c r="D6110" s="122">
        <v>43852.798136574071</v>
      </c>
    </row>
    <row r="6111" spans="1:4" x14ac:dyDescent="0.25">
      <c r="A6111" s="78" t="s">
        <v>289</v>
      </c>
      <c r="B6111" s="78" t="s">
        <v>2460</v>
      </c>
      <c r="C6111" s="86" t="s">
        <v>1599</v>
      </c>
      <c r="D6111" s="122">
        <v>43852.798136574071</v>
      </c>
    </row>
    <row r="6112" spans="1:4" x14ac:dyDescent="0.25">
      <c r="A6112" s="78" t="s">
        <v>289</v>
      </c>
      <c r="B6112" s="78" t="s">
        <v>2994</v>
      </c>
      <c r="C6112" s="86" t="s">
        <v>1599</v>
      </c>
      <c r="D6112" s="122">
        <v>43852.798136574071</v>
      </c>
    </row>
    <row r="6113" spans="1:4" x14ac:dyDescent="0.25">
      <c r="A6113" s="78" t="s">
        <v>289</v>
      </c>
      <c r="B6113" s="78" t="s">
        <v>2514</v>
      </c>
      <c r="C6113" s="86" t="s">
        <v>1599</v>
      </c>
      <c r="D6113" s="122">
        <v>43852.798136574071</v>
      </c>
    </row>
    <row r="6114" spans="1:4" x14ac:dyDescent="0.25">
      <c r="A6114" s="78" t="s">
        <v>289</v>
      </c>
      <c r="B6114" s="78" t="s">
        <v>2468</v>
      </c>
      <c r="C6114" s="86" t="s">
        <v>1599</v>
      </c>
      <c r="D6114" s="122">
        <v>43852.798136574071</v>
      </c>
    </row>
    <row r="6115" spans="1:4" x14ac:dyDescent="0.25">
      <c r="A6115" s="78" t="s">
        <v>289</v>
      </c>
      <c r="B6115" s="78" t="s">
        <v>2990</v>
      </c>
      <c r="C6115" s="86" t="s">
        <v>1599</v>
      </c>
      <c r="D6115" s="122">
        <v>43852.798136574071</v>
      </c>
    </row>
    <row r="6116" spans="1:4" x14ac:dyDescent="0.25">
      <c r="A6116" s="78" t="s">
        <v>289</v>
      </c>
      <c r="B6116" s="78" t="s">
        <v>2477</v>
      </c>
      <c r="C6116" s="86" t="s">
        <v>1599</v>
      </c>
      <c r="D6116" s="122">
        <v>43852.798136574071</v>
      </c>
    </row>
    <row r="6117" spans="1:4" x14ac:dyDescent="0.25">
      <c r="A6117" s="78" t="s">
        <v>289</v>
      </c>
      <c r="B6117" s="78" t="s">
        <v>3024</v>
      </c>
      <c r="C6117" s="86" t="s">
        <v>1599</v>
      </c>
      <c r="D6117" s="122">
        <v>43852.798136574071</v>
      </c>
    </row>
    <row r="6118" spans="1:4" x14ac:dyDescent="0.25">
      <c r="A6118" s="78" t="s">
        <v>289</v>
      </c>
      <c r="B6118" s="78" t="s">
        <v>3093</v>
      </c>
      <c r="C6118" s="86" t="s">
        <v>1599</v>
      </c>
      <c r="D6118" s="122">
        <v>43852.798136574071</v>
      </c>
    </row>
    <row r="6119" spans="1:4" x14ac:dyDescent="0.25">
      <c r="A6119" s="78" t="s">
        <v>289</v>
      </c>
      <c r="B6119" s="78" t="s">
        <v>3094</v>
      </c>
      <c r="C6119" s="86" t="s">
        <v>1599</v>
      </c>
      <c r="D6119" s="122">
        <v>43852.798136574071</v>
      </c>
    </row>
    <row r="6120" spans="1:4" x14ac:dyDescent="0.25">
      <c r="A6120" s="78" t="s">
        <v>289</v>
      </c>
      <c r="B6120" s="78" t="s">
        <v>3084</v>
      </c>
      <c r="C6120" s="86" t="s">
        <v>1599</v>
      </c>
      <c r="D6120" s="122">
        <v>43852.798136574071</v>
      </c>
    </row>
    <row r="6121" spans="1:4" x14ac:dyDescent="0.25">
      <c r="A6121" s="78" t="s">
        <v>289</v>
      </c>
      <c r="B6121" s="78" t="s">
        <v>2496</v>
      </c>
      <c r="C6121" s="86" t="s">
        <v>1599</v>
      </c>
      <c r="D6121" s="122">
        <v>43852.798136574071</v>
      </c>
    </row>
    <row r="6122" spans="1:4" x14ac:dyDescent="0.25">
      <c r="A6122" s="78" t="s">
        <v>289</v>
      </c>
      <c r="B6122" s="78" t="s">
        <v>2481</v>
      </c>
      <c r="C6122" s="86" t="s">
        <v>1599</v>
      </c>
      <c r="D6122" s="122">
        <v>43852.798136574071</v>
      </c>
    </row>
    <row r="6123" spans="1:4" x14ac:dyDescent="0.25">
      <c r="A6123" s="78" t="s">
        <v>289</v>
      </c>
      <c r="B6123" s="78" t="s">
        <v>3095</v>
      </c>
      <c r="C6123" s="86" t="s">
        <v>1599</v>
      </c>
      <c r="D6123" s="122">
        <v>43852.798136574071</v>
      </c>
    </row>
    <row r="6124" spans="1:4" x14ac:dyDescent="0.25">
      <c r="A6124" s="78" t="s">
        <v>289</v>
      </c>
      <c r="B6124" s="78" t="s">
        <v>65</v>
      </c>
      <c r="C6124" s="86" t="s">
        <v>1599</v>
      </c>
      <c r="D6124" s="122">
        <v>43852.798136574071</v>
      </c>
    </row>
    <row r="6125" spans="1:4" x14ac:dyDescent="0.25">
      <c r="A6125" s="78" t="s">
        <v>289</v>
      </c>
      <c r="B6125" s="78" t="s">
        <v>2985</v>
      </c>
      <c r="C6125" s="86" t="s">
        <v>1599</v>
      </c>
      <c r="D6125" s="122">
        <v>43852.798136574071</v>
      </c>
    </row>
    <row r="6126" spans="1:4" x14ac:dyDescent="0.25">
      <c r="A6126" s="78" t="s">
        <v>289</v>
      </c>
      <c r="B6126" s="78" t="s">
        <v>3029</v>
      </c>
      <c r="C6126" s="86" t="s">
        <v>1599</v>
      </c>
      <c r="D6126" s="122">
        <v>43852.798136574071</v>
      </c>
    </row>
    <row r="6127" spans="1:4" x14ac:dyDescent="0.25">
      <c r="A6127" s="78" t="s">
        <v>289</v>
      </c>
      <c r="B6127" s="78" t="s">
        <v>2455</v>
      </c>
      <c r="C6127" s="86" t="s">
        <v>1599</v>
      </c>
      <c r="D6127" s="122">
        <v>43852.798136574071</v>
      </c>
    </row>
    <row r="6128" spans="1:4" x14ac:dyDescent="0.25">
      <c r="A6128" s="78" t="s">
        <v>289</v>
      </c>
      <c r="B6128" s="78" t="s">
        <v>2459</v>
      </c>
      <c r="C6128" s="86" t="s">
        <v>1599</v>
      </c>
      <c r="D6128" s="122">
        <v>43852.798136574071</v>
      </c>
    </row>
    <row r="6129" spans="1:4" x14ac:dyDescent="0.25">
      <c r="A6129" s="78" t="s">
        <v>289</v>
      </c>
      <c r="B6129" s="78" t="s">
        <v>3011</v>
      </c>
      <c r="C6129" s="86" t="s">
        <v>1598</v>
      </c>
      <c r="D6129" s="122">
        <v>43852.544259259259</v>
      </c>
    </row>
    <row r="6130" spans="1:4" x14ac:dyDescent="0.25">
      <c r="A6130" s="78" t="s">
        <v>289</v>
      </c>
      <c r="B6130" s="78" t="s">
        <v>2485</v>
      </c>
      <c r="C6130" s="86" t="s">
        <v>1598</v>
      </c>
      <c r="D6130" s="122">
        <v>43852.544259259259</v>
      </c>
    </row>
    <row r="6131" spans="1:4" x14ac:dyDescent="0.25">
      <c r="A6131" s="78" t="s">
        <v>289</v>
      </c>
      <c r="B6131" s="78" t="s">
        <v>2994</v>
      </c>
      <c r="C6131" s="86" t="s">
        <v>1598</v>
      </c>
      <c r="D6131" s="122">
        <v>43852.544259259259</v>
      </c>
    </row>
    <row r="6132" spans="1:4" x14ac:dyDescent="0.25">
      <c r="A6132" s="78" t="s">
        <v>289</v>
      </c>
      <c r="B6132" s="78" t="s">
        <v>2997</v>
      </c>
      <c r="C6132" s="86" t="s">
        <v>1598</v>
      </c>
      <c r="D6132" s="122">
        <v>43852.544259259259</v>
      </c>
    </row>
    <row r="6133" spans="1:4" x14ac:dyDescent="0.25">
      <c r="A6133" s="78" t="s">
        <v>289</v>
      </c>
      <c r="B6133" s="78">
        <v>31</v>
      </c>
      <c r="C6133" s="86" t="s">
        <v>1598</v>
      </c>
      <c r="D6133" s="122">
        <v>43852.544259259259</v>
      </c>
    </row>
    <row r="6134" spans="1:4" x14ac:dyDescent="0.25">
      <c r="A6134" s="78" t="s">
        <v>289</v>
      </c>
      <c r="B6134" s="78" t="s">
        <v>2982</v>
      </c>
      <c r="C6134" s="86" t="s">
        <v>1598</v>
      </c>
      <c r="D6134" s="122">
        <v>43852.544259259259</v>
      </c>
    </row>
    <row r="6135" spans="1:4" x14ac:dyDescent="0.25">
      <c r="A6135" s="78" t="s">
        <v>289</v>
      </c>
      <c r="B6135" s="78" t="s">
        <v>2446</v>
      </c>
      <c r="C6135" s="86" t="s">
        <v>1598</v>
      </c>
      <c r="D6135" s="122">
        <v>43852.544259259259</v>
      </c>
    </row>
    <row r="6136" spans="1:4" x14ac:dyDescent="0.25">
      <c r="A6136" s="78" t="s">
        <v>289</v>
      </c>
      <c r="B6136" s="78" t="s">
        <v>2497</v>
      </c>
      <c r="C6136" s="86" t="s">
        <v>1598</v>
      </c>
      <c r="D6136" s="122">
        <v>43852.544259259259</v>
      </c>
    </row>
    <row r="6137" spans="1:4" x14ac:dyDescent="0.25">
      <c r="A6137" s="78" t="s">
        <v>289</v>
      </c>
      <c r="B6137" s="78" t="s">
        <v>2989</v>
      </c>
      <c r="C6137" s="86" t="s">
        <v>1598</v>
      </c>
      <c r="D6137" s="122">
        <v>43852.544259259259</v>
      </c>
    </row>
    <row r="6138" spans="1:4" x14ac:dyDescent="0.25">
      <c r="A6138" s="78" t="s">
        <v>289</v>
      </c>
      <c r="B6138" s="78" t="s">
        <v>3012</v>
      </c>
      <c r="C6138" s="86" t="s">
        <v>1598</v>
      </c>
      <c r="D6138" s="122">
        <v>43852.544259259259</v>
      </c>
    </row>
    <row r="6139" spans="1:4" x14ac:dyDescent="0.25">
      <c r="A6139" s="78" t="s">
        <v>289</v>
      </c>
      <c r="B6139" s="78" t="s">
        <v>2498</v>
      </c>
      <c r="C6139" s="86" t="s">
        <v>1598</v>
      </c>
      <c r="D6139" s="122">
        <v>43852.544259259259</v>
      </c>
    </row>
    <row r="6140" spans="1:4" x14ac:dyDescent="0.25">
      <c r="A6140" s="78" t="s">
        <v>289</v>
      </c>
      <c r="B6140" s="78" t="s">
        <v>2458</v>
      </c>
      <c r="C6140" s="86" t="s">
        <v>1598</v>
      </c>
      <c r="D6140" s="122">
        <v>43852.544259259259</v>
      </c>
    </row>
    <row r="6141" spans="1:4" x14ac:dyDescent="0.25">
      <c r="A6141" s="78" t="s">
        <v>289</v>
      </c>
      <c r="B6141" s="78" t="s">
        <v>2499</v>
      </c>
      <c r="C6141" s="86" t="s">
        <v>1598</v>
      </c>
      <c r="D6141" s="122">
        <v>43852.544259259259</v>
      </c>
    </row>
    <row r="6142" spans="1:4" x14ac:dyDescent="0.25">
      <c r="A6142" s="78" t="s">
        <v>289</v>
      </c>
      <c r="B6142" s="78" t="s">
        <v>3013</v>
      </c>
      <c r="C6142" s="86" t="s">
        <v>1598</v>
      </c>
      <c r="D6142" s="122">
        <v>43852.544259259259</v>
      </c>
    </row>
    <row r="6143" spans="1:4" x14ac:dyDescent="0.25">
      <c r="A6143" s="78" t="s">
        <v>289</v>
      </c>
      <c r="B6143" s="78" t="s">
        <v>2501</v>
      </c>
      <c r="C6143" s="86" t="s">
        <v>1598</v>
      </c>
      <c r="D6143" s="122">
        <v>43852.544259259259</v>
      </c>
    </row>
    <row r="6144" spans="1:4" x14ac:dyDescent="0.25">
      <c r="A6144" s="78" t="s">
        <v>289</v>
      </c>
      <c r="B6144" s="78" t="s">
        <v>1678</v>
      </c>
      <c r="C6144" s="86" t="s">
        <v>1598</v>
      </c>
      <c r="D6144" s="122">
        <v>43852.544259259259</v>
      </c>
    </row>
    <row r="6145" spans="1:4" x14ac:dyDescent="0.25">
      <c r="A6145" s="78" t="s">
        <v>289</v>
      </c>
      <c r="B6145" s="78" t="s">
        <v>2981</v>
      </c>
      <c r="C6145" s="86" t="s">
        <v>1598</v>
      </c>
      <c r="D6145" s="122">
        <v>43852.544259259259</v>
      </c>
    </row>
    <row r="6146" spans="1:4" x14ac:dyDescent="0.25">
      <c r="A6146" s="78" t="s">
        <v>289</v>
      </c>
      <c r="B6146" s="78" t="s">
        <v>2502</v>
      </c>
      <c r="C6146" s="86" t="s">
        <v>1598</v>
      </c>
      <c r="D6146" s="122">
        <v>43852.544259259259</v>
      </c>
    </row>
    <row r="6147" spans="1:4" x14ac:dyDescent="0.25">
      <c r="A6147" s="78" t="s">
        <v>289</v>
      </c>
      <c r="B6147" s="78" t="s">
        <v>3014</v>
      </c>
      <c r="C6147" s="86" t="s">
        <v>1598</v>
      </c>
      <c r="D6147" s="122">
        <v>43852.544259259259</v>
      </c>
    </row>
    <row r="6148" spans="1:4" x14ac:dyDescent="0.25">
      <c r="A6148" s="78" t="s">
        <v>289</v>
      </c>
      <c r="B6148" s="78" t="s">
        <v>3015</v>
      </c>
      <c r="C6148" s="86" t="s">
        <v>1598</v>
      </c>
      <c r="D6148" s="122">
        <v>43852.544259259259</v>
      </c>
    </row>
    <row r="6149" spans="1:4" x14ac:dyDescent="0.25">
      <c r="A6149" s="78" t="s">
        <v>289</v>
      </c>
      <c r="B6149" s="78" t="s">
        <v>2471</v>
      </c>
      <c r="C6149" s="86" t="s">
        <v>1598</v>
      </c>
      <c r="D6149" s="122">
        <v>43852.544259259259</v>
      </c>
    </row>
    <row r="6150" spans="1:4" x14ac:dyDescent="0.25">
      <c r="A6150" s="78" t="s">
        <v>289</v>
      </c>
      <c r="B6150" s="78" t="s">
        <v>2995</v>
      </c>
      <c r="C6150" s="86" t="s">
        <v>1598</v>
      </c>
      <c r="D6150" s="122">
        <v>43852.544259259259</v>
      </c>
    </row>
    <row r="6151" spans="1:4" x14ac:dyDescent="0.25">
      <c r="A6151" s="78" t="s">
        <v>289</v>
      </c>
      <c r="B6151" s="78" t="s">
        <v>2503</v>
      </c>
      <c r="C6151" s="86" t="s">
        <v>1598</v>
      </c>
      <c r="D6151" s="122">
        <v>43852.544259259259</v>
      </c>
    </row>
    <row r="6152" spans="1:4" x14ac:dyDescent="0.25">
      <c r="A6152" s="78" t="s">
        <v>289</v>
      </c>
      <c r="B6152" s="78" t="s">
        <v>2504</v>
      </c>
      <c r="C6152" s="86" t="s">
        <v>1598</v>
      </c>
      <c r="D6152" s="122">
        <v>43852.544259259259</v>
      </c>
    </row>
    <row r="6153" spans="1:4" x14ac:dyDescent="0.25">
      <c r="A6153" s="78" t="s">
        <v>289</v>
      </c>
      <c r="B6153" s="78" t="s">
        <v>3016</v>
      </c>
      <c r="C6153" s="86" t="s">
        <v>1598</v>
      </c>
      <c r="D6153" s="122">
        <v>43852.544259259259</v>
      </c>
    </row>
    <row r="6154" spans="1:4" x14ac:dyDescent="0.25">
      <c r="A6154" s="78" t="s">
        <v>289</v>
      </c>
      <c r="B6154" s="78" t="s">
        <v>2997</v>
      </c>
      <c r="C6154" s="86" t="s">
        <v>1597</v>
      </c>
      <c r="D6154" s="122">
        <v>43851.798252314817</v>
      </c>
    </row>
    <row r="6155" spans="1:4" x14ac:dyDescent="0.25">
      <c r="A6155" s="78" t="s">
        <v>289</v>
      </c>
      <c r="B6155" s="78" t="s">
        <v>2460</v>
      </c>
      <c r="C6155" s="86" t="s">
        <v>1597</v>
      </c>
      <c r="D6155" s="122">
        <v>43851.798252314817</v>
      </c>
    </row>
    <row r="6156" spans="1:4" x14ac:dyDescent="0.25">
      <c r="A6156" s="78" t="s">
        <v>289</v>
      </c>
      <c r="B6156" s="78" t="s">
        <v>2994</v>
      </c>
      <c r="C6156" s="86" t="s">
        <v>1597</v>
      </c>
      <c r="D6156" s="122">
        <v>43851.798252314817</v>
      </c>
    </row>
    <row r="6157" spans="1:4" x14ac:dyDescent="0.25">
      <c r="A6157" s="78" t="s">
        <v>289</v>
      </c>
      <c r="B6157" s="78" t="s">
        <v>2514</v>
      </c>
      <c r="C6157" s="86" t="s">
        <v>1597</v>
      </c>
      <c r="D6157" s="122">
        <v>43851.798252314817</v>
      </c>
    </row>
    <row r="6158" spans="1:4" x14ac:dyDescent="0.25">
      <c r="A6158" s="78" t="s">
        <v>289</v>
      </c>
      <c r="B6158" s="78" t="s">
        <v>2468</v>
      </c>
      <c r="C6158" s="86" t="s">
        <v>1597</v>
      </c>
      <c r="D6158" s="122">
        <v>43851.798252314817</v>
      </c>
    </row>
    <row r="6159" spans="1:4" x14ac:dyDescent="0.25">
      <c r="A6159" s="78" t="s">
        <v>289</v>
      </c>
      <c r="B6159" s="78" t="s">
        <v>2990</v>
      </c>
      <c r="C6159" s="86" t="s">
        <v>1597</v>
      </c>
      <c r="D6159" s="122">
        <v>43851.798252314817</v>
      </c>
    </row>
    <row r="6160" spans="1:4" x14ac:dyDescent="0.25">
      <c r="A6160" s="78" t="s">
        <v>289</v>
      </c>
      <c r="B6160" s="78" t="s">
        <v>2477</v>
      </c>
      <c r="C6160" s="86" t="s">
        <v>1597</v>
      </c>
      <c r="D6160" s="122">
        <v>43851.798252314817</v>
      </c>
    </row>
    <row r="6161" spans="1:4" x14ac:dyDescent="0.25">
      <c r="A6161" s="78" t="s">
        <v>289</v>
      </c>
      <c r="B6161" s="78" t="s">
        <v>3024</v>
      </c>
      <c r="C6161" s="86" t="s">
        <v>1597</v>
      </c>
      <c r="D6161" s="122">
        <v>43851.798252314817</v>
      </c>
    </row>
    <row r="6162" spans="1:4" x14ac:dyDescent="0.25">
      <c r="A6162" s="78" t="s">
        <v>289</v>
      </c>
      <c r="B6162" s="78" t="s">
        <v>3093</v>
      </c>
      <c r="C6162" s="86" t="s">
        <v>1597</v>
      </c>
      <c r="D6162" s="122">
        <v>43851.798252314817</v>
      </c>
    </row>
    <row r="6163" spans="1:4" x14ac:dyDescent="0.25">
      <c r="A6163" s="78" t="s">
        <v>289</v>
      </c>
      <c r="B6163" s="78" t="s">
        <v>3094</v>
      </c>
      <c r="C6163" s="86" t="s">
        <v>1597</v>
      </c>
      <c r="D6163" s="122">
        <v>43851.798252314817</v>
      </c>
    </row>
    <row r="6164" spans="1:4" x14ac:dyDescent="0.25">
      <c r="A6164" s="78" t="s">
        <v>289</v>
      </c>
      <c r="B6164" s="78" t="s">
        <v>3084</v>
      </c>
      <c r="C6164" s="86" t="s">
        <v>1597</v>
      </c>
      <c r="D6164" s="122">
        <v>43851.798252314817</v>
      </c>
    </row>
    <row r="6165" spans="1:4" x14ac:dyDescent="0.25">
      <c r="A6165" s="78" t="s">
        <v>289</v>
      </c>
      <c r="B6165" s="78" t="s">
        <v>2496</v>
      </c>
      <c r="C6165" s="86" t="s">
        <v>1597</v>
      </c>
      <c r="D6165" s="122">
        <v>43851.798252314817</v>
      </c>
    </row>
    <row r="6166" spans="1:4" x14ac:dyDescent="0.25">
      <c r="A6166" s="78" t="s">
        <v>289</v>
      </c>
      <c r="B6166" s="78" t="s">
        <v>2481</v>
      </c>
      <c r="C6166" s="86" t="s">
        <v>1597</v>
      </c>
      <c r="D6166" s="122">
        <v>43851.798252314817</v>
      </c>
    </row>
    <row r="6167" spans="1:4" x14ac:dyDescent="0.25">
      <c r="A6167" s="78" t="s">
        <v>289</v>
      </c>
      <c r="B6167" s="78" t="s">
        <v>3095</v>
      </c>
      <c r="C6167" s="86" t="s">
        <v>1597</v>
      </c>
      <c r="D6167" s="122">
        <v>43851.798252314817</v>
      </c>
    </row>
    <row r="6168" spans="1:4" x14ac:dyDescent="0.25">
      <c r="A6168" s="78" t="s">
        <v>289</v>
      </c>
      <c r="B6168" s="78" t="s">
        <v>65</v>
      </c>
      <c r="C6168" s="86" t="s">
        <v>1597</v>
      </c>
      <c r="D6168" s="122">
        <v>43851.798252314817</v>
      </c>
    </row>
    <row r="6169" spans="1:4" x14ac:dyDescent="0.25">
      <c r="A6169" s="78" t="s">
        <v>289</v>
      </c>
      <c r="B6169" s="78" t="s">
        <v>2985</v>
      </c>
      <c r="C6169" s="86" t="s">
        <v>1597</v>
      </c>
      <c r="D6169" s="122">
        <v>43851.798252314817</v>
      </c>
    </row>
    <row r="6170" spans="1:4" x14ac:dyDescent="0.25">
      <c r="A6170" s="78" t="s">
        <v>289</v>
      </c>
      <c r="B6170" s="78" t="s">
        <v>3029</v>
      </c>
      <c r="C6170" s="86" t="s">
        <v>1597</v>
      </c>
      <c r="D6170" s="122">
        <v>43851.798252314817</v>
      </c>
    </row>
    <row r="6171" spans="1:4" x14ac:dyDescent="0.25">
      <c r="A6171" s="78" t="s">
        <v>289</v>
      </c>
      <c r="B6171" s="78" t="s">
        <v>2455</v>
      </c>
      <c r="C6171" s="86" t="s">
        <v>1597</v>
      </c>
      <c r="D6171" s="122">
        <v>43851.798252314817</v>
      </c>
    </row>
    <row r="6172" spans="1:4" x14ac:dyDescent="0.25">
      <c r="A6172" s="78" t="s">
        <v>289</v>
      </c>
      <c r="B6172" s="78" t="s">
        <v>2459</v>
      </c>
      <c r="C6172" s="86" t="s">
        <v>1597</v>
      </c>
      <c r="D6172" s="122">
        <v>43851.798252314817</v>
      </c>
    </row>
    <row r="6173" spans="1:4" x14ac:dyDescent="0.25">
      <c r="A6173" s="78" t="s">
        <v>289</v>
      </c>
      <c r="B6173" s="78" t="s">
        <v>3011</v>
      </c>
      <c r="C6173" s="86" t="s">
        <v>1596</v>
      </c>
      <c r="D6173" s="122">
        <v>43851.544270833336</v>
      </c>
    </row>
    <row r="6174" spans="1:4" x14ac:dyDescent="0.25">
      <c r="A6174" s="78" t="s">
        <v>289</v>
      </c>
      <c r="B6174" s="78" t="s">
        <v>2485</v>
      </c>
      <c r="C6174" s="86" t="s">
        <v>1596</v>
      </c>
      <c r="D6174" s="122">
        <v>43851.544270833336</v>
      </c>
    </row>
    <row r="6175" spans="1:4" x14ac:dyDescent="0.25">
      <c r="A6175" s="78" t="s">
        <v>289</v>
      </c>
      <c r="B6175" s="78" t="s">
        <v>2994</v>
      </c>
      <c r="C6175" s="86" t="s">
        <v>1596</v>
      </c>
      <c r="D6175" s="122">
        <v>43851.544270833336</v>
      </c>
    </row>
    <row r="6176" spans="1:4" x14ac:dyDescent="0.25">
      <c r="A6176" s="78" t="s">
        <v>289</v>
      </c>
      <c r="B6176" s="78" t="s">
        <v>2997</v>
      </c>
      <c r="C6176" s="86" t="s">
        <v>1596</v>
      </c>
      <c r="D6176" s="122">
        <v>43851.544270833336</v>
      </c>
    </row>
    <row r="6177" spans="1:4" x14ac:dyDescent="0.25">
      <c r="A6177" s="78" t="s">
        <v>289</v>
      </c>
      <c r="B6177" s="78">
        <v>31</v>
      </c>
      <c r="C6177" s="86" t="s">
        <v>1596</v>
      </c>
      <c r="D6177" s="122">
        <v>43851.544270833336</v>
      </c>
    </row>
    <row r="6178" spans="1:4" x14ac:dyDescent="0.25">
      <c r="A6178" s="78" t="s">
        <v>289</v>
      </c>
      <c r="B6178" s="78" t="s">
        <v>2982</v>
      </c>
      <c r="C6178" s="86" t="s">
        <v>1596</v>
      </c>
      <c r="D6178" s="122">
        <v>43851.544270833336</v>
      </c>
    </row>
    <row r="6179" spans="1:4" x14ac:dyDescent="0.25">
      <c r="A6179" s="78" t="s">
        <v>289</v>
      </c>
      <c r="B6179" s="78" t="s">
        <v>2446</v>
      </c>
      <c r="C6179" s="86" t="s">
        <v>1596</v>
      </c>
      <c r="D6179" s="122">
        <v>43851.544270833336</v>
      </c>
    </row>
    <row r="6180" spans="1:4" x14ac:dyDescent="0.25">
      <c r="A6180" s="78" t="s">
        <v>289</v>
      </c>
      <c r="B6180" s="78" t="s">
        <v>2497</v>
      </c>
      <c r="C6180" s="86" t="s">
        <v>1596</v>
      </c>
      <c r="D6180" s="122">
        <v>43851.544270833336</v>
      </c>
    </row>
    <row r="6181" spans="1:4" x14ac:dyDescent="0.25">
      <c r="A6181" s="78" t="s">
        <v>289</v>
      </c>
      <c r="B6181" s="78" t="s">
        <v>2989</v>
      </c>
      <c r="C6181" s="86" t="s">
        <v>1596</v>
      </c>
      <c r="D6181" s="122">
        <v>43851.544270833336</v>
      </c>
    </row>
    <row r="6182" spans="1:4" x14ac:dyDescent="0.25">
      <c r="A6182" s="78" t="s">
        <v>289</v>
      </c>
      <c r="B6182" s="78" t="s">
        <v>3012</v>
      </c>
      <c r="C6182" s="86" t="s">
        <v>1596</v>
      </c>
      <c r="D6182" s="122">
        <v>43851.544270833336</v>
      </c>
    </row>
    <row r="6183" spans="1:4" x14ac:dyDescent="0.25">
      <c r="A6183" s="78" t="s">
        <v>289</v>
      </c>
      <c r="B6183" s="78" t="s">
        <v>2498</v>
      </c>
      <c r="C6183" s="86" t="s">
        <v>1596</v>
      </c>
      <c r="D6183" s="122">
        <v>43851.544270833336</v>
      </c>
    </row>
    <row r="6184" spans="1:4" x14ac:dyDescent="0.25">
      <c r="A6184" s="78" t="s">
        <v>289</v>
      </c>
      <c r="B6184" s="78" t="s">
        <v>2458</v>
      </c>
      <c r="C6184" s="86" t="s">
        <v>1596</v>
      </c>
      <c r="D6184" s="122">
        <v>43851.544270833336</v>
      </c>
    </row>
    <row r="6185" spans="1:4" x14ac:dyDescent="0.25">
      <c r="A6185" s="78" t="s">
        <v>289</v>
      </c>
      <c r="B6185" s="78" t="s">
        <v>2499</v>
      </c>
      <c r="C6185" s="86" t="s">
        <v>1596</v>
      </c>
      <c r="D6185" s="122">
        <v>43851.544270833336</v>
      </c>
    </row>
    <row r="6186" spans="1:4" x14ac:dyDescent="0.25">
      <c r="A6186" s="78" t="s">
        <v>289</v>
      </c>
      <c r="B6186" s="78" t="s">
        <v>3013</v>
      </c>
      <c r="C6186" s="86" t="s">
        <v>1596</v>
      </c>
      <c r="D6186" s="122">
        <v>43851.544270833336</v>
      </c>
    </row>
    <row r="6187" spans="1:4" x14ac:dyDescent="0.25">
      <c r="A6187" s="78" t="s">
        <v>289</v>
      </c>
      <c r="B6187" s="78" t="s">
        <v>2501</v>
      </c>
      <c r="C6187" s="86" t="s">
        <v>1596</v>
      </c>
      <c r="D6187" s="122">
        <v>43851.544270833336</v>
      </c>
    </row>
    <row r="6188" spans="1:4" x14ac:dyDescent="0.25">
      <c r="A6188" s="78" t="s">
        <v>289</v>
      </c>
      <c r="B6188" s="78" t="s">
        <v>1678</v>
      </c>
      <c r="C6188" s="86" t="s">
        <v>1596</v>
      </c>
      <c r="D6188" s="122">
        <v>43851.544270833336</v>
      </c>
    </row>
    <row r="6189" spans="1:4" x14ac:dyDescent="0.25">
      <c r="A6189" s="78" t="s">
        <v>289</v>
      </c>
      <c r="B6189" s="78" t="s">
        <v>2981</v>
      </c>
      <c r="C6189" s="86" t="s">
        <v>1596</v>
      </c>
      <c r="D6189" s="122">
        <v>43851.544270833336</v>
      </c>
    </row>
    <row r="6190" spans="1:4" x14ac:dyDescent="0.25">
      <c r="A6190" s="78" t="s">
        <v>289</v>
      </c>
      <c r="B6190" s="78" t="s">
        <v>2502</v>
      </c>
      <c r="C6190" s="86" t="s">
        <v>1596</v>
      </c>
      <c r="D6190" s="122">
        <v>43851.544270833336</v>
      </c>
    </row>
    <row r="6191" spans="1:4" x14ac:dyDescent="0.25">
      <c r="A6191" s="78" t="s">
        <v>289</v>
      </c>
      <c r="B6191" s="78" t="s">
        <v>3014</v>
      </c>
      <c r="C6191" s="86" t="s">
        <v>1596</v>
      </c>
      <c r="D6191" s="122">
        <v>43851.544270833336</v>
      </c>
    </row>
    <row r="6192" spans="1:4" x14ac:dyDescent="0.25">
      <c r="A6192" s="78" t="s">
        <v>289</v>
      </c>
      <c r="B6192" s="78" t="s">
        <v>3015</v>
      </c>
      <c r="C6192" s="86" t="s">
        <v>1596</v>
      </c>
      <c r="D6192" s="122">
        <v>43851.544270833336</v>
      </c>
    </row>
    <row r="6193" spans="1:4" x14ac:dyDescent="0.25">
      <c r="A6193" s="78" t="s">
        <v>289</v>
      </c>
      <c r="B6193" s="78" t="s">
        <v>2471</v>
      </c>
      <c r="C6193" s="86" t="s">
        <v>1596</v>
      </c>
      <c r="D6193" s="122">
        <v>43851.544270833336</v>
      </c>
    </row>
    <row r="6194" spans="1:4" x14ac:dyDescent="0.25">
      <c r="A6194" s="78" t="s">
        <v>289</v>
      </c>
      <c r="B6194" s="78" t="s">
        <v>2995</v>
      </c>
      <c r="C6194" s="86" t="s">
        <v>1596</v>
      </c>
      <c r="D6194" s="122">
        <v>43851.544270833336</v>
      </c>
    </row>
    <row r="6195" spans="1:4" x14ac:dyDescent="0.25">
      <c r="A6195" s="78" t="s">
        <v>289</v>
      </c>
      <c r="B6195" s="78" t="s">
        <v>2503</v>
      </c>
      <c r="C6195" s="86" t="s">
        <v>1596</v>
      </c>
      <c r="D6195" s="122">
        <v>43851.544270833336</v>
      </c>
    </row>
    <row r="6196" spans="1:4" x14ac:dyDescent="0.25">
      <c r="A6196" s="78" t="s">
        <v>289</v>
      </c>
      <c r="B6196" s="78" t="s">
        <v>2504</v>
      </c>
      <c r="C6196" s="86" t="s">
        <v>1596</v>
      </c>
      <c r="D6196" s="122">
        <v>43851.544270833336</v>
      </c>
    </row>
    <row r="6197" spans="1:4" x14ac:dyDescent="0.25">
      <c r="A6197" s="78" t="s">
        <v>289</v>
      </c>
      <c r="B6197" s="78" t="s">
        <v>3016</v>
      </c>
      <c r="C6197" s="86" t="s">
        <v>1596</v>
      </c>
      <c r="D6197" s="122">
        <v>43851.544270833336</v>
      </c>
    </row>
    <row r="6198" spans="1:4" x14ac:dyDescent="0.25">
      <c r="A6198" s="78" t="s">
        <v>289</v>
      </c>
      <c r="B6198" s="78" t="s">
        <v>3038</v>
      </c>
      <c r="C6198" s="86" t="s">
        <v>1595</v>
      </c>
      <c r="D6198" s="122">
        <v>43851.377893518518</v>
      </c>
    </row>
    <row r="6199" spans="1:4" x14ac:dyDescent="0.25">
      <c r="A6199" s="78" t="s">
        <v>289</v>
      </c>
      <c r="B6199" s="78" t="s">
        <v>2995</v>
      </c>
      <c r="C6199" s="86" t="s">
        <v>1595</v>
      </c>
      <c r="D6199" s="122">
        <v>43851.377893518518</v>
      </c>
    </row>
    <row r="6200" spans="1:4" x14ac:dyDescent="0.25">
      <c r="A6200" s="78" t="s">
        <v>289</v>
      </c>
      <c r="B6200" s="78" t="s">
        <v>2987</v>
      </c>
      <c r="C6200" s="86" t="s">
        <v>1595</v>
      </c>
      <c r="D6200" s="122">
        <v>43851.377893518518</v>
      </c>
    </row>
    <row r="6201" spans="1:4" x14ac:dyDescent="0.25">
      <c r="A6201" s="78" t="s">
        <v>289</v>
      </c>
      <c r="B6201" s="78" t="s">
        <v>2533</v>
      </c>
      <c r="C6201" s="86" t="s">
        <v>1595</v>
      </c>
      <c r="D6201" s="122">
        <v>43851.377893518518</v>
      </c>
    </row>
    <row r="6202" spans="1:4" x14ac:dyDescent="0.25">
      <c r="A6202" s="78" t="s">
        <v>289</v>
      </c>
      <c r="B6202" s="78" t="s">
        <v>3074</v>
      </c>
      <c r="C6202" s="86" t="s">
        <v>1595</v>
      </c>
      <c r="D6202" s="122">
        <v>43851.377893518518</v>
      </c>
    </row>
    <row r="6203" spans="1:4" x14ac:dyDescent="0.25">
      <c r="A6203" s="78" t="s">
        <v>289</v>
      </c>
      <c r="B6203" s="78" t="s">
        <v>3012</v>
      </c>
      <c r="C6203" s="86" t="s">
        <v>1595</v>
      </c>
      <c r="D6203" s="122">
        <v>43851.377893518518</v>
      </c>
    </row>
    <row r="6204" spans="1:4" x14ac:dyDescent="0.25">
      <c r="A6204" s="78" t="s">
        <v>289</v>
      </c>
      <c r="B6204" s="78" t="s">
        <v>2458</v>
      </c>
      <c r="C6204" s="86" t="s">
        <v>1595</v>
      </c>
      <c r="D6204" s="122">
        <v>43851.377893518518</v>
      </c>
    </row>
    <row r="6205" spans="1:4" x14ac:dyDescent="0.25">
      <c r="A6205" s="78" t="s">
        <v>289</v>
      </c>
      <c r="B6205" s="78" t="s">
        <v>3075</v>
      </c>
      <c r="C6205" s="86" t="s">
        <v>1595</v>
      </c>
      <c r="D6205" s="122">
        <v>43851.377893518518</v>
      </c>
    </row>
    <row r="6206" spans="1:4" x14ac:dyDescent="0.25">
      <c r="A6206" s="78" t="s">
        <v>289</v>
      </c>
      <c r="B6206" s="78" t="s">
        <v>2994</v>
      </c>
      <c r="C6206" s="86" t="s">
        <v>1595</v>
      </c>
      <c r="D6206" s="122">
        <v>43851.377893518518</v>
      </c>
    </row>
    <row r="6207" spans="1:4" x14ac:dyDescent="0.25">
      <c r="A6207" s="78" t="s">
        <v>289</v>
      </c>
      <c r="B6207" s="78" t="s">
        <v>2989</v>
      </c>
      <c r="C6207" s="86" t="s">
        <v>1595</v>
      </c>
      <c r="D6207" s="122">
        <v>43851.377893518518</v>
      </c>
    </row>
    <row r="6208" spans="1:4" x14ac:dyDescent="0.25">
      <c r="A6208" s="78" t="s">
        <v>289</v>
      </c>
      <c r="B6208" s="78" t="s">
        <v>2981</v>
      </c>
      <c r="C6208" s="86" t="s">
        <v>1595</v>
      </c>
      <c r="D6208" s="122">
        <v>43851.377893518518</v>
      </c>
    </row>
    <row r="6209" spans="1:4" x14ac:dyDescent="0.25">
      <c r="A6209" s="78" t="s">
        <v>289</v>
      </c>
      <c r="B6209" s="78" t="s">
        <v>3015</v>
      </c>
      <c r="C6209" s="86" t="s">
        <v>1595</v>
      </c>
      <c r="D6209" s="122">
        <v>43851.377893518518</v>
      </c>
    </row>
    <row r="6210" spans="1:4" x14ac:dyDescent="0.25">
      <c r="A6210" s="78" t="s">
        <v>289</v>
      </c>
      <c r="B6210" s="78" t="s">
        <v>2535</v>
      </c>
      <c r="C6210" s="86" t="s">
        <v>1595</v>
      </c>
      <c r="D6210" s="122">
        <v>43851.377893518518</v>
      </c>
    </row>
    <row r="6211" spans="1:4" x14ac:dyDescent="0.25">
      <c r="A6211" s="78" t="s">
        <v>289</v>
      </c>
      <c r="B6211" s="78" t="s">
        <v>2493</v>
      </c>
      <c r="C6211" s="86" t="s">
        <v>1595</v>
      </c>
      <c r="D6211" s="122">
        <v>43851.377893518518</v>
      </c>
    </row>
    <row r="6212" spans="1:4" x14ac:dyDescent="0.25">
      <c r="A6212" s="78" t="s">
        <v>289</v>
      </c>
      <c r="B6212" s="78" t="s">
        <v>2468</v>
      </c>
      <c r="C6212" s="86" t="s">
        <v>1595</v>
      </c>
      <c r="D6212" s="122">
        <v>43851.377893518518</v>
      </c>
    </row>
    <row r="6213" spans="1:4" x14ac:dyDescent="0.25">
      <c r="A6213" s="78" t="s">
        <v>289</v>
      </c>
      <c r="B6213" s="78" t="s">
        <v>2982</v>
      </c>
      <c r="C6213" s="86" t="s">
        <v>1595</v>
      </c>
      <c r="D6213" s="122">
        <v>43851.377893518518</v>
      </c>
    </row>
    <row r="6214" spans="1:4" x14ac:dyDescent="0.25">
      <c r="A6214" s="78" t="s">
        <v>289</v>
      </c>
      <c r="B6214" s="78" t="s">
        <v>2536</v>
      </c>
      <c r="C6214" s="86" t="s">
        <v>1595</v>
      </c>
      <c r="D6214" s="122">
        <v>43851.377893518518</v>
      </c>
    </row>
    <row r="6215" spans="1:4" x14ac:dyDescent="0.25">
      <c r="A6215" s="78" t="s">
        <v>289</v>
      </c>
      <c r="B6215" s="78" t="s">
        <v>2537</v>
      </c>
      <c r="C6215" s="86" t="s">
        <v>1595</v>
      </c>
      <c r="D6215" s="122">
        <v>43851.377893518518</v>
      </c>
    </row>
    <row r="6216" spans="1:4" x14ac:dyDescent="0.25">
      <c r="A6216" s="78" t="s">
        <v>289</v>
      </c>
      <c r="B6216" s="78" t="s">
        <v>3028</v>
      </c>
      <c r="C6216" s="86" t="s">
        <v>1595</v>
      </c>
      <c r="D6216" s="122">
        <v>43851.377893518518</v>
      </c>
    </row>
    <row r="6217" spans="1:4" x14ac:dyDescent="0.25">
      <c r="A6217" s="78" t="s">
        <v>289</v>
      </c>
      <c r="B6217" s="78" t="s">
        <v>2538</v>
      </c>
      <c r="C6217" s="86" t="s">
        <v>1595</v>
      </c>
      <c r="D6217" s="122">
        <v>43851.377893518518</v>
      </c>
    </row>
    <row r="6218" spans="1:4" x14ac:dyDescent="0.25">
      <c r="A6218" s="78" t="s">
        <v>289</v>
      </c>
      <c r="B6218" s="78" t="s">
        <v>3076</v>
      </c>
      <c r="C6218" s="86" t="s">
        <v>1595</v>
      </c>
      <c r="D6218" s="122">
        <v>43851.377893518518</v>
      </c>
    </row>
    <row r="6219" spans="1:4" x14ac:dyDescent="0.25">
      <c r="A6219" s="78" t="s">
        <v>289</v>
      </c>
      <c r="B6219" s="78" t="s">
        <v>2997</v>
      </c>
      <c r="C6219" s="86" t="s">
        <v>1594</v>
      </c>
      <c r="D6219" s="122">
        <v>43850.798506944448</v>
      </c>
    </row>
    <row r="6220" spans="1:4" x14ac:dyDescent="0.25">
      <c r="A6220" s="78" t="s">
        <v>289</v>
      </c>
      <c r="B6220" s="78" t="s">
        <v>2460</v>
      </c>
      <c r="C6220" s="86" t="s">
        <v>1594</v>
      </c>
      <c r="D6220" s="122">
        <v>43850.798506944448</v>
      </c>
    </row>
    <row r="6221" spans="1:4" x14ac:dyDescent="0.25">
      <c r="A6221" s="78" t="s">
        <v>289</v>
      </c>
      <c r="B6221" s="78" t="s">
        <v>2994</v>
      </c>
      <c r="C6221" s="86" t="s">
        <v>1594</v>
      </c>
      <c r="D6221" s="122">
        <v>43850.798506944448</v>
      </c>
    </row>
    <row r="6222" spans="1:4" x14ac:dyDescent="0.25">
      <c r="A6222" s="78" t="s">
        <v>289</v>
      </c>
      <c r="B6222" s="78" t="s">
        <v>2514</v>
      </c>
      <c r="C6222" s="86" t="s">
        <v>1594</v>
      </c>
      <c r="D6222" s="122">
        <v>43850.798506944448</v>
      </c>
    </row>
    <row r="6223" spans="1:4" x14ac:dyDescent="0.25">
      <c r="A6223" s="78" t="s">
        <v>289</v>
      </c>
      <c r="B6223" s="78" t="s">
        <v>2468</v>
      </c>
      <c r="C6223" s="86" t="s">
        <v>1594</v>
      </c>
      <c r="D6223" s="122">
        <v>43850.798506944448</v>
      </c>
    </row>
    <row r="6224" spans="1:4" x14ac:dyDescent="0.25">
      <c r="A6224" s="78" t="s">
        <v>289</v>
      </c>
      <c r="B6224" s="78" t="s">
        <v>2990</v>
      </c>
      <c r="C6224" s="86" t="s">
        <v>1594</v>
      </c>
      <c r="D6224" s="122">
        <v>43850.798506944448</v>
      </c>
    </row>
    <row r="6225" spans="1:4" x14ac:dyDescent="0.25">
      <c r="A6225" s="78" t="s">
        <v>289</v>
      </c>
      <c r="B6225" s="78" t="s">
        <v>2477</v>
      </c>
      <c r="C6225" s="86" t="s">
        <v>1594</v>
      </c>
      <c r="D6225" s="122">
        <v>43850.798506944448</v>
      </c>
    </row>
    <row r="6226" spans="1:4" x14ac:dyDescent="0.25">
      <c r="A6226" s="78" t="s">
        <v>289</v>
      </c>
      <c r="B6226" s="78" t="s">
        <v>3024</v>
      </c>
      <c r="C6226" s="86" t="s">
        <v>1594</v>
      </c>
      <c r="D6226" s="122">
        <v>43850.798506944448</v>
      </c>
    </row>
    <row r="6227" spans="1:4" x14ac:dyDescent="0.25">
      <c r="A6227" s="78" t="s">
        <v>289</v>
      </c>
      <c r="B6227" s="78" t="s">
        <v>3093</v>
      </c>
      <c r="C6227" s="86" t="s">
        <v>1594</v>
      </c>
      <c r="D6227" s="122">
        <v>43850.798506944448</v>
      </c>
    </row>
    <row r="6228" spans="1:4" x14ac:dyDescent="0.25">
      <c r="A6228" s="78" t="s">
        <v>289</v>
      </c>
      <c r="B6228" s="78" t="s">
        <v>3094</v>
      </c>
      <c r="C6228" s="86" t="s">
        <v>1594</v>
      </c>
      <c r="D6228" s="122">
        <v>43850.798506944448</v>
      </c>
    </row>
    <row r="6229" spans="1:4" x14ac:dyDescent="0.25">
      <c r="A6229" s="78" t="s">
        <v>289</v>
      </c>
      <c r="B6229" s="78" t="s">
        <v>3084</v>
      </c>
      <c r="C6229" s="86" t="s">
        <v>1594</v>
      </c>
      <c r="D6229" s="122">
        <v>43850.798506944448</v>
      </c>
    </row>
    <row r="6230" spans="1:4" x14ac:dyDescent="0.25">
      <c r="A6230" s="78" t="s">
        <v>289</v>
      </c>
      <c r="B6230" s="78" t="s">
        <v>2496</v>
      </c>
      <c r="C6230" s="86" t="s">
        <v>1594</v>
      </c>
      <c r="D6230" s="122">
        <v>43850.798506944448</v>
      </c>
    </row>
    <row r="6231" spans="1:4" x14ac:dyDescent="0.25">
      <c r="A6231" s="78" t="s">
        <v>289</v>
      </c>
      <c r="B6231" s="78" t="s">
        <v>2481</v>
      </c>
      <c r="C6231" s="86" t="s">
        <v>1594</v>
      </c>
      <c r="D6231" s="122">
        <v>43850.798506944448</v>
      </c>
    </row>
    <row r="6232" spans="1:4" x14ac:dyDescent="0.25">
      <c r="A6232" s="78" t="s">
        <v>289</v>
      </c>
      <c r="B6232" s="78" t="s">
        <v>3095</v>
      </c>
      <c r="C6232" s="86" t="s">
        <v>1594</v>
      </c>
      <c r="D6232" s="122">
        <v>43850.798506944448</v>
      </c>
    </row>
    <row r="6233" spans="1:4" x14ac:dyDescent="0.25">
      <c r="A6233" s="78" t="s">
        <v>289</v>
      </c>
      <c r="B6233" s="78" t="s">
        <v>65</v>
      </c>
      <c r="C6233" s="86" t="s">
        <v>1594</v>
      </c>
      <c r="D6233" s="122">
        <v>43850.798506944448</v>
      </c>
    </row>
    <row r="6234" spans="1:4" x14ac:dyDescent="0.25">
      <c r="A6234" s="78" t="s">
        <v>289</v>
      </c>
      <c r="B6234" s="78" t="s">
        <v>2985</v>
      </c>
      <c r="C6234" s="86" t="s">
        <v>1594</v>
      </c>
      <c r="D6234" s="122">
        <v>43850.798506944448</v>
      </c>
    </row>
    <row r="6235" spans="1:4" x14ac:dyDescent="0.25">
      <c r="A6235" s="78" t="s">
        <v>289</v>
      </c>
      <c r="B6235" s="78" t="s">
        <v>3029</v>
      </c>
      <c r="C6235" s="86" t="s">
        <v>1594</v>
      </c>
      <c r="D6235" s="122">
        <v>43850.798506944448</v>
      </c>
    </row>
    <row r="6236" spans="1:4" x14ac:dyDescent="0.25">
      <c r="A6236" s="78" t="s">
        <v>289</v>
      </c>
      <c r="B6236" s="78" t="s">
        <v>2455</v>
      </c>
      <c r="C6236" s="86" t="s">
        <v>1594</v>
      </c>
      <c r="D6236" s="122">
        <v>43850.798506944448</v>
      </c>
    </row>
    <row r="6237" spans="1:4" x14ac:dyDescent="0.25">
      <c r="A6237" s="78" t="s">
        <v>289</v>
      </c>
      <c r="B6237" s="78" t="s">
        <v>2459</v>
      </c>
      <c r="C6237" s="86" t="s">
        <v>1594</v>
      </c>
      <c r="D6237" s="122">
        <v>43850.798506944448</v>
      </c>
    </row>
    <row r="6238" spans="1:4" x14ac:dyDescent="0.25">
      <c r="A6238" s="78" t="s">
        <v>289</v>
      </c>
      <c r="B6238" s="78" t="s">
        <v>3011</v>
      </c>
      <c r="C6238" s="86" t="s">
        <v>1593</v>
      </c>
      <c r="D6238" s="122">
        <v>43850.544479166667</v>
      </c>
    </row>
    <row r="6239" spans="1:4" x14ac:dyDescent="0.25">
      <c r="A6239" s="78" t="s">
        <v>289</v>
      </c>
      <c r="B6239" s="78" t="s">
        <v>2485</v>
      </c>
      <c r="C6239" s="86" t="s">
        <v>1593</v>
      </c>
      <c r="D6239" s="122">
        <v>43850.544479166667</v>
      </c>
    </row>
    <row r="6240" spans="1:4" x14ac:dyDescent="0.25">
      <c r="A6240" s="78" t="s">
        <v>289</v>
      </c>
      <c r="B6240" s="78" t="s">
        <v>2994</v>
      </c>
      <c r="C6240" s="86" t="s">
        <v>1593</v>
      </c>
      <c r="D6240" s="122">
        <v>43850.544479166667</v>
      </c>
    </row>
    <row r="6241" spans="1:4" x14ac:dyDescent="0.25">
      <c r="A6241" s="78" t="s">
        <v>289</v>
      </c>
      <c r="B6241" s="78" t="s">
        <v>2997</v>
      </c>
      <c r="C6241" s="86" t="s">
        <v>1593</v>
      </c>
      <c r="D6241" s="122">
        <v>43850.544479166667</v>
      </c>
    </row>
    <row r="6242" spans="1:4" x14ac:dyDescent="0.25">
      <c r="A6242" s="78" t="s">
        <v>289</v>
      </c>
      <c r="B6242" s="78">
        <v>31</v>
      </c>
      <c r="C6242" s="86" t="s">
        <v>1593</v>
      </c>
      <c r="D6242" s="122">
        <v>43850.544479166667</v>
      </c>
    </row>
    <row r="6243" spans="1:4" x14ac:dyDescent="0.25">
      <c r="A6243" s="78" t="s">
        <v>289</v>
      </c>
      <c r="B6243" s="78" t="s">
        <v>2982</v>
      </c>
      <c r="C6243" s="86" t="s">
        <v>1593</v>
      </c>
      <c r="D6243" s="122">
        <v>43850.544479166667</v>
      </c>
    </row>
    <row r="6244" spans="1:4" x14ac:dyDescent="0.25">
      <c r="A6244" s="78" t="s">
        <v>289</v>
      </c>
      <c r="B6244" s="78" t="s">
        <v>2446</v>
      </c>
      <c r="C6244" s="86" t="s">
        <v>1593</v>
      </c>
      <c r="D6244" s="122">
        <v>43850.544479166667</v>
      </c>
    </row>
    <row r="6245" spans="1:4" x14ac:dyDescent="0.25">
      <c r="A6245" s="78" t="s">
        <v>289</v>
      </c>
      <c r="B6245" s="78" t="s">
        <v>2497</v>
      </c>
      <c r="C6245" s="86" t="s">
        <v>1593</v>
      </c>
      <c r="D6245" s="122">
        <v>43850.544479166667</v>
      </c>
    </row>
    <row r="6246" spans="1:4" x14ac:dyDescent="0.25">
      <c r="A6246" s="78" t="s">
        <v>289</v>
      </c>
      <c r="B6246" s="78" t="s">
        <v>2989</v>
      </c>
      <c r="C6246" s="86" t="s">
        <v>1593</v>
      </c>
      <c r="D6246" s="122">
        <v>43850.544479166667</v>
      </c>
    </row>
    <row r="6247" spans="1:4" x14ac:dyDescent="0.25">
      <c r="A6247" s="78" t="s">
        <v>289</v>
      </c>
      <c r="B6247" s="78" t="s">
        <v>3012</v>
      </c>
      <c r="C6247" s="86" t="s">
        <v>1593</v>
      </c>
      <c r="D6247" s="122">
        <v>43850.544479166667</v>
      </c>
    </row>
    <row r="6248" spans="1:4" x14ac:dyDescent="0.25">
      <c r="A6248" s="78" t="s">
        <v>289</v>
      </c>
      <c r="B6248" s="78" t="s">
        <v>2498</v>
      </c>
      <c r="C6248" s="86" t="s">
        <v>1593</v>
      </c>
      <c r="D6248" s="122">
        <v>43850.544479166667</v>
      </c>
    </row>
    <row r="6249" spans="1:4" x14ac:dyDescent="0.25">
      <c r="A6249" s="78" t="s">
        <v>289</v>
      </c>
      <c r="B6249" s="78" t="s">
        <v>2458</v>
      </c>
      <c r="C6249" s="86" t="s">
        <v>1593</v>
      </c>
      <c r="D6249" s="122">
        <v>43850.544479166667</v>
      </c>
    </row>
    <row r="6250" spans="1:4" x14ac:dyDescent="0.25">
      <c r="A6250" s="78" t="s">
        <v>289</v>
      </c>
      <c r="B6250" s="78" t="s">
        <v>2499</v>
      </c>
      <c r="C6250" s="86" t="s">
        <v>1593</v>
      </c>
      <c r="D6250" s="122">
        <v>43850.544479166667</v>
      </c>
    </row>
    <row r="6251" spans="1:4" x14ac:dyDescent="0.25">
      <c r="A6251" s="78" t="s">
        <v>289</v>
      </c>
      <c r="B6251" s="78" t="s">
        <v>3013</v>
      </c>
      <c r="C6251" s="86" t="s">
        <v>1593</v>
      </c>
      <c r="D6251" s="122">
        <v>43850.544479166667</v>
      </c>
    </row>
    <row r="6252" spans="1:4" x14ac:dyDescent="0.25">
      <c r="A6252" s="78" t="s">
        <v>289</v>
      </c>
      <c r="B6252" s="78" t="s">
        <v>2501</v>
      </c>
      <c r="C6252" s="86" t="s">
        <v>1593</v>
      </c>
      <c r="D6252" s="122">
        <v>43850.544479166667</v>
      </c>
    </row>
    <row r="6253" spans="1:4" x14ac:dyDescent="0.25">
      <c r="A6253" s="78" t="s">
        <v>289</v>
      </c>
      <c r="B6253" s="78" t="s">
        <v>1678</v>
      </c>
      <c r="C6253" s="86" t="s">
        <v>1593</v>
      </c>
      <c r="D6253" s="122">
        <v>43850.544479166667</v>
      </c>
    </row>
    <row r="6254" spans="1:4" x14ac:dyDescent="0.25">
      <c r="A6254" s="78" t="s">
        <v>289</v>
      </c>
      <c r="B6254" s="78" t="s">
        <v>2981</v>
      </c>
      <c r="C6254" s="86" t="s">
        <v>1593</v>
      </c>
      <c r="D6254" s="122">
        <v>43850.544479166667</v>
      </c>
    </row>
    <row r="6255" spans="1:4" x14ac:dyDescent="0.25">
      <c r="A6255" s="78" t="s">
        <v>289</v>
      </c>
      <c r="B6255" s="78" t="s">
        <v>2502</v>
      </c>
      <c r="C6255" s="86" t="s">
        <v>1593</v>
      </c>
      <c r="D6255" s="122">
        <v>43850.544479166667</v>
      </c>
    </row>
    <row r="6256" spans="1:4" x14ac:dyDescent="0.25">
      <c r="A6256" s="78" t="s">
        <v>289</v>
      </c>
      <c r="B6256" s="78" t="s">
        <v>3014</v>
      </c>
      <c r="C6256" s="86" t="s">
        <v>1593</v>
      </c>
      <c r="D6256" s="122">
        <v>43850.544479166667</v>
      </c>
    </row>
    <row r="6257" spans="1:4" x14ac:dyDescent="0.25">
      <c r="A6257" s="78" t="s">
        <v>289</v>
      </c>
      <c r="B6257" s="78" t="s">
        <v>3015</v>
      </c>
      <c r="C6257" s="86" t="s">
        <v>1593</v>
      </c>
      <c r="D6257" s="122">
        <v>43850.544479166667</v>
      </c>
    </row>
    <row r="6258" spans="1:4" x14ac:dyDescent="0.25">
      <c r="A6258" s="78" t="s">
        <v>289</v>
      </c>
      <c r="B6258" s="78" t="s">
        <v>2471</v>
      </c>
      <c r="C6258" s="86" t="s">
        <v>1593</v>
      </c>
      <c r="D6258" s="122">
        <v>43850.544479166667</v>
      </c>
    </row>
    <row r="6259" spans="1:4" x14ac:dyDescent="0.25">
      <c r="A6259" s="78" t="s">
        <v>289</v>
      </c>
      <c r="B6259" s="78" t="s">
        <v>2995</v>
      </c>
      <c r="C6259" s="86" t="s">
        <v>1593</v>
      </c>
      <c r="D6259" s="122">
        <v>43850.544479166667</v>
      </c>
    </row>
    <row r="6260" spans="1:4" x14ac:dyDescent="0.25">
      <c r="A6260" s="78" t="s">
        <v>289</v>
      </c>
      <c r="B6260" s="78" t="s">
        <v>2503</v>
      </c>
      <c r="C6260" s="86" t="s">
        <v>1593</v>
      </c>
      <c r="D6260" s="122">
        <v>43850.544479166667</v>
      </c>
    </row>
    <row r="6261" spans="1:4" x14ac:dyDescent="0.25">
      <c r="A6261" s="78" t="s">
        <v>289</v>
      </c>
      <c r="B6261" s="78" t="s">
        <v>2504</v>
      </c>
      <c r="C6261" s="86" t="s">
        <v>1593</v>
      </c>
      <c r="D6261" s="122">
        <v>43850.544479166667</v>
      </c>
    </row>
    <row r="6262" spans="1:4" x14ac:dyDescent="0.25">
      <c r="A6262" s="78" t="s">
        <v>289</v>
      </c>
      <c r="B6262" s="78" t="s">
        <v>3016</v>
      </c>
      <c r="C6262" s="86" t="s">
        <v>1593</v>
      </c>
      <c r="D6262" s="122">
        <v>43850.544479166667</v>
      </c>
    </row>
    <row r="6263" spans="1:4" x14ac:dyDescent="0.25">
      <c r="A6263" s="78" t="s">
        <v>289</v>
      </c>
      <c r="B6263" s="78" t="s">
        <v>3038</v>
      </c>
      <c r="C6263" s="86" t="s">
        <v>1592</v>
      </c>
      <c r="D6263" s="122">
        <v>43850.377881944441</v>
      </c>
    </row>
    <row r="6264" spans="1:4" x14ac:dyDescent="0.25">
      <c r="A6264" s="78" t="s">
        <v>289</v>
      </c>
      <c r="B6264" s="78" t="s">
        <v>2995</v>
      </c>
      <c r="C6264" s="86" t="s">
        <v>1592</v>
      </c>
      <c r="D6264" s="122">
        <v>43850.377881944441</v>
      </c>
    </row>
    <row r="6265" spans="1:4" x14ac:dyDescent="0.25">
      <c r="A6265" s="78" t="s">
        <v>289</v>
      </c>
      <c r="B6265" s="78" t="s">
        <v>2987</v>
      </c>
      <c r="C6265" s="86" t="s">
        <v>1592</v>
      </c>
      <c r="D6265" s="122">
        <v>43850.377881944441</v>
      </c>
    </row>
    <row r="6266" spans="1:4" x14ac:dyDescent="0.25">
      <c r="A6266" s="78" t="s">
        <v>289</v>
      </c>
      <c r="B6266" s="78" t="s">
        <v>2533</v>
      </c>
      <c r="C6266" s="86" t="s">
        <v>1592</v>
      </c>
      <c r="D6266" s="122">
        <v>43850.377881944441</v>
      </c>
    </row>
    <row r="6267" spans="1:4" x14ac:dyDescent="0.25">
      <c r="A6267" s="78" t="s">
        <v>289</v>
      </c>
      <c r="B6267" s="78" t="s">
        <v>3074</v>
      </c>
      <c r="C6267" s="86" t="s">
        <v>1592</v>
      </c>
      <c r="D6267" s="122">
        <v>43850.377881944441</v>
      </c>
    </row>
    <row r="6268" spans="1:4" x14ac:dyDescent="0.25">
      <c r="A6268" s="78" t="s">
        <v>289</v>
      </c>
      <c r="B6268" s="78" t="s">
        <v>3012</v>
      </c>
      <c r="C6268" s="86" t="s">
        <v>1592</v>
      </c>
      <c r="D6268" s="122">
        <v>43850.377881944441</v>
      </c>
    </row>
    <row r="6269" spans="1:4" x14ac:dyDescent="0.25">
      <c r="A6269" s="78" t="s">
        <v>289</v>
      </c>
      <c r="B6269" s="78" t="s">
        <v>2458</v>
      </c>
      <c r="C6269" s="86" t="s">
        <v>1592</v>
      </c>
      <c r="D6269" s="122">
        <v>43850.377881944441</v>
      </c>
    </row>
    <row r="6270" spans="1:4" x14ac:dyDescent="0.25">
      <c r="A6270" s="78" t="s">
        <v>289</v>
      </c>
      <c r="B6270" s="78" t="s">
        <v>3075</v>
      </c>
      <c r="C6270" s="86" t="s">
        <v>1592</v>
      </c>
      <c r="D6270" s="122">
        <v>43850.377881944441</v>
      </c>
    </row>
    <row r="6271" spans="1:4" x14ac:dyDescent="0.25">
      <c r="A6271" s="78" t="s">
        <v>289</v>
      </c>
      <c r="B6271" s="78" t="s">
        <v>2994</v>
      </c>
      <c r="C6271" s="86" t="s">
        <v>1592</v>
      </c>
      <c r="D6271" s="122">
        <v>43850.377881944441</v>
      </c>
    </row>
    <row r="6272" spans="1:4" x14ac:dyDescent="0.25">
      <c r="A6272" s="78" t="s">
        <v>289</v>
      </c>
      <c r="B6272" s="78" t="s">
        <v>2989</v>
      </c>
      <c r="C6272" s="86" t="s">
        <v>1592</v>
      </c>
      <c r="D6272" s="122">
        <v>43850.377881944441</v>
      </c>
    </row>
    <row r="6273" spans="1:4" x14ac:dyDescent="0.25">
      <c r="A6273" s="78" t="s">
        <v>289</v>
      </c>
      <c r="B6273" s="78" t="s">
        <v>2981</v>
      </c>
      <c r="C6273" s="86" t="s">
        <v>1592</v>
      </c>
      <c r="D6273" s="122">
        <v>43850.377881944441</v>
      </c>
    </row>
    <row r="6274" spans="1:4" x14ac:dyDescent="0.25">
      <c r="A6274" s="78" t="s">
        <v>289</v>
      </c>
      <c r="B6274" s="78" t="s">
        <v>3015</v>
      </c>
      <c r="C6274" s="86" t="s">
        <v>1592</v>
      </c>
      <c r="D6274" s="122">
        <v>43850.377881944441</v>
      </c>
    </row>
    <row r="6275" spans="1:4" x14ac:dyDescent="0.25">
      <c r="A6275" s="78" t="s">
        <v>289</v>
      </c>
      <c r="B6275" s="78" t="s">
        <v>2535</v>
      </c>
      <c r="C6275" s="86" t="s">
        <v>1592</v>
      </c>
      <c r="D6275" s="122">
        <v>43850.377881944441</v>
      </c>
    </row>
    <row r="6276" spans="1:4" x14ac:dyDescent="0.25">
      <c r="A6276" s="78" t="s">
        <v>289</v>
      </c>
      <c r="B6276" s="78" t="s">
        <v>2493</v>
      </c>
      <c r="C6276" s="86" t="s">
        <v>1592</v>
      </c>
      <c r="D6276" s="122">
        <v>43850.377881944441</v>
      </c>
    </row>
    <row r="6277" spans="1:4" x14ac:dyDescent="0.25">
      <c r="A6277" s="78" t="s">
        <v>289</v>
      </c>
      <c r="B6277" s="78" t="s">
        <v>2468</v>
      </c>
      <c r="C6277" s="86" t="s">
        <v>1592</v>
      </c>
      <c r="D6277" s="122">
        <v>43850.377881944441</v>
      </c>
    </row>
    <row r="6278" spans="1:4" x14ac:dyDescent="0.25">
      <c r="A6278" s="78" t="s">
        <v>289</v>
      </c>
      <c r="B6278" s="78" t="s">
        <v>2982</v>
      </c>
      <c r="C6278" s="86" t="s">
        <v>1592</v>
      </c>
      <c r="D6278" s="122">
        <v>43850.377881944441</v>
      </c>
    </row>
    <row r="6279" spans="1:4" x14ac:dyDescent="0.25">
      <c r="A6279" s="78" t="s">
        <v>289</v>
      </c>
      <c r="B6279" s="78" t="s">
        <v>2536</v>
      </c>
      <c r="C6279" s="86" t="s">
        <v>1592</v>
      </c>
      <c r="D6279" s="122">
        <v>43850.377881944441</v>
      </c>
    </row>
    <row r="6280" spans="1:4" x14ac:dyDescent="0.25">
      <c r="A6280" s="78" t="s">
        <v>289</v>
      </c>
      <c r="B6280" s="78" t="s">
        <v>2537</v>
      </c>
      <c r="C6280" s="86" t="s">
        <v>1592</v>
      </c>
      <c r="D6280" s="122">
        <v>43850.377881944441</v>
      </c>
    </row>
    <row r="6281" spans="1:4" x14ac:dyDescent="0.25">
      <c r="A6281" s="78" t="s">
        <v>289</v>
      </c>
      <c r="B6281" s="78" t="s">
        <v>3028</v>
      </c>
      <c r="C6281" s="86" t="s">
        <v>1592</v>
      </c>
      <c r="D6281" s="122">
        <v>43850.377881944441</v>
      </c>
    </row>
    <row r="6282" spans="1:4" x14ac:dyDescent="0.25">
      <c r="A6282" s="78" t="s">
        <v>289</v>
      </c>
      <c r="B6282" s="78" t="s">
        <v>2538</v>
      </c>
      <c r="C6282" s="86" t="s">
        <v>1592</v>
      </c>
      <c r="D6282" s="122">
        <v>43850.377881944441</v>
      </c>
    </row>
    <row r="6283" spans="1:4" x14ac:dyDescent="0.25">
      <c r="A6283" s="78" t="s">
        <v>289</v>
      </c>
      <c r="B6283" s="78" t="s">
        <v>3076</v>
      </c>
      <c r="C6283" s="86" t="s">
        <v>1592</v>
      </c>
      <c r="D6283" s="122">
        <v>43850.377881944441</v>
      </c>
    </row>
    <row r="6284" spans="1:4" x14ac:dyDescent="0.25">
      <c r="A6284" s="78" t="s">
        <v>289</v>
      </c>
      <c r="B6284" s="78" t="s">
        <v>2997</v>
      </c>
      <c r="C6284" s="86" t="s">
        <v>1591</v>
      </c>
      <c r="D6284" s="122">
        <v>43849.798171296294</v>
      </c>
    </row>
    <row r="6285" spans="1:4" x14ac:dyDescent="0.25">
      <c r="A6285" s="78" t="s">
        <v>289</v>
      </c>
      <c r="B6285" s="78" t="s">
        <v>2460</v>
      </c>
      <c r="C6285" s="86" t="s">
        <v>1591</v>
      </c>
      <c r="D6285" s="122">
        <v>43849.798171296294</v>
      </c>
    </row>
    <row r="6286" spans="1:4" x14ac:dyDescent="0.25">
      <c r="A6286" s="78" t="s">
        <v>289</v>
      </c>
      <c r="B6286" s="78" t="s">
        <v>2994</v>
      </c>
      <c r="C6286" s="86" t="s">
        <v>1591</v>
      </c>
      <c r="D6286" s="122">
        <v>43849.798171296294</v>
      </c>
    </row>
    <row r="6287" spans="1:4" x14ac:dyDescent="0.25">
      <c r="A6287" s="78" t="s">
        <v>289</v>
      </c>
      <c r="B6287" s="78" t="s">
        <v>2514</v>
      </c>
      <c r="C6287" s="86" t="s">
        <v>1591</v>
      </c>
      <c r="D6287" s="122">
        <v>43849.798171296294</v>
      </c>
    </row>
    <row r="6288" spans="1:4" x14ac:dyDescent="0.25">
      <c r="A6288" s="78" t="s">
        <v>289</v>
      </c>
      <c r="B6288" s="78" t="s">
        <v>2468</v>
      </c>
      <c r="C6288" s="86" t="s">
        <v>1591</v>
      </c>
      <c r="D6288" s="122">
        <v>43849.798171296294</v>
      </c>
    </row>
    <row r="6289" spans="1:4" x14ac:dyDescent="0.25">
      <c r="A6289" s="78" t="s">
        <v>289</v>
      </c>
      <c r="B6289" s="78" t="s">
        <v>2990</v>
      </c>
      <c r="C6289" s="86" t="s">
        <v>1591</v>
      </c>
      <c r="D6289" s="122">
        <v>43849.798171296294</v>
      </c>
    </row>
    <row r="6290" spans="1:4" x14ac:dyDescent="0.25">
      <c r="A6290" s="78" t="s">
        <v>289</v>
      </c>
      <c r="B6290" s="78" t="s">
        <v>2477</v>
      </c>
      <c r="C6290" s="86" t="s">
        <v>1591</v>
      </c>
      <c r="D6290" s="122">
        <v>43849.798171296294</v>
      </c>
    </row>
    <row r="6291" spans="1:4" x14ac:dyDescent="0.25">
      <c r="A6291" s="78" t="s">
        <v>289</v>
      </c>
      <c r="B6291" s="78" t="s">
        <v>3024</v>
      </c>
      <c r="C6291" s="86" t="s">
        <v>1591</v>
      </c>
      <c r="D6291" s="122">
        <v>43849.798171296294</v>
      </c>
    </row>
    <row r="6292" spans="1:4" x14ac:dyDescent="0.25">
      <c r="A6292" s="78" t="s">
        <v>289</v>
      </c>
      <c r="B6292" s="78" t="s">
        <v>3093</v>
      </c>
      <c r="C6292" s="86" t="s">
        <v>1591</v>
      </c>
      <c r="D6292" s="122">
        <v>43849.798171296294</v>
      </c>
    </row>
    <row r="6293" spans="1:4" x14ac:dyDescent="0.25">
      <c r="A6293" s="78" t="s">
        <v>289</v>
      </c>
      <c r="B6293" s="78" t="s">
        <v>3094</v>
      </c>
      <c r="C6293" s="86" t="s">
        <v>1591</v>
      </c>
      <c r="D6293" s="122">
        <v>43849.798171296294</v>
      </c>
    </row>
    <row r="6294" spans="1:4" x14ac:dyDescent="0.25">
      <c r="A6294" s="78" t="s">
        <v>289</v>
      </c>
      <c r="B6294" s="78" t="s">
        <v>3084</v>
      </c>
      <c r="C6294" s="86" t="s">
        <v>1591</v>
      </c>
      <c r="D6294" s="122">
        <v>43849.798171296294</v>
      </c>
    </row>
    <row r="6295" spans="1:4" x14ac:dyDescent="0.25">
      <c r="A6295" s="78" t="s">
        <v>289</v>
      </c>
      <c r="B6295" s="78" t="s">
        <v>2496</v>
      </c>
      <c r="C6295" s="86" t="s">
        <v>1591</v>
      </c>
      <c r="D6295" s="122">
        <v>43849.798171296294</v>
      </c>
    </row>
    <row r="6296" spans="1:4" x14ac:dyDescent="0.25">
      <c r="A6296" s="78" t="s">
        <v>289</v>
      </c>
      <c r="B6296" s="78" t="s">
        <v>2481</v>
      </c>
      <c r="C6296" s="86" t="s">
        <v>1591</v>
      </c>
      <c r="D6296" s="122">
        <v>43849.798171296294</v>
      </c>
    </row>
    <row r="6297" spans="1:4" x14ac:dyDescent="0.25">
      <c r="A6297" s="78" t="s">
        <v>289</v>
      </c>
      <c r="B6297" s="78" t="s">
        <v>3095</v>
      </c>
      <c r="C6297" s="86" t="s">
        <v>1591</v>
      </c>
      <c r="D6297" s="122">
        <v>43849.798171296294</v>
      </c>
    </row>
    <row r="6298" spans="1:4" x14ac:dyDescent="0.25">
      <c r="A6298" s="78" t="s">
        <v>289</v>
      </c>
      <c r="B6298" s="78" t="s">
        <v>65</v>
      </c>
      <c r="C6298" s="86" t="s">
        <v>1591</v>
      </c>
      <c r="D6298" s="122">
        <v>43849.798171296294</v>
      </c>
    </row>
    <row r="6299" spans="1:4" x14ac:dyDescent="0.25">
      <c r="A6299" s="78" t="s">
        <v>289</v>
      </c>
      <c r="B6299" s="78" t="s">
        <v>2985</v>
      </c>
      <c r="C6299" s="86" t="s">
        <v>1591</v>
      </c>
      <c r="D6299" s="122">
        <v>43849.798171296294</v>
      </c>
    </row>
    <row r="6300" spans="1:4" x14ac:dyDescent="0.25">
      <c r="A6300" s="78" t="s">
        <v>289</v>
      </c>
      <c r="B6300" s="78" t="s">
        <v>3029</v>
      </c>
      <c r="C6300" s="86" t="s">
        <v>1591</v>
      </c>
      <c r="D6300" s="122">
        <v>43849.798171296294</v>
      </c>
    </row>
    <row r="6301" spans="1:4" x14ac:dyDescent="0.25">
      <c r="A6301" s="78" t="s">
        <v>289</v>
      </c>
      <c r="B6301" s="78" t="s">
        <v>2455</v>
      </c>
      <c r="C6301" s="86" t="s">
        <v>1591</v>
      </c>
      <c r="D6301" s="122">
        <v>43849.798171296294</v>
      </c>
    </row>
    <row r="6302" spans="1:4" x14ac:dyDescent="0.25">
      <c r="A6302" s="78" t="s">
        <v>289</v>
      </c>
      <c r="B6302" s="78" t="s">
        <v>2459</v>
      </c>
      <c r="C6302" s="86" t="s">
        <v>1591</v>
      </c>
      <c r="D6302" s="122">
        <v>43849.798171296294</v>
      </c>
    </row>
    <row r="6303" spans="1:4" x14ac:dyDescent="0.25">
      <c r="A6303" s="78" t="s">
        <v>289</v>
      </c>
      <c r="B6303" s="78" t="s">
        <v>3011</v>
      </c>
      <c r="C6303" s="86" t="s">
        <v>1590</v>
      </c>
      <c r="D6303" s="122">
        <v>43849.543981481482</v>
      </c>
    </row>
    <row r="6304" spans="1:4" x14ac:dyDescent="0.25">
      <c r="A6304" s="78" t="s">
        <v>289</v>
      </c>
      <c r="B6304" s="78" t="s">
        <v>2485</v>
      </c>
      <c r="C6304" s="86" t="s">
        <v>1590</v>
      </c>
      <c r="D6304" s="122">
        <v>43849.543981481482</v>
      </c>
    </row>
    <row r="6305" spans="1:4" x14ac:dyDescent="0.25">
      <c r="A6305" s="78" t="s">
        <v>289</v>
      </c>
      <c r="B6305" s="78" t="s">
        <v>2994</v>
      </c>
      <c r="C6305" s="86" t="s">
        <v>1590</v>
      </c>
      <c r="D6305" s="122">
        <v>43849.543981481482</v>
      </c>
    </row>
    <row r="6306" spans="1:4" x14ac:dyDescent="0.25">
      <c r="A6306" s="78" t="s">
        <v>289</v>
      </c>
      <c r="B6306" s="78" t="s">
        <v>2997</v>
      </c>
      <c r="C6306" s="86" t="s">
        <v>1590</v>
      </c>
      <c r="D6306" s="122">
        <v>43849.543981481482</v>
      </c>
    </row>
    <row r="6307" spans="1:4" x14ac:dyDescent="0.25">
      <c r="A6307" s="78" t="s">
        <v>289</v>
      </c>
      <c r="B6307" s="78">
        <v>31</v>
      </c>
      <c r="C6307" s="86" t="s">
        <v>1590</v>
      </c>
      <c r="D6307" s="122">
        <v>43849.543981481482</v>
      </c>
    </row>
    <row r="6308" spans="1:4" x14ac:dyDescent="0.25">
      <c r="A6308" s="78" t="s">
        <v>289</v>
      </c>
      <c r="B6308" s="78" t="s">
        <v>2982</v>
      </c>
      <c r="C6308" s="86" t="s">
        <v>1590</v>
      </c>
      <c r="D6308" s="122">
        <v>43849.543981481482</v>
      </c>
    </row>
    <row r="6309" spans="1:4" x14ac:dyDescent="0.25">
      <c r="A6309" s="78" t="s">
        <v>289</v>
      </c>
      <c r="B6309" s="78" t="s">
        <v>2446</v>
      </c>
      <c r="C6309" s="86" t="s">
        <v>1590</v>
      </c>
      <c r="D6309" s="122">
        <v>43849.543981481482</v>
      </c>
    </row>
    <row r="6310" spans="1:4" x14ac:dyDescent="0.25">
      <c r="A6310" s="78" t="s">
        <v>289</v>
      </c>
      <c r="B6310" s="78" t="s">
        <v>2497</v>
      </c>
      <c r="C6310" s="86" t="s">
        <v>1590</v>
      </c>
      <c r="D6310" s="122">
        <v>43849.543981481482</v>
      </c>
    </row>
    <row r="6311" spans="1:4" x14ac:dyDescent="0.25">
      <c r="A6311" s="78" t="s">
        <v>289</v>
      </c>
      <c r="B6311" s="78" t="s">
        <v>2989</v>
      </c>
      <c r="C6311" s="86" t="s">
        <v>1590</v>
      </c>
      <c r="D6311" s="122">
        <v>43849.543981481482</v>
      </c>
    </row>
    <row r="6312" spans="1:4" x14ac:dyDescent="0.25">
      <c r="A6312" s="78" t="s">
        <v>289</v>
      </c>
      <c r="B6312" s="78" t="s">
        <v>3012</v>
      </c>
      <c r="C6312" s="86" t="s">
        <v>1590</v>
      </c>
      <c r="D6312" s="122">
        <v>43849.543981481482</v>
      </c>
    </row>
    <row r="6313" spans="1:4" x14ac:dyDescent="0.25">
      <c r="A6313" s="78" t="s">
        <v>289</v>
      </c>
      <c r="B6313" s="78" t="s">
        <v>2498</v>
      </c>
      <c r="C6313" s="86" t="s">
        <v>1590</v>
      </c>
      <c r="D6313" s="122">
        <v>43849.543981481482</v>
      </c>
    </row>
    <row r="6314" spans="1:4" x14ac:dyDescent="0.25">
      <c r="A6314" s="78" t="s">
        <v>289</v>
      </c>
      <c r="B6314" s="78" t="s">
        <v>2458</v>
      </c>
      <c r="C6314" s="86" t="s">
        <v>1590</v>
      </c>
      <c r="D6314" s="122">
        <v>43849.543981481482</v>
      </c>
    </row>
    <row r="6315" spans="1:4" x14ac:dyDescent="0.25">
      <c r="A6315" s="78" t="s">
        <v>289</v>
      </c>
      <c r="B6315" s="78" t="s">
        <v>2499</v>
      </c>
      <c r="C6315" s="86" t="s">
        <v>1590</v>
      </c>
      <c r="D6315" s="122">
        <v>43849.543981481482</v>
      </c>
    </row>
    <row r="6316" spans="1:4" x14ac:dyDescent="0.25">
      <c r="A6316" s="78" t="s">
        <v>289</v>
      </c>
      <c r="B6316" s="78" t="s">
        <v>3013</v>
      </c>
      <c r="C6316" s="86" t="s">
        <v>1590</v>
      </c>
      <c r="D6316" s="122">
        <v>43849.543981481482</v>
      </c>
    </row>
    <row r="6317" spans="1:4" x14ac:dyDescent="0.25">
      <c r="A6317" s="78" t="s">
        <v>289</v>
      </c>
      <c r="B6317" s="78" t="s">
        <v>2501</v>
      </c>
      <c r="C6317" s="86" t="s">
        <v>1590</v>
      </c>
      <c r="D6317" s="122">
        <v>43849.543981481482</v>
      </c>
    </row>
    <row r="6318" spans="1:4" x14ac:dyDescent="0.25">
      <c r="A6318" s="78" t="s">
        <v>289</v>
      </c>
      <c r="B6318" s="78" t="s">
        <v>1678</v>
      </c>
      <c r="C6318" s="86" t="s">
        <v>1590</v>
      </c>
      <c r="D6318" s="122">
        <v>43849.543981481482</v>
      </c>
    </row>
    <row r="6319" spans="1:4" x14ac:dyDescent="0.25">
      <c r="A6319" s="78" t="s">
        <v>289</v>
      </c>
      <c r="B6319" s="78" t="s">
        <v>2981</v>
      </c>
      <c r="C6319" s="86" t="s">
        <v>1590</v>
      </c>
      <c r="D6319" s="122">
        <v>43849.543981481482</v>
      </c>
    </row>
    <row r="6320" spans="1:4" x14ac:dyDescent="0.25">
      <c r="A6320" s="78" t="s">
        <v>289</v>
      </c>
      <c r="B6320" s="78" t="s">
        <v>2502</v>
      </c>
      <c r="C6320" s="86" t="s">
        <v>1590</v>
      </c>
      <c r="D6320" s="122">
        <v>43849.543981481482</v>
      </c>
    </row>
    <row r="6321" spans="1:4" x14ac:dyDescent="0.25">
      <c r="A6321" s="78" t="s">
        <v>289</v>
      </c>
      <c r="B6321" s="78" t="s">
        <v>3014</v>
      </c>
      <c r="C6321" s="86" t="s">
        <v>1590</v>
      </c>
      <c r="D6321" s="122">
        <v>43849.543981481482</v>
      </c>
    </row>
    <row r="6322" spans="1:4" x14ac:dyDescent="0.25">
      <c r="A6322" s="78" t="s">
        <v>289</v>
      </c>
      <c r="B6322" s="78" t="s">
        <v>3015</v>
      </c>
      <c r="C6322" s="86" t="s">
        <v>1590</v>
      </c>
      <c r="D6322" s="122">
        <v>43849.543981481482</v>
      </c>
    </row>
    <row r="6323" spans="1:4" x14ac:dyDescent="0.25">
      <c r="A6323" s="78" t="s">
        <v>289</v>
      </c>
      <c r="B6323" s="78" t="s">
        <v>2471</v>
      </c>
      <c r="C6323" s="86" t="s">
        <v>1590</v>
      </c>
      <c r="D6323" s="122">
        <v>43849.543981481482</v>
      </c>
    </row>
    <row r="6324" spans="1:4" x14ac:dyDescent="0.25">
      <c r="A6324" s="78" t="s">
        <v>289</v>
      </c>
      <c r="B6324" s="78" t="s">
        <v>2995</v>
      </c>
      <c r="C6324" s="86" t="s">
        <v>1590</v>
      </c>
      <c r="D6324" s="122">
        <v>43849.543981481482</v>
      </c>
    </row>
    <row r="6325" spans="1:4" x14ac:dyDescent="0.25">
      <c r="A6325" s="78" t="s">
        <v>289</v>
      </c>
      <c r="B6325" s="78" t="s">
        <v>2503</v>
      </c>
      <c r="C6325" s="86" t="s">
        <v>1590</v>
      </c>
      <c r="D6325" s="122">
        <v>43849.543981481482</v>
      </c>
    </row>
    <row r="6326" spans="1:4" x14ac:dyDescent="0.25">
      <c r="A6326" s="78" t="s">
        <v>289</v>
      </c>
      <c r="B6326" s="78" t="s">
        <v>2504</v>
      </c>
      <c r="C6326" s="86" t="s">
        <v>1590</v>
      </c>
      <c r="D6326" s="122">
        <v>43849.543981481482</v>
      </c>
    </row>
    <row r="6327" spans="1:4" x14ac:dyDescent="0.25">
      <c r="A6327" s="78" t="s">
        <v>289</v>
      </c>
      <c r="B6327" s="78" t="s">
        <v>3016</v>
      </c>
      <c r="C6327" s="86" t="s">
        <v>1590</v>
      </c>
      <c r="D6327" s="122">
        <v>43849.543981481482</v>
      </c>
    </row>
    <row r="6328" spans="1:4" x14ac:dyDescent="0.25">
      <c r="A6328" s="78" t="s">
        <v>289</v>
      </c>
      <c r="B6328" s="78" t="s">
        <v>3038</v>
      </c>
      <c r="C6328" s="86" t="s">
        <v>1589</v>
      </c>
      <c r="D6328" s="122">
        <v>43849.377893518518</v>
      </c>
    </row>
    <row r="6329" spans="1:4" x14ac:dyDescent="0.25">
      <c r="A6329" s="78" t="s">
        <v>289</v>
      </c>
      <c r="B6329" s="78" t="s">
        <v>2995</v>
      </c>
      <c r="C6329" s="86" t="s">
        <v>1589</v>
      </c>
      <c r="D6329" s="122">
        <v>43849.377893518518</v>
      </c>
    </row>
    <row r="6330" spans="1:4" x14ac:dyDescent="0.25">
      <c r="A6330" s="78" t="s">
        <v>289</v>
      </c>
      <c r="B6330" s="78" t="s">
        <v>2987</v>
      </c>
      <c r="C6330" s="86" t="s">
        <v>1589</v>
      </c>
      <c r="D6330" s="122">
        <v>43849.377893518518</v>
      </c>
    </row>
    <row r="6331" spans="1:4" x14ac:dyDescent="0.25">
      <c r="A6331" s="78" t="s">
        <v>289</v>
      </c>
      <c r="B6331" s="78" t="s">
        <v>2533</v>
      </c>
      <c r="C6331" s="86" t="s">
        <v>1589</v>
      </c>
      <c r="D6331" s="122">
        <v>43849.377893518518</v>
      </c>
    </row>
    <row r="6332" spans="1:4" x14ac:dyDescent="0.25">
      <c r="A6332" s="78" t="s">
        <v>289</v>
      </c>
      <c r="B6332" s="78" t="s">
        <v>3074</v>
      </c>
      <c r="C6332" s="86" t="s">
        <v>1589</v>
      </c>
      <c r="D6332" s="122">
        <v>43849.377893518518</v>
      </c>
    </row>
    <row r="6333" spans="1:4" x14ac:dyDescent="0.25">
      <c r="A6333" s="78" t="s">
        <v>289</v>
      </c>
      <c r="B6333" s="78" t="s">
        <v>3012</v>
      </c>
      <c r="C6333" s="86" t="s">
        <v>1589</v>
      </c>
      <c r="D6333" s="122">
        <v>43849.377893518518</v>
      </c>
    </row>
    <row r="6334" spans="1:4" x14ac:dyDescent="0.25">
      <c r="A6334" s="78" t="s">
        <v>289</v>
      </c>
      <c r="B6334" s="78" t="s">
        <v>2458</v>
      </c>
      <c r="C6334" s="86" t="s">
        <v>1589</v>
      </c>
      <c r="D6334" s="122">
        <v>43849.377893518518</v>
      </c>
    </row>
    <row r="6335" spans="1:4" x14ac:dyDescent="0.25">
      <c r="A6335" s="78" t="s">
        <v>289</v>
      </c>
      <c r="B6335" s="78" t="s">
        <v>3075</v>
      </c>
      <c r="C6335" s="86" t="s">
        <v>1589</v>
      </c>
      <c r="D6335" s="122">
        <v>43849.377893518518</v>
      </c>
    </row>
    <row r="6336" spans="1:4" x14ac:dyDescent="0.25">
      <c r="A6336" s="78" t="s">
        <v>289</v>
      </c>
      <c r="B6336" s="78" t="s">
        <v>2994</v>
      </c>
      <c r="C6336" s="86" t="s">
        <v>1589</v>
      </c>
      <c r="D6336" s="122">
        <v>43849.377893518518</v>
      </c>
    </row>
    <row r="6337" spans="1:4" x14ac:dyDescent="0.25">
      <c r="A6337" s="78" t="s">
        <v>289</v>
      </c>
      <c r="B6337" s="78" t="s">
        <v>2989</v>
      </c>
      <c r="C6337" s="86" t="s">
        <v>1589</v>
      </c>
      <c r="D6337" s="122">
        <v>43849.377893518518</v>
      </c>
    </row>
    <row r="6338" spans="1:4" x14ac:dyDescent="0.25">
      <c r="A6338" s="78" t="s">
        <v>289</v>
      </c>
      <c r="B6338" s="78" t="s">
        <v>2981</v>
      </c>
      <c r="C6338" s="86" t="s">
        <v>1589</v>
      </c>
      <c r="D6338" s="122">
        <v>43849.377893518518</v>
      </c>
    </row>
    <row r="6339" spans="1:4" x14ac:dyDescent="0.25">
      <c r="A6339" s="78" t="s">
        <v>289</v>
      </c>
      <c r="B6339" s="78" t="s">
        <v>3015</v>
      </c>
      <c r="C6339" s="86" t="s">
        <v>1589</v>
      </c>
      <c r="D6339" s="122">
        <v>43849.377893518518</v>
      </c>
    </row>
    <row r="6340" spans="1:4" x14ac:dyDescent="0.25">
      <c r="A6340" s="78" t="s">
        <v>289</v>
      </c>
      <c r="B6340" s="78" t="s">
        <v>2535</v>
      </c>
      <c r="C6340" s="86" t="s">
        <v>1589</v>
      </c>
      <c r="D6340" s="122">
        <v>43849.377893518518</v>
      </c>
    </row>
    <row r="6341" spans="1:4" x14ac:dyDescent="0.25">
      <c r="A6341" s="78" t="s">
        <v>289</v>
      </c>
      <c r="B6341" s="78" t="s">
        <v>2493</v>
      </c>
      <c r="C6341" s="86" t="s">
        <v>1589</v>
      </c>
      <c r="D6341" s="122">
        <v>43849.377893518518</v>
      </c>
    </row>
    <row r="6342" spans="1:4" x14ac:dyDescent="0.25">
      <c r="A6342" s="78" t="s">
        <v>289</v>
      </c>
      <c r="B6342" s="78" t="s">
        <v>2468</v>
      </c>
      <c r="C6342" s="86" t="s">
        <v>1589</v>
      </c>
      <c r="D6342" s="122">
        <v>43849.377893518518</v>
      </c>
    </row>
    <row r="6343" spans="1:4" x14ac:dyDescent="0.25">
      <c r="A6343" s="78" t="s">
        <v>289</v>
      </c>
      <c r="B6343" s="78" t="s">
        <v>2982</v>
      </c>
      <c r="C6343" s="86" t="s">
        <v>1589</v>
      </c>
      <c r="D6343" s="122">
        <v>43849.377893518518</v>
      </c>
    </row>
    <row r="6344" spans="1:4" x14ac:dyDescent="0.25">
      <c r="A6344" s="78" t="s">
        <v>289</v>
      </c>
      <c r="B6344" s="78" t="s">
        <v>2536</v>
      </c>
      <c r="C6344" s="86" t="s">
        <v>1589</v>
      </c>
      <c r="D6344" s="122">
        <v>43849.377893518518</v>
      </c>
    </row>
    <row r="6345" spans="1:4" x14ac:dyDescent="0.25">
      <c r="A6345" s="78" t="s">
        <v>289</v>
      </c>
      <c r="B6345" s="78" t="s">
        <v>2537</v>
      </c>
      <c r="C6345" s="86" t="s">
        <v>1589</v>
      </c>
      <c r="D6345" s="122">
        <v>43849.377893518518</v>
      </c>
    </row>
    <row r="6346" spans="1:4" x14ac:dyDescent="0.25">
      <c r="A6346" s="78" t="s">
        <v>289</v>
      </c>
      <c r="B6346" s="78" t="s">
        <v>3028</v>
      </c>
      <c r="C6346" s="86" t="s">
        <v>1589</v>
      </c>
      <c r="D6346" s="122">
        <v>43849.377893518518</v>
      </c>
    </row>
    <row r="6347" spans="1:4" x14ac:dyDescent="0.25">
      <c r="A6347" s="78" t="s">
        <v>289</v>
      </c>
      <c r="B6347" s="78" t="s">
        <v>2538</v>
      </c>
      <c r="C6347" s="86" t="s">
        <v>1589</v>
      </c>
      <c r="D6347" s="122">
        <v>43849.377893518518</v>
      </c>
    </row>
    <row r="6348" spans="1:4" x14ac:dyDescent="0.25">
      <c r="A6348" s="78" t="s">
        <v>289</v>
      </c>
      <c r="B6348" s="78" t="s">
        <v>3076</v>
      </c>
      <c r="C6348" s="86" t="s">
        <v>1589</v>
      </c>
      <c r="D6348" s="122">
        <v>43849.377893518518</v>
      </c>
    </row>
    <row r="6349" spans="1:4" x14ac:dyDescent="0.25">
      <c r="A6349" s="78" t="s">
        <v>289</v>
      </c>
      <c r="B6349" s="78" t="s">
        <v>2997</v>
      </c>
      <c r="C6349" s="86" t="s">
        <v>1588</v>
      </c>
      <c r="D6349" s="122">
        <v>43848.798078703701</v>
      </c>
    </row>
    <row r="6350" spans="1:4" x14ac:dyDescent="0.25">
      <c r="A6350" s="78" t="s">
        <v>289</v>
      </c>
      <c r="B6350" s="78" t="s">
        <v>2460</v>
      </c>
      <c r="C6350" s="86" t="s">
        <v>1588</v>
      </c>
      <c r="D6350" s="122">
        <v>43848.798078703701</v>
      </c>
    </row>
    <row r="6351" spans="1:4" x14ac:dyDescent="0.25">
      <c r="A6351" s="78" t="s">
        <v>289</v>
      </c>
      <c r="B6351" s="78" t="s">
        <v>2994</v>
      </c>
      <c r="C6351" s="86" t="s">
        <v>1588</v>
      </c>
      <c r="D6351" s="122">
        <v>43848.798078703701</v>
      </c>
    </row>
    <row r="6352" spans="1:4" x14ac:dyDescent="0.25">
      <c r="A6352" s="78" t="s">
        <v>289</v>
      </c>
      <c r="B6352" s="78" t="s">
        <v>2514</v>
      </c>
      <c r="C6352" s="86" t="s">
        <v>1588</v>
      </c>
      <c r="D6352" s="122">
        <v>43848.798078703701</v>
      </c>
    </row>
    <row r="6353" spans="1:4" x14ac:dyDescent="0.25">
      <c r="A6353" s="78" t="s">
        <v>289</v>
      </c>
      <c r="B6353" s="78" t="s">
        <v>2468</v>
      </c>
      <c r="C6353" s="86" t="s">
        <v>1588</v>
      </c>
      <c r="D6353" s="122">
        <v>43848.798078703701</v>
      </c>
    </row>
    <row r="6354" spans="1:4" x14ac:dyDescent="0.25">
      <c r="A6354" s="78" t="s">
        <v>289</v>
      </c>
      <c r="B6354" s="78" t="s">
        <v>2990</v>
      </c>
      <c r="C6354" s="86" t="s">
        <v>1588</v>
      </c>
      <c r="D6354" s="122">
        <v>43848.798078703701</v>
      </c>
    </row>
    <row r="6355" spans="1:4" x14ac:dyDescent="0.25">
      <c r="A6355" s="78" t="s">
        <v>289</v>
      </c>
      <c r="B6355" s="78" t="s">
        <v>2477</v>
      </c>
      <c r="C6355" s="86" t="s">
        <v>1588</v>
      </c>
      <c r="D6355" s="122">
        <v>43848.798078703701</v>
      </c>
    </row>
    <row r="6356" spans="1:4" x14ac:dyDescent="0.25">
      <c r="A6356" s="78" t="s">
        <v>289</v>
      </c>
      <c r="B6356" s="78" t="s">
        <v>3024</v>
      </c>
      <c r="C6356" s="86" t="s">
        <v>1588</v>
      </c>
      <c r="D6356" s="122">
        <v>43848.798078703701</v>
      </c>
    </row>
    <row r="6357" spans="1:4" x14ac:dyDescent="0.25">
      <c r="A6357" s="78" t="s">
        <v>289</v>
      </c>
      <c r="B6357" s="78" t="s">
        <v>3093</v>
      </c>
      <c r="C6357" s="86" t="s">
        <v>1588</v>
      </c>
      <c r="D6357" s="122">
        <v>43848.798078703701</v>
      </c>
    </row>
    <row r="6358" spans="1:4" x14ac:dyDescent="0.25">
      <c r="A6358" s="78" t="s">
        <v>289</v>
      </c>
      <c r="B6358" s="78" t="s">
        <v>3094</v>
      </c>
      <c r="C6358" s="86" t="s">
        <v>1588</v>
      </c>
      <c r="D6358" s="122">
        <v>43848.798078703701</v>
      </c>
    </row>
    <row r="6359" spans="1:4" x14ac:dyDescent="0.25">
      <c r="A6359" s="78" t="s">
        <v>289</v>
      </c>
      <c r="B6359" s="78" t="s">
        <v>3084</v>
      </c>
      <c r="C6359" s="86" t="s">
        <v>1588</v>
      </c>
      <c r="D6359" s="122">
        <v>43848.798078703701</v>
      </c>
    </row>
    <row r="6360" spans="1:4" x14ac:dyDescent="0.25">
      <c r="A6360" s="78" t="s">
        <v>289</v>
      </c>
      <c r="B6360" s="78" t="s">
        <v>2496</v>
      </c>
      <c r="C6360" s="86" t="s">
        <v>1588</v>
      </c>
      <c r="D6360" s="122">
        <v>43848.798078703701</v>
      </c>
    </row>
    <row r="6361" spans="1:4" x14ac:dyDescent="0.25">
      <c r="A6361" s="78" t="s">
        <v>289</v>
      </c>
      <c r="B6361" s="78" t="s">
        <v>2481</v>
      </c>
      <c r="C6361" s="86" t="s">
        <v>1588</v>
      </c>
      <c r="D6361" s="122">
        <v>43848.798078703701</v>
      </c>
    </row>
    <row r="6362" spans="1:4" x14ac:dyDescent="0.25">
      <c r="A6362" s="78" t="s">
        <v>289</v>
      </c>
      <c r="B6362" s="78" t="s">
        <v>3095</v>
      </c>
      <c r="C6362" s="86" t="s">
        <v>1588</v>
      </c>
      <c r="D6362" s="122">
        <v>43848.798078703701</v>
      </c>
    </row>
    <row r="6363" spans="1:4" x14ac:dyDescent="0.25">
      <c r="A6363" s="78" t="s">
        <v>289</v>
      </c>
      <c r="B6363" s="78" t="s">
        <v>65</v>
      </c>
      <c r="C6363" s="86" t="s">
        <v>1588</v>
      </c>
      <c r="D6363" s="122">
        <v>43848.798078703701</v>
      </c>
    </row>
    <row r="6364" spans="1:4" x14ac:dyDescent="0.25">
      <c r="A6364" s="78" t="s">
        <v>289</v>
      </c>
      <c r="B6364" s="78" t="s">
        <v>2985</v>
      </c>
      <c r="C6364" s="86" t="s">
        <v>1588</v>
      </c>
      <c r="D6364" s="122">
        <v>43848.798078703701</v>
      </c>
    </row>
    <row r="6365" spans="1:4" x14ac:dyDescent="0.25">
      <c r="A6365" s="78" t="s">
        <v>289</v>
      </c>
      <c r="B6365" s="78" t="s">
        <v>3029</v>
      </c>
      <c r="C6365" s="86" t="s">
        <v>1588</v>
      </c>
      <c r="D6365" s="122">
        <v>43848.798078703701</v>
      </c>
    </row>
    <row r="6366" spans="1:4" x14ac:dyDescent="0.25">
      <c r="A6366" s="78" t="s">
        <v>289</v>
      </c>
      <c r="B6366" s="78" t="s">
        <v>2455</v>
      </c>
      <c r="C6366" s="86" t="s">
        <v>1588</v>
      </c>
      <c r="D6366" s="122">
        <v>43848.798078703701</v>
      </c>
    </row>
    <row r="6367" spans="1:4" x14ac:dyDescent="0.25">
      <c r="A6367" s="78" t="s">
        <v>289</v>
      </c>
      <c r="B6367" s="78" t="s">
        <v>2459</v>
      </c>
      <c r="C6367" s="86" t="s">
        <v>1588</v>
      </c>
      <c r="D6367" s="122">
        <v>43848.798078703701</v>
      </c>
    </row>
    <row r="6368" spans="1:4" x14ac:dyDescent="0.25">
      <c r="A6368" s="78" t="s">
        <v>289</v>
      </c>
      <c r="B6368" s="78" t="s">
        <v>3011</v>
      </c>
      <c r="C6368" s="86" t="s">
        <v>1587</v>
      </c>
      <c r="D6368" s="122">
        <v>43848.543958333335</v>
      </c>
    </row>
    <row r="6369" spans="1:4" x14ac:dyDescent="0.25">
      <c r="A6369" s="78" t="s">
        <v>289</v>
      </c>
      <c r="B6369" s="78" t="s">
        <v>2485</v>
      </c>
      <c r="C6369" s="86" t="s">
        <v>1587</v>
      </c>
      <c r="D6369" s="122">
        <v>43848.543958333335</v>
      </c>
    </row>
    <row r="6370" spans="1:4" x14ac:dyDescent="0.25">
      <c r="A6370" s="78" t="s">
        <v>289</v>
      </c>
      <c r="B6370" s="78" t="s">
        <v>2994</v>
      </c>
      <c r="C6370" s="86" t="s">
        <v>1587</v>
      </c>
      <c r="D6370" s="122">
        <v>43848.543958333335</v>
      </c>
    </row>
    <row r="6371" spans="1:4" x14ac:dyDescent="0.25">
      <c r="A6371" s="78" t="s">
        <v>289</v>
      </c>
      <c r="B6371" s="78" t="s">
        <v>2997</v>
      </c>
      <c r="C6371" s="86" t="s">
        <v>1587</v>
      </c>
      <c r="D6371" s="122">
        <v>43848.543958333335</v>
      </c>
    </row>
    <row r="6372" spans="1:4" x14ac:dyDescent="0.25">
      <c r="A6372" s="78" t="s">
        <v>289</v>
      </c>
      <c r="B6372" s="78">
        <v>31</v>
      </c>
      <c r="C6372" s="86" t="s">
        <v>1587</v>
      </c>
      <c r="D6372" s="122">
        <v>43848.543958333335</v>
      </c>
    </row>
    <row r="6373" spans="1:4" x14ac:dyDescent="0.25">
      <c r="A6373" s="78" t="s">
        <v>289</v>
      </c>
      <c r="B6373" s="78" t="s">
        <v>2982</v>
      </c>
      <c r="C6373" s="86" t="s">
        <v>1587</v>
      </c>
      <c r="D6373" s="122">
        <v>43848.543958333335</v>
      </c>
    </row>
    <row r="6374" spans="1:4" x14ac:dyDescent="0.25">
      <c r="A6374" s="78" t="s">
        <v>289</v>
      </c>
      <c r="B6374" s="78" t="s">
        <v>2446</v>
      </c>
      <c r="C6374" s="86" t="s">
        <v>1587</v>
      </c>
      <c r="D6374" s="122">
        <v>43848.543958333335</v>
      </c>
    </row>
    <row r="6375" spans="1:4" x14ac:dyDescent="0.25">
      <c r="A6375" s="78" t="s">
        <v>289</v>
      </c>
      <c r="B6375" s="78" t="s">
        <v>2497</v>
      </c>
      <c r="C6375" s="86" t="s">
        <v>1587</v>
      </c>
      <c r="D6375" s="122">
        <v>43848.543958333335</v>
      </c>
    </row>
    <row r="6376" spans="1:4" x14ac:dyDescent="0.25">
      <c r="A6376" s="78" t="s">
        <v>289</v>
      </c>
      <c r="B6376" s="78" t="s">
        <v>2989</v>
      </c>
      <c r="C6376" s="86" t="s">
        <v>1587</v>
      </c>
      <c r="D6376" s="122">
        <v>43848.543958333335</v>
      </c>
    </row>
    <row r="6377" spans="1:4" x14ac:dyDescent="0.25">
      <c r="A6377" s="78" t="s">
        <v>289</v>
      </c>
      <c r="B6377" s="78" t="s">
        <v>3012</v>
      </c>
      <c r="C6377" s="86" t="s">
        <v>1587</v>
      </c>
      <c r="D6377" s="122">
        <v>43848.543958333335</v>
      </c>
    </row>
    <row r="6378" spans="1:4" x14ac:dyDescent="0.25">
      <c r="A6378" s="78" t="s">
        <v>289</v>
      </c>
      <c r="B6378" s="78" t="s">
        <v>2498</v>
      </c>
      <c r="C6378" s="86" t="s">
        <v>1587</v>
      </c>
      <c r="D6378" s="122">
        <v>43848.543958333335</v>
      </c>
    </row>
    <row r="6379" spans="1:4" x14ac:dyDescent="0.25">
      <c r="A6379" s="78" t="s">
        <v>289</v>
      </c>
      <c r="B6379" s="78" t="s">
        <v>2458</v>
      </c>
      <c r="C6379" s="86" t="s">
        <v>1587</v>
      </c>
      <c r="D6379" s="122">
        <v>43848.543958333335</v>
      </c>
    </row>
    <row r="6380" spans="1:4" x14ac:dyDescent="0.25">
      <c r="A6380" s="78" t="s">
        <v>289</v>
      </c>
      <c r="B6380" s="78" t="s">
        <v>2499</v>
      </c>
      <c r="C6380" s="86" t="s">
        <v>1587</v>
      </c>
      <c r="D6380" s="122">
        <v>43848.543958333335</v>
      </c>
    </row>
    <row r="6381" spans="1:4" x14ac:dyDescent="0.25">
      <c r="A6381" s="78" t="s">
        <v>289</v>
      </c>
      <c r="B6381" s="78" t="s">
        <v>3013</v>
      </c>
      <c r="C6381" s="86" t="s">
        <v>1587</v>
      </c>
      <c r="D6381" s="122">
        <v>43848.543958333335</v>
      </c>
    </row>
    <row r="6382" spans="1:4" x14ac:dyDescent="0.25">
      <c r="A6382" s="78" t="s">
        <v>289</v>
      </c>
      <c r="B6382" s="78" t="s">
        <v>2501</v>
      </c>
      <c r="C6382" s="86" t="s">
        <v>1587</v>
      </c>
      <c r="D6382" s="122">
        <v>43848.543958333335</v>
      </c>
    </row>
    <row r="6383" spans="1:4" x14ac:dyDescent="0.25">
      <c r="A6383" s="78" t="s">
        <v>289</v>
      </c>
      <c r="B6383" s="78" t="s">
        <v>1678</v>
      </c>
      <c r="C6383" s="86" t="s">
        <v>1587</v>
      </c>
      <c r="D6383" s="122">
        <v>43848.543958333335</v>
      </c>
    </row>
    <row r="6384" spans="1:4" x14ac:dyDescent="0.25">
      <c r="A6384" s="78" t="s">
        <v>289</v>
      </c>
      <c r="B6384" s="78" t="s">
        <v>2981</v>
      </c>
      <c r="C6384" s="86" t="s">
        <v>1587</v>
      </c>
      <c r="D6384" s="122">
        <v>43848.543958333335</v>
      </c>
    </row>
    <row r="6385" spans="1:4" x14ac:dyDescent="0.25">
      <c r="A6385" s="78" t="s">
        <v>289</v>
      </c>
      <c r="B6385" s="78" t="s">
        <v>2502</v>
      </c>
      <c r="C6385" s="86" t="s">
        <v>1587</v>
      </c>
      <c r="D6385" s="122">
        <v>43848.543958333335</v>
      </c>
    </row>
    <row r="6386" spans="1:4" x14ac:dyDescent="0.25">
      <c r="A6386" s="78" t="s">
        <v>289</v>
      </c>
      <c r="B6386" s="78" t="s">
        <v>3014</v>
      </c>
      <c r="C6386" s="86" t="s">
        <v>1587</v>
      </c>
      <c r="D6386" s="122">
        <v>43848.543958333335</v>
      </c>
    </row>
    <row r="6387" spans="1:4" x14ac:dyDescent="0.25">
      <c r="A6387" s="78" t="s">
        <v>289</v>
      </c>
      <c r="B6387" s="78" t="s">
        <v>3015</v>
      </c>
      <c r="C6387" s="86" t="s">
        <v>1587</v>
      </c>
      <c r="D6387" s="122">
        <v>43848.543958333335</v>
      </c>
    </row>
    <row r="6388" spans="1:4" x14ac:dyDescent="0.25">
      <c r="A6388" s="78" t="s">
        <v>289</v>
      </c>
      <c r="B6388" s="78" t="s">
        <v>2471</v>
      </c>
      <c r="C6388" s="86" t="s">
        <v>1587</v>
      </c>
      <c r="D6388" s="122">
        <v>43848.543958333335</v>
      </c>
    </row>
    <row r="6389" spans="1:4" x14ac:dyDescent="0.25">
      <c r="A6389" s="78" t="s">
        <v>289</v>
      </c>
      <c r="B6389" s="78" t="s">
        <v>2995</v>
      </c>
      <c r="C6389" s="86" t="s">
        <v>1587</v>
      </c>
      <c r="D6389" s="122">
        <v>43848.543958333335</v>
      </c>
    </row>
    <row r="6390" spans="1:4" x14ac:dyDescent="0.25">
      <c r="A6390" s="78" t="s">
        <v>289</v>
      </c>
      <c r="B6390" s="78" t="s">
        <v>2503</v>
      </c>
      <c r="C6390" s="86" t="s">
        <v>1587</v>
      </c>
      <c r="D6390" s="122">
        <v>43848.543958333335</v>
      </c>
    </row>
    <row r="6391" spans="1:4" x14ac:dyDescent="0.25">
      <c r="A6391" s="78" t="s">
        <v>289</v>
      </c>
      <c r="B6391" s="78" t="s">
        <v>2504</v>
      </c>
      <c r="C6391" s="86" t="s">
        <v>1587</v>
      </c>
      <c r="D6391" s="122">
        <v>43848.543958333335</v>
      </c>
    </row>
    <row r="6392" spans="1:4" x14ac:dyDescent="0.25">
      <c r="A6392" s="78" t="s">
        <v>289</v>
      </c>
      <c r="B6392" s="78" t="s">
        <v>3016</v>
      </c>
      <c r="C6392" s="86" t="s">
        <v>1587</v>
      </c>
      <c r="D6392" s="122">
        <v>43848.543958333335</v>
      </c>
    </row>
    <row r="6393" spans="1:4" x14ac:dyDescent="0.25">
      <c r="A6393" s="78" t="s">
        <v>289</v>
      </c>
      <c r="B6393" s="78" t="s">
        <v>3038</v>
      </c>
      <c r="C6393" s="86" t="s">
        <v>1586</v>
      </c>
      <c r="D6393" s="122">
        <v>43848.377870370372</v>
      </c>
    </row>
    <row r="6394" spans="1:4" x14ac:dyDescent="0.25">
      <c r="A6394" s="78" t="s">
        <v>289</v>
      </c>
      <c r="B6394" s="78" t="s">
        <v>2995</v>
      </c>
      <c r="C6394" s="86" t="s">
        <v>1586</v>
      </c>
      <c r="D6394" s="122">
        <v>43848.377870370372</v>
      </c>
    </row>
    <row r="6395" spans="1:4" x14ac:dyDescent="0.25">
      <c r="A6395" s="78" t="s">
        <v>289</v>
      </c>
      <c r="B6395" s="78" t="s">
        <v>2987</v>
      </c>
      <c r="C6395" s="86" t="s">
        <v>1586</v>
      </c>
      <c r="D6395" s="122">
        <v>43848.377870370372</v>
      </c>
    </row>
    <row r="6396" spans="1:4" x14ac:dyDescent="0.25">
      <c r="A6396" s="78" t="s">
        <v>289</v>
      </c>
      <c r="B6396" s="78" t="s">
        <v>2533</v>
      </c>
      <c r="C6396" s="86" t="s">
        <v>1586</v>
      </c>
      <c r="D6396" s="122">
        <v>43848.377870370372</v>
      </c>
    </row>
    <row r="6397" spans="1:4" x14ac:dyDescent="0.25">
      <c r="A6397" s="78" t="s">
        <v>289</v>
      </c>
      <c r="B6397" s="78" t="s">
        <v>3074</v>
      </c>
      <c r="C6397" s="86" t="s">
        <v>1586</v>
      </c>
      <c r="D6397" s="122">
        <v>43848.377870370372</v>
      </c>
    </row>
    <row r="6398" spans="1:4" x14ac:dyDescent="0.25">
      <c r="A6398" s="78" t="s">
        <v>289</v>
      </c>
      <c r="B6398" s="78" t="s">
        <v>3012</v>
      </c>
      <c r="C6398" s="86" t="s">
        <v>1586</v>
      </c>
      <c r="D6398" s="122">
        <v>43848.377870370372</v>
      </c>
    </row>
    <row r="6399" spans="1:4" x14ac:dyDescent="0.25">
      <c r="A6399" s="78" t="s">
        <v>289</v>
      </c>
      <c r="B6399" s="78" t="s">
        <v>2458</v>
      </c>
      <c r="C6399" s="86" t="s">
        <v>1586</v>
      </c>
      <c r="D6399" s="122">
        <v>43848.377870370372</v>
      </c>
    </row>
    <row r="6400" spans="1:4" x14ac:dyDescent="0.25">
      <c r="A6400" s="78" t="s">
        <v>289</v>
      </c>
      <c r="B6400" s="78" t="s">
        <v>3075</v>
      </c>
      <c r="C6400" s="86" t="s">
        <v>1586</v>
      </c>
      <c r="D6400" s="122">
        <v>43848.377870370372</v>
      </c>
    </row>
    <row r="6401" spans="1:4" x14ac:dyDescent="0.25">
      <c r="A6401" s="78" t="s">
        <v>289</v>
      </c>
      <c r="B6401" s="78" t="s">
        <v>2994</v>
      </c>
      <c r="C6401" s="86" t="s">
        <v>1586</v>
      </c>
      <c r="D6401" s="122">
        <v>43848.377870370372</v>
      </c>
    </row>
    <row r="6402" spans="1:4" x14ac:dyDescent="0.25">
      <c r="A6402" s="78" t="s">
        <v>289</v>
      </c>
      <c r="B6402" s="78" t="s">
        <v>2989</v>
      </c>
      <c r="C6402" s="86" t="s">
        <v>1586</v>
      </c>
      <c r="D6402" s="122">
        <v>43848.377870370372</v>
      </c>
    </row>
    <row r="6403" spans="1:4" x14ac:dyDescent="0.25">
      <c r="A6403" s="78" t="s">
        <v>289</v>
      </c>
      <c r="B6403" s="78" t="s">
        <v>2981</v>
      </c>
      <c r="C6403" s="86" t="s">
        <v>1586</v>
      </c>
      <c r="D6403" s="122">
        <v>43848.377870370372</v>
      </c>
    </row>
    <row r="6404" spans="1:4" x14ac:dyDescent="0.25">
      <c r="A6404" s="78" t="s">
        <v>289</v>
      </c>
      <c r="B6404" s="78" t="s">
        <v>3015</v>
      </c>
      <c r="C6404" s="86" t="s">
        <v>1586</v>
      </c>
      <c r="D6404" s="122">
        <v>43848.377870370372</v>
      </c>
    </row>
    <row r="6405" spans="1:4" x14ac:dyDescent="0.25">
      <c r="A6405" s="78" t="s">
        <v>289</v>
      </c>
      <c r="B6405" s="78" t="s">
        <v>2535</v>
      </c>
      <c r="C6405" s="86" t="s">
        <v>1586</v>
      </c>
      <c r="D6405" s="122">
        <v>43848.377870370372</v>
      </c>
    </row>
    <row r="6406" spans="1:4" x14ac:dyDescent="0.25">
      <c r="A6406" s="78" t="s">
        <v>289</v>
      </c>
      <c r="B6406" s="78" t="s">
        <v>2493</v>
      </c>
      <c r="C6406" s="86" t="s">
        <v>1586</v>
      </c>
      <c r="D6406" s="122">
        <v>43848.377870370372</v>
      </c>
    </row>
    <row r="6407" spans="1:4" x14ac:dyDescent="0.25">
      <c r="A6407" s="78" t="s">
        <v>289</v>
      </c>
      <c r="B6407" s="78" t="s">
        <v>2468</v>
      </c>
      <c r="C6407" s="86" t="s">
        <v>1586</v>
      </c>
      <c r="D6407" s="122">
        <v>43848.377870370372</v>
      </c>
    </row>
    <row r="6408" spans="1:4" x14ac:dyDescent="0.25">
      <c r="A6408" s="78" t="s">
        <v>289</v>
      </c>
      <c r="B6408" s="78" t="s">
        <v>2982</v>
      </c>
      <c r="C6408" s="86" t="s">
        <v>1586</v>
      </c>
      <c r="D6408" s="122">
        <v>43848.377870370372</v>
      </c>
    </row>
    <row r="6409" spans="1:4" x14ac:dyDescent="0.25">
      <c r="A6409" s="78" t="s">
        <v>289</v>
      </c>
      <c r="B6409" s="78" t="s">
        <v>2536</v>
      </c>
      <c r="C6409" s="86" t="s">
        <v>1586</v>
      </c>
      <c r="D6409" s="122">
        <v>43848.377870370372</v>
      </c>
    </row>
    <row r="6410" spans="1:4" x14ac:dyDescent="0.25">
      <c r="A6410" s="78" t="s">
        <v>289</v>
      </c>
      <c r="B6410" s="78" t="s">
        <v>2537</v>
      </c>
      <c r="C6410" s="86" t="s">
        <v>1586</v>
      </c>
      <c r="D6410" s="122">
        <v>43848.377870370372</v>
      </c>
    </row>
    <row r="6411" spans="1:4" x14ac:dyDescent="0.25">
      <c r="A6411" s="78" t="s">
        <v>289</v>
      </c>
      <c r="B6411" s="78" t="s">
        <v>3028</v>
      </c>
      <c r="C6411" s="86" t="s">
        <v>1586</v>
      </c>
      <c r="D6411" s="122">
        <v>43848.377870370372</v>
      </c>
    </row>
    <row r="6412" spans="1:4" x14ac:dyDescent="0.25">
      <c r="A6412" s="78" t="s">
        <v>289</v>
      </c>
      <c r="B6412" s="78" t="s">
        <v>2538</v>
      </c>
      <c r="C6412" s="86" t="s">
        <v>1586</v>
      </c>
      <c r="D6412" s="122">
        <v>43848.377870370372</v>
      </c>
    </row>
    <row r="6413" spans="1:4" x14ac:dyDescent="0.25">
      <c r="A6413" s="78" t="s">
        <v>289</v>
      </c>
      <c r="B6413" s="78" t="s">
        <v>3076</v>
      </c>
      <c r="C6413" s="86" t="s">
        <v>1586</v>
      </c>
      <c r="D6413" s="122">
        <v>43848.377870370372</v>
      </c>
    </row>
    <row r="6414" spans="1:4" x14ac:dyDescent="0.25">
      <c r="A6414" s="78" t="s">
        <v>289</v>
      </c>
      <c r="B6414" s="78" t="s">
        <v>2997</v>
      </c>
      <c r="C6414" s="86" t="s">
        <v>1585</v>
      </c>
      <c r="D6414" s="122">
        <v>43847.798125000001</v>
      </c>
    </row>
    <row r="6415" spans="1:4" x14ac:dyDescent="0.25">
      <c r="A6415" s="78" t="s">
        <v>289</v>
      </c>
      <c r="B6415" s="78" t="s">
        <v>2460</v>
      </c>
      <c r="C6415" s="86" t="s">
        <v>1585</v>
      </c>
      <c r="D6415" s="122">
        <v>43847.798125000001</v>
      </c>
    </row>
    <row r="6416" spans="1:4" x14ac:dyDescent="0.25">
      <c r="A6416" s="78" t="s">
        <v>289</v>
      </c>
      <c r="B6416" s="78" t="s">
        <v>2994</v>
      </c>
      <c r="C6416" s="86" t="s">
        <v>1585</v>
      </c>
      <c r="D6416" s="122">
        <v>43847.798125000001</v>
      </c>
    </row>
    <row r="6417" spans="1:4" x14ac:dyDescent="0.25">
      <c r="A6417" s="78" t="s">
        <v>289</v>
      </c>
      <c r="B6417" s="78" t="s">
        <v>2514</v>
      </c>
      <c r="C6417" s="86" t="s">
        <v>1585</v>
      </c>
      <c r="D6417" s="122">
        <v>43847.798125000001</v>
      </c>
    </row>
    <row r="6418" spans="1:4" x14ac:dyDescent="0.25">
      <c r="A6418" s="78" t="s">
        <v>289</v>
      </c>
      <c r="B6418" s="78" t="s">
        <v>2468</v>
      </c>
      <c r="C6418" s="86" t="s">
        <v>1585</v>
      </c>
      <c r="D6418" s="122">
        <v>43847.798125000001</v>
      </c>
    </row>
    <row r="6419" spans="1:4" x14ac:dyDescent="0.25">
      <c r="A6419" s="78" t="s">
        <v>289</v>
      </c>
      <c r="B6419" s="78" t="s">
        <v>2990</v>
      </c>
      <c r="C6419" s="86" t="s">
        <v>1585</v>
      </c>
      <c r="D6419" s="122">
        <v>43847.798125000001</v>
      </c>
    </row>
    <row r="6420" spans="1:4" x14ac:dyDescent="0.25">
      <c r="A6420" s="78" t="s">
        <v>289</v>
      </c>
      <c r="B6420" s="78" t="s">
        <v>2477</v>
      </c>
      <c r="C6420" s="86" t="s">
        <v>1585</v>
      </c>
      <c r="D6420" s="122">
        <v>43847.798125000001</v>
      </c>
    </row>
    <row r="6421" spans="1:4" x14ac:dyDescent="0.25">
      <c r="A6421" s="78" t="s">
        <v>289</v>
      </c>
      <c r="B6421" s="78" t="s">
        <v>3024</v>
      </c>
      <c r="C6421" s="86" t="s">
        <v>1585</v>
      </c>
      <c r="D6421" s="122">
        <v>43847.798125000001</v>
      </c>
    </row>
    <row r="6422" spans="1:4" x14ac:dyDescent="0.25">
      <c r="A6422" s="78" t="s">
        <v>289</v>
      </c>
      <c r="B6422" s="78" t="s">
        <v>3093</v>
      </c>
      <c r="C6422" s="86" t="s">
        <v>1585</v>
      </c>
      <c r="D6422" s="122">
        <v>43847.798125000001</v>
      </c>
    </row>
    <row r="6423" spans="1:4" x14ac:dyDescent="0.25">
      <c r="A6423" s="78" t="s">
        <v>289</v>
      </c>
      <c r="B6423" s="78" t="s">
        <v>3094</v>
      </c>
      <c r="C6423" s="86" t="s">
        <v>1585</v>
      </c>
      <c r="D6423" s="122">
        <v>43847.798125000001</v>
      </c>
    </row>
    <row r="6424" spans="1:4" x14ac:dyDescent="0.25">
      <c r="A6424" s="78" t="s">
        <v>289</v>
      </c>
      <c r="B6424" s="78" t="s">
        <v>3084</v>
      </c>
      <c r="C6424" s="86" t="s">
        <v>1585</v>
      </c>
      <c r="D6424" s="122">
        <v>43847.798125000001</v>
      </c>
    </row>
    <row r="6425" spans="1:4" x14ac:dyDescent="0.25">
      <c r="A6425" s="78" t="s">
        <v>289</v>
      </c>
      <c r="B6425" s="78" t="s">
        <v>2496</v>
      </c>
      <c r="C6425" s="86" t="s">
        <v>1585</v>
      </c>
      <c r="D6425" s="122">
        <v>43847.798125000001</v>
      </c>
    </row>
    <row r="6426" spans="1:4" x14ac:dyDescent="0.25">
      <c r="A6426" s="78" t="s">
        <v>289</v>
      </c>
      <c r="B6426" s="78" t="s">
        <v>2481</v>
      </c>
      <c r="C6426" s="86" t="s">
        <v>1585</v>
      </c>
      <c r="D6426" s="122">
        <v>43847.798125000001</v>
      </c>
    </row>
    <row r="6427" spans="1:4" x14ac:dyDescent="0.25">
      <c r="A6427" s="78" t="s">
        <v>289</v>
      </c>
      <c r="B6427" s="78" t="s">
        <v>3095</v>
      </c>
      <c r="C6427" s="86" t="s">
        <v>1585</v>
      </c>
      <c r="D6427" s="122">
        <v>43847.798125000001</v>
      </c>
    </row>
    <row r="6428" spans="1:4" x14ac:dyDescent="0.25">
      <c r="A6428" s="78" t="s">
        <v>289</v>
      </c>
      <c r="B6428" s="78" t="s">
        <v>65</v>
      </c>
      <c r="C6428" s="86" t="s">
        <v>1585</v>
      </c>
      <c r="D6428" s="122">
        <v>43847.798125000001</v>
      </c>
    </row>
    <row r="6429" spans="1:4" x14ac:dyDescent="0.25">
      <c r="A6429" s="78" t="s">
        <v>289</v>
      </c>
      <c r="B6429" s="78" t="s">
        <v>2985</v>
      </c>
      <c r="C6429" s="86" t="s">
        <v>1585</v>
      </c>
      <c r="D6429" s="122">
        <v>43847.798125000001</v>
      </c>
    </row>
    <row r="6430" spans="1:4" x14ac:dyDescent="0.25">
      <c r="A6430" s="78" t="s">
        <v>289</v>
      </c>
      <c r="B6430" s="78" t="s">
        <v>3029</v>
      </c>
      <c r="C6430" s="86" t="s">
        <v>1585</v>
      </c>
      <c r="D6430" s="122">
        <v>43847.798125000001</v>
      </c>
    </row>
    <row r="6431" spans="1:4" x14ac:dyDescent="0.25">
      <c r="A6431" s="78" t="s">
        <v>289</v>
      </c>
      <c r="B6431" s="78" t="s">
        <v>2455</v>
      </c>
      <c r="C6431" s="86" t="s">
        <v>1585</v>
      </c>
      <c r="D6431" s="122">
        <v>43847.798125000001</v>
      </c>
    </row>
    <row r="6432" spans="1:4" x14ac:dyDescent="0.25">
      <c r="A6432" s="78" t="s">
        <v>289</v>
      </c>
      <c r="B6432" s="78" t="s">
        <v>2459</v>
      </c>
      <c r="C6432" s="86" t="s">
        <v>1585</v>
      </c>
      <c r="D6432" s="122">
        <v>43847.798125000001</v>
      </c>
    </row>
    <row r="6433" spans="1:4" x14ac:dyDescent="0.25">
      <c r="A6433" s="78" t="s">
        <v>289</v>
      </c>
      <c r="B6433" s="78" t="s">
        <v>3011</v>
      </c>
      <c r="C6433" s="86" t="s">
        <v>1584</v>
      </c>
      <c r="D6433" s="122">
        <v>43847.544629629629</v>
      </c>
    </row>
    <row r="6434" spans="1:4" x14ac:dyDescent="0.25">
      <c r="A6434" s="78" t="s">
        <v>289</v>
      </c>
      <c r="B6434" s="78" t="s">
        <v>2485</v>
      </c>
      <c r="C6434" s="86" t="s">
        <v>1584</v>
      </c>
      <c r="D6434" s="122">
        <v>43847.544629629629</v>
      </c>
    </row>
    <row r="6435" spans="1:4" x14ac:dyDescent="0.25">
      <c r="A6435" s="78" t="s">
        <v>289</v>
      </c>
      <c r="B6435" s="78" t="s">
        <v>2994</v>
      </c>
      <c r="C6435" s="86" t="s">
        <v>1584</v>
      </c>
      <c r="D6435" s="122">
        <v>43847.544629629629</v>
      </c>
    </row>
    <row r="6436" spans="1:4" x14ac:dyDescent="0.25">
      <c r="A6436" s="78" t="s">
        <v>289</v>
      </c>
      <c r="B6436" s="78" t="s">
        <v>2997</v>
      </c>
      <c r="C6436" s="86" t="s">
        <v>1584</v>
      </c>
      <c r="D6436" s="122">
        <v>43847.544629629629</v>
      </c>
    </row>
    <row r="6437" spans="1:4" x14ac:dyDescent="0.25">
      <c r="A6437" s="78" t="s">
        <v>289</v>
      </c>
      <c r="B6437" s="78">
        <v>31</v>
      </c>
      <c r="C6437" s="86" t="s">
        <v>1584</v>
      </c>
      <c r="D6437" s="122">
        <v>43847.544629629629</v>
      </c>
    </row>
    <row r="6438" spans="1:4" x14ac:dyDescent="0.25">
      <c r="A6438" s="78" t="s">
        <v>289</v>
      </c>
      <c r="B6438" s="78" t="s">
        <v>2982</v>
      </c>
      <c r="C6438" s="86" t="s">
        <v>1584</v>
      </c>
      <c r="D6438" s="122">
        <v>43847.544629629629</v>
      </c>
    </row>
    <row r="6439" spans="1:4" x14ac:dyDescent="0.25">
      <c r="A6439" s="78" t="s">
        <v>289</v>
      </c>
      <c r="B6439" s="78" t="s">
        <v>2446</v>
      </c>
      <c r="C6439" s="86" t="s">
        <v>1584</v>
      </c>
      <c r="D6439" s="122">
        <v>43847.544629629629</v>
      </c>
    </row>
    <row r="6440" spans="1:4" x14ac:dyDescent="0.25">
      <c r="A6440" s="78" t="s">
        <v>289</v>
      </c>
      <c r="B6440" s="78" t="s">
        <v>2497</v>
      </c>
      <c r="C6440" s="86" t="s">
        <v>1584</v>
      </c>
      <c r="D6440" s="122">
        <v>43847.544629629629</v>
      </c>
    </row>
    <row r="6441" spans="1:4" x14ac:dyDescent="0.25">
      <c r="A6441" s="78" t="s">
        <v>289</v>
      </c>
      <c r="B6441" s="78" t="s">
        <v>2989</v>
      </c>
      <c r="C6441" s="86" t="s">
        <v>1584</v>
      </c>
      <c r="D6441" s="122">
        <v>43847.544629629629</v>
      </c>
    </row>
    <row r="6442" spans="1:4" x14ac:dyDescent="0.25">
      <c r="A6442" s="78" t="s">
        <v>289</v>
      </c>
      <c r="B6442" s="78" t="s">
        <v>3012</v>
      </c>
      <c r="C6442" s="86" t="s">
        <v>1584</v>
      </c>
      <c r="D6442" s="122">
        <v>43847.544629629629</v>
      </c>
    </row>
    <row r="6443" spans="1:4" x14ac:dyDescent="0.25">
      <c r="A6443" s="78" t="s">
        <v>289</v>
      </c>
      <c r="B6443" s="78" t="s">
        <v>2498</v>
      </c>
      <c r="C6443" s="86" t="s">
        <v>1584</v>
      </c>
      <c r="D6443" s="122">
        <v>43847.544629629629</v>
      </c>
    </row>
    <row r="6444" spans="1:4" x14ac:dyDescent="0.25">
      <c r="A6444" s="78" t="s">
        <v>289</v>
      </c>
      <c r="B6444" s="78" t="s">
        <v>2458</v>
      </c>
      <c r="C6444" s="86" t="s">
        <v>1584</v>
      </c>
      <c r="D6444" s="122">
        <v>43847.544629629629</v>
      </c>
    </row>
    <row r="6445" spans="1:4" x14ac:dyDescent="0.25">
      <c r="A6445" s="78" t="s">
        <v>289</v>
      </c>
      <c r="B6445" s="78" t="s">
        <v>2499</v>
      </c>
      <c r="C6445" s="86" t="s">
        <v>1584</v>
      </c>
      <c r="D6445" s="122">
        <v>43847.544629629629</v>
      </c>
    </row>
    <row r="6446" spans="1:4" x14ac:dyDescent="0.25">
      <c r="A6446" s="78" t="s">
        <v>289</v>
      </c>
      <c r="B6446" s="78" t="s">
        <v>3013</v>
      </c>
      <c r="C6446" s="86" t="s">
        <v>1584</v>
      </c>
      <c r="D6446" s="122">
        <v>43847.544629629629</v>
      </c>
    </row>
    <row r="6447" spans="1:4" x14ac:dyDescent="0.25">
      <c r="A6447" s="78" t="s">
        <v>289</v>
      </c>
      <c r="B6447" s="78" t="s">
        <v>2501</v>
      </c>
      <c r="C6447" s="86" t="s">
        <v>1584</v>
      </c>
      <c r="D6447" s="122">
        <v>43847.544629629629</v>
      </c>
    </row>
    <row r="6448" spans="1:4" x14ac:dyDescent="0.25">
      <c r="A6448" s="78" t="s">
        <v>289</v>
      </c>
      <c r="B6448" s="78" t="s">
        <v>1678</v>
      </c>
      <c r="C6448" s="86" t="s">
        <v>1584</v>
      </c>
      <c r="D6448" s="122">
        <v>43847.544629629629</v>
      </c>
    </row>
    <row r="6449" spans="1:4" x14ac:dyDescent="0.25">
      <c r="A6449" s="78" t="s">
        <v>289</v>
      </c>
      <c r="B6449" s="78" t="s">
        <v>2981</v>
      </c>
      <c r="C6449" s="86" t="s">
        <v>1584</v>
      </c>
      <c r="D6449" s="122">
        <v>43847.544629629629</v>
      </c>
    </row>
    <row r="6450" spans="1:4" x14ac:dyDescent="0.25">
      <c r="A6450" s="78" t="s">
        <v>289</v>
      </c>
      <c r="B6450" s="78" t="s">
        <v>2502</v>
      </c>
      <c r="C6450" s="86" t="s">
        <v>1584</v>
      </c>
      <c r="D6450" s="122">
        <v>43847.544629629629</v>
      </c>
    </row>
    <row r="6451" spans="1:4" x14ac:dyDescent="0.25">
      <c r="A6451" s="78" t="s">
        <v>289</v>
      </c>
      <c r="B6451" s="78" t="s">
        <v>3014</v>
      </c>
      <c r="C6451" s="86" t="s">
        <v>1584</v>
      </c>
      <c r="D6451" s="122">
        <v>43847.544629629629</v>
      </c>
    </row>
    <row r="6452" spans="1:4" x14ac:dyDescent="0.25">
      <c r="A6452" s="78" t="s">
        <v>289</v>
      </c>
      <c r="B6452" s="78" t="s">
        <v>3015</v>
      </c>
      <c r="C6452" s="86" t="s">
        <v>1584</v>
      </c>
      <c r="D6452" s="122">
        <v>43847.544629629629</v>
      </c>
    </row>
    <row r="6453" spans="1:4" x14ac:dyDescent="0.25">
      <c r="A6453" s="78" t="s">
        <v>289</v>
      </c>
      <c r="B6453" s="78" t="s">
        <v>2471</v>
      </c>
      <c r="C6453" s="86" t="s">
        <v>1584</v>
      </c>
      <c r="D6453" s="122">
        <v>43847.544629629629</v>
      </c>
    </row>
    <row r="6454" spans="1:4" x14ac:dyDescent="0.25">
      <c r="A6454" s="78" t="s">
        <v>289</v>
      </c>
      <c r="B6454" s="78" t="s">
        <v>2995</v>
      </c>
      <c r="C6454" s="86" t="s">
        <v>1584</v>
      </c>
      <c r="D6454" s="122">
        <v>43847.544629629629</v>
      </c>
    </row>
    <row r="6455" spans="1:4" x14ac:dyDescent="0.25">
      <c r="A6455" s="78" t="s">
        <v>289</v>
      </c>
      <c r="B6455" s="78" t="s">
        <v>2503</v>
      </c>
      <c r="C6455" s="86" t="s">
        <v>1584</v>
      </c>
      <c r="D6455" s="122">
        <v>43847.544629629629</v>
      </c>
    </row>
    <row r="6456" spans="1:4" x14ac:dyDescent="0.25">
      <c r="A6456" s="78" t="s">
        <v>289</v>
      </c>
      <c r="B6456" s="78" t="s">
        <v>2504</v>
      </c>
      <c r="C6456" s="86" t="s">
        <v>1584</v>
      </c>
      <c r="D6456" s="122">
        <v>43847.544629629629</v>
      </c>
    </row>
    <row r="6457" spans="1:4" x14ac:dyDescent="0.25">
      <c r="A6457" s="78" t="s">
        <v>289</v>
      </c>
      <c r="B6457" s="78" t="s">
        <v>3016</v>
      </c>
      <c r="C6457" s="86" t="s">
        <v>1584</v>
      </c>
      <c r="D6457" s="122">
        <v>43847.544629629629</v>
      </c>
    </row>
    <row r="6458" spans="1:4" x14ac:dyDescent="0.25">
      <c r="A6458" s="78" t="s">
        <v>289</v>
      </c>
      <c r="B6458" s="78" t="s">
        <v>3038</v>
      </c>
      <c r="C6458" s="86" t="s">
        <v>1583</v>
      </c>
      <c r="D6458" s="122">
        <v>43847.377893518518</v>
      </c>
    </row>
    <row r="6459" spans="1:4" x14ac:dyDescent="0.25">
      <c r="A6459" s="78" t="s">
        <v>289</v>
      </c>
      <c r="B6459" s="78" t="s">
        <v>2995</v>
      </c>
      <c r="C6459" s="86" t="s">
        <v>1583</v>
      </c>
      <c r="D6459" s="122">
        <v>43847.377893518518</v>
      </c>
    </row>
    <row r="6460" spans="1:4" x14ac:dyDescent="0.25">
      <c r="A6460" s="78" t="s">
        <v>289</v>
      </c>
      <c r="B6460" s="78" t="s">
        <v>2987</v>
      </c>
      <c r="C6460" s="86" t="s">
        <v>1583</v>
      </c>
      <c r="D6460" s="122">
        <v>43847.377893518518</v>
      </c>
    </row>
    <row r="6461" spans="1:4" x14ac:dyDescent="0.25">
      <c r="A6461" s="78" t="s">
        <v>289</v>
      </c>
      <c r="B6461" s="78" t="s">
        <v>2533</v>
      </c>
      <c r="C6461" s="86" t="s">
        <v>1583</v>
      </c>
      <c r="D6461" s="122">
        <v>43847.377893518518</v>
      </c>
    </row>
    <row r="6462" spans="1:4" x14ac:dyDescent="0.25">
      <c r="A6462" s="78" t="s">
        <v>289</v>
      </c>
      <c r="B6462" s="78" t="s">
        <v>3074</v>
      </c>
      <c r="C6462" s="86" t="s">
        <v>1583</v>
      </c>
      <c r="D6462" s="122">
        <v>43847.377893518518</v>
      </c>
    </row>
    <row r="6463" spans="1:4" x14ac:dyDescent="0.25">
      <c r="A6463" s="78" t="s">
        <v>289</v>
      </c>
      <c r="B6463" s="78" t="s">
        <v>3012</v>
      </c>
      <c r="C6463" s="86" t="s">
        <v>1583</v>
      </c>
      <c r="D6463" s="122">
        <v>43847.377893518518</v>
      </c>
    </row>
    <row r="6464" spans="1:4" x14ac:dyDescent="0.25">
      <c r="A6464" s="78" t="s">
        <v>289</v>
      </c>
      <c r="B6464" s="78" t="s">
        <v>2458</v>
      </c>
      <c r="C6464" s="86" t="s">
        <v>1583</v>
      </c>
      <c r="D6464" s="122">
        <v>43847.377893518518</v>
      </c>
    </row>
    <row r="6465" spans="1:4" x14ac:dyDescent="0.25">
      <c r="A6465" s="78" t="s">
        <v>289</v>
      </c>
      <c r="B6465" s="78" t="s">
        <v>3075</v>
      </c>
      <c r="C6465" s="86" t="s">
        <v>1583</v>
      </c>
      <c r="D6465" s="122">
        <v>43847.377893518518</v>
      </c>
    </row>
    <row r="6466" spans="1:4" x14ac:dyDescent="0.25">
      <c r="A6466" s="78" t="s">
        <v>289</v>
      </c>
      <c r="B6466" s="78" t="s">
        <v>2994</v>
      </c>
      <c r="C6466" s="86" t="s">
        <v>1583</v>
      </c>
      <c r="D6466" s="122">
        <v>43847.377893518518</v>
      </c>
    </row>
    <row r="6467" spans="1:4" x14ac:dyDescent="0.25">
      <c r="A6467" s="78" t="s">
        <v>289</v>
      </c>
      <c r="B6467" s="78" t="s">
        <v>2989</v>
      </c>
      <c r="C6467" s="86" t="s">
        <v>1583</v>
      </c>
      <c r="D6467" s="122">
        <v>43847.377893518518</v>
      </c>
    </row>
    <row r="6468" spans="1:4" x14ac:dyDescent="0.25">
      <c r="A6468" s="78" t="s">
        <v>289</v>
      </c>
      <c r="B6468" s="78" t="s">
        <v>2981</v>
      </c>
      <c r="C6468" s="86" t="s">
        <v>1583</v>
      </c>
      <c r="D6468" s="122">
        <v>43847.377893518518</v>
      </c>
    </row>
    <row r="6469" spans="1:4" x14ac:dyDescent="0.25">
      <c r="A6469" s="78" t="s">
        <v>289</v>
      </c>
      <c r="B6469" s="78" t="s">
        <v>3015</v>
      </c>
      <c r="C6469" s="86" t="s">
        <v>1583</v>
      </c>
      <c r="D6469" s="122">
        <v>43847.377893518518</v>
      </c>
    </row>
    <row r="6470" spans="1:4" x14ac:dyDescent="0.25">
      <c r="A6470" s="78" t="s">
        <v>289</v>
      </c>
      <c r="B6470" s="78" t="s">
        <v>2535</v>
      </c>
      <c r="C6470" s="86" t="s">
        <v>1583</v>
      </c>
      <c r="D6470" s="122">
        <v>43847.377893518518</v>
      </c>
    </row>
    <row r="6471" spans="1:4" x14ac:dyDescent="0.25">
      <c r="A6471" s="78" t="s">
        <v>289</v>
      </c>
      <c r="B6471" s="78" t="s">
        <v>2493</v>
      </c>
      <c r="C6471" s="86" t="s">
        <v>1583</v>
      </c>
      <c r="D6471" s="122">
        <v>43847.377893518518</v>
      </c>
    </row>
    <row r="6472" spans="1:4" x14ac:dyDescent="0.25">
      <c r="A6472" s="78" t="s">
        <v>289</v>
      </c>
      <c r="B6472" s="78" t="s">
        <v>2468</v>
      </c>
      <c r="C6472" s="86" t="s">
        <v>1583</v>
      </c>
      <c r="D6472" s="122">
        <v>43847.377893518518</v>
      </c>
    </row>
    <row r="6473" spans="1:4" x14ac:dyDescent="0.25">
      <c r="A6473" s="78" t="s">
        <v>289</v>
      </c>
      <c r="B6473" s="78" t="s">
        <v>2982</v>
      </c>
      <c r="C6473" s="86" t="s">
        <v>1583</v>
      </c>
      <c r="D6473" s="122">
        <v>43847.377893518518</v>
      </c>
    </row>
    <row r="6474" spans="1:4" x14ac:dyDescent="0.25">
      <c r="A6474" s="78" t="s">
        <v>289</v>
      </c>
      <c r="B6474" s="78" t="s">
        <v>2536</v>
      </c>
      <c r="C6474" s="86" t="s">
        <v>1583</v>
      </c>
      <c r="D6474" s="122">
        <v>43847.377893518518</v>
      </c>
    </row>
    <row r="6475" spans="1:4" x14ac:dyDescent="0.25">
      <c r="A6475" s="78" t="s">
        <v>289</v>
      </c>
      <c r="B6475" s="78" t="s">
        <v>2537</v>
      </c>
      <c r="C6475" s="86" t="s">
        <v>1583</v>
      </c>
      <c r="D6475" s="122">
        <v>43847.377893518518</v>
      </c>
    </row>
    <row r="6476" spans="1:4" x14ac:dyDescent="0.25">
      <c r="A6476" s="78" t="s">
        <v>289</v>
      </c>
      <c r="B6476" s="78" t="s">
        <v>3028</v>
      </c>
      <c r="C6476" s="86" t="s">
        <v>1583</v>
      </c>
      <c r="D6476" s="122">
        <v>43847.377893518518</v>
      </c>
    </row>
    <row r="6477" spans="1:4" x14ac:dyDescent="0.25">
      <c r="A6477" s="78" t="s">
        <v>289</v>
      </c>
      <c r="B6477" s="78" t="s">
        <v>2538</v>
      </c>
      <c r="C6477" s="86" t="s">
        <v>1583</v>
      </c>
      <c r="D6477" s="122">
        <v>43847.377893518518</v>
      </c>
    </row>
    <row r="6478" spans="1:4" x14ac:dyDescent="0.25">
      <c r="A6478" s="78" t="s">
        <v>289</v>
      </c>
      <c r="B6478" s="78" t="s">
        <v>3076</v>
      </c>
      <c r="C6478" s="86" t="s">
        <v>1583</v>
      </c>
      <c r="D6478" s="122">
        <v>43847.377893518518</v>
      </c>
    </row>
    <row r="6479" spans="1:4" x14ac:dyDescent="0.25">
      <c r="A6479" s="78" t="s">
        <v>289</v>
      </c>
      <c r="B6479" s="78" t="s">
        <v>2997</v>
      </c>
      <c r="C6479" s="86" t="s">
        <v>1582</v>
      </c>
      <c r="D6479" s="122">
        <v>43846.798194444447</v>
      </c>
    </row>
    <row r="6480" spans="1:4" x14ac:dyDescent="0.25">
      <c r="A6480" s="78" t="s">
        <v>289</v>
      </c>
      <c r="B6480" s="78" t="s">
        <v>2460</v>
      </c>
      <c r="C6480" s="86" t="s">
        <v>1582</v>
      </c>
      <c r="D6480" s="122">
        <v>43846.798194444447</v>
      </c>
    </row>
    <row r="6481" spans="1:4" x14ac:dyDescent="0.25">
      <c r="A6481" s="78" t="s">
        <v>289</v>
      </c>
      <c r="B6481" s="78" t="s">
        <v>2994</v>
      </c>
      <c r="C6481" s="86" t="s">
        <v>1582</v>
      </c>
      <c r="D6481" s="122">
        <v>43846.798194444447</v>
      </c>
    </row>
    <row r="6482" spans="1:4" x14ac:dyDescent="0.25">
      <c r="A6482" s="78" t="s">
        <v>289</v>
      </c>
      <c r="B6482" s="78" t="s">
        <v>2514</v>
      </c>
      <c r="C6482" s="86" t="s">
        <v>1582</v>
      </c>
      <c r="D6482" s="122">
        <v>43846.798194444447</v>
      </c>
    </row>
    <row r="6483" spans="1:4" x14ac:dyDescent="0.25">
      <c r="A6483" s="78" t="s">
        <v>289</v>
      </c>
      <c r="B6483" s="78" t="s">
        <v>2468</v>
      </c>
      <c r="C6483" s="86" t="s">
        <v>1582</v>
      </c>
      <c r="D6483" s="122">
        <v>43846.798194444447</v>
      </c>
    </row>
    <row r="6484" spans="1:4" x14ac:dyDescent="0.25">
      <c r="A6484" s="78" t="s">
        <v>289</v>
      </c>
      <c r="B6484" s="78" t="s">
        <v>2990</v>
      </c>
      <c r="C6484" s="86" t="s">
        <v>1582</v>
      </c>
      <c r="D6484" s="122">
        <v>43846.798194444447</v>
      </c>
    </row>
    <row r="6485" spans="1:4" x14ac:dyDescent="0.25">
      <c r="A6485" s="78" t="s">
        <v>289</v>
      </c>
      <c r="B6485" s="78" t="s">
        <v>2477</v>
      </c>
      <c r="C6485" s="86" t="s">
        <v>1582</v>
      </c>
      <c r="D6485" s="122">
        <v>43846.798194444447</v>
      </c>
    </row>
    <row r="6486" spans="1:4" x14ac:dyDescent="0.25">
      <c r="A6486" s="78" t="s">
        <v>289</v>
      </c>
      <c r="B6486" s="78" t="s">
        <v>3024</v>
      </c>
      <c r="C6486" s="86" t="s">
        <v>1582</v>
      </c>
      <c r="D6486" s="122">
        <v>43846.798194444447</v>
      </c>
    </row>
    <row r="6487" spans="1:4" x14ac:dyDescent="0.25">
      <c r="A6487" s="78" t="s">
        <v>289</v>
      </c>
      <c r="B6487" s="78" t="s">
        <v>3093</v>
      </c>
      <c r="C6487" s="86" t="s">
        <v>1582</v>
      </c>
      <c r="D6487" s="122">
        <v>43846.798194444447</v>
      </c>
    </row>
    <row r="6488" spans="1:4" x14ac:dyDescent="0.25">
      <c r="A6488" s="78" t="s">
        <v>289</v>
      </c>
      <c r="B6488" s="78" t="s">
        <v>3094</v>
      </c>
      <c r="C6488" s="86" t="s">
        <v>1582</v>
      </c>
      <c r="D6488" s="122">
        <v>43846.798194444447</v>
      </c>
    </row>
    <row r="6489" spans="1:4" x14ac:dyDescent="0.25">
      <c r="A6489" s="78" t="s">
        <v>289</v>
      </c>
      <c r="B6489" s="78" t="s">
        <v>3084</v>
      </c>
      <c r="C6489" s="86" t="s">
        <v>1582</v>
      </c>
      <c r="D6489" s="122">
        <v>43846.798194444447</v>
      </c>
    </row>
    <row r="6490" spans="1:4" x14ac:dyDescent="0.25">
      <c r="A6490" s="78" t="s">
        <v>289</v>
      </c>
      <c r="B6490" s="78" t="s">
        <v>2496</v>
      </c>
      <c r="C6490" s="86" t="s">
        <v>1582</v>
      </c>
      <c r="D6490" s="122">
        <v>43846.798194444447</v>
      </c>
    </row>
    <row r="6491" spans="1:4" x14ac:dyDescent="0.25">
      <c r="A6491" s="78" t="s">
        <v>289</v>
      </c>
      <c r="B6491" s="78" t="s">
        <v>2481</v>
      </c>
      <c r="C6491" s="86" t="s">
        <v>1582</v>
      </c>
      <c r="D6491" s="122">
        <v>43846.798194444447</v>
      </c>
    </row>
    <row r="6492" spans="1:4" x14ac:dyDescent="0.25">
      <c r="A6492" s="78" t="s">
        <v>289</v>
      </c>
      <c r="B6492" s="78" t="s">
        <v>3095</v>
      </c>
      <c r="C6492" s="86" t="s">
        <v>1582</v>
      </c>
      <c r="D6492" s="122">
        <v>43846.798194444447</v>
      </c>
    </row>
    <row r="6493" spans="1:4" x14ac:dyDescent="0.25">
      <c r="A6493" s="78" t="s">
        <v>289</v>
      </c>
      <c r="B6493" s="78" t="s">
        <v>65</v>
      </c>
      <c r="C6493" s="86" t="s">
        <v>1582</v>
      </c>
      <c r="D6493" s="122">
        <v>43846.798194444447</v>
      </c>
    </row>
    <row r="6494" spans="1:4" x14ac:dyDescent="0.25">
      <c r="A6494" s="78" t="s">
        <v>289</v>
      </c>
      <c r="B6494" s="78" t="s">
        <v>2985</v>
      </c>
      <c r="C6494" s="86" t="s">
        <v>1582</v>
      </c>
      <c r="D6494" s="122">
        <v>43846.798194444447</v>
      </c>
    </row>
    <row r="6495" spans="1:4" x14ac:dyDescent="0.25">
      <c r="A6495" s="78" t="s">
        <v>289</v>
      </c>
      <c r="B6495" s="78" t="s">
        <v>3029</v>
      </c>
      <c r="C6495" s="86" t="s">
        <v>1582</v>
      </c>
      <c r="D6495" s="122">
        <v>43846.798194444447</v>
      </c>
    </row>
    <row r="6496" spans="1:4" x14ac:dyDescent="0.25">
      <c r="A6496" s="78" t="s">
        <v>289</v>
      </c>
      <c r="B6496" s="78" t="s">
        <v>2455</v>
      </c>
      <c r="C6496" s="86" t="s">
        <v>1582</v>
      </c>
      <c r="D6496" s="122">
        <v>43846.798194444447</v>
      </c>
    </row>
    <row r="6497" spans="1:4" x14ac:dyDescent="0.25">
      <c r="A6497" s="78" t="s">
        <v>289</v>
      </c>
      <c r="B6497" s="78" t="s">
        <v>2459</v>
      </c>
      <c r="C6497" s="86" t="s">
        <v>1582</v>
      </c>
      <c r="D6497" s="122">
        <v>43846.798194444447</v>
      </c>
    </row>
    <row r="6498" spans="1:4" x14ac:dyDescent="0.25">
      <c r="A6498" s="78" t="s">
        <v>289</v>
      </c>
      <c r="B6498" s="78" t="s">
        <v>3179</v>
      </c>
      <c r="C6498" s="86" t="s">
        <v>1581</v>
      </c>
      <c r="D6498" s="122">
        <v>43846.696215277778</v>
      </c>
    </row>
    <row r="6499" spans="1:4" x14ac:dyDescent="0.25">
      <c r="A6499" s="78" t="s">
        <v>289</v>
      </c>
      <c r="B6499" s="78" t="s">
        <v>3180</v>
      </c>
      <c r="C6499" s="86" t="s">
        <v>1581</v>
      </c>
      <c r="D6499" s="122">
        <v>43846.696215277778</v>
      </c>
    </row>
    <row r="6500" spans="1:4" x14ac:dyDescent="0.25">
      <c r="A6500" s="78" t="s">
        <v>289</v>
      </c>
      <c r="B6500" s="78" t="s">
        <v>2507</v>
      </c>
      <c r="C6500" s="86" t="s">
        <v>1581</v>
      </c>
      <c r="D6500" s="122">
        <v>43846.696215277778</v>
      </c>
    </row>
    <row r="6501" spans="1:4" x14ac:dyDescent="0.25">
      <c r="A6501" s="78" t="s">
        <v>289</v>
      </c>
      <c r="B6501" s="78" t="s">
        <v>2982</v>
      </c>
      <c r="C6501" s="86" t="s">
        <v>1581</v>
      </c>
      <c r="D6501" s="122">
        <v>43846.696215277778</v>
      </c>
    </row>
    <row r="6502" spans="1:4" x14ac:dyDescent="0.25">
      <c r="A6502" s="78" t="s">
        <v>289</v>
      </c>
      <c r="B6502" s="78" t="s">
        <v>2522</v>
      </c>
      <c r="C6502" s="86" t="s">
        <v>1581</v>
      </c>
      <c r="D6502" s="122">
        <v>43846.696215277778</v>
      </c>
    </row>
    <row r="6503" spans="1:4" x14ac:dyDescent="0.25">
      <c r="A6503" s="78" t="s">
        <v>289</v>
      </c>
      <c r="B6503" s="78" t="s">
        <v>2989</v>
      </c>
      <c r="C6503" s="86" t="s">
        <v>1581</v>
      </c>
      <c r="D6503" s="122">
        <v>43846.696215277778</v>
      </c>
    </row>
    <row r="6504" spans="1:4" x14ac:dyDescent="0.25">
      <c r="A6504" s="78" t="s">
        <v>289</v>
      </c>
      <c r="B6504" s="78" t="s">
        <v>1907</v>
      </c>
      <c r="C6504" s="86" t="s">
        <v>1581</v>
      </c>
      <c r="D6504" s="122">
        <v>43846.696215277778</v>
      </c>
    </row>
    <row r="6505" spans="1:4" x14ac:dyDescent="0.25">
      <c r="A6505" s="78" t="s">
        <v>289</v>
      </c>
      <c r="B6505" s="78" t="s">
        <v>2981</v>
      </c>
      <c r="C6505" s="86" t="s">
        <v>1581</v>
      </c>
      <c r="D6505" s="122">
        <v>43846.696215277778</v>
      </c>
    </row>
    <row r="6506" spans="1:4" x14ac:dyDescent="0.25">
      <c r="A6506" s="78" t="s">
        <v>289</v>
      </c>
      <c r="B6506" s="78">
        <v>31</v>
      </c>
      <c r="C6506" s="86" t="s">
        <v>1581</v>
      </c>
      <c r="D6506" s="122">
        <v>43846.696215277778</v>
      </c>
    </row>
    <row r="6507" spans="1:4" x14ac:dyDescent="0.25">
      <c r="A6507" s="78" t="s">
        <v>289</v>
      </c>
      <c r="B6507" s="78" t="s">
        <v>3089</v>
      </c>
      <c r="C6507" s="86" t="s">
        <v>1581</v>
      </c>
      <c r="D6507" s="122">
        <v>43846.696215277778</v>
      </c>
    </row>
    <row r="6508" spans="1:4" x14ac:dyDescent="0.25">
      <c r="A6508" s="78" t="s">
        <v>289</v>
      </c>
      <c r="B6508" s="78" t="s">
        <v>3181</v>
      </c>
      <c r="C6508" s="86" t="s">
        <v>1581</v>
      </c>
      <c r="D6508" s="122">
        <v>43846.696215277778</v>
      </c>
    </row>
    <row r="6509" spans="1:4" x14ac:dyDescent="0.25">
      <c r="A6509" s="78" t="s">
        <v>289</v>
      </c>
      <c r="B6509" s="78" t="s">
        <v>2983</v>
      </c>
      <c r="C6509" s="86" t="s">
        <v>1581</v>
      </c>
      <c r="D6509" s="122">
        <v>43846.696215277778</v>
      </c>
    </row>
    <row r="6510" spans="1:4" x14ac:dyDescent="0.25">
      <c r="A6510" s="78" t="s">
        <v>289</v>
      </c>
      <c r="B6510" s="78" t="s">
        <v>3053</v>
      </c>
      <c r="C6510" s="86" t="s">
        <v>1581</v>
      </c>
      <c r="D6510" s="122">
        <v>43846.696215277778</v>
      </c>
    </row>
    <row r="6511" spans="1:4" x14ac:dyDescent="0.25">
      <c r="A6511" s="78" t="s">
        <v>289</v>
      </c>
      <c r="B6511" s="78" t="s">
        <v>2980</v>
      </c>
      <c r="C6511" s="86" t="s">
        <v>1581</v>
      </c>
      <c r="D6511" s="122">
        <v>43846.696215277778</v>
      </c>
    </row>
    <row r="6512" spans="1:4" x14ac:dyDescent="0.25">
      <c r="A6512" s="78" t="s">
        <v>289</v>
      </c>
      <c r="B6512" s="78" t="s">
        <v>2580</v>
      </c>
      <c r="C6512" s="86" t="s">
        <v>1581</v>
      </c>
      <c r="D6512" s="122">
        <v>43846.696215277778</v>
      </c>
    </row>
    <row r="6513" spans="1:4" x14ac:dyDescent="0.25">
      <c r="A6513" s="78" t="s">
        <v>289</v>
      </c>
      <c r="B6513" s="78" t="s">
        <v>3095</v>
      </c>
      <c r="C6513" s="86" t="s">
        <v>1581</v>
      </c>
      <c r="D6513" s="122">
        <v>43846.696215277778</v>
      </c>
    </row>
    <row r="6514" spans="1:4" x14ac:dyDescent="0.25">
      <c r="A6514" s="78" t="s">
        <v>289</v>
      </c>
      <c r="B6514" s="78" t="s">
        <v>3014</v>
      </c>
      <c r="C6514" s="86" t="s">
        <v>1581</v>
      </c>
      <c r="D6514" s="122">
        <v>43846.696215277778</v>
      </c>
    </row>
    <row r="6515" spans="1:4" x14ac:dyDescent="0.25">
      <c r="A6515" s="78" t="s">
        <v>289</v>
      </c>
      <c r="B6515" s="78" t="s">
        <v>3007</v>
      </c>
      <c r="C6515" s="86" t="s">
        <v>1581</v>
      </c>
      <c r="D6515" s="122">
        <v>43846.696215277778</v>
      </c>
    </row>
    <row r="6516" spans="1:4" x14ac:dyDescent="0.25">
      <c r="A6516" s="78" t="s">
        <v>289</v>
      </c>
      <c r="B6516" s="78" t="s">
        <v>3041</v>
      </c>
      <c r="C6516" s="86" t="s">
        <v>1581</v>
      </c>
      <c r="D6516" s="122">
        <v>43846.696215277778</v>
      </c>
    </row>
    <row r="6517" spans="1:4" x14ac:dyDescent="0.25">
      <c r="A6517" s="78" t="s">
        <v>289</v>
      </c>
      <c r="B6517" s="78" t="s">
        <v>509</v>
      </c>
      <c r="C6517" s="86" t="s">
        <v>1581</v>
      </c>
      <c r="D6517" s="122">
        <v>43846.696215277778</v>
      </c>
    </row>
    <row r="6518" spans="1:4" x14ac:dyDescent="0.25">
      <c r="A6518" s="78" t="s">
        <v>289</v>
      </c>
      <c r="B6518" s="78" t="s">
        <v>3107</v>
      </c>
      <c r="C6518" s="86" t="s">
        <v>1581</v>
      </c>
      <c r="D6518" s="122">
        <v>43846.696215277778</v>
      </c>
    </row>
    <row r="6519" spans="1:4" x14ac:dyDescent="0.25">
      <c r="A6519" s="78" t="s">
        <v>289</v>
      </c>
      <c r="B6519" s="78" t="s">
        <v>3035</v>
      </c>
      <c r="C6519" s="86" t="s">
        <v>1581</v>
      </c>
      <c r="D6519" s="122">
        <v>43846.696215277778</v>
      </c>
    </row>
    <row r="6520" spans="1:4" x14ac:dyDescent="0.25">
      <c r="A6520" s="78" t="s">
        <v>289</v>
      </c>
      <c r="B6520" s="78" t="s">
        <v>2478</v>
      </c>
      <c r="C6520" s="86" t="s">
        <v>1581</v>
      </c>
      <c r="D6520" s="122">
        <v>43846.696215277778</v>
      </c>
    </row>
    <row r="6521" spans="1:4" x14ac:dyDescent="0.25">
      <c r="A6521" s="78" t="s">
        <v>289</v>
      </c>
      <c r="B6521" s="78" t="s">
        <v>2473</v>
      </c>
      <c r="C6521" s="86" t="s">
        <v>1581</v>
      </c>
      <c r="D6521" s="122">
        <v>43846.696215277778</v>
      </c>
    </row>
    <row r="6522" spans="1:4" x14ac:dyDescent="0.25">
      <c r="A6522" s="78" t="s">
        <v>289</v>
      </c>
      <c r="B6522" s="78" t="s">
        <v>3182</v>
      </c>
      <c r="C6522" s="86" t="s">
        <v>1581</v>
      </c>
      <c r="D6522" s="122">
        <v>43846.696215277778</v>
      </c>
    </row>
    <row r="6523" spans="1:4" x14ac:dyDescent="0.25">
      <c r="A6523" s="78" t="s">
        <v>289</v>
      </c>
      <c r="B6523" s="78" t="s">
        <v>3036</v>
      </c>
      <c r="C6523" s="86" t="s">
        <v>1581</v>
      </c>
      <c r="D6523" s="122">
        <v>43846.696215277778</v>
      </c>
    </row>
    <row r="6524" spans="1:4" x14ac:dyDescent="0.25">
      <c r="A6524" s="78" t="s">
        <v>289</v>
      </c>
      <c r="B6524" s="78" t="s">
        <v>2455</v>
      </c>
      <c r="C6524" s="86" t="s">
        <v>1581</v>
      </c>
      <c r="D6524" s="122">
        <v>43846.696215277778</v>
      </c>
    </row>
    <row r="6525" spans="1:4" x14ac:dyDescent="0.25">
      <c r="A6525" s="78" t="s">
        <v>289</v>
      </c>
      <c r="B6525" s="78" t="s">
        <v>2506</v>
      </c>
      <c r="C6525" s="86" t="s">
        <v>1581</v>
      </c>
      <c r="D6525" s="122">
        <v>43846.696215277778</v>
      </c>
    </row>
    <row r="6526" spans="1:4" x14ac:dyDescent="0.25">
      <c r="A6526" s="78" t="s">
        <v>289</v>
      </c>
      <c r="B6526" s="78" t="s">
        <v>2987</v>
      </c>
      <c r="C6526" s="86" t="s">
        <v>1581</v>
      </c>
      <c r="D6526" s="122">
        <v>43846.696215277778</v>
      </c>
    </row>
    <row r="6527" spans="1:4" x14ac:dyDescent="0.25">
      <c r="A6527" s="78" t="s">
        <v>289</v>
      </c>
      <c r="B6527" s="78" t="s">
        <v>2448</v>
      </c>
      <c r="C6527" s="86" t="s">
        <v>1581</v>
      </c>
      <c r="D6527" s="122">
        <v>43846.696215277778</v>
      </c>
    </row>
    <row r="6528" spans="1:4" x14ac:dyDescent="0.25">
      <c r="A6528" s="78" t="s">
        <v>289</v>
      </c>
      <c r="B6528" s="78" t="s">
        <v>2581</v>
      </c>
      <c r="C6528" s="86" t="s">
        <v>1581</v>
      </c>
      <c r="D6528" s="122">
        <v>43846.696215277778</v>
      </c>
    </row>
    <row r="6529" spans="1:4" x14ac:dyDescent="0.25">
      <c r="A6529" s="78" t="s">
        <v>289</v>
      </c>
      <c r="B6529" s="78" t="s">
        <v>3004</v>
      </c>
      <c r="C6529" s="86" t="s">
        <v>1581</v>
      </c>
      <c r="D6529" s="122">
        <v>43846.696215277778</v>
      </c>
    </row>
    <row r="6530" spans="1:4" x14ac:dyDescent="0.25">
      <c r="A6530" s="78" t="s">
        <v>289</v>
      </c>
      <c r="B6530" s="78" t="s">
        <v>2542</v>
      </c>
      <c r="C6530" s="86" t="s">
        <v>1581</v>
      </c>
      <c r="D6530" s="122">
        <v>43846.696215277778</v>
      </c>
    </row>
    <row r="6531" spans="1:4" x14ac:dyDescent="0.25">
      <c r="A6531" s="78" t="s">
        <v>289</v>
      </c>
      <c r="B6531" s="78" t="s">
        <v>2991</v>
      </c>
      <c r="C6531" s="86" t="s">
        <v>1581</v>
      </c>
      <c r="D6531" s="122">
        <v>43846.696215277778</v>
      </c>
    </row>
    <row r="6532" spans="1:4" x14ac:dyDescent="0.25">
      <c r="A6532" s="78" t="s">
        <v>289</v>
      </c>
      <c r="B6532" s="78">
        <v>10</v>
      </c>
      <c r="C6532" s="86" t="s">
        <v>1581</v>
      </c>
      <c r="D6532" s="122">
        <v>43846.696215277778</v>
      </c>
    </row>
    <row r="6533" spans="1:4" x14ac:dyDescent="0.25">
      <c r="A6533" s="78" t="s">
        <v>289</v>
      </c>
      <c r="B6533" s="78" t="s">
        <v>2525</v>
      </c>
      <c r="C6533" s="86" t="s">
        <v>1581</v>
      </c>
      <c r="D6533" s="122">
        <v>43846.696215277778</v>
      </c>
    </row>
    <row r="6534" spans="1:4" x14ac:dyDescent="0.25">
      <c r="A6534" s="78" t="s">
        <v>289</v>
      </c>
      <c r="B6534" s="78" t="s">
        <v>2554</v>
      </c>
      <c r="C6534" s="86" t="s">
        <v>1581</v>
      </c>
      <c r="D6534" s="122">
        <v>43846.696215277778</v>
      </c>
    </row>
    <row r="6535" spans="1:4" x14ac:dyDescent="0.25">
      <c r="A6535" s="78" t="s">
        <v>289</v>
      </c>
      <c r="B6535" s="78" t="s">
        <v>3068</v>
      </c>
      <c r="C6535" s="86" t="s">
        <v>1580</v>
      </c>
      <c r="D6535" s="122">
        <v>43846.587384259263</v>
      </c>
    </row>
    <row r="6536" spans="1:4" x14ac:dyDescent="0.25">
      <c r="A6536" s="78" t="s">
        <v>289</v>
      </c>
      <c r="B6536" s="78">
        <v>31</v>
      </c>
      <c r="C6536" s="86" t="s">
        <v>1580</v>
      </c>
      <c r="D6536" s="122">
        <v>43846.587384259263</v>
      </c>
    </row>
    <row r="6537" spans="1:4" x14ac:dyDescent="0.25">
      <c r="A6537" s="78" t="s">
        <v>289</v>
      </c>
      <c r="B6537" s="78" t="s">
        <v>2982</v>
      </c>
      <c r="C6537" s="86" t="s">
        <v>1580</v>
      </c>
      <c r="D6537" s="122">
        <v>43846.587384259263</v>
      </c>
    </row>
    <row r="6538" spans="1:4" x14ac:dyDescent="0.25">
      <c r="A6538" s="78" t="s">
        <v>289</v>
      </c>
      <c r="B6538" s="78" t="s">
        <v>3089</v>
      </c>
      <c r="C6538" s="86" t="s">
        <v>1580</v>
      </c>
      <c r="D6538" s="122">
        <v>43846.587384259263</v>
      </c>
    </row>
    <row r="6539" spans="1:4" x14ac:dyDescent="0.25">
      <c r="A6539" s="78" t="s">
        <v>289</v>
      </c>
      <c r="B6539" s="78" t="s">
        <v>2561</v>
      </c>
      <c r="C6539" s="86" t="s">
        <v>1580</v>
      </c>
      <c r="D6539" s="122">
        <v>43846.587384259263</v>
      </c>
    </row>
    <row r="6540" spans="1:4" x14ac:dyDescent="0.25">
      <c r="A6540" s="78" t="s">
        <v>289</v>
      </c>
      <c r="B6540" s="78" t="s">
        <v>3178</v>
      </c>
      <c r="C6540" s="86" t="s">
        <v>1580</v>
      </c>
      <c r="D6540" s="122">
        <v>43846.587384259263</v>
      </c>
    </row>
    <row r="6541" spans="1:4" x14ac:dyDescent="0.25">
      <c r="A6541" s="78" t="s">
        <v>289</v>
      </c>
      <c r="B6541" s="78" t="s">
        <v>2460</v>
      </c>
      <c r="C6541" s="86" t="s">
        <v>1580</v>
      </c>
      <c r="D6541" s="122">
        <v>43846.587384259263</v>
      </c>
    </row>
    <row r="6542" spans="1:4" x14ac:dyDescent="0.25">
      <c r="A6542" s="78" t="s">
        <v>289</v>
      </c>
      <c r="B6542" s="78" t="s">
        <v>2562</v>
      </c>
      <c r="C6542" s="86" t="s">
        <v>1580</v>
      </c>
      <c r="D6542" s="122">
        <v>43846.587384259263</v>
      </c>
    </row>
    <row r="6543" spans="1:4" x14ac:dyDescent="0.25">
      <c r="A6543" s="78" t="s">
        <v>289</v>
      </c>
      <c r="B6543" s="78" t="s">
        <v>2989</v>
      </c>
      <c r="C6543" s="86" t="s">
        <v>1580</v>
      </c>
      <c r="D6543" s="122">
        <v>43846.587384259263</v>
      </c>
    </row>
    <row r="6544" spans="1:4" x14ac:dyDescent="0.25">
      <c r="A6544" s="78" t="s">
        <v>289</v>
      </c>
      <c r="B6544" s="78" t="s">
        <v>1907</v>
      </c>
      <c r="C6544" s="86" t="s">
        <v>1580</v>
      </c>
      <c r="D6544" s="122">
        <v>43846.587384259263</v>
      </c>
    </row>
    <row r="6545" spans="1:4" x14ac:dyDescent="0.25">
      <c r="A6545" s="78" t="s">
        <v>289</v>
      </c>
      <c r="B6545" s="78" t="s">
        <v>2994</v>
      </c>
      <c r="C6545" s="86" t="s">
        <v>1580</v>
      </c>
      <c r="D6545" s="122">
        <v>43846.587384259263</v>
      </c>
    </row>
    <row r="6546" spans="1:4" x14ac:dyDescent="0.25">
      <c r="A6546" s="78" t="s">
        <v>289</v>
      </c>
      <c r="B6546" s="78" t="s">
        <v>3044</v>
      </c>
      <c r="C6546" s="86" t="s">
        <v>1580</v>
      </c>
      <c r="D6546" s="122">
        <v>43846.587384259263</v>
      </c>
    </row>
    <row r="6547" spans="1:4" x14ac:dyDescent="0.25">
      <c r="A6547" s="78" t="s">
        <v>289</v>
      </c>
      <c r="B6547" s="78" t="s">
        <v>3028</v>
      </c>
      <c r="C6547" s="86" t="s">
        <v>1580</v>
      </c>
      <c r="D6547" s="122">
        <v>43846.587384259263</v>
      </c>
    </row>
    <row r="6548" spans="1:4" x14ac:dyDescent="0.25">
      <c r="A6548" s="78" t="s">
        <v>289</v>
      </c>
      <c r="B6548" s="78" t="s">
        <v>2529</v>
      </c>
      <c r="C6548" s="86" t="s">
        <v>1580</v>
      </c>
      <c r="D6548" s="122">
        <v>43846.587384259263</v>
      </c>
    </row>
    <row r="6549" spans="1:4" x14ac:dyDescent="0.25">
      <c r="A6549" s="78" t="s">
        <v>289</v>
      </c>
      <c r="B6549" s="78" t="s">
        <v>3011</v>
      </c>
      <c r="C6549" s="86" t="s">
        <v>1579</v>
      </c>
      <c r="D6549" s="122">
        <v>43846.544398148151</v>
      </c>
    </row>
    <row r="6550" spans="1:4" x14ac:dyDescent="0.25">
      <c r="A6550" s="78" t="s">
        <v>289</v>
      </c>
      <c r="B6550" s="78" t="s">
        <v>2485</v>
      </c>
      <c r="C6550" s="86" t="s">
        <v>1579</v>
      </c>
      <c r="D6550" s="122">
        <v>43846.544398148151</v>
      </c>
    </row>
    <row r="6551" spans="1:4" x14ac:dyDescent="0.25">
      <c r="A6551" s="78" t="s">
        <v>289</v>
      </c>
      <c r="B6551" s="78" t="s">
        <v>2994</v>
      </c>
      <c r="C6551" s="86" t="s">
        <v>1579</v>
      </c>
      <c r="D6551" s="122">
        <v>43846.544398148151</v>
      </c>
    </row>
    <row r="6552" spans="1:4" x14ac:dyDescent="0.25">
      <c r="A6552" s="78" t="s">
        <v>289</v>
      </c>
      <c r="B6552" s="78" t="s">
        <v>2997</v>
      </c>
      <c r="C6552" s="86" t="s">
        <v>1579</v>
      </c>
      <c r="D6552" s="122">
        <v>43846.544398148151</v>
      </c>
    </row>
    <row r="6553" spans="1:4" x14ac:dyDescent="0.25">
      <c r="A6553" s="78" t="s">
        <v>289</v>
      </c>
      <c r="B6553" s="78">
        <v>31</v>
      </c>
      <c r="C6553" s="86" t="s">
        <v>1579</v>
      </c>
      <c r="D6553" s="122">
        <v>43846.544398148151</v>
      </c>
    </row>
    <row r="6554" spans="1:4" x14ac:dyDescent="0.25">
      <c r="A6554" s="78" t="s">
        <v>289</v>
      </c>
      <c r="B6554" s="78" t="s">
        <v>2982</v>
      </c>
      <c r="C6554" s="86" t="s">
        <v>1579</v>
      </c>
      <c r="D6554" s="122">
        <v>43846.544398148151</v>
      </c>
    </row>
    <row r="6555" spans="1:4" x14ac:dyDescent="0.25">
      <c r="A6555" s="78" t="s">
        <v>289</v>
      </c>
      <c r="B6555" s="78" t="s">
        <v>2446</v>
      </c>
      <c r="C6555" s="86" t="s">
        <v>1579</v>
      </c>
      <c r="D6555" s="122">
        <v>43846.544398148151</v>
      </c>
    </row>
    <row r="6556" spans="1:4" x14ac:dyDescent="0.25">
      <c r="A6556" s="78" t="s">
        <v>289</v>
      </c>
      <c r="B6556" s="78" t="s">
        <v>2497</v>
      </c>
      <c r="C6556" s="86" t="s">
        <v>1579</v>
      </c>
      <c r="D6556" s="122">
        <v>43846.544398148151</v>
      </c>
    </row>
    <row r="6557" spans="1:4" x14ac:dyDescent="0.25">
      <c r="A6557" s="78" t="s">
        <v>289</v>
      </c>
      <c r="B6557" s="78" t="s">
        <v>2989</v>
      </c>
      <c r="C6557" s="86" t="s">
        <v>1579</v>
      </c>
      <c r="D6557" s="122">
        <v>43846.544398148151</v>
      </c>
    </row>
    <row r="6558" spans="1:4" x14ac:dyDescent="0.25">
      <c r="A6558" s="78" t="s">
        <v>289</v>
      </c>
      <c r="B6558" s="78" t="s">
        <v>3012</v>
      </c>
      <c r="C6558" s="86" t="s">
        <v>1579</v>
      </c>
      <c r="D6558" s="122">
        <v>43846.544398148151</v>
      </c>
    </row>
    <row r="6559" spans="1:4" x14ac:dyDescent="0.25">
      <c r="A6559" s="78" t="s">
        <v>289</v>
      </c>
      <c r="B6559" s="78" t="s">
        <v>2498</v>
      </c>
      <c r="C6559" s="86" t="s">
        <v>1579</v>
      </c>
      <c r="D6559" s="122">
        <v>43846.544398148151</v>
      </c>
    </row>
    <row r="6560" spans="1:4" x14ac:dyDescent="0.25">
      <c r="A6560" s="78" t="s">
        <v>289</v>
      </c>
      <c r="B6560" s="78" t="s">
        <v>2458</v>
      </c>
      <c r="C6560" s="86" t="s">
        <v>1579</v>
      </c>
      <c r="D6560" s="122">
        <v>43846.544398148151</v>
      </c>
    </row>
    <row r="6561" spans="1:4" x14ac:dyDescent="0.25">
      <c r="A6561" s="78" t="s">
        <v>289</v>
      </c>
      <c r="B6561" s="78" t="s">
        <v>2499</v>
      </c>
      <c r="C6561" s="86" t="s">
        <v>1579</v>
      </c>
      <c r="D6561" s="122">
        <v>43846.544398148151</v>
      </c>
    </row>
    <row r="6562" spans="1:4" x14ac:dyDescent="0.25">
      <c r="A6562" s="78" t="s">
        <v>289</v>
      </c>
      <c r="B6562" s="78" t="s">
        <v>3013</v>
      </c>
      <c r="C6562" s="86" t="s">
        <v>1579</v>
      </c>
      <c r="D6562" s="122">
        <v>43846.544398148151</v>
      </c>
    </row>
    <row r="6563" spans="1:4" x14ac:dyDescent="0.25">
      <c r="A6563" s="78" t="s">
        <v>289</v>
      </c>
      <c r="B6563" s="78" t="s">
        <v>2501</v>
      </c>
      <c r="C6563" s="86" t="s">
        <v>1579</v>
      </c>
      <c r="D6563" s="122">
        <v>43846.544398148151</v>
      </c>
    </row>
    <row r="6564" spans="1:4" x14ac:dyDescent="0.25">
      <c r="A6564" s="78" t="s">
        <v>289</v>
      </c>
      <c r="B6564" s="78" t="s">
        <v>1678</v>
      </c>
      <c r="C6564" s="86" t="s">
        <v>1579</v>
      </c>
      <c r="D6564" s="122">
        <v>43846.544398148151</v>
      </c>
    </row>
    <row r="6565" spans="1:4" x14ac:dyDescent="0.25">
      <c r="A6565" s="78" t="s">
        <v>289</v>
      </c>
      <c r="B6565" s="78" t="s">
        <v>2981</v>
      </c>
      <c r="C6565" s="86" t="s">
        <v>1579</v>
      </c>
      <c r="D6565" s="122">
        <v>43846.544398148151</v>
      </c>
    </row>
    <row r="6566" spans="1:4" x14ac:dyDescent="0.25">
      <c r="A6566" s="78" t="s">
        <v>289</v>
      </c>
      <c r="B6566" s="78" t="s">
        <v>2502</v>
      </c>
      <c r="C6566" s="86" t="s">
        <v>1579</v>
      </c>
      <c r="D6566" s="122">
        <v>43846.544398148151</v>
      </c>
    </row>
    <row r="6567" spans="1:4" x14ac:dyDescent="0.25">
      <c r="A6567" s="78" t="s">
        <v>289</v>
      </c>
      <c r="B6567" s="78" t="s">
        <v>3014</v>
      </c>
      <c r="C6567" s="86" t="s">
        <v>1579</v>
      </c>
      <c r="D6567" s="122">
        <v>43846.544398148151</v>
      </c>
    </row>
    <row r="6568" spans="1:4" x14ac:dyDescent="0.25">
      <c r="A6568" s="78" t="s">
        <v>289</v>
      </c>
      <c r="B6568" s="78" t="s">
        <v>3015</v>
      </c>
      <c r="C6568" s="86" t="s">
        <v>1579</v>
      </c>
      <c r="D6568" s="122">
        <v>43846.544398148151</v>
      </c>
    </row>
    <row r="6569" spans="1:4" x14ac:dyDescent="0.25">
      <c r="A6569" s="78" t="s">
        <v>289</v>
      </c>
      <c r="B6569" s="78" t="s">
        <v>2471</v>
      </c>
      <c r="C6569" s="86" t="s">
        <v>1579</v>
      </c>
      <c r="D6569" s="122">
        <v>43846.544398148151</v>
      </c>
    </row>
    <row r="6570" spans="1:4" x14ac:dyDescent="0.25">
      <c r="A6570" s="78" t="s">
        <v>289</v>
      </c>
      <c r="B6570" s="78" t="s">
        <v>2995</v>
      </c>
      <c r="C6570" s="86" t="s">
        <v>1579</v>
      </c>
      <c r="D6570" s="122">
        <v>43846.544398148151</v>
      </c>
    </row>
    <row r="6571" spans="1:4" x14ac:dyDescent="0.25">
      <c r="A6571" s="78" t="s">
        <v>289</v>
      </c>
      <c r="B6571" s="78" t="s">
        <v>2503</v>
      </c>
      <c r="C6571" s="86" t="s">
        <v>1579</v>
      </c>
      <c r="D6571" s="122">
        <v>43846.544398148151</v>
      </c>
    </row>
    <row r="6572" spans="1:4" x14ac:dyDescent="0.25">
      <c r="A6572" s="78" t="s">
        <v>289</v>
      </c>
      <c r="B6572" s="78" t="s">
        <v>2504</v>
      </c>
      <c r="C6572" s="86" t="s">
        <v>1579</v>
      </c>
      <c r="D6572" s="122">
        <v>43846.544398148151</v>
      </c>
    </row>
    <row r="6573" spans="1:4" x14ac:dyDescent="0.25">
      <c r="A6573" s="78" t="s">
        <v>289</v>
      </c>
      <c r="B6573" s="78" t="s">
        <v>3016</v>
      </c>
      <c r="C6573" s="86" t="s">
        <v>1579</v>
      </c>
      <c r="D6573" s="122">
        <v>43846.544398148151</v>
      </c>
    </row>
    <row r="6574" spans="1:4" x14ac:dyDescent="0.25">
      <c r="A6574" s="78" t="s">
        <v>289</v>
      </c>
      <c r="B6574" s="78" t="s">
        <v>2997</v>
      </c>
      <c r="C6574" s="86" t="s">
        <v>1578</v>
      </c>
      <c r="D6574" s="122">
        <v>43846.377951388888</v>
      </c>
    </row>
    <row r="6575" spans="1:4" x14ac:dyDescent="0.25">
      <c r="A6575" s="78" t="s">
        <v>289</v>
      </c>
      <c r="B6575" s="78" t="s">
        <v>2460</v>
      </c>
      <c r="C6575" s="86" t="s">
        <v>1578</v>
      </c>
      <c r="D6575" s="122">
        <v>43846.377951388888</v>
      </c>
    </row>
    <row r="6576" spans="1:4" x14ac:dyDescent="0.25">
      <c r="A6576" s="78" t="s">
        <v>289</v>
      </c>
      <c r="B6576" s="78" t="s">
        <v>2994</v>
      </c>
      <c r="C6576" s="86" t="s">
        <v>1578</v>
      </c>
      <c r="D6576" s="122">
        <v>43846.377951388888</v>
      </c>
    </row>
    <row r="6577" spans="1:4" x14ac:dyDescent="0.25">
      <c r="A6577" s="78" t="s">
        <v>289</v>
      </c>
      <c r="B6577" s="78" t="s">
        <v>2514</v>
      </c>
      <c r="C6577" s="86" t="s">
        <v>1578</v>
      </c>
      <c r="D6577" s="122">
        <v>43846.377951388888</v>
      </c>
    </row>
    <row r="6578" spans="1:4" x14ac:dyDescent="0.25">
      <c r="A6578" s="78" t="s">
        <v>289</v>
      </c>
      <c r="B6578" s="78" t="s">
        <v>2468</v>
      </c>
      <c r="C6578" s="86" t="s">
        <v>1578</v>
      </c>
      <c r="D6578" s="122">
        <v>43846.377951388888</v>
      </c>
    </row>
    <row r="6579" spans="1:4" x14ac:dyDescent="0.25">
      <c r="A6579" s="78" t="s">
        <v>289</v>
      </c>
      <c r="B6579" s="78" t="s">
        <v>2990</v>
      </c>
      <c r="C6579" s="86" t="s">
        <v>1578</v>
      </c>
      <c r="D6579" s="122">
        <v>43846.377951388888</v>
      </c>
    </row>
    <row r="6580" spans="1:4" x14ac:dyDescent="0.25">
      <c r="A6580" s="78" t="s">
        <v>289</v>
      </c>
      <c r="B6580" s="78" t="s">
        <v>2477</v>
      </c>
      <c r="C6580" s="86" t="s">
        <v>1578</v>
      </c>
      <c r="D6580" s="122">
        <v>43846.377951388888</v>
      </c>
    </row>
    <row r="6581" spans="1:4" x14ac:dyDescent="0.25">
      <c r="A6581" s="78" t="s">
        <v>289</v>
      </c>
      <c r="B6581" s="78" t="s">
        <v>3024</v>
      </c>
      <c r="C6581" s="86" t="s">
        <v>1578</v>
      </c>
      <c r="D6581" s="122">
        <v>43846.377951388888</v>
      </c>
    </row>
    <row r="6582" spans="1:4" x14ac:dyDescent="0.25">
      <c r="A6582" s="78" t="s">
        <v>289</v>
      </c>
      <c r="B6582" s="78" t="s">
        <v>3093</v>
      </c>
      <c r="C6582" s="86" t="s">
        <v>1578</v>
      </c>
      <c r="D6582" s="122">
        <v>43846.377951388888</v>
      </c>
    </row>
    <row r="6583" spans="1:4" x14ac:dyDescent="0.25">
      <c r="A6583" s="78" t="s">
        <v>289</v>
      </c>
      <c r="B6583" s="78" t="s">
        <v>3094</v>
      </c>
      <c r="C6583" s="86" t="s">
        <v>1578</v>
      </c>
      <c r="D6583" s="122">
        <v>43846.377951388888</v>
      </c>
    </row>
    <row r="6584" spans="1:4" x14ac:dyDescent="0.25">
      <c r="A6584" s="78" t="s">
        <v>289</v>
      </c>
      <c r="B6584" s="78" t="s">
        <v>3084</v>
      </c>
      <c r="C6584" s="86" t="s">
        <v>1578</v>
      </c>
      <c r="D6584" s="122">
        <v>43846.377951388888</v>
      </c>
    </row>
    <row r="6585" spans="1:4" x14ac:dyDescent="0.25">
      <c r="A6585" s="78" t="s">
        <v>289</v>
      </c>
      <c r="B6585" s="78" t="s">
        <v>2496</v>
      </c>
      <c r="C6585" s="86" t="s">
        <v>1578</v>
      </c>
      <c r="D6585" s="122">
        <v>43846.377951388888</v>
      </c>
    </row>
    <row r="6586" spans="1:4" x14ac:dyDescent="0.25">
      <c r="A6586" s="78" t="s">
        <v>289</v>
      </c>
      <c r="B6586" s="78" t="s">
        <v>2481</v>
      </c>
      <c r="C6586" s="86" t="s">
        <v>1578</v>
      </c>
      <c r="D6586" s="122">
        <v>43846.377951388888</v>
      </c>
    </row>
    <row r="6587" spans="1:4" x14ac:dyDescent="0.25">
      <c r="A6587" s="78" t="s">
        <v>289</v>
      </c>
      <c r="B6587" s="78" t="s">
        <v>3095</v>
      </c>
      <c r="C6587" s="86" t="s">
        <v>1578</v>
      </c>
      <c r="D6587" s="122">
        <v>43846.377951388888</v>
      </c>
    </row>
    <row r="6588" spans="1:4" x14ac:dyDescent="0.25">
      <c r="A6588" s="78" t="s">
        <v>289</v>
      </c>
      <c r="B6588" s="78" t="s">
        <v>65</v>
      </c>
      <c r="C6588" s="86" t="s">
        <v>1578</v>
      </c>
      <c r="D6588" s="122">
        <v>43846.377951388888</v>
      </c>
    </row>
    <row r="6589" spans="1:4" x14ac:dyDescent="0.25">
      <c r="A6589" s="78" t="s">
        <v>289</v>
      </c>
      <c r="B6589" s="78" t="s">
        <v>2985</v>
      </c>
      <c r="C6589" s="86" t="s">
        <v>1578</v>
      </c>
      <c r="D6589" s="122">
        <v>43846.377951388888</v>
      </c>
    </row>
    <row r="6590" spans="1:4" x14ac:dyDescent="0.25">
      <c r="A6590" s="78" t="s">
        <v>289</v>
      </c>
      <c r="B6590" s="78" t="s">
        <v>3029</v>
      </c>
      <c r="C6590" s="86" t="s">
        <v>1578</v>
      </c>
      <c r="D6590" s="122">
        <v>43846.377951388888</v>
      </c>
    </row>
    <row r="6591" spans="1:4" x14ac:dyDescent="0.25">
      <c r="A6591" s="78" t="s">
        <v>289</v>
      </c>
      <c r="B6591" s="78" t="s">
        <v>2455</v>
      </c>
      <c r="C6591" s="86" t="s">
        <v>1578</v>
      </c>
      <c r="D6591" s="122">
        <v>43846.377951388888</v>
      </c>
    </row>
    <row r="6592" spans="1:4" x14ac:dyDescent="0.25">
      <c r="A6592" s="78" t="s">
        <v>289</v>
      </c>
      <c r="B6592" s="78" t="s">
        <v>2459</v>
      </c>
      <c r="C6592" s="86" t="s">
        <v>1578</v>
      </c>
      <c r="D6592" s="122">
        <v>43846.377951388888</v>
      </c>
    </row>
    <row r="6593" spans="1:4" x14ac:dyDescent="0.25">
      <c r="A6593" s="78" t="s">
        <v>277</v>
      </c>
      <c r="B6593" s="78" t="s">
        <v>3038</v>
      </c>
      <c r="C6593" s="86" t="s">
        <v>1577</v>
      </c>
      <c r="D6593" s="122">
        <v>43853.38484953704</v>
      </c>
    </row>
    <row r="6594" spans="1:4" x14ac:dyDescent="0.25">
      <c r="A6594" s="78" t="s">
        <v>277</v>
      </c>
      <c r="B6594" s="78" t="s">
        <v>2995</v>
      </c>
      <c r="C6594" s="86" t="s">
        <v>1577</v>
      </c>
      <c r="D6594" s="122">
        <v>43853.38484953704</v>
      </c>
    </row>
    <row r="6595" spans="1:4" x14ac:dyDescent="0.25">
      <c r="A6595" s="78" t="s">
        <v>277</v>
      </c>
      <c r="B6595" s="78" t="s">
        <v>2987</v>
      </c>
      <c r="C6595" s="86" t="s">
        <v>1577</v>
      </c>
      <c r="D6595" s="122">
        <v>43853.38484953704</v>
      </c>
    </row>
    <row r="6596" spans="1:4" x14ac:dyDescent="0.25">
      <c r="A6596" s="78" t="s">
        <v>277</v>
      </c>
      <c r="B6596" s="78" t="s">
        <v>2533</v>
      </c>
      <c r="C6596" s="86" t="s">
        <v>1577</v>
      </c>
      <c r="D6596" s="122">
        <v>43853.38484953704</v>
      </c>
    </row>
    <row r="6597" spans="1:4" x14ac:dyDescent="0.25">
      <c r="A6597" s="78" t="s">
        <v>277</v>
      </c>
      <c r="B6597" s="78" t="s">
        <v>3074</v>
      </c>
      <c r="C6597" s="86" t="s">
        <v>1577</v>
      </c>
      <c r="D6597" s="122">
        <v>43853.38484953704</v>
      </c>
    </row>
    <row r="6598" spans="1:4" x14ac:dyDescent="0.25">
      <c r="A6598" s="78" t="s">
        <v>277</v>
      </c>
      <c r="B6598" s="78" t="s">
        <v>3012</v>
      </c>
      <c r="C6598" s="86" t="s">
        <v>1577</v>
      </c>
      <c r="D6598" s="122">
        <v>43853.38484953704</v>
      </c>
    </row>
    <row r="6599" spans="1:4" x14ac:dyDescent="0.25">
      <c r="A6599" s="78" t="s">
        <v>277</v>
      </c>
      <c r="B6599" s="78" t="s">
        <v>2458</v>
      </c>
      <c r="C6599" s="86" t="s">
        <v>1577</v>
      </c>
      <c r="D6599" s="122">
        <v>43853.38484953704</v>
      </c>
    </row>
    <row r="6600" spans="1:4" x14ac:dyDescent="0.25">
      <c r="A6600" s="78" t="s">
        <v>277</v>
      </c>
      <c r="B6600" s="78" t="s">
        <v>3075</v>
      </c>
      <c r="C6600" s="86" t="s">
        <v>1577</v>
      </c>
      <c r="D6600" s="122">
        <v>43853.38484953704</v>
      </c>
    </row>
    <row r="6601" spans="1:4" x14ac:dyDescent="0.25">
      <c r="A6601" s="78" t="s">
        <v>277</v>
      </c>
      <c r="B6601" s="78" t="s">
        <v>2994</v>
      </c>
      <c r="C6601" s="86" t="s">
        <v>1577</v>
      </c>
      <c r="D6601" s="122">
        <v>43853.38484953704</v>
      </c>
    </row>
    <row r="6602" spans="1:4" x14ac:dyDescent="0.25">
      <c r="A6602" s="78" t="s">
        <v>277</v>
      </c>
      <c r="B6602" s="78" t="s">
        <v>2989</v>
      </c>
      <c r="C6602" s="86" t="s">
        <v>1577</v>
      </c>
      <c r="D6602" s="122">
        <v>43853.38484953704</v>
      </c>
    </row>
    <row r="6603" spans="1:4" x14ac:dyDescent="0.25">
      <c r="A6603" s="78" t="s">
        <v>277</v>
      </c>
      <c r="B6603" s="78" t="s">
        <v>2981</v>
      </c>
      <c r="C6603" s="86" t="s">
        <v>1577</v>
      </c>
      <c r="D6603" s="122">
        <v>43853.38484953704</v>
      </c>
    </row>
    <row r="6604" spans="1:4" x14ac:dyDescent="0.25">
      <c r="A6604" s="78" t="s">
        <v>277</v>
      </c>
      <c r="B6604" s="78" t="s">
        <v>3015</v>
      </c>
      <c r="C6604" s="86" t="s">
        <v>1577</v>
      </c>
      <c r="D6604" s="122">
        <v>43853.38484953704</v>
      </c>
    </row>
    <row r="6605" spans="1:4" x14ac:dyDescent="0.25">
      <c r="A6605" s="78" t="s">
        <v>277</v>
      </c>
      <c r="B6605" s="78" t="s">
        <v>2535</v>
      </c>
      <c r="C6605" s="86" t="s">
        <v>1577</v>
      </c>
      <c r="D6605" s="122">
        <v>43853.38484953704</v>
      </c>
    </row>
    <row r="6606" spans="1:4" x14ac:dyDescent="0.25">
      <c r="A6606" s="78" t="s">
        <v>277</v>
      </c>
      <c r="B6606" s="78" t="s">
        <v>2493</v>
      </c>
      <c r="C6606" s="86" t="s">
        <v>1577</v>
      </c>
      <c r="D6606" s="122">
        <v>43853.38484953704</v>
      </c>
    </row>
    <row r="6607" spans="1:4" x14ac:dyDescent="0.25">
      <c r="A6607" s="78" t="s">
        <v>277</v>
      </c>
      <c r="B6607" s="78" t="s">
        <v>2468</v>
      </c>
      <c r="C6607" s="86" t="s">
        <v>1577</v>
      </c>
      <c r="D6607" s="122">
        <v>43853.38484953704</v>
      </c>
    </row>
    <row r="6608" spans="1:4" x14ac:dyDescent="0.25">
      <c r="A6608" s="78" t="s">
        <v>277</v>
      </c>
      <c r="B6608" s="78" t="s">
        <v>2982</v>
      </c>
      <c r="C6608" s="86" t="s">
        <v>1577</v>
      </c>
      <c r="D6608" s="122">
        <v>43853.38484953704</v>
      </c>
    </row>
    <row r="6609" spans="1:4" x14ac:dyDescent="0.25">
      <c r="A6609" s="78" t="s">
        <v>277</v>
      </c>
      <c r="B6609" s="78" t="s">
        <v>2536</v>
      </c>
      <c r="C6609" s="86" t="s">
        <v>1577</v>
      </c>
      <c r="D6609" s="122">
        <v>43853.38484953704</v>
      </c>
    </row>
    <row r="6610" spans="1:4" x14ac:dyDescent="0.25">
      <c r="A6610" s="78" t="s">
        <v>277</v>
      </c>
      <c r="B6610" s="78" t="s">
        <v>2537</v>
      </c>
      <c r="C6610" s="86" t="s">
        <v>1577</v>
      </c>
      <c r="D6610" s="122">
        <v>43853.38484953704</v>
      </c>
    </row>
    <row r="6611" spans="1:4" x14ac:dyDescent="0.25">
      <c r="A6611" s="78" t="s">
        <v>277</v>
      </c>
      <c r="B6611" s="78" t="s">
        <v>3028</v>
      </c>
      <c r="C6611" s="86" t="s">
        <v>1577</v>
      </c>
      <c r="D6611" s="122">
        <v>43853.38484953704</v>
      </c>
    </row>
    <row r="6612" spans="1:4" x14ac:dyDescent="0.25">
      <c r="A6612" s="78" t="s">
        <v>277</v>
      </c>
      <c r="B6612" s="78" t="s">
        <v>2538</v>
      </c>
      <c r="C6612" s="86" t="s">
        <v>1577</v>
      </c>
      <c r="D6612" s="122">
        <v>43853.38484953704</v>
      </c>
    </row>
    <row r="6613" spans="1:4" x14ac:dyDescent="0.25">
      <c r="A6613" s="78" t="s">
        <v>277</v>
      </c>
      <c r="B6613" s="78" t="s">
        <v>3076</v>
      </c>
      <c r="C6613" s="86" t="s">
        <v>1577</v>
      </c>
      <c r="D6613" s="122">
        <v>43853.38484953704</v>
      </c>
    </row>
    <row r="6614" spans="1:4" x14ac:dyDescent="0.25">
      <c r="A6614" s="78" t="s">
        <v>277</v>
      </c>
      <c r="B6614" s="78" t="s">
        <v>2997</v>
      </c>
      <c r="C6614" s="86" t="s">
        <v>1576</v>
      </c>
      <c r="D6614" s="122">
        <v>43846.309074074074</v>
      </c>
    </row>
    <row r="6615" spans="1:4" x14ac:dyDescent="0.25">
      <c r="A6615" s="78" t="s">
        <v>277</v>
      </c>
      <c r="B6615" s="78" t="s">
        <v>2859</v>
      </c>
      <c r="C6615" s="86" t="s">
        <v>1576</v>
      </c>
      <c r="D6615" s="122">
        <v>43846.309074074074</v>
      </c>
    </row>
    <row r="6616" spans="1:4" x14ac:dyDescent="0.25">
      <c r="A6616" s="78" t="s">
        <v>277</v>
      </c>
      <c r="B6616" s="78" t="s">
        <v>3015</v>
      </c>
      <c r="C6616" s="86" t="s">
        <v>1576</v>
      </c>
      <c r="D6616" s="122">
        <v>43846.309074074074</v>
      </c>
    </row>
    <row r="6617" spans="1:4" x14ac:dyDescent="0.25">
      <c r="A6617" s="78" t="s">
        <v>277</v>
      </c>
      <c r="B6617" s="78" t="s">
        <v>2860</v>
      </c>
      <c r="C6617" s="86" t="s">
        <v>1576</v>
      </c>
      <c r="D6617" s="122">
        <v>43846.309074074074</v>
      </c>
    </row>
    <row r="6618" spans="1:4" x14ac:dyDescent="0.25">
      <c r="A6618" s="78" t="s">
        <v>277</v>
      </c>
      <c r="B6618" s="78" t="s">
        <v>2861</v>
      </c>
      <c r="C6618" s="86" t="s">
        <v>1576</v>
      </c>
      <c r="D6618" s="122">
        <v>43846.309074074074</v>
      </c>
    </row>
    <row r="6619" spans="1:4" x14ac:dyDescent="0.25">
      <c r="A6619" s="78" t="s">
        <v>277</v>
      </c>
      <c r="B6619" s="78" t="s">
        <v>2862</v>
      </c>
      <c r="C6619" s="86" t="s">
        <v>1576</v>
      </c>
      <c r="D6619" s="122">
        <v>43846.309074074074</v>
      </c>
    </row>
    <row r="6620" spans="1:4" x14ac:dyDescent="0.25">
      <c r="A6620" s="78" t="s">
        <v>277</v>
      </c>
      <c r="B6620" s="78" t="s">
        <v>3036</v>
      </c>
      <c r="C6620" s="86" t="s">
        <v>1576</v>
      </c>
      <c r="D6620" s="122">
        <v>43846.309074074074</v>
      </c>
    </row>
    <row r="6621" spans="1:4" x14ac:dyDescent="0.25">
      <c r="A6621" s="78" t="s">
        <v>277</v>
      </c>
      <c r="B6621" s="78" t="s">
        <v>1678</v>
      </c>
      <c r="C6621" s="86" t="s">
        <v>1576</v>
      </c>
      <c r="D6621" s="122">
        <v>43846.309074074074</v>
      </c>
    </row>
    <row r="6622" spans="1:4" x14ac:dyDescent="0.25">
      <c r="A6622" s="78" t="s">
        <v>277</v>
      </c>
      <c r="B6622" s="78" t="s">
        <v>3012</v>
      </c>
      <c r="C6622" s="86" t="s">
        <v>1576</v>
      </c>
      <c r="D6622" s="122">
        <v>43846.309074074074</v>
      </c>
    </row>
    <row r="6623" spans="1:4" x14ac:dyDescent="0.25">
      <c r="A6623" s="78" t="s">
        <v>277</v>
      </c>
      <c r="B6623" s="78" t="s">
        <v>2863</v>
      </c>
      <c r="C6623" s="86" t="s">
        <v>1576</v>
      </c>
      <c r="D6623" s="122">
        <v>43846.309074074074</v>
      </c>
    </row>
    <row r="6624" spans="1:4" x14ac:dyDescent="0.25">
      <c r="A6624" s="78" t="s">
        <v>277</v>
      </c>
      <c r="B6624" s="78" t="s">
        <v>2864</v>
      </c>
      <c r="C6624" s="86" t="s">
        <v>1576</v>
      </c>
      <c r="D6624" s="122">
        <v>43846.309074074074</v>
      </c>
    </row>
    <row r="6625" spans="1:4" x14ac:dyDescent="0.25">
      <c r="A6625" s="78" t="s">
        <v>277</v>
      </c>
      <c r="B6625" s="78" t="s">
        <v>2527</v>
      </c>
      <c r="C6625" s="86" t="s">
        <v>1576</v>
      </c>
      <c r="D6625" s="122">
        <v>43846.309074074074</v>
      </c>
    </row>
    <row r="6626" spans="1:4" x14ac:dyDescent="0.25">
      <c r="A6626" s="78" t="s">
        <v>277</v>
      </c>
      <c r="B6626" s="78" t="s">
        <v>2546</v>
      </c>
      <c r="C6626" s="86" t="s">
        <v>1576</v>
      </c>
      <c r="D6626" s="122">
        <v>43846.309074074074</v>
      </c>
    </row>
    <row r="6627" spans="1:4" x14ac:dyDescent="0.25">
      <c r="A6627" s="78" t="s">
        <v>277</v>
      </c>
      <c r="B6627" s="78" t="s">
        <v>2865</v>
      </c>
      <c r="C6627" s="86" t="s">
        <v>1576</v>
      </c>
      <c r="D6627" s="122">
        <v>43846.309074074074</v>
      </c>
    </row>
    <row r="6628" spans="1:4" x14ac:dyDescent="0.25">
      <c r="A6628" s="78" t="s">
        <v>277</v>
      </c>
      <c r="B6628" s="78" t="s">
        <v>2982</v>
      </c>
      <c r="C6628" s="86" t="s">
        <v>1576</v>
      </c>
      <c r="D6628" s="122">
        <v>43846.309074074074</v>
      </c>
    </row>
    <row r="6629" spans="1:4" x14ac:dyDescent="0.25">
      <c r="A6629" s="78" t="s">
        <v>277</v>
      </c>
      <c r="B6629" s="78" t="s">
        <v>3232</v>
      </c>
      <c r="C6629" s="86" t="s">
        <v>1576</v>
      </c>
      <c r="D6629" s="122">
        <v>43846.309074074074</v>
      </c>
    </row>
    <row r="6630" spans="1:4" x14ac:dyDescent="0.25">
      <c r="A6630" s="78" t="s">
        <v>277</v>
      </c>
      <c r="B6630" s="78" t="s">
        <v>3146</v>
      </c>
      <c r="C6630" s="86" t="s">
        <v>1576</v>
      </c>
      <c r="D6630" s="122">
        <v>43846.309074074074</v>
      </c>
    </row>
    <row r="6631" spans="1:4" x14ac:dyDescent="0.25">
      <c r="A6631" s="78" t="s">
        <v>277</v>
      </c>
      <c r="B6631" s="78" t="s">
        <v>2866</v>
      </c>
      <c r="C6631" s="86" t="s">
        <v>1576</v>
      </c>
      <c r="D6631" s="122">
        <v>43846.309074074074</v>
      </c>
    </row>
    <row r="6632" spans="1:4" x14ac:dyDescent="0.25">
      <c r="A6632" s="78" t="s">
        <v>277</v>
      </c>
      <c r="B6632" s="78" t="s">
        <v>2990</v>
      </c>
      <c r="C6632" s="86" t="s">
        <v>1576</v>
      </c>
      <c r="D6632" s="122">
        <v>43846.309074074074</v>
      </c>
    </row>
    <row r="6633" spans="1:4" x14ac:dyDescent="0.25">
      <c r="A6633" s="78" t="s">
        <v>277</v>
      </c>
      <c r="B6633" s="78" t="s">
        <v>2867</v>
      </c>
      <c r="C6633" s="86" t="s">
        <v>1576</v>
      </c>
      <c r="D6633" s="122">
        <v>43846.309074074074</v>
      </c>
    </row>
    <row r="6634" spans="1:4" x14ac:dyDescent="0.25">
      <c r="A6634" s="78" t="s">
        <v>277</v>
      </c>
      <c r="B6634" s="78" t="s">
        <v>2868</v>
      </c>
      <c r="C6634" s="86" t="s">
        <v>1576</v>
      </c>
      <c r="D6634" s="122">
        <v>43846.309074074074</v>
      </c>
    </row>
    <row r="6635" spans="1:4" x14ac:dyDescent="0.25">
      <c r="A6635" s="78" t="s">
        <v>277</v>
      </c>
      <c r="B6635" s="78" t="s">
        <v>2869</v>
      </c>
      <c r="C6635" s="86" t="s">
        <v>1576</v>
      </c>
      <c r="D6635" s="122">
        <v>43846.309074074074</v>
      </c>
    </row>
    <row r="6636" spans="1:4" x14ac:dyDescent="0.25">
      <c r="A6636" s="78" t="s">
        <v>277</v>
      </c>
      <c r="B6636" s="78" t="s">
        <v>2870</v>
      </c>
      <c r="C6636" s="86" t="s">
        <v>1576</v>
      </c>
      <c r="D6636" s="122">
        <v>43846.309074074074</v>
      </c>
    </row>
    <row r="6637" spans="1:4" x14ac:dyDescent="0.25">
      <c r="A6637" s="78" t="s">
        <v>277</v>
      </c>
      <c r="B6637" s="78" t="s">
        <v>2590</v>
      </c>
      <c r="C6637" s="86" t="s">
        <v>1576</v>
      </c>
      <c r="D6637" s="122">
        <v>43846.309074074074</v>
      </c>
    </row>
    <row r="6638" spans="1:4" x14ac:dyDescent="0.25">
      <c r="A6638" s="78" t="s">
        <v>277</v>
      </c>
      <c r="B6638" s="78" t="s">
        <v>2989</v>
      </c>
      <c r="C6638" s="86" t="s">
        <v>1576</v>
      </c>
      <c r="D6638" s="122">
        <v>43846.309074074074</v>
      </c>
    </row>
    <row r="6639" spans="1:4" x14ac:dyDescent="0.25">
      <c r="A6639" s="78" t="s">
        <v>277</v>
      </c>
      <c r="B6639" s="78" t="s">
        <v>2981</v>
      </c>
      <c r="C6639" s="86" t="s">
        <v>1576</v>
      </c>
      <c r="D6639" s="122">
        <v>43846.309074074074</v>
      </c>
    </row>
    <row r="6640" spans="1:4" x14ac:dyDescent="0.25">
      <c r="A6640" s="78" t="s">
        <v>277</v>
      </c>
      <c r="B6640" s="78" t="s">
        <v>2994</v>
      </c>
      <c r="C6640" s="86" t="s">
        <v>1576</v>
      </c>
      <c r="D6640" s="122">
        <v>43846.309074074074</v>
      </c>
    </row>
    <row r="6641" spans="1:4" x14ac:dyDescent="0.25">
      <c r="A6641" s="78" t="s">
        <v>277</v>
      </c>
      <c r="B6641" s="78" t="s">
        <v>65</v>
      </c>
      <c r="C6641" s="86" t="s">
        <v>1576</v>
      </c>
      <c r="D6641" s="122">
        <v>43846.309074074074</v>
      </c>
    </row>
    <row r="6642" spans="1:4" x14ac:dyDescent="0.25">
      <c r="A6642" s="78" t="s">
        <v>277</v>
      </c>
      <c r="B6642" s="78" t="s">
        <v>2723</v>
      </c>
      <c r="C6642" s="86" t="s">
        <v>1576</v>
      </c>
      <c r="D6642" s="122">
        <v>43846.309074074074</v>
      </c>
    </row>
    <row r="6643" spans="1:4" x14ac:dyDescent="0.25">
      <c r="A6643" s="78" t="s">
        <v>277</v>
      </c>
      <c r="B6643" s="78" t="s">
        <v>2506</v>
      </c>
      <c r="C6643" s="86" t="s">
        <v>1576</v>
      </c>
      <c r="D6643" s="122">
        <v>43846.309074074074</v>
      </c>
    </row>
    <row r="6644" spans="1:4" x14ac:dyDescent="0.25">
      <c r="A6644" s="78" t="s">
        <v>277</v>
      </c>
      <c r="B6644" s="78" t="s">
        <v>3007</v>
      </c>
      <c r="C6644" s="86" t="s">
        <v>1576</v>
      </c>
      <c r="D6644" s="122">
        <v>43846.309074074074</v>
      </c>
    </row>
    <row r="6645" spans="1:4" x14ac:dyDescent="0.25">
      <c r="A6645" s="78" t="s">
        <v>277</v>
      </c>
      <c r="B6645" s="78" t="s">
        <v>2448</v>
      </c>
      <c r="C6645" s="86" t="s">
        <v>1576</v>
      </c>
      <c r="D6645" s="122">
        <v>43846.309074074074</v>
      </c>
    </row>
    <row r="6646" spans="1:4" x14ac:dyDescent="0.25">
      <c r="A6646" s="78" t="s">
        <v>277</v>
      </c>
      <c r="B6646" s="78" t="s">
        <v>3008</v>
      </c>
      <c r="C6646" s="86" t="s">
        <v>1576</v>
      </c>
      <c r="D6646" s="122">
        <v>43846.309074074074</v>
      </c>
    </row>
    <row r="6647" spans="1:4" x14ac:dyDescent="0.25">
      <c r="A6647" s="78" t="s">
        <v>277</v>
      </c>
      <c r="B6647" s="78" t="s">
        <v>3009</v>
      </c>
      <c r="C6647" s="86" t="s">
        <v>1576</v>
      </c>
      <c r="D6647" s="122">
        <v>43846.309074074074</v>
      </c>
    </row>
    <row r="6648" spans="1:4" x14ac:dyDescent="0.25">
      <c r="A6648" s="78" t="s">
        <v>277</v>
      </c>
      <c r="B6648" s="78" t="s">
        <v>2465</v>
      </c>
      <c r="C6648" s="86" t="s">
        <v>1576</v>
      </c>
      <c r="D6648" s="122">
        <v>43846.309074074074</v>
      </c>
    </row>
    <row r="6649" spans="1:4" x14ac:dyDescent="0.25">
      <c r="A6649" s="78" t="s">
        <v>277</v>
      </c>
      <c r="B6649" s="78" t="s">
        <v>3010</v>
      </c>
      <c r="C6649" s="86" t="s">
        <v>1576</v>
      </c>
      <c r="D6649" s="122">
        <v>43846.309074074074</v>
      </c>
    </row>
    <row r="6650" spans="1:4" x14ac:dyDescent="0.25">
      <c r="A6650" s="78" t="s">
        <v>279</v>
      </c>
      <c r="B6650" s="78" t="s">
        <v>2997</v>
      </c>
      <c r="C6650" s="86" t="s">
        <v>1547</v>
      </c>
      <c r="D6650" s="122">
        <v>43846.880335648151</v>
      </c>
    </row>
    <row r="6651" spans="1:4" x14ac:dyDescent="0.25">
      <c r="A6651" s="78" t="s">
        <v>279</v>
      </c>
      <c r="B6651" s="78" t="s">
        <v>2859</v>
      </c>
      <c r="C6651" s="86" t="s">
        <v>1547</v>
      </c>
      <c r="D6651" s="122">
        <v>43846.880335648151</v>
      </c>
    </row>
    <row r="6652" spans="1:4" x14ac:dyDescent="0.25">
      <c r="A6652" s="78" t="s">
        <v>279</v>
      </c>
      <c r="B6652" s="78" t="s">
        <v>3015</v>
      </c>
      <c r="C6652" s="86" t="s">
        <v>1547</v>
      </c>
      <c r="D6652" s="122">
        <v>43846.880335648151</v>
      </c>
    </row>
    <row r="6653" spans="1:4" x14ac:dyDescent="0.25">
      <c r="A6653" s="78" t="s">
        <v>279</v>
      </c>
      <c r="B6653" s="78" t="s">
        <v>2860</v>
      </c>
      <c r="C6653" s="86" t="s">
        <v>1547</v>
      </c>
      <c r="D6653" s="122">
        <v>43846.880335648151</v>
      </c>
    </row>
    <row r="6654" spans="1:4" x14ac:dyDescent="0.25">
      <c r="A6654" s="78" t="s">
        <v>279</v>
      </c>
      <c r="B6654" s="78" t="s">
        <v>2861</v>
      </c>
      <c r="C6654" s="86" t="s">
        <v>1547</v>
      </c>
      <c r="D6654" s="122">
        <v>43846.880335648151</v>
      </c>
    </row>
    <row r="6655" spans="1:4" x14ac:dyDescent="0.25">
      <c r="A6655" s="78" t="s">
        <v>279</v>
      </c>
      <c r="B6655" s="78" t="s">
        <v>2862</v>
      </c>
      <c r="C6655" s="86" t="s">
        <v>1547</v>
      </c>
      <c r="D6655" s="122">
        <v>43846.880335648151</v>
      </c>
    </row>
    <row r="6656" spans="1:4" x14ac:dyDescent="0.25">
      <c r="A6656" s="78" t="s">
        <v>279</v>
      </c>
      <c r="B6656" s="78" t="s">
        <v>3036</v>
      </c>
      <c r="C6656" s="86" t="s">
        <v>1547</v>
      </c>
      <c r="D6656" s="122">
        <v>43846.880335648151</v>
      </c>
    </row>
    <row r="6657" spans="1:4" x14ac:dyDescent="0.25">
      <c r="A6657" s="78" t="s">
        <v>279</v>
      </c>
      <c r="B6657" s="78" t="s">
        <v>1678</v>
      </c>
      <c r="C6657" s="86" t="s">
        <v>1547</v>
      </c>
      <c r="D6657" s="122">
        <v>43846.880335648151</v>
      </c>
    </row>
    <row r="6658" spans="1:4" x14ac:dyDescent="0.25">
      <c r="A6658" s="78" t="s">
        <v>279</v>
      </c>
      <c r="B6658" s="78" t="s">
        <v>3012</v>
      </c>
      <c r="C6658" s="86" t="s">
        <v>1547</v>
      </c>
      <c r="D6658" s="122">
        <v>43846.880335648151</v>
      </c>
    </row>
    <row r="6659" spans="1:4" x14ac:dyDescent="0.25">
      <c r="A6659" s="78" t="s">
        <v>279</v>
      </c>
      <c r="B6659" s="78" t="s">
        <v>2863</v>
      </c>
      <c r="C6659" s="86" t="s">
        <v>1547</v>
      </c>
      <c r="D6659" s="122">
        <v>43846.880335648151</v>
      </c>
    </row>
    <row r="6660" spans="1:4" x14ac:dyDescent="0.25">
      <c r="A6660" s="78" t="s">
        <v>279</v>
      </c>
      <c r="B6660" s="78" t="s">
        <v>2864</v>
      </c>
      <c r="C6660" s="86" t="s">
        <v>1547</v>
      </c>
      <c r="D6660" s="122">
        <v>43846.880335648151</v>
      </c>
    </row>
    <row r="6661" spans="1:4" x14ac:dyDescent="0.25">
      <c r="A6661" s="78" t="s">
        <v>279</v>
      </c>
      <c r="B6661" s="78" t="s">
        <v>2527</v>
      </c>
      <c r="C6661" s="86" t="s">
        <v>1547</v>
      </c>
      <c r="D6661" s="122">
        <v>43846.880335648151</v>
      </c>
    </row>
    <row r="6662" spans="1:4" x14ac:dyDescent="0.25">
      <c r="A6662" s="78" t="s">
        <v>279</v>
      </c>
      <c r="B6662" s="78" t="s">
        <v>2546</v>
      </c>
      <c r="C6662" s="86" t="s">
        <v>1547</v>
      </c>
      <c r="D6662" s="122">
        <v>43846.880335648151</v>
      </c>
    </row>
    <row r="6663" spans="1:4" x14ac:dyDescent="0.25">
      <c r="A6663" s="78" t="s">
        <v>279</v>
      </c>
      <c r="B6663" s="78" t="s">
        <v>2865</v>
      </c>
      <c r="C6663" s="86" t="s">
        <v>1547</v>
      </c>
      <c r="D6663" s="122">
        <v>43846.880335648151</v>
      </c>
    </row>
    <row r="6664" spans="1:4" x14ac:dyDescent="0.25">
      <c r="A6664" s="78" t="s">
        <v>279</v>
      </c>
      <c r="B6664" s="78" t="s">
        <v>2982</v>
      </c>
      <c r="C6664" s="86" t="s">
        <v>1547</v>
      </c>
      <c r="D6664" s="122">
        <v>43846.880335648151</v>
      </c>
    </row>
    <row r="6665" spans="1:4" x14ac:dyDescent="0.25">
      <c r="A6665" s="78" t="s">
        <v>279</v>
      </c>
      <c r="B6665" s="78" t="s">
        <v>3232</v>
      </c>
      <c r="C6665" s="86" t="s">
        <v>1547</v>
      </c>
      <c r="D6665" s="122">
        <v>43846.880335648151</v>
      </c>
    </row>
    <row r="6666" spans="1:4" x14ac:dyDescent="0.25">
      <c r="A6666" s="78" t="s">
        <v>279</v>
      </c>
      <c r="B6666" s="78" t="s">
        <v>3146</v>
      </c>
      <c r="C6666" s="86" t="s">
        <v>1547</v>
      </c>
      <c r="D6666" s="122">
        <v>43846.880335648151</v>
      </c>
    </row>
    <row r="6667" spans="1:4" x14ac:dyDescent="0.25">
      <c r="A6667" s="78" t="s">
        <v>279</v>
      </c>
      <c r="B6667" s="78" t="s">
        <v>2866</v>
      </c>
      <c r="C6667" s="86" t="s">
        <v>1547</v>
      </c>
      <c r="D6667" s="122">
        <v>43846.880335648151</v>
      </c>
    </row>
    <row r="6668" spans="1:4" x14ac:dyDescent="0.25">
      <c r="A6668" s="78" t="s">
        <v>279</v>
      </c>
      <c r="B6668" s="78" t="s">
        <v>2990</v>
      </c>
      <c r="C6668" s="86" t="s">
        <v>1547</v>
      </c>
      <c r="D6668" s="122">
        <v>43846.880335648151</v>
      </c>
    </row>
    <row r="6669" spans="1:4" x14ac:dyDescent="0.25">
      <c r="A6669" s="78" t="s">
        <v>279</v>
      </c>
      <c r="B6669" s="78" t="s">
        <v>2867</v>
      </c>
      <c r="C6669" s="86" t="s">
        <v>1547</v>
      </c>
      <c r="D6669" s="122">
        <v>43846.880335648151</v>
      </c>
    </row>
    <row r="6670" spans="1:4" x14ac:dyDescent="0.25">
      <c r="A6670" s="78" t="s">
        <v>279</v>
      </c>
      <c r="B6670" s="78" t="s">
        <v>2868</v>
      </c>
      <c r="C6670" s="86" t="s">
        <v>1547</v>
      </c>
      <c r="D6670" s="122">
        <v>43846.880335648151</v>
      </c>
    </row>
    <row r="6671" spans="1:4" x14ac:dyDescent="0.25">
      <c r="A6671" s="78" t="s">
        <v>279</v>
      </c>
      <c r="B6671" s="78" t="s">
        <v>2869</v>
      </c>
      <c r="C6671" s="86" t="s">
        <v>1547</v>
      </c>
      <c r="D6671" s="122">
        <v>43846.880335648151</v>
      </c>
    </row>
    <row r="6672" spans="1:4" x14ac:dyDescent="0.25">
      <c r="A6672" s="78" t="s">
        <v>279</v>
      </c>
      <c r="B6672" s="78" t="s">
        <v>2870</v>
      </c>
      <c r="C6672" s="86" t="s">
        <v>1547</v>
      </c>
      <c r="D6672" s="122">
        <v>43846.880335648151</v>
      </c>
    </row>
    <row r="6673" spans="1:4" x14ac:dyDescent="0.25">
      <c r="A6673" s="78" t="s">
        <v>279</v>
      </c>
      <c r="B6673" s="78" t="s">
        <v>2590</v>
      </c>
      <c r="C6673" s="86" t="s">
        <v>1547</v>
      </c>
      <c r="D6673" s="122">
        <v>43846.880335648151</v>
      </c>
    </row>
    <row r="6674" spans="1:4" x14ac:dyDescent="0.25">
      <c r="A6674" s="78" t="s">
        <v>279</v>
      </c>
      <c r="B6674" s="78" t="s">
        <v>2989</v>
      </c>
      <c r="C6674" s="86" t="s">
        <v>1547</v>
      </c>
      <c r="D6674" s="122">
        <v>43846.880335648151</v>
      </c>
    </row>
    <row r="6675" spans="1:4" x14ac:dyDescent="0.25">
      <c r="A6675" s="78" t="s">
        <v>279</v>
      </c>
      <c r="B6675" s="78" t="s">
        <v>2981</v>
      </c>
      <c r="C6675" s="86" t="s">
        <v>1547</v>
      </c>
      <c r="D6675" s="122">
        <v>43846.880335648151</v>
      </c>
    </row>
    <row r="6676" spans="1:4" x14ac:dyDescent="0.25">
      <c r="A6676" s="78" t="s">
        <v>279</v>
      </c>
      <c r="B6676" s="78" t="s">
        <v>2994</v>
      </c>
      <c r="C6676" s="86" t="s">
        <v>1547</v>
      </c>
      <c r="D6676" s="122">
        <v>43846.880335648151</v>
      </c>
    </row>
    <row r="6677" spans="1:4" x14ac:dyDescent="0.25">
      <c r="A6677" s="78" t="s">
        <v>279</v>
      </c>
      <c r="B6677" s="78" t="s">
        <v>65</v>
      </c>
      <c r="C6677" s="86" t="s">
        <v>1547</v>
      </c>
      <c r="D6677" s="122">
        <v>43846.880335648151</v>
      </c>
    </row>
    <row r="6678" spans="1:4" x14ac:dyDescent="0.25">
      <c r="A6678" s="78" t="s">
        <v>279</v>
      </c>
      <c r="B6678" s="78" t="s">
        <v>2723</v>
      </c>
      <c r="C6678" s="86" t="s">
        <v>1547</v>
      </c>
      <c r="D6678" s="122">
        <v>43846.880335648151</v>
      </c>
    </row>
    <row r="6679" spans="1:4" x14ac:dyDescent="0.25">
      <c r="A6679" s="78" t="s">
        <v>279</v>
      </c>
      <c r="B6679" s="78" t="s">
        <v>2506</v>
      </c>
      <c r="C6679" s="86" t="s">
        <v>1547</v>
      </c>
      <c r="D6679" s="122">
        <v>43846.880335648151</v>
      </c>
    </row>
    <row r="6680" spans="1:4" x14ac:dyDescent="0.25">
      <c r="A6680" s="78" t="s">
        <v>279</v>
      </c>
      <c r="B6680" s="78" t="s">
        <v>3007</v>
      </c>
      <c r="C6680" s="86" t="s">
        <v>1547</v>
      </c>
      <c r="D6680" s="122">
        <v>43846.880335648151</v>
      </c>
    </row>
    <row r="6681" spans="1:4" x14ac:dyDescent="0.25">
      <c r="A6681" s="78" t="s">
        <v>279</v>
      </c>
      <c r="B6681" s="78" t="s">
        <v>2448</v>
      </c>
      <c r="C6681" s="86" t="s">
        <v>1547</v>
      </c>
      <c r="D6681" s="122">
        <v>43846.880335648151</v>
      </c>
    </row>
    <row r="6682" spans="1:4" x14ac:dyDescent="0.25">
      <c r="A6682" s="78" t="s">
        <v>279</v>
      </c>
      <c r="B6682" s="78" t="s">
        <v>3008</v>
      </c>
      <c r="C6682" s="86" t="s">
        <v>1547</v>
      </c>
      <c r="D6682" s="122">
        <v>43846.880335648151</v>
      </c>
    </row>
    <row r="6683" spans="1:4" x14ac:dyDescent="0.25">
      <c r="A6683" s="78" t="s">
        <v>279</v>
      </c>
      <c r="B6683" s="78" t="s">
        <v>3009</v>
      </c>
      <c r="C6683" s="86" t="s">
        <v>1547</v>
      </c>
      <c r="D6683" s="122">
        <v>43846.880335648151</v>
      </c>
    </row>
    <row r="6684" spans="1:4" x14ac:dyDescent="0.25">
      <c r="A6684" s="78" t="s">
        <v>279</v>
      </c>
      <c r="B6684" s="78" t="s">
        <v>2465</v>
      </c>
      <c r="C6684" s="86" t="s">
        <v>1547</v>
      </c>
      <c r="D6684" s="122">
        <v>43846.880335648151</v>
      </c>
    </row>
    <row r="6685" spans="1:4" x14ac:dyDescent="0.25">
      <c r="A6685" s="78" t="s">
        <v>279</v>
      </c>
      <c r="B6685" s="78" t="s">
        <v>3010</v>
      </c>
      <c r="C6685" s="86" t="s">
        <v>1547</v>
      </c>
      <c r="D6685" s="122">
        <v>43846.880335648151</v>
      </c>
    </row>
    <row r="6686" spans="1:4" x14ac:dyDescent="0.25">
      <c r="A6686" s="78" t="s">
        <v>222</v>
      </c>
      <c r="B6686" s="78" t="s">
        <v>3011</v>
      </c>
      <c r="C6686" s="86" t="s">
        <v>1368</v>
      </c>
      <c r="D6686" s="122">
        <v>43846.777349537035</v>
      </c>
    </row>
    <row r="6687" spans="1:4" x14ac:dyDescent="0.25">
      <c r="A6687" s="78" t="s">
        <v>222</v>
      </c>
      <c r="B6687" s="78" t="s">
        <v>2485</v>
      </c>
      <c r="C6687" s="86" t="s">
        <v>1368</v>
      </c>
      <c r="D6687" s="122">
        <v>43846.777349537035</v>
      </c>
    </row>
    <row r="6688" spans="1:4" x14ac:dyDescent="0.25">
      <c r="A6688" s="78" t="s">
        <v>222</v>
      </c>
      <c r="B6688" s="78" t="s">
        <v>2994</v>
      </c>
      <c r="C6688" s="86" t="s">
        <v>1368</v>
      </c>
      <c r="D6688" s="122">
        <v>43846.777349537035</v>
      </c>
    </row>
    <row r="6689" spans="1:4" x14ac:dyDescent="0.25">
      <c r="A6689" s="78" t="s">
        <v>222</v>
      </c>
      <c r="B6689" s="78" t="s">
        <v>2997</v>
      </c>
      <c r="C6689" s="86" t="s">
        <v>1368</v>
      </c>
      <c r="D6689" s="122">
        <v>43846.777349537035</v>
      </c>
    </row>
    <row r="6690" spans="1:4" x14ac:dyDescent="0.25">
      <c r="A6690" s="78" t="s">
        <v>222</v>
      </c>
      <c r="B6690" s="78">
        <v>31</v>
      </c>
      <c r="C6690" s="86" t="s">
        <v>1368</v>
      </c>
      <c r="D6690" s="122">
        <v>43846.777349537035</v>
      </c>
    </row>
    <row r="6691" spans="1:4" x14ac:dyDescent="0.25">
      <c r="A6691" s="78" t="s">
        <v>222</v>
      </c>
      <c r="B6691" s="78" t="s">
        <v>2982</v>
      </c>
      <c r="C6691" s="86" t="s">
        <v>1368</v>
      </c>
      <c r="D6691" s="122">
        <v>43846.777349537035</v>
      </c>
    </row>
    <row r="6692" spans="1:4" x14ac:dyDescent="0.25">
      <c r="A6692" s="78" t="s">
        <v>222</v>
      </c>
      <c r="B6692" s="78" t="s">
        <v>2446</v>
      </c>
      <c r="C6692" s="86" t="s">
        <v>1368</v>
      </c>
      <c r="D6692" s="122">
        <v>43846.777349537035</v>
      </c>
    </row>
    <row r="6693" spans="1:4" x14ac:dyDescent="0.25">
      <c r="A6693" s="78" t="s">
        <v>222</v>
      </c>
      <c r="B6693" s="78" t="s">
        <v>2497</v>
      </c>
      <c r="C6693" s="86" t="s">
        <v>1368</v>
      </c>
      <c r="D6693" s="122">
        <v>43846.777349537035</v>
      </c>
    </row>
    <row r="6694" spans="1:4" x14ac:dyDescent="0.25">
      <c r="A6694" s="78" t="s">
        <v>222</v>
      </c>
      <c r="B6694" s="78" t="s">
        <v>2989</v>
      </c>
      <c r="C6694" s="86" t="s">
        <v>1368</v>
      </c>
      <c r="D6694" s="122">
        <v>43846.777349537035</v>
      </c>
    </row>
    <row r="6695" spans="1:4" x14ac:dyDescent="0.25">
      <c r="A6695" s="78" t="s">
        <v>222</v>
      </c>
      <c r="B6695" s="78" t="s">
        <v>3012</v>
      </c>
      <c r="C6695" s="86" t="s">
        <v>1368</v>
      </c>
      <c r="D6695" s="122">
        <v>43846.777349537035</v>
      </c>
    </row>
    <row r="6696" spans="1:4" x14ac:dyDescent="0.25">
      <c r="A6696" s="78" t="s">
        <v>222</v>
      </c>
      <c r="B6696" s="78" t="s">
        <v>2498</v>
      </c>
      <c r="C6696" s="86" t="s">
        <v>1368</v>
      </c>
      <c r="D6696" s="122">
        <v>43846.777349537035</v>
      </c>
    </row>
    <row r="6697" spans="1:4" x14ac:dyDescent="0.25">
      <c r="A6697" s="78" t="s">
        <v>222</v>
      </c>
      <c r="B6697" s="78" t="s">
        <v>2458</v>
      </c>
      <c r="C6697" s="86" t="s">
        <v>1368</v>
      </c>
      <c r="D6697" s="122">
        <v>43846.777349537035</v>
      </c>
    </row>
    <row r="6698" spans="1:4" x14ac:dyDescent="0.25">
      <c r="A6698" s="78" t="s">
        <v>222</v>
      </c>
      <c r="B6698" s="78" t="s">
        <v>2499</v>
      </c>
      <c r="C6698" s="86" t="s">
        <v>1368</v>
      </c>
      <c r="D6698" s="122">
        <v>43846.777349537035</v>
      </c>
    </row>
    <row r="6699" spans="1:4" x14ac:dyDescent="0.25">
      <c r="A6699" s="78" t="s">
        <v>222</v>
      </c>
      <c r="B6699" s="78" t="s">
        <v>3013</v>
      </c>
      <c r="C6699" s="86" t="s">
        <v>1368</v>
      </c>
      <c r="D6699" s="122">
        <v>43846.777349537035</v>
      </c>
    </row>
    <row r="6700" spans="1:4" x14ac:dyDescent="0.25">
      <c r="A6700" s="78" t="s">
        <v>222</v>
      </c>
      <c r="B6700" s="78" t="s">
        <v>2501</v>
      </c>
      <c r="C6700" s="86" t="s">
        <v>1368</v>
      </c>
      <c r="D6700" s="122">
        <v>43846.777349537035</v>
      </c>
    </row>
    <row r="6701" spans="1:4" x14ac:dyDescent="0.25">
      <c r="A6701" s="78" t="s">
        <v>222</v>
      </c>
      <c r="B6701" s="78" t="s">
        <v>1678</v>
      </c>
      <c r="C6701" s="86" t="s">
        <v>1368</v>
      </c>
      <c r="D6701" s="122">
        <v>43846.777349537035</v>
      </c>
    </row>
    <row r="6702" spans="1:4" x14ac:dyDescent="0.25">
      <c r="A6702" s="78" t="s">
        <v>222</v>
      </c>
      <c r="B6702" s="78" t="s">
        <v>2981</v>
      </c>
      <c r="C6702" s="86" t="s">
        <v>1368</v>
      </c>
      <c r="D6702" s="122">
        <v>43846.777349537035</v>
      </c>
    </row>
    <row r="6703" spans="1:4" x14ac:dyDescent="0.25">
      <c r="A6703" s="78" t="s">
        <v>222</v>
      </c>
      <c r="B6703" s="78" t="s">
        <v>2502</v>
      </c>
      <c r="C6703" s="86" t="s">
        <v>1368</v>
      </c>
      <c r="D6703" s="122">
        <v>43846.777349537035</v>
      </c>
    </row>
    <row r="6704" spans="1:4" x14ac:dyDescent="0.25">
      <c r="A6704" s="78" t="s">
        <v>222</v>
      </c>
      <c r="B6704" s="78" t="s">
        <v>3014</v>
      </c>
      <c r="C6704" s="86" t="s">
        <v>1368</v>
      </c>
      <c r="D6704" s="122">
        <v>43846.777349537035</v>
      </c>
    </row>
    <row r="6705" spans="1:4" x14ac:dyDescent="0.25">
      <c r="A6705" s="78" t="s">
        <v>222</v>
      </c>
      <c r="B6705" s="78" t="s">
        <v>3015</v>
      </c>
      <c r="C6705" s="86" t="s">
        <v>1368</v>
      </c>
      <c r="D6705" s="122">
        <v>43846.777349537035</v>
      </c>
    </row>
    <row r="6706" spans="1:4" x14ac:dyDescent="0.25">
      <c r="A6706" s="78" t="s">
        <v>222</v>
      </c>
      <c r="B6706" s="78" t="s">
        <v>2471</v>
      </c>
      <c r="C6706" s="86" t="s">
        <v>1368</v>
      </c>
      <c r="D6706" s="122">
        <v>43846.777349537035</v>
      </c>
    </row>
    <row r="6707" spans="1:4" x14ac:dyDescent="0.25">
      <c r="A6707" s="78" t="s">
        <v>222</v>
      </c>
      <c r="B6707" s="78" t="s">
        <v>2995</v>
      </c>
      <c r="C6707" s="86" t="s">
        <v>1368</v>
      </c>
      <c r="D6707" s="122">
        <v>43846.777349537035</v>
      </c>
    </row>
    <row r="6708" spans="1:4" x14ac:dyDescent="0.25">
      <c r="A6708" s="78" t="s">
        <v>222</v>
      </c>
      <c r="B6708" s="78" t="s">
        <v>2503</v>
      </c>
      <c r="C6708" s="86" t="s">
        <v>1368</v>
      </c>
      <c r="D6708" s="122">
        <v>43846.777349537035</v>
      </c>
    </row>
    <row r="6709" spans="1:4" x14ac:dyDescent="0.25">
      <c r="A6709" s="78" t="s">
        <v>222</v>
      </c>
      <c r="B6709" s="78" t="s">
        <v>2504</v>
      </c>
      <c r="C6709" s="86" t="s">
        <v>1368</v>
      </c>
      <c r="D6709" s="122">
        <v>43846.777349537035</v>
      </c>
    </row>
    <row r="6710" spans="1:4" x14ac:dyDescent="0.25">
      <c r="A6710" s="78" t="s">
        <v>222</v>
      </c>
      <c r="B6710" s="78" t="s">
        <v>3016</v>
      </c>
      <c r="C6710" s="86" t="s">
        <v>1368</v>
      </c>
      <c r="D6710" s="122">
        <v>43846.777349537035</v>
      </c>
    </row>
    <row r="6711" spans="1:4" x14ac:dyDescent="0.25">
      <c r="A6711" s="78" t="s">
        <v>286</v>
      </c>
      <c r="B6711" s="78" t="s">
        <v>3142</v>
      </c>
      <c r="C6711" s="86" t="s">
        <v>1658</v>
      </c>
      <c r="D6711" s="122">
        <v>43852.589965277781</v>
      </c>
    </row>
    <row r="6712" spans="1:4" x14ac:dyDescent="0.25">
      <c r="A6712" s="78" t="s">
        <v>286</v>
      </c>
      <c r="B6712" s="78" t="s">
        <v>2781</v>
      </c>
      <c r="C6712" s="86" t="s">
        <v>1658</v>
      </c>
      <c r="D6712" s="122">
        <v>43852.589965277781</v>
      </c>
    </row>
    <row r="6713" spans="1:4" x14ac:dyDescent="0.25">
      <c r="A6713" s="78" t="s">
        <v>286</v>
      </c>
      <c r="B6713" s="78" t="s">
        <v>2980</v>
      </c>
      <c r="C6713" s="86" t="s">
        <v>1658</v>
      </c>
      <c r="D6713" s="122">
        <v>43852.589965277781</v>
      </c>
    </row>
    <row r="6714" spans="1:4" x14ac:dyDescent="0.25">
      <c r="A6714" s="78" t="s">
        <v>286</v>
      </c>
      <c r="B6714" s="78" t="s">
        <v>3037</v>
      </c>
      <c r="C6714" s="86" t="s">
        <v>1658</v>
      </c>
      <c r="D6714" s="122">
        <v>43852.589965277781</v>
      </c>
    </row>
    <row r="6715" spans="1:4" x14ac:dyDescent="0.25">
      <c r="A6715" s="78" t="s">
        <v>286</v>
      </c>
      <c r="B6715" s="78" t="s">
        <v>2575</v>
      </c>
      <c r="C6715" s="86" t="s">
        <v>1658</v>
      </c>
      <c r="D6715" s="122">
        <v>43852.589965277781</v>
      </c>
    </row>
    <row r="6716" spans="1:4" x14ac:dyDescent="0.25">
      <c r="A6716" s="78" t="s">
        <v>286</v>
      </c>
      <c r="B6716" s="78" t="s">
        <v>2984</v>
      </c>
      <c r="C6716" s="86" t="s">
        <v>1658</v>
      </c>
      <c r="D6716" s="122">
        <v>43852.589965277781</v>
      </c>
    </row>
    <row r="6717" spans="1:4" x14ac:dyDescent="0.25">
      <c r="A6717" s="78" t="s">
        <v>286</v>
      </c>
      <c r="B6717" s="78" t="s">
        <v>2994</v>
      </c>
      <c r="C6717" s="86" t="s">
        <v>1658</v>
      </c>
      <c r="D6717" s="122">
        <v>43852.589965277781</v>
      </c>
    </row>
    <row r="6718" spans="1:4" x14ac:dyDescent="0.25">
      <c r="A6718" s="78" t="s">
        <v>286</v>
      </c>
      <c r="B6718" s="78" t="s">
        <v>65</v>
      </c>
      <c r="C6718" s="86" t="s">
        <v>1658</v>
      </c>
      <c r="D6718" s="122">
        <v>43852.589965277781</v>
      </c>
    </row>
    <row r="6719" spans="1:4" x14ac:dyDescent="0.25">
      <c r="A6719" s="78" t="s">
        <v>286</v>
      </c>
      <c r="B6719" s="78" t="s">
        <v>2985</v>
      </c>
      <c r="C6719" s="86" t="s">
        <v>1658</v>
      </c>
      <c r="D6719" s="122">
        <v>43852.589965277781</v>
      </c>
    </row>
    <row r="6720" spans="1:4" x14ac:dyDescent="0.25">
      <c r="A6720" s="78" t="s">
        <v>286</v>
      </c>
      <c r="B6720" s="78" t="s">
        <v>3029</v>
      </c>
      <c r="C6720" s="86" t="s">
        <v>1658</v>
      </c>
      <c r="D6720" s="122">
        <v>43852.589965277781</v>
      </c>
    </row>
    <row r="6721" spans="1:4" x14ac:dyDescent="0.25">
      <c r="A6721" s="78" t="s">
        <v>286</v>
      </c>
      <c r="B6721" s="78" t="s">
        <v>2455</v>
      </c>
      <c r="C6721" s="86" t="s">
        <v>1658</v>
      </c>
      <c r="D6721" s="122">
        <v>43852.589965277781</v>
      </c>
    </row>
    <row r="6722" spans="1:4" x14ac:dyDescent="0.25">
      <c r="A6722" s="78" t="s">
        <v>286</v>
      </c>
      <c r="B6722" s="78" t="s">
        <v>2459</v>
      </c>
      <c r="C6722" s="86" t="s">
        <v>1658</v>
      </c>
      <c r="D6722" s="122">
        <v>43852.589965277781</v>
      </c>
    </row>
    <row r="6723" spans="1:4" x14ac:dyDescent="0.25">
      <c r="A6723" s="78" t="s">
        <v>286</v>
      </c>
      <c r="B6723" s="78" t="s">
        <v>2782</v>
      </c>
      <c r="C6723" s="86" t="s">
        <v>1658</v>
      </c>
      <c r="D6723" s="122">
        <v>43852.589965277781</v>
      </c>
    </row>
    <row r="6724" spans="1:4" x14ac:dyDescent="0.25">
      <c r="A6724" s="78" t="s">
        <v>286</v>
      </c>
      <c r="B6724" s="78" t="s">
        <v>2609</v>
      </c>
      <c r="C6724" s="86" t="s">
        <v>1658</v>
      </c>
      <c r="D6724" s="122">
        <v>43852.589965277781</v>
      </c>
    </row>
    <row r="6725" spans="1:4" x14ac:dyDescent="0.25">
      <c r="A6725" s="78" t="s">
        <v>286</v>
      </c>
      <c r="B6725" s="78" t="s">
        <v>2610</v>
      </c>
      <c r="C6725" s="86" t="s">
        <v>1658</v>
      </c>
      <c r="D6725" s="122">
        <v>43852.589965277781</v>
      </c>
    </row>
    <row r="6726" spans="1:4" x14ac:dyDescent="0.25">
      <c r="A6726" s="78" t="s">
        <v>286</v>
      </c>
      <c r="B6726" s="78" t="s">
        <v>3143</v>
      </c>
      <c r="C6726" s="86" t="s">
        <v>1658</v>
      </c>
      <c r="D6726" s="122">
        <v>43852.589965277781</v>
      </c>
    </row>
    <row r="6727" spans="1:4" x14ac:dyDescent="0.25">
      <c r="A6727" s="78" t="s">
        <v>286</v>
      </c>
      <c r="B6727" s="78" t="s">
        <v>2981</v>
      </c>
      <c r="C6727" s="86" t="s">
        <v>1658</v>
      </c>
      <c r="D6727" s="122">
        <v>43852.589965277781</v>
      </c>
    </row>
    <row r="6728" spans="1:4" x14ac:dyDescent="0.25">
      <c r="A6728" s="78" t="s">
        <v>286</v>
      </c>
      <c r="B6728" s="78" t="s">
        <v>2458</v>
      </c>
      <c r="C6728" s="86" t="s">
        <v>1658</v>
      </c>
      <c r="D6728" s="122">
        <v>43852.589965277781</v>
      </c>
    </row>
    <row r="6729" spans="1:4" x14ac:dyDescent="0.25">
      <c r="A6729" s="78" t="s">
        <v>286</v>
      </c>
      <c r="B6729" s="78" t="s">
        <v>3001</v>
      </c>
      <c r="C6729" s="86" t="s">
        <v>1658</v>
      </c>
      <c r="D6729" s="122">
        <v>43852.589965277781</v>
      </c>
    </row>
    <row r="6730" spans="1:4" x14ac:dyDescent="0.25">
      <c r="A6730" s="78" t="s">
        <v>286</v>
      </c>
      <c r="B6730" s="78" t="s">
        <v>2643</v>
      </c>
      <c r="C6730" s="86" t="s">
        <v>1658</v>
      </c>
      <c r="D6730" s="122">
        <v>43852.589965277781</v>
      </c>
    </row>
    <row r="6731" spans="1:4" x14ac:dyDescent="0.25">
      <c r="A6731" s="78" t="s">
        <v>286</v>
      </c>
      <c r="B6731" s="78" t="s">
        <v>3035</v>
      </c>
      <c r="C6731" s="86" t="s">
        <v>1658</v>
      </c>
      <c r="D6731" s="122">
        <v>43852.589965277781</v>
      </c>
    </row>
    <row r="6732" spans="1:4" x14ac:dyDescent="0.25">
      <c r="A6732" s="78" t="s">
        <v>286</v>
      </c>
      <c r="B6732" s="78" t="s">
        <v>2549</v>
      </c>
      <c r="C6732" s="86" t="s">
        <v>1658</v>
      </c>
      <c r="D6732" s="122">
        <v>43852.589965277781</v>
      </c>
    </row>
    <row r="6733" spans="1:4" x14ac:dyDescent="0.25">
      <c r="A6733" s="78" t="s">
        <v>286</v>
      </c>
      <c r="B6733" s="78" t="s">
        <v>3007</v>
      </c>
      <c r="C6733" s="86" t="s">
        <v>1658</v>
      </c>
      <c r="D6733" s="122">
        <v>43852.589965277781</v>
      </c>
    </row>
    <row r="6734" spans="1:4" x14ac:dyDescent="0.25">
      <c r="A6734" s="78" t="s">
        <v>286</v>
      </c>
      <c r="B6734" s="78" t="s">
        <v>2448</v>
      </c>
      <c r="C6734" s="86" t="s">
        <v>1658</v>
      </c>
      <c r="D6734" s="122">
        <v>43852.589965277781</v>
      </c>
    </row>
    <row r="6735" spans="1:4" x14ac:dyDescent="0.25">
      <c r="A6735" s="78" t="s">
        <v>286</v>
      </c>
      <c r="B6735" s="78" t="s">
        <v>2783</v>
      </c>
      <c r="C6735" s="86" t="s">
        <v>1658</v>
      </c>
      <c r="D6735" s="122">
        <v>43852.589965277781</v>
      </c>
    </row>
    <row r="6736" spans="1:4" x14ac:dyDescent="0.25">
      <c r="A6736" s="78" t="s">
        <v>286</v>
      </c>
      <c r="B6736" s="78" t="s">
        <v>2995</v>
      </c>
      <c r="C6736" s="86" t="s">
        <v>1658</v>
      </c>
      <c r="D6736" s="122">
        <v>43852.589965277781</v>
      </c>
    </row>
    <row r="6737" spans="1:4" x14ac:dyDescent="0.25">
      <c r="A6737" s="78" t="s">
        <v>286</v>
      </c>
      <c r="B6737" s="78" t="s">
        <v>3015</v>
      </c>
      <c r="C6737" s="86" t="s">
        <v>1658</v>
      </c>
      <c r="D6737" s="122">
        <v>43852.589965277781</v>
      </c>
    </row>
    <row r="6738" spans="1:4" x14ac:dyDescent="0.25">
      <c r="A6738" s="78" t="s">
        <v>286</v>
      </c>
      <c r="B6738" s="78" t="s">
        <v>2784</v>
      </c>
      <c r="C6738" s="86" t="s">
        <v>1658</v>
      </c>
      <c r="D6738" s="122">
        <v>43852.589965277781</v>
      </c>
    </row>
    <row r="6739" spans="1:4" x14ac:dyDescent="0.25">
      <c r="A6739" s="78" t="s">
        <v>286</v>
      </c>
      <c r="B6739" s="78" t="s">
        <v>3028</v>
      </c>
      <c r="C6739" s="86" t="s">
        <v>1657</v>
      </c>
      <c r="D6739" s="122">
        <v>43852.350787037038</v>
      </c>
    </row>
    <row r="6740" spans="1:4" x14ac:dyDescent="0.25">
      <c r="A6740" s="78" t="s">
        <v>286</v>
      </c>
      <c r="B6740" s="78" t="s">
        <v>2616</v>
      </c>
      <c r="C6740" s="86" t="s">
        <v>1657</v>
      </c>
      <c r="D6740" s="122">
        <v>43852.350787037038</v>
      </c>
    </row>
    <row r="6741" spans="1:4" x14ac:dyDescent="0.25">
      <c r="A6741" s="78" t="s">
        <v>286</v>
      </c>
      <c r="B6741" s="78" t="s">
        <v>3070</v>
      </c>
      <c r="C6741" s="86" t="s">
        <v>1657</v>
      </c>
      <c r="D6741" s="122">
        <v>43852.350787037038</v>
      </c>
    </row>
    <row r="6742" spans="1:4" x14ac:dyDescent="0.25">
      <c r="A6742" s="78" t="s">
        <v>286</v>
      </c>
      <c r="B6742" s="78" t="s">
        <v>3186</v>
      </c>
      <c r="C6742" s="86" t="s">
        <v>1657</v>
      </c>
      <c r="D6742" s="122">
        <v>43852.350787037038</v>
      </c>
    </row>
    <row r="6743" spans="1:4" x14ac:dyDescent="0.25">
      <c r="A6743" s="78" t="s">
        <v>286</v>
      </c>
      <c r="B6743" s="78" t="s">
        <v>2990</v>
      </c>
      <c r="C6743" s="86" t="s">
        <v>1657</v>
      </c>
      <c r="D6743" s="122">
        <v>43852.350787037038</v>
      </c>
    </row>
    <row r="6744" spans="1:4" x14ac:dyDescent="0.25">
      <c r="A6744" s="78" t="s">
        <v>286</v>
      </c>
      <c r="B6744" s="78" t="s">
        <v>2617</v>
      </c>
      <c r="C6744" s="86" t="s">
        <v>1657</v>
      </c>
      <c r="D6744" s="122">
        <v>43852.350787037038</v>
      </c>
    </row>
    <row r="6745" spans="1:4" x14ac:dyDescent="0.25">
      <c r="A6745" s="78" t="s">
        <v>286</v>
      </c>
      <c r="B6745" s="78" t="s">
        <v>2981</v>
      </c>
      <c r="C6745" s="86" t="s">
        <v>1657</v>
      </c>
      <c r="D6745" s="122">
        <v>43852.350787037038</v>
      </c>
    </row>
    <row r="6746" spans="1:4" x14ac:dyDescent="0.25">
      <c r="A6746" s="78" t="s">
        <v>286</v>
      </c>
      <c r="B6746" s="78" t="s">
        <v>2994</v>
      </c>
      <c r="C6746" s="86" t="s">
        <v>1657</v>
      </c>
      <c r="D6746" s="122">
        <v>43852.350787037038</v>
      </c>
    </row>
    <row r="6747" spans="1:4" x14ac:dyDescent="0.25">
      <c r="A6747" s="78" t="s">
        <v>286</v>
      </c>
      <c r="B6747" s="78" t="s">
        <v>3110</v>
      </c>
      <c r="C6747" s="86" t="s">
        <v>1657</v>
      </c>
      <c r="D6747" s="122">
        <v>43852.350787037038</v>
      </c>
    </row>
    <row r="6748" spans="1:4" x14ac:dyDescent="0.25">
      <c r="A6748" s="78" t="s">
        <v>286</v>
      </c>
      <c r="B6748" s="78" t="s">
        <v>2618</v>
      </c>
      <c r="C6748" s="86" t="s">
        <v>1657</v>
      </c>
      <c r="D6748" s="122">
        <v>43852.350787037038</v>
      </c>
    </row>
    <row r="6749" spans="1:4" x14ac:dyDescent="0.25">
      <c r="A6749" s="78" t="s">
        <v>286</v>
      </c>
      <c r="B6749" s="78" t="s">
        <v>3187</v>
      </c>
      <c r="C6749" s="86" t="s">
        <v>1657</v>
      </c>
      <c r="D6749" s="122">
        <v>43852.350787037038</v>
      </c>
    </row>
    <row r="6750" spans="1:4" x14ac:dyDescent="0.25">
      <c r="A6750" s="78" t="s">
        <v>286</v>
      </c>
      <c r="B6750" s="78" t="s">
        <v>2989</v>
      </c>
      <c r="C6750" s="86" t="s">
        <v>1657</v>
      </c>
      <c r="D6750" s="122">
        <v>43852.350787037038</v>
      </c>
    </row>
    <row r="6751" spans="1:4" x14ac:dyDescent="0.25">
      <c r="A6751" s="78" t="s">
        <v>286</v>
      </c>
      <c r="B6751" s="78" t="s">
        <v>2620</v>
      </c>
      <c r="C6751" s="86" t="s">
        <v>1657</v>
      </c>
      <c r="D6751" s="122">
        <v>43852.350787037038</v>
      </c>
    </row>
    <row r="6752" spans="1:4" x14ac:dyDescent="0.25">
      <c r="A6752" s="78" t="s">
        <v>286</v>
      </c>
      <c r="B6752" s="78" t="s">
        <v>3014</v>
      </c>
      <c r="C6752" s="86" t="s">
        <v>1657</v>
      </c>
      <c r="D6752" s="122">
        <v>43852.350787037038</v>
      </c>
    </row>
    <row r="6753" spans="1:4" x14ac:dyDescent="0.25">
      <c r="A6753" s="78" t="s">
        <v>286</v>
      </c>
      <c r="B6753" s="78" t="s">
        <v>2550</v>
      </c>
      <c r="C6753" s="86" t="s">
        <v>1657</v>
      </c>
      <c r="D6753" s="122">
        <v>43852.350787037038</v>
      </c>
    </row>
    <row r="6754" spans="1:4" x14ac:dyDescent="0.25">
      <c r="A6754" s="78" t="s">
        <v>286</v>
      </c>
      <c r="B6754" s="78" t="s">
        <v>2621</v>
      </c>
      <c r="C6754" s="86" t="s">
        <v>1657</v>
      </c>
      <c r="D6754" s="122">
        <v>43852.350787037038</v>
      </c>
    </row>
    <row r="6755" spans="1:4" x14ac:dyDescent="0.25">
      <c r="A6755" s="78" t="s">
        <v>286</v>
      </c>
      <c r="B6755" s="78" t="s">
        <v>65</v>
      </c>
      <c r="C6755" s="86" t="s">
        <v>1656</v>
      </c>
      <c r="D6755" s="122">
        <v>43850.478229166663</v>
      </c>
    </row>
    <row r="6756" spans="1:4" x14ac:dyDescent="0.25">
      <c r="A6756" s="78" t="s">
        <v>286</v>
      </c>
      <c r="B6756" s="78" t="s">
        <v>2455</v>
      </c>
      <c r="C6756" s="86" t="s">
        <v>1656</v>
      </c>
      <c r="D6756" s="122">
        <v>43850.478229166663</v>
      </c>
    </row>
    <row r="6757" spans="1:4" x14ac:dyDescent="0.25">
      <c r="A6757" s="78" t="s">
        <v>286</v>
      </c>
      <c r="B6757" s="78" t="s">
        <v>2655</v>
      </c>
      <c r="C6757" s="86" t="s">
        <v>1656</v>
      </c>
      <c r="D6757" s="122">
        <v>43850.478229166663</v>
      </c>
    </row>
    <row r="6758" spans="1:4" x14ac:dyDescent="0.25">
      <c r="A6758" s="78" t="s">
        <v>286</v>
      </c>
      <c r="B6758" s="78" t="s">
        <v>2995</v>
      </c>
      <c r="C6758" s="86" t="s">
        <v>1656</v>
      </c>
      <c r="D6758" s="122">
        <v>43850.478229166663</v>
      </c>
    </row>
    <row r="6759" spans="1:4" x14ac:dyDescent="0.25">
      <c r="A6759" s="78" t="s">
        <v>286</v>
      </c>
      <c r="B6759" s="78" t="s">
        <v>1907</v>
      </c>
      <c r="C6759" s="86" t="s">
        <v>1656</v>
      </c>
      <c r="D6759" s="122">
        <v>43850.478229166663</v>
      </c>
    </row>
    <row r="6760" spans="1:4" x14ac:dyDescent="0.25">
      <c r="A6760" s="78" t="s">
        <v>286</v>
      </c>
      <c r="B6760" s="78" t="s">
        <v>2990</v>
      </c>
      <c r="C6760" s="86" t="s">
        <v>1656</v>
      </c>
      <c r="D6760" s="122">
        <v>43850.478229166663</v>
      </c>
    </row>
    <row r="6761" spans="1:4" x14ac:dyDescent="0.25">
      <c r="A6761" s="78" t="s">
        <v>286</v>
      </c>
      <c r="B6761" s="78" t="s">
        <v>2526</v>
      </c>
      <c r="C6761" s="86" t="s">
        <v>1656</v>
      </c>
      <c r="D6761" s="122">
        <v>43850.478229166663</v>
      </c>
    </row>
    <row r="6762" spans="1:4" x14ac:dyDescent="0.25">
      <c r="A6762" s="78" t="s">
        <v>286</v>
      </c>
      <c r="B6762" s="78" t="s">
        <v>3002</v>
      </c>
      <c r="C6762" s="86" t="s">
        <v>1656</v>
      </c>
      <c r="D6762" s="122">
        <v>43850.478229166663</v>
      </c>
    </row>
    <row r="6763" spans="1:4" x14ac:dyDescent="0.25">
      <c r="A6763" s="78" t="s">
        <v>286</v>
      </c>
      <c r="B6763" s="78" t="s">
        <v>2994</v>
      </c>
      <c r="C6763" s="86" t="s">
        <v>1656</v>
      </c>
      <c r="D6763" s="122">
        <v>43850.478229166663</v>
      </c>
    </row>
    <row r="6764" spans="1:4" x14ac:dyDescent="0.25">
      <c r="A6764" s="78" t="s">
        <v>286</v>
      </c>
      <c r="B6764" s="78" t="s">
        <v>3243</v>
      </c>
      <c r="C6764" s="86" t="s">
        <v>1656</v>
      </c>
      <c r="D6764" s="122">
        <v>43850.478229166663</v>
      </c>
    </row>
    <row r="6765" spans="1:4" x14ac:dyDescent="0.25">
      <c r="A6765" s="78" t="s">
        <v>286</v>
      </c>
      <c r="B6765" s="78" t="s">
        <v>2586</v>
      </c>
      <c r="C6765" s="86" t="s">
        <v>1656</v>
      </c>
      <c r="D6765" s="122">
        <v>43850.478229166663</v>
      </c>
    </row>
    <row r="6766" spans="1:4" x14ac:dyDescent="0.25">
      <c r="A6766" s="78" t="s">
        <v>286</v>
      </c>
      <c r="B6766" s="78" t="s">
        <v>2563</v>
      </c>
      <c r="C6766" s="86" t="s">
        <v>1656</v>
      </c>
      <c r="D6766" s="122">
        <v>43850.478229166663</v>
      </c>
    </row>
    <row r="6767" spans="1:4" x14ac:dyDescent="0.25">
      <c r="A6767" s="78" t="s">
        <v>286</v>
      </c>
      <c r="B6767" s="78" t="s">
        <v>3205</v>
      </c>
      <c r="C6767" s="86" t="s">
        <v>1656</v>
      </c>
      <c r="D6767" s="122">
        <v>43850.478229166663</v>
      </c>
    </row>
    <row r="6768" spans="1:4" x14ac:dyDescent="0.25">
      <c r="A6768" s="78" t="s">
        <v>286</v>
      </c>
      <c r="B6768" s="78" t="s">
        <v>2656</v>
      </c>
      <c r="C6768" s="86" t="s">
        <v>1656</v>
      </c>
      <c r="D6768" s="122">
        <v>43850.478229166663</v>
      </c>
    </row>
    <row r="6769" spans="1:4" x14ac:dyDescent="0.25">
      <c r="A6769" s="78" t="s">
        <v>286</v>
      </c>
      <c r="B6769" s="78" t="s">
        <v>3021</v>
      </c>
      <c r="C6769" s="86" t="s">
        <v>1656</v>
      </c>
      <c r="D6769" s="122">
        <v>43850.478229166663</v>
      </c>
    </row>
    <row r="6770" spans="1:4" x14ac:dyDescent="0.25">
      <c r="A6770" s="78" t="s">
        <v>286</v>
      </c>
      <c r="B6770" s="78" t="s">
        <v>2464</v>
      </c>
      <c r="C6770" s="86" t="s">
        <v>1656</v>
      </c>
      <c r="D6770" s="122">
        <v>43850.478229166663</v>
      </c>
    </row>
    <row r="6771" spans="1:4" x14ac:dyDescent="0.25">
      <c r="A6771" s="78" t="s">
        <v>286</v>
      </c>
      <c r="B6771" s="78" t="s">
        <v>3012</v>
      </c>
      <c r="C6771" s="86" t="s">
        <v>1656</v>
      </c>
      <c r="D6771" s="122">
        <v>43850.478229166663</v>
      </c>
    </row>
    <row r="6772" spans="1:4" x14ac:dyDescent="0.25">
      <c r="A6772" s="78" t="s">
        <v>286</v>
      </c>
      <c r="B6772" s="78" t="s">
        <v>2601</v>
      </c>
      <c r="C6772" s="86" t="s">
        <v>1656</v>
      </c>
      <c r="D6772" s="122">
        <v>43850.478229166663</v>
      </c>
    </row>
    <row r="6773" spans="1:4" x14ac:dyDescent="0.25">
      <c r="A6773" s="78" t="s">
        <v>286</v>
      </c>
      <c r="B6773" s="78" t="s">
        <v>2657</v>
      </c>
      <c r="C6773" s="86" t="s">
        <v>1656</v>
      </c>
      <c r="D6773" s="122">
        <v>43850.478229166663</v>
      </c>
    </row>
    <row r="6774" spans="1:4" x14ac:dyDescent="0.25">
      <c r="A6774" s="78" t="s">
        <v>286</v>
      </c>
      <c r="B6774" s="78" t="s">
        <v>3244</v>
      </c>
      <c r="C6774" s="86" t="s">
        <v>1656</v>
      </c>
      <c r="D6774" s="122">
        <v>43850.478229166663</v>
      </c>
    </row>
    <row r="6775" spans="1:4" x14ac:dyDescent="0.25">
      <c r="A6775" s="78" t="s">
        <v>286</v>
      </c>
      <c r="B6775" s="78" t="s">
        <v>3245</v>
      </c>
      <c r="C6775" s="86" t="s">
        <v>1656</v>
      </c>
      <c r="D6775" s="122">
        <v>43850.478229166663</v>
      </c>
    </row>
    <row r="6776" spans="1:4" x14ac:dyDescent="0.25">
      <c r="A6776" s="78" t="s">
        <v>286</v>
      </c>
      <c r="B6776" s="78" t="s">
        <v>3246</v>
      </c>
      <c r="C6776" s="86" t="s">
        <v>1656</v>
      </c>
      <c r="D6776" s="122">
        <v>43850.478229166663</v>
      </c>
    </row>
    <row r="6777" spans="1:4" x14ac:dyDescent="0.25">
      <c r="A6777" s="78" t="s">
        <v>286</v>
      </c>
      <c r="B6777" s="78" t="s">
        <v>2492</v>
      </c>
      <c r="C6777" s="86" t="s">
        <v>1656</v>
      </c>
      <c r="D6777" s="122">
        <v>43850.478229166663</v>
      </c>
    </row>
    <row r="6778" spans="1:4" x14ac:dyDescent="0.25">
      <c r="A6778" s="78" t="s">
        <v>286</v>
      </c>
      <c r="B6778" s="78" t="s">
        <v>3007</v>
      </c>
      <c r="C6778" s="86" t="s">
        <v>1656</v>
      </c>
      <c r="D6778" s="122">
        <v>43850.478229166663</v>
      </c>
    </row>
    <row r="6779" spans="1:4" x14ac:dyDescent="0.25">
      <c r="A6779" s="78" t="s">
        <v>286</v>
      </c>
      <c r="B6779" s="78" t="s">
        <v>2448</v>
      </c>
      <c r="C6779" s="86" t="s">
        <v>1656</v>
      </c>
      <c r="D6779" s="122">
        <v>43850.478229166663</v>
      </c>
    </row>
    <row r="6780" spans="1:4" x14ac:dyDescent="0.25">
      <c r="A6780" s="78" t="s">
        <v>286</v>
      </c>
      <c r="B6780" s="78" t="s">
        <v>3006</v>
      </c>
      <c r="C6780" s="86" t="s">
        <v>1656</v>
      </c>
      <c r="D6780" s="122">
        <v>43850.478229166663</v>
      </c>
    </row>
    <row r="6781" spans="1:4" x14ac:dyDescent="0.25">
      <c r="A6781" s="78" t="s">
        <v>286</v>
      </c>
      <c r="B6781" s="78" t="s">
        <v>3054</v>
      </c>
      <c r="C6781" s="86" t="s">
        <v>1655</v>
      </c>
      <c r="D6781" s="122">
        <v>43850.294861111113</v>
      </c>
    </row>
    <row r="6782" spans="1:4" x14ac:dyDescent="0.25">
      <c r="A6782" s="78" t="s">
        <v>286</v>
      </c>
      <c r="B6782" s="78" t="s">
        <v>3100</v>
      </c>
      <c r="C6782" s="86" t="s">
        <v>1655</v>
      </c>
      <c r="D6782" s="122">
        <v>43850.294861111113</v>
      </c>
    </row>
    <row r="6783" spans="1:4" x14ac:dyDescent="0.25">
      <c r="A6783" s="78" t="s">
        <v>286</v>
      </c>
      <c r="B6783" s="78" t="s">
        <v>2587</v>
      </c>
      <c r="C6783" s="86" t="s">
        <v>1655</v>
      </c>
      <c r="D6783" s="122">
        <v>43850.294861111113</v>
      </c>
    </row>
    <row r="6784" spans="1:4" x14ac:dyDescent="0.25">
      <c r="A6784" s="78" t="s">
        <v>286</v>
      </c>
      <c r="B6784" s="78" t="s">
        <v>2717</v>
      </c>
      <c r="C6784" s="86" t="s">
        <v>1655</v>
      </c>
      <c r="D6784" s="122">
        <v>43850.294861111113</v>
      </c>
    </row>
    <row r="6785" spans="1:4" x14ac:dyDescent="0.25">
      <c r="A6785" s="78" t="s">
        <v>286</v>
      </c>
      <c r="B6785" s="78" t="s">
        <v>2990</v>
      </c>
      <c r="C6785" s="86" t="s">
        <v>1655</v>
      </c>
      <c r="D6785" s="122">
        <v>43850.294861111113</v>
      </c>
    </row>
    <row r="6786" spans="1:4" x14ac:dyDescent="0.25">
      <c r="A6786" s="78" t="s">
        <v>286</v>
      </c>
      <c r="B6786" s="78" t="s">
        <v>2564</v>
      </c>
      <c r="C6786" s="86" t="s">
        <v>1655</v>
      </c>
      <c r="D6786" s="122">
        <v>43850.294861111113</v>
      </c>
    </row>
    <row r="6787" spans="1:4" x14ac:dyDescent="0.25">
      <c r="A6787" s="78" t="s">
        <v>286</v>
      </c>
      <c r="B6787" s="78" t="s">
        <v>2982</v>
      </c>
      <c r="C6787" s="86" t="s">
        <v>1655</v>
      </c>
      <c r="D6787" s="122">
        <v>43850.294861111113</v>
      </c>
    </row>
    <row r="6788" spans="1:4" x14ac:dyDescent="0.25">
      <c r="A6788" s="78" t="s">
        <v>286</v>
      </c>
      <c r="B6788" s="78" t="s">
        <v>2718</v>
      </c>
      <c r="C6788" s="86" t="s">
        <v>1655</v>
      </c>
      <c r="D6788" s="122">
        <v>43850.294861111113</v>
      </c>
    </row>
    <row r="6789" spans="1:4" x14ac:dyDescent="0.25">
      <c r="A6789" s="78" t="s">
        <v>286</v>
      </c>
      <c r="B6789" s="78" t="s">
        <v>2567</v>
      </c>
      <c r="C6789" s="86" t="s">
        <v>1655</v>
      </c>
      <c r="D6789" s="122">
        <v>43850.294861111113</v>
      </c>
    </row>
    <row r="6790" spans="1:4" x14ac:dyDescent="0.25">
      <c r="A6790" s="78" t="s">
        <v>286</v>
      </c>
      <c r="B6790" s="78" t="s">
        <v>2984</v>
      </c>
      <c r="C6790" s="86" t="s">
        <v>1655</v>
      </c>
      <c r="D6790" s="122">
        <v>43850.294861111113</v>
      </c>
    </row>
    <row r="6791" spans="1:4" x14ac:dyDescent="0.25">
      <c r="A6791" s="78" t="s">
        <v>286</v>
      </c>
      <c r="B6791" s="78" t="s">
        <v>2994</v>
      </c>
      <c r="C6791" s="86" t="s">
        <v>1655</v>
      </c>
      <c r="D6791" s="122">
        <v>43850.294861111113</v>
      </c>
    </row>
    <row r="6792" spans="1:4" x14ac:dyDescent="0.25">
      <c r="A6792" s="78" t="s">
        <v>286</v>
      </c>
      <c r="B6792" s="78" t="s">
        <v>3268</v>
      </c>
      <c r="C6792" s="86" t="s">
        <v>1655</v>
      </c>
      <c r="D6792" s="122">
        <v>43850.294861111113</v>
      </c>
    </row>
    <row r="6793" spans="1:4" x14ac:dyDescent="0.25">
      <c r="A6793" s="78" t="s">
        <v>286</v>
      </c>
      <c r="B6793" s="78" t="s">
        <v>2719</v>
      </c>
      <c r="C6793" s="86" t="s">
        <v>1655</v>
      </c>
      <c r="D6793" s="122">
        <v>43850.294861111113</v>
      </c>
    </row>
    <row r="6794" spans="1:4" x14ac:dyDescent="0.25">
      <c r="A6794" s="78" t="s">
        <v>286</v>
      </c>
      <c r="B6794" s="78" t="s">
        <v>2720</v>
      </c>
      <c r="C6794" s="86" t="s">
        <v>1655</v>
      </c>
      <c r="D6794" s="122">
        <v>43850.294861111113</v>
      </c>
    </row>
    <row r="6795" spans="1:4" x14ac:dyDescent="0.25">
      <c r="A6795" s="78" t="s">
        <v>286</v>
      </c>
      <c r="B6795" s="78" t="s">
        <v>2987</v>
      </c>
      <c r="C6795" s="86" t="s">
        <v>1655</v>
      </c>
      <c r="D6795" s="122">
        <v>43850.294861111113</v>
      </c>
    </row>
    <row r="6796" spans="1:4" x14ac:dyDescent="0.25">
      <c r="A6796" s="78" t="s">
        <v>286</v>
      </c>
      <c r="B6796" s="78" t="s">
        <v>2721</v>
      </c>
      <c r="C6796" s="86" t="s">
        <v>1655</v>
      </c>
      <c r="D6796" s="122">
        <v>43850.294861111113</v>
      </c>
    </row>
    <row r="6797" spans="1:4" x14ac:dyDescent="0.25">
      <c r="A6797" s="78" t="s">
        <v>286</v>
      </c>
      <c r="B6797" s="78" t="s">
        <v>2722</v>
      </c>
      <c r="C6797" s="86" t="s">
        <v>1655</v>
      </c>
      <c r="D6797" s="122">
        <v>43850.294861111113</v>
      </c>
    </row>
    <row r="6798" spans="1:4" x14ac:dyDescent="0.25">
      <c r="A6798" s="78" t="s">
        <v>286</v>
      </c>
      <c r="B6798" s="78" t="s">
        <v>2557</v>
      </c>
      <c r="C6798" s="86" t="s">
        <v>1655</v>
      </c>
      <c r="D6798" s="122">
        <v>43850.294861111113</v>
      </c>
    </row>
    <row r="6799" spans="1:4" x14ac:dyDescent="0.25">
      <c r="A6799" s="78" t="s">
        <v>286</v>
      </c>
      <c r="B6799" s="78" t="s">
        <v>2569</v>
      </c>
      <c r="C6799" s="86" t="s">
        <v>1655</v>
      </c>
      <c r="D6799" s="122">
        <v>43850.294861111113</v>
      </c>
    </row>
    <row r="6800" spans="1:4" x14ac:dyDescent="0.25">
      <c r="A6800" s="78" t="s">
        <v>286</v>
      </c>
      <c r="B6800" s="78" t="s">
        <v>3015</v>
      </c>
      <c r="C6800" s="86" t="s">
        <v>1655</v>
      </c>
      <c r="D6800" s="122">
        <v>43850.294861111113</v>
      </c>
    </row>
    <row r="6801" spans="1:4" x14ac:dyDescent="0.25">
      <c r="A6801" s="78" t="s">
        <v>286</v>
      </c>
      <c r="B6801" s="78" t="s">
        <v>2555</v>
      </c>
      <c r="C6801" s="86" t="s">
        <v>1655</v>
      </c>
      <c r="D6801" s="122">
        <v>43850.294861111113</v>
      </c>
    </row>
    <row r="6802" spans="1:4" x14ac:dyDescent="0.25">
      <c r="A6802" s="78" t="s">
        <v>286</v>
      </c>
      <c r="B6802" s="78" t="s">
        <v>3068</v>
      </c>
      <c r="C6802" s="86" t="s">
        <v>1654</v>
      </c>
      <c r="D6802" s="122">
        <v>43849.444490740738</v>
      </c>
    </row>
    <row r="6803" spans="1:4" x14ac:dyDescent="0.25">
      <c r="A6803" s="78" t="s">
        <v>286</v>
      </c>
      <c r="B6803" s="78">
        <v>31</v>
      </c>
      <c r="C6803" s="86" t="s">
        <v>1654</v>
      </c>
      <c r="D6803" s="122">
        <v>43849.444490740738</v>
      </c>
    </row>
    <row r="6804" spans="1:4" x14ac:dyDescent="0.25">
      <c r="A6804" s="78" t="s">
        <v>286</v>
      </c>
      <c r="B6804" s="78" t="s">
        <v>2982</v>
      </c>
      <c r="C6804" s="86" t="s">
        <v>1654</v>
      </c>
      <c r="D6804" s="122">
        <v>43849.444490740738</v>
      </c>
    </row>
    <row r="6805" spans="1:4" x14ac:dyDescent="0.25">
      <c r="A6805" s="78" t="s">
        <v>286</v>
      </c>
      <c r="B6805" s="78" t="s">
        <v>3089</v>
      </c>
      <c r="C6805" s="86" t="s">
        <v>1654</v>
      </c>
      <c r="D6805" s="122">
        <v>43849.444490740738</v>
      </c>
    </row>
    <row r="6806" spans="1:4" x14ac:dyDescent="0.25">
      <c r="A6806" s="78" t="s">
        <v>286</v>
      </c>
      <c r="B6806" s="78" t="s">
        <v>2561</v>
      </c>
      <c r="C6806" s="86" t="s">
        <v>1654</v>
      </c>
      <c r="D6806" s="122">
        <v>43849.444490740738</v>
      </c>
    </row>
    <row r="6807" spans="1:4" x14ac:dyDescent="0.25">
      <c r="A6807" s="78" t="s">
        <v>286</v>
      </c>
      <c r="B6807" s="78" t="s">
        <v>3178</v>
      </c>
      <c r="C6807" s="86" t="s">
        <v>1654</v>
      </c>
      <c r="D6807" s="122">
        <v>43849.444490740738</v>
      </c>
    </row>
    <row r="6808" spans="1:4" x14ac:dyDescent="0.25">
      <c r="A6808" s="78" t="s">
        <v>286</v>
      </c>
      <c r="B6808" s="78" t="s">
        <v>2460</v>
      </c>
      <c r="C6808" s="86" t="s">
        <v>1654</v>
      </c>
      <c r="D6808" s="122">
        <v>43849.444490740738</v>
      </c>
    </row>
    <row r="6809" spans="1:4" x14ac:dyDescent="0.25">
      <c r="A6809" s="78" t="s">
        <v>286</v>
      </c>
      <c r="B6809" s="78" t="s">
        <v>2562</v>
      </c>
      <c r="C6809" s="86" t="s">
        <v>1654</v>
      </c>
      <c r="D6809" s="122">
        <v>43849.444490740738</v>
      </c>
    </row>
    <row r="6810" spans="1:4" x14ac:dyDescent="0.25">
      <c r="A6810" s="78" t="s">
        <v>286</v>
      </c>
      <c r="B6810" s="78" t="s">
        <v>2989</v>
      </c>
      <c r="C6810" s="86" t="s">
        <v>1654</v>
      </c>
      <c r="D6810" s="122">
        <v>43849.444490740738</v>
      </c>
    </row>
    <row r="6811" spans="1:4" x14ac:dyDescent="0.25">
      <c r="A6811" s="78" t="s">
        <v>286</v>
      </c>
      <c r="B6811" s="78" t="s">
        <v>1907</v>
      </c>
      <c r="C6811" s="86" t="s">
        <v>1654</v>
      </c>
      <c r="D6811" s="122">
        <v>43849.444490740738</v>
      </c>
    </row>
    <row r="6812" spans="1:4" x14ac:dyDescent="0.25">
      <c r="A6812" s="78" t="s">
        <v>286</v>
      </c>
      <c r="B6812" s="78" t="s">
        <v>2994</v>
      </c>
      <c r="C6812" s="86" t="s">
        <v>1654</v>
      </c>
      <c r="D6812" s="122">
        <v>43849.444490740738</v>
      </c>
    </row>
    <row r="6813" spans="1:4" x14ac:dyDescent="0.25">
      <c r="A6813" s="78" t="s">
        <v>286</v>
      </c>
      <c r="B6813" s="78" t="s">
        <v>3044</v>
      </c>
      <c r="C6813" s="86" t="s">
        <v>1654</v>
      </c>
      <c r="D6813" s="122">
        <v>43849.444490740738</v>
      </c>
    </row>
    <row r="6814" spans="1:4" x14ac:dyDescent="0.25">
      <c r="A6814" s="78" t="s">
        <v>286</v>
      </c>
      <c r="B6814" s="78" t="s">
        <v>3028</v>
      </c>
      <c r="C6814" s="86" t="s">
        <v>1654</v>
      </c>
      <c r="D6814" s="122">
        <v>43849.444490740738</v>
      </c>
    </row>
    <row r="6815" spans="1:4" x14ac:dyDescent="0.25">
      <c r="A6815" s="78" t="s">
        <v>286</v>
      </c>
      <c r="B6815" s="78" t="s">
        <v>2529</v>
      </c>
      <c r="C6815" s="86" t="s">
        <v>1654</v>
      </c>
      <c r="D6815" s="122">
        <v>43849.444490740738</v>
      </c>
    </row>
    <row r="6816" spans="1:4" x14ac:dyDescent="0.25">
      <c r="A6816" s="78" t="s">
        <v>286</v>
      </c>
      <c r="B6816" s="78" t="s">
        <v>3147</v>
      </c>
      <c r="C6816" s="86" t="s">
        <v>1652</v>
      </c>
      <c r="D6816" s="122">
        <v>43846.895057870373</v>
      </c>
    </row>
    <row r="6817" spans="1:4" x14ac:dyDescent="0.25">
      <c r="A6817" s="78" t="s">
        <v>286</v>
      </c>
      <c r="B6817" s="78" t="s">
        <v>2987</v>
      </c>
      <c r="C6817" s="86" t="s">
        <v>1652</v>
      </c>
      <c r="D6817" s="122">
        <v>43846.895057870373</v>
      </c>
    </row>
    <row r="6818" spans="1:4" x14ac:dyDescent="0.25">
      <c r="A6818" s="78" t="s">
        <v>286</v>
      </c>
      <c r="B6818" s="78" t="s">
        <v>2461</v>
      </c>
      <c r="C6818" s="86" t="s">
        <v>1652</v>
      </c>
      <c r="D6818" s="122">
        <v>43846.895057870373</v>
      </c>
    </row>
    <row r="6819" spans="1:4" x14ac:dyDescent="0.25">
      <c r="A6819" s="78" t="s">
        <v>286</v>
      </c>
      <c r="B6819" s="78" t="s">
        <v>3041</v>
      </c>
      <c r="C6819" s="86" t="s">
        <v>1652</v>
      </c>
      <c r="D6819" s="122">
        <v>43846.895057870373</v>
      </c>
    </row>
    <row r="6820" spans="1:4" x14ac:dyDescent="0.25">
      <c r="A6820" s="78" t="s">
        <v>286</v>
      </c>
      <c r="B6820" s="78" t="s">
        <v>2984</v>
      </c>
      <c r="C6820" s="86" t="s">
        <v>1652</v>
      </c>
      <c r="D6820" s="122">
        <v>43846.895057870373</v>
      </c>
    </row>
    <row r="6821" spans="1:4" x14ac:dyDescent="0.25">
      <c r="A6821" s="78" t="s">
        <v>286</v>
      </c>
      <c r="B6821" s="78" t="s">
        <v>3038</v>
      </c>
      <c r="C6821" s="86" t="s">
        <v>1652</v>
      </c>
      <c r="D6821" s="122">
        <v>43846.895057870373</v>
      </c>
    </row>
    <row r="6822" spans="1:4" x14ac:dyDescent="0.25">
      <c r="A6822" s="78" t="s">
        <v>286</v>
      </c>
      <c r="B6822" s="78" t="s">
        <v>3052</v>
      </c>
      <c r="C6822" s="86" t="s">
        <v>1652</v>
      </c>
      <c r="D6822" s="122">
        <v>43846.895057870373</v>
      </c>
    </row>
    <row r="6823" spans="1:4" x14ac:dyDescent="0.25">
      <c r="A6823" s="78" t="s">
        <v>286</v>
      </c>
      <c r="B6823" s="78" t="s">
        <v>2982</v>
      </c>
      <c r="C6823" s="86" t="s">
        <v>1652</v>
      </c>
      <c r="D6823" s="122">
        <v>43846.895057870373</v>
      </c>
    </row>
    <row r="6824" spans="1:4" x14ac:dyDescent="0.25">
      <c r="A6824" s="78" t="s">
        <v>286</v>
      </c>
      <c r="B6824" s="78" t="s">
        <v>2983</v>
      </c>
      <c r="C6824" s="86" t="s">
        <v>1652</v>
      </c>
      <c r="D6824" s="122">
        <v>43846.895057870373</v>
      </c>
    </row>
    <row r="6825" spans="1:4" x14ac:dyDescent="0.25">
      <c r="A6825" s="78" t="s">
        <v>286</v>
      </c>
      <c r="B6825" s="78" t="s">
        <v>3053</v>
      </c>
      <c r="C6825" s="86" t="s">
        <v>1652</v>
      </c>
      <c r="D6825" s="122">
        <v>43846.895057870373</v>
      </c>
    </row>
    <row r="6826" spans="1:4" x14ac:dyDescent="0.25">
      <c r="A6826" s="78" t="s">
        <v>286</v>
      </c>
      <c r="B6826" s="78">
        <v>31</v>
      </c>
      <c r="C6826" s="86" t="s">
        <v>1652</v>
      </c>
      <c r="D6826" s="122">
        <v>43846.895057870373</v>
      </c>
    </row>
    <row r="6827" spans="1:4" x14ac:dyDescent="0.25">
      <c r="A6827" s="78" t="s">
        <v>286</v>
      </c>
      <c r="B6827" s="78" t="s">
        <v>3089</v>
      </c>
      <c r="C6827" s="86" t="s">
        <v>1652</v>
      </c>
      <c r="D6827" s="122">
        <v>43846.895057870373</v>
      </c>
    </row>
    <row r="6828" spans="1:4" x14ac:dyDescent="0.25">
      <c r="A6828" s="78" t="s">
        <v>286</v>
      </c>
      <c r="B6828" s="78">
        <v>2020</v>
      </c>
      <c r="C6828" s="86" t="s">
        <v>1652</v>
      </c>
      <c r="D6828" s="122">
        <v>43846.895057870373</v>
      </c>
    </row>
    <row r="6829" spans="1:4" x14ac:dyDescent="0.25">
      <c r="A6829" s="78" t="s">
        <v>286</v>
      </c>
      <c r="B6829" s="78" t="s">
        <v>3148</v>
      </c>
      <c r="C6829" s="86" t="s">
        <v>1652</v>
      </c>
      <c r="D6829" s="122">
        <v>43846.895057870373</v>
      </c>
    </row>
    <row r="6830" spans="1:4" x14ac:dyDescent="0.25">
      <c r="A6830" s="78" t="s">
        <v>286</v>
      </c>
      <c r="B6830" s="78" t="s">
        <v>1766</v>
      </c>
      <c r="C6830" s="86" t="s">
        <v>1652</v>
      </c>
      <c r="D6830" s="122">
        <v>43846.895057870373</v>
      </c>
    </row>
    <row r="6831" spans="1:4" x14ac:dyDescent="0.25">
      <c r="A6831" s="78" t="s">
        <v>286</v>
      </c>
      <c r="B6831" s="78" t="s">
        <v>3149</v>
      </c>
      <c r="C6831" s="86" t="s">
        <v>1652</v>
      </c>
      <c r="D6831" s="122">
        <v>43846.895057870373</v>
      </c>
    </row>
    <row r="6832" spans="1:4" x14ac:dyDescent="0.25">
      <c r="A6832" s="78" t="s">
        <v>286</v>
      </c>
      <c r="B6832" s="78" t="s">
        <v>3150</v>
      </c>
      <c r="C6832" s="86" t="s">
        <v>1652</v>
      </c>
      <c r="D6832" s="122">
        <v>43846.895057870373</v>
      </c>
    </row>
    <row r="6833" spans="1:4" x14ac:dyDescent="0.25">
      <c r="A6833" s="78" t="s">
        <v>286</v>
      </c>
      <c r="B6833" s="78" t="s">
        <v>1907</v>
      </c>
      <c r="C6833" s="86" t="s">
        <v>1652</v>
      </c>
      <c r="D6833" s="122">
        <v>43846.895057870373</v>
      </c>
    </row>
    <row r="6834" spans="1:4" x14ac:dyDescent="0.25">
      <c r="A6834" s="78" t="s">
        <v>286</v>
      </c>
      <c r="B6834" s="78" t="s">
        <v>3151</v>
      </c>
      <c r="C6834" s="86" t="s">
        <v>1652</v>
      </c>
      <c r="D6834" s="122">
        <v>43846.895057870373</v>
      </c>
    </row>
    <row r="6835" spans="1:4" x14ac:dyDescent="0.25">
      <c r="A6835" s="78" t="s">
        <v>286</v>
      </c>
      <c r="B6835" s="78" t="s">
        <v>3007</v>
      </c>
      <c r="C6835" s="86" t="s">
        <v>1652</v>
      </c>
      <c r="D6835" s="122">
        <v>43846.895057870373</v>
      </c>
    </row>
    <row r="6836" spans="1:4" x14ac:dyDescent="0.25">
      <c r="A6836" s="78" t="s">
        <v>286</v>
      </c>
      <c r="B6836" s="78" t="s">
        <v>2448</v>
      </c>
      <c r="C6836" s="86" t="s">
        <v>1652</v>
      </c>
      <c r="D6836" s="122">
        <v>43846.895057870373</v>
      </c>
    </row>
    <row r="6837" spans="1:4" x14ac:dyDescent="0.25">
      <c r="A6837" s="78" t="s">
        <v>286</v>
      </c>
      <c r="B6837" s="78" t="s">
        <v>2990</v>
      </c>
      <c r="C6837" s="86" t="s">
        <v>1652</v>
      </c>
      <c r="D6837" s="122">
        <v>43846.895057870373</v>
      </c>
    </row>
    <row r="6838" spans="1:4" x14ac:dyDescent="0.25">
      <c r="A6838" s="78" t="s">
        <v>286</v>
      </c>
      <c r="B6838" s="78" t="s">
        <v>2593</v>
      </c>
      <c r="C6838" s="86" t="s">
        <v>1652</v>
      </c>
      <c r="D6838" s="122">
        <v>43846.895057870373</v>
      </c>
    </row>
    <row r="6839" spans="1:4" x14ac:dyDescent="0.25">
      <c r="A6839" s="78" t="s">
        <v>286</v>
      </c>
      <c r="B6839" s="78" t="s">
        <v>2989</v>
      </c>
      <c r="C6839" s="86" t="s">
        <v>1652</v>
      </c>
      <c r="D6839" s="122">
        <v>43846.895057870373</v>
      </c>
    </row>
    <row r="6840" spans="1:4" x14ac:dyDescent="0.25">
      <c r="A6840" s="78" t="s">
        <v>286</v>
      </c>
      <c r="B6840" s="78" t="s">
        <v>2464</v>
      </c>
      <c r="C6840" s="86" t="s">
        <v>1652</v>
      </c>
      <c r="D6840" s="122">
        <v>43846.895057870373</v>
      </c>
    </row>
    <row r="6841" spans="1:4" x14ac:dyDescent="0.25">
      <c r="A6841" s="78" t="s">
        <v>286</v>
      </c>
      <c r="B6841" s="78" t="s">
        <v>2994</v>
      </c>
      <c r="C6841" s="86" t="s">
        <v>1652</v>
      </c>
      <c r="D6841" s="122">
        <v>43846.895057870373</v>
      </c>
    </row>
    <row r="6842" spans="1:4" x14ac:dyDescent="0.25">
      <c r="A6842" s="78" t="s">
        <v>286</v>
      </c>
      <c r="B6842" s="78" t="s">
        <v>3267</v>
      </c>
      <c r="C6842" s="86" t="s">
        <v>1649</v>
      </c>
      <c r="D6842" s="122">
        <v>43845.724745370368</v>
      </c>
    </row>
    <row r="6843" spans="1:4" x14ac:dyDescent="0.25">
      <c r="A6843" s="78" t="s">
        <v>286</v>
      </c>
      <c r="B6843" s="78" t="s">
        <v>2844</v>
      </c>
      <c r="C6843" s="86" t="s">
        <v>1649</v>
      </c>
      <c r="D6843" s="122">
        <v>43845.724745370368</v>
      </c>
    </row>
    <row r="6844" spans="1:4" x14ac:dyDescent="0.25">
      <c r="A6844" s="78" t="s">
        <v>286</v>
      </c>
      <c r="B6844" s="78" t="s">
        <v>3015</v>
      </c>
      <c r="C6844" s="86" t="s">
        <v>1649</v>
      </c>
      <c r="D6844" s="122">
        <v>43845.724745370368</v>
      </c>
    </row>
    <row r="6845" spans="1:4" x14ac:dyDescent="0.25">
      <c r="A6845" s="78" t="s">
        <v>286</v>
      </c>
      <c r="B6845" s="78" t="s">
        <v>3006</v>
      </c>
      <c r="C6845" s="86" t="s">
        <v>1649</v>
      </c>
      <c r="D6845" s="122">
        <v>43845.724745370368</v>
      </c>
    </row>
    <row r="6846" spans="1:4" x14ac:dyDescent="0.25">
      <c r="A6846" s="78" t="s">
        <v>286</v>
      </c>
      <c r="B6846" s="78" t="s">
        <v>3035</v>
      </c>
      <c r="C6846" s="86" t="s">
        <v>1649</v>
      </c>
      <c r="D6846" s="122">
        <v>43845.724745370368</v>
      </c>
    </row>
    <row r="6847" spans="1:4" x14ac:dyDescent="0.25">
      <c r="A6847" s="78" t="s">
        <v>286</v>
      </c>
      <c r="B6847" s="78" t="s">
        <v>2478</v>
      </c>
      <c r="C6847" s="86" t="s">
        <v>1649</v>
      </c>
      <c r="D6847" s="122">
        <v>43845.724745370368</v>
      </c>
    </row>
    <row r="6848" spans="1:4" x14ac:dyDescent="0.25">
      <c r="A6848" s="78" t="s">
        <v>286</v>
      </c>
      <c r="B6848" s="78" t="s">
        <v>2473</v>
      </c>
      <c r="C6848" s="86" t="s">
        <v>1649</v>
      </c>
      <c r="D6848" s="122">
        <v>43845.724745370368</v>
      </c>
    </row>
    <row r="6849" spans="1:4" x14ac:dyDescent="0.25">
      <c r="A6849" s="78" t="s">
        <v>286</v>
      </c>
      <c r="B6849" s="78" t="s">
        <v>3182</v>
      </c>
      <c r="C6849" s="86" t="s">
        <v>1649</v>
      </c>
      <c r="D6849" s="122">
        <v>43845.724745370368</v>
      </c>
    </row>
    <row r="6850" spans="1:4" x14ac:dyDescent="0.25">
      <c r="A6850" s="78" t="s">
        <v>286</v>
      </c>
      <c r="B6850" s="78" t="s">
        <v>2980</v>
      </c>
      <c r="C6850" s="86" t="s">
        <v>1649</v>
      </c>
      <c r="D6850" s="122">
        <v>43845.724745370368</v>
      </c>
    </row>
    <row r="6851" spans="1:4" x14ac:dyDescent="0.25">
      <c r="A6851" s="78" t="s">
        <v>286</v>
      </c>
      <c r="B6851" s="78" t="s">
        <v>2981</v>
      </c>
      <c r="C6851" s="86" t="s">
        <v>1649</v>
      </c>
      <c r="D6851" s="122">
        <v>43845.724745370368</v>
      </c>
    </row>
    <row r="6852" spans="1:4" x14ac:dyDescent="0.25">
      <c r="A6852" s="78" t="s">
        <v>286</v>
      </c>
      <c r="B6852" s="78" t="s">
        <v>2994</v>
      </c>
      <c r="C6852" s="86" t="s">
        <v>1649</v>
      </c>
      <c r="D6852" s="122">
        <v>43845.724745370368</v>
      </c>
    </row>
    <row r="6853" spans="1:4" x14ac:dyDescent="0.25">
      <c r="A6853" s="78" t="s">
        <v>286</v>
      </c>
      <c r="B6853" s="78" t="s">
        <v>3268</v>
      </c>
      <c r="C6853" s="86" t="s">
        <v>1649</v>
      </c>
      <c r="D6853" s="122">
        <v>43845.724745370368</v>
      </c>
    </row>
    <row r="6854" spans="1:4" x14ac:dyDescent="0.25">
      <c r="A6854" s="78" t="s">
        <v>286</v>
      </c>
      <c r="B6854" s="78" t="s">
        <v>2511</v>
      </c>
      <c r="C6854" s="86" t="s">
        <v>1649</v>
      </c>
      <c r="D6854" s="122">
        <v>43845.724745370368</v>
      </c>
    </row>
    <row r="6855" spans="1:4" x14ac:dyDescent="0.25">
      <c r="A6855" s="78" t="s">
        <v>286</v>
      </c>
      <c r="B6855" s="78" t="s">
        <v>2845</v>
      </c>
      <c r="C6855" s="86" t="s">
        <v>1649</v>
      </c>
      <c r="D6855" s="122">
        <v>43845.724745370368</v>
      </c>
    </row>
    <row r="6856" spans="1:4" x14ac:dyDescent="0.25">
      <c r="A6856" s="78" t="s">
        <v>286</v>
      </c>
      <c r="B6856" s="78" t="s">
        <v>3079</v>
      </c>
      <c r="C6856" s="86" t="s">
        <v>1649</v>
      </c>
      <c r="D6856" s="122">
        <v>43845.724745370368</v>
      </c>
    </row>
    <row r="6857" spans="1:4" x14ac:dyDescent="0.25">
      <c r="A6857" s="78" t="s">
        <v>286</v>
      </c>
      <c r="B6857" s="78" t="s">
        <v>2846</v>
      </c>
      <c r="C6857" s="86" t="s">
        <v>1649</v>
      </c>
      <c r="D6857" s="122">
        <v>43845.724745370368</v>
      </c>
    </row>
    <row r="6858" spans="1:4" x14ac:dyDescent="0.25">
      <c r="A6858" s="78" t="s">
        <v>286</v>
      </c>
      <c r="B6858" s="78" t="s">
        <v>2526</v>
      </c>
      <c r="C6858" s="86" t="s">
        <v>1649</v>
      </c>
      <c r="D6858" s="122">
        <v>43845.724745370368</v>
      </c>
    </row>
    <row r="6859" spans="1:4" x14ac:dyDescent="0.25">
      <c r="A6859" s="78" t="s">
        <v>286</v>
      </c>
      <c r="B6859" s="78" t="s">
        <v>2986</v>
      </c>
      <c r="C6859" s="86" t="s">
        <v>1649</v>
      </c>
      <c r="D6859" s="122">
        <v>43845.724745370368</v>
      </c>
    </row>
    <row r="6860" spans="1:4" x14ac:dyDescent="0.25">
      <c r="A6860" s="78" t="s">
        <v>286</v>
      </c>
      <c r="B6860" s="78" t="s">
        <v>2586</v>
      </c>
      <c r="C6860" s="86" t="s">
        <v>1649</v>
      </c>
      <c r="D6860" s="122">
        <v>43845.724745370368</v>
      </c>
    </row>
    <row r="6861" spans="1:4" x14ac:dyDescent="0.25">
      <c r="A6861" s="78" t="s">
        <v>286</v>
      </c>
      <c r="B6861" s="78" t="s">
        <v>2982</v>
      </c>
      <c r="C6861" s="86" t="s">
        <v>1649</v>
      </c>
      <c r="D6861" s="122">
        <v>43845.724745370368</v>
      </c>
    </row>
    <row r="6862" spans="1:4" x14ac:dyDescent="0.25">
      <c r="A6862" s="78" t="s">
        <v>286</v>
      </c>
      <c r="B6862" s="78" t="s">
        <v>2615</v>
      </c>
      <c r="C6862" s="86" t="s">
        <v>1649</v>
      </c>
      <c r="D6862" s="122">
        <v>43845.724745370368</v>
      </c>
    </row>
    <row r="6863" spans="1:4" x14ac:dyDescent="0.25">
      <c r="A6863" s="78" t="s">
        <v>286</v>
      </c>
      <c r="B6863" s="78" t="s">
        <v>2472</v>
      </c>
      <c r="C6863" s="86" t="s">
        <v>1649</v>
      </c>
      <c r="D6863" s="122">
        <v>43845.724745370368</v>
      </c>
    </row>
    <row r="6864" spans="1:4" x14ac:dyDescent="0.25">
      <c r="A6864" s="78" t="s">
        <v>286</v>
      </c>
      <c r="B6864" s="78" t="s">
        <v>3004</v>
      </c>
      <c r="C6864" s="86" t="s">
        <v>1649</v>
      </c>
      <c r="D6864" s="122">
        <v>43845.724745370368</v>
      </c>
    </row>
    <row r="6865" spans="1:4" x14ac:dyDescent="0.25">
      <c r="A6865" s="78" t="s">
        <v>286</v>
      </c>
      <c r="B6865" s="78" t="s">
        <v>2847</v>
      </c>
      <c r="C6865" s="86" t="s">
        <v>1649</v>
      </c>
      <c r="D6865" s="122">
        <v>43845.724745370368</v>
      </c>
    </row>
    <row r="6866" spans="1:4" x14ac:dyDescent="0.25">
      <c r="A6866" s="78" t="s">
        <v>286</v>
      </c>
      <c r="B6866" s="78" t="s">
        <v>3005</v>
      </c>
      <c r="C6866" s="86" t="s">
        <v>1649</v>
      </c>
      <c r="D6866" s="122">
        <v>43845.724745370368</v>
      </c>
    </row>
    <row r="6867" spans="1:4" x14ac:dyDescent="0.25">
      <c r="A6867" s="78" t="s">
        <v>286</v>
      </c>
      <c r="B6867" s="78" t="s">
        <v>2464</v>
      </c>
      <c r="C6867" s="86" t="s">
        <v>1649</v>
      </c>
      <c r="D6867" s="122">
        <v>43845.724745370368</v>
      </c>
    </row>
    <row r="6868" spans="1:4" x14ac:dyDescent="0.25">
      <c r="A6868" s="78" t="s">
        <v>286</v>
      </c>
      <c r="B6868" s="78" t="s">
        <v>3030</v>
      </c>
      <c r="C6868" s="86" t="s">
        <v>1649</v>
      </c>
      <c r="D6868" s="122">
        <v>43845.724745370368</v>
      </c>
    </row>
    <row r="6869" spans="1:4" x14ac:dyDescent="0.25">
      <c r="A6869" s="78" t="s">
        <v>286</v>
      </c>
      <c r="B6869" s="78" t="s">
        <v>3007</v>
      </c>
      <c r="C6869" s="86" t="s">
        <v>1649</v>
      </c>
      <c r="D6869" s="122">
        <v>43845.724745370368</v>
      </c>
    </row>
    <row r="6870" spans="1:4" x14ac:dyDescent="0.25">
      <c r="A6870" s="78" t="s">
        <v>286</v>
      </c>
      <c r="B6870" s="78" t="s">
        <v>2448</v>
      </c>
      <c r="C6870" s="86" t="s">
        <v>1649</v>
      </c>
      <c r="D6870" s="122">
        <v>43845.724745370368</v>
      </c>
    </row>
    <row r="6871" spans="1:4" x14ac:dyDescent="0.25">
      <c r="A6871" s="78" t="s">
        <v>286</v>
      </c>
      <c r="B6871" s="78" t="s">
        <v>2989</v>
      </c>
      <c r="C6871" s="86" t="s">
        <v>1649</v>
      </c>
      <c r="D6871" s="122">
        <v>43845.724745370368</v>
      </c>
    </row>
    <row r="6872" spans="1:4" x14ac:dyDescent="0.25">
      <c r="A6872" s="78" t="s">
        <v>286</v>
      </c>
      <c r="B6872" s="78" t="s">
        <v>3008</v>
      </c>
      <c r="C6872" s="86" t="s">
        <v>1649</v>
      </c>
      <c r="D6872" s="122">
        <v>43845.724745370368</v>
      </c>
    </row>
    <row r="6873" spans="1:4" x14ac:dyDescent="0.25">
      <c r="A6873" s="78" t="s">
        <v>286</v>
      </c>
      <c r="B6873" s="78" t="s">
        <v>3009</v>
      </c>
      <c r="C6873" s="86" t="s">
        <v>1649</v>
      </c>
      <c r="D6873" s="122">
        <v>43845.724745370368</v>
      </c>
    </row>
    <row r="6874" spans="1:4" x14ac:dyDescent="0.25">
      <c r="A6874" s="78" t="s">
        <v>286</v>
      </c>
      <c r="B6874" s="78" t="s">
        <v>2465</v>
      </c>
      <c r="C6874" s="86" t="s">
        <v>1649</v>
      </c>
      <c r="D6874" s="122">
        <v>43845.724745370368</v>
      </c>
    </row>
    <row r="6875" spans="1:4" x14ac:dyDescent="0.25">
      <c r="A6875" s="78" t="s">
        <v>286</v>
      </c>
      <c r="B6875" s="78" t="s">
        <v>3010</v>
      </c>
      <c r="C6875" s="86" t="s">
        <v>1649</v>
      </c>
      <c r="D6875" s="122">
        <v>43845.724745370368</v>
      </c>
    </row>
    <row r="6876" spans="1:4" x14ac:dyDescent="0.25">
      <c r="A6876" s="78" t="s">
        <v>277</v>
      </c>
      <c r="B6876" s="78" t="s">
        <v>2624</v>
      </c>
      <c r="C6876" s="86" t="s">
        <v>1647</v>
      </c>
      <c r="D6876" s="122">
        <v>43853.354166666664</v>
      </c>
    </row>
    <row r="6877" spans="1:4" x14ac:dyDescent="0.25">
      <c r="A6877" s="78" t="s">
        <v>277</v>
      </c>
      <c r="B6877" s="78" t="s">
        <v>2943</v>
      </c>
      <c r="C6877" s="86" t="s">
        <v>1647</v>
      </c>
      <c r="D6877" s="122">
        <v>43853.354166666664</v>
      </c>
    </row>
    <row r="6878" spans="1:4" x14ac:dyDescent="0.25">
      <c r="A6878" s="78" t="s">
        <v>277</v>
      </c>
      <c r="B6878" s="78" t="s">
        <v>3077</v>
      </c>
      <c r="C6878" s="86" t="s">
        <v>1647</v>
      </c>
      <c r="D6878" s="122">
        <v>43853.354166666664</v>
      </c>
    </row>
    <row r="6879" spans="1:4" x14ac:dyDescent="0.25">
      <c r="A6879" s="78" t="s">
        <v>277</v>
      </c>
      <c r="B6879" s="78" t="s">
        <v>2633</v>
      </c>
      <c r="C6879" s="86" t="s">
        <v>1647</v>
      </c>
      <c r="D6879" s="122">
        <v>43853.354166666664</v>
      </c>
    </row>
    <row r="6880" spans="1:4" x14ac:dyDescent="0.25">
      <c r="A6880" s="78" t="s">
        <v>277</v>
      </c>
      <c r="B6880" s="78" t="s">
        <v>2982</v>
      </c>
      <c r="C6880" s="86" t="s">
        <v>1647</v>
      </c>
      <c r="D6880" s="122">
        <v>43853.354166666664</v>
      </c>
    </row>
    <row r="6881" spans="1:4" x14ac:dyDescent="0.25">
      <c r="A6881" s="78" t="s">
        <v>277</v>
      </c>
      <c r="B6881" s="78" t="s">
        <v>2944</v>
      </c>
      <c r="C6881" s="86" t="s">
        <v>1647</v>
      </c>
      <c r="D6881" s="122">
        <v>43853.354166666664</v>
      </c>
    </row>
    <row r="6882" spans="1:4" x14ac:dyDescent="0.25">
      <c r="A6882" s="78" t="s">
        <v>277</v>
      </c>
      <c r="B6882" s="78" t="s">
        <v>2945</v>
      </c>
      <c r="C6882" s="86" t="s">
        <v>1647</v>
      </c>
      <c r="D6882" s="122">
        <v>43853.354166666664</v>
      </c>
    </row>
    <row r="6883" spans="1:4" x14ac:dyDescent="0.25">
      <c r="A6883" s="78" t="s">
        <v>277</v>
      </c>
      <c r="B6883" s="78" t="s">
        <v>2946</v>
      </c>
      <c r="C6883" s="86" t="s">
        <v>1647</v>
      </c>
      <c r="D6883" s="122">
        <v>43853.354166666664</v>
      </c>
    </row>
    <row r="6884" spans="1:4" x14ac:dyDescent="0.25">
      <c r="A6884" s="78" t="s">
        <v>277</v>
      </c>
      <c r="B6884" s="78" t="s">
        <v>2947</v>
      </c>
      <c r="C6884" s="86" t="s">
        <v>1647</v>
      </c>
      <c r="D6884" s="122">
        <v>43853.354166666664</v>
      </c>
    </row>
    <row r="6885" spans="1:4" x14ac:dyDescent="0.25">
      <c r="A6885" s="78" t="s">
        <v>277</v>
      </c>
      <c r="B6885" s="78" t="s">
        <v>2995</v>
      </c>
      <c r="C6885" s="86" t="s">
        <v>1647</v>
      </c>
      <c r="D6885" s="122">
        <v>43853.354166666664</v>
      </c>
    </row>
    <row r="6886" spans="1:4" x14ac:dyDescent="0.25">
      <c r="A6886" s="78" t="s">
        <v>277</v>
      </c>
      <c r="B6886" s="78" t="s">
        <v>2948</v>
      </c>
      <c r="C6886" s="86" t="s">
        <v>1647</v>
      </c>
      <c r="D6886" s="122">
        <v>43853.354166666664</v>
      </c>
    </row>
    <row r="6887" spans="1:4" x14ac:dyDescent="0.25">
      <c r="A6887" s="78" t="s">
        <v>277</v>
      </c>
      <c r="B6887" s="78" t="s">
        <v>3014</v>
      </c>
      <c r="C6887" s="86" t="s">
        <v>1647</v>
      </c>
      <c r="D6887" s="122">
        <v>43853.354166666664</v>
      </c>
    </row>
    <row r="6888" spans="1:4" x14ac:dyDescent="0.25">
      <c r="A6888" s="78" t="s">
        <v>277</v>
      </c>
      <c r="B6888" s="78" t="s">
        <v>2550</v>
      </c>
      <c r="C6888" s="86" t="s">
        <v>1647</v>
      </c>
      <c r="D6888" s="122">
        <v>43853.354166666664</v>
      </c>
    </row>
    <row r="6889" spans="1:4" x14ac:dyDescent="0.25">
      <c r="A6889" s="78" t="s">
        <v>277</v>
      </c>
      <c r="B6889" s="78" t="s">
        <v>2989</v>
      </c>
      <c r="C6889" s="86" t="s">
        <v>1647</v>
      </c>
      <c r="D6889" s="122">
        <v>43853.354166666664</v>
      </c>
    </row>
    <row r="6890" spans="1:4" x14ac:dyDescent="0.25">
      <c r="A6890" s="78" t="s">
        <v>277</v>
      </c>
      <c r="B6890" s="78" t="s">
        <v>2981</v>
      </c>
      <c r="C6890" s="86" t="s">
        <v>1647</v>
      </c>
      <c r="D6890" s="122">
        <v>43853.354166666664</v>
      </c>
    </row>
    <row r="6891" spans="1:4" x14ac:dyDescent="0.25">
      <c r="A6891" s="78" t="s">
        <v>277</v>
      </c>
      <c r="B6891" s="78" t="s">
        <v>2994</v>
      </c>
      <c r="C6891" s="86" t="s">
        <v>1647</v>
      </c>
      <c r="D6891" s="122">
        <v>43853.354166666664</v>
      </c>
    </row>
    <row r="6892" spans="1:4" x14ac:dyDescent="0.25">
      <c r="A6892" s="78" t="s">
        <v>277</v>
      </c>
      <c r="B6892" s="78" t="s">
        <v>2990</v>
      </c>
      <c r="C6892" s="86" t="s">
        <v>1647</v>
      </c>
      <c r="D6892" s="122">
        <v>43853.354166666664</v>
      </c>
    </row>
    <row r="6893" spans="1:4" x14ac:dyDescent="0.25">
      <c r="A6893" s="78" t="s">
        <v>277</v>
      </c>
      <c r="B6893" s="78" t="s">
        <v>3104</v>
      </c>
      <c r="C6893" s="86" t="s">
        <v>1647</v>
      </c>
      <c r="D6893" s="122">
        <v>43853.354166666664</v>
      </c>
    </row>
    <row r="6894" spans="1:4" x14ac:dyDescent="0.25">
      <c r="A6894" s="78" t="s">
        <v>277</v>
      </c>
      <c r="B6894" s="78" t="s">
        <v>2460</v>
      </c>
      <c r="C6894" s="86" t="s">
        <v>1647</v>
      </c>
      <c r="D6894" s="122">
        <v>43853.354166666664</v>
      </c>
    </row>
    <row r="6895" spans="1:4" x14ac:dyDescent="0.25">
      <c r="A6895" s="78" t="s">
        <v>277</v>
      </c>
      <c r="B6895" s="78" t="s">
        <v>2949</v>
      </c>
      <c r="C6895" s="86" t="s">
        <v>1647</v>
      </c>
      <c r="D6895" s="122">
        <v>43853.354166666664</v>
      </c>
    </row>
    <row r="6896" spans="1:4" x14ac:dyDescent="0.25">
      <c r="A6896" s="78" t="s">
        <v>277</v>
      </c>
      <c r="B6896" s="78" t="s">
        <v>2639</v>
      </c>
      <c r="C6896" s="86" t="s">
        <v>1647</v>
      </c>
      <c r="D6896" s="122">
        <v>43853.354166666664</v>
      </c>
    </row>
    <row r="6897" spans="1:4" x14ac:dyDescent="0.25">
      <c r="A6897" s="78" t="s">
        <v>277</v>
      </c>
      <c r="B6897" s="78" t="s">
        <v>65</v>
      </c>
      <c r="C6897" s="86" t="s">
        <v>1647</v>
      </c>
      <c r="D6897" s="122">
        <v>43853.354166666664</v>
      </c>
    </row>
    <row r="6898" spans="1:4" x14ac:dyDescent="0.25">
      <c r="A6898" s="78" t="s">
        <v>277</v>
      </c>
      <c r="B6898" s="78" t="s">
        <v>2985</v>
      </c>
      <c r="C6898" s="86" t="s">
        <v>1647</v>
      </c>
      <c r="D6898" s="122">
        <v>43853.354166666664</v>
      </c>
    </row>
    <row r="6899" spans="1:4" x14ac:dyDescent="0.25">
      <c r="A6899" s="78" t="s">
        <v>277</v>
      </c>
      <c r="B6899" s="78" t="s">
        <v>3029</v>
      </c>
      <c r="C6899" s="86" t="s">
        <v>1647</v>
      </c>
      <c r="D6899" s="122">
        <v>43853.354166666664</v>
      </c>
    </row>
    <row r="6900" spans="1:4" x14ac:dyDescent="0.25">
      <c r="A6900" s="78" t="s">
        <v>277</v>
      </c>
      <c r="B6900" s="78" t="s">
        <v>2523</v>
      </c>
      <c r="C6900" s="86" t="s">
        <v>1647</v>
      </c>
      <c r="D6900" s="122">
        <v>43853.354166666664</v>
      </c>
    </row>
    <row r="6901" spans="1:4" x14ac:dyDescent="0.25">
      <c r="A6901" s="78" t="s">
        <v>277</v>
      </c>
      <c r="B6901" s="78" t="s">
        <v>2492</v>
      </c>
      <c r="C6901" s="86" t="s">
        <v>1647</v>
      </c>
      <c r="D6901" s="122">
        <v>43853.354166666664</v>
      </c>
    </row>
    <row r="6902" spans="1:4" x14ac:dyDescent="0.25">
      <c r="A6902" s="78" t="s">
        <v>277</v>
      </c>
      <c r="B6902" s="78" t="s">
        <v>3007</v>
      </c>
      <c r="C6902" s="86" t="s">
        <v>1647</v>
      </c>
      <c r="D6902" s="122">
        <v>43853.354166666664</v>
      </c>
    </row>
    <row r="6903" spans="1:4" x14ac:dyDescent="0.25">
      <c r="A6903" s="78" t="s">
        <v>277</v>
      </c>
      <c r="B6903" s="78" t="s">
        <v>2448</v>
      </c>
      <c r="C6903" s="86" t="s">
        <v>1647</v>
      </c>
      <c r="D6903" s="122">
        <v>43853.354166666664</v>
      </c>
    </row>
    <row r="6904" spans="1:4" x14ac:dyDescent="0.25">
      <c r="A6904" s="78" t="s">
        <v>277</v>
      </c>
      <c r="B6904" s="78" t="s">
        <v>3006</v>
      </c>
      <c r="C6904" s="86" t="s">
        <v>1647</v>
      </c>
      <c r="D6904" s="122">
        <v>43853.354166666664</v>
      </c>
    </row>
    <row r="6905" spans="1:4" x14ac:dyDescent="0.25">
      <c r="A6905" s="78" t="s">
        <v>277</v>
      </c>
      <c r="B6905" s="78" t="s">
        <v>3015</v>
      </c>
      <c r="C6905" s="86" t="s">
        <v>1647</v>
      </c>
      <c r="D6905" s="122">
        <v>43853.354166666664</v>
      </c>
    </row>
    <row r="6906" spans="1:4" x14ac:dyDescent="0.25">
      <c r="A6906" s="78" t="s">
        <v>277</v>
      </c>
      <c r="B6906" s="78" t="s">
        <v>2478</v>
      </c>
      <c r="C6906" s="86" t="s">
        <v>1647</v>
      </c>
      <c r="D6906" s="122">
        <v>43853.354166666664</v>
      </c>
    </row>
    <row r="6907" spans="1:4" x14ac:dyDescent="0.25">
      <c r="A6907" s="78" t="s">
        <v>277</v>
      </c>
      <c r="B6907" s="78" t="s">
        <v>2950</v>
      </c>
      <c r="C6907" s="86" t="s">
        <v>1647</v>
      </c>
      <c r="D6907" s="122">
        <v>43853.354166666664</v>
      </c>
    </row>
    <row r="6908" spans="1:4" x14ac:dyDescent="0.25">
      <c r="A6908" s="78" t="s">
        <v>277</v>
      </c>
      <c r="B6908" s="78" t="s">
        <v>3142</v>
      </c>
      <c r="C6908" s="86" t="s">
        <v>1645</v>
      </c>
      <c r="D6908" s="122">
        <v>43852.504317129627</v>
      </c>
    </row>
    <row r="6909" spans="1:4" x14ac:dyDescent="0.25">
      <c r="A6909" s="78" t="s">
        <v>277</v>
      </c>
      <c r="B6909" s="78" t="s">
        <v>2781</v>
      </c>
      <c r="C6909" s="86" t="s">
        <v>1645</v>
      </c>
      <c r="D6909" s="122">
        <v>43852.504317129627</v>
      </c>
    </row>
    <row r="6910" spans="1:4" x14ac:dyDescent="0.25">
      <c r="A6910" s="78" t="s">
        <v>277</v>
      </c>
      <c r="B6910" s="78" t="s">
        <v>2980</v>
      </c>
      <c r="C6910" s="86" t="s">
        <v>1645</v>
      </c>
      <c r="D6910" s="122">
        <v>43852.504317129627</v>
      </c>
    </row>
    <row r="6911" spans="1:4" x14ac:dyDescent="0.25">
      <c r="A6911" s="78" t="s">
        <v>277</v>
      </c>
      <c r="B6911" s="78" t="s">
        <v>3037</v>
      </c>
      <c r="C6911" s="86" t="s">
        <v>1645</v>
      </c>
      <c r="D6911" s="122">
        <v>43852.504317129627</v>
      </c>
    </row>
    <row r="6912" spans="1:4" x14ac:dyDescent="0.25">
      <c r="A6912" s="78" t="s">
        <v>277</v>
      </c>
      <c r="B6912" s="78" t="s">
        <v>2575</v>
      </c>
      <c r="C6912" s="86" t="s">
        <v>1645</v>
      </c>
      <c r="D6912" s="122">
        <v>43852.504317129627</v>
      </c>
    </row>
    <row r="6913" spans="1:4" x14ac:dyDescent="0.25">
      <c r="A6913" s="78" t="s">
        <v>277</v>
      </c>
      <c r="B6913" s="78" t="s">
        <v>2984</v>
      </c>
      <c r="C6913" s="86" t="s">
        <v>1645</v>
      </c>
      <c r="D6913" s="122">
        <v>43852.504317129627</v>
      </c>
    </row>
    <row r="6914" spans="1:4" x14ac:dyDescent="0.25">
      <c r="A6914" s="78" t="s">
        <v>277</v>
      </c>
      <c r="B6914" s="78" t="s">
        <v>2994</v>
      </c>
      <c r="C6914" s="86" t="s">
        <v>1645</v>
      </c>
      <c r="D6914" s="122">
        <v>43852.504317129627</v>
      </c>
    </row>
    <row r="6915" spans="1:4" x14ac:dyDescent="0.25">
      <c r="A6915" s="78" t="s">
        <v>277</v>
      </c>
      <c r="B6915" s="78" t="s">
        <v>65</v>
      </c>
      <c r="C6915" s="86" t="s">
        <v>1645</v>
      </c>
      <c r="D6915" s="122">
        <v>43852.504317129627</v>
      </c>
    </row>
    <row r="6916" spans="1:4" x14ac:dyDescent="0.25">
      <c r="A6916" s="78" t="s">
        <v>277</v>
      </c>
      <c r="B6916" s="78" t="s">
        <v>2985</v>
      </c>
      <c r="C6916" s="86" t="s">
        <v>1645</v>
      </c>
      <c r="D6916" s="122">
        <v>43852.504317129627</v>
      </c>
    </row>
    <row r="6917" spans="1:4" x14ac:dyDescent="0.25">
      <c r="A6917" s="78" t="s">
        <v>277</v>
      </c>
      <c r="B6917" s="78" t="s">
        <v>3029</v>
      </c>
      <c r="C6917" s="86" t="s">
        <v>1645</v>
      </c>
      <c r="D6917" s="122">
        <v>43852.504317129627</v>
      </c>
    </row>
    <row r="6918" spans="1:4" x14ac:dyDescent="0.25">
      <c r="A6918" s="78" t="s">
        <v>277</v>
      </c>
      <c r="B6918" s="78" t="s">
        <v>2455</v>
      </c>
      <c r="C6918" s="86" t="s">
        <v>1645</v>
      </c>
      <c r="D6918" s="122">
        <v>43852.504317129627</v>
      </c>
    </row>
    <row r="6919" spans="1:4" x14ac:dyDescent="0.25">
      <c r="A6919" s="78" t="s">
        <v>277</v>
      </c>
      <c r="B6919" s="78" t="s">
        <v>2459</v>
      </c>
      <c r="C6919" s="86" t="s">
        <v>1645</v>
      </c>
      <c r="D6919" s="122">
        <v>43852.504317129627</v>
      </c>
    </row>
    <row r="6920" spans="1:4" x14ac:dyDescent="0.25">
      <c r="A6920" s="78" t="s">
        <v>277</v>
      </c>
      <c r="B6920" s="78" t="s">
        <v>2782</v>
      </c>
      <c r="C6920" s="86" t="s">
        <v>1645</v>
      </c>
      <c r="D6920" s="122">
        <v>43852.504317129627</v>
      </c>
    </row>
    <row r="6921" spans="1:4" x14ac:dyDescent="0.25">
      <c r="A6921" s="78" t="s">
        <v>277</v>
      </c>
      <c r="B6921" s="78" t="s">
        <v>2609</v>
      </c>
      <c r="C6921" s="86" t="s">
        <v>1645</v>
      </c>
      <c r="D6921" s="122">
        <v>43852.504317129627</v>
      </c>
    </row>
    <row r="6922" spans="1:4" x14ac:dyDescent="0.25">
      <c r="A6922" s="78" t="s">
        <v>277</v>
      </c>
      <c r="B6922" s="78" t="s">
        <v>2610</v>
      </c>
      <c r="C6922" s="86" t="s">
        <v>1645</v>
      </c>
      <c r="D6922" s="122">
        <v>43852.504317129627</v>
      </c>
    </row>
    <row r="6923" spans="1:4" x14ac:dyDescent="0.25">
      <c r="A6923" s="78" t="s">
        <v>277</v>
      </c>
      <c r="B6923" s="78" t="s">
        <v>3143</v>
      </c>
      <c r="C6923" s="86" t="s">
        <v>1645</v>
      </c>
      <c r="D6923" s="122">
        <v>43852.504317129627</v>
      </c>
    </row>
    <row r="6924" spans="1:4" x14ac:dyDescent="0.25">
      <c r="A6924" s="78" t="s">
        <v>277</v>
      </c>
      <c r="B6924" s="78" t="s">
        <v>2981</v>
      </c>
      <c r="C6924" s="86" t="s">
        <v>1645</v>
      </c>
      <c r="D6924" s="122">
        <v>43852.504317129627</v>
      </c>
    </row>
    <row r="6925" spans="1:4" x14ac:dyDescent="0.25">
      <c r="A6925" s="78" t="s">
        <v>277</v>
      </c>
      <c r="B6925" s="78" t="s">
        <v>2458</v>
      </c>
      <c r="C6925" s="86" t="s">
        <v>1645</v>
      </c>
      <c r="D6925" s="122">
        <v>43852.504317129627</v>
      </c>
    </row>
    <row r="6926" spans="1:4" x14ac:dyDescent="0.25">
      <c r="A6926" s="78" t="s">
        <v>277</v>
      </c>
      <c r="B6926" s="78" t="s">
        <v>3001</v>
      </c>
      <c r="C6926" s="86" t="s">
        <v>1645</v>
      </c>
      <c r="D6926" s="122">
        <v>43852.504317129627</v>
      </c>
    </row>
    <row r="6927" spans="1:4" x14ac:dyDescent="0.25">
      <c r="A6927" s="78" t="s">
        <v>277</v>
      </c>
      <c r="B6927" s="78" t="s">
        <v>2643</v>
      </c>
      <c r="C6927" s="86" t="s">
        <v>1645</v>
      </c>
      <c r="D6927" s="122">
        <v>43852.504317129627</v>
      </c>
    </row>
    <row r="6928" spans="1:4" x14ac:dyDescent="0.25">
      <c r="A6928" s="78" t="s">
        <v>277</v>
      </c>
      <c r="B6928" s="78" t="s">
        <v>3035</v>
      </c>
      <c r="C6928" s="86" t="s">
        <v>1645</v>
      </c>
      <c r="D6928" s="122">
        <v>43852.504317129627</v>
      </c>
    </row>
    <row r="6929" spans="1:4" x14ac:dyDescent="0.25">
      <c r="A6929" s="78" t="s">
        <v>277</v>
      </c>
      <c r="B6929" s="78" t="s">
        <v>2549</v>
      </c>
      <c r="C6929" s="86" t="s">
        <v>1645</v>
      </c>
      <c r="D6929" s="122">
        <v>43852.504317129627</v>
      </c>
    </row>
    <row r="6930" spans="1:4" x14ac:dyDescent="0.25">
      <c r="A6930" s="78" t="s">
        <v>277</v>
      </c>
      <c r="B6930" s="78" t="s">
        <v>3007</v>
      </c>
      <c r="C6930" s="86" t="s">
        <v>1645</v>
      </c>
      <c r="D6930" s="122">
        <v>43852.504317129627</v>
      </c>
    </row>
    <row r="6931" spans="1:4" x14ac:dyDescent="0.25">
      <c r="A6931" s="78" t="s">
        <v>277</v>
      </c>
      <c r="B6931" s="78" t="s">
        <v>2448</v>
      </c>
      <c r="C6931" s="86" t="s">
        <v>1645</v>
      </c>
      <c r="D6931" s="122">
        <v>43852.504317129627</v>
      </c>
    </row>
    <row r="6932" spans="1:4" x14ac:dyDescent="0.25">
      <c r="A6932" s="78" t="s">
        <v>277</v>
      </c>
      <c r="B6932" s="78" t="s">
        <v>2783</v>
      </c>
      <c r="C6932" s="86" t="s">
        <v>1645</v>
      </c>
      <c r="D6932" s="122">
        <v>43852.504317129627</v>
      </c>
    </row>
    <row r="6933" spans="1:4" x14ac:dyDescent="0.25">
      <c r="A6933" s="78" t="s">
        <v>277</v>
      </c>
      <c r="B6933" s="78" t="s">
        <v>2995</v>
      </c>
      <c r="C6933" s="86" t="s">
        <v>1645</v>
      </c>
      <c r="D6933" s="122">
        <v>43852.504317129627</v>
      </c>
    </row>
    <row r="6934" spans="1:4" x14ac:dyDescent="0.25">
      <c r="A6934" s="78" t="s">
        <v>277</v>
      </c>
      <c r="B6934" s="78" t="s">
        <v>3015</v>
      </c>
      <c r="C6934" s="86" t="s">
        <v>1645</v>
      </c>
      <c r="D6934" s="122">
        <v>43852.504317129627</v>
      </c>
    </row>
    <row r="6935" spans="1:4" x14ac:dyDescent="0.25">
      <c r="A6935" s="78" t="s">
        <v>277</v>
      </c>
      <c r="B6935" s="78" t="s">
        <v>2784</v>
      </c>
      <c r="C6935" s="86" t="s">
        <v>1645</v>
      </c>
      <c r="D6935" s="122">
        <v>43852.504317129627</v>
      </c>
    </row>
    <row r="6936" spans="1:4" x14ac:dyDescent="0.25">
      <c r="A6936" s="78" t="s">
        <v>277</v>
      </c>
      <c r="B6936" s="78" t="s">
        <v>3147</v>
      </c>
      <c r="C6936" s="86" t="s">
        <v>1644</v>
      </c>
      <c r="D6936" s="122">
        <v>43852.420925925922</v>
      </c>
    </row>
    <row r="6937" spans="1:4" x14ac:dyDescent="0.25">
      <c r="A6937" s="78" t="s">
        <v>277</v>
      </c>
      <c r="B6937" s="78" t="s">
        <v>2987</v>
      </c>
      <c r="C6937" s="86" t="s">
        <v>1644</v>
      </c>
      <c r="D6937" s="122">
        <v>43852.420925925922</v>
      </c>
    </row>
    <row r="6938" spans="1:4" x14ac:dyDescent="0.25">
      <c r="A6938" s="78" t="s">
        <v>277</v>
      </c>
      <c r="B6938" s="78" t="s">
        <v>2461</v>
      </c>
      <c r="C6938" s="86" t="s">
        <v>1644</v>
      </c>
      <c r="D6938" s="122">
        <v>43852.420925925922</v>
      </c>
    </row>
    <row r="6939" spans="1:4" x14ac:dyDescent="0.25">
      <c r="A6939" s="78" t="s">
        <v>277</v>
      </c>
      <c r="B6939" s="78" t="s">
        <v>3041</v>
      </c>
      <c r="C6939" s="86" t="s">
        <v>1644</v>
      </c>
      <c r="D6939" s="122">
        <v>43852.420925925922</v>
      </c>
    </row>
    <row r="6940" spans="1:4" x14ac:dyDescent="0.25">
      <c r="A6940" s="78" t="s">
        <v>277</v>
      </c>
      <c r="B6940" s="78" t="s">
        <v>2984</v>
      </c>
      <c r="C6940" s="86" t="s">
        <v>1644</v>
      </c>
      <c r="D6940" s="122">
        <v>43852.420925925922</v>
      </c>
    </row>
    <row r="6941" spans="1:4" x14ac:dyDescent="0.25">
      <c r="A6941" s="78" t="s">
        <v>277</v>
      </c>
      <c r="B6941" s="78" t="s">
        <v>3038</v>
      </c>
      <c r="C6941" s="86" t="s">
        <v>1644</v>
      </c>
      <c r="D6941" s="122">
        <v>43852.420925925922</v>
      </c>
    </row>
    <row r="6942" spans="1:4" x14ac:dyDescent="0.25">
      <c r="A6942" s="78" t="s">
        <v>277</v>
      </c>
      <c r="B6942" s="78" t="s">
        <v>3052</v>
      </c>
      <c r="C6942" s="86" t="s">
        <v>1644</v>
      </c>
      <c r="D6942" s="122">
        <v>43852.420925925922</v>
      </c>
    </row>
    <row r="6943" spans="1:4" x14ac:dyDescent="0.25">
      <c r="A6943" s="78" t="s">
        <v>277</v>
      </c>
      <c r="B6943" s="78" t="s">
        <v>2982</v>
      </c>
      <c r="C6943" s="86" t="s">
        <v>1644</v>
      </c>
      <c r="D6943" s="122">
        <v>43852.420925925922</v>
      </c>
    </row>
    <row r="6944" spans="1:4" x14ac:dyDescent="0.25">
      <c r="A6944" s="78" t="s">
        <v>277</v>
      </c>
      <c r="B6944" s="78" t="s">
        <v>2983</v>
      </c>
      <c r="C6944" s="86" t="s">
        <v>1644</v>
      </c>
      <c r="D6944" s="122">
        <v>43852.420925925922</v>
      </c>
    </row>
    <row r="6945" spans="1:4" x14ac:dyDescent="0.25">
      <c r="A6945" s="78" t="s">
        <v>277</v>
      </c>
      <c r="B6945" s="78" t="s">
        <v>3053</v>
      </c>
      <c r="C6945" s="86" t="s">
        <v>1644</v>
      </c>
      <c r="D6945" s="122">
        <v>43852.420925925922</v>
      </c>
    </row>
    <row r="6946" spans="1:4" x14ac:dyDescent="0.25">
      <c r="A6946" s="78" t="s">
        <v>277</v>
      </c>
      <c r="B6946" s="78" t="s">
        <v>3287</v>
      </c>
      <c r="C6946" s="86" t="s">
        <v>1644</v>
      </c>
      <c r="D6946" s="122">
        <v>43852.420925925922</v>
      </c>
    </row>
    <row r="6947" spans="1:4" x14ac:dyDescent="0.25">
      <c r="A6947" s="78" t="s">
        <v>277</v>
      </c>
      <c r="B6947" s="78" t="s">
        <v>2995</v>
      </c>
      <c r="C6947" s="86" t="s">
        <v>1644</v>
      </c>
      <c r="D6947" s="122">
        <v>43852.420925925922</v>
      </c>
    </row>
    <row r="6948" spans="1:4" x14ac:dyDescent="0.25">
      <c r="A6948" s="78" t="s">
        <v>277</v>
      </c>
      <c r="B6948" s="78" t="s">
        <v>3037</v>
      </c>
      <c r="C6948" s="86" t="s">
        <v>1644</v>
      </c>
      <c r="D6948" s="122">
        <v>43852.420925925922</v>
      </c>
    </row>
    <row r="6949" spans="1:4" x14ac:dyDescent="0.25">
      <c r="A6949" s="78" t="s">
        <v>277</v>
      </c>
      <c r="B6949" s="78" t="s">
        <v>2479</v>
      </c>
      <c r="C6949" s="86" t="s">
        <v>1644</v>
      </c>
      <c r="D6949" s="122">
        <v>43852.420925925922</v>
      </c>
    </row>
    <row r="6950" spans="1:4" x14ac:dyDescent="0.25">
      <c r="A6950" s="78" t="s">
        <v>277</v>
      </c>
      <c r="B6950" s="78">
        <v>2020</v>
      </c>
      <c r="C6950" s="86" t="s">
        <v>1644</v>
      </c>
      <c r="D6950" s="122">
        <v>43852.420925925922</v>
      </c>
    </row>
    <row r="6951" spans="1:4" x14ac:dyDescent="0.25">
      <c r="A6951" s="78" t="s">
        <v>277</v>
      </c>
      <c r="B6951" s="78" t="s">
        <v>3030</v>
      </c>
      <c r="C6951" s="86" t="s">
        <v>1644</v>
      </c>
      <c r="D6951" s="122">
        <v>43852.420925925922</v>
      </c>
    </row>
    <row r="6952" spans="1:4" x14ac:dyDescent="0.25">
      <c r="A6952" s="78" t="s">
        <v>277</v>
      </c>
      <c r="B6952" s="78" t="s">
        <v>3006</v>
      </c>
      <c r="C6952" s="86" t="s">
        <v>1644</v>
      </c>
      <c r="D6952" s="122">
        <v>43852.420925925922</v>
      </c>
    </row>
    <row r="6953" spans="1:4" x14ac:dyDescent="0.25">
      <c r="A6953" s="78" t="s">
        <v>277</v>
      </c>
      <c r="B6953" s="78" t="s">
        <v>3007</v>
      </c>
      <c r="C6953" s="86" t="s">
        <v>1644</v>
      </c>
      <c r="D6953" s="122">
        <v>43852.420925925922</v>
      </c>
    </row>
    <row r="6954" spans="1:4" x14ac:dyDescent="0.25">
      <c r="A6954" s="78" t="s">
        <v>277</v>
      </c>
      <c r="B6954" s="78" t="s">
        <v>2448</v>
      </c>
      <c r="C6954" s="86" t="s">
        <v>1644</v>
      </c>
      <c r="D6954" s="122">
        <v>43852.420925925922</v>
      </c>
    </row>
    <row r="6955" spans="1:4" x14ac:dyDescent="0.25">
      <c r="A6955" s="78" t="s">
        <v>277</v>
      </c>
      <c r="B6955" s="78">
        <v>31</v>
      </c>
      <c r="C6955" s="86" t="s">
        <v>1644</v>
      </c>
      <c r="D6955" s="122">
        <v>43852.420925925922</v>
      </c>
    </row>
    <row r="6956" spans="1:4" x14ac:dyDescent="0.25">
      <c r="A6956" s="78" t="s">
        <v>277</v>
      </c>
      <c r="B6956" s="78" t="s">
        <v>3089</v>
      </c>
      <c r="C6956" s="86" t="s">
        <v>1644</v>
      </c>
      <c r="D6956" s="122">
        <v>43852.420925925922</v>
      </c>
    </row>
    <row r="6957" spans="1:4" x14ac:dyDescent="0.25">
      <c r="A6957" s="78" t="s">
        <v>277</v>
      </c>
      <c r="B6957" s="78" t="s">
        <v>3148</v>
      </c>
      <c r="C6957" s="86" t="s">
        <v>1644</v>
      </c>
      <c r="D6957" s="122">
        <v>43852.420925925922</v>
      </c>
    </row>
    <row r="6958" spans="1:4" x14ac:dyDescent="0.25">
      <c r="A6958" s="78" t="s">
        <v>277</v>
      </c>
      <c r="B6958" s="78" t="s">
        <v>1766</v>
      </c>
      <c r="C6958" s="86" t="s">
        <v>1644</v>
      </c>
      <c r="D6958" s="122">
        <v>43852.420925925922</v>
      </c>
    </row>
    <row r="6959" spans="1:4" x14ac:dyDescent="0.25">
      <c r="A6959" s="78" t="s">
        <v>277</v>
      </c>
      <c r="B6959" s="78" t="s">
        <v>3149</v>
      </c>
      <c r="C6959" s="86" t="s">
        <v>1644</v>
      </c>
      <c r="D6959" s="122">
        <v>43852.420925925922</v>
      </c>
    </row>
    <row r="6960" spans="1:4" x14ac:dyDescent="0.25">
      <c r="A6960" s="78" t="s">
        <v>277</v>
      </c>
      <c r="B6960" s="78" t="s">
        <v>3150</v>
      </c>
      <c r="C6960" s="86" t="s">
        <v>1644</v>
      </c>
      <c r="D6960" s="122">
        <v>43852.420925925922</v>
      </c>
    </row>
    <row r="6961" spans="1:4" x14ac:dyDescent="0.25">
      <c r="A6961" s="78" t="s">
        <v>277</v>
      </c>
      <c r="B6961" s="78" t="s">
        <v>1907</v>
      </c>
      <c r="C6961" s="86" t="s">
        <v>1644</v>
      </c>
      <c r="D6961" s="122">
        <v>43852.420925925922</v>
      </c>
    </row>
    <row r="6962" spans="1:4" x14ac:dyDescent="0.25">
      <c r="A6962" s="78" t="s">
        <v>277</v>
      </c>
      <c r="B6962" s="78" t="s">
        <v>2991</v>
      </c>
      <c r="C6962" s="86" t="s">
        <v>1644</v>
      </c>
      <c r="D6962" s="122">
        <v>43852.420925925922</v>
      </c>
    </row>
    <row r="6963" spans="1:4" x14ac:dyDescent="0.25">
      <c r="A6963" s="78" t="s">
        <v>277</v>
      </c>
      <c r="B6963" s="78" t="s">
        <v>2994</v>
      </c>
      <c r="C6963" s="86" t="s">
        <v>1644</v>
      </c>
      <c r="D6963" s="122">
        <v>43852.420925925922</v>
      </c>
    </row>
    <row r="6964" spans="1:4" x14ac:dyDescent="0.25">
      <c r="A6964" s="78" t="s">
        <v>277</v>
      </c>
      <c r="B6964" s="78" t="s">
        <v>3028</v>
      </c>
      <c r="C6964" s="86" t="s">
        <v>1643</v>
      </c>
      <c r="D6964" s="122">
        <v>43852.337766203702</v>
      </c>
    </row>
    <row r="6965" spans="1:4" x14ac:dyDescent="0.25">
      <c r="A6965" s="78" t="s">
        <v>277</v>
      </c>
      <c r="B6965" s="78" t="s">
        <v>2616</v>
      </c>
      <c r="C6965" s="86" t="s">
        <v>1643</v>
      </c>
      <c r="D6965" s="122">
        <v>43852.337766203702</v>
      </c>
    </row>
    <row r="6966" spans="1:4" x14ac:dyDescent="0.25">
      <c r="A6966" s="78" t="s">
        <v>277</v>
      </c>
      <c r="B6966" s="78" t="s">
        <v>3070</v>
      </c>
      <c r="C6966" s="86" t="s">
        <v>1643</v>
      </c>
      <c r="D6966" s="122">
        <v>43852.337766203702</v>
      </c>
    </row>
    <row r="6967" spans="1:4" x14ac:dyDescent="0.25">
      <c r="A6967" s="78" t="s">
        <v>277</v>
      </c>
      <c r="B6967" s="78" t="s">
        <v>3186</v>
      </c>
      <c r="C6967" s="86" t="s">
        <v>1643</v>
      </c>
      <c r="D6967" s="122">
        <v>43852.337766203702</v>
      </c>
    </row>
    <row r="6968" spans="1:4" x14ac:dyDescent="0.25">
      <c r="A6968" s="78" t="s">
        <v>277</v>
      </c>
      <c r="B6968" s="78" t="s">
        <v>2990</v>
      </c>
      <c r="C6968" s="86" t="s">
        <v>1643</v>
      </c>
      <c r="D6968" s="122">
        <v>43852.337766203702</v>
      </c>
    </row>
    <row r="6969" spans="1:4" x14ac:dyDescent="0.25">
      <c r="A6969" s="78" t="s">
        <v>277</v>
      </c>
      <c r="B6969" s="78" t="s">
        <v>2617</v>
      </c>
      <c r="C6969" s="86" t="s">
        <v>1643</v>
      </c>
      <c r="D6969" s="122">
        <v>43852.337766203702</v>
      </c>
    </row>
    <row r="6970" spans="1:4" x14ac:dyDescent="0.25">
      <c r="A6970" s="78" t="s">
        <v>277</v>
      </c>
      <c r="B6970" s="78" t="s">
        <v>2981</v>
      </c>
      <c r="C6970" s="86" t="s">
        <v>1643</v>
      </c>
      <c r="D6970" s="122">
        <v>43852.337766203702</v>
      </c>
    </row>
    <row r="6971" spans="1:4" x14ac:dyDescent="0.25">
      <c r="A6971" s="78" t="s">
        <v>277</v>
      </c>
      <c r="B6971" s="78" t="s">
        <v>2994</v>
      </c>
      <c r="C6971" s="86" t="s">
        <v>1643</v>
      </c>
      <c r="D6971" s="122">
        <v>43852.337766203702</v>
      </c>
    </row>
    <row r="6972" spans="1:4" x14ac:dyDescent="0.25">
      <c r="A6972" s="78" t="s">
        <v>277</v>
      </c>
      <c r="B6972" s="78" t="s">
        <v>3110</v>
      </c>
      <c r="C6972" s="86" t="s">
        <v>1643</v>
      </c>
      <c r="D6972" s="122">
        <v>43852.337766203702</v>
      </c>
    </row>
    <row r="6973" spans="1:4" x14ac:dyDescent="0.25">
      <c r="A6973" s="78" t="s">
        <v>277</v>
      </c>
      <c r="B6973" s="78" t="s">
        <v>2618</v>
      </c>
      <c r="C6973" s="86" t="s">
        <v>1643</v>
      </c>
      <c r="D6973" s="122">
        <v>43852.337766203702</v>
      </c>
    </row>
    <row r="6974" spans="1:4" x14ac:dyDescent="0.25">
      <c r="A6974" s="78" t="s">
        <v>277</v>
      </c>
      <c r="B6974" s="78" t="s">
        <v>3187</v>
      </c>
      <c r="C6974" s="86" t="s">
        <v>1643</v>
      </c>
      <c r="D6974" s="122">
        <v>43852.337766203702</v>
      </c>
    </row>
    <row r="6975" spans="1:4" x14ac:dyDescent="0.25">
      <c r="A6975" s="78" t="s">
        <v>277</v>
      </c>
      <c r="B6975" s="78" t="s">
        <v>2989</v>
      </c>
      <c r="C6975" s="86" t="s">
        <v>1643</v>
      </c>
      <c r="D6975" s="122">
        <v>43852.337766203702</v>
      </c>
    </row>
    <row r="6976" spans="1:4" x14ac:dyDescent="0.25">
      <c r="A6976" s="78" t="s">
        <v>277</v>
      </c>
      <c r="B6976" s="78" t="s">
        <v>2620</v>
      </c>
      <c r="C6976" s="86" t="s">
        <v>1643</v>
      </c>
      <c r="D6976" s="122">
        <v>43852.337766203702</v>
      </c>
    </row>
    <row r="6977" spans="1:4" x14ac:dyDescent="0.25">
      <c r="A6977" s="78" t="s">
        <v>277</v>
      </c>
      <c r="B6977" s="78" t="s">
        <v>3014</v>
      </c>
      <c r="C6977" s="86" t="s">
        <v>1643</v>
      </c>
      <c r="D6977" s="122">
        <v>43852.337766203702</v>
      </c>
    </row>
    <row r="6978" spans="1:4" x14ac:dyDescent="0.25">
      <c r="A6978" s="78" t="s">
        <v>277</v>
      </c>
      <c r="B6978" s="78" t="s">
        <v>2550</v>
      </c>
      <c r="C6978" s="86" t="s">
        <v>1643</v>
      </c>
      <c r="D6978" s="122">
        <v>43852.337766203702</v>
      </c>
    </row>
    <row r="6979" spans="1:4" x14ac:dyDescent="0.25">
      <c r="A6979" s="78" t="s">
        <v>277</v>
      </c>
      <c r="B6979" s="78" t="s">
        <v>2621</v>
      </c>
      <c r="C6979" s="86" t="s">
        <v>1643</v>
      </c>
      <c r="D6979" s="122">
        <v>43852.337766203702</v>
      </c>
    </row>
    <row r="6980" spans="1:4" x14ac:dyDescent="0.25">
      <c r="A6980" s="78" t="s">
        <v>277</v>
      </c>
      <c r="B6980" s="78" t="s">
        <v>3288</v>
      </c>
      <c r="C6980" s="86" t="s">
        <v>1641</v>
      </c>
      <c r="D6980" s="122">
        <v>43850.710810185185</v>
      </c>
    </row>
    <row r="6981" spans="1:4" x14ac:dyDescent="0.25">
      <c r="A6981" s="78" t="s">
        <v>277</v>
      </c>
      <c r="B6981" s="78" t="s">
        <v>2924</v>
      </c>
      <c r="C6981" s="86" t="s">
        <v>1641</v>
      </c>
      <c r="D6981" s="122">
        <v>43850.710810185185</v>
      </c>
    </row>
    <row r="6982" spans="1:4" x14ac:dyDescent="0.25">
      <c r="A6982" s="78" t="s">
        <v>277</v>
      </c>
      <c r="B6982" s="78" t="s">
        <v>286</v>
      </c>
      <c r="C6982" s="86" t="s">
        <v>1641</v>
      </c>
      <c r="D6982" s="122">
        <v>43850.710810185185</v>
      </c>
    </row>
    <row r="6983" spans="1:4" x14ac:dyDescent="0.25">
      <c r="A6983" s="78" t="s">
        <v>277</v>
      </c>
      <c r="B6983" s="78" t="s">
        <v>2511</v>
      </c>
      <c r="C6983" s="86" t="s">
        <v>1641</v>
      </c>
      <c r="D6983" s="122">
        <v>43850.710810185185</v>
      </c>
    </row>
    <row r="6984" spans="1:4" x14ac:dyDescent="0.25">
      <c r="A6984" s="78" t="s">
        <v>277</v>
      </c>
      <c r="B6984" s="78" t="s">
        <v>2925</v>
      </c>
      <c r="C6984" s="86" t="s">
        <v>1641</v>
      </c>
      <c r="D6984" s="122">
        <v>43850.710810185185</v>
      </c>
    </row>
    <row r="6985" spans="1:4" x14ac:dyDescent="0.25">
      <c r="A6985" s="78" t="s">
        <v>277</v>
      </c>
      <c r="B6985" s="78" t="s">
        <v>3012</v>
      </c>
      <c r="C6985" s="86" t="s">
        <v>1641</v>
      </c>
      <c r="D6985" s="122">
        <v>43850.710810185185</v>
      </c>
    </row>
    <row r="6986" spans="1:4" x14ac:dyDescent="0.25">
      <c r="A6986" s="78" t="s">
        <v>277</v>
      </c>
      <c r="B6986" s="78" t="s">
        <v>2715</v>
      </c>
      <c r="C6986" s="86" t="s">
        <v>1641</v>
      </c>
      <c r="D6986" s="122">
        <v>43850.710810185185</v>
      </c>
    </row>
    <row r="6987" spans="1:4" x14ac:dyDescent="0.25">
      <c r="A6987" s="78" t="s">
        <v>277</v>
      </c>
      <c r="B6987" s="78" t="s">
        <v>2716</v>
      </c>
      <c r="C6987" s="86" t="s">
        <v>1641</v>
      </c>
      <c r="D6987" s="122">
        <v>43850.710810185185</v>
      </c>
    </row>
    <row r="6988" spans="1:4" x14ac:dyDescent="0.25">
      <c r="A6988" s="78" t="s">
        <v>277</v>
      </c>
      <c r="B6988" s="78" t="s">
        <v>2989</v>
      </c>
      <c r="C6988" s="86" t="s">
        <v>1641</v>
      </c>
      <c r="D6988" s="122">
        <v>43850.710810185185</v>
      </c>
    </row>
    <row r="6989" spans="1:4" x14ac:dyDescent="0.25">
      <c r="A6989" s="78" t="s">
        <v>277</v>
      </c>
      <c r="B6989" s="78" t="s">
        <v>2987</v>
      </c>
      <c r="C6989" s="86" t="s">
        <v>1641</v>
      </c>
      <c r="D6989" s="122">
        <v>43850.710810185185</v>
      </c>
    </row>
    <row r="6990" spans="1:4" x14ac:dyDescent="0.25">
      <c r="A6990" s="78" t="s">
        <v>277</v>
      </c>
      <c r="B6990" s="78" t="s">
        <v>2631</v>
      </c>
      <c r="C6990" s="86" t="s">
        <v>1641</v>
      </c>
      <c r="D6990" s="122">
        <v>43850.710810185185</v>
      </c>
    </row>
    <row r="6991" spans="1:4" x14ac:dyDescent="0.25">
      <c r="A6991" s="78" t="s">
        <v>277</v>
      </c>
      <c r="B6991" s="78" t="s">
        <v>2999</v>
      </c>
      <c r="C6991" s="86" t="s">
        <v>1641</v>
      </c>
      <c r="D6991" s="122">
        <v>43850.710810185185</v>
      </c>
    </row>
    <row r="6992" spans="1:4" x14ac:dyDescent="0.25">
      <c r="A6992" s="78" t="s">
        <v>277</v>
      </c>
      <c r="B6992" s="78" t="s">
        <v>2981</v>
      </c>
      <c r="C6992" s="86" t="s">
        <v>1641</v>
      </c>
      <c r="D6992" s="122">
        <v>43850.710810185185</v>
      </c>
    </row>
    <row r="6993" spans="1:4" x14ac:dyDescent="0.25">
      <c r="A6993" s="78" t="s">
        <v>277</v>
      </c>
      <c r="B6993" s="78" t="s">
        <v>2994</v>
      </c>
      <c r="C6993" s="86" t="s">
        <v>1641</v>
      </c>
      <c r="D6993" s="122">
        <v>43850.710810185185</v>
      </c>
    </row>
    <row r="6994" spans="1:4" x14ac:dyDescent="0.25">
      <c r="A6994" s="78" t="s">
        <v>277</v>
      </c>
      <c r="B6994" s="78" t="s">
        <v>3001</v>
      </c>
      <c r="C6994" s="86" t="s">
        <v>1641</v>
      </c>
      <c r="D6994" s="122">
        <v>43850.710810185185</v>
      </c>
    </row>
    <row r="6995" spans="1:4" x14ac:dyDescent="0.25">
      <c r="A6995" s="78" t="s">
        <v>277</v>
      </c>
      <c r="B6995" s="78" t="s">
        <v>2985</v>
      </c>
      <c r="C6995" s="86" t="s">
        <v>1641</v>
      </c>
      <c r="D6995" s="122">
        <v>43850.710810185185</v>
      </c>
    </row>
    <row r="6996" spans="1:4" x14ac:dyDescent="0.25">
      <c r="A6996" s="78" t="s">
        <v>277</v>
      </c>
      <c r="B6996" s="78" t="s">
        <v>2926</v>
      </c>
      <c r="C6996" s="86" t="s">
        <v>1641</v>
      </c>
      <c r="D6996" s="122">
        <v>43850.710810185185</v>
      </c>
    </row>
    <row r="6997" spans="1:4" x14ac:dyDescent="0.25">
      <c r="A6997" s="78" t="s">
        <v>277</v>
      </c>
      <c r="B6997" s="78" t="s">
        <v>3024</v>
      </c>
      <c r="C6997" s="86" t="s">
        <v>1641</v>
      </c>
      <c r="D6997" s="122">
        <v>43850.710810185185</v>
      </c>
    </row>
    <row r="6998" spans="1:4" x14ac:dyDescent="0.25">
      <c r="A6998" s="78" t="s">
        <v>277</v>
      </c>
      <c r="B6998" s="78" t="s">
        <v>3035</v>
      </c>
      <c r="C6998" s="86" t="s">
        <v>1641</v>
      </c>
      <c r="D6998" s="122">
        <v>43850.710810185185</v>
      </c>
    </row>
    <row r="6999" spans="1:4" x14ac:dyDescent="0.25">
      <c r="A6999" s="78" t="s">
        <v>277</v>
      </c>
      <c r="B6999" s="78" t="s">
        <v>2455</v>
      </c>
      <c r="C6999" s="86" t="s">
        <v>1641</v>
      </c>
      <c r="D6999" s="122">
        <v>43850.710810185185</v>
      </c>
    </row>
    <row r="7000" spans="1:4" x14ac:dyDescent="0.25">
      <c r="A7000" s="78" t="s">
        <v>277</v>
      </c>
      <c r="B7000" s="78" t="s">
        <v>2694</v>
      </c>
      <c r="C7000" s="86" t="s">
        <v>1641</v>
      </c>
      <c r="D7000" s="122">
        <v>43850.710810185185</v>
      </c>
    </row>
    <row r="7001" spans="1:4" x14ac:dyDescent="0.25">
      <c r="A7001" s="78" t="s">
        <v>277</v>
      </c>
      <c r="B7001" s="78" t="s">
        <v>2492</v>
      </c>
      <c r="C7001" s="86" t="s">
        <v>1641</v>
      </c>
      <c r="D7001" s="122">
        <v>43850.710810185185</v>
      </c>
    </row>
    <row r="7002" spans="1:4" x14ac:dyDescent="0.25">
      <c r="A7002" s="78" t="s">
        <v>277</v>
      </c>
      <c r="B7002" s="78" t="s">
        <v>3007</v>
      </c>
      <c r="C7002" s="86" t="s">
        <v>1641</v>
      </c>
      <c r="D7002" s="122">
        <v>43850.710810185185</v>
      </c>
    </row>
    <row r="7003" spans="1:4" x14ac:dyDescent="0.25">
      <c r="A7003" s="78" t="s">
        <v>277</v>
      </c>
      <c r="B7003" s="78" t="s">
        <v>2448</v>
      </c>
      <c r="C7003" s="86" t="s">
        <v>1641</v>
      </c>
      <c r="D7003" s="122">
        <v>43850.710810185185</v>
      </c>
    </row>
    <row r="7004" spans="1:4" x14ac:dyDescent="0.25">
      <c r="A7004" s="78" t="s">
        <v>277</v>
      </c>
      <c r="B7004" s="78" t="s">
        <v>3245</v>
      </c>
      <c r="C7004" s="86" t="s">
        <v>1641</v>
      </c>
      <c r="D7004" s="122">
        <v>43850.710810185185</v>
      </c>
    </row>
    <row r="7005" spans="1:4" x14ac:dyDescent="0.25">
      <c r="A7005" s="78" t="s">
        <v>277</v>
      </c>
      <c r="B7005" s="78" t="s">
        <v>3147</v>
      </c>
      <c r="C7005" s="86" t="s">
        <v>1640</v>
      </c>
      <c r="D7005" s="122">
        <v>43850.618159722224</v>
      </c>
    </row>
    <row r="7006" spans="1:4" x14ac:dyDescent="0.25">
      <c r="A7006" s="78" t="s">
        <v>277</v>
      </c>
      <c r="B7006" s="78" t="s">
        <v>2987</v>
      </c>
      <c r="C7006" s="86" t="s">
        <v>1640</v>
      </c>
      <c r="D7006" s="122">
        <v>43850.618159722224</v>
      </c>
    </row>
    <row r="7007" spans="1:4" x14ac:dyDescent="0.25">
      <c r="A7007" s="78" t="s">
        <v>277</v>
      </c>
      <c r="B7007" s="78" t="s">
        <v>2461</v>
      </c>
      <c r="C7007" s="86" t="s">
        <v>1640</v>
      </c>
      <c r="D7007" s="122">
        <v>43850.618159722224</v>
      </c>
    </row>
    <row r="7008" spans="1:4" x14ac:dyDescent="0.25">
      <c r="A7008" s="78" t="s">
        <v>277</v>
      </c>
      <c r="B7008" s="78" t="s">
        <v>3041</v>
      </c>
      <c r="C7008" s="86" t="s">
        <v>1640</v>
      </c>
      <c r="D7008" s="122">
        <v>43850.618159722224</v>
      </c>
    </row>
    <row r="7009" spans="1:4" x14ac:dyDescent="0.25">
      <c r="A7009" s="78" t="s">
        <v>277</v>
      </c>
      <c r="B7009" s="78" t="s">
        <v>2984</v>
      </c>
      <c r="C7009" s="86" t="s">
        <v>1640</v>
      </c>
      <c r="D7009" s="122">
        <v>43850.618159722224</v>
      </c>
    </row>
    <row r="7010" spans="1:4" x14ac:dyDescent="0.25">
      <c r="A7010" s="78" t="s">
        <v>277</v>
      </c>
      <c r="B7010" s="78" t="s">
        <v>3038</v>
      </c>
      <c r="C7010" s="86" t="s">
        <v>1640</v>
      </c>
      <c r="D7010" s="122">
        <v>43850.618159722224</v>
      </c>
    </row>
    <row r="7011" spans="1:4" x14ac:dyDescent="0.25">
      <c r="A7011" s="78" t="s">
        <v>277</v>
      </c>
      <c r="B7011" s="78" t="s">
        <v>3052</v>
      </c>
      <c r="C7011" s="86" t="s">
        <v>1640</v>
      </c>
      <c r="D7011" s="122">
        <v>43850.618159722224</v>
      </c>
    </row>
    <row r="7012" spans="1:4" x14ac:dyDescent="0.25">
      <c r="A7012" s="78" t="s">
        <v>277</v>
      </c>
      <c r="B7012" s="78" t="s">
        <v>2982</v>
      </c>
      <c r="C7012" s="86" t="s">
        <v>1640</v>
      </c>
      <c r="D7012" s="122">
        <v>43850.618159722224</v>
      </c>
    </row>
    <row r="7013" spans="1:4" x14ac:dyDescent="0.25">
      <c r="A7013" s="78" t="s">
        <v>277</v>
      </c>
      <c r="B7013" s="78" t="s">
        <v>2983</v>
      </c>
      <c r="C7013" s="86" t="s">
        <v>1640</v>
      </c>
      <c r="D7013" s="122">
        <v>43850.618159722224</v>
      </c>
    </row>
    <row r="7014" spans="1:4" x14ac:dyDescent="0.25">
      <c r="A7014" s="78" t="s">
        <v>277</v>
      </c>
      <c r="B7014" s="78" t="s">
        <v>3053</v>
      </c>
      <c r="C7014" s="86" t="s">
        <v>1640</v>
      </c>
      <c r="D7014" s="122">
        <v>43850.618159722224</v>
      </c>
    </row>
    <row r="7015" spans="1:4" x14ac:dyDescent="0.25">
      <c r="A7015" s="78" t="s">
        <v>277</v>
      </c>
      <c r="B7015" s="78" t="s">
        <v>3287</v>
      </c>
      <c r="C7015" s="86" t="s">
        <v>1640</v>
      </c>
      <c r="D7015" s="122">
        <v>43850.618159722224</v>
      </c>
    </row>
    <row r="7016" spans="1:4" x14ac:dyDescent="0.25">
      <c r="A7016" s="78" t="s">
        <v>277</v>
      </c>
      <c r="B7016" s="78" t="s">
        <v>2995</v>
      </c>
      <c r="C7016" s="86" t="s">
        <v>1640</v>
      </c>
      <c r="D7016" s="122">
        <v>43850.618159722224</v>
      </c>
    </row>
    <row r="7017" spans="1:4" x14ac:dyDescent="0.25">
      <c r="A7017" s="78" t="s">
        <v>277</v>
      </c>
      <c r="B7017" s="78" t="s">
        <v>3037</v>
      </c>
      <c r="C7017" s="86" t="s">
        <v>1640</v>
      </c>
      <c r="D7017" s="122">
        <v>43850.618159722224</v>
      </c>
    </row>
    <row r="7018" spans="1:4" x14ac:dyDescent="0.25">
      <c r="A7018" s="78" t="s">
        <v>277</v>
      </c>
      <c r="B7018" s="78" t="s">
        <v>2479</v>
      </c>
      <c r="C7018" s="86" t="s">
        <v>1640</v>
      </c>
      <c r="D7018" s="122">
        <v>43850.618159722224</v>
      </c>
    </row>
    <row r="7019" spans="1:4" x14ac:dyDescent="0.25">
      <c r="A7019" s="78" t="s">
        <v>277</v>
      </c>
      <c r="B7019" s="78">
        <v>2020</v>
      </c>
      <c r="C7019" s="86" t="s">
        <v>1640</v>
      </c>
      <c r="D7019" s="122">
        <v>43850.618159722224</v>
      </c>
    </row>
    <row r="7020" spans="1:4" x14ac:dyDescent="0.25">
      <c r="A7020" s="78" t="s">
        <v>277</v>
      </c>
      <c r="B7020" s="78" t="s">
        <v>3030</v>
      </c>
      <c r="C7020" s="86" t="s">
        <v>1640</v>
      </c>
      <c r="D7020" s="122">
        <v>43850.618159722224</v>
      </c>
    </row>
    <row r="7021" spans="1:4" x14ac:dyDescent="0.25">
      <c r="A7021" s="78" t="s">
        <v>277</v>
      </c>
      <c r="B7021" s="78" t="s">
        <v>3006</v>
      </c>
      <c r="C7021" s="86" t="s">
        <v>1640</v>
      </c>
      <c r="D7021" s="122">
        <v>43850.618159722224</v>
      </c>
    </row>
    <row r="7022" spans="1:4" x14ac:dyDescent="0.25">
      <c r="A7022" s="78" t="s">
        <v>277</v>
      </c>
      <c r="B7022" s="78" t="s">
        <v>3007</v>
      </c>
      <c r="C7022" s="86" t="s">
        <v>1640</v>
      </c>
      <c r="D7022" s="122">
        <v>43850.618159722224</v>
      </c>
    </row>
    <row r="7023" spans="1:4" x14ac:dyDescent="0.25">
      <c r="A7023" s="78" t="s">
        <v>277</v>
      </c>
      <c r="B7023" s="78" t="s">
        <v>2448</v>
      </c>
      <c r="C7023" s="86" t="s">
        <v>1640</v>
      </c>
      <c r="D7023" s="122">
        <v>43850.618159722224</v>
      </c>
    </row>
    <row r="7024" spans="1:4" x14ac:dyDescent="0.25">
      <c r="A7024" s="78" t="s">
        <v>277</v>
      </c>
      <c r="B7024" s="78">
        <v>31</v>
      </c>
      <c r="C7024" s="86" t="s">
        <v>1640</v>
      </c>
      <c r="D7024" s="122">
        <v>43850.618159722224</v>
      </c>
    </row>
    <row r="7025" spans="1:4" x14ac:dyDescent="0.25">
      <c r="A7025" s="78" t="s">
        <v>277</v>
      </c>
      <c r="B7025" s="78" t="s">
        <v>3089</v>
      </c>
      <c r="C7025" s="86" t="s">
        <v>1640</v>
      </c>
      <c r="D7025" s="122">
        <v>43850.618159722224</v>
      </c>
    </row>
    <row r="7026" spans="1:4" x14ac:dyDescent="0.25">
      <c r="A7026" s="78" t="s">
        <v>277</v>
      </c>
      <c r="B7026" s="78" t="s">
        <v>3148</v>
      </c>
      <c r="C7026" s="86" t="s">
        <v>1640</v>
      </c>
      <c r="D7026" s="122">
        <v>43850.618159722224</v>
      </c>
    </row>
    <row r="7027" spans="1:4" x14ac:dyDescent="0.25">
      <c r="A7027" s="78" t="s">
        <v>277</v>
      </c>
      <c r="B7027" s="78" t="s">
        <v>1766</v>
      </c>
      <c r="C7027" s="86" t="s">
        <v>1640</v>
      </c>
      <c r="D7027" s="122">
        <v>43850.618159722224</v>
      </c>
    </row>
    <row r="7028" spans="1:4" x14ac:dyDescent="0.25">
      <c r="A7028" s="78" t="s">
        <v>277</v>
      </c>
      <c r="B7028" s="78" t="s">
        <v>3149</v>
      </c>
      <c r="C7028" s="86" t="s">
        <v>1640</v>
      </c>
      <c r="D7028" s="122">
        <v>43850.618159722224</v>
      </c>
    </row>
    <row r="7029" spans="1:4" x14ac:dyDescent="0.25">
      <c r="A7029" s="78" t="s">
        <v>277</v>
      </c>
      <c r="B7029" s="78" t="s">
        <v>3150</v>
      </c>
      <c r="C7029" s="86" t="s">
        <v>1640</v>
      </c>
      <c r="D7029" s="122">
        <v>43850.618159722224</v>
      </c>
    </row>
    <row r="7030" spans="1:4" x14ac:dyDescent="0.25">
      <c r="A7030" s="78" t="s">
        <v>277</v>
      </c>
      <c r="B7030" s="78" t="s">
        <v>1907</v>
      </c>
      <c r="C7030" s="86" t="s">
        <v>1640</v>
      </c>
      <c r="D7030" s="122">
        <v>43850.618159722224</v>
      </c>
    </row>
    <row r="7031" spans="1:4" x14ac:dyDescent="0.25">
      <c r="A7031" s="78" t="s">
        <v>277</v>
      </c>
      <c r="B7031" s="78" t="s">
        <v>2991</v>
      </c>
      <c r="C7031" s="86" t="s">
        <v>1640</v>
      </c>
      <c r="D7031" s="122">
        <v>43850.618159722224</v>
      </c>
    </row>
    <row r="7032" spans="1:4" x14ac:dyDescent="0.25">
      <c r="A7032" s="78" t="s">
        <v>277</v>
      </c>
      <c r="B7032" s="78" t="s">
        <v>2994</v>
      </c>
      <c r="C7032" s="86" t="s">
        <v>1640</v>
      </c>
      <c r="D7032" s="122">
        <v>43850.618159722224</v>
      </c>
    </row>
    <row r="7033" spans="1:4" x14ac:dyDescent="0.25">
      <c r="A7033" s="78" t="s">
        <v>277</v>
      </c>
      <c r="B7033" s="78" t="s">
        <v>65</v>
      </c>
      <c r="C7033" s="86" t="s">
        <v>1639</v>
      </c>
      <c r="D7033" s="122">
        <v>43850.423692129632</v>
      </c>
    </row>
    <row r="7034" spans="1:4" x14ac:dyDescent="0.25">
      <c r="A7034" s="78" t="s">
        <v>277</v>
      </c>
      <c r="B7034" s="78" t="s">
        <v>2455</v>
      </c>
      <c r="C7034" s="86" t="s">
        <v>1639</v>
      </c>
      <c r="D7034" s="122">
        <v>43850.423692129632</v>
      </c>
    </row>
    <row r="7035" spans="1:4" x14ac:dyDescent="0.25">
      <c r="A7035" s="78" t="s">
        <v>277</v>
      </c>
      <c r="B7035" s="78" t="s">
        <v>2655</v>
      </c>
      <c r="C7035" s="86" t="s">
        <v>1639</v>
      </c>
      <c r="D7035" s="122">
        <v>43850.423692129632</v>
      </c>
    </row>
    <row r="7036" spans="1:4" x14ac:dyDescent="0.25">
      <c r="A7036" s="78" t="s">
        <v>277</v>
      </c>
      <c r="B7036" s="78" t="s">
        <v>2995</v>
      </c>
      <c r="C7036" s="86" t="s">
        <v>1639</v>
      </c>
      <c r="D7036" s="122">
        <v>43850.423692129632</v>
      </c>
    </row>
    <row r="7037" spans="1:4" x14ac:dyDescent="0.25">
      <c r="A7037" s="78" t="s">
        <v>277</v>
      </c>
      <c r="B7037" s="78" t="s">
        <v>1907</v>
      </c>
      <c r="C7037" s="86" t="s">
        <v>1639</v>
      </c>
      <c r="D7037" s="122">
        <v>43850.423692129632</v>
      </c>
    </row>
    <row r="7038" spans="1:4" x14ac:dyDescent="0.25">
      <c r="A7038" s="78" t="s">
        <v>277</v>
      </c>
      <c r="B7038" s="78" t="s">
        <v>2990</v>
      </c>
      <c r="C7038" s="86" t="s">
        <v>1639</v>
      </c>
      <c r="D7038" s="122">
        <v>43850.423692129632</v>
      </c>
    </row>
    <row r="7039" spans="1:4" x14ac:dyDescent="0.25">
      <c r="A7039" s="78" t="s">
        <v>277</v>
      </c>
      <c r="B7039" s="78" t="s">
        <v>2526</v>
      </c>
      <c r="C7039" s="86" t="s">
        <v>1639</v>
      </c>
      <c r="D7039" s="122">
        <v>43850.423692129632</v>
      </c>
    </row>
    <row r="7040" spans="1:4" x14ac:dyDescent="0.25">
      <c r="A7040" s="78" t="s">
        <v>277</v>
      </c>
      <c r="B7040" s="78" t="s">
        <v>3002</v>
      </c>
      <c r="C7040" s="86" t="s">
        <v>1639</v>
      </c>
      <c r="D7040" s="122">
        <v>43850.423692129632</v>
      </c>
    </row>
    <row r="7041" spans="1:4" x14ac:dyDescent="0.25">
      <c r="A7041" s="78" t="s">
        <v>277</v>
      </c>
      <c r="B7041" s="78" t="s">
        <v>2994</v>
      </c>
      <c r="C7041" s="86" t="s">
        <v>1639</v>
      </c>
      <c r="D7041" s="122">
        <v>43850.423692129632</v>
      </c>
    </row>
    <row r="7042" spans="1:4" x14ac:dyDescent="0.25">
      <c r="A7042" s="78" t="s">
        <v>277</v>
      </c>
      <c r="B7042" s="78" t="s">
        <v>3243</v>
      </c>
      <c r="C7042" s="86" t="s">
        <v>1639</v>
      </c>
      <c r="D7042" s="122">
        <v>43850.423692129632</v>
      </c>
    </row>
    <row r="7043" spans="1:4" x14ac:dyDescent="0.25">
      <c r="A7043" s="78" t="s">
        <v>277</v>
      </c>
      <c r="B7043" s="78" t="s">
        <v>2586</v>
      </c>
      <c r="C7043" s="86" t="s">
        <v>1639</v>
      </c>
      <c r="D7043" s="122">
        <v>43850.423692129632</v>
      </c>
    </row>
    <row r="7044" spans="1:4" x14ac:dyDescent="0.25">
      <c r="A7044" s="78" t="s">
        <v>277</v>
      </c>
      <c r="B7044" s="78" t="s">
        <v>2563</v>
      </c>
      <c r="C7044" s="86" t="s">
        <v>1639</v>
      </c>
      <c r="D7044" s="122">
        <v>43850.423692129632</v>
      </c>
    </row>
    <row r="7045" spans="1:4" x14ac:dyDescent="0.25">
      <c r="A7045" s="78" t="s">
        <v>277</v>
      </c>
      <c r="B7045" s="78" t="s">
        <v>3205</v>
      </c>
      <c r="C7045" s="86" t="s">
        <v>1639</v>
      </c>
      <c r="D7045" s="122">
        <v>43850.423692129632</v>
      </c>
    </row>
    <row r="7046" spans="1:4" x14ac:dyDescent="0.25">
      <c r="A7046" s="78" t="s">
        <v>277</v>
      </c>
      <c r="B7046" s="78" t="s">
        <v>2656</v>
      </c>
      <c r="C7046" s="86" t="s">
        <v>1639</v>
      </c>
      <c r="D7046" s="122">
        <v>43850.423692129632</v>
      </c>
    </row>
    <row r="7047" spans="1:4" x14ac:dyDescent="0.25">
      <c r="A7047" s="78" t="s">
        <v>277</v>
      </c>
      <c r="B7047" s="78" t="s">
        <v>3021</v>
      </c>
      <c r="C7047" s="86" t="s">
        <v>1639</v>
      </c>
      <c r="D7047" s="122">
        <v>43850.423692129632</v>
      </c>
    </row>
    <row r="7048" spans="1:4" x14ac:dyDescent="0.25">
      <c r="A7048" s="78" t="s">
        <v>277</v>
      </c>
      <c r="B7048" s="78" t="s">
        <v>2464</v>
      </c>
      <c r="C7048" s="86" t="s">
        <v>1639</v>
      </c>
      <c r="D7048" s="122">
        <v>43850.423692129632</v>
      </c>
    </row>
    <row r="7049" spans="1:4" x14ac:dyDescent="0.25">
      <c r="A7049" s="78" t="s">
        <v>277</v>
      </c>
      <c r="B7049" s="78" t="s">
        <v>3012</v>
      </c>
      <c r="C7049" s="86" t="s">
        <v>1639</v>
      </c>
      <c r="D7049" s="122">
        <v>43850.423692129632</v>
      </c>
    </row>
    <row r="7050" spans="1:4" x14ac:dyDescent="0.25">
      <c r="A7050" s="78" t="s">
        <v>277</v>
      </c>
      <c r="B7050" s="78" t="s">
        <v>2601</v>
      </c>
      <c r="C7050" s="86" t="s">
        <v>1639</v>
      </c>
      <c r="D7050" s="122">
        <v>43850.423692129632</v>
      </c>
    </row>
    <row r="7051" spans="1:4" x14ac:dyDescent="0.25">
      <c r="A7051" s="78" t="s">
        <v>277</v>
      </c>
      <c r="B7051" s="78" t="s">
        <v>2657</v>
      </c>
      <c r="C7051" s="86" t="s">
        <v>1639</v>
      </c>
      <c r="D7051" s="122">
        <v>43850.423692129632</v>
      </c>
    </row>
    <row r="7052" spans="1:4" x14ac:dyDescent="0.25">
      <c r="A7052" s="78" t="s">
        <v>277</v>
      </c>
      <c r="B7052" s="78" t="s">
        <v>3244</v>
      </c>
      <c r="C7052" s="86" t="s">
        <v>1639</v>
      </c>
      <c r="D7052" s="122">
        <v>43850.423692129632</v>
      </c>
    </row>
    <row r="7053" spans="1:4" x14ac:dyDescent="0.25">
      <c r="A7053" s="78" t="s">
        <v>277</v>
      </c>
      <c r="B7053" s="78" t="s">
        <v>3245</v>
      </c>
      <c r="C7053" s="86" t="s">
        <v>1639</v>
      </c>
      <c r="D7053" s="122">
        <v>43850.423692129632</v>
      </c>
    </row>
    <row r="7054" spans="1:4" x14ac:dyDescent="0.25">
      <c r="A7054" s="78" t="s">
        <v>277</v>
      </c>
      <c r="B7054" s="78" t="s">
        <v>3246</v>
      </c>
      <c r="C7054" s="86" t="s">
        <v>1639</v>
      </c>
      <c r="D7054" s="122">
        <v>43850.423692129632</v>
      </c>
    </row>
    <row r="7055" spans="1:4" x14ac:dyDescent="0.25">
      <c r="A7055" s="78" t="s">
        <v>277</v>
      </c>
      <c r="B7055" s="78" t="s">
        <v>2492</v>
      </c>
      <c r="C7055" s="86" t="s">
        <v>1639</v>
      </c>
      <c r="D7055" s="122">
        <v>43850.423692129632</v>
      </c>
    </row>
    <row r="7056" spans="1:4" x14ac:dyDescent="0.25">
      <c r="A7056" s="78" t="s">
        <v>277</v>
      </c>
      <c r="B7056" s="78" t="s">
        <v>3007</v>
      </c>
      <c r="C7056" s="86" t="s">
        <v>1639</v>
      </c>
      <c r="D7056" s="122">
        <v>43850.423692129632</v>
      </c>
    </row>
    <row r="7057" spans="1:4" x14ac:dyDescent="0.25">
      <c r="A7057" s="78" t="s">
        <v>277</v>
      </c>
      <c r="B7057" s="78" t="s">
        <v>2448</v>
      </c>
      <c r="C7057" s="86" t="s">
        <v>1639</v>
      </c>
      <c r="D7057" s="122">
        <v>43850.423692129632</v>
      </c>
    </row>
    <row r="7058" spans="1:4" x14ac:dyDescent="0.25">
      <c r="A7058" s="78" t="s">
        <v>277</v>
      </c>
      <c r="B7058" s="78" t="s">
        <v>3006</v>
      </c>
      <c r="C7058" s="86" t="s">
        <v>1639</v>
      </c>
      <c r="D7058" s="122">
        <v>43850.423692129632</v>
      </c>
    </row>
    <row r="7059" spans="1:4" x14ac:dyDescent="0.25">
      <c r="A7059" s="78" t="s">
        <v>277</v>
      </c>
      <c r="B7059" s="78" t="s">
        <v>3127</v>
      </c>
      <c r="C7059" s="86" t="s">
        <v>1638</v>
      </c>
      <c r="D7059" s="122">
        <v>43850.382002314815</v>
      </c>
    </row>
    <row r="7060" spans="1:4" x14ac:dyDescent="0.25">
      <c r="A7060" s="78" t="s">
        <v>277</v>
      </c>
      <c r="B7060" s="78" t="s">
        <v>2982</v>
      </c>
      <c r="C7060" s="86" t="s">
        <v>1638</v>
      </c>
      <c r="D7060" s="122">
        <v>43850.382002314815</v>
      </c>
    </row>
    <row r="7061" spans="1:4" x14ac:dyDescent="0.25">
      <c r="A7061" s="78" t="s">
        <v>277</v>
      </c>
      <c r="B7061" s="78" t="s">
        <v>3037</v>
      </c>
      <c r="C7061" s="86" t="s">
        <v>1638</v>
      </c>
      <c r="D7061" s="122">
        <v>43850.382002314815</v>
      </c>
    </row>
    <row r="7062" spans="1:4" x14ac:dyDescent="0.25">
      <c r="A7062" s="78" t="s">
        <v>277</v>
      </c>
      <c r="B7062" s="78" t="s">
        <v>2908</v>
      </c>
      <c r="C7062" s="86" t="s">
        <v>1638</v>
      </c>
      <c r="D7062" s="122">
        <v>43850.382002314815</v>
      </c>
    </row>
    <row r="7063" spans="1:4" x14ac:dyDescent="0.25">
      <c r="A7063" s="78" t="s">
        <v>277</v>
      </c>
      <c r="B7063" s="78" t="s">
        <v>2909</v>
      </c>
      <c r="C7063" s="86" t="s">
        <v>1638</v>
      </c>
      <c r="D7063" s="122">
        <v>43850.382002314815</v>
      </c>
    </row>
    <row r="7064" spans="1:4" x14ac:dyDescent="0.25">
      <c r="A7064" s="78" t="s">
        <v>277</v>
      </c>
      <c r="B7064" s="78" t="s">
        <v>1678</v>
      </c>
      <c r="C7064" s="86" t="s">
        <v>1638</v>
      </c>
      <c r="D7064" s="122">
        <v>43850.382002314815</v>
      </c>
    </row>
    <row r="7065" spans="1:4" x14ac:dyDescent="0.25">
      <c r="A7065" s="78" t="s">
        <v>277</v>
      </c>
      <c r="B7065" s="78" t="s">
        <v>2981</v>
      </c>
      <c r="C7065" s="86" t="s">
        <v>1638</v>
      </c>
      <c r="D7065" s="122">
        <v>43850.382002314815</v>
      </c>
    </row>
    <row r="7066" spans="1:4" x14ac:dyDescent="0.25">
      <c r="A7066" s="78" t="s">
        <v>277</v>
      </c>
      <c r="B7066" s="78" t="s">
        <v>3128</v>
      </c>
      <c r="C7066" s="86" t="s">
        <v>1638</v>
      </c>
      <c r="D7066" s="122">
        <v>43850.382002314815</v>
      </c>
    </row>
    <row r="7067" spans="1:4" x14ac:dyDescent="0.25">
      <c r="A7067" s="78" t="s">
        <v>277</v>
      </c>
      <c r="B7067" s="78" t="s">
        <v>2990</v>
      </c>
      <c r="C7067" s="86" t="s">
        <v>1638</v>
      </c>
      <c r="D7067" s="122">
        <v>43850.382002314815</v>
      </c>
    </row>
    <row r="7068" spans="1:4" x14ac:dyDescent="0.25">
      <c r="A7068" s="78" t="s">
        <v>277</v>
      </c>
      <c r="B7068" s="78" t="s">
        <v>3129</v>
      </c>
      <c r="C7068" s="86" t="s">
        <v>1638</v>
      </c>
      <c r="D7068" s="122">
        <v>43850.382002314815</v>
      </c>
    </row>
    <row r="7069" spans="1:4" x14ac:dyDescent="0.25">
      <c r="A7069" s="78" t="s">
        <v>277</v>
      </c>
      <c r="B7069" s="78" t="s">
        <v>2989</v>
      </c>
      <c r="C7069" s="86" t="s">
        <v>1638</v>
      </c>
      <c r="D7069" s="122">
        <v>43850.382002314815</v>
      </c>
    </row>
    <row r="7070" spans="1:4" x14ac:dyDescent="0.25">
      <c r="A7070" s="78" t="s">
        <v>277</v>
      </c>
      <c r="B7070" s="78" t="s">
        <v>2994</v>
      </c>
      <c r="C7070" s="86" t="s">
        <v>1638</v>
      </c>
      <c r="D7070" s="122">
        <v>43850.382002314815</v>
      </c>
    </row>
    <row r="7071" spans="1:4" x14ac:dyDescent="0.25">
      <c r="A7071" s="78" t="s">
        <v>277</v>
      </c>
      <c r="B7071" s="78" t="s">
        <v>3029</v>
      </c>
      <c r="C7071" s="86" t="s">
        <v>1638</v>
      </c>
      <c r="D7071" s="122">
        <v>43850.382002314815</v>
      </c>
    </row>
    <row r="7072" spans="1:4" x14ac:dyDescent="0.25">
      <c r="A7072" s="78" t="s">
        <v>277</v>
      </c>
      <c r="B7072" s="78" t="s">
        <v>2911</v>
      </c>
      <c r="C7072" s="86" t="s">
        <v>1638</v>
      </c>
      <c r="D7072" s="122">
        <v>43850.382002314815</v>
      </c>
    </row>
    <row r="7073" spans="1:4" x14ac:dyDescent="0.25">
      <c r="A7073" s="78" t="s">
        <v>277</v>
      </c>
      <c r="B7073" s="78" t="s">
        <v>2995</v>
      </c>
      <c r="C7073" s="86" t="s">
        <v>1638</v>
      </c>
      <c r="D7073" s="122">
        <v>43850.382002314815</v>
      </c>
    </row>
    <row r="7074" spans="1:4" x14ac:dyDescent="0.25">
      <c r="A7074" s="78" t="s">
        <v>277</v>
      </c>
      <c r="B7074" s="78" t="s">
        <v>2912</v>
      </c>
      <c r="C7074" s="86" t="s">
        <v>1638</v>
      </c>
      <c r="D7074" s="122">
        <v>43850.382002314815</v>
      </c>
    </row>
    <row r="7075" spans="1:4" x14ac:dyDescent="0.25">
      <c r="A7075" s="78" t="s">
        <v>277</v>
      </c>
      <c r="B7075" s="78" t="s">
        <v>3130</v>
      </c>
      <c r="C7075" s="86" t="s">
        <v>1638</v>
      </c>
      <c r="D7075" s="122">
        <v>43850.382002314815</v>
      </c>
    </row>
    <row r="7076" spans="1:4" x14ac:dyDescent="0.25">
      <c r="A7076" s="78" t="s">
        <v>277</v>
      </c>
      <c r="B7076" s="78" t="s">
        <v>2694</v>
      </c>
      <c r="C7076" s="86" t="s">
        <v>1638</v>
      </c>
      <c r="D7076" s="122">
        <v>43850.382002314815</v>
      </c>
    </row>
    <row r="7077" spans="1:4" x14ac:dyDescent="0.25">
      <c r="A7077" s="78" t="s">
        <v>277</v>
      </c>
      <c r="B7077" s="78" t="s">
        <v>3131</v>
      </c>
      <c r="C7077" s="86" t="s">
        <v>1638</v>
      </c>
      <c r="D7077" s="122">
        <v>43850.382002314815</v>
      </c>
    </row>
    <row r="7078" spans="1:4" x14ac:dyDescent="0.25">
      <c r="A7078" s="78" t="s">
        <v>277</v>
      </c>
      <c r="B7078" s="78" t="s">
        <v>3006</v>
      </c>
      <c r="C7078" s="86" t="s">
        <v>1638</v>
      </c>
      <c r="D7078" s="122">
        <v>43850.382002314815</v>
      </c>
    </row>
    <row r="7079" spans="1:4" x14ac:dyDescent="0.25">
      <c r="A7079" s="78" t="s">
        <v>277</v>
      </c>
      <c r="B7079" s="78" t="s">
        <v>3007</v>
      </c>
      <c r="C7079" s="86" t="s">
        <v>1638</v>
      </c>
      <c r="D7079" s="122">
        <v>43850.382002314815</v>
      </c>
    </row>
    <row r="7080" spans="1:4" x14ac:dyDescent="0.25">
      <c r="A7080" s="78" t="s">
        <v>277</v>
      </c>
      <c r="B7080" s="78" t="s">
        <v>2448</v>
      </c>
      <c r="C7080" s="86" t="s">
        <v>1638</v>
      </c>
      <c r="D7080" s="122">
        <v>43850.382002314815</v>
      </c>
    </row>
    <row r="7081" spans="1:4" x14ac:dyDescent="0.25">
      <c r="A7081" s="78" t="s">
        <v>277</v>
      </c>
      <c r="B7081" s="78" t="s">
        <v>3054</v>
      </c>
      <c r="C7081" s="86" t="s">
        <v>1637</v>
      </c>
      <c r="D7081" s="122">
        <v>43849.803298611114</v>
      </c>
    </row>
    <row r="7082" spans="1:4" x14ac:dyDescent="0.25">
      <c r="A7082" s="78" t="s">
        <v>277</v>
      </c>
      <c r="B7082" s="78" t="s">
        <v>3100</v>
      </c>
      <c r="C7082" s="86" t="s">
        <v>1637</v>
      </c>
      <c r="D7082" s="122">
        <v>43849.803298611114</v>
      </c>
    </row>
    <row r="7083" spans="1:4" x14ac:dyDescent="0.25">
      <c r="A7083" s="78" t="s">
        <v>277</v>
      </c>
      <c r="B7083" s="78" t="s">
        <v>2587</v>
      </c>
      <c r="C7083" s="86" t="s">
        <v>1637</v>
      </c>
      <c r="D7083" s="122">
        <v>43849.803298611114</v>
      </c>
    </row>
    <row r="7084" spans="1:4" x14ac:dyDescent="0.25">
      <c r="A7084" s="78" t="s">
        <v>277</v>
      </c>
      <c r="B7084" s="78" t="s">
        <v>2717</v>
      </c>
      <c r="C7084" s="86" t="s">
        <v>1637</v>
      </c>
      <c r="D7084" s="122">
        <v>43849.803298611114</v>
      </c>
    </row>
    <row r="7085" spans="1:4" x14ac:dyDescent="0.25">
      <c r="A7085" s="78" t="s">
        <v>277</v>
      </c>
      <c r="B7085" s="78" t="s">
        <v>2990</v>
      </c>
      <c r="C7085" s="86" t="s">
        <v>1637</v>
      </c>
      <c r="D7085" s="122">
        <v>43849.803298611114</v>
      </c>
    </row>
    <row r="7086" spans="1:4" x14ac:dyDescent="0.25">
      <c r="A7086" s="78" t="s">
        <v>277</v>
      </c>
      <c r="B7086" s="78" t="s">
        <v>2564</v>
      </c>
      <c r="C7086" s="86" t="s">
        <v>1637</v>
      </c>
      <c r="D7086" s="122">
        <v>43849.803298611114</v>
      </c>
    </row>
    <row r="7087" spans="1:4" x14ac:dyDescent="0.25">
      <c r="A7087" s="78" t="s">
        <v>277</v>
      </c>
      <c r="B7087" s="78" t="s">
        <v>2982</v>
      </c>
      <c r="C7087" s="86" t="s">
        <v>1637</v>
      </c>
      <c r="D7087" s="122">
        <v>43849.803298611114</v>
      </c>
    </row>
    <row r="7088" spans="1:4" x14ac:dyDescent="0.25">
      <c r="A7088" s="78" t="s">
        <v>277</v>
      </c>
      <c r="B7088" s="78" t="s">
        <v>2718</v>
      </c>
      <c r="C7088" s="86" t="s">
        <v>1637</v>
      </c>
      <c r="D7088" s="122">
        <v>43849.803298611114</v>
      </c>
    </row>
    <row r="7089" spans="1:4" x14ac:dyDescent="0.25">
      <c r="A7089" s="78" t="s">
        <v>277</v>
      </c>
      <c r="B7089" s="78" t="s">
        <v>2567</v>
      </c>
      <c r="C7089" s="86" t="s">
        <v>1637</v>
      </c>
      <c r="D7089" s="122">
        <v>43849.803298611114</v>
      </c>
    </row>
    <row r="7090" spans="1:4" x14ac:dyDescent="0.25">
      <c r="A7090" s="78" t="s">
        <v>277</v>
      </c>
      <c r="B7090" s="78" t="s">
        <v>2984</v>
      </c>
      <c r="C7090" s="86" t="s">
        <v>1637</v>
      </c>
      <c r="D7090" s="122">
        <v>43849.803298611114</v>
      </c>
    </row>
    <row r="7091" spans="1:4" x14ac:dyDescent="0.25">
      <c r="A7091" s="78" t="s">
        <v>277</v>
      </c>
      <c r="B7091" s="78" t="s">
        <v>2994</v>
      </c>
      <c r="C7091" s="86" t="s">
        <v>1637</v>
      </c>
      <c r="D7091" s="122">
        <v>43849.803298611114</v>
      </c>
    </row>
    <row r="7092" spans="1:4" x14ac:dyDescent="0.25">
      <c r="A7092" s="78" t="s">
        <v>277</v>
      </c>
      <c r="B7092" s="78" t="s">
        <v>3268</v>
      </c>
      <c r="C7092" s="86" t="s">
        <v>1637</v>
      </c>
      <c r="D7092" s="122">
        <v>43849.803298611114</v>
      </c>
    </row>
    <row r="7093" spans="1:4" x14ac:dyDescent="0.25">
      <c r="A7093" s="78" t="s">
        <v>277</v>
      </c>
      <c r="B7093" s="78" t="s">
        <v>2719</v>
      </c>
      <c r="C7093" s="86" t="s">
        <v>1637</v>
      </c>
      <c r="D7093" s="122">
        <v>43849.803298611114</v>
      </c>
    </row>
    <row r="7094" spans="1:4" x14ac:dyDescent="0.25">
      <c r="A7094" s="78" t="s">
        <v>277</v>
      </c>
      <c r="B7094" s="78" t="s">
        <v>2720</v>
      </c>
      <c r="C7094" s="86" t="s">
        <v>1637</v>
      </c>
      <c r="D7094" s="122">
        <v>43849.803298611114</v>
      </c>
    </row>
    <row r="7095" spans="1:4" x14ac:dyDescent="0.25">
      <c r="A7095" s="78" t="s">
        <v>277</v>
      </c>
      <c r="B7095" s="78" t="s">
        <v>2987</v>
      </c>
      <c r="C7095" s="86" t="s">
        <v>1637</v>
      </c>
      <c r="D7095" s="122">
        <v>43849.803298611114</v>
      </c>
    </row>
    <row r="7096" spans="1:4" x14ac:dyDescent="0.25">
      <c r="A7096" s="78" t="s">
        <v>277</v>
      </c>
      <c r="B7096" s="78" t="s">
        <v>2721</v>
      </c>
      <c r="C7096" s="86" t="s">
        <v>1637</v>
      </c>
      <c r="D7096" s="122">
        <v>43849.803298611114</v>
      </c>
    </row>
    <row r="7097" spans="1:4" x14ac:dyDescent="0.25">
      <c r="A7097" s="78" t="s">
        <v>277</v>
      </c>
      <c r="B7097" s="78" t="s">
        <v>2722</v>
      </c>
      <c r="C7097" s="86" t="s">
        <v>1637</v>
      </c>
      <c r="D7097" s="122">
        <v>43849.803298611114</v>
      </c>
    </row>
    <row r="7098" spans="1:4" x14ac:dyDescent="0.25">
      <c r="A7098" s="78" t="s">
        <v>277</v>
      </c>
      <c r="B7098" s="78" t="s">
        <v>2557</v>
      </c>
      <c r="C7098" s="86" t="s">
        <v>1637</v>
      </c>
      <c r="D7098" s="122">
        <v>43849.803298611114</v>
      </c>
    </row>
    <row r="7099" spans="1:4" x14ac:dyDescent="0.25">
      <c r="A7099" s="78" t="s">
        <v>277</v>
      </c>
      <c r="B7099" s="78" t="s">
        <v>2569</v>
      </c>
      <c r="C7099" s="86" t="s">
        <v>1637</v>
      </c>
      <c r="D7099" s="122">
        <v>43849.803298611114</v>
      </c>
    </row>
    <row r="7100" spans="1:4" x14ac:dyDescent="0.25">
      <c r="A7100" s="78" t="s">
        <v>277</v>
      </c>
      <c r="B7100" s="78" t="s">
        <v>3015</v>
      </c>
      <c r="C7100" s="86" t="s">
        <v>1637</v>
      </c>
      <c r="D7100" s="122">
        <v>43849.803298611114</v>
      </c>
    </row>
    <row r="7101" spans="1:4" x14ac:dyDescent="0.25">
      <c r="A7101" s="78" t="s">
        <v>277</v>
      </c>
      <c r="B7101" s="78" t="s">
        <v>2555</v>
      </c>
      <c r="C7101" s="86" t="s">
        <v>1637</v>
      </c>
      <c r="D7101" s="122">
        <v>43849.803298611114</v>
      </c>
    </row>
    <row r="7102" spans="1:4" x14ac:dyDescent="0.25">
      <c r="A7102" s="78" t="s">
        <v>277</v>
      </c>
      <c r="B7102" s="78" t="s">
        <v>3028</v>
      </c>
      <c r="C7102" s="86" t="s">
        <v>1636</v>
      </c>
      <c r="D7102" s="122">
        <v>43847.409594907411</v>
      </c>
    </row>
    <row r="7103" spans="1:4" x14ac:dyDescent="0.25">
      <c r="A7103" s="78" t="s">
        <v>277</v>
      </c>
      <c r="B7103" s="78" t="s">
        <v>2616</v>
      </c>
      <c r="C7103" s="86" t="s">
        <v>1636</v>
      </c>
      <c r="D7103" s="122">
        <v>43847.409594907411</v>
      </c>
    </row>
    <row r="7104" spans="1:4" x14ac:dyDescent="0.25">
      <c r="A7104" s="78" t="s">
        <v>277</v>
      </c>
      <c r="B7104" s="78" t="s">
        <v>3070</v>
      </c>
      <c r="C7104" s="86" t="s">
        <v>1636</v>
      </c>
      <c r="D7104" s="122">
        <v>43847.409594907411</v>
      </c>
    </row>
    <row r="7105" spans="1:4" x14ac:dyDescent="0.25">
      <c r="A7105" s="78" t="s">
        <v>277</v>
      </c>
      <c r="B7105" s="78" t="s">
        <v>3186</v>
      </c>
      <c r="C7105" s="86" t="s">
        <v>1636</v>
      </c>
      <c r="D7105" s="122">
        <v>43847.409594907411</v>
      </c>
    </row>
    <row r="7106" spans="1:4" x14ac:dyDescent="0.25">
      <c r="A7106" s="78" t="s">
        <v>277</v>
      </c>
      <c r="B7106" s="78" t="s">
        <v>2990</v>
      </c>
      <c r="C7106" s="86" t="s">
        <v>1636</v>
      </c>
      <c r="D7106" s="122">
        <v>43847.409594907411</v>
      </c>
    </row>
    <row r="7107" spans="1:4" x14ac:dyDescent="0.25">
      <c r="A7107" s="78" t="s">
        <v>277</v>
      </c>
      <c r="B7107" s="78" t="s">
        <v>2617</v>
      </c>
      <c r="C7107" s="86" t="s">
        <v>1636</v>
      </c>
      <c r="D7107" s="122">
        <v>43847.409594907411</v>
      </c>
    </row>
    <row r="7108" spans="1:4" x14ac:dyDescent="0.25">
      <c r="A7108" s="78" t="s">
        <v>277</v>
      </c>
      <c r="B7108" s="78" t="s">
        <v>2981</v>
      </c>
      <c r="C7108" s="86" t="s">
        <v>1636</v>
      </c>
      <c r="D7108" s="122">
        <v>43847.409594907411</v>
      </c>
    </row>
    <row r="7109" spans="1:4" x14ac:dyDescent="0.25">
      <c r="A7109" s="78" t="s">
        <v>277</v>
      </c>
      <c r="B7109" s="78" t="s">
        <v>2994</v>
      </c>
      <c r="C7109" s="86" t="s">
        <v>1636</v>
      </c>
      <c r="D7109" s="122">
        <v>43847.409594907411</v>
      </c>
    </row>
    <row r="7110" spans="1:4" x14ac:dyDescent="0.25">
      <c r="A7110" s="78" t="s">
        <v>277</v>
      </c>
      <c r="B7110" s="78" t="s">
        <v>3110</v>
      </c>
      <c r="C7110" s="86" t="s">
        <v>1636</v>
      </c>
      <c r="D7110" s="122">
        <v>43847.409594907411</v>
      </c>
    </row>
    <row r="7111" spans="1:4" x14ac:dyDescent="0.25">
      <c r="A7111" s="78" t="s">
        <v>277</v>
      </c>
      <c r="B7111" s="78" t="s">
        <v>2618</v>
      </c>
      <c r="C7111" s="86" t="s">
        <v>1636</v>
      </c>
      <c r="D7111" s="122">
        <v>43847.409594907411</v>
      </c>
    </row>
    <row r="7112" spans="1:4" x14ac:dyDescent="0.25">
      <c r="A7112" s="78" t="s">
        <v>277</v>
      </c>
      <c r="B7112" s="78" t="s">
        <v>3187</v>
      </c>
      <c r="C7112" s="86" t="s">
        <v>1636</v>
      </c>
      <c r="D7112" s="122">
        <v>43847.409594907411</v>
      </c>
    </row>
    <row r="7113" spans="1:4" x14ac:dyDescent="0.25">
      <c r="A7113" s="78" t="s">
        <v>277</v>
      </c>
      <c r="B7113" s="78" t="s">
        <v>2989</v>
      </c>
      <c r="C7113" s="86" t="s">
        <v>1636</v>
      </c>
      <c r="D7113" s="122">
        <v>43847.409594907411</v>
      </c>
    </row>
    <row r="7114" spans="1:4" x14ac:dyDescent="0.25">
      <c r="A7114" s="78" t="s">
        <v>277</v>
      </c>
      <c r="B7114" s="78" t="s">
        <v>2620</v>
      </c>
      <c r="C7114" s="86" t="s">
        <v>1636</v>
      </c>
      <c r="D7114" s="122">
        <v>43847.409594907411</v>
      </c>
    </row>
    <row r="7115" spans="1:4" x14ac:dyDescent="0.25">
      <c r="A7115" s="78" t="s">
        <v>277</v>
      </c>
      <c r="B7115" s="78" t="s">
        <v>3014</v>
      </c>
      <c r="C7115" s="86" t="s">
        <v>1636</v>
      </c>
      <c r="D7115" s="122">
        <v>43847.409594907411</v>
      </c>
    </row>
    <row r="7116" spans="1:4" x14ac:dyDescent="0.25">
      <c r="A7116" s="78" t="s">
        <v>277</v>
      </c>
      <c r="B7116" s="78" t="s">
        <v>2550</v>
      </c>
      <c r="C7116" s="86" t="s">
        <v>1636</v>
      </c>
      <c r="D7116" s="122">
        <v>43847.409594907411</v>
      </c>
    </row>
    <row r="7117" spans="1:4" x14ac:dyDescent="0.25">
      <c r="A7117" s="78" t="s">
        <v>277</v>
      </c>
      <c r="B7117" s="78" t="s">
        <v>2621</v>
      </c>
      <c r="C7117" s="86" t="s">
        <v>1636</v>
      </c>
      <c r="D7117" s="122">
        <v>43847.409594907411</v>
      </c>
    </row>
    <row r="7118" spans="1:4" x14ac:dyDescent="0.25">
      <c r="A7118" s="78" t="s">
        <v>277</v>
      </c>
      <c r="B7118" s="78" t="s">
        <v>3147</v>
      </c>
      <c r="C7118" s="86" t="s">
        <v>1634</v>
      </c>
      <c r="D7118" s="122">
        <v>43846.728784722225</v>
      </c>
    </row>
    <row r="7119" spans="1:4" x14ac:dyDescent="0.25">
      <c r="A7119" s="78" t="s">
        <v>277</v>
      </c>
      <c r="B7119" s="78" t="s">
        <v>2987</v>
      </c>
      <c r="C7119" s="86" t="s">
        <v>1634</v>
      </c>
      <c r="D7119" s="122">
        <v>43846.728784722225</v>
      </c>
    </row>
    <row r="7120" spans="1:4" x14ac:dyDescent="0.25">
      <c r="A7120" s="78" t="s">
        <v>277</v>
      </c>
      <c r="B7120" s="78" t="s">
        <v>2461</v>
      </c>
      <c r="C7120" s="86" t="s">
        <v>1634</v>
      </c>
      <c r="D7120" s="122">
        <v>43846.728784722225</v>
      </c>
    </row>
    <row r="7121" spans="1:4" x14ac:dyDescent="0.25">
      <c r="A7121" s="78" t="s">
        <v>277</v>
      </c>
      <c r="B7121" s="78" t="s">
        <v>3041</v>
      </c>
      <c r="C7121" s="86" t="s">
        <v>1634</v>
      </c>
      <c r="D7121" s="122">
        <v>43846.728784722225</v>
      </c>
    </row>
    <row r="7122" spans="1:4" x14ac:dyDescent="0.25">
      <c r="A7122" s="78" t="s">
        <v>277</v>
      </c>
      <c r="B7122" s="78" t="s">
        <v>2984</v>
      </c>
      <c r="C7122" s="86" t="s">
        <v>1634</v>
      </c>
      <c r="D7122" s="122">
        <v>43846.728784722225</v>
      </c>
    </row>
    <row r="7123" spans="1:4" x14ac:dyDescent="0.25">
      <c r="A7123" s="78" t="s">
        <v>277</v>
      </c>
      <c r="B7123" s="78" t="s">
        <v>3038</v>
      </c>
      <c r="C7123" s="86" t="s">
        <v>1634</v>
      </c>
      <c r="D7123" s="122">
        <v>43846.728784722225</v>
      </c>
    </row>
    <row r="7124" spans="1:4" x14ac:dyDescent="0.25">
      <c r="A7124" s="78" t="s">
        <v>277</v>
      </c>
      <c r="B7124" s="78" t="s">
        <v>3052</v>
      </c>
      <c r="C7124" s="86" t="s">
        <v>1634</v>
      </c>
      <c r="D7124" s="122">
        <v>43846.728784722225</v>
      </c>
    </row>
    <row r="7125" spans="1:4" x14ac:dyDescent="0.25">
      <c r="A7125" s="78" t="s">
        <v>277</v>
      </c>
      <c r="B7125" s="78" t="s">
        <v>2982</v>
      </c>
      <c r="C7125" s="86" t="s">
        <v>1634</v>
      </c>
      <c r="D7125" s="122">
        <v>43846.728784722225</v>
      </c>
    </row>
    <row r="7126" spans="1:4" x14ac:dyDescent="0.25">
      <c r="A7126" s="78" t="s">
        <v>277</v>
      </c>
      <c r="B7126" s="78" t="s">
        <v>2983</v>
      </c>
      <c r="C7126" s="86" t="s">
        <v>1634</v>
      </c>
      <c r="D7126" s="122">
        <v>43846.728784722225</v>
      </c>
    </row>
    <row r="7127" spans="1:4" x14ac:dyDescent="0.25">
      <c r="A7127" s="78" t="s">
        <v>277</v>
      </c>
      <c r="B7127" s="78" t="s">
        <v>3053</v>
      </c>
      <c r="C7127" s="86" t="s">
        <v>1634</v>
      </c>
      <c r="D7127" s="122">
        <v>43846.728784722225</v>
      </c>
    </row>
    <row r="7128" spans="1:4" x14ac:dyDescent="0.25">
      <c r="A7128" s="78" t="s">
        <v>277</v>
      </c>
      <c r="B7128" s="78">
        <v>31</v>
      </c>
      <c r="C7128" s="86" t="s">
        <v>1634</v>
      </c>
      <c r="D7128" s="122">
        <v>43846.728784722225</v>
      </c>
    </row>
    <row r="7129" spans="1:4" x14ac:dyDescent="0.25">
      <c r="A7129" s="78" t="s">
        <v>277</v>
      </c>
      <c r="B7129" s="78" t="s">
        <v>3089</v>
      </c>
      <c r="C7129" s="86" t="s">
        <v>1634</v>
      </c>
      <c r="D7129" s="122">
        <v>43846.728784722225</v>
      </c>
    </row>
    <row r="7130" spans="1:4" x14ac:dyDescent="0.25">
      <c r="A7130" s="78" t="s">
        <v>277</v>
      </c>
      <c r="B7130" s="78">
        <v>2020</v>
      </c>
      <c r="C7130" s="86" t="s">
        <v>1634</v>
      </c>
      <c r="D7130" s="122">
        <v>43846.728784722225</v>
      </c>
    </row>
    <row r="7131" spans="1:4" x14ac:dyDescent="0.25">
      <c r="A7131" s="78" t="s">
        <v>277</v>
      </c>
      <c r="B7131" s="78" t="s">
        <v>3148</v>
      </c>
      <c r="C7131" s="86" t="s">
        <v>1634</v>
      </c>
      <c r="D7131" s="122">
        <v>43846.728784722225</v>
      </c>
    </row>
    <row r="7132" spans="1:4" x14ac:dyDescent="0.25">
      <c r="A7132" s="78" t="s">
        <v>277</v>
      </c>
      <c r="B7132" s="78" t="s">
        <v>1766</v>
      </c>
      <c r="C7132" s="86" t="s">
        <v>1634</v>
      </c>
      <c r="D7132" s="122">
        <v>43846.728784722225</v>
      </c>
    </row>
    <row r="7133" spans="1:4" x14ac:dyDescent="0.25">
      <c r="A7133" s="78" t="s">
        <v>277</v>
      </c>
      <c r="B7133" s="78" t="s">
        <v>3149</v>
      </c>
      <c r="C7133" s="86" t="s">
        <v>1634</v>
      </c>
      <c r="D7133" s="122">
        <v>43846.728784722225</v>
      </c>
    </row>
    <row r="7134" spans="1:4" x14ac:dyDescent="0.25">
      <c r="A7134" s="78" t="s">
        <v>277</v>
      </c>
      <c r="B7134" s="78" t="s">
        <v>3150</v>
      </c>
      <c r="C7134" s="86" t="s">
        <v>1634</v>
      </c>
      <c r="D7134" s="122">
        <v>43846.728784722225</v>
      </c>
    </row>
    <row r="7135" spans="1:4" x14ac:dyDescent="0.25">
      <c r="A7135" s="78" t="s">
        <v>277</v>
      </c>
      <c r="B7135" s="78" t="s">
        <v>1907</v>
      </c>
      <c r="C7135" s="86" t="s">
        <v>1634</v>
      </c>
      <c r="D7135" s="122">
        <v>43846.728784722225</v>
      </c>
    </row>
    <row r="7136" spans="1:4" x14ac:dyDescent="0.25">
      <c r="A7136" s="78" t="s">
        <v>277</v>
      </c>
      <c r="B7136" s="78" t="s">
        <v>3151</v>
      </c>
      <c r="C7136" s="86" t="s">
        <v>1634</v>
      </c>
      <c r="D7136" s="122">
        <v>43846.728784722225</v>
      </c>
    </row>
    <row r="7137" spans="1:4" x14ac:dyDescent="0.25">
      <c r="A7137" s="78" t="s">
        <v>277</v>
      </c>
      <c r="B7137" s="78" t="s">
        <v>3007</v>
      </c>
      <c r="C7137" s="86" t="s">
        <v>1634</v>
      </c>
      <c r="D7137" s="122">
        <v>43846.728784722225</v>
      </c>
    </row>
    <row r="7138" spans="1:4" x14ac:dyDescent="0.25">
      <c r="A7138" s="78" t="s">
        <v>277</v>
      </c>
      <c r="B7138" s="78" t="s">
        <v>2448</v>
      </c>
      <c r="C7138" s="86" t="s">
        <v>1634</v>
      </c>
      <c r="D7138" s="122">
        <v>43846.728784722225</v>
      </c>
    </row>
    <row r="7139" spans="1:4" x14ac:dyDescent="0.25">
      <c r="A7139" s="78" t="s">
        <v>277</v>
      </c>
      <c r="B7139" s="78" t="s">
        <v>2990</v>
      </c>
      <c r="C7139" s="86" t="s">
        <v>1634</v>
      </c>
      <c r="D7139" s="122">
        <v>43846.728784722225</v>
      </c>
    </row>
    <row r="7140" spans="1:4" x14ac:dyDescent="0.25">
      <c r="A7140" s="78" t="s">
        <v>277</v>
      </c>
      <c r="B7140" s="78" t="s">
        <v>2593</v>
      </c>
      <c r="C7140" s="86" t="s">
        <v>1634</v>
      </c>
      <c r="D7140" s="122">
        <v>43846.728784722225</v>
      </c>
    </row>
    <row r="7141" spans="1:4" x14ac:dyDescent="0.25">
      <c r="A7141" s="78" t="s">
        <v>277</v>
      </c>
      <c r="B7141" s="78" t="s">
        <v>2989</v>
      </c>
      <c r="C7141" s="86" t="s">
        <v>1634</v>
      </c>
      <c r="D7141" s="122">
        <v>43846.728784722225</v>
      </c>
    </row>
    <row r="7142" spans="1:4" x14ac:dyDescent="0.25">
      <c r="A7142" s="78" t="s">
        <v>277</v>
      </c>
      <c r="B7142" s="78" t="s">
        <v>2464</v>
      </c>
      <c r="C7142" s="86" t="s">
        <v>1634</v>
      </c>
      <c r="D7142" s="122">
        <v>43846.728784722225</v>
      </c>
    </row>
    <row r="7143" spans="1:4" x14ac:dyDescent="0.25">
      <c r="A7143" s="78" t="s">
        <v>277</v>
      </c>
      <c r="B7143" s="78" t="s">
        <v>2994</v>
      </c>
      <c r="C7143" s="86" t="s">
        <v>1634</v>
      </c>
      <c r="D7143" s="122">
        <v>43846.728784722225</v>
      </c>
    </row>
    <row r="7144" spans="1:4" x14ac:dyDescent="0.25">
      <c r="A7144" s="78" t="s">
        <v>277</v>
      </c>
      <c r="B7144" s="78" t="s">
        <v>3155</v>
      </c>
      <c r="C7144" s="86" t="s">
        <v>1633</v>
      </c>
      <c r="D7144" s="122">
        <v>43843.597337962965</v>
      </c>
    </row>
    <row r="7145" spans="1:4" x14ac:dyDescent="0.25">
      <c r="A7145" s="78" t="s">
        <v>277</v>
      </c>
      <c r="B7145" s="78" t="s">
        <v>3189</v>
      </c>
      <c r="C7145" s="86" t="s">
        <v>1633</v>
      </c>
      <c r="D7145" s="122">
        <v>43843.597337962965</v>
      </c>
    </row>
    <row r="7146" spans="1:4" x14ac:dyDescent="0.25">
      <c r="A7146" s="78" t="s">
        <v>277</v>
      </c>
      <c r="B7146" s="78" t="s">
        <v>3128</v>
      </c>
      <c r="C7146" s="86" t="s">
        <v>1633</v>
      </c>
      <c r="D7146" s="122">
        <v>43843.597337962965</v>
      </c>
    </row>
    <row r="7147" spans="1:4" x14ac:dyDescent="0.25">
      <c r="A7147" s="78" t="s">
        <v>277</v>
      </c>
      <c r="B7147" s="78" t="s">
        <v>3190</v>
      </c>
      <c r="C7147" s="86" t="s">
        <v>1633</v>
      </c>
      <c r="D7147" s="122">
        <v>43843.597337962965</v>
      </c>
    </row>
    <row r="7148" spans="1:4" x14ac:dyDescent="0.25">
      <c r="A7148" s="78" t="s">
        <v>277</v>
      </c>
      <c r="B7148" s="78" t="s">
        <v>3191</v>
      </c>
      <c r="C7148" s="86" t="s">
        <v>1633</v>
      </c>
      <c r="D7148" s="122">
        <v>43843.597337962965</v>
      </c>
    </row>
    <row r="7149" spans="1:4" x14ac:dyDescent="0.25">
      <c r="A7149" s="78" t="s">
        <v>277</v>
      </c>
      <c r="B7149" s="78" t="s">
        <v>3192</v>
      </c>
      <c r="C7149" s="86" t="s">
        <v>1633</v>
      </c>
      <c r="D7149" s="122">
        <v>43843.597337962965</v>
      </c>
    </row>
    <row r="7150" spans="1:4" x14ac:dyDescent="0.25">
      <c r="A7150" s="78" t="s">
        <v>277</v>
      </c>
      <c r="B7150" s="78" t="s">
        <v>2990</v>
      </c>
      <c r="C7150" s="86" t="s">
        <v>1633</v>
      </c>
      <c r="D7150" s="122">
        <v>43843.597337962965</v>
      </c>
    </row>
    <row r="7151" spans="1:4" x14ac:dyDescent="0.25">
      <c r="A7151" s="78" t="s">
        <v>277</v>
      </c>
      <c r="B7151" s="78" t="s">
        <v>2609</v>
      </c>
      <c r="C7151" s="86" t="s">
        <v>1633</v>
      </c>
      <c r="D7151" s="122">
        <v>43843.597337962965</v>
      </c>
    </row>
    <row r="7152" spans="1:4" x14ac:dyDescent="0.25">
      <c r="A7152" s="78" t="s">
        <v>277</v>
      </c>
      <c r="B7152" s="78" t="s">
        <v>2807</v>
      </c>
      <c r="C7152" s="86" t="s">
        <v>1633</v>
      </c>
      <c r="D7152" s="122">
        <v>43843.597337962965</v>
      </c>
    </row>
    <row r="7153" spans="1:4" x14ac:dyDescent="0.25">
      <c r="A7153" s="78" t="s">
        <v>277</v>
      </c>
      <c r="B7153" s="78" t="s">
        <v>2982</v>
      </c>
      <c r="C7153" s="86" t="s">
        <v>1633</v>
      </c>
      <c r="D7153" s="122">
        <v>43843.597337962965</v>
      </c>
    </row>
    <row r="7154" spans="1:4" x14ac:dyDescent="0.25">
      <c r="A7154" s="78" t="s">
        <v>277</v>
      </c>
      <c r="B7154" s="78" t="s">
        <v>3039</v>
      </c>
      <c r="C7154" s="86" t="s">
        <v>1633</v>
      </c>
      <c r="D7154" s="122">
        <v>43843.597337962965</v>
      </c>
    </row>
    <row r="7155" spans="1:4" x14ac:dyDescent="0.25">
      <c r="A7155" s="78" t="s">
        <v>277</v>
      </c>
      <c r="B7155" s="78" t="s">
        <v>3041</v>
      </c>
      <c r="C7155" s="86" t="s">
        <v>1633</v>
      </c>
      <c r="D7155" s="122">
        <v>43843.597337962965</v>
      </c>
    </row>
    <row r="7156" spans="1:4" x14ac:dyDescent="0.25">
      <c r="A7156" s="78" t="s">
        <v>277</v>
      </c>
      <c r="B7156" s="78" t="s">
        <v>3193</v>
      </c>
      <c r="C7156" s="86" t="s">
        <v>1633</v>
      </c>
      <c r="D7156" s="122">
        <v>43843.597337962965</v>
      </c>
    </row>
    <row r="7157" spans="1:4" x14ac:dyDescent="0.25">
      <c r="A7157" s="78" t="s">
        <v>277</v>
      </c>
      <c r="B7157" s="78" t="s">
        <v>1678</v>
      </c>
      <c r="C7157" s="86" t="s">
        <v>1633</v>
      </c>
      <c r="D7157" s="122">
        <v>43843.597337962965</v>
      </c>
    </row>
    <row r="7158" spans="1:4" x14ac:dyDescent="0.25">
      <c r="A7158" s="78" t="s">
        <v>277</v>
      </c>
      <c r="B7158" s="78" t="s">
        <v>3029</v>
      </c>
      <c r="C7158" s="86" t="s">
        <v>1633</v>
      </c>
      <c r="D7158" s="122">
        <v>43843.597337962965</v>
      </c>
    </row>
    <row r="7159" spans="1:4" x14ac:dyDescent="0.25">
      <c r="A7159" s="78" t="s">
        <v>277</v>
      </c>
      <c r="B7159" s="78" t="s">
        <v>3015</v>
      </c>
      <c r="C7159" s="86" t="s">
        <v>1633</v>
      </c>
      <c r="D7159" s="122">
        <v>43843.597337962965</v>
      </c>
    </row>
    <row r="7160" spans="1:4" x14ac:dyDescent="0.25">
      <c r="A7160" s="78" t="s">
        <v>277</v>
      </c>
      <c r="B7160" s="78" t="s">
        <v>2998</v>
      </c>
      <c r="C7160" s="86" t="s">
        <v>1633</v>
      </c>
      <c r="D7160" s="122">
        <v>43843.597337962965</v>
      </c>
    </row>
    <row r="7161" spans="1:4" x14ac:dyDescent="0.25">
      <c r="A7161" s="78" t="s">
        <v>277</v>
      </c>
      <c r="B7161" s="78" t="s">
        <v>2808</v>
      </c>
      <c r="C7161" s="86" t="s">
        <v>1633</v>
      </c>
      <c r="D7161" s="122">
        <v>43843.597337962965</v>
      </c>
    </row>
    <row r="7162" spans="1:4" x14ac:dyDescent="0.25">
      <c r="A7162" s="78" t="s">
        <v>277</v>
      </c>
      <c r="B7162" s="78" t="s">
        <v>2989</v>
      </c>
      <c r="C7162" s="86" t="s">
        <v>1633</v>
      </c>
      <c r="D7162" s="122">
        <v>43843.597337962965</v>
      </c>
    </row>
    <row r="7163" spans="1:4" x14ac:dyDescent="0.25">
      <c r="A7163" s="78" t="s">
        <v>277</v>
      </c>
      <c r="B7163" s="78" t="s">
        <v>2981</v>
      </c>
      <c r="C7163" s="86" t="s">
        <v>1633</v>
      </c>
      <c r="D7163" s="122">
        <v>43843.597337962965</v>
      </c>
    </row>
    <row r="7164" spans="1:4" x14ac:dyDescent="0.25">
      <c r="A7164" s="78" t="s">
        <v>277</v>
      </c>
      <c r="B7164" s="78" t="s">
        <v>2994</v>
      </c>
      <c r="C7164" s="86" t="s">
        <v>1633</v>
      </c>
      <c r="D7164" s="122">
        <v>43843.597337962965</v>
      </c>
    </row>
    <row r="7165" spans="1:4" x14ac:dyDescent="0.25">
      <c r="A7165" s="78" t="s">
        <v>277</v>
      </c>
      <c r="B7165" s="78" t="s">
        <v>3028</v>
      </c>
      <c r="C7165" s="86" t="s">
        <v>1633</v>
      </c>
      <c r="D7165" s="122">
        <v>43843.597337962965</v>
      </c>
    </row>
    <row r="7166" spans="1:4" x14ac:dyDescent="0.25">
      <c r="A7166" s="78" t="s">
        <v>277</v>
      </c>
      <c r="B7166" s="78" t="s">
        <v>2809</v>
      </c>
      <c r="C7166" s="86" t="s">
        <v>1633</v>
      </c>
      <c r="D7166" s="122">
        <v>43843.597337962965</v>
      </c>
    </row>
    <row r="7167" spans="1:4" x14ac:dyDescent="0.25">
      <c r="A7167" s="78" t="s">
        <v>277</v>
      </c>
      <c r="B7167" s="78" t="s">
        <v>3008</v>
      </c>
      <c r="C7167" s="86" t="s">
        <v>1633</v>
      </c>
      <c r="D7167" s="122">
        <v>43843.597337962965</v>
      </c>
    </row>
    <row r="7168" spans="1:4" x14ac:dyDescent="0.25">
      <c r="A7168" s="78" t="s">
        <v>277</v>
      </c>
      <c r="B7168" s="78" t="s">
        <v>3009</v>
      </c>
      <c r="C7168" s="86" t="s">
        <v>1633</v>
      </c>
      <c r="D7168" s="122">
        <v>43843.597337962965</v>
      </c>
    </row>
    <row r="7169" spans="1:4" x14ac:dyDescent="0.25">
      <c r="A7169" s="78" t="s">
        <v>277</v>
      </c>
      <c r="B7169" s="78" t="s">
        <v>2465</v>
      </c>
      <c r="C7169" s="86" t="s">
        <v>1633</v>
      </c>
      <c r="D7169" s="122">
        <v>43843.597337962965</v>
      </c>
    </row>
    <row r="7170" spans="1:4" x14ac:dyDescent="0.25">
      <c r="A7170" s="78" t="s">
        <v>277</v>
      </c>
      <c r="B7170" s="78" t="s">
        <v>3010</v>
      </c>
      <c r="C7170" s="86" t="s">
        <v>1633</v>
      </c>
      <c r="D7170" s="122">
        <v>43843.597337962965</v>
      </c>
    </row>
    <row r="7171" spans="1:4" x14ac:dyDescent="0.25">
      <c r="A7171" s="78" t="s">
        <v>277</v>
      </c>
      <c r="B7171" s="78" t="s">
        <v>3267</v>
      </c>
      <c r="C7171" s="86" t="s">
        <v>1632</v>
      </c>
      <c r="D7171" s="122">
        <v>43845.651377314818</v>
      </c>
    </row>
    <row r="7172" spans="1:4" x14ac:dyDescent="0.25">
      <c r="A7172" s="78" t="s">
        <v>277</v>
      </c>
      <c r="B7172" s="78" t="s">
        <v>2844</v>
      </c>
      <c r="C7172" s="86" t="s">
        <v>1632</v>
      </c>
      <c r="D7172" s="122">
        <v>43845.651377314818</v>
      </c>
    </row>
    <row r="7173" spans="1:4" x14ac:dyDescent="0.25">
      <c r="A7173" s="78" t="s">
        <v>277</v>
      </c>
      <c r="B7173" s="78" t="s">
        <v>3015</v>
      </c>
      <c r="C7173" s="86" t="s">
        <v>1632</v>
      </c>
      <c r="D7173" s="122">
        <v>43845.651377314818</v>
      </c>
    </row>
    <row r="7174" spans="1:4" x14ac:dyDescent="0.25">
      <c r="A7174" s="78" t="s">
        <v>277</v>
      </c>
      <c r="B7174" s="78" t="s">
        <v>3006</v>
      </c>
      <c r="C7174" s="86" t="s">
        <v>1632</v>
      </c>
      <c r="D7174" s="122">
        <v>43845.651377314818</v>
      </c>
    </row>
    <row r="7175" spans="1:4" x14ac:dyDescent="0.25">
      <c r="A7175" s="78" t="s">
        <v>277</v>
      </c>
      <c r="B7175" s="78" t="s">
        <v>3035</v>
      </c>
      <c r="C7175" s="86" t="s">
        <v>1632</v>
      </c>
      <c r="D7175" s="122">
        <v>43845.651377314818</v>
      </c>
    </row>
    <row r="7176" spans="1:4" x14ac:dyDescent="0.25">
      <c r="A7176" s="78" t="s">
        <v>277</v>
      </c>
      <c r="B7176" s="78" t="s">
        <v>2478</v>
      </c>
      <c r="C7176" s="86" t="s">
        <v>1632</v>
      </c>
      <c r="D7176" s="122">
        <v>43845.651377314818</v>
      </c>
    </row>
    <row r="7177" spans="1:4" x14ac:dyDescent="0.25">
      <c r="A7177" s="78" t="s">
        <v>277</v>
      </c>
      <c r="B7177" s="78" t="s">
        <v>2473</v>
      </c>
      <c r="C7177" s="86" t="s">
        <v>1632</v>
      </c>
      <c r="D7177" s="122">
        <v>43845.651377314818</v>
      </c>
    </row>
    <row r="7178" spans="1:4" x14ac:dyDescent="0.25">
      <c r="A7178" s="78" t="s">
        <v>277</v>
      </c>
      <c r="B7178" s="78" t="s">
        <v>3182</v>
      </c>
      <c r="C7178" s="86" t="s">
        <v>1632</v>
      </c>
      <c r="D7178" s="122">
        <v>43845.651377314818</v>
      </c>
    </row>
    <row r="7179" spans="1:4" x14ac:dyDescent="0.25">
      <c r="A7179" s="78" t="s">
        <v>277</v>
      </c>
      <c r="B7179" s="78" t="s">
        <v>2980</v>
      </c>
      <c r="C7179" s="86" t="s">
        <v>1632</v>
      </c>
      <c r="D7179" s="122">
        <v>43845.651377314818</v>
      </c>
    </row>
    <row r="7180" spans="1:4" x14ac:dyDescent="0.25">
      <c r="A7180" s="78" t="s">
        <v>277</v>
      </c>
      <c r="B7180" s="78" t="s">
        <v>2981</v>
      </c>
      <c r="C7180" s="86" t="s">
        <v>1632</v>
      </c>
      <c r="D7180" s="122">
        <v>43845.651377314818</v>
      </c>
    </row>
    <row r="7181" spans="1:4" x14ac:dyDescent="0.25">
      <c r="A7181" s="78" t="s">
        <v>277</v>
      </c>
      <c r="B7181" s="78" t="s">
        <v>2994</v>
      </c>
      <c r="C7181" s="86" t="s">
        <v>1632</v>
      </c>
      <c r="D7181" s="122">
        <v>43845.651377314818</v>
      </c>
    </row>
    <row r="7182" spans="1:4" x14ac:dyDescent="0.25">
      <c r="A7182" s="78" t="s">
        <v>277</v>
      </c>
      <c r="B7182" s="78" t="s">
        <v>3268</v>
      </c>
      <c r="C7182" s="86" t="s">
        <v>1632</v>
      </c>
      <c r="D7182" s="122">
        <v>43845.651377314818</v>
      </c>
    </row>
    <row r="7183" spans="1:4" x14ac:dyDescent="0.25">
      <c r="A7183" s="78" t="s">
        <v>277</v>
      </c>
      <c r="B7183" s="78" t="s">
        <v>2511</v>
      </c>
      <c r="C7183" s="86" t="s">
        <v>1632</v>
      </c>
      <c r="D7183" s="122">
        <v>43845.651377314818</v>
      </c>
    </row>
    <row r="7184" spans="1:4" x14ac:dyDescent="0.25">
      <c r="A7184" s="78" t="s">
        <v>277</v>
      </c>
      <c r="B7184" s="78" t="s">
        <v>2845</v>
      </c>
      <c r="C7184" s="86" t="s">
        <v>1632</v>
      </c>
      <c r="D7184" s="122">
        <v>43845.651377314818</v>
      </c>
    </row>
    <row r="7185" spans="1:4" x14ac:dyDescent="0.25">
      <c r="A7185" s="78" t="s">
        <v>277</v>
      </c>
      <c r="B7185" s="78" t="s">
        <v>3079</v>
      </c>
      <c r="C7185" s="86" t="s">
        <v>1632</v>
      </c>
      <c r="D7185" s="122">
        <v>43845.651377314818</v>
      </c>
    </row>
    <row r="7186" spans="1:4" x14ac:dyDescent="0.25">
      <c r="A7186" s="78" t="s">
        <v>277</v>
      </c>
      <c r="B7186" s="78" t="s">
        <v>2846</v>
      </c>
      <c r="C7186" s="86" t="s">
        <v>1632</v>
      </c>
      <c r="D7186" s="122">
        <v>43845.651377314818</v>
      </c>
    </row>
    <row r="7187" spans="1:4" x14ac:dyDescent="0.25">
      <c r="A7187" s="78" t="s">
        <v>277</v>
      </c>
      <c r="B7187" s="78" t="s">
        <v>2526</v>
      </c>
      <c r="C7187" s="86" t="s">
        <v>1632</v>
      </c>
      <c r="D7187" s="122">
        <v>43845.651377314818</v>
      </c>
    </row>
    <row r="7188" spans="1:4" x14ac:dyDescent="0.25">
      <c r="A7188" s="78" t="s">
        <v>277</v>
      </c>
      <c r="B7188" s="78" t="s">
        <v>2986</v>
      </c>
      <c r="C7188" s="86" t="s">
        <v>1632</v>
      </c>
      <c r="D7188" s="122">
        <v>43845.651377314818</v>
      </c>
    </row>
    <row r="7189" spans="1:4" x14ac:dyDescent="0.25">
      <c r="A7189" s="78" t="s">
        <v>277</v>
      </c>
      <c r="B7189" s="78" t="s">
        <v>2586</v>
      </c>
      <c r="C7189" s="86" t="s">
        <v>1632</v>
      </c>
      <c r="D7189" s="122">
        <v>43845.651377314818</v>
      </c>
    </row>
    <row r="7190" spans="1:4" x14ac:dyDescent="0.25">
      <c r="A7190" s="78" t="s">
        <v>277</v>
      </c>
      <c r="B7190" s="78" t="s">
        <v>2982</v>
      </c>
      <c r="C7190" s="86" t="s">
        <v>1632</v>
      </c>
      <c r="D7190" s="122">
        <v>43845.651377314818</v>
      </c>
    </row>
    <row r="7191" spans="1:4" x14ac:dyDescent="0.25">
      <c r="A7191" s="78" t="s">
        <v>277</v>
      </c>
      <c r="B7191" s="78" t="s">
        <v>2615</v>
      </c>
      <c r="C7191" s="86" t="s">
        <v>1632</v>
      </c>
      <c r="D7191" s="122">
        <v>43845.651377314818</v>
      </c>
    </row>
    <row r="7192" spans="1:4" x14ac:dyDescent="0.25">
      <c r="A7192" s="78" t="s">
        <v>277</v>
      </c>
      <c r="B7192" s="78" t="s">
        <v>2472</v>
      </c>
      <c r="C7192" s="86" t="s">
        <v>1632</v>
      </c>
      <c r="D7192" s="122">
        <v>43845.651377314818</v>
      </c>
    </row>
    <row r="7193" spans="1:4" x14ac:dyDescent="0.25">
      <c r="A7193" s="78" t="s">
        <v>277</v>
      </c>
      <c r="B7193" s="78" t="s">
        <v>3004</v>
      </c>
      <c r="C7193" s="86" t="s">
        <v>1632</v>
      </c>
      <c r="D7193" s="122">
        <v>43845.651377314818</v>
      </c>
    </row>
    <row r="7194" spans="1:4" x14ac:dyDescent="0.25">
      <c r="A7194" s="78" t="s">
        <v>277</v>
      </c>
      <c r="B7194" s="78" t="s">
        <v>2847</v>
      </c>
      <c r="C7194" s="86" t="s">
        <v>1632</v>
      </c>
      <c r="D7194" s="122">
        <v>43845.651377314818</v>
      </c>
    </row>
    <row r="7195" spans="1:4" x14ac:dyDescent="0.25">
      <c r="A7195" s="78" t="s">
        <v>277</v>
      </c>
      <c r="B7195" s="78" t="s">
        <v>3005</v>
      </c>
      <c r="C7195" s="86" t="s">
        <v>1632</v>
      </c>
      <c r="D7195" s="122">
        <v>43845.651377314818</v>
      </c>
    </row>
    <row r="7196" spans="1:4" x14ac:dyDescent="0.25">
      <c r="A7196" s="78" t="s">
        <v>277</v>
      </c>
      <c r="B7196" s="78" t="s">
        <v>2464</v>
      </c>
      <c r="C7196" s="86" t="s">
        <v>1632</v>
      </c>
      <c r="D7196" s="122">
        <v>43845.651377314818</v>
      </c>
    </row>
    <row r="7197" spans="1:4" x14ac:dyDescent="0.25">
      <c r="A7197" s="78" t="s">
        <v>277</v>
      </c>
      <c r="B7197" s="78" t="s">
        <v>3030</v>
      </c>
      <c r="C7197" s="86" t="s">
        <v>1632</v>
      </c>
      <c r="D7197" s="122">
        <v>43845.651377314818</v>
      </c>
    </row>
    <row r="7198" spans="1:4" x14ac:dyDescent="0.25">
      <c r="A7198" s="78" t="s">
        <v>277</v>
      </c>
      <c r="B7198" s="78" t="s">
        <v>3007</v>
      </c>
      <c r="C7198" s="86" t="s">
        <v>1632</v>
      </c>
      <c r="D7198" s="122">
        <v>43845.651377314818</v>
      </c>
    </row>
    <row r="7199" spans="1:4" x14ac:dyDescent="0.25">
      <c r="A7199" s="78" t="s">
        <v>277</v>
      </c>
      <c r="B7199" s="78" t="s">
        <v>2448</v>
      </c>
      <c r="C7199" s="86" t="s">
        <v>1632</v>
      </c>
      <c r="D7199" s="122">
        <v>43845.651377314818</v>
      </c>
    </row>
    <row r="7200" spans="1:4" x14ac:dyDescent="0.25">
      <c r="A7200" s="78" t="s">
        <v>277</v>
      </c>
      <c r="B7200" s="78" t="s">
        <v>2989</v>
      </c>
      <c r="C7200" s="86" t="s">
        <v>1632</v>
      </c>
      <c r="D7200" s="122">
        <v>43845.651377314818</v>
      </c>
    </row>
    <row r="7201" spans="1:4" x14ac:dyDescent="0.25">
      <c r="A7201" s="78" t="s">
        <v>277</v>
      </c>
      <c r="B7201" s="78" t="s">
        <v>3008</v>
      </c>
      <c r="C7201" s="86" t="s">
        <v>1632</v>
      </c>
      <c r="D7201" s="122">
        <v>43845.651377314818</v>
      </c>
    </row>
    <row r="7202" spans="1:4" x14ac:dyDescent="0.25">
      <c r="A7202" s="78" t="s">
        <v>277</v>
      </c>
      <c r="B7202" s="78" t="s">
        <v>3009</v>
      </c>
      <c r="C7202" s="86" t="s">
        <v>1632</v>
      </c>
      <c r="D7202" s="122">
        <v>43845.651377314818</v>
      </c>
    </row>
    <row r="7203" spans="1:4" x14ac:dyDescent="0.25">
      <c r="A7203" s="78" t="s">
        <v>277</v>
      </c>
      <c r="B7203" s="78" t="s">
        <v>2465</v>
      </c>
      <c r="C7203" s="86" t="s">
        <v>1632</v>
      </c>
      <c r="D7203" s="122">
        <v>43845.651377314818</v>
      </c>
    </row>
    <row r="7204" spans="1:4" x14ac:dyDescent="0.25">
      <c r="A7204" s="78" t="s">
        <v>277</v>
      </c>
      <c r="B7204" s="78" t="s">
        <v>3010</v>
      </c>
      <c r="C7204" s="86" t="s">
        <v>1632</v>
      </c>
      <c r="D7204" s="122">
        <v>43845.651377314818</v>
      </c>
    </row>
    <row r="7205" spans="1:4" x14ac:dyDescent="0.25">
      <c r="A7205" s="78" t="s">
        <v>279</v>
      </c>
      <c r="B7205" s="78" t="s">
        <v>3033</v>
      </c>
      <c r="C7205" s="86" t="s">
        <v>1559</v>
      </c>
      <c r="D7205" s="122">
        <v>43853.475613425922</v>
      </c>
    </row>
    <row r="7206" spans="1:4" x14ac:dyDescent="0.25">
      <c r="A7206" s="78" t="s">
        <v>279</v>
      </c>
      <c r="B7206" s="78" t="s">
        <v>2987</v>
      </c>
      <c r="C7206" s="86" t="s">
        <v>1559</v>
      </c>
      <c r="D7206" s="122">
        <v>43853.475613425922</v>
      </c>
    </row>
    <row r="7207" spans="1:4" x14ac:dyDescent="0.25">
      <c r="A7207" s="78" t="s">
        <v>279</v>
      </c>
      <c r="B7207" s="78" t="s">
        <v>2735</v>
      </c>
      <c r="C7207" s="86" t="s">
        <v>1559</v>
      </c>
      <c r="D7207" s="122">
        <v>43853.475613425922</v>
      </c>
    </row>
    <row r="7208" spans="1:4" x14ac:dyDescent="0.25">
      <c r="A7208" s="78" t="s">
        <v>279</v>
      </c>
      <c r="B7208" s="78" t="s">
        <v>2982</v>
      </c>
      <c r="C7208" s="86" t="s">
        <v>1559</v>
      </c>
      <c r="D7208" s="122">
        <v>43853.475613425922</v>
      </c>
    </row>
    <row r="7209" spans="1:4" x14ac:dyDescent="0.25">
      <c r="A7209" s="78" t="s">
        <v>279</v>
      </c>
      <c r="B7209" s="78" t="s">
        <v>3034</v>
      </c>
      <c r="C7209" s="86" t="s">
        <v>1559</v>
      </c>
      <c r="D7209" s="122">
        <v>43853.475613425922</v>
      </c>
    </row>
    <row r="7210" spans="1:4" x14ac:dyDescent="0.25">
      <c r="A7210" s="78" t="s">
        <v>279</v>
      </c>
      <c r="B7210" s="78" t="s">
        <v>2871</v>
      </c>
      <c r="C7210" s="86" t="s">
        <v>1559</v>
      </c>
      <c r="D7210" s="122">
        <v>43853.475613425922</v>
      </c>
    </row>
    <row r="7211" spans="1:4" x14ac:dyDescent="0.25">
      <c r="A7211" s="78" t="s">
        <v>279</v>
      </c>
      <c r="B7211" s="78" t="s">
        <v>3035</v>
      </c>
      <c r="C7211" s="86" t="s">
        <v>1559</v>
      </c>
      <c r="D7211" s="122">
        <v>43853.475613425922</v>
      </c>
    </row>
    <row r="7212" spans="1:4" x14ac:dyDescent="0.25">
      <c r="A7212" s="78" t="s">
        <v>279</v>
      </c>
      <c r="B7212" s="78" t="s">
        <v>2511</v>
      </c>
      <c r="C7212" s="86" t="s">
        <v>1559</v>
      </c>
      <c r="D7212" s="122">
        <v>43853.475613425922</v>
      </c>
    </row>
    <row r="7213" spans="1:4" x14ac:dyDescent="0.25">
      <c r="A7213" s="78" t="s">
        <v>279</v>
      </c>
      <c r="B7213" s="78" t="s">
        <v>2872</v>
      </c>
      <c r="C7213" s="86" t="s">
        <v>1559</v>
      </c>
      <c r="D7213" s="122">
        <v>43853.475613425922</v>
      </c>
    </row>
    <row r="7214" spans="1:4" x14ac:dyDescent="0.25">
      <c r="A7214" s="78" t="s">
        <v>279</v>
      </c>
      <c r="B7214" s="78" t="s">
        <v>2873</v>
      </c>
      <c r="C7214" s="86" t="s">
        <v>1559</v>
      </c>
      <c r="D7214" s="122">
        <v>43853.475613425922</v>
      </c>
    </row>
    <row r="7215" spans="1:4" x14ac:dyDescent="0.25">
      <c r="A7215" s="78" t="s">
        <v>279</v>
      </c>
      <c r="B7215" s="78" t="s">
        <v>2588</v>
      </c>
      <c r="C7215" s="86" t="s">
        <v>1559</v>
      </c>
      <c r="D7215" s="122">
        <v>43853.475613425922</v>
      </c>
    </row>
    <row r="7216" spans="1:4" x14ac:dyDescent="0.25">
      <c r="A7216" s="78" t="s">
        <v>279</v>
      </c>
      <c r="B7216" s="78" t="s">
        <v>3036</v>
      </c>
      <c r="C7216" s="86" t="s">
        <v>1559</v>
      </c>
      <c r="D7216" s="122">
        <v>43853.475613425922</v>
      </c>
    </row>
    <row r="7217" spans="1:4" x14ac:dyDescent="0.25">
      <c r="A7217" s="78" t="s">
        <v>279</v>
      </c>
      <c r="B7217" s="78" t="s">
        <v>2874</v>
      </c>
      <c r="C7217" s="86" t="s">
        <v>1559</v>
      </c>
      <c r="D7217" s="122">
        <v>43853.475613425922</v>
      </c>
    </row>
    <row r="7218" spans="1:4" x14ac:dyDescent="0.25">
      <c r="A7218" s="78" t="s">
        <v>279</v>
      </c>
      <c r="B7218" s="78" t="s">
        <v>3015</v>
      </c>
      <c r="C7218" s="86" t="s">
        <v>1559</v>
      </c>
      <c r="D7218" s="122">
        <v>43853.475613425922</v>
      </c>
    </row>
    <row r="7219" spans="1:4" x14ac:dyDescent="0.25">
      <c r="A7219" s="78" t="s">
        <v>279</v>
      </c>
      <c r="B7219" s="78" t="s">
        <v>3037</v>
      </c>
      <c r="C7219" s="86" t="s">
        <v>1559</v>
      </c>
      <c r="D7219" s="122">
        <v>43853.475613425922</v>
      </c>
    </row>
    <row r="7220" spans="1:4" x14ac:dyDescent="0.25">
      <c r="A7220" s="78" t="s">
        <v>279</v>
      </c>
      <c r="B7220" s="78" t="s">
        <v>2479</v>
      </c>
      <c r="C7220" s="86" t="s">
        <v>1559</v>
      </c>
      <c r="D7220" s="122">
        <v>43853.475613425922</v>
      </c>
    </row>
    <row r="7221" spans="1:4" x14ac:dyDescent="0.25">
      <c r="A7221" s="78" t="s">
        <v>279</v>
      </c>
      <c r="B7221" s="78" t="s">
        <v>2989</v>
      </c>
      <c r="C7221" s="86" t="s">
        <v>1559</v>
      </c>
      <c r="D7221" s="122">
        <v>43853.475613425922</v>
      </c>
    </row>
    <row r="7222" spans="1:4" x14ac:dyDescent="0.25">
      <c r="A7222" s="78" t="s">
        <v>279</v>
      </c>
      <c r="B7222" s="78" t="s">
        <v>2981</v>
      </c>
      <c r="C7222" s="86" t="s">
        <v>1559</v>
      </c>
      <c r="D7222" s="122">
        <v>43853.475613425922</v>
      </c>
    </row>
    <row r="7223" spans="1:4" x14ac:dyDescent="0.25">
      <c r="A7223" s="78" t="s">
        <v>279</v>
      </c>
      <c r="B7223" s="78" t="s">
        <v>3038</v>
      </c>
      <c r="C7223" s="86" t="s">
        <v>1559</v>
      </c>
      <c r="D7223" s="122">
        <v>43853.475613425922</v>
      </c>
    </row>
    <row r="7224" spans="1:4" x14ac:dyDescent="0.25">
      <c r="A7224" s="78" t="s">
        <v>279</v>
      </c>
      <c r="B7224" s="78" t="s">
        <v>3039</v>
      </c>
      <c r="C7224" s="86" t="s">
        <v>1559</v>
      </c>
      <c r="D7224" s="122">
        <v>43853.475613425922</v>
      </c>
    </row>
    <row r="7225" spans="1:4" x14ac:dyDescent="0.25">
      <c r="A7225" s="78" t="s">
        <v>279</v>
      </c>
      <c r="B7225" s="78" t="s">
        <v>3040</v>
      </c>
      <c r="C7225" s="86" t="s">
        <v>1559</v>
      </c>
      <c r="D7225" s="122">
        <v>43853.475613425922</v>
      </c>
    </row>
    <row r="7226" spans="1:4" x14ac:dyDescent="0.25">
      <c r="A7226" s="78" t="s">
        <v>279</v>
      </c>
      <c r="B7226" s="78" t="s">
        <v>3041</v>
      </c>
      <c r="C7226" s="86" t="s">
        <v>1559</v>
      </c>
      <c r="D7226" s="122">
        <v>43853.475613425922</v>
      </c>
    </row>
    <row r="7227" spans="1:4" x14ac:dyDescent="0.25">
      <c r="A7227" s="78" t="s">
        <v>279</v>
      </c>
      <c r="B7227" s="78" t="s">
        <v>3042</v>
      </c>
      <c r="C7227" s="86" t="s">
        <v>1559</v>
      </c>
      <c r="D7227" s="122">
        <v>43853.475613425922</v>
      </c>
    </row>
    <row r="7228" spans="1:4" x14ac:dyDescent="0.25">
      <c r="A7228" s="78" t="s">
        <v>279</v>
      </c>
      <c r="B7228" s="78" t="s">
        <v>3043</v>
      </c>
      <c r="C7228" s="86" t="s">
        <v>1559</v>
      </c>
      <c r="D7228" s="122">
        <v>43853.475613425922</v>
      </c>
    </row>
    <row r="7229" spans="1:4" x14ac:dyDescent="0.25">
      <c r="A7229" s="78" t="s">
        <v>279</v>
      </c>
      <c r="B7229" s="78" t="s">
        <v>3044</v>
      </c>
      <c r="C7229" s="86" t="s">
        <v>1559</v>
      </c>
      <c r="D7229" s="122">
        <v>43853.475613425922</v>
      </c>
    </row>
    <row r="7230" spans="1:4" x14ac:dyDescent="0.25">
      <c r="A7230" s="78" t="s">
        <v>279</v>
      </c>
      <c r="B7230" s="78" t="s">
        <v>3045</v>
      </c>
      <c r="C7230" s="86" t="s">
        <v>1559</v>
      </c>
      <c r="D7230" s="122">
        <v>43853.475613425922</v>
      </c>
    </row>
    <row r="7231" spans="1:4" x14ac:dyDescent="0.25">
      <c r="A7231" s="78" t="s">
        <v>279</v>
      </c>
      <c r="B7231" s="78" t="s">
        <v>3046</v>
      </c>
      <c r="C7231" s="86" t="s">
        <v>1559</v>
      </c>
      <c r="D7231" s="122">
        <v>43853.475613425922</v>
      </c>
    </row>
    <row r="7232" spans="1:4" x14ac:dyDescent="0.25">
      <c r="A7232" s="78" t="s">
        <v>279</v>
      </c>
      <c r="B7232" s="78" t="s">
        <v>2994</v>
      </c>
      <c r="C7232" s="86" t="s">
        <v>1559</v>
      </c>
      <c r="D7232" s="122">
        <v>43853.475613425922</v>
      </c>
    </row>
    <row r="7233" spans="1:4" x14ac:dyDescent="0.25">
      <c r="A7233" s="78" t="s">
        <v>279</v>
      </c>
      <c r="B7233" s="78" t="s">
        <v>2624</v>
      </c>
      <c r="C7233" s="86" t="s">
        <v>1557</v>
      </c>
      <c r="D7233" s="122">
        <v>43853.456493055557</v>
      </c>
    </row>
    <row r="7234" spans="1:4" x14ac:dyDescent="0.25">
      <c r="A7234" s="78" t="s">
        <v>279</v>
      </c>
      <c r="B7234" s="78" t="s">
        <v>2943</v>
      </c>
      <c r="C7234" s="86" t="s">
        <v>1557</v>
      </c>
      <c r="D7234" s="122">
        <v>43853.456493055557</v>
      </c>
    </row>
    <row r="7235" spans="1:4" x14ac:dyDescent="0.25">
      <c r="A7235" s="78" t="s">
        <v>279</v>
      </c>
      <c r="B7235" s="78" t="s">
        <v>3077</v>
      </c>
      <c r="C7235" s="86" t="s">
        <v>1557</v>
      </c>
      <c r="D7235" s="122">
        <v>43853.456493055557</v>
      </c>
    </row>
    <row r="7236" spans="1:4" x14ac:dyDescent="0.25">
      <c r="A7236" s="78" t="s">
        <v>279</v>
      </c>
      <c r="B7236" s="78" t="s">
        <v>2633</v>
      </c>
      <c r="C7236" s="86" t="s">
        <v>1557</v>
      </c>
      <c r="D7236" s="122">
        <v>43853.456493055557</v>
      </c>
    </row>
    <row r="7237" spans="1:4" x14ac:dyDescent="0.25">
      <c r="A7237" s="78" t="s">
        <v>279</v>
      </c>
      <c r="B7237" s="78" t="s">
        <v>2982</v>
      </c>
      <c r="C7237" s="86" t="s">
        <v>1557</v>
      </c>
      <c r="D7237" s="122">
        <v>43853.456493055557</v>
      </c>
    </row>
    <row r="7238" spans="1:4" x14ac:dyDescent="0.25">
      <c r="A7238" s="78" t="s">
        <v>279</v>
      </c>
      <c r="B7238" s="78" t="s">
        <v>2944</v>
      </c>
      <c r="C7238" s="86" t="s">
        <v>1557</v>
      </c>
      <c r="D7238" s="122">
        <v>43853.456493055557</v>
      </c>
    </row>
    <row r="7239" spans="1:4" x14ac:dyDescent="0.25">
      <c r="A7239" s="78" t="s">
        <v>279</v>
      </c>
      <c r="B7239" s="78" t="s">
        <v>2945</v>
      </c>
      <c r="C7239" s="86" t="s">
        <v>1557</v>
      </c>
      <c r="D7239" s="122">
        <v>43853.456493055557</v>
      </c>
    </row>
    <row r="7240" spans="1:4" x14ac:dyDescent="0.25">
      <c r="A7240" s="78" t="s">
        <v>279</v>
      </c>
      <c r="B7240" s="78" t="s">
        <v>2946</v>
      </c>
      <c r="C7240" s="86" t="s">
        <v>1557</v>
      </c>
      <c r="D7240" s="122">
        <v>43853.456493055557</v>
      </c>
    </row>
    <row r="7241" spans="1:4" x14ac:dyDescent="0.25">
      <c r="A7241" s="78" t="s">
        <v>279</v>
      </c>
      <c r="B7241" s="78" t="s">
        <v>2947</v>
      </c>
      <c r="C7241" s="86" t="s">
        <v>1557</v>
      </c>
      <c r="D7241" s="122">
        <v>43853.456493055557</v>
      </c>
    </row>
    <row r="7242" spans="1:4" x14ac:dyDescent="0.25">
      <c r="A7242" s="78" t="s">
        <v>279</v>
      </c>
      <c r="B7242" s="78" t="s">
        <v>2995</v>
      </c>
      <c r="C7242" s="86" t="s">
        <v>1557</v>
      </c>
      <c r="D7242" s="122">
        <v>43853.456493055557</v>
      </c>
    </row>
    <row r="7243" spans="1:4" x14ac:dyDescent="0.25">
      <c r="A7243" s="78" t="s">
        <v>279</v>
      </c>
      <c r="B7243" s="78" t="s">
        <v>2948</v>
      </c>
      <c r="C7243" s="86" t="s">
        <v>1557</v>
      </c>
      <c r="D7243" s="122">
        <v>43853.456493055557</v>
      </c>
    </row>
    <row r="7244" spans="1:4" x14ac:dyDescent="0.25">
      <c r="A7244" s="78" t="s">
        <v>279</v>
      </c>
      <c r="B7244" s="78" t="s">
        <v>3014</v>
      </c>
      <c r="C7244" s="86" t="s">
        <v>1557</v>
      </c>
      <c r="D7244" s="122">
        <v>43853.456493055557</v>
      </c>
    </row>
    <row r="7245" spans="1:4" x14ac:dyDescent="0.25">
      <c r="A7245" s="78" t="s">
        <v>279</v>
      </c>
      <c r="B7245" s="78" t="s">
        <v>2550</v>
      </c>
      <c r="C7245" s="86" t="s">
        <v>1557</v>
      </c>
      <c r="D7245" s="122">
        <v>43853.456493055557</v>
      </c>
    </row>
    <row r="7246" spans="1:4" x14ac:dyDescent="0.25">
      <c r="A7246" s="78" t="s">
        <v>279</v>
      </c>
      <c r="B7246" s="78" t="s">
        <v>2989</v>
      </c>
      <c r="C7246" s="86" t="s">
        <v>1557</v>
      </c>
      <c r="D7246" s="122">
        <v>43853.456493055557</v>
      </c>
    </row>
    <row r="7247" spans="1:4" x14ac:dyDescent="0.25">
      <c r="A7247" s="78" t="s">
        <v>279</v>
      </c>
      <c r="B7247" s="78" t="s">
        <v>2981</v>
      </c>
      <c r="C7247" s="86" t="s">
        <v>1557</v>
      </c>
      <c r="D7247" s="122">
        <v>43853.456493055557</v>
      </c>
    </row>
    <row r="7248" spans="1:4" x14ac:dyDescent="0.25">
      <c r="A7248" s="78" t="s">
        <v>279</v>
      </c>
      <c r="B7248" s="78" t="s">
        <v>2994</v>
      </c>
      <c r="C7248" s="86" t="s">
        <v>1557</v>
      </c>
      <c r="D7248" s="122">
        <v>43853.456493055557</v>
      </c>
    </row>
    <row r="7249" spans="1:4" x14ac:dyDescent="0.25">
      <c r="A7249" s="78" t="s">
        <v>279</v>
      </c>
      <c r="B7249" s="78" t="s">
        <v>2990</v>
      </c>
      <c r="C7249" s="86" t="s">
        <v>1557</v>
      </c>
      <c r="D7249" s="122">
        <v>43853.456493055557</v>
      </c>
    </row>
    <row r="7250" spans="1:4" x14ac:dyDescent="0.25">
      <c r="A7250" s="78" t="s">
        <v>279</v>
      </c>
      <c r="B7250" s="78" t="s">
        <v>3104</v>
      </c>
      <c r="C7250" s="86" t="s">
        <v>1557</v>
      </c>
      <c r="D7250" s="122">
        <v>43853.456493055557</v>
      </c>
    </row>
    <row r="7251" spans="1:4" x14ac:dyDescent="0.25">
      <c r="A7251" s="78" t="s">
        <v>279</v>
      </c>
      <c r="B7251" s="78" t="s">
        <v>2460</v>
      </c>
      <c r="C7251" s="86" t="s">
        <v>1557</v>
      </c>
      <c r="D7251" s="122">
        <v>43853.456493055557</v>
      </c>
    </row>
    <row r="7252" spans="1:4" x14ac:dyDescent="0.25">
      <c r="A7252" s="78" t="s">
        <v>279</v>
      </c>
      <c r="B7252" s="78" t="s">
        <v>2949</v>
      </c>
      <c r="C7252" s="86" t="s">
        <v>1557</v>
      </c>
      <c r="D7252" s="122">
        <v>43853.456493055557</v>
      </c>
    </row>
    <row r="7253" spans="1:4" x14ac:dyDescent="0.25">
      <c r="A7253" s="78" t="s">
        <v>279</v>
      </c>
      <c r="B7253" s="78" t="s">
        <v>2639</v>
      </c>
      <c r="C7253" s="86" t="s">
        <v>1557</v>
      </c>
      <c r="D7253" s="122">
        <v>43853.456493055557</v>
      </c>
    </row>
    <row r="7254" spans="1:4" x14ac:dyDescent="0.25">
      <c r="A7254" s="78" t="s">
        <v>279</v>
      </c>
      <c r="B7254" s="78" t="s">
        <v>65</v>
      </c>
      <c r="C7254" s="86" t="s">
        <v>1557</v>
      </c>
      <c r="D7254" s="122">
        <v>43853.456493055557</v>
      </c>
    </row>
    <row r="7255" spans="1:4" x14ac:dyDescent="0.25">
      <c r="A7255" s="78" t="s">
        <v>279</v>
      </c>
      <c r="B7255" s="78" t="s">
        <v>2985</v>
      </c>
      <c r="C7255" s="86" t="s">
        <v>1557</v>
      </c>
      <c r="D7255" s="122">
        <v>43853.456493055557</v>
      </c>
    </row>
    <row r="7256" spans="1:4" x14ac:dyDescent="0.25">
      <c r="A7256" s="78" t="s">
        <v>279</v>
      </c>
      <c r="B7256" s="78" t="s">
        <v>3029</v>
      </c>
      <c r="C7256" s="86" t="s">
        <v>1557</v>
      </c>
      <c r="D7256" s="122">
        <v>43853.456493055557</v>
      </c>
    </row>
    <row r="7257" spans="1:4" x14ac:dyDescent="0.25">
      <c r="A7257" s="78" t="s">
        <v>279</v>
      </c>
      <c r="B7257" s="78" t="s">
        <v>2523</v>
      </c>
      <c r="C7257" s="86" t="s">
        <v>1557</v>
      </c>
      <c r="D7257" s="122">
        <v>43853.456493055557</v>
      </c>
    </row>
    <row r="7258" spans="1:4" x14ac:dyDescent="0.25">
      <c r="A7258" s="78" t="s">
        <v>279</v>
      </c>
      <c r="B7258" s="78" t="s">
        <v>2492</v>
      </c>
      <c r="C7258" s="86" t="s">
        <v>1557</v>
      </c>
      <c r="D7258" s="122">
        <v>43853.456493055557</v>
      </c>
    </row>
    <row r="7259" spans="1:4" x14ac:dyDescent="0.25">
      <c r="A7259" s="78" t="s">
        <v>279</v>
      </c>
      <c r="B7259" s="78" t="s">
        <v>3007</v>
      </c>
      <c r="C7259" s="86" t="s">
        <v>1557</v>
      </c>
      <c r="D7259" s="122">
        <v>43853.456493055557</v>
      </c>
    </row>
    <row r="7260" spans="1:4" x14ac:dyDescent="0.25">
      <c r="A7260" s="78" t="s">
        <v>279</v>
      </c>
      <c r="B7260" s="78" t="s">
        <v>2448</v>
      </c>
      <c r="C7260" s="86" t="s">
        <v>1557</v>
      </c>
      <c r="D7260" s="122">
        <v>43853.456493055557</v>
      </c>
    </row>
    <row r="7261" spans="1:4" x14ac:dyDescent="0.25">
      <c r="A7261" s="78" t="s">
        <v>279</v>
      </c>
      <c r="B7261" s="78" t="s">
        <v>3006</v>
      </c>
      <c r="C7261" s="86" t="s">
        <v>1557</v>
      </c>
      <c r="D7261" s="122">
        <v>43853.456493055557</v>
      </c>
    </row>
    <row r="7262" spans="1:4" x14ac:dyDescent="0.25">
      <c r="A7262" s="78" t="s">
        <v>279</v>
      </c>
      <c r="B7262" s="78" t="s">
        <v>3015</v>
      </c>
      <c r="C7262" s="86" t="s">
        <v>1557</v>
      </c>
      <c r="D7262" s="122">
        <v>43853.456493055557</v>
      </c>
    </row>
    <row r="7263" spans="1:4" x14ac:dyDescent="0.25">
      <c r="A7263" s="78" t="s">
        <v>279</v>
      </c>
      <c r="B7263" s="78" t="s">
        <v>2478</v>
      </c>
      <c r="C7263" s="86" t="s">
        <v>1557</v>
      </c>
      <c r="D7263" s="122">
        <v>43853.456493055557</v>
      </c>
    </row>
    <row r="7264" spans="1:4" x14ac:dyDescent="0.25">
      <c r="A7264" s="78" t="s">
        <v>279</v>
      </c>
      <c r="B7264" s="78" t="s">
        <v>2950</v>
      </c>
      <c r="C7264" s="86" t="s">
        <v>1557</v>
      </c>
      <c r="D7264" s="122">
        <v>43853.456493055557</v>
      </c>
    </row>
    <row r="7265" spans="1:4" x14ac:dyDescent="0.25">
      <c r="A7265" s="78" t="s">
        <v>237</v>
      </c>
      <c r="B7265" s="78">
        <v>31</v>
      </c>
      <c r="C7265" s="86" t="s">
        <v>1386</v>
      </c>
      <c r="D7265" s="122">
        <v>43849.427152777775</v>
      </c>
    </row>
    <row r="7266" spans="1:4" x14ac:dyDescent="0.25">
      <c r="A7266" s="78" t="s">
        <v>237</v>
      </c>
      <c r="B7266" s="78" t="s">
        <v>2446</v>
      </c>
      <c r="C7266" s="86" t="s">
        <v>1386</v>
      </c>
      <c r="D7266" s="122">
        <v>43849.427152777775</v>
      </c>
    </row>
    <row r="7267" spans="1:4" x14ac:dyDescent="0.25">
      <c r="A7267" s="78" t="s">
        <v>237</v>
      </c>
      <c r="B7267" s="78" t="s">
        <v>3038</v>
      </c>
      <c r="C7267" s="86" t="s">
        <v>1386</v>
      </c>
      <c r="D7267" s="122">
        <v>43849.427152777775</v>
      </c>
    </row>
    <row r="7268" spans="1:4" x14ac:dyDescent="0.25">
      <c r="A7268" s="78" t="s">
        <v>237</v>
      </c>
      <c r="B7268" s="78" t="s">
        <v>3052</v>
      </c>
      <c r="C7268" s="86" t="s">
        <v>1386</v>
      </c>
      <c r="D7268" s="122">
        <v>43849.427152777775</v>
      </c>
    </row>
    <row r="7269" spans="1:4" x14ac:dyDescent="0.25">
      <c r="A7269" s="78" t="s">
        <v>237</v>
      </c>
      <c r="B7269" s="78" t="s">
        <v>2982</v>
      </c>
      <c r="C7269" s="86" t="s">
        <v>1386</v>
      </c>
      <c r="D7269" s="122">
        <v>43849.427152777775</v>
      </c>
    </row>
    <row r="7270" spans="1:4" x14ac:dyDescent="0.25">
      <c r="A7270" s="78" t="s">
        <v>237</v>
      </c>
      <c r="B7270" s="78" t="s">
        <v>2983</v>
      </c>
      <c r="C7270" s="86" t="s">
        <v>1386</v>
      </c>
      <c r="D7270" s="122">
        <v>43849.427152777775</v>
      </c>
    </row>
    <row r="7271" spans="1:4" x14ac:dyDescent="0.25">
      <c r="A7271" s="78" t="s">
        <v>237</v>
      </c>
      <c r="B7271" s="78" t="s">
        <v>3053</v>
      </c>
      <c r="C7271" s="86" t="s">
        <v>1386</v>
      </c>
      <c r="D7271" s="122">
        <v>43849.427152777775</v>
      </c>
    </row>
    <row r="7272" spans="1:4" x14ac:dyDescent="0.25">
      <c r="A7272" s="78" t="s">
        <v>237</v>
      </c>
      <c r="B7272" s="78" t="s">
        <v>3039</v>
      </c>
      <c r="C7272" s="86" t="s">
        <v>1386</v>
      </c>
      <c r="D7272" s="122">
        <v>43849.427152777775</v>
      </c>
    </row>
    <row r="7273" spans="1:4" x14ac:dyDescent="0.25">
      <c r="A7273" s="78" t="s">
        <v>237</v>
      </c>
      <c r="B7273" s="78" t="s">
        <v>3041</v>
      </c>
      <c r="C7273" s="86" t="s">
        <v>1386</v>
      </c>
      <c r="D7273" s="122">
        <v>43849.427152777775</v>
      </c>
    </row>
    <row r="7274" spans="1:4" x14ac:dyDescent="0.25">
      <c r="A7274" s="78" t="s">
        <v>237</v>
      </c>
      <c r="B7274" s="78" t="s">
        <v>2994</v>
      </c>
      <c r="C7274" s="86" t="s">
        <v>1386</v>
      </c>
      <c r="D7274" s="122">
        <v>43849.427152777775</v>
      </c>
    </row>
    <row r="7275" spans="1:4" x14ac:dyDescent="0.25">
      <c r="A7275" s="78" t="s">
        <v>237</v>
      </c>
      <c r="B7275" s="78" t="s">
        <v>3044</v>
      </c>
      <c r="C7275" s="86" t="s">
        <v>1386</v>
      </c>
      <c r="D7275" s="122">
        <v>43849.427152777775</v>
      </c>
    </row>
    <row r="7276" spans="1:4" x14ac:dyDescent="0.25">
      <c r="A7276" s="78" t="s">
        <v>221</v>
      </c>
      <c r="B7276" s="78" t="s">
        <v>3147</v>
      </c>
      <c r="C7276" s="86" t="s">
        <v>1367</v>
      </c>
      <c r="D7276" s="122">
        <v>43846.730925925927</v>
      </c>
    </row>
    <row r="7277" spans="1:4" x14ac:dyDescent="0.25">
      <c r="A7277" s="78" t="s">
        <v>221</v>
      </c>
      <c r="B7277" s="78" t="s">
        <v>2987</v>
      </c>
      <c r="C7277" s="86" t="s">
        <v>1367</v>
      </c>
      <c r="D7277" s="122">
        <v>43846.730925925927</v>
      </c>
    </row>
    <row r="7278" spans="1:4" x14ac:dyDescent="0.25">
      <c r="A7278" s="78" t="s">
        <v>221</v>
      </c>
      <c r="B7278" s="78" t="s">
        <v>2461</v>
      </c>
      <c r="C7278" s="86" t="s">
        <v>1367</v>
      </c>
      <c r="D7278" s="122">
        <v>43846.730925925927</v>
      </c>
    </row>
    <row r="7279" spans="1:4" x14ac:dyDescent="0.25">
      <c r="A7279" s="78" t="s">
        <v>221</v>
      </c>
      <c r="B7279" s="78" t="s">
        <v>3041</v>
      </c>
      <c r="C7279" s="86" t="s">
        <v>1367</v>
      </c>
      <c r="D7279" s="122">
        <v>43846.730925925927</v>
      </c>
    </row>
    <row r="7280" spans="1:4" x14ac:dyDescent="0.25">
      <c r="A7280" s="78" t="s">
        <v>221</v>
      </c>
      <c r="B7280" s="78" t="s">
        <v>2984</v>
      </c>
      <c r="C7280" s="86" t="s">
        <v>1367</v>
      </c>
      <c r="D7280" s="122">
        <v>43846.730925925927</v>
      </c>
    </row>
    <row r="7281" spans="1:4" x14ac:dyDescent="0.25">
      <c r="A7281" s="78" t="s">
        <v>221</v>
      </c>
      <c r="B7281" s="78" t="s">
        <v>3038</v>
      </c>
      <c r="C7281" s="86" t="s">
        <v>1367</v>
      </c>
      <c r="D7281" s="122">
        <v>43846.730925925927</v>
      </c>
    </row>
    <row r="7282" spans="1:4" x14ac:dyDescent="0.25">
      <c r="A7282" s="78" t="s">
        <v>221</v>
      </c>
      <c r="B7282" s="78" t="s">
        <v>3052</v>
      </c>
      <c r="C7282" s="86" t="s">
        <v>1367</v>
      </c>
      <c r="D7282" s="122">
        <v>43846.730925925927</v>
      </c>
    </row>
    <row r="7283" spans="1:4" x14ac:dyDescent="0.25">
      <c r="A7283" s="78" t="s">
        <v>221</v>
      </c>
      <c r="B7283" s="78" t="s">
        <v>2982</v>
      </c>
      <c r="C7283" s="86" t="s">
        <v>1367</v>
      </c>
      <c r="D7283" s="122">
        <v>43846.730925925927</v>
      </c>
    </row>
    <row r="7284" spans="1:4" x14ac:dyDescent="0.25">
      <c r="A7284" s="78" t="s">
        <v>221</v>
      </c>
      <c r="B7284" s="78" t="s">
        <v>2983</v>
      </c>
      <c r="C7284" s="86" t="s">
        <v>1367</v>
      </c>
      <c r="D7284" s="122">
        <v>43846.730925925927</v>
      </c>
    </row>
    <row r="7285" spans="1:4" x14ac:dyDescent="0.25">
      <c r="A7285" s="78" t="s">
        <v>221</v>
      </c>
      <c r="B7285" s="78" t="s">
        <v>3053</v>
      </c>
      <c r="C7285" s="86" t="s">
        <v>1367</v>
      </c>
      <c r="D7285" s="122">
        <v>43846.730925925927</v>
      </c>
    </row>
    <row r="7286" spans="1:4" x14ac:dyDescent="0.25">
      <c r="A7286" s="78" t="s">
        <v>221</v>
      </c>
      <c r="B7286" s="78">
        <v>31</v>
      </c>
      <c r="C7286" s="86" t="s">
        <v>1367</v>
      </c>
      <c r="D7286" s="122">
        <v>43846.730925925927</v>
      </c>
    </row>
    <row r="7287" spans="1:4" x14ac:dyDescent="0.25">
      <c r="A7287" s="78" t="s">
        <v>221</v>
      </c>
      <c r="B7287" s="78" t="s">
        <v>3089</v>
      </c>
      <c r="C7287" s="86" t="s">
        <v>1367</v>
      </c>
      <c r="D7287" s="122">
        <v>43846.730925925927</v>
      </c>
    </row>
    <row r="7288" spans="1:4" x14ac:dyDescent="0.25">
      <c r="A7288" s="78" t="s">
        <v>221</v>
      </c>
      <c r="B7288" s="78">
        <v>2020</v>
      </c>
      <c r="C7288" s="86" t="s">
        <v>1367</v>
      </c>
      <c r="D7288" s="122">
        <v>43846.730925925927</v>
      </c>
    </row>
    <row r="7289" spans="1:4" x14ac:dyDescent="0.25">
      <c r="A7289" s="78" t="s">
        <v>221</v>
      </c>
      <c r="B7289" s="78" t="s">
        <v>3148</v>
      </c>
      <c r="C7289" s="86" t="s">
        <v>1367</v>
      </c>
      <c r="D7289" s="122">
        <v>43846.730925925927</v>
      </c>
    </row>
    <row r="7290" spans="1:4" x14ac:dyDescent="0.25">
      <c r="A7290" s="78" t="s">
        <v>221</v>
      </c>
      <c r="B7290" s="78" t="s">
        <v>1766</v>
      </c>
      <c r="C7290" s="86" t="s">
        <v>1367</v>
      </c>
      <c r="D7290" s="122">
        <v>43846.730925925927</v>
      </c>
    </row>
    <row r="7291" spans="1:4" x14ac:dyDescent="0.25">
      <c r="A7291" s="78" t="s">
        <v>221</v>
      </c>
      <c r="B7291" s="78" t="s">
        <v>3149</v>
      </c>
      <c r="C7291" s="86" t="s">
        <v>1367</v>
      </c>
      <c r="D7291" s="122">
        <v>43846.730925925927</v>
      </c>
    </row>
    <row r="7292" spans="1:4" x14ac:dyDescent="0.25">
      <c r="A7292" s="78" t="s">
        <v>221</v>
      </c>
      <c r="B7292" s="78" t="s">
        <v>3150</v>
      </c>
      <c r="C7292" s="86" t="s">
        <v>1367</v>
      </c>
      <c r="D7292" s="122">
        <v>43846.730925925927</v>
      </c>
    </row>
    <row r="7293" spans="1:4" x14ac:dyDescent="0.25">
      <c r="A7293" s="78" t="s">
        <v>221</v>
      </c>
      <c r="B7293" s="78" t="s">
        <v>1907</v>
      </c>
      <c r="C7293" s="86" t="s">
        <v>1367</v>
      </c>
      <c r="D7293" s="122">
        <v>43846.730925925927</v>
      </c>
    </row>
    <row r="7294" spans="1:4" x14ac:dyDescent="0.25">
      <c r="A7294" s="78" t="s">
        <v>221</v>
      </c>
      <c r="B7294" s="78" t="s">
        <v>3151</v>
      </c>
      <c r="C7294" s="86" t="s">
        <v>1367</v>
      </c>
      <c r="D7294" s="122">
        <v>43846.730925925927</v>
      </c>
    </row>
    <row r="7295" spans="1:4" x14ac:dyDescent="0.25">
      <c r="A7295" s="78" t="s">
        <v>221</v>
      </c>
      <c r="B7295" s="78" t="s">
        <v>3007</v>
      </c>
      <c r="C7295" s="86" t="s">
        <v>1367</v>
      </c>
      <c r="D7295" s="122">
        <v>43846.730925925927</v>
      </c>
    </row>
    <row r="7296" spans="1:4" x14ac:dyDescent="0.25">
      <c r="A7296" s="78" t="s">
        <v>221</v>
      </c>
      <c r="B7296" s="78" t="s">
        <v>2448</v>
      </c>
      <c r="C7296" s="86" t="s">
        <v>1367</v>
      </c>
      <c r="D7296" s="122">
        <v>43846.730925925927</v>
      </c>
    </row>
    <row r="7297" spans="1:4" x14ac:dyDescent="0.25">
      <c r="A7297" s="78" t="s">
        <v>221</v>
      </c>
      <c r="B7297" s="78" t="s">
        <v>2990</v>
      </c>
      <c r="C7297" s="86" t="s">
        <v>1367</v>
      </c>
      <c r="D7297" s="122">
        <v>43846.730925925927</v>
      </c>
    </row>
    <row r="7298" spans="1:4" x14ac:dyDescent="0.25">
      <c r="A7298" s="78" t="s">
        <v>221</v>
      </c>
      <c r="B7298" s="78" t="s">
        <v>2593</v>
      </c>
      <c r="C7298" s="86" t="s">
        <v>1367</v>
      </c>
      <c r="D7298" s="122">
        <v>43846.730925925927</v>
      </c>
    </row>
    <row r="7299" spans="1:4" x14ac:dyDescent="0.25">
      <c r="A7299" s="78" t="s">
        <v>221</v>
      </c>
      <c r="B7299" s="78" t="s">
        <v>2989</v>
      </c>
      <c r="C7299" s="86" t="s">
        <v>1367</v>
      </c>
      <c r="D7299" s="122">
        <v>43846.730925925927</v>
      </c>
    </row>
    <row r="7300" spans="1:4" x14ac:dyDescent="0.25">
      <c r="A7300" s="78" t="s">
        <v>221</v>
      </c>
      <c r="B7300" s="78" t="s">
        <v>2464</v>
      </c>
      <c r="C7300" s="86" t="s">
        <v>1367</v>
      </c>
      <c r="D7300" s="122">
        <v>43846.730925925927</v>
      </c>
    </row>
    <row r="7301" spans="1:4" x14ac:dyDescent="0.25">
      <c r="A7301" s="78" t="s">
        <v>221</v>
      </c>
      <c r="B7301" s="78" t="s">
        <v>2994</v>
      </c>
      <c r="C7301" s="86" t="s">
        <v>1367</v>
      </c>
      <c r="D7301" s="122">
        <v>43846.730925925927</v>
      </c>
    </row>
    <row r="7302" spans="1:4" x14ac:dyDescent="0.25">
      <c r="A7302" s="78" t="s">
        <v>220</v>
      </c>
      <c r="B7302" s="78" t="s">
        <v>3179</v>
      </c>
      <c r="C7302" s="86" t="s">
        <v>1366</v>
      </c>
      <c r="D7302" s="122">
        <v>43846.642754629633</v>
      </c>
    </row>
    <row r="7303" spans="1:4" x14ac:dyDescent="0.25">
      <c r="A7303" s="78" t="s">
        <v>220</v>
      </c>
      <c r="B7303" s="78" t="s">
        <v>3180</v>
      </c>
      <c r="C7303" s="86" t="s">
        <v>1366</v>
      </c>
      <c r="D7303" s="122">
        <v>43846.642754629633</v>
      </c>
    </row>
    <row r="7304" spans="1:4" x14ac:dyDescent="0.25">
      <c r="A7304" s="78" t="s">
        <v>220</v>
      </c>
      <c r="B7304" s="78" t="s">
        <v>2507</v>
      </c>
      <c r="C7304" s="86" t="s">
        <v>1366</v>
      </c>
      <c r="D7304" s="122">
        <v>43846.642754629633</v>
      </c>
    </row>
    <row r="7305" spans="1:4" x14ac:dyDescent="0.25">
      <c r="A7305" s="78" t="s">
        <v>220</v>
      </c>
      <c r="B7305" s="78" t="s">
        <v>2982</v>
      </c>
      <c r="C7305" s="86" t="s">
        <v>1366</v>
      </c>
      <c r="D7305" s="122">
        <v>43846.642754629633</v>
      </c>
    </row>
    <row r="7306" spans="1:4" x14ac:dyDescent="0.25">
      <c r="A7306" s="78" t="s">
        <v>220</v>
      </c>
      <c r="B7306" s="78" t="s">
        <v>2522</v>
      </c>
      <c r="C7306" s="86" t="s">
        <v>1366</v>
      </c>
      <c r="D7306" s="122">
        <v>43846.642754629633</v>
      </c>
    </row>
    <row r="7307" spans="1:4" x14ac:dyDescent="0.25">
      <c r="A7307" s="78" t="s">
        <v>220</v>
      </c>
      <c r="B7307" s="78" t="s">
        <v>2989</v>
      </c>
      <c r="C7307" s="86" t="s">
        <v>1366</v>
      </c>
      <c r="D7307" s="122">
        <v>43846.642754629633</v>
      </c>
    </row>
    <row r="7308" spans="1:4" x14ac:dyDescent="0.25">
      <c r="A7308" s="78" t="s">
        <v>220</v>
      </c>
      <c r="B7308" s="78" t="s">
        <v>1907</v>
      </c>
      <c r="C7308" s="86" t="s">
        <v>1366</v>
      </c>
      <c r="D7308" s="122">
        <v>43846.642754629633</v>
      </c>
    </row>
    <row r="7309" spans="1:4" x14ac:dyDescent="0.25">
      <c r="A7309" s="78" t="s">
        <v>220</v>
      </c>
      <c r="B7309" s="78" t="s">
        <v>2981</v>
      </c>
      <c r="C7309" s="86" t="s">
        <v>1366</v>
      </c>
      <c r="D7309" s="122">
        <v>43846.642754629633</v>
      </c>
    </row>
    <row r="7310" spans="1:4" x14ac:dyDescent="0.25">
      <c r="A7310" s="78" t="s">
        <v>220</v>
      </c>
      <c r="B7310" s="78">
        <v>31</v>
      </c>
      <c r="C7310" s="86" t="s">
        <v>1366</v>
      </c>
      <c r="D7310" s="122">
        <v>43846.642754629633</v>
      </c>
    </row>
    <row r="7311" spans="1:4" x14ac:dyDescent="0.25">
      <c r="A7311" s="78" t="s">
        <v>220</v>
      </c>
      <c r="B7311" s="78" t="s">
        <v>3089</v>
      </c>
      <c r="C7311" s="86" t="s">
        <v>1366</v>
      </c>
      <c r="D7311" s="122">
        <v>43846.642754629633</v>
      </c>
    </row>
    <row r="7312" spans="1:4" x14ac:dyDescent="0.25">
      <c r="A7312" s="78" t="s">
        <v>220</v>
      </c>
      <c r="B7312" s="78" t="s">
        <v>3181</v>
      </c>
      <c r="C7312" s="86" t="s">
        <v>1366</v>
      </c>
      <c r="D7312" s="122">
        <v>43846.642754629633</v>
      </c>
    </row>
    <row r="7313" spans="1:4" x14ac:dyDescent="0.25">
      <c r="A7313" s="78" t="s">
        <v>220</v>
      </c>
      <c r="B7313" s="78" t="s">
        <v>2983</v>
      </c>
      <c r="C7313" s="86" t="s">
        <v>1366</v>
      </c>
      <c r="D7313" s="122">
        <v>43846.642754629633</v>
      </c>
    </row>
    <row r="7314" spans="1:4" x14ac:dyDescent="0.25">
      <c r="A7314" s="78" t="s">
        <v>220</v>
      </c>
      <c r="B7314" s="78" t="s">
        <v>3053</v>
      </c>
      <c r="C7314" s="86" t="s">
        <v>1366</v>
      </c>
      <c r="D7314" s="122">
        <v>43846.642754629633</v>
      </c>
    </row>
    <row r="7315" spans="1:4" x14ac:dyDescent="0.25">
      <c r="A7315" s="78" t="s">
        <v>220</v>
      </c>
      <c r="B7315" s="78" t="s">
        <v>2980</v>
      </c>
      <c r="C7315" s="86" t="s">
        <v>1366</v>
      </c>
      <c r="D7315" s="122">
        <v>43846.642754629633</v>
      </c>
    </row>
    <row r="7316" spans="1:4" x14ac:dyDescent="0.25">
      <c r="A7316" s="78" t="s">
        <v>220</v>
      </c>
      <c r="B7316" s="78" t="s">
        <v>2580</v>
      </c>
      <c r="C7316" s="86" t="s">
        <v>1366</v>
      </c>
      <c r="D7316" s="122">
        <v>43846.642754629633</v>
      </c>
    </row>
    <row r="7317" spans="1:4" x14ac:dyDescent="0.25">
      <c r="A7317" s="78" t="s">
        <v>220</v>
      </c>
      <c r="B7317" s="78" t="s">
        <v>3095</v>
      </c>
      <c r="C7317" s="86" t="s">
        <v>1366</v>
      </c>
      <c r="D7317" s="122">
        <v>43846.642754629633</v>
      </c>
    </row>
    <row r="7318" spans="1:4" x14ac:dyDescent="0.25">
      <c r="A7318" s="78" t="s">
        <v>220</v>
      </c>
      <c r="B7318" s="78" t="s">
        <v>3014</v>
      </c>
      <c r="C7318" s="86" t="s">
        <v>1366</v>
      </c>
      <c r="D7318" s="122">
        <v>43846.642754629633</v>
      </c>
    </row>
    <row r="7319" spans="1:4" x14ac:dyDescent="0.25">
      <c r="A7319" s="78" t="s">
        <v>220</v>
      </c>
      <c r="B7319" s="78" t="s">
        <v>3007</v>
      </c>
      <c r="C7319" s="86" t="s">
        <v>1366</v>
      </c>
      <c r="D7319" s="122">
        <v>43846.642754629633</v>
      </c>
    </row>
    <row r="7320" spans="1:4" x14ac:dyDescent="0.25">
      <c r="A7320" s="78" t="s">
        <v>220</v>
      </c>
      <c r="B7320" s="78" t="s">
        <v>3041</v>
      </c>
      <c r="C7320" s="86" t="s">
        <v>1366</v>
      </c>
      <c r="D7320" s="122">
        <v>43846.642754629633</v>
      </c>
    </row>
    <row r="7321" spans="1:4" x14ac:dyDescent="0.25">
      <c r="A7321" s="78" t="s">
        <v>220</v>
      </c>
      <c r="B7321" s="78" t="s">
        <v>509</v>
      </c>
      <c r="C7321" s="86" t="s">
        <v>1366</v>
      </c>
      <c r="D7321" s="122">
        <v>43846.642754629633</v>
      </c>
    </row>
    <row r="7322" spans="1:4" x14ac:dyDescent="0.25">
      <c r="A7322" s="78" t="s">
        <v>220</v>
      </c>
      <c r="B7322" s="78" t="s">
        <v>3107</v>
      </c>
      <c r="C7322" s="86" t="s">
        <v>1366</v>
      </c>
      <c r="D7322" s="122">
        <v>43846.642754629633</v>
      </c>
    </row>
    <row r="7323" spans="1:4" x14ac:dyDescent="0.25">
      <c r="A7323" s="78" t="s">
        <v>220</v>
      </c>
      <c r="B7323" s="78" t="s">
        <v>3035</v>
      </c>
      <c r="C7323" s="86" t="s">
        <v>1366</v>
      </c>
      <c r="D7323" s="122">
        <v>43846.642754629633</v>
      </c>
    </row>
    <row r="7324" spans="1:4" x14ac:dyDescent="0.25">
      <c r="A7324" s="78" t="s">
        <v>220</v>
      </c>
      <c r="B7324" s="78" t="s">
        <v>2478</v>
      </c>
      <c r="C7324" s="86" t="s">
        <v>1366</v>
      </c>
      <c r="D7324" s="122">
        <v>43846.642754629633</v>
      </c>
    </row>
    <row r="7325" spans="1:4" x14ac:dyDescent="0.25">
      <c r="A7325" s="78" t="s">
        <v>220</v>
      </c>
      <c r="B7325" s="78" t="s">
        <v>2473</v>
      </c>
      <c r="C7325" s="86" t="s">
        <v>1366</v>
      </c>
      <c r="D7325" s="122">
        <v>43846.642754629633</v>
      </c>
    </row>
    <row r="7326" spans="1:4" x14ac:dyDescent="0.25">
      <c r="A7326" s="78" t="s">
        <v>220</v>
      </c>
      <c r="B7326" s="78" t="s">
        <v>3182</v>
      </c>
      <c r="C7326" s="86" t="s">
        <v>1366</v>
      </c>
      <c r="D7326" s="122">
        <v>43846.642754629633</v>
      </c>
    </row>
    <row r="7327" spans="1:4" x14ac:dyDescent="0.25">
      <c r="A7327" s="78" t="s">
        <v>220</v>
      </c>
      <c r="B7327" s="78" t="s">
        <v>3036</v>
      </c>
      <c r="C7327" s="86" t="s">
        <v>1366</v>
      </c>
      <c r="D7327" s="122">
        <v>43846.642754629633</v>
      </c>
    </row>
    <row r="7328" spans="1:4" x14ac:dyDescent="0.25">
      <c r="A7328" s="78" t="s">
        <v>220</v>
      </c>
      <c r="B7328" s="78" t="s">
        <v>2455</v>
      </c>
      <c r="C7328" s="86" t="s">
        <v>1366</v>
      </c>
      <c r="D7328" s="122">
        <v>43846.642754629633</v>
      </c>
    </row>
    <row r="7329" spans="1:4" x14ac:dyDescent="0.25">
      <c r="A7329" s="78" t="s">
        <v>220</v>
      </c>
      <c r="B7329" s="78" t="s">
        <v>2506</v>
      </c>
      <c r="C7329" s="86" t="s">
        <v>1366</v>
      </c>
      <c r="D7329" s="122">
        <v>43846.642754629633</v>
      </c>
    </row>
    <row r="7330" spans="1:4" x14ac:dyDescent="0.25">
      <c r="A7330" s="78" t="s">
        <v>220</v>
      </c>
      <c r="B7330" s="78" t="s">
        <v>2987</v>
      </c>
      <c r="C7330" s="86" t="s">
        <v>1366</v>
      </c>
      <c r="D7330" s="122">
        <v>43846.642754629633</v>
      </c>
    </row>
    <row r="7331" spans="1:4" x14ac:dyDescent="0.25">
      <c r="A7331" s="78" t="s">
        <v>220</v>
      </c>
      <c r="B7331" s="78" t="s">
        <v>2448</v>
      </c>
      <c r="C7331" s="86" t="s">
        <v>1366</v>
      </c>
      <c r="D7331" s="122">
        <v>43846.642754629633</v>
      </c>
    </row>
    <row r="7332" spans="1:4" x14ac:dyDescent="0.25">
      <c r="A7332" s="78" t="s">
        <v>220</v>
      </c>
      <c r="B7332" s="78" t="s">
        <v>2581</v>
      </c>
      <c r="C7332" s="86" t="s">
        <v>1366</v>
      </c>
      <c r="D7332" s="122">
        <v>43846.642754629633</v>
      </c>
    </row>
    <row r="7333" spans="1:4" x14ac:dyDescent="0.25">
      <c r="A7333" s="78" t="s">
        <v>220</v>
      </c>
      <c r="B7333" s="78" t="s">
        <v>3004</v>
      </c>
      <c r="C7333" s="86" t="s">
        <v>1366</v>
      </c>
      <c r="D7333" s="122">
        <v>43846.642754629633</v>
      </c>
    </row>
    <row r="7334" spans="1:4" x14ac:dyDescent="0.25">
      <c r="A7334" s="78" t="s">
        <v>220</v>
      </c>
      <c r="B7334" s="78" t="s">
        <v>2542</v>
      </c>
      <c r="C7334" s="86" t="s">
        <v>1366</v>
      </c>
      <c r="D7334" s="122">
        <v>43846.642754629633</v>
      </c>
    </row>
    <row r="7335" spans="1:4" x14ac:dyDescent="0.25">
      <c r="A7335" s="78" t="s">
        <v>220</v>
      </c>
      <c r="B7335" s="78" t="s">
        <v>2991</v>
      </c>
      <c r="C7335" s="86" t="s">
        <v>1366</v>
      </c>
      <c r="D7335" s="122">
        <v>43846.642754629633</v>
      </c>
    </row>
    <row r="7336" spans="1:4" x14ac:dyDescent="0.25">
      <c r="A7336" s="78" t="s">
        <v>220</v>
      </c>
      <c r="B7336" s="78">
        <v>10</v>
      </c>
      <c r="C7336" s="86" t="s">
        <v>1366</v>
      </c>
      <c r="D7336" s="122">
        <v>43846.642754629633</v>
      </c>
    </row>
    <row r="7337" spans="1:4" x14ac:dyDescent="0.25">
      <c r="A7337" s="78" t="s">
        <v>220</v>
      </c>
      <c r="B7337" s="78" t="s">
        <v>2525</v>
      </c>
      <c r="C7337" s="86" t="s">
        <v>1366</v>
      </c>
      <c r="D7337" s="122">
        <v>43846.642754629633</v>
      </c>
    </row>
    <row r="7338" spans="1:4" x14ac:dyDescent="0.25">
      <c r="A7338" s="78" t="s">
        <v>220</v>
      </c>
      <c r="B7338" s="78" t="s">
        <v>2554</v>
      </c>
      <c r="C7338" s="86" t="s">
        <v>1366</v>
      </c>
      <c r="D7338" s="122">
        <v>43846.642754629633</v>
      </c>
    </row>
    <row r="7339" spans="1:4" x14ac:dyDescent="0.25">
      <c r="A7339" s="78" t="s">
        <v>286</v>
      </c>
      <c r="B7339" s="78" t="s">
        <v>2979</v>
      </c>
      <c r="C7339" s="86" t="s">
        <v>1670</v>
      </c>
      <c r="D7339" s="122">
        <v>43853.583333333336</v>
      </c>
    </row>
    <row r="7340" spans="1:4" x14ac:dyDescent="0.25">
      <c r="A7340" s="78" t="s">
        <v>286</v>
      </c>
      <c r="B7340" s="78" t="s">
        <v>2478</v>
      </c>
      <c r="C7340" s="86" t="s">
        <v>1670</v>
      </c>
      <c r="D7340" s="122">
        <v>43853.583333333336</v>
      </c>
    </row>
    <row r="7341" spans="1:4" x14ac:dyDescent="0.25">
      <c r="A7341" s="78" t="s">
        <v>286</v>
      </c>
      <c r="B7341" s="78">
        <v>7</v>
      </c>
      <c r="C7341" s="86" t="s">
        <v>1670</v>
      </c>
      <c r="D7341" s="122">
        <v>43853.583333333336</v>
      </c>
    </row>
    <row r="7342" spans="1:4" x14ac:dyDescent="0.25">
      <c r="A7342" s="78" t="s">
        <v>286</v>
      </c>
      <c r="B7342" s="78" t="s">
        <v>2484</v>
      </c>
      <c r="C7342" s="86" t="s">
        <v>1670</v>
      </c>
      <c r="D7342" s="122">
        <v>43853.583333333336</v>
      </c>
    </row>
    <row r="7343" spans="1:4" x14ac:dyDescent="0.25">
      <c r="A7343" s="78" t="s">
        <v>286</v>
      </c>
      <c r="B7343" s="78" t="s">
        <v>2980</v>
      </c>
      <c r="C7343" s="86" t="s">
        <v>1670</v>
      </c>
      <c r="D7343" s="122">
        <v>43853.583333333336</v>
      </c>
    </row>
    <row r="7344" spans="1:4" x14ac:dyDescent="0.25">
      <c r="A7344" s="78" t="s">
        <v>286</v>
      </c>
      <c r="B7344" s="78" t="s">
        <v>2981</v>
      </c>
      <c r="C7344" s="86" t="s">
        <v>1670</v>
      </c>
      <c r="D7344" s="122">
        <v>43853.583333333336</v>
      </c>
    </row>
    <row r="7345" spans="1:4" x14ac:dyDescent="0.25">
      <c r="A7345" s="78" t="s">
        <v>286</v>
      </c>
      <c r="B7345" s="78" t="s">
        <v>2545</v>
      </c>
      <c r="C7345" s="86" t="s">
        <v>1670</v>
      </c>
      <c r="D7345" s="122">
        <v>43853.583333333336</v>
      </c>
    </row>
    <row r="7346" spans="1:4" x14ac:dyDescent="0.25">
      <c r="A7346" s="78" t="s">
        <v>286</v>
      </c>
      <c r="B7346" s="78" t="s">
        <v>2452</v>
      </c>
      <c r="C7346" s="86" t="s">
        <v>1670</v>
      </c>
      <c r="D7346" s="122">
        <v>43853.583333333336</v>
      </c>
    </row>
    <row r="7347" spans="1:4" x14ac:dyDescent="0.25">
      <c r="A7347" s="78" t="s">
        <v>286</v>
      </c>
      <c r="B7347" s="78" t="s">
        <v>2982</v>
      </c>
      <c r="C7347" s="86" t="s">
        <v>1670</v>
      </c>
      <c r="D7347" s="122">
        <v>43853.583333333336</v>
      </c>
    </row>
    <row r="7348" spans="1:4" x14ac:dyDescent="0.25">
      <c r="A7348" s="78" t="s">
        <v>286</v>
      </c>
      <c r="B7348" s="78" t="s">
        <v>2983</v>
      </c>
      <c r="C7348" s="86" t="s">
        <v>1670</v>
      </c>
      <c r="D7348" s="122">
        <v>43853.583333333336</v>
      </c>
    </row>
    <row r="7349" spans="1:4" x14ac:dyDescent="0.25">
      <c r="A7349" s="78" t="s">
        <v>286</v>
      </c>
      <c r="B7349" s="78" t="s">
        <v>2456</v>
      </c>
      <c r="C7349" s="86" t="s">
        <v>1670</v>
      </c>
      <c r="D7349" s="122">
        <v>43853.583333333336</v>
      </c>
    </row>
    <row r="7350" spans="1:4" x14ac:dyDescent="0.25">
      <c r="A7350" s="78" t="s">
        <v>286</v>
      </c>
      <c r="B7350" s="78" t="s">
        <v>2984</v>
      </c>
      <c r="C7350" s="86" t="s">
        <v>1670</v>
      </c>
      <c r="D7350" s="122">
        <v>43853.583333333336</v>
      </c>
    </row>
    <row r="7351" spans="1:4" x14ac:dyDescent="0.25">
      <c r="A7351" s="78" t="s">
        <v>286</v>
      </c>
      <c r="B7351" s="78" t="s">
        <v>2460</v>
      </c>
      <c r="C7351" s="86" t="s">
        <v>1670</v>
      </c>
      <c r="D7351" s="122">
        <v>43853.583333333336</v>
      </c>
    </row>
    <row r="7352" spans="1:4" x14ac:dyDescent="0.25">
      <c r="A7352" s="78" t="s">
        <v>286</v>
      </c>
      <c r="B7352" s="78" t="s">
        <v>65</v>
      </c>
      <c r="C7352" s="86" t="s">
        <v>1670</v>
      </c>
      <c r="D7352" s="122">
        <v>43853.583333333336</v>
      </c>
    </row>
    <row r="7353" spans="1:4" x14ac:dyDescent="0.25">
      <c r="A7353" s="78" t="s">
        <v>286</v>
      </c>
      <c r="B7353" s="78" t="s">
        <v>2985</v>
      </c>
      <c r="C7353" s="86" t="s">
        <v>1670</v>
      </c>
      <c r="D7353" s="122">
        <v>43853.583333333336</v>
      </c>
    </row>
    <row r="7354" spans="1:4" x14ac:dyDescent="0.25">
      <c r="A7354" s="78" t="s">
        <v>286</v>
      </c>
      <c r="B7354" s="78" t="s">
        <v>2725</v>
      </c>
      <c r="C7354" s="86" t="s">
        <v>1670</v>
      </c>
      <c r="D7354" s="122">
        <v>43853.583333333336</v>
      </c>
    </row>
    <row r="7355" spans="1:4" x14ac:dyDescent="0.25">
      <c r="A7355" s="78" t="s">
        <v>286</v>
      </c>
      <c r="B7355" s="78" t="s">
        <v>2986</v>
      </c>
      <c r="C7355" s="86" t="s">
        <v>1670</v>
      </c>
      <c r="D7355" s="122">
        <v>43853.583333333336</v>
      </c>
    </row>
    <row r="7356" spans="1:4" x14ac:dyDescent="0.25">
      <c r="A7356" s="78" t="s">
        <v>286</v>
      </c>
      <c r="B7356" s="78" t="s">
        <v>2987</v>
      </c>
      <c r="C7356" s="86" t="s">
        <v>1670</v>
      </c>
      <c r="D7356" s="122">
        <v>43853.583333333336</v>
      </c>
    </row>
    <row r="7357" spans="1:4" x14ac:dyDescent="0.25">
      <c r="A7357" s="78" t="s">
        <v>286</v>
      </c>
      <c r="B7357" s="78" t="s">
        <v>2448</v>
      </c>
      <c r="C7357" s="86" t="s">
        <v>1670</v>
      </c>
      <c r="D7357" s="122">
        <v>43853.583333333336</v>
      </c>
    </row>
    <row r="7358" spans="1:4" x14ac:dyDescent="0.25">
      <c r="A7358" s="78" t="s">
        <v>286</v>
      </c>
      <c r="B7358" s="78" t="s">
        <v>2988</v>
      </c>
      <c r="C7358" s="86" t="s">
        <v>1670</v>
      </c>
      <c r="D7358" s="122">
        <v>43853.583333333336</v>
      </c>
    </row>
    <row r="7359" spans="1:4" x14ac:dyDescent="0.25">
      <c r="A7359" s="78" t="s">
        <v>286</v>
      </c>
      <c r="B7359" s="78">
        <v>10</v>
      </c>
      <c r="C7359" s="86" t="s">
        <v>1670</v>
      </c>
      <c r="D7359" s="122">
        <v>43853.583333333336</v>
      </c>
    </row>
    <row r="7360" spans="1:4" x14ac:dyDescent="0.25">
      <c r="A7360" s="78" t="s">
        <v>286</v>
      </c>
      <c r="B7360" s="78" t="s">
        <v>2989</v>
      </c>
      <c r="C7360" s="86" t="s">
        <v>1670</v>
      </c>
      <c r="D7360" s="122">
        <v>43853.583333333336</v>
      </c>
    </row>
    <row r="7361" spans="1:4" x14ac:dyDescent="0.25">
      <c r="A7361" s="78" t="s">
        <v>286</v>
      </c>
      <c r="B7361" s="78" t="s">
        <v>2472</v>
      </c>
      <c r="C7361" s="86" t="s">
        <v>1670</v>
      </c>
      <c r="D7361" s="122">
        <v>43853.583333333336</v>
      </c>
    </row>
    <row r="7362" spans="1:4" x14ac:dyDescent="0.25">
      <c r="A7362" s="78" t="s">
        <v>286</v>
      </c>
      <c r="B7362" s="78" t="s">
        <v>2990</v>
      </c>
      <c r="C7362" s="86" t="s">
        <v>1670</v>
      </c>
      <c r="D7362" s="122">
        <v>43853.583333333336</v>
      </c>
    </row>
    <row r="7363" spans="1:4" x14ac:dyDescent="0.25">
      <c r="A7363" s="78" t="s">
        <v>286</v>
      </c>
      <c r="B7363" s="78" t="s">
        <v>2991</v>
      </c>
      <c r="C7363" s="86" t="s">
        <v>1670</v>
      </c>
      <c r="D7363" s="122">
        <v>43853.583333333336</v>
      </c>
    </row>
    <row r="7364" spans="1:4" x14ac:dyDescent="0.25">
      <c r="A7364" s="78" t="s">
        <v>286</v>
      </c>
      <c r="B7364" s="78" t="s">
        <v>2992</v>
      </c>
      <c r="C7364" s="86" t="s">
        <v>1670</v>
      </c>
      <c r="D7364" s="122">
        <v>43853.583333333336</v>
      </c>
    </row>
    <row r="7365" spans="1:4" x14ac:dyDescent="0.25">
      <c r="A7365" s="78" t="s">
        <v>286</v>
      </c>
      <c r="B7365" s="78" t="s">
        <v>2530</v>
      </c>
      <c r="C7365" s="86" t="s">
        <v>1670</v>
      </c>
      <c r="D7365" s="122">
        <v>43853.583333333336</v>
      </c>
    </row>
    <row r="7366" spans="1:4" x14ac:dyDescent="0.25">
      <c r="A7366" s="78" t="s">
        <v>286</v>
      </c>
      <c r="B7366" s="78" t="s">
        <v>509</v>
      </c>
      <c r="C7366" s="86" t="s">
        <v>1670</v>
      </c>
      <c r="D7366" s="122">
        <v>43853.583333333336</v>
      </c>
    </row>
    <row r="7367" spans="1:4" x14ac:dyDescent="0.25">
      <c r="A7367" s="78" t="s">
        <v>286</v>
      </c>
      <c r="B7367" s="78" t="s">
        <v>2979</v>
      </c>
      <c r="C7367" s="86" t="s">
        <v>1669</v>
      </c>
      <c r="D7367" s="122">
        <v>43853.479166666664</v>
      </c>
    </row>
    <row r="7368" spans="1:4" x14ac:dyDescent="0.25">
      <c r="A7368" s="78" t="s">
        <v>286</v>
      </c>
      <c r="B7368" s="78" t="s">
        <v>2478</v>
      </c>
      <c r="C7368" s="86" t="s">
        <v>1669</v>
      </c>
      <c r="D7368" s="122">
        <v>43853.479166666664</v>
      </c>
    </row>
    <row r="7369" spans="1:4" x14ac:dyDescent="0.25">
      <c r="A7369" s="78" t="s">
        <v>286</v>
      </c>
      <c r="B7369" s="78">
        <v>7</v>
      </c>
      <c r="C7369" s="86" t="s">
        <v>1669</v>
      </c>
      <c r="D7369" s="122">
        <v>43853.479166666664</v>
      </c>
    </row>
    <row r="7370" spans="1:4" x14ac:dyDescent="0.25">
      <c r="A7370" s="78" t="s">
        <v>286</v>
      </c>
      <c r="B7370" s="78" t="s">
        <v>2484</v>
      </c>
      <c r="C7370" s="86" t="s">
        <v>1669</v>
      </c>
      <c r="D7370" s="122">
        <v>43853.479166666664</v>
      </c>
    </row>
    <row r="7371" spans="1:4" x14ac:dyDescent="0.25">
      <c r="A7371" s="78" t="s">
        <v>286</v>
      </c>
      <c r="B7371" s="78" t="s">
        <v>2980</v>
      </c>
      <c r="C7371" s="86" t="s">
        <v>1669</v>
      </c>
      <c r="D7371" s="122">
        <v>43853.479166666664</v>
      </c>
    </row>
    <row r="7372" spans="1:4" x14ac:dyDescent="0.25">
      <c r="A7372" s="78" t="s">
        <v>286</v>
      </c>
      <c r="B7372" s="78" t="s">
        <v>2981</v>
      </c>
      <c r="C7372" s="86" t="s">
        <v>1669</v>
      </c>
      <c r="D7372" s="122">
        <v>43853.479166666664</v>
      </c>
    </row>
    <row r="7373" spans="1:4" x14ac:dyDescent="0.25">
      <c r="A7373" s="78" t="s">
        <v>286</v>
      </c>
      <c r="B7373" s="78" t="s">
        <v>2545</v>
      </c>
      <c r="C7373" s="86" t="s">
        <v>1669</v>
      </c>
      <c r="D7373" s="122">
        <v>43853.479166666664</v>
      </c>
    </row>
    <row r="7374" spans="1:4" x14ac:dyDescent="0.25">
      <c r="A7374" s="78" t="s">
        <v>286</v>
      </c>
      <c r="B7374" s="78" t="s">
        <v>2452</v>
      </c>
      <c r="C7374" s="86" t="s">
        <v>1669</v>
      </c>
      <c r="D7374" s="122">
        <v>43853.479166666664</v>
      </c>
    </row>
    <row r="7375" spans="1:4" x14ac:dyDescent="0.25">
      <c r="A7375" s="78" t="s">
        <v>286</v>
      </c>
      <c r="B7375" s="78" t="s">
        <v>2982</v>
      </c>
      <c r="C7375" s="86" t="s">
        <v>1669</v>
      </c>
      <c r="D7375" s="122">
        <v>43853.479166666664</v>
      </c>
    </row>
    <row r="7376" spans="1:4" x14ac:dyDescent="0.25">
      <c r="A7376" s="78" t="s">
        <v>286</v>
      </c>
      <c r="B7376" s="78" t="s">
        <v>2983</v>
      </c>
      <c r="C7376" s="86" t="s">
        <v>1669</v>
      </c>
      <c r="D7376" s="122">
        <v>43853.479166666664</v>
      </c>
    </row>
    <row r="7377" spans="1:4" x14ac:dyDescent="0.25">
      <c r="A7377" s="78" t="s">
        <v>286</v>
      </c>
      <c r="B7377" s="78" t="s">
        <v>2456</v>
      </c>
      <c r="C7377" s="86" t="s">
        <v>1669</v>
      </c>
      <c r="D7377" s="122">
        <v>43853.479166666664</v>
      </c>
    </row>
    <row r="7378" spans="1:4" x14ac:dyDescent="0.25">
      <c r="A7378" s="78" t="s">
        <v>286</v>
      </c>
      <c r="B7378" s="78" t="s">
        <v>2984</v>
      </c>
      <c r="C7378" s="86" t="s">
        <v>1669</v>
      </c>
      <c r="D7378" s="122">
        <v>43853.479166666664</v>
      </c>
    </row>
    <row r="7379" spans="1:4" x14ac:dyDescent="0.25">
      <c r="A7379" s="78" t="s">
        <v>286</v>
      </c>
      <c r="B7379" s="78" t="s">
        <v>2460</v>
      </c>
      <c r="C7379" s="86" t="s">
        <v>1669</v>
      </c>
      <c r="D7379" s="122">
        <v>43853.479166666664</v>
      </c>
    </row>
    <row r="7380" spans="1:4" x14ac:dyDescent="0.25">
      <c r="A7380" s="78" t="s">
        <v>286</v>
      </c>
      <c r="B7380" s="78" t="s">
        <v>65</v>
      </c>
      <c r="C7380" s="86" t="s">
        <v>1669</v>
      </c>
      <c r="D7380" s="122">
        <v>43853.479166666664</v>
      </c>
    </row>
    <row r="7381" spans="1:4" x14ac:dyDescent="0.25">
      <c r="A7381" s="78" t="s">
        <v>286</v>
      </c>
      <c r="B7381" s="78" t="s">
        <v>2985</v>
      </c>
      <c r="C7381" s="86" t="s">
        <v>1669</v>
      </c>
      <c r="D7381" s="122">
        <v>43853.479166666664</v>
      </c>
    </row>
    <row r="7382" spans="1:4" x14ac:dyDescent="0.25">
      <c r="A7382" s="78" t="s">
        <v>286</v>
      </c>
      <c r="B7382" s="78" t="s">
        <v>2725</v>
      </c>
      <c r="C7382" s="86" t="s">
        <v>1669</v>
      </c>
      <c r="D7382" s="122">
        <v>43853.479166666664</v>
      </c>
    </row>
    <row r="7383" spans="1:4" x14ac:dyDescent="0.25">
      <c r="A7383" s="78" t="s">
        <v>286</v>
      </c>
      <c r="B7383" s="78" t="s">
        <v>2986</v>
      </c>
      <c r="C7383" s="86" t="s">
        <v>1669</v>
      </c>
      <c r="D7383" s="122">
        <v>43853.479166666664</v>
      </c>
    </row>
    <row r="7384" spans="1:4" x14ac:dyDescent="0.25">
      <c r="A7384" s="78" t="s">
        <v>286</v>
      </c>
      <c r="B7384" s="78" t="s">
        <v>2987</v>
      </c>
      <c r="C7384" s="86" t="s">
        <v>1669</v>
      </c>
      <c r="D7384" s="122">
        <v>43853.479166666664</v>
      </c>
    </row>
    <row r="7385" spans="1:4" x14ac:dyDescent="0.25">
      <c r="A7385" s="78" t="s">
        <v>286</v>
      </c>
      <c r="B7385" s="78" t="s">
        <v>2448</v>
      </c>
      <c r="C7385" s="86" t="s">
        <v>1669</v>
      </c>
      <c r="D7385" s="122">
        <v>43853.479166666664</v>
      </c>
    </row>
    <row r="7386" spans="1:4" x14ac:dyDescent="0.25">
      <c r="A7386" s="78" t="s">
        <v>286</v>
      </c>
      <c r="B7386" s="78" t="s">
        <v>2988</v>
      </c>
      <c r="C7386" s="86" t="s">
        <v>1669</v>
      </c>
      <c r="D7386" s="122">
        <v>43853.479166666664</v>
      </c>
    </row>
    <row r="7387" spans="1:4" x14ac:dyDescent="0.25">
      <c r="A7387" s="78" t="s">
        <v>286</v>
      </c>
      <c r="B7387" s="78">
        <v>10</v>
      </c>
      <c r="C7387" s="86" t="s">
        <v>1669</v>
      </c>
      <c r="D7387" s="122">
        <v>43853.479166666664</v>
      </c>
    </row>
    <row r="7388" spans="1:4" x14ac:dyDescent="0.25">
      <c r="A7388" s="78" t="s">
        <v>286</v>
      </c>
      <c r="B7388" s="78" t="s">
        <v>2989</v>
      </c>
      <c r="C7388" s="86" t="s">
        <v>1669</v>
      </c>
      <c r="D7388" s="122">
        <v>43853.479166666664</v>
      </c>
    </row>
    <row r="7389" spans="1:4" x14ac:dyDescent="0.25">
      <c r="A7389" s="78" t="s">
        <v>286</v>
      </c>
      <c r="B7389" s="78" t="s">
        <v>2472</v>
      </c>
      <c r="C7389" s="86" t="s">
        <v>1669</v>
      </c>
      <c r="D7389" s="122">
        <v>43853.479166666664</v>
      </c>
    </row>
    <row r="7390" spans="1:4" x14ac:dyDescent="0.25">
      <c r="A7390" s="78" t="s">
        <v>286</v>
      </c>
      <c r="B7390" s="78" t="s">
        <v>2990</v>
      </c>
      <c r="C7390" s="86" t="s">
        <v>1669</v>
      </c>
      <c r="D7390" s="122">
        <v>43853.479166666664</v>
      </c>
    </row>
    <row r="7391" spans="1:4" x14ac:dyDescent="0.25">
      <c r="A7391" s="78" t="s">
        <v>286</v>
      </c>
      <c r="B7391" s="78" t="s">
        <v>2991</v>
      </c>
      <c r="C7391" s="86" t="s">
        <v>1669</v>
      </c>
      <c r="D7391" s="122">
        <v>43853.479166666664</v>
      </c>
    </row>
    <row r="7392" spans="1:4" x14ac:dyDescent="0.25">
      <c r="A7392" s="78" t="s">
        <v>286</v>
      </c>
      <c r="B7392" s="78" t="s">
        <v>2992</v>
      </c>
      <c r="C7392" s="86" t="s">
        <v>1669</v>
      </c>
      <c r="D7392" s="122">
        <v>43853.479166666664</v>
      </c>
    </row>
    <row r="7393" spans="1:4" x14ac:dyDescent="0.25">
      <c r="A7393" s="78" t="s">
        <v>286</v>
      </c>
      <c r="B7393" s="78" t="s">
        <v>2530</v>
      </c>
      <c r="C7393" s="86" t="s">
        <v>1669</v>
      </c>
      <c r="D7393" s="122">
        <v>43853.479166666664</v>
      </c>
    </row>
    <row r="7394" spans="1:4" x14ac:dyDescent="0.25">
      <c r="A7394" s="78" t="s">
        <v>286</v>
      </c>
      <c r="B7394" s="78" t="s">
        <v>509</v>
      </c>
      <c r="C7394" s="86" t="s">
        <v>1669</v>
      </c>
      <c r="D7394" s="122">
        <v>43853.479166666664</v>
      </c>
    </row>
    <row r="7395" spans="1:4" x14ac:dyDescent="0.25">
      <c r="A7395" s="78" t="s">
        <v>286</v>
      </c>
      <c r="B7395" s="78" t="s">
        <v>3068</v>
      </c>
      <c r="C7395" s="86" t="s">
        <v>1667</v>
      </c>
      <c r="D7395" s="122">
        <v>43850.659699074073</v>
      </c>
    </row>
    <row r="7396" spans="1:4" x14ac:dyDescent="0.25">
      <c r="A7396" s="78" t="s">
        <v>286</v>
      </c>
      <c r="B7396" s="78" t="s">
        <v>3024</v>
      </c>
      <c r="C7396" s="86" t="s">
        <v>1667</v>
      </c>
      <c r="D7396" s="122">
        <v>43850.659699074073</v>
      </c>
    </row>
    <row r="7397" spans="1:4" x14ac:dyDescent="0.25">
      <c r="A7397" s="78" t="s">
        <v>286</v>
      </c>
      <c r="B7397" s="78" t="s">
        <v>2756</v>
      </c>
      <c r="C7397" s="86" t="s">
        <v>1667</v>
      </c>
      <c r="D7397" s="122">
        <v>43850.659699074073</v>
      </c>
    </row>
    <row r="7398" spans="1:4" x14ac:dyDescent="0.25">
      <c r="A7398" s="78" t="s">
        <v>286</v>
      </c>
      <c r="B7398" s="78" t="s">
        <v>3112</v>
      </c>
      <c r="C7398" s="86" t="s">
        <v>1667</v>
      </c>
      <c r="D7398" s="122">
        <v>43850.659699074073</v>
      </c>
    </row>
    <row r="7399" spans="1:4" x14ac:dyDescent="0.25">
      <c r="A7399" s="78" t="s">
        <v>286</v>
      </c>
      <c r="B7399" s="78" t="s">
        <v>2982</v>
      </c>
      <c r="C7399" s="86" t="s">
        <v>1667</v>
      </c>
      <c r="D7399" s="122">
        <v>43850.659699074073</v>
      </c>
    </row>
    <row r="7400" spans="1:4" x14ac:dyDescent="0.25">
      <c r="A7400" s="78" t="s">
        <v>286</v>
      </c>
      <c r="B7400" s="78" t="s">
        <v>3037</v>
      </c>
      <c r="C7400" s="86" t="s">
        <v>1667</v>
      </c>
      <c r="D7400" s="122">
        <v>43850.659699074073</v>
      </c>
    </row>
    <row r="7401" spans="1:4" x14ac:dyDescent="0.25">
      <c r="A7401" s="78" t="s">
        <v>286</v>
      </c>
      <c r="B7401" s="78" t="s">
        <v>2907</v>
      </c>
      <c r="C7401" s="86" t="s">
        <v>1667</v>
      </c>
      <c r="D7401" s="122">
        <v>43850.659699074073</v>
      </c>
    </row>
    <row r="7402" spans="1:4" x14ac:dyDescent="0.25">
      <c r="A7402" s="78" t="s">
        <v>286</v>
      </c>
      <c r="B7402" s="78" t="s">
        <v>2984</v>
      </c>
      <c r="C7402" s="86" t="s">
        <v>1667</v>
      </c>
      <c r="D7402" s="122">
        <v>43850.659699074073</v>
      </c>
    </row>
    <row r="7403" spans="1:4" x14ac:dyDescent="0.25">
      <c r="A7403" s="78" t="s">
        <v>286</v>
      </c>
      <c r="B7403" s="78" t="s">
        <v>3038</v>
      </c>
      <c r="C7403" s="86" t="s">
        <v>1667</v>
      </c>
      <c r="D7403" s="122">
        <v>43850.659699074073</v>
      </c>
    </row>
    <row r="7404" spans="1:4" x14ac:dyDescent="0.25">
      <c r="A7404" s="78" t="s">
        <v>286</v>
      </c>
      <c r="B7404" s="78" t="s">
        <v>2532</v>
      </c>
      <c r="C7404" s="86" t="s">
        <v>1667</v>
      </c>
      <c r="D7404" s="122">
        <v>43850.659699074073</v>
      </c>
    </row>
    <row r="7405" spans="1:4" x14ac:dyDescent="0.25">
      <c r="A7405" s="78" t="s">
        <v>286</v>
      </c>
      <c r="B7405" s="78">
        <v>31</v>
      </c>
      <c r="C7405" s="86" t="s">
        <v>1667</v>
      </c>
      <c r="D7405" s="122">
        <v>43850.659699074073</v>
      </c>
    </row>
    <row r="7406" spans="1:4" x14ac:dyDescent="0.25">
      <c r="A7406" s="78" t="s">
        <v>286</v>
      </c>
      <c r="B7406" s="78" t="s">
        <v>3089</v>
      </c>
      <c r="C7406" s="86" t="s">
        <v>1667</v>
      </c>
      <c r="D7406" s="122">
        <v>43850.659699074073</v>
      </c>
    </row>
    <row r="7407" spans="1:4" x14ac:dyDescent="0.25">
      <c r="A7407" s="78" t="s">
        <v>286</v>
      </c>
      <c r="B7407" s="78" t="s">
        <v>2983</v>
      </c>
      <c r="C7407" s="86" t="s">
        <v>1667</v>
      </c>
      <c r="D7407" s="122">
        <v>43850.659699074073</v>
      </c>
    </row>
    <row r="7408" spans="1:4" x14ac:dyDescent="0.25">
      <c r="A7408" s="78" t="s">
        <v>286</v>
      </c>
      <c r="B7408" s="78" t="s">
        <v>3053</v>
      </c>
      <c r="C7408" s="86" t="s">
        <v>1667</v>
      </c>
      <c r="D7408" s="122">
        <v>43850.659699074073</v>
      </c>
    </row>
    <row r="7409" spans="1:4" x14ac:dyDescent="0.25">
      <c r="A7409" s="78" t="s">
        <v>286</v>
      </c>
      <c r="B7409" s="78" t="s">
        <v>509</v>
      </c>
      <c r="C7409" s="86" t="s">
        <v>1667</v>
      </c>
      <c r="D7409" s="122">
        <v>43850.659699074073</v>
      </c>
    </row>
    <row r="7410" spans="1:4" x14ac:dyDescent="0.25">
      <c r="A7410" s="78" t="s">
        <v>286</v>
      </c>
      <c r="B7410" s="78" t="s">
        <v>3096</v>
      </c>
      <c r="C7410" s="86" t="s">
        <v>1666</v>
      </c>
      <c r="D7410" s="122">
        <v>43850.407453703701</v>
      </c>
    </row>
    <row r="7411" spans="1:4" x14ac:dyDescent="0.25">
      <c r="A7411" s="78" t="s">
        <v>286</v>
      </c>
      <c r="B7411" s="78" t="s">
        <v>3097</v>
      </c>
      <c r="C7411" s="86" t="s">
        <v>1666</v>
      </c>
      <c r="D7411" s="122">
        <v>43850.407453703701</v>
      </c>
    </row>
    <row r="7412" spans="1:4" x14ac:dyDescent="0.25">
      <c r="A7412" s="78" t="s">
        <v>286</v>
      </c>
      <c r="B7412" s="78" t="s">
        <v>3098</v>
      </c>
      <c r="C7412" s="86" t="s">
        <v>1666</v>
      </c>
      <c r="D7412" s="122">
        <v>43850.407453703701</v>
      </c>
    </row>
    <row r="7413" spans="1:4" x14ac:dyDescent="0.25">
      <c r="A7413" s="78" t="s">
        <v>286</v>
      </c>
      <c r="B7413" s="78" t="s">
        <v>2507</v>
      </c>
      <c r="C7413" s="86" t="s">
        <v>1666</v>
      </c>
      <c r="D7413" s="122">
        <v>43850.407453703701</v>
      </c>
    </row>
    <row r="7414" spans="1:4" x14ac:dyDescent="0.25">
      <c r="A7414" s="78" t="s">
        <v>286</v>
      </c>
      <c r="B7414" s="78" t="s">
        <v>2989</v>
      </c>
      <c r="C7414" s="86" t="s">
        <v>1666</v>
      </c>
      <c r="D7414" s="122">
        <v>43850.407453703701</v>
      </c>
    </row>
    <row r="7415" spans="1:4" x14ac:dyDescent="0.25">
      <c r="A7415" s="78" t="s">
        <v>286</v>
      </c>
      <c r="B7415" s="78" t="s">
        <v>1907</v>
      </c>
      <c r="C7415" s="86" t="s">
        <v>1666</v>
      </c>
      <c r="D7415" s="122">
        <v>43850.407453703701</v>
      </c>
    </row>
    <row r="7416" spans="1:4" x14ac:dyDescent="0.25">
      <c r="A7416" s="78" t="s">
        <v>286</v>
      </c>
      <c r="B7416" s="78" t="s">
        <v>2981</v>
      </c>
      <c r="C7416" s="86" t="s">
        <v>1666</v>
      </c>
      <c r="D7416" s="122">
        <v>43850.407453703701</v>
      </c>
    </row>
    <row r="7417" spans="1:4" x14ac:dyDescent="0.25">
      <c r="A7417" s="78" t="s">
        <v>286</v>
      </c>
      <c r="B7417" s="78" t="s">
        <v>2592</v>
      </c>
      <c r="C7417" s="86" t="s">
        <v>1666</v>
      </c>
      <c r="D7417" s="122">
        <v>43850.407453703701</v>
      </c>
    </row>
    <row r="7418" spans="1:4" x14ac:dyDescent="0.25">
      <c r="A7418" s="78" t="s">
        <v>286</v>
      </c>
      <c r="B7418" s="78">
        <v>31</v>
      </c>
      <c r="C7418" s="86" t="s">
        <v>1666</v>
      </c>
      <c r="D7418" s="122">
        <v>43850.407453703701</v>
      </c>
    </row>
    <row r="7419" spans="1:4" x14ac:dyDescent="0.25">
      <c r="A7419" s="78" t="s">
        <v>286</v>
      </c>
      <c r="B7419" s="78" t="s">
        <v>2982</v>
      </c>
      <c r="C7419" s="86" t="s">
        <v>1666</v>
      </c>
      <c r="D7419" s="122">
        <v>43850.407453703701</v>
      </c>
    </row>
    <row r="7420" spans="1:4" x14ac:dyDescent="0.25">
      <c r="A7420" s="78" t="s">
        <v>286</v>
      </c>
      <c r="B7420" s="78" t="s">
        <v>3089</v>
      </c>
      <c r="C7420" s="86" t="s">
        <v>1666</v>
      </c>
      <c r="D7420" s="122">
        <v>43850.407453703701</v>
      </c>
    </row>
    <row r="7421" spans="1:4" x14ac:dyDescent="0.25">
      <c r="A7421" s="78" t="s">
        <v>286</v>
      </c>
      <c r="B7421" s="78" t="s">
        <v>2899</v>
      </c>
      <c r="C7421" s="86" t="s">
        <v>1666</v>
      </c>
      <c r="D7421" s="122">
        <v>43850.407453703701</v>
      </c>
    </row>
    <row r="7422" spans="1:4" x14ac:dyDescent="0.25">
      <c r="A7422" s="78" t="s">
        <v>286</v>
      </c>
      <c r="B7422" s="78" t="s">
        <v>2900</v>
      </c>
      <c r="C7422" s="86" t="s">
        <v>1666</v>
      </c>
      <c r="D7422" s="122">
        <v>43850.407453703701</v>
      </c>
    </row>
    <row r="7423" spans="1:4" x14ac:dyDescent="0.25">
      <c r="A7423" s="78" t="s">
        <v>286</v>
      </c>
      <c r="B7423" s="78" t="s">
        <v>2999</v>
      </c>
      <c r="C7423" s="86" t="s">
        <v>1666</v>
      </c>
      <c r="D7423" s="122">
        <v>43850.407453703701</v>
      </c>
    </row>
    <row r="7424" spans="1:4" x14ac:dyDescent="0.25">
      <c r="A7424" s="78" t="s">
        <v>286</v>
      </c>
      <c r="B7424" s="78" t="s">
        <v>2987</v>
      </c>
      <c r="C7424" s="86" t="s">
        <v>1666</v>
      </c>
      <c r="D7424" s="122">
        <v>43850.407453703701</v>
      </c>
    </row>
    <row r="7425" spans="1:4" x14ac:dyDescent="0.25">
      <c r="A7425" s="78" t="s">
        <v>286</v>
      </c>
      <c r="B7425" s="78" t="s">
        <v>2568</v>
      </c>
      <c r="C7425" s="86" t="s">
        <v>1666</v>
      </c>
      <c r="D7425" s="122">
        <v>43850.407453703701</v>
      </c>
    </row>
    <row r="7426" spans="1:4" x14ac:dyDescent="0.25">
      <c r="A7426" s="78" t="s">
        <v>286</v>
      </c>
      <c r="B7426" s="78" t="s">
        <v>1683</v>
      </c>
      <c r="C7426" s="86" t="s">
        <v>1666</v>
      </c>
      <c r="D7426" s="122">
        <v>43850.407453703701</v>
      </c>
    </row>
    <row r="7427" spans="1:4" x14ac:dyDescent="0.25">
      <c r="A7427" s="78" t="s">
        <v>286</v>
      </c>
      <c r="B7427" s="78" t="s">
        <v>65</v>
      </c>
      <c r="C7427" s="86" t="s">
        <v>1666</v>
      </c>
      <c r="D7427" s="122">
        <v>43850.407453703701</v>
      </c>
    </row>
    <row r="7428" spans="1:4" x14ac:dyDescent="0.25">
      <c r="A7428" s="78" t="s">
        <v>286</v>
      </c>
      <c r="B7428" s="78" t="s">
        <v>2985</v>
      </c>
      <c r="C7428" s="86" t="s">
        <v>1666</v>
      </c>
      <c r="D7428" s="122">
        <v>43850.407453703701</v>
      </c>
    </row>
    <row r="7429" spans="1:4" x14ac:dyDescent="0.25">
      <c r="A7429" s="78" t="s">
        <v>286</v>
      </c>
      <c r="B7429" s="78" t="s">
        <v>3029</v>
      </c>
      <c r="C7429" s="86" t="s">
        <v>1666</v>
      </c>
      <c r="D7429" s="122">
        <v>43850.407453703701</v>
      </c>
    </row>
    <row r="7430" spans="1:4" x14ac:dyDescent="0.25">
      <c r="A7430" s="78" t="s">
        <v>286</v>
      </c>
      <c r="B7430" s="78" t="s">
        <v>2523</v>
      </c>
      <c r="C7430" s="86" t="s">
        <v>1666</v>
      </c>
      <c r="D7430" s="122">
        <v>43850.407453703701</v>
      </c>
    </row>
    <row r="7431" spans="1:4" x14ac:dyDescent="0.25">
      <c r="A7431" s="78" t="s">
        <v>286</v>
      </c>
      <c r="B7431" s="78" t="s">
        <v>2990</v>
      </c>
      <c r="C7431" s="86" t="s">
        <v>1666</v>
      </c>
      <c r="D7431" s="122">
        <v>43850.407453703701</v>
      </c>
    </row>
    <row r="7432" spans="1:4" x14ac:dyDescent="0.25">
      <c r="A7432" s="78" t="s">
        <v>286</v>
      </c>
      <c r="B7432" s="78" t="s">
        <v>2469</v>
      </c>
      <c r="C7432" s="86" t="s">
        <v>1666</v>
      </c>
      <c r="D7432" s="122">
        <v>43850.407453703701</v>
      </c>
    </row>
    <row r="7433" spans="1:4" x14ac:dyDescent="0.25">
      <c r="A7433" s="78" t="s">
        <v>286</v>
      </c>
      <c r="B7433" s="78" t="s">
        <v>3007</v>
      </c>
      <c r="C7433" s="86" t="s">
        <v>1666</v>
      </c>
      <c r="D7433" s="122">
        <v>43850.407453703701</v>
      </c>
    </row>
    <row r="7434" spans="1:4" x14ac:dyDescent="0.25">
      <c r="A7434" s="78" t="s">
        <v>286</v>
      </c>
      <c r="B7434" s="78" t="s">
        <v>2448</v>
      </c>
      <c r="C7434" s="86" t="s">
        <v>1666</v>
      </c>
      <c r="D7434" s="122">
        <v>43850.407453703701</v>
      </c>
    </row>
    <row r="7435" spans="1:4" x14ac:dyDescent="0.25">
      <c r="A7435" s="78" t="s">
        <v>286</v>
      </c>
      <c r="B7435" s="78" t="s">
        <v>3038</v>
      </c>
      <c r="C7435" s="86" t="s">
        <v>1666</v>
      </c>
      <c r="D7435" s="122">
        <v>43850.407453703701</v>
      </c>
    </row>
    <row r="7436" spans="1:4" x14ac:dyDescent="0.25">
      <c r="A7436" s="78" t="s">
        <v>286</v>
      </c>
      <c r="B7436" s="78" t="s">
        <v>3052</v>
      </c>
      <c r="C7436" s="86" t="s">
        <v>1666</v>
      </c>
      <c r="D7436" s="122">
        <v>43850.407453703701</v>
      </c>
    </row>
    <row r="7437" spans="1:4" x14ac:dyDescent="0.25">
      <c r="A7437" s="78" t="s">
        <v>286</v>
      </c>
      <c r="B7437" s="78" t="s">
        <v>2983</v>
      </c>
      <c r="C7437" s="86" t="s">
        <v>1666</v>
      </c>
      <c r="D7437" s="122">
        <v>43850.407453703701</v>
      </c>
    </row>
    <row r="7438" spans="1:4" x14ac:dyDescent="0.25">
      <c r="A7438" s="78" t="s">
        <v>286</v>
      </c>
      <c r="B7438" s="78" t="s">
        <v>3053</v>
      </c>
      <c r="C7438" s="86" t="s">
        <v>1666</v>
      </c>
      <c r="D7438" s="122">
        <v>43850.407453703701</v>
      </c>
    </row>
    <row r="7439" spans="1:4" x14ac:dyDescent="0.25">
      <c r="A7439" s="78" t="s">
        <v>286</v>
      </c>
      <c r="B7439" s="78" t="s">
        <v>509</v>
      </c>
      <c r="C7439" s="86" t="s">
        <v>1666</v>
      </c>
      <c r="D7439" s="122">
        <v>43850.407453703701</v>
      </c>
    </row>
    <row r="7440" spans="1:4" x14ac:dyDescent="0.25">
      <c r="A7440" s="78" t="s">
        <v>286</v>
      </c>
      <c r="B7440" s="78">
        <v>10</v>
      </c>
      <c r="C7440" s="86" t="s">
        <v>1666</v>
      </c>
      <c r="D7440" s="122">
        <v>43850.407453703701</v>
      </c>
    </row>
    <row r="7441" spans="1:4" x14ac:dyDescent="0.25">
      <c r="A7441" s="78" t="s">
        <v>286</v>
      </c>
      <c r="B7441" s="78" t="s">
        <v>2450</v>
      </c>
      <c r="C7441" s="86" t="s">
        <v>1666</v>
      </c>
      <c r="D7441" s="122">
        <v>43850.407453703701</v>
      </c>
    </row>
    <row r="7442" spans="1:4" x14ac:dyDescent="0.25">
      <c r="A7442" s="78" t="s">
        <v>286</v>
      </c>
      <c r="B7442" s="78" t="s">
        <v>3014</v>
      </c>
      <c r="C7442" s="86" t="s">
        <v>1666</v>
      </c>
      <c r="D7442" s="122">
        <v>43850.407453703701</v>
      </c>
    </row>
    <row r="7443" spans="1:4" x14ac:dyDescent="0.25">
      <c r="A7443" s="78" t="s">
        <v>286</v>
      </c>
      <c r="B7443" s="78" t="s">
        <v>2454</v>
      </c>
      <c r="C7443" s="86" t="s">
        <v>1666</v>
      </c>
      <c r="D7443" s="122">
        <v>43850.407453703701</v>
      </c>
    </row>
    <row r="7444" spans="1:4" x14ac:dyDescent="0.25">
      <c r="A7444" s="78" t="s">
        <v>286</v>
      </c>
      <c r="B7444" s="78" t="s">
        <v>2530</v>
      </c>
      <c r="C7444" s="86" t="s">
        <v>1666</v>
      </c>
      <c r="D7444" s="122">
        <v>43850.407453703701</v>
      </c>
    </row>
    <row r="7445" spans="1:4" x14ac:dyDescent="0.25">
      <c r="A7445" s="78" t="s">
        <v>286</v>
      </c>
      <c r="B7445" s="78" t="s">
        <v>2902</v>
      </c>
      <c r="C7445" s="86" t="s">
        <v>1666</v>
      </c>
      <c r="D7445" s="122">
        <v>43850.407453703701</v>
      </c>
    </row>
    <row r="7446" spans="1:4" x14ac:dyDescent="0.25">
      <c r="A7446" s="78" t="s">
        <v>286</v>
      </c>
      <c r="B7446" s="78" t="s">
        <v>3038</v>
      </c>
      <c r="C7446" s="86" t="s">
        <v>1665</v>
      </c>
      <c r="D7446" s="122">
        <v>43849.896284722221</v>
      </c>
    </row>
    <row r="7447" spans="1:4" x14ac:dyDescent="0.25">
      <c r="A7447" s="78" t="s">
        <v>286</v>
      </c>
      <c r="B7447" s="78" t="s">
        <v>2462</v>
      </c>
      <c r="C7447" s="86" t="s">
        <v>1665</v>
      </c>
      <c r="D7447" s="122">
        <v>43849.896284722221</v>
      </c>
    </row>
    <row r="7448" spans="1:4" x14ac:dyDescent="0.25">
      <c r="A7448" s="78" t="s">
        <v>286</v>
      </c>
      <c r="B7448" s="78" t="s">
        <v>2982</v>
      </c>
      <c r="C7448" s="86" t="s">
        <v>1665</v>
      </c>
      <c r="D7448" s="122">
        <v>43849.896284722221</v>
      </c>
    </row>
    <row r="7449" spans="1:4" x14ac:dyDescent="0.25">
      <c r="A7449" s="78" t="s">
        <v>286</v>
      </c>
      <c r="B7449" s="78" t="s">
        <v>2453</v>
      </c>
      <c r="C7449" s="86" t="s">
        <v>1665</v>
      </c>
      <c r="D7449" s="122">
        <v>43849.896284722221</v>
      </c>
    </row>
    <row r="7450" spans="1:4" x14ac:dyDescent="0.25">
      <c r="A7450" s="78" t="s">
        <v>286</v>
      </c>
      <c r="B7450" s="78" t="s">
        <v>2456</v>
      </c>
      <c r="C7450" s="86" t="s">
        <v>1665</v>
      </c>
      <c r="D7450" s="122">
        <v>43849.896284722221</v>
      </c>
    </row>
    <row r="7451" spans="1:4" x14ac:dyDescent="0.25">
      <c r="A7451" s="78" t="s">
        <v>286</v>
      </c>
      <c r="B7451" s="78">
        <v>2020</v>
      </c>
      <c r="C7451" s="86" t="s">
        <v>1665</v>
      </c>
      <c r="D7451" s="122">
        <v>43849.896284722221</v>
      </c>
    </row>
    <row r="7452" spans="1:4" x14ac:dyDescent="0.25">
      <c r="A7452" s="78" t="s">
        <v>286</v>
      </c>
      <c r="B7452" s="78" t="s">
        <v>509</v>
      </c>
      <c r="C7452" s="86" t="s">
        <v>1665</v>
      </c>
      <c r="D7452" s="122">
        <v>43849.896284722221</v>
      </c>
    </row>
    <row r="7453" spans="1:4" x14ac:dyDescent="0.25">
      <c r="A7453" s="78" t="s">
        <v>286</v>
      </c>
      <c r="B7453" s="78" t="s">
        <v>3179</v>
      </c>
      <c r="C7453" s="86" t="s">
        <v>1664</v>
      </c>
      <c r="D7453" s="122">
        <v>43846.500196759262</v>
      </c>
    </row>
    <row r="7454" spans="1:4" x14ac:dyDescent="0.25">
      <c r="A7454" s="78" t="s">
        <v>286</v>
      </c>
      <c r="B7454" s="78" t="s">
        <v>3180</v>
      </c>
      <c r="C7454" s="86" t="s">
        <v>1664</v>
      </c>
      <c r="D7454" s="122">
        <v>43846.500196759262</v>
      </c>
    </row>
    <row r="7455" spans="1:4" x14ac:dyDescent="0.25">
      <c r="A7455" s="78" t="s">
        <v>286</v>
      </c>
      <c r="B7455" s="78" t="s">
        <v>3310</v>
      </c>
      <c r="C7455" s="86" t="s">
        <v>1664</v>
      </c>
      <c r="D7455" s="122">
        <v>43846.500196759262</v>
      </c>
    </row>
    <row r="7456" spans="1:4" x14ac:dyDescent="0.25">
      <c r="A7456" s="78" t="s">
        <v>286</v>
      </c>
      <c r="B7456" s="78" t="s">
        <v>1907</v>
      </c>
      <c r="C7456" s="86" t="s">
        <v>1664</v>
      </c>
      <c r="D7456" s="122">
        <v>43846.500196759262</v>
      </c>
    </row>
    <row r="7457" spans="1:4" x14ac:dyDescent="0.25">
      <c r="A7457" s="78" t="s">
        <v>286</v>
      </c>
      <c r="B7457" s="78" t="s">
        <v>2981</v>
      </c>
      <c r="C7457" s="86" t="s">
        <v>1664</v>
      </c>
      <c r="D7457" s="122">
        <v>43846.500196759262</v>
      </c>
    </row>
    <row r="7458" spans="1:4" x14ac:dyDescent="0.25">
      <c r="A7458" s="78" t="s">
        <v>286</v>
      </c>
      <c r="B7458" s="78">
        <v>31</v>
      </c>
      <c r="C7458" s="86" t="s">
        <v>1664</v>
      </c>
      <c r="D7458" s="122">
        <v>43846.500196759262</v>
      </c>
    </row>
    <row r="7459" spans="1:4" x14ac:dyDescent="0.25">
      <c r="A7459" s="78" t="s">
        <v>286</v>
      </c>
      <c r="B7459" s="78" t="s">
        <v>2982</v>
      </c>
      <c r="C7459" s="86" t="s">
        <v>1664</v>
      </c>
      <c r="D7459" s="122">
        <v>43846.500196759262</v>
      </c>
    </row>
    <row r="7460" spans="1:4" x14ac:dyDescent="0.25">
      <c r="A7460" s="78" t="s">
        <v>286</v>
      </c>
      <c r="B7460" s="78" t="s">
        <v>3089</v>
      </c>
      <c r="C7460" s="86" t="s">
        <v>1664</v>
      </c>
      <c r="D7460" s="122">
        <v>43846.500196759262</v>
      </c>
    </row>
    <row r="7461" spans="1:4" x14ac:dyDescent="0.25">
      <c r="A7461" s="78" t="s">
        <v>286</v>
      </c>
      <c r="B7461" s="78" t="s">
        <v>3181</v>
      </c>
      <c r="C7461" s="86" t="s">
        <v>1664</v>
      </c>
      <c r="D7461" s="122">
        <v>43846.500196759262</v>
      </c>
    </row>
    <row r="7462" spans="1:4" x14ac:dyDescent="0.25">
      <c r="A7462" s="78" t="s">
        <v>286</v>
      </c>
      <c r="B7462" s="78" t="s">
        <v>2980</v>
      </c>
      <c r="C7462" s="86" t="s">
        <v>1664</v>
      </c>
      <c r="D7462" s="122">
        <v>43846.500196759262</v>
      </c>
    </row>
    <row r="7463" spans="1:4" x14ac:dyDescent="0.25">
      <c r="A7463" s="78" t="s">
        <v>286</v>
      </c>
      <c r="B7463" s="78" t="s">
        <v>2580</v>
      </c>
      <c r="C7463" s="86" t="s">
        <v>1664</v>
      </c>
      <c r="D7463" s="122">
        <v>43846.500196759262</v>
      </c>
    </row>
    <row r="7464" spans="1:4" x14ac:dyDescent="0.25">
      <c r="A7464" s="78" t="s">
        <v>286</v>
      </c>
      <c r="B7464" s="78" t="s">
        <v>3095</v>
      </c>
      <c r="C7464" s="86" t="s">
        <v>1664</v>
      </c>
      <c r="D7464" s="122">
        <v>43846.500196759262</v>
      </c>
    </row>
    <row r="7465" spans="1:4" x14ac:dyDescent="0.25">
      <c r="A7465" s="78" t="s">
        <v>286</v>
      </c>
      <c r="B7465" s="78" t="s">
        <v>3014</v>
      </c>
      <c r="C7465" s="86" t="s">
        <v>1664</v>
      </c>
      <c r="D7465" s="122">
        <v>43846.500196759262</v>
      </c>
    </row>
    <row r="7466" spans="1:4" x14ac:dyDescent="0.25">
      <c r="A7466" s="78" t="s">
        <v>286</v>
      </c>
      <c r="B7466" s="78" t="s">
        <v>3007</v>
      </c>
      <c r="C7466" s="86" t="s">
        <v>1664</v>
      </c>
      <c r="D7466" s="122">
        <v>43846.500196759262</v>
      </c>
    </row>
    <row r="7467" spans="1:4" x14ac:dyDescent="0.25">
      <c r="A7467" s="78" t="s">
        <v>286</v>
      </c>
      <c r="B7467" s="78" t="s">
        <v>3041</v>
      </c>
      <c r="C7467" s="86" t="s">
        <v>1664</v>
      </c>
      <c r="D7467" s="122">
        <v>43846.500196759262</v>
      </c>
    </row>
    <row r="7468" spans="1:4" x14ac:dyDescent="0.25">
      <c r="A7468" s="78" t="s">
        <v>286</v>
      </c>
      <c r="B7468" s="78" t="s">
        <v>509</v>
      </c>
      <c r="C7468" s="86" t="s">
        <v>1664</v>
      </c>
      <c r="D7468" s="122">
        <v>43846.500196759262</v>
      </c>
    </row>
    <row r="7469" spans="1:4" x14ac:dyDescent="0.25">
      <c r="A7469" s="78" t="s">
        <v>286</v>
      </c>
      <c r="B7469" s="78" t="s">
        <v>3107</v>
      </c>
      <c r="C7469" s="86" t="s">
        <v>1664</v>
      </c>
      <c r="D7469" s="122">
        <v>43846.500196759262</v>
      </c>
    </row>
    <row r="7470" spans="1:4" x14ac:dyDescent="0.25">
      <c r="A7470" s="78" t="s">
        <v>286</v>
      </c>
      <c r="B7470" s="78" t="s">
        <v>3035</v>
      </c>
      <c r="C7470" s="86" t="s">
        <v>1664</v>
      </c>
      <c r="D7470" s="122">
        <v>43846.500196759262</v>
      </c>
    </row>
    <row r="7471" spans="1:4" x14ac:dyDescent="0.25">
      <c r="A7471" s="78" t="s">
        <v>286</v>
      </c>
      <c r="B7471" s="78" t="s">
        <v>2478</v>
      </c>
      <c r="C7471" s="86" t="s">
        <v>1664</v>
      </c>
      <c r="D7471" s="122">
        <v>43846.500196759262</v>
      </c>
    </row>
    <row r="7472" spans="1:4" x14ac:dyDescent="0.25">
      <c r="A7472" s="78" t="s">
        <v>286</v>
      </c>
      <c r="B7472" s="78" t="s">
        <v>2473</v>
      </c>
      <c r="C7472" s="86" t="s">
        <v>1664</v>
      </c>
      <c r="D7472" s="122">
        <v>43846.500196759262</v>
      </c>
    </row>
    <row r="7473" spans="1:4" x14ac:dyDescent="0.25">
      <c r="A7473" s="78" t="s">
        <v>286</v>
      </c>
      <c r="B7473" s="78" t="s">
        <v>3182</v>
      </c>
      <c r="C7473" s="86" t="s">
        <v>1664</v>
      </c>
      <c r="D7473" s="122">
        <v>43846.500196759262</v>
      </c>
    </row>
    <row r="7474" spans="1:4" x14ac:dyDescent="0.25">
      <c r="A7474" s="78" t="s">
        <v>286</v>
      </c>
      <c r="B7474" s="78" t="s">
        <v>3036</v>
      </c>
      <c r="C7474" s="86" t="s">
        <v>1664</v>
      </c>
      <c r="D7474" s="122">
        <v>43846.500196759262</v>
      </c>
    </row>
    <row r="7475" spans="1:4" x14ac:dyDescent="0.25">
      <c r="A7475" s="78" t="s">
        <v>286</v>
      </c>
      <c r="B7475" s="78" t="s">
        <v>2455</v>
      </c>
      <c r="C7475" s="86" t="s">
        <v>1664</v>
      </c>
      <c r="D7475" s="122">
        <v>43846.500196759262</v>
      </c>
    </row>
    <row r="7476" spans="1:4" x14ac:dyDescent="0.25">
      <c r="A7476" s="78" t="s">
        <v>286</v>
      </c>
      <c r="B7476" s="78" t="s">
        <v>2506</v>
      </c>
      <c r="C7476" s="86" t="s">
        <v>1664</v>
      </c>
      <c r="D7476" s="122">
        <v>43846.500196759262</v>
      </c>
    </row>
    <row r="7477" spans="1:4" x14ac:dyDescent="0.25">
      <c r="A7477" s="78" t="s">
        <v>286</v>
      </c>
      <c r="B7477" s="78" t="s">
        <v>2987</v>
      </c>
      <c r="C7477" s="86" t="s">
        <v>1664</v>
      </c>
      <c r="D7477" s="122">
        <v>43846.500196759262</v>
      </c>
    </row>
    <row r="7478" spans="1:4" x14ac:dyDescent="0.25">
      <c r="A7478" s="78" t="s">
        <v>286</v>
      </c>
      <c r="B7478" s="78" t="s">
        <v>2448</v>
      </c>
      <c r="C7478" s="86" t="s">
        <v>1664</v>
      </c>
      <c r="D7478" s="122">
        <v>43846.500196759262</v>
      </c>
    </row>
    <row r="7479" spans="1:4" x14ac:dyDescent="0.25">
      <c r="A7479" s="78" t="s">
        <v>286</v>
      </c>
      <c r="B7479" s="78" t="s">
        <v>2581</v>
      </c>
      <c r="C7479" s="86" t="s">
        <v>1664</v>
      </c>
      <c r="D7479" s="122">
        <v>43846.500196759262</v>
      </c>
    </row>
    <row r="7480" spans="1:4" x14ac:dyDescent="0.25">
      <c r="A7480" s="78" t="s">
        <v>286</v>
      </c>
      <c r="B7480" s="78" t="s">
        <v>3004</v>
      </c>
      <c r="C7480" s="86" t="s">
        <v>1664</v>
      </c>
      <c r="D7480" s="122">
        <v>43846.500196759262</v>
      </c>
    </row>
    <row r="7481" spans="1:4" x14ac:dyDescent="0.25">
      <c r="A7481" s="78" t="s">
        <v>286</v>
      </c>
      <c r="B7481" s="78" t="s">
        <v>2542</v>
      </c>
      <c r="C7481" s="86" t="s">
        <v>1664</v>
      </c>
      <c r="D7481" s="122">
        <v>43846.500196759262</v>
      </c>
    </row>
    <row r="7482" spans="1:4" x14ac:dyDescent="0.25">
      <c r="A7482" s="78" t="s">
        <v>286</v>
      </c>
      <c r="B7482" s="78" t="s">
        <v>2989</v>
      </c>
      <c r="C7482" s="86" t="s">
        <v>1664</v>
      </c>
      <c r="D7482" s="122">
        <v>43846.500196759262</v>
      </c>
    </row>
    <row r="7483" spans="1:4" x14ac:dyDescent="0.25">
      <c r="A7483" s="78" t="s">
        <v>286</v>
      </c>
      <c r="B7483" s="78" t="s">
        <v>2991</v>
      </c>
      <c r="C7483" s="86" t="s">
        <v>1664</v>
      </c>
      <c r="D7483" s="122">
        <v>43846.500196759262</v>
      </c>
    </row>
    <row r="7484" spans="1:4" x14ac:dyDescent="0.25">
      <c r="A7484" s="78" t="s">
        <v>286</v>
      </c>
      <c r="B7484" s="78">
        <v>10</v>
      </c>
      <c r="C7484" s="86" t="s">
        <v>1664</v>
      </c>
      <c r="D7484" s="122">
        <v>43846.500196759262</v>
      </c>
    </row>
    <row r="7485" spans="1:4" x14ac:dyDescent="0.25">
      <c r="A7485" s="78" t="s">
        <v>286</v>
      </c>
      <c r="B7485" s="78" t="s">
        <v>2525</v>
      </c>
      <c r="C7485" s="86" t="s">
        <v>1664</v>
      </c>
      <c r="D7485" s="122">
        <v>43846.500196759262</v>
      </c>
    </row>
    <row r="7486" spans="1:4" x14ac:dyDescent="0.25">
      <c r="A7486" s="78" t="s">
        <v>286</v>
      </c>
      <c r="B7486" s="78" t="s">
        <v>2554</v>
      </c>
      <c r="C7486" s="86" t="s">
        <v>1664</v>
      </c>
      <c r="D7486" s="122">
        <v>43846.500196759262</v>
      </c>
    </row>
    <row r="7487" spans="1:4" x14ac:dyDescent="0.25">
      <c r="A7487" s="78" t="s">
        <v>286</v>
      </c>
      <c r="B7487" s="78" t="s">
        <v>3179</v>
      </c>
      <c r="C7487" s="86" t="s">
        <v>1663</v>
      </c>
      <c r="D7487" s="122">
        <v>43846.416666666664</v>
      </c>
    </row>
    <row r="7488" spans="1:4" x14ac:dyDescent="0.25">
      <c r="A7488" s="78" t="s">
        <v>286</v>
      </c>
      <c r="B7488" s="78" t="s">
        <v>3180</v>
      </c>
      <c r="C7488" s="86" t="s">
        <v>1663</v>
      </c>
      <c r="D7488" s="122">
        <v>43846.416666666664</v>
      </c>
    </row>
    <row r="7489" spans="1:4" x14ac:dyDescent="0.25">
      <c r="A7489" s="78" t="s">
        <v>286</v>
      </c>
      <c r="B7489" s="78" t="s">
        <v>2507</v>
      </c>
      <c r="C7489" s="86" t="s">
        <v>1663</v>
      </c>
      <c r="D7489" s="122">
        <v>43846.416666666664</v>
      </c>
    </row>
    <row r="7490" spans="1:4" x14ac:dyDescent="0.25">
      <c r="A7490" s="78" t="s">
        <v>286</v>
      </c>
      <c r="B7490" s="78" t="s">
        <v>2982</v>
      </c>
      <c r="C7490" s="86" t="s">
        <v>1663</v>
      </c>
      <c r="D7490" s="122">
        <v>43846.416666666664</v>
      </c>
    </row>
    <row r="7491" spans="1:4" x14ac:dyDescent="0.25">
      <c r="A7491" s="78" t="s">
        <v>286</v>
      </c>
      <c r="B7491" s="78" t="s">
        <v>2522</v>
      </c>
      <c r="C7491" s="86" t="s">
        <v>1663</v>
      </c>
      <c r="D7491" s="122">
        <v>43846.416666666664</v>
      </c>
    </row>
    <row r="7492" spans="1:4" x14ac:dyDescent="0.25">
      <c r="A7492" s="78" t="s">
        <v>286</v>
      </c>
      <c r="B7492" s="78" t="s">
        <v>2989</v>
      </c>
      <c r="C7492" s="86" t="s">
        <v>1663</v>
      </c>
      <c r="D7492" s="122">
        <v>43846.416666666664</v>
      </c>
    </row>
    <row r="7493" spans="1:4" x14ac:dyDescent="0.25">
      <c r="A7493" s="78" t="s">
        <v>286</v>
      </c>
      <c r="B7493" s="78" t="s">
        <v>1907</v>
      </c>
      <c r="C7493" s="86" t="s">
        <v>1663</v>
      </c>
      <c r="D7493" s="122">
        <v>43846.416666666664</v>
      </c>
    </row>
    <row r="7494" spans="1:4" x14ac:dyDescent="0.25">
      <c r="A7494" s="78" t="s">
        <v>286</v>
      </c>
      <c r="B7494" s="78" t="s">
        <v>2981</v>
      </c>
      <c r="C7494" s="86" t="s">
        <v>1663</v>
      </c>
      <c r="D7494" s="122">
        <v>43846.416666666664</v>
      </c>
    </row>
    <row r="7495" spans="1:4" x14ac:dyDescent="0.25">
      <c r="A7495" s="78" t="s">
        <v>286</v>
      </c>
      <c r="B7495" s="78">
        <v>31</v>
      </c>
      <c r="C7495" s="86" t="s">
        <v>1663</v>
      </c>
      <c r="D7495" s="122">
        <v>43846.416666666664</v>
      </c>
    </row>
    <row r="7496" spans="1:4" x14ac:dyDescent="0.25">
      <c r="A7496" s="78" t="s">
        <v>286</v>
      </c>
      <c r="B7496" s="78" t="s">
        <v>3089</v>
      </c>
      <c r="C7496" s="86" t="s">
        <v>1663</v>
      </c>
      <c r="D7496" s="122">
        <v>43846.416666666664</v>
      </c>
    </row>
    <row r="7497" spans="1:4" x14ac:dyDescent="0.25">
      <c r="A7497" s="78" t="s">
        <v>286</v>
      </c>
      <c r="B7497" s="78" t="s">
        <v>3181</v>
      </c>
      <c r="C7497" s="86" t="s">
        <v>1663</v>
      </c>
      <c r="D7497" s="122">
        <v>43846.416666666664</v>
      </c>
    </row>
    <row r="7498" spans="1:4" x14ac:dyDescent="0.25">
      <c r="A7498" s="78" t="s">
        <v>286</v>
      </c>
      <c r="B7498" s="78" t="s">
        <v>2983</v>
      </c>
      <c r="C7498" s="86" t="s">
        <v>1663</v>
      </c>
      <c r="D7498" s="122">
        <v>43846.416666666664</v>
      </c>
    </row>
    <row r="7499" spans="1:4" x14ac:dyDescent="0.25">
      <c r="A7499" s="78" t="s">
        <v>286</v>
      </c>
      <c r="B7499" s="78" t="s">
        <v>3053</v>
      </c>
      <c r="C7499" s="86" t="s">
        <v>1663</v>
      </c>
      <c r="D7499" s="122">
        <v>43846.416666666664</v>
      </c>
    </row>
    <row r="7500" spans="1:4" x14ac:dyDescent="0.25">
      <c r="A7500" s="78" t="s">
        <v>286</v>
      </c>
      <c r="B7500" s="78" t="s">
        <v>2980</v>
      </c>
      <c r="C7500" s="86" t="s">
        <v>1663</v>
      </c>
      <c r="D7500" s="122">
        <v>43846.416666666664</v>
      </c>
    </row>
    <row r="7501" spans="1:4" x14ac:dyDescent="0.25">
      <c r="A7501" s="78" t="s">
        <v>286</v>
      </c>
      <c r="B7501" s="78" t="s">
        <v>2580</v>
      </c>
      <c r="C7501" s="86" t="s">
        <v>1663</v>
      </c>
      <c r="D7501" s="122">
        <v>43846.416666666664</v>
      </c>
    </row>
    <row r="7502" spans="1:4" x14ac:dyDescent="0.25">
      <c r="A7502" s="78" t="s">
        <v>286</v>
      </c>
      <c r="B7502" s="78" t="s">
        <v>3095</v>
      </c>
      <c r="C7502" s="86" t="s">
        <v>1663</v>
      </c>
      <c r="D7502" s="122">
        <v>43846.416666666664</v>
      </c>
    </row>
    <row r="7503" spans="1:4" x14ac:dyDescent="0.25">
      <c r="A7503" s="78" t="s">
        <v>286</v>
      </c>
      <c r="B7503" s="78" t="s">
        <v>3014</v>
      </c>
      <c r="C7503" s="86" t="s">
        <v>1663</v>
      </c>
      <c r="D7503" s="122">
        <v>43846.416666666664</v>
      </c>
    </row>
    <row r="7504" spans="1:4" x14ac:dyDescent="0.25">
      <c r="A7504" s="78" t="s">
        <v>286</v>
      </c>
      <c r="B7504" s="78" t="s">
        <v>3007</v>
      </c>
      <c r="C7504" s="86" t="s">
        <v>1663</v>
      </c>
      <c r="D7504" s="122">
        <v>43846.416666666664</v>
      </c>
    </row>
    <row r="7505" spans="1:4" x14ac:dyDescent="0.25">
      <c r="A7505" s="78" t="s">
        <v>286</v>
      </c>
      <c r="B7505" s="78" t="s">
        <v>3041</v>
      </c>
      <c r="C7505" s="86" t="s">
        <v>1663</v>
      </c>
      <c r="D7505" s="122">
        <v>43846.416666666664</v>
      </c>
    </row>
    <row r="7506" spans="1:4" x14ac:dyDescent="0.25">
      <c r="A7506" s="78" t="s">
        <v>286</v>
      </c>
      <c r="B7506" s="78" t="s">
        <v>509</v>
      </c>
      <c r="C7506" s="86" t="s">
        <v>1663</v>
      </c>
      <c r="D7506" s="122">
        <v>43846.416666666664</v>
      </c>
    </row>
    <row r="7507" spans="1:4" x14ac:dyDescent="0.25">
      <c r="A7507" s="78" t="s">
        <v>286</v>
      </c>
      <c r="B7507" s="78" t="s">
        <v>3107</v>
      </c>
      <c r="C7507" s="86" t="s">
        <v>1663</v>
      </c>
      <c r="D7507" s="122">
        <v>43846.416666666664</v>
      </c>
    </row>
    <row r="7508" spans="1:4" x14ac:dyDescent="0.25">
      <c r="A7508" s="78" t="s">
        <v>286</v>
      </c>
      <c r="B7508" s="78" t="s">
        <v>3035</v>
      </c>
      <c r="C7508" s="86" t="s">
        <v>1663</v>
      </c>
      <c r="D7508" s="122">
        <v>43846.416666666664</v>
      </c>
    </row>
    <row r="7509" spans="1:4" x14ac:dyDescent="0.25">
      <c r="A7509" s="78" t="s">
        <v>286</v>
      </c>
      <c r="B7509" s="78" t="s">
        <v>2478</v>
      </c>
      <c r="C7509" s="86" t="s">
        <v>1663</v>
      </c>
      <c r="D7509" s="122">
        <v>43846.416666666664</v>
      </c>
    </row>
    <row r="7510" spans="1:4" x14ac:dyDescent="0.25">
      <c r="A7510" s="78" t="s">
        <v>286</v>
      </c>
      <c r="B7510" s="78" t="s">
        <v>2473</v>
      </c>
      <c r="C7510" s="86" t="s">
        <v>1663</v>
      </c>
      <c r="D7510" s="122">
        <v>43846.416666666664</v>
      </c>
    </row>
    <row r="7511" spans="1:4" x14ac:dyDescent="0.25">
      <c r="A7511" s="78" t="s">
        <v>286</v>
      </c>
      <c r="B7511" s="78" t="s">
        <v>3182</v>
      </c>
      <c r="C7511" s="86" t="s">
        <v>1663</v>
      </c>
      <c r="D7511" s="122">
        <v>43846.416666666664</v>
      </c>
    </row>
    <row r="7512" spans="1:4" x14ac:dyDescent="0.25">
      <c r="A7512" s="78" t="s">
        <v>286</v>
      </c>
      <c r="B7512" s="78" t="s">
        <v>3036</v>
      </c>
      <c r="C7512" s="86" t="s">
        <v>1663</v>
      </c>
      <c r="D7512" s="122">
        <v>43846.416666666664</v>
      </c>
    </row>
    <row r="7513" spans="1:4" x14ac:dyDescent="0.25">
      <c r="A7513" s="78" t="s">
        <v>286</v>
      </c>
      <c r="B7513" s="78" t="s">
        <v>2455</v>
      </c>
      <c r="C7513" s="86" t="s">
        <v>1663</v>
      </c>
      <c r="D7513" s="122">
        <v>43846.416666666664</v>
      </c>
    </row>
    <row r="7514" spans="1:4" x14ac:dyDescent="0.25">
      <c r="A7514" s="78" t="s">
        <v>286</v>
      </c>
      <c r="B7514" s="78" t="s">
        <v>2506</v>
      </c>
      <c r="C7514" s="86" t="s">
        <v>1663</v>
      </c>
      <c r="D7514" s="122">
        <v>43846.416666666664</v>
      </c>
    </row>
    <row r="7515" spans="1:4" x14ac:dyDescent="0.25">
      <c r="A7515" s="78" t="s">
        <v>286</v>
      </c>
      <c r="B7515" s="78" t="s">
        <v>2987</v>
      </c>
      <c r="C7515" s="86" t="s">
        <v>1663</v>
      </c>
      <c r="D7515" s="122">
        <v>43846.416666666664</v>
      </c>
    </row>
    <row r="7516" spans="1:4" x14ac:dyDescent="0.25">
      <c r="A7516" s="78" t="s">
        <v>286</v>
      </c>
      <c r="B7516" s="78" t="s">
        <v>2448</v>
      </c>
      <c r="C7516" s="86" t="s">
        <v>1663</v>
      </c>
      <c r="D7516" s="122">
        <v>43846.416666666664</v>
      </c>
    </row>
    <row r="7517" spans="1:4" x14ac:dyDescent="0.25">
      <c r="A7517" s="78" t="s">
        <v>286</v>
      </c>
      <c r="B7517" s="78" t="s">
        <v>2581</v>
      </c>
      <c r="C7517" s="86" t="s">
        <v>1663</v>
      </c>
      <c r="D7517" s="122">
        <v>43846.416666666664</v>
      </c>
    </row>
    <row r="7518" spans="1:4" x14ac:dyDescent="0.25">
      <c r="A7518" s="78" t="s">
        <v>286</v>
      </c>
      <c r="B7518" s="78" t="s">
        <v>3004</v>
      </c>
      <c r="C7518" s="86" t="s">
        <v>1663</v>
      </c>
      <c r="D7518" s="122">
        <v>43846.416666666664</v>
      </c>
    </row>
    <row r="7519" spans="1:4" x14ac:dyDescent="0.25">
      <c r="A7519" s="78" t="s">
        <v>286</v>
      </c>
      <c r="B7519" s="78" t="s">
        <v>2542</v>
      </c>
      <c r="C7519" s="86" t="s">
        <v>1663</v>
      </c>
      <c r="D7519" s="122">
        <v>43846.416666666664</v>
      </c>
    </row>
    <row r="7520" spans="1:4" x14ac:dyDescent="0.25">
      <c r="A7520" s="78" t="s">
        <v>286</v>
      </c>
      <c r="B7520" s="78" t="s">
        <v>2991</v>
      </c>
      <c r="C7520" s="86" t="s">
        <v>1663</v>
      </c>
      <c r="D7520" s="122">
        <v>43846.416666666664</v>
      </c>
    </row>
    <row r="7521" spans="1:4" x14ac:dyDescent="0.25">
      <c r="A7521" s="78" t="s">
        <v>286</v>
      </c>
      <c r="B7521" s="78">
        <v>10</v>
      </c>
      <c r="C7521" s="86" t="s">
        <v>1663</v>
      </c>
      <c r="D7521" s="122">
        <v>43846.416666666664</v>
      </c>
    </row>
    <row r="7522" spans="1:4" x14ac:dyDescent="0.25">
      <c r="A7522" s="78" t="s">
        <v>286</v>
      </c>
      <c r="B7522" s="78" t="s">
        <v>2525</v>
      </c>
      <c r="C7522" s="86" t="s">
        <v>1663</v>
      </c>
      <c r="D7522" s="122">
        <v>43846.416666666664</v>
      </c>
    </row>
    <row r="7523" spans="1:4" x14ac:dyDescent="0.25">
      <c r="A7523" s="78" t="s">
        <v>286</v>
      </c>
      <c r="B7523" s="78" t="s">
        <v>2554</v>
      </c>
      <c r="C7523" s="86" t="s">
        <v>1663</v>
      </c>
      <c r="D7523" s="122">
        <v>43846.416666666664</v>
      </c>
    </row>
    <row r="7524" spans="1:4" x14ac:dyDescent="0.25">
      <c r="A7524" s="78" t="s">
        <v>286</v>
      </c>
      <c r="B7524" s="78" t="s">
        <v>3179</v>
      </c>
      <c r="C7524" s="86" t="s">
        <v>1662</v>
      </c>
      <c r="D7524" s="122">
        <v>43846.376875000002</v>
      </c>
    </row>
    <row r="7525" spans="1:4" x14ac:dyDescent="0.25">
      <c r="A7525" s="78" t="s">
        <v>286</v>
      </c>
      <c r="B7525" s="78" t="s">
        <v>3180</v>
      </c>
      <c r="C7525" s="86" t="s">
        <v>1662</v>
      </c>
      <c r="D7525" s="122">
        <v>43846.376875000002</v>
      </c>
    </row>
    <row r="7526" spans="1:4" x14ac:dyDescent="0.25">
      <c r="A7526" s="78" t="s">
        <v>286</v>
      </c>
      <c r="B7526" s="78" t="s">
        <v>2507</v>
      </c>
      <c r="C7526" s="86" t="s">
        <v>1662</v>
      </c>
      <c r="D7526" s="122">
        <v>43846.376875000002</v>
      </c>
    </row>
    <row r="7527" spans="1:4" x14ac:dyDescent="0.25">
      <c r="A7527" s="78" t="s">
        <v>286</v>
      </c>
      <c r="B7527" s="78" t="s">
        <v>2982</v>
      </c>
      <c r="C7527" s="86" t="s">
        <v>1662</v>
      </c>
      <c r="D7527" s="122">
        <v>43846.376875000002</v>
      </c>
    </row>
    <row r="7528" spans="1:4" x14ac:dyDescent="0.25">
      <c r="A7528" s="78" t="s">
        <v>286</v>
      </c>
      <c r="B7528" s="78" t="s">
        <v>2522</v>
      </c>
      <c r="C7528" s="86" t="s">
        <v>1662</v>
      </c>
      <c r="D7528" s="122">
        <v>43846.376875000002</v>
      </c>
    </row>
    <row r="7529" spans="1:4" x14ac:dyDescent="0.25">
      <c r="A7529" s="78" t="s">
        <v>286</v>
      </c>
      <c r="B7529" s="78" t="s">
        <v>2989</v>
      </c>
      <c r="C7529" s="86" t="s">
        <v>1662</v>
      </c>
      <c r="D7529" s="122">
        <v>43846.376875000002</v>
      </c>
    </row>
    <row r="7530" spans="1:4" x14ac:dyDescent="0.25">
      <c r="A7530" s="78" t="s">
        <v>286</v>
      </c>
      <c r="B7530" s="78" t="s">
        <v>1907</v>
      </c>
      <c r="C7530" s="86" t="s">
        <v>1662</v>
      </c>
      <c r="D7530" s="122">
        <v>43846.376875000002</v>
      </c>
    </row>
    <row r="7531" spans="1:4" x14ac:dyDescent="0.25">
      <c r="A7531" s="78" t="s">
        <v>286</v>
      </c>
      <c r="B7531" s="78" t="s">
        <v>2981</v>
      </c>
      <c r="C7531" s="86" t="s">
        <v>1662</v>
      </c>
      <c r="D7531" s="122">
        <v>43846.376875000002</v>
      </c>
    </row>
    <row r="7532" spans="1:4" x14ac:dyDescent="0.25">
      <c r="A7532" s="78" t="s">
        <v>286</v>
      </c>
      <c r="B7532" s="78">
        <v>31</v>
      </c>
      <c r="C7532" s="86" t="s">
        <v>1662</v>
      </c>
      <c r="D7532" s="122">
        <v>43846.376875000002</v>
      </c>
    </row>
    <row r="7533" spans="1:4" x14ac:dyDescent="0.25">
      <c r="A7533" s="78" t="s">
        <v>286</v>
      </c>
      <c r="B7533" s="78" t="s">
        <v>3089</v>
      </c>
      <c r="C7533" s="86" t="s">
        <v>1662</v>
      </c>
      <c r="D7533" s="122">
        <v>43846.376875000002</v>
      </c>
    </row>
    <row r="7534" spans="1:4" x14ac:dyDescent="0.25">
      <c r="A7534" s="78" t="s">
        <v>286</v>
      </c>
      <c r="B7534" s="78" t="s">
        <v>3181</v>
      </c>
      <c r="C7534" s="86" t="s">
        <v>1662</v>
      </c>
      <c r="D7534" s="122">
        <v>43846.376875000002</v>
      </c>
    </row>
    <row r="7535" spans="1:4" x14ac:dyDescent="0.25">
      <c r="A7535" s="78" t="s">
        <v>286</v>
      </c>
      <c r="B7535" s="78" t="s">
        <v>2983</v>
      </c>
      <c r="C7535" s="86" t="s">
        <v>1662</v>
      </c>
      <c r="D7535" s="122">
        <v>43846.376875000002</v>
      </c>
    </row>
    <row r="7536" spans="1:4" x14ac:dyDescent="0.25">
      <c r="A7536" s="78" t="s">
        <v>286</v>
      </c>
      <c r="B7536" s="78" t="s">
        <v>3053</v>
      </c>
      <c r="C7536" s="86" t="s">
        <v>1662</v>
      </c>
      <c r="D7536" s="122">
        <v>43846.376875000002</v>
      </c>
    </row>
    <row r="7537" spans="1:4" x14ac:dyDescent="0.25">
      <c r="A7537" s="78" t="s">
        <v>286</v>
      </c>
      <c r="B7537" s="78" t="s">
        <v>2980</v>
      </c>
      <c r="C7537" s="86" t="s">
        <v>1662</v>
      </c>
      <c r="D7537" s="122">
        <v>43846.376875000002</v>
      </c>
    </row>
    <row r="7538" spans="1:4" x14ac:dyDescent="0.25">
      <c r="A7538" s="78" t="s">
        <v>286</v>
      </c>
      <c r="B7538" s="78" t="s">
        <v>2580</v>
      </c>
      <c r="C7538" s="86" t="s">
        <v>1662</v>
      </c>
      <c r="D7538" s="122">
        <v>43846.376875000002</v>
      </c>
    </row>
    <row r="7539" spans="1:4" x14ac:dyDescent="0.25">
      <c r="A7539" s="78" t="s">
        <v>286</v>
      </c>
      <c r="B7539" s="78" t="s">
        <v>3095</v>
      </c>
      <c r="C7539" s="86" t="s">
        <v>1662</v>
      </c>
      <c r="D7539" s="122">
        <v>43846.376875000002</v>
      </c>
    </row>
    <row r="7540" spans="1:4" x14ac:dyDescent="0.25">
      <c r="A7540" s="78" t="s">
        <v>286</v>
      </c>
      <c r="B7540" s="78" t="s">
        <v>3014</v>
      </c>
      <c r="C7540" s="86" t="s">
        <v>1662</v>
      </c>
      <c r="D7540" s="122">
        <v>43846.376875000002</v>
      </c>
    </row>
    <row r="7541" spans="1:4" x14ac:dyDescent="0.25">
      <c r="A7541" s="78" t="s">
        <v>286</v>
      </c>
      <c r="B7541" s="78" t="s">
        <v>3007</v>
      </c>
      <c r="C7541" s="86" t="s">
        <v>1662</v>
      </c>
      <c r="D7541" s="122">
        <v>43846.376875000002</v>
      </c>
    </row>
    <row r="7542" spans="1:4" x14ac:dyDescent="0.25">
      <c r="A7542" s="78" t="s">
        <v>286</v>
      </c>
      <c r="B7542" s="78" t="s">
        <v>3041</v>
      </c>
      <c r="C7542" s="86" t="s">
        <v>1662</v>
      </c>
      <c r="D7542" s="122">
        <v>43846.376875000002</v>
      </c>
    </row>
    <row r="7543" spans="1:4" x14ac:dyDescent="0.25">
      <c r="A7543" s="78" t="s">
        <v>286</v>
      </c>
      <c r="B7543" s="78" t="s">
        <v>509</v>
      </c>
      <c r="C7543" s="86" t="s">
        <v>1662</v>
      </c>
      <c r="D7543" s="122">
        <v>43846.376875000002</v>
      </c>
    </row>
    <row r="7544" spans="1:4" x14ac:dyDescent="0.25">
      <c r="A7544" s="78" t="s">
        <v>286</v>
      </c>
      <c r="B7544" s="78" t="s">
        <v>3107</v>
      </c>
      <c r="C7544" s="86" t="s">
        <v>1662</v>
      </c>
      <c r="D7544" s="122">
        <v>43846.376875000002</v>
      </c>
    </row>
    <row r="7545" spans="1:4" x14ac:dyDescent="0.25">
      <c r="A7545" s="78" t="s">
        <v>286</v>
      </c>
      <c r="B7545" s="78" t="s">
        <v>3035</v>
      </c>
      <c r="C7545" s="86" t="s">
        <v>1662</v>
      </c>
      <c r="D7545" s="122">
        <v>43846.376875000002</v>
      </c>
    </row>
    <row r="7546" spans="1:4" x14ac:dyDescent="0.25">
      <c r="A7546" s="78" t="s">
        <v>286</v>
      </c>
      <c r="B7546" s="78" t="s">
        <v>2478</v>
      </c>
      <c r="C7546" s="86" t="s">
        <v>1662</v>
      </c>
      <c r="D7546" s="122">
        <v>43846.376875000002</v>
      </c>
    </row>
    <row r="7547" spans="1:4" x14ac:dyDescent="0.25">
      <c r="A7547" s="78" t="s">
        <v>286</v>
      </c>
      <c r="B7547" s="78" t="s">
        <v>2473</v>
      </c>
      <c r="C7547" s="86" t="s">
        <v>1662</v>
      </c>
      <c r="D7547" s="122">
        <v>43846.376875000002</v>
      </c>
    </row>
    <row r="7548" spans="1:4" x14ac:dyDescent="0.25">
      <c r="A7548" s="78" t="s">
        <v>286</v>
      </c>
      <c r="B7548" s="78" t="s">
        <v>3182</v>
      </c>
      <c r="C7548" s="86" t="s">
        <v>1662</v>
      </c>
      <c r="D7548" s="122">
        <v>43846.376875000002</v>
      </c>
    </row>
    <row r="7549" spans="1:4" x14ac:dyDescent="0.25">
      <c r="A7549" s="78" t="s">
        <v>286</v>
      </c>
      <c r="B7549" s="78" t="s">
        <v>3036</v>
      </c>
      <c r="C7549" s="86" t="s">
        <v>1662</v>
      </c>
      <c r="D7549" s="122">
        <v>43846.376875000002</v>
      </c>
    </row>
    <row r="7550" spans="1:4" x14ac:dyDescent="0.25">
      <c r="A7550" s="78" t="s">
        <v>286</v>
      </c>
      <c r="B7550" s="78" t="s">
        <v>2455</v>
      </c>
      <c r="C7550" s="86" t="s">
        <v>1662</v>
      </c>
      <c r="D7550" s="122">
        <v>43846.376875000002</v>
      </c>
    </row>
    <row r="7551" spans="1:4" x14ac:dyDescent="0.25">
      <c r="A7551" s="78" t="s">
        <v>286</v>
      </c>
      <c r="B7551" s="78" t="s">
        <v>2506</v>
      </c>
      <c r="C7551" s="86" t="s">
        <v>1662</v>
      </c>
      <c r="D7551" s="122">
        <v>43846.376875000002</v>
      </c>
    </row>
    <row r="7552" spans="1:4" x14ac:dyDescent="0.25">
      <c r="A7552" s="78" t="s">
        <v>286</v>
      </c>
      <c r="B7552" s="78" t="s">
        <v>2987</v>
      </c>
      <c r="C7552" s="86" t="s">
        <v>1662</v>
      </c>
      <c r="D7552" s="122">
        <v>43846.376875000002</v>
      </c>
    </row>
    <row r="7553" spans="1:4" x14ac:dyDescent="0.25">
      <c r="A7553" s="78" t="s">
        <v>286</v>
      </c>
      <c r="B7553" s="78" t="s">
        <v>2448</v>
      </c>
      <c r="C7553" s="86" t="s">
        <v>1662</v>
      </c>
      <c r="D7553" s="122">
        <v>43846.376875000002</v>
      </c>
    </row>
    <row r="7554" spans="1:4" x14ac:dyDescent="0.25">
      <c r="A7554" s="78" t="s">
        <v>286</v>
      </c>
      <c r="B7554" s="78" t="s">
        <v>2581</v>
      </c>
      <c r="C7554" s="86" t="s">
        <v>1662</v>
      </c>
      <c r="D7554" s="122">
        <v>43846.376875000002</v>
      </c>
    </row>
    <row r="7555" spans="1:4" x14ac:dyDescent="0.25">
      <c r="A7555" s="78" t="s">
        <v>286</v>
      </c>
      <c r="B7555" s="78" t="s">
        <v>3004</v>
      </c>
      <c r="C7555" s="86" t="s">
        <v>1662</v>
      </c>
      <c r="D7555" s="122">
        <v>43846.376875000002</v>
      </c>
    </row>
    <row r="7556" spans="1:4" x14ac:dyDescent="0.25">
      <c r="A7556" s="78" t="s">
        <v>286</v>
      </c>
      <c r="B7556" s="78" t="s">
        <v>2542</v>
      </c>
      <c r="C7556" s="86" t="s">
        <v>1662</v>
      </c>
      <c r="D7556" s="122">
        <v>43846.376875000002</v>
      </c>
    </row>
    <row r="7557" spans="1:4" x14ac:dyDescent="0.25">
      <c r="A7557" s="78" t="s">
        <v>286</v>
      </c>
      <c r="B7557" s="78" t="s">
        <v>2991</v>
      </c>
      <c r="C7557" s="86" t="s">
        <v>1662</v>
      </c>
      <c r="D7557" s="122">
        <v>43846.376875000002</v>
      </c>
    </row>
    <row r="7558" spans="1:4" x14ac:dyDescent="0.25">
      <c r="A7558" s="78" t="s">
        <v>286</v>
      </c>
      <c r="B7558" s="78">
        <v>10</v>
      </c>
      <c r="C7558" s="86" t="s">
        <v>1662</v>
      </c>
      <c r="D7558" s="122">
        <v>43846.376875000002</v>
      </c>
    </row>
    <row r="7559" spans="1:4" x14ac:dyDescent="0.25">
      <c r="A7559" s="78" t="s">
        <v>286</v>
      </c>
      <c r="B7559" s="78" t="s">
        <v>2525</v>
      </c>
      <c r="C7559" s="86" t="s">
        <v>1662</v>
      </c>
      <c r="D7559" s="122">
        <v>43846.376875000002</v>
      </c>
    </row>
    <row r="7560" spans="1:4" x14ac:dyDescent="0.25">
      <c r="A7560" s="78" t="s">
        <v>286</v>
      </c>
      <c r="B7560" s="78" t="s">
        <v>2554</v>
      </c>
      <c r="C7560" s="86" t="s">
        <v>1662</v>
      </c>
      <c r="D7560" s="122">
        <v>43846.376875000002</v>
      </c>
    </row>
    <row r="7561" spans="1:4" x14ac:dyDescent="0.25">
      <c r="A7561" s="78" t="s">
        <v>219</v>
      </c>
      <c r="B7561" s="78" t="s">
        <v>3179</v>
      </c>
      <c r="C7561" s="86" t="s">
        <v>1365</v>
      </c>
      <c r="D7561" s="122">
        <v>43846.539918981478</v>
      </c>
    </row>
    <row r="7562" spans="1:4" x14ac:dyDescent="0.25">
      <c r="A7562" s="78" t="s">
        <v>219</v>
      </c>
      <c r="B7562" s="78" t="s">
        <v>3180</v>
      </c>
      <c r="C7562" s="86" t="s">
        <v>1365</v>
      </c>
      <c r="D7562" s="122">
        <v>43846.539918981478</v>
      </c>
    </row>
    <row r="7563" spans="1:4" x14ac:dyDescent="0.25">
      <c r="A7563" s="78" t="s">
        <v>219</v>
      </c>
      <c r="B7563" s="78" t="s">
        <v>2507</v>
      </c>
      <c r="C7563" s="86" t="s">
        <v>1365</v>
      </c>
      <c r="D7563" s="122">
        <v>43846.539918981478</v>
      </c>
    </row>
    <row r="7564" spans="1:4" x14ac:dyDescent="0.25">
      <c r="A7564" s="78" t="s">
        <v>219</v>
      </c>
      <c r="B7564" s="78" t="s">
        <v>2982</v>
      </c>
      <c r="C7564" s="86" t="s">
        <v>1365</v>
      </c>
      <c r="D7564" s="122">
        <v>43846.539918981478</v>
      </c>
    </row>
    <row r="7565" spans="1:4" x14ac:dyDescent="0.25">
      <c r="A7565" s="78" t="s">
        <v>219</v>
      </c>
      <c r="B7565" s="78" t="s">
        <v>2522</v>
      </c>
      <c r="C7565" s="86" t="s">
        <v>1365</v>
      </c>
      <c r="D7565" s="122">
        <v>43846.539918981478</v>
      </c>
    </row>
    <row r="7566" spans="1:4" x14ac:dyDescent="0.25">
      <c r="A7566" s="78" t="s">
        <v>219</v>
      </c>
      <c r="B7566" s="78" t="s">
        <v>2989</v>
      </c>
      <c r="C7566" s="86" t="s">
        <v>1365</v>
      </c>
      <c r="D7566" s="122">
        <v>43846.539918981478</v>
      </c>
    </row>
    <row r="7567" spans="1:4" x14ac:dyDescent="0.25">
      <c r="A7567" s="78" t="s">
        <v>219</v>
      </c>
      <c r="B7567" s="78" t="s">
        <v>1907</v>
      </c>
      <c r="C7567" s="86" t="s">
        <v>1365</v>
      </c>
      <c r="D7567" s="122">
        <v>43846.539918981478</v>
      </c>
    </row>
    <row r="7568" spans="1:4" x14ac:dyDescent="0.25">
      <c r="A7568" s="78" t="s">
        <v>219</v>
      </c>
      <c r="B7568" s="78" t="s">
        <v>2981</v>
      </c>
      <c r="C7568" s="86" t="s">
        <v>1365</v>
      </c>
      <c r="D7568" s="122">
        <v>43846.539918981478</v>
      </c>
    </row>
    <row r="7569" spans="1:4" x14ac:dyDescent="0.25">
      <c r="A7569" s="78" t="s">
        <v>219</v>
      </c>
      <c r="B7569" s="78">
        <v>31</v>
      </c>
      <c r="C7569" s="86" t="s">
        <v>1365</v>
      </c>
      <c r="D7569" s="122">
        <v>43846.539918981478</v>
      </c>
    </row>
    <row r="7570" spans="1:4" x14ac:dyDescent="0.25">
      <c r="A7570" s="78" t="s">
        <v>219</v>
      </c>
      <c r="B7570" s="78" t="s">
        <v>3089</v>
      </c>
      <c r="C7570" s="86" t="s">
        <v>1365</v>
      </c>
      <c r="D7570" s="122">
        <v>43846.539918981478</v>
      </c>
    </row>
    <row r="7571" spans="1:4" x14ac:dyDescent="0.25">
      <c r="A7571" s="78" t="s">
        <v>219</v>
      </c>
      <c r="B7571" s="78" t="s">
        <v>3181</v>
      </c>
      <c r="C7571" s="86" t="s">
        <v>1365</v>
      </c>
      <c r="D7571" s="122">
        <v>43846.539918981478</v>
      </c>
    </row>
    <row r="7572" spans="1:4" x14ac:dyDescent="0.25">
      <c r="A7572" s="78" t="s">
        <v>219</v>
      </c>
      <c r="B7572" s="78" t="s">
        <v>2983</v>
      </c>
      <c r="C7572" s="86" t="s">
        <v>1365</v>
      </c>
      <c r="D7572" s="122">
        <v>43846.539918981478</v>
      </c>
    </row>
    <row r="7573" spans="1:4" x14ac:dyDescent="0.25">
      <c r="A7573" s="78" t="s">
        <v>219</v>
      </c>
      <c r="B7573" s="78" t="s">
        <v>3053</v>
      </c>
      <c r="C7573" s="86" t="s">
        <v>1365</v>
      </c>
      <c r="D7573" s="122">
        <v>43846.539918981478</v>
      </c>
    </row>
    <row r="7574" spans="1:4" x14ac:dyDescent="0.25">
      <c r="A7574" s="78" t="s">
        <v>219</v>
      </c>
      <c r="B7574" s="78" t="s">
        <v>2980</v>
      </c>
      <c r="C7574" s="86" t="s">
        <v>1365</v>
      </c>
      <c r="D7574" s="122">
        <v>43846.539918981478</v>
      </c>
    </row>
    <row r="7575" spans="1:4" x14ac:dyDescent="0.25">
      <c r="A7575" s="78" t="s">
        <v>219</v>
      </c>
      <c r="B7575" s="78" t="s">
        <v>2580</v>
      </c>
      <c r="C7575" s="86" t="s">
        <v>1365</v>
      </c>
      <c r="D7575" s="122">
        <v>43846.539918981478</v>
      </c>
    </row>
    <row r="7576" spans="1:4" x14ac:dyDescent="0.25">
      <c r="A7576" s="78" t="s">
        <v>219</v>
      </c>
      <c r="B7576" s="78" t="s">
        <v>3095</v>
      </c>
      <c r="C7576" s="86" t="s">
        <v>1365</v>
      </c>
      <c r="D7576" s="122">
        <v>43846.539918981478</v>
      </c>
    </row>
    <row r="7577" spans="1:4" x14ac:dyDescent="0.25">
      <c r="A7577" s="78" t="s">
        <v>219</v>
      </c>
      <c r="B7577" s="78" t="s">
        <v>3014</v>
      </c>
      <c r="C7577" s="86" t="s">
        <v>1365</v>
      </c>
      <c r="D7577" s="122">
        <v>43846.539918981478</v>
      </c>
    </row>
    <row r="7578" spans="1:4" x14ac:dyDescent="0.25">
      <c r="A7578" s="78" t="s">
        <v>219</v>
      </c>
      <c r="B7578" s="78" t="s">
        <v>3007</v>
      </c>
      <c r="C7578" s="86" t="s">
        <v>1365</v>
      </c>
      <c r="D7578" s="122">
        <v>43846.539918981478</v>
      </c>
    </row>
    <row r="7579" spans="1:4" x14ac:dyDescent="0.25">
      <c r="A7579" s="78" t="s">
        <v>219</v>
      </c>
      <c r="B7579" s="78" t="s">
        <v>3041</v>
      </c>
      <c r="C7579" s="86" t="s">
        <v>1365</v>
      </c>
      <c r="D7579" s="122">
        <v>43846.539918981478</v>
      </c>
    </row>
    <row r="7580" spans="1:4" x14ac:dyDescent="0.25">
      <c r="A7580" s="78" t="s">
        <v>219</v>
      </c>
      <c r="B7580" s="78" t="s">
        <v>509</v>
      </c>
      <c r="C7580" s="86" t="s">
        <v>1365</v>
      </c>
      <c r="D7580" s="122">
        <v>43846.539918981478</v>
      </c>
    </row>
    <row r="7581" spans="1:4" x14ac:dyDescent="0.25">
      <c r="A7581" s="78" t="s">
        <v>219</v>
      </c>
      <c r="B7581" s="78" t="s">
        <v>3107</v>
      </c>
      <c r="C7581" s="86" t="s">
        <v>1365</v>
      </c>
      <c r="D7581" s="122">
        <v>43846.539918981478</v>
      </c>
    </row>
    <row r="7582" spans="1:4" x14ac:dyDescent="0.25">
      <c r="A7582" s="78" t="s">
        <v>219</v>
      </c>
      <c r="B7582" s="78" t="s">
        <v>3035</v>
      </c>
      <c r="C7582" s="86" t="s">
        <v>1365</v>
      </c>
      <c r="D7582" s="122">
        <v>43846.539918981478</v>
      </c>
    </row>
    <row r="7583" spans="1:4" x14ac:dyDescent="0.25">
      <c r="A7583" s="78" t="s">
        <v>219</v>
      </c>
      <c r="B7583" s="78" t="s">
        <v>2478</v>
      </c>
      <c r="C7583" s="86" t="s">
        <v>1365</v>
      </c>
      <c r="D7583" s="122">
        <v>43846.539918981478</v>
      </c>
    </row>
    <row r="7584" spans="1:4" x14ac:dyDescent="0.25">
      <c r="A7584" s="78" t="s">
        <v>219</v>
      </c>
      <c r="B7584" s="78" t="s">
        <v>2473</v>
      </c>
      <c r="C7584" s="86" t="s">
        <v>1365</v>
      </c>
      <c r="D7584" s="122">
        <v>43846.539918981478</v>
      </c>
    </row>
    <row r="7585" spans="1:4" x14ac:dyDescent="0.25">
      <c r="A7585" s="78" t="s">
        <v>219</v>
      </c>
      <c r="B7585" s="78" t="s">
        <v>3182</v>
      </c>
      <c r="C7585" s="86" t="s">
        <v>1365</v>
      </c>
      <c r="D7585" s="122">
        <v>43846.539918981478</v>
      </c>
    </row>
    <row r="7586" spans="1:4" x14ac:dyDescent="0.25">
      <c r="A7586" s="78" t="s">
        <v>219</v>
      </c>
      <c r="B7586" s="78" t="s">
        <v>3036</v>
      </c>
      <c r="C7586" s="86" t="s">
        <v>1365</v>
      </c>
      <c r="D7586" s="122">
        <v>43846.539918981478</v>
      </c>
    </row>
    <row r="7587" spans="1:4" x14ac:dyDescent="0.25">
      <c r="A7587" s="78" t="s">
        <v>219</v>
      </c>
      <c r="B7587" s="78" t="s">
        <v>2455</v>
      </c>
      <c r="C7587" s="86" t="s">
        <v>1365</v>
      </c>
      <c r="D7587" s="122">
        <v>43846.539918981478</v>
      </c>
    </row>
    <row r="7588" spans="1:4" x14ac:dyDescent="0.25">
      <c r="A7588" s="78" t="s">
        <v>219</v>
      </c>
      <c r="B7588" s="78" t="s">
        <v>2506</v>
      </c>
      <c r="C7588" s="86" t="s">
        <v>1365</v>
      </c>
      <c r="D7588" s="122">
        <v>43846.539918981478</v>
      </c>
    </row>
    <row r="7589" spans="1:4" x14ac:dyDescent="0.25">
      <c r="A7589" s="78" t="s">
        <v>219</v>
      </c>
      <c r="B7589" s="78" t="s">
        <v>2987</v>
      </c>
      <c r="C7589" s="86" t="s">
        <v>1365</v>
      </c>
      <c r="D7589" s="122">
        <v>43846.539918981478</v>
      </c>
    </row>
    <row r="7590" spans="1:4" x14ac:dyDescent="0.25">
      <c r="A7590" s="78" t="s">
        <v>219</v>
      </c>
      <c r="B7590" s="78" t="s">
        <v>2448</v>
      </c>
      <c r="C7590" s="86" t="s">
        <v>1365</v>
      </c>
      <c r="D7590" s="122">
        <v>43846.539918981478</v>
      </c>
    </row>
    <row r="7591" spans="1:4" x14ac:dyDescent="0.25">
      <c r="A7591" s="78" t="s">
        <v>219</v>
      </c>
      <c r="B7591" s="78" t="s">
        <v>2581</v>
      </c>
      <c r="C7591" s="86" t="s">
        <v>1365</v>
      </c>
      <c r="D7591" s="122">
        <v>43846.539918981478</v>
      </c>
    </row>
    <row r="7592" spans="1:4" x14ac:dyDescent="0.25">
      <c r="A7592" s="78" t="s">
        <v>219</v>
      </c>
      <c r="B7592" s="78" t="s">
        <v>3004</v>
      </c>
      <c r="C7592" s="86" t="s">
        <v>1365</v>
      </c>
      <c r="D7592" s="122">
        <v>43846.539918981478</v>
      </c>
    </row>
    <row r="7593" spans="1:4" x14ac:dyDescent="0.25">
      <c r="A7593" s="78" t="s">
        <v>219</v>
      </c>
      <c r="B7593" s="78" t="s">
        <v>2542</v>
      </c>
      <c r="C7593" s="86" t="s">
        <v>1365</v>
      </c>
      <c r="D7593" s="122">
        <v>43846.539918981478</v>
      </c>
    </row>
    <row r="7594" spans="1:4" x14ac:dyDescent="0.25">
      <c r="A7594" s="78" t="s">
        <v>219</v>
      </c>
      <c r="B7594" s="78" t="s">
        <v>2991</v>
      </c>
      <c r="C7594" s="86" t="s">
        <v>1365</v>
      </c>
      <c r="D7594" s="122">
        <v>43846.539918981478</v>
      </c>
    </row>
    <row r="7595" spans="1:4" x14ac:dyDescent="0.25">
      <c r="A7595" s="78" t="s">
        <v>219</v>
      </c>
      <c r="B7595" s="78">
        <v>10</v>
      </c>
      <c r="C7595" s="86" t="s">
        <v>1365</v>
      </c>
      <c r="D7595" s="122">
        <v>43846.539918981478</v>
      </c>
    </row>
    <row r="7596" spans="1:4" x14ac:dyDescent="0.25">
      <c r="A7596" s="78" t="s">
        <v>219</v>
      </c>
      <c r="B7596" s="78" t="s">
        <v>2525</v>
      </c>
      <c r="C7596" s="86" t="s">
        <v>1365</v>
      </c>
      <c r="D7596" s="122">
        <v>43846.539918981478</v>
      </c>
    </row>
    <row r="7597" spans="1:4" x14ac:dyDescent="0.25">
      <c r="A7597" s="78" t="s">
        <v>219</v>
      </c>
      <c r="B7597" s="78" t="s">
        <v>2554</v>
      </c>
      <c r="C7597" s="86" t="s">
        <v>1365</v>
      </c>
      <c r="D7597" s="122">
        <v>43846.539918981478</v>
      </c>
    </row>
    <row r="7598" spans="1:4" x14ac:dyDescent="0.25">
      <c r="A7598" s="78" t="s">
        <v>279</v>
      </c>
      <c r="B7598" s="78" t="s">
        <v>3069</v>
      </c>
      <c r="C7598" s="86" t="s">
        <v>1553</v>
      </c>
      <c r="D7598" s="122">
        <v>43852.465682870374</v>
      </c>
    </row>
    <row r="7599" spans="1:4" x14ac:dyDescent="0.25">
      <c r="A7599" s="78" t="s">
        <v>279</v>
      </c>
      <c r="B7599" s="78" t="s">
        <v>2570</v>
      </c>
      <c r="C7599" s="86" t="s">
        <v>1553</v>
      </c>
      <c r="D7599" s="122">
        <v>43852.465682870374</v>
      </c>
    </row>
    <row r="7600" spans="1:4" x14ac:dyDescent="0.25">
      <c r="A7600" s="78" t="s">
        <v>279</v>
      </c>
      <c r="B7600" s="78" t="s">
        <v>3119</v>
      </c>
      <c r="C7600" s="86" t="s">
        <v>1553</v>
      </c>
      <c r="D7600" s="122">
        <v>43852.465682870374</v>
      </c>
    </row>
    <row r="7601" spans="1:4" x14ac:dyDescent="0.25">
      <c r="A7601" s="78" t="s">
        <v>279</v>
      </c>
      <c r="B7601" s="78" t="s">
        <v>2999</v>
      </c>
      <c r="C7601" s="86" t="s">
        <v>1553</v>
      </c>
      <c r="D7601" s="122">
        <v>43852.465682870374</v>
      </c>
    </row>
    <row r="7602" spans="1:4" x14ac:dyDescent="0.25">
      <c r="A7602" s="78" t="s">
        <v>279</v>
      </c>
      <c r="B7602" s="78" t="s">
        <v>2981</v>
      </c>
      <c r="C7602" s="86" t="s">
        <v>1553</v>
      </c>
      <c r="D7602" s="122">
        <v>43852.465682870374</v>
      </c>
    </row>
    <row r="7603" spans="1:4" x14ac:dyDescent="0.25">
      <c r="A7603" s="78" t="s">
        <v>279</v>
      </c>
      <c r="B7603" s="78" t="s">
        <v>2994</v>
      </c>
      <c r="C7603" s="86" t="s">
        <v>1553</v>
      </c>
      <c r="D7603" s="122">
        <v>43852.465682870374</v>
      </c>
    </row>
    <row r="7604" spans="1:4" x14ac:dyDescent="0.25">
      <c r="A7604" s="78" t="s">
        <v>279</v>
      </c>
      <c r="B7604" s="78" t="s">
        <v>3028</v>
      </c>
      <c r="C7604" s="86" t="s">
        <v>1553</v>
      </c>
      <c r="D7604" s="122">
        <v>43852.465682870374</v>
      </c>
    </row>
    <row r="7605" spans="1:4" x14ac:dyDescent="0.25">
      <c r="A7605" s="78" t="s">
        <v>279</v>
      </c>
      <c r="B7605" s="78" t="s">
        <v>3029</v>
      </c>
      <c r="C7605" s="86" t="s">
        <v>1553</v>
      </c>
      <c r="D7605" s="122">
        <v>43852.465682870374</v>
      </c>
    </row>
    <row r="7606" spans="1:4" x14ac:dyDescent="0.25">
      <c r="A7606" s="78" t="s">
        <v>279</v>
      </c>
      <c r="B7606" s="78" t="s">
        <v>2571</v>
      </c>
      <c r="C7606" s="86" t="s">
        <v>1553</v>
      </c>
      <c r="D7606" s="122">
        <v>43852.465682870374</v>
      </c>
    </row>
    <row r="7607" spans="1:4" x14ac:dyDescent="0.25">
      <c r="A7607" s="78" t="s">
        <v>279</v>
      </c>
      <c r="B7607" s="78" t="s">
        <v>2989</v>
      </c>
      <c r="C7607" s="86" t="s">
        <v>1553</v>
      </c>
      <c r="D7607" s="122">
        <v>43852.465682870374</v>
      </c>
    </row>
    <row r="7608" spans="1:4" x14ac:dyDescent="0.25">
      <c r="A7608" s="78" t="s">
        <v>279</v>
      </c>
      <c r="B7608" s="78" t="s">
        <v>3120</v>
      </c>
      <c r="C7608" s="86" t="s">
        <v>1553</v>
      </c>
      <c r="D7608" s="122">
        <v>43852.465682870374</v>
      </c>
    </row>
    <row r="7609" spans="1:4" x14ac:dyDescent="0.25">
      <c r="A7609" s="78" t="s">
        <v>279</v>
      </c>
      <c r="B7609" s="78" t="s">
        <v>2572</v>
      </c>
      <c r="C7609" s="86" t="s">
        <v>1553</v>
      </c>
      <c r="D7609" s="122">
        <v>43852.465682870374</v>
      </c>
    </row>
    <row r="7610" spans="1:4" x14ac:dyDescent="0.25">
      <c r="A7610" s="78" t="s">
        <v>279</v>
      </c>
      <c r="B7610" s="78" t="s">
        <v>3008</v>
      </c>
      <c r="C7610" s="86" t="s">
        <v>1553</v>
      </c>
      <c r="D7610" s="122">
        <v>43852.465682870374</v>
      </c>
    </row>
    <row r="7611" spans="1:4" x14ac:dyDescent="0.25">
      <c r="A7611" s="78" t="s">
        <v>279</v>
      </c>
      <c r="B7611" s="78" t="s">
        <v>3009</v>
      </c>
      <c r="C7611" s="86" t="s">
        <v>1553</v>
      </c>
      <c r="D7611" s="122">
        <v>43852.465682870374</v>
      </c>
    </row>
    <row r="7612" spans="1:4" x14ac:dyDescent="0.25">
      <c r="A7612" s="78" t="s">
        <v>279</v>
      </c>
      <c r="B7612" s="78" t="s">
        <v>2465</v>
      </c>
      <c r="C7612" s="86" t="s">
        <v>1553</v>
      </c>
      <c r="D7612" s="122">
        <v>43852.465682870374</v>
      </c>
    </row>
    <row r="7613" spans="1:4" x14ac:dyDescent="0.25">
      <c r="A7613" s="78" t="s">
        <v>279</v>
      </c>
      <c r="B7613" s="78" t="s">
        <v>3121</v>
      </c>
      <c r="C7613" s="86" t="s">
        <v>1553</v>
      </c>
      <c r="D7613" s="122">
        <v>43852.465682870374</v>
      </c>
    </row>
    <row r="7614" spans="1:4" x14ac:dyDescent="0.25">
      <c r="A7614" s="78" t="s">
        <v>279</v>
      </c>
      <c r="B7614" s="78" t="s">
        <v>3086</v>
      </c>
      <c r="C7614" s="86" t="s">
        <v>1553</v>
      </c>
      <c r="D7614" s="122">
        <v>43852.465682870374</v>
      </c>
    </row>
    <row r="7615" spans="1:4" x14ac:dyDescent="0.25">
      <c r="A7615" s="78" t="s">
        <v>279</v>
      </c>
      <c r="B7615" s="78">
        <v>10</v>
      </c>
      <c r="C7615" s="86" t="s">
        <v>1553</v>
      </c>
      <c r="D7615" s="122">
        <v>43852.465682870374</v>
      </c>
    </row>
    <row r="7616" spans="1:4" x14ac:dyDescent="0.25">
      <c r="A7616" s="78" t="s">
        <v>279</v>
      </c>
      <c r="B7616" s="78" t="s">
        <v>3087</v>
      </c>
      <c r="C7616" s="86" t="s">
        <v>1553</v>
      </c>
      <c r="D7616" s="122">
        <v>43852.465682870374</v>
      </c>
    </row>
    <row r="7617" spans="1:4" x14ac:dyDescent="0.25">
      <c r="A7617" s="78" t="s">
        <v>279</v>
      </c>
      <c r="B7617" s="78" t="s">
        <v>3032</v>
      </c>
      <c r="C7617" s="86" t="s">
        <v>1553</v>
      </c>
      <c r="D7617" s="122">
        <v>43852.465682870374</v>
      </c>
    </row>
    <row r="7618" spans="1:4" x14ac:dyDescent="0.25">
      <c r="A7618" s="78" t="s">
        <v>279</v>
      </c>
      <c r="B7618" s="78" t="s">
        <v>3122</v>
      </c>
      <c r="C7618" s="86" t="s">
        <v>1553</v>
      </c>
      <c r="D7618" s="122">
        <v>43852.465682870374</v>
      </c>
    </row>
    <row r="7619" spans="1:4" x14ac:dyDescent="0.25">
      <c r="A7619" s="78" t="s">
        <v>279</v>
      </c>
      <c r="B7619" s="78" t="s">
        <v>2990</v>
      </c>
      <c r="C7619" s="86" t="s">
        <v>1553</v>
      </c>
      <c r="D7619" s="122">
        <v>43852.465682870374</v>
      </c>
    </row>
    <row r="7620" spans="1:4" x14ac:dyDescent="0.25">
      <c r="A7620" s="78" t="s">
        <v>279</v>
      </c>
      <c r="B7620" s="78" t="s">
        <v>3123</v>
      </c>
      <c r="C7620" s="86" t="s">
        <v>1553</v>
      </c>
      <c r="D7620" s="122">
        <v>43852.465682870374</v>
      </c>
    </row>
    <row r="7621" spans="1:4" x14ac:dyDescent="0.25">
      <c r="A7621" s="78" t="s">
        <v>279</v>
      </c>
      <c r="B7621" s="78" t="s">
        <v>1907</v>
      </c>
      <c r="C7621" s="86" t="s">
        <v>1553</v>
      </c>
      <c r="D7621" s="122">
        <v>43852.465682870374</v>
      </c>
    </row>
    <row r="7622" spans="1:4" x14ac:dyDescent="0.25">
      <c r="A7622" s="78" t="s">
        <v>279</v>
      </c>
      <c r="B7622" s="78">
        <v>31</v>
      </c>
      <c r="C7622" s="86" t="s">
        <v>1553</v>
      </c>
      <c r="D7622" s="122">
        <v>43852.465682870374</v>
      </c>
    </row>
    <row r="7623" spans="1:4" x14ac:dyDescent="0.25">
      <c r="A7623" s="78" t="s">
        <v>279</v>
      </c>
      <c r="B7623" s="78" t="s">
        <v>2982</v>
      </c>
      <c r="C7623" s="86" t="s">
        <v>1553</v>
      </c>
      <c r="D7623" s="122">
        <v>43852.465682870374</v>
      </c>
    </row>
    <row r="7624" spans="1:4" x14ac:dyDescent="0.25">
      <c r="A7624" s="78" t="s">
        <v>279</v>
      </c>
      <c r="B7624" s="78" t="s">
        <v>2446</v>
      </c>
      <c r="C7624" s="86" t="s">
        <v>1553</v>
      </c>
      <c r="D7624" s="122">
        <v>43852.465682870374</v>
      </c>
    </row>
    <row r="7625" spans="1:4" x14ac:dyDescent="0.25">
      <c r="A7625" s="78" t="s">
        <v>279</v>
      </c>
      <c r="B7625" s="78" t="s">
        <v>3124</v>
      </c>
      <c r="C7625" s="86" t="s">
        <v>1553</v>
      </c>
      <c r="D7625" s="122">
        <v>43852.465682870374</v>
      </c>
    </row>
    <row r="7626" spans="1:4" x14ac:dyDescent="0.25">
      <c r="A7626" s="78" t="s">
        <v>279</v>
      </c>
      <c r="B7626" s="78" t="s">
        <v>2991</v>
      </c>
      <c r="C7626" s="86" t="s">
        <v>1553</v>
      </c>
      <c r="D7626" s="122">
        <v>43852.465682870374</v>
      </c>
    </row>
    <row r="7627" spans="1:4" x14ac:dyDescent="0.25">
      <c r="A7627" s="78" t="s">
        <v>279</v>
      </c>
      <c r="B7627" s="78" t="s">
        <v>3125</v>
      </c>
      <c r="C7627" s="86" t="s">
        <v>1553</v>
      </c>
      <c r="D7627" s="122">
        <v>43852.465682870374</v>
      </c>
    </row>
    <row r="7628" spans="1:4" x14ac:dyDescent="0.25">
      <c r="A7628" s="78" t="s">
        <v>279</v>
      </c>
      <c r="B7628" s="78" t="s">
        <v>2983</v>
      </c>
      <c r="C7628" s="86" t="s">
        <v>1553</v>
      </c>
      <c r="D7628" s="122">
        <v>43852.465682870374</v>
      </c>
    </row>
    <row r="7629" spans="1:4" x14ac:dyDescent="0.25">
      <c r="A7629" s="78" t="s">
        <v>279</v>
      </c>
      <c r="B7629" s="78" t="s">
        <v>511</v>
      </c>
      <c r="C7629" s="86" t="s">
        <v>1553</v>
      </c>
      <c r="D7629" s="122">
        <v>43852.465682870374</v>
      </c>
    </row>
    <row r="7630" spans="1:4" x14ac:dyDescent="0.25">
      <c r="A7630" s="78" t="s">
        <v>279</v>
      </c>
      <c r="B7630" s="78" t="s">
        <v>2482</v>
      </c>
      <c r="C7630" s="86" t="s">
        <v>1553</v>
      </c>
      <c r="D7630" s="122">
        <v>43852.465682870374</v>
      </c>
    </row>
    <row r="7631" spans="1:4" x14ac:dyDescent="0.25">
      <c r="A7631" s="78" t="s">
        <v>279</v>
      </c>
      <c r="B7631" s="78" t="s">
        <v>3126</v>
      </c>
      <c r="C7631" s="86" t="s">
        <v>1553</v>
      </c>
      <c r="D7631" s="122">
        <v>43852.465682870374</v>
      </c>
    </row>
    <row r="7632" spans="1:4" x14ac:dyDescent="0.25">
      <c r="A7632" s="78" t="s">
        <v>279</v>
      </c>
      <c r="B7632" s="78" t="s">
        <v>3069</v>
      </c>
      <c r="C7632" s="86" t="s">
        <v>1552</v>
      </c>
      <c r="D7632" s="122">
        <v>43849.834363425929</v>
      </c>
    </row>
    <row r="7633" spans="1:4" x14ac:dyDescent="0.25">
      <c r="A7633" s="78" t="s">
        <v>279</v>
      </c>
      <c r="B7633" s="78" t="s">
        <v>2570</v>
      </c>
      <c r="C7633" s="86" t="s">
        <v>1552</v>
      </c>
      <c r="D7633" s="122">
        <v>43849.834363425929</v>
      </c>
    </row>
    <row r="7634" spans="1:4" x14ac:dyDescent="0.25">
      <c r="A7634" s="78" t="s">
        <v>279</v>
      </c>
      <c r="B7634" s="78" t="s">
        <v>3119</v>
      </c>
      <c r="C7634" s="86" t="s">
        <v>1552</v>
      </c>
      <c r="D7634" s="122">
        <v>43849.834363425929</v>
      </c>
    </row>
    <row r="7635" spans="1:4" x14ac:dyDescent="0.25">
      <c r="A7635" s="78" t="s">
        <v>279</v>
      </c>
      <c r="B7635" s="78" t="s">
        <v>2999</v>
      </c>
      <c r="C7635" s="86" t="s">
        <v>1552</v>
      </c>
      <c r="D7635" s="122">
        <v>43849.834363425929</v>
      </c>
    </row>
    <row r="7636" spans="1:4" x14ac:dyDescent="0.25">
      <c r="A7636" s="78" t="s">
        <v>279</v>
      </c>
      <c r="B7636" s="78" t="s">
        <v>2981</v>
      </c>
      <c r="C7636" s="86" t="s">
        <v>1552</v>
      </c>
      <c r="D7636" s="122">
        <v>43849.834363425929</v>
      </c>
    </row>
    <row r="7637" spans="1:4" x14ac:dyDescent="0.25">
      <c r="A7637" s="78" t="s">
        <v>279</v>
      </c>
      <c r="B7637" s="78" t="s">
        <v>2994</v>
      </c>
      <c r="C7637" s="86" t="s">
        <v>1552</v>
      </c>
      <c r="D7637" s="122">
        <v>43849.834363425929</v>
      </c>
    </row>
    <row r="7638" spans="1:4" x14ac:dyDescent="0.25">
      <c r="A7638" s="78" t="s">
        <v>279</v>
      </c>
      <c r="B7638" s="78" t="s">
        <v>3028</v>
      </c>
      <c r="C7638" s="86" t="s">
        <v>1552</v>
      </c>
      <c r="D7638" s="122">
        <v>43849.834363425929</v>
      </c>
    </row>
    <row r="7639" spans="1:4" x14ac:dyDescent="0.25">
      <c r="A7639" s="78" t="s">
        <v>279</v>
      </c>
      <c r="B7639" s="78" t="s">
        <v>3029</v>
      </c>
      <c r="C7639" s="86" t="s">
        <v>1552</v>
      </c>
      <c r="D7639" s="122">
        <v>43849.834363425929</v>
      </c>
    </row>
    <row r="7640" spans="1:4" x14ac:dyDescent="0.25">
      <c r="A7640" s="78" t="s">
        <v>279</v>
      </c>
      <c r="B7640" s="78" t="s">
        <v>2571</v>
      </c>
      <c r="C7640" s="86" t="s">
        <v>1552</v>
      </c>
      <c r="D7640" s="122">
        <v>43849.834363425929</v>
      </c>
    </row>
    <row r="7641" spans="1:4" x14ac:dyDescent="0.25">
      <c r="A7641" s="78" t="s">
        <v>279</v>
      </c>
      <c r="B7641" s="78" t="s">
        <v>2989</v>
      </c>
      <c r="C7641" s="86" t="s">
        <v>1552</v>
      </c>
      <c r="D7641" s="122">
        <v>43849.834363425929</v>
      </c>
    </row>
    <row r="7642" spans="1:4" x14ac:dyDescent="0.25">
      <c r="A7642" s="78" t="s">
        <v>279</v>
      </c>
      <c r="B7642" s="78" t="s">
        <v>3120</v>
      </c>
      <c r="C7642" s="86" t="s">
        <v>1552</v>
      </c>
      <c r="D7642" s="122">
        <v>43849.834363425929</v>
      </c>
    </row>
    <row r="7643" spans="1:4" x14ac:dyDescent="0.25">
      <c r="A7643" s="78" t="s">
        <v>279</v>
      </c>
      <c r="B7643" s="78" t="s">
        <v>2572</v>
      </c>
      <c r="C7643" s="86" t="s">
        <v>1552</v>
      </c>
      <c r="D7643" s="122">
        <v>43849.834363425929</v>
      </c>
    </row>
    <row r="7644" spans="1:4" x14ac:dyDescent="0.25">
      <c r="A7644" s="78" t="s">
        <v>279</v>
      </c>
      <c r="B7644" s="78" t="s">
        <v>3008</v>
      </c>
      <c r="C7644" s="86" t="s">
        <v>1552</v>
      </c>
      <c r="D7644" s="122">
        <v>43849.834363425929</v>
      </c>
    </row>
    <row r="7645" spans="1:4" x14ac:dyDescent="0.25">
      <c r="A7645" s="78" t="s">
        <v>279</v>
      </c>
      <c r="B7645" s="78" t="s">
        <v>3009</v>
      </c>
      <c r="C7645" s="86" t="s">
        <v>1552</v>
      </c>
      <c r="D7645" s="122">
        <v>43849.834363425929</v>
      </c>
    </row>
    <row r="7646" spans="1:4" x14ac:dyDescent="0.25">
      <c r="A7646" s="78" t="s">
        <v>279</v>
      </c>
      <c r="B7646" s="78" t="s">
        <v>2465</v>
      </c>
      <c r="C7646" s="86" t="s">
        <v>1552</v>
      </c>
      <c r="D7646" s="122">
        <v>43849.834363425929</v>
      </c>
    </row>
    <row r="7647" spans="1:4" x14ac:dyDescent="0.25">
      <c r="A7647" s="78" t="s">
        <v>279</v>
      </c>
      <c r="B7647" s="78" t="s">
        <v>3121</v>
      </c>
      <c r="C7647" s="86" t="s">
        <v>1552</v>
      </c>
      <c r="D7647" s="122">
        <v>43849.834363425929</v>
      </c>
    </row>
    <row r="7648" spans="1:4" x14ac:dyDescent="0.25">
      <c r="A7648" s="78" t="s">
        <v>279</v>
      </c>
      <c r="B7648" s="78" t="s">
        <v>3086</v>
      </c>
      <c r="C7648" s="86" t="s">
        <v>1552</v>
      </c>
      <c r="D7648" s="122">
        <v>43849.834363425929</v>
      </c>
    </row>
    <row r="7649" spans="1:4" x14ac:dyDescent="0.25">
      <c r="A7649" s="78" t="s">
        <v>279</v>
      </c>
      <c r="B7649" s="78">
        <v>10</v>
      </c>
      <c r="C7649" s="86" t="s">
        <v>1552</v>
      </c>
      <c r="D7649" s="122">
        <v>43849.834363425929</v>
      </c>
    </row>
    <row r="7650" spans="1:4" x14ac:dyDescent="0.25">
      <c r="A7650" s="78" t="s">
        <v>279</v>
      </c>
      <c r="B7650" s="78" t="s">
        <v>3087</v>
      </c>
      <c r="C7650" s="86" t="s">
        <v>1552</v>
      </c>
      <c r="D7650" s="122">
        <v>43849.834363425929</v>
      </c>
    </row>
    <row r="7651" spans="1:4" x14ac:dyDescent="0.25">
      <c r="A7651" s="78" t="s">
        <v>279</v>
      </c>
      <c r="B7651" s="78" t="s">
        <v>3032</v>
      </c>
      <c r="C7651" s="86" t="s">
        <v>1552</v>
      </c>
      <c r="D7651" s="122">
        <v>43849.834363425929</v>
      </c>
    </row>
    <row r="7652" spans="1:4" x14ac:dyDescent="0.25">
      <c r="A7652" s="78" t="s">
        <v>279</v>
      </c>
      <c r="B7652" s="78" t="s">
        <v>3122</v>
      </c>
      <c r="C7652" s="86" t="s">
        <v>1552</v>
      </c>
      <c r="D7652" s="122">
        <v>43849.834363425929</v>
      </c>
    </row>
    <row r="7653" spans="1:4" x14ac:dyDescent="0.25">
      <c r="A7653" s="78" t="s">
        <v>279</v>
      </c>
      <c r="B7653" s="78" t="s">
        <v>2990</v>
      </c>
      <c r="C7653" s="86" t="s">
        <v>1552</v>
      </c>
      <c r="D7653" s="122">
        <v>43849.834363425929</v>
      </c>
    </row>
    <row r="7654" spans="1:4" x14ac:dyDescent="0.25">
      <c r="A7654" s="78" t="s">
        <v>279</v>
      </c>
      <c r="B7654" s="78" t="s">
        <v>3123</v>
      </c>
      <c r="C7654" s="86" t="s">
        <v>1552</v>
      </c>
      <c r="D7654" s="122">
        <v>43849.834363425929</v>
      </c>
    </row>
    <row r="7655" spans="1:4" x14ac:dyDescent="0.25">
      <c r="A7655" s="78" t="s">
        <v>279</v>
      </c>
      <c r="B7655" s="78" t="s">
        <v>1907</v>
      </c>
      <c r="C7655" s="86" t="s">
        <v>1552</v>
      </c>
      <c r="D7655" s="122">
        <v>43849.834363425929</v>
      </c>
    </row>
    <row r="7656" spans="1:4" x14ac:dyDescent="0.25">
      <c r="A7656" s="78" t="s">
        <v>279</v>
      </c>
      <c r="B7656" s="78">
        <v>31</v>
      </c>
      <c r="C7656" s="86" t="s">
        <v>1552</v>
      </c>
      <c r="D7656" s="122">
        <v>43849.834363425929</v>
      </c>
    </row>
    <row r="7657" spans="1:4" x14ac:dyDescent="0.25">
      <c r="A7657" s="78" t="s">
        <v>279</v>
      </c>
      <c r="B7657" s="78" t="s">
        <v>2982</v>
      </c>
      <c r="C7657" s="86" t="s">
        <v>1552</v>
      </c>
      <c r="D7657" s="122">
        <v>43849.834363425929</v>
      </c>
    </row>
    <row r="7658" spans="1:4" x14ac:dyDescent="0.25">
      <c r="A7658" s="78" t="s">
        <v>279</v>
      </c>
      <c r="B7658" s="78" t="s">
        <v>2446</v>
      </c>
      <c r="C7658" s="86" t="s">
        <v>1552</v>
      </c>
      <c r="D7658" s="122">
        <v>43849.834363425929</v>
      </c>
    </row>
    <row r="7659" spans="1:4" x14ac:dyDescent="0.25">
      <c r="A7659" s="78" t="s">
        <v>279</v>
      </c>
      <c r="B7659" s="78" t="s">
        <v>3124</v>
      </c>
      <c r="C7659" s="86" t="s">
        <v>1552</v>
      </c>
      <c r="D7659" s="122">
        <v>43849.834363425929</v>
      </c>
    </row>
    <row r="7660" spans="1:4" x14ac:dyDescent="0.25">
      <c r="A7660" s="78" t="s">
        <v>279</v>
      </c>
      <c r="B7660" s="78" t="s">
        <v>2991</v>
      </c>
      <c r="C7660" s="86" t="s">
        <v>1552</v>
      </c>
      <c r="D7660" s="122">
        <v>43849.834363425929</v>
      </c>
    </row>
    <row r="7661" spans="1:4" x14ac:dyDescent="0.25">
      <c r="A7661" s="78" t="s">
        <v>279</v>
      </c>
      <c r="B7661" s="78" t="s">
        <v>3125</v>
      </c>
      <c r="C7661" s="86" t="s">
        <v>1552</v>
      </c>
      <c r="D7661" s="122">
        <v>43849.834363425929</v>
      </c>
    </row>
    <row r="7662" spans="1:4" x14ac:dyDescent="0.25">
      <c r="A7662" s="78" t="s">
        <v>279</v>
      </c>
      <c r="B7662" s="78" t="s">
        <v>2983</v>
      </c>
      <c r="C7662" s="86" t="s">
        <v>1552</v>
      </c>
      <c r="D7662" s="122">
        <v>43849.834363425929</v>
      </c>
    </row>
    <row r="7663" spans="1:4" x14ac:dyDescent="0.25">
      <c r="A7663" s="78" t="s">
        <v>279</v>
      </c>
      <c r="B7663" s="78" t="s">
        <v>511</v>
      </c>
      <c r="C7663" s="86" t="s">
        <v>1552</v>
      </c>
      <c r="D7663" s="122">
        <v>43849.834363425929</v>
      </c>
    </row>
    <row r="7664" spans="1:4" x14ac:dyDescent="0.25">
      <c r="A7664" s="78" t="s">
        <v>279</v>
      </c>
      <c r="B7664" s="78" t="s">
        <v>2482</v>
      </c>
      <c r="C7664" s="86" t="s">
        <v>1552</v>
      </c>
      <c r="D7664" s="122">
        <v>43849.834363425929</v>
      </c>
    </row>
    <row r="7665" spans="1:4" x14ac:dyDescent="0.25">
      <c r="A7665" s="78" t="s">
        <v>279</v>
      </c>
      <c r="B7665" s="78" t="s">
        <v>3126</v>
      </c>
      <c r="C7665" s="86" t="s">
        <v>1552</v>
      </c>
      <c r="D7665" s="122">
        <v>43849.834363425929</v>
      </c>
    </row>
    <row r="7666" spans="1:4" x14ac:dyDescent="0.25">
      <c r="A7666" s="78" t="s">
        <v>279</v>
      </c>
      <c r="B7666" s="78" t="s">
        <v>3068</v>
      </c>
      <c r="C7666" s="86" t="s">
        <v>1551</v>
      </c>
      <c r="D7666" s="122">
        <v>43849.732719907406</v>
      </c>
    </row>
    <row r="7667" spans="1:4" x14ac:dyDescent="0.25">
      <c r="A7667" s="78" t="s">
        <v>279</v>
      </c>
      <c r="B7667" s="78" t="s">
        <v>2547</v>
      </c>
      <c r="C7667" s="86" t="s">
        <v>1551</v>
      </c>
      <c r="D7667" s="122">
        <v>43849.732719907406</v>
      </c>
    </row>
    <row r="7668" spans="1:4" x14ac:dyDescent="0.25">
      <c r="A7668" s="78" t="s">
        <v>279</v>
      </c>
      <c r="B7668" s="78" t="s">
        <v>2654</v>
      </c>
      <c r="C7668" s="86" t="s">
        <v>1551</v>
      </c>
      <c r="D7668" s="122">
        <v>43849.732719907406</v>
      </c>
    </row>
    <row r="7669" spans="1:4" x14ac:dyDescent="0.25">
      <c r="A7669" s="78" t="s">
        <v>279</v>
      </c>
      <c r="B7669" s="78" t="s">
        <v>2980</v>
      </c>
      <c r="C7669" s="86" t="s">
        <v>1551</v>
      </c>
      <c r="D7669" s="122">
        <v>43849.732719907406</v>
      </c>
    </row>
    <row r="7670" spans="1:4" x14ac:dyDescent="0.25">
      <c r="A7670" s="78" t="s">
        <v>279</v>
      </c>
      <c r="B7670" s="78" t="s">
        <v>3089</v>
      </c>
      <c r="C7670" s="86" t="s">
        <v>1551</v>
      </c>
      <c r="D7670" s="122">
        <v>43849.732719907406</v>
      </c>
    </row>
    <row r="7671" spans="1:4" x14ac:dyDescent="0.25">
      <c r="A7671" s="78" t="s">
        <v>279</v>
      </c>
      <c r="B7671" s="78" t="s">
        <v>3160</v>
      </c>
      <c r="C7671" s="86" t="s">
        <v>1551</v>
      </c>
      <c r="D7671" s="122">
        <v>43849.732719907406</v>
      </c>
    </row>
    <row r="7672" spans="1:4" x14ac:dyDescent="0.25">
      <c r="A7672" s="78" t="s">
        <v>279</v>
      </c>
      <c r="B7672" s="78" t="s">
        <v>2472</v>
      </c>
      <c r="C7672" s="86" t="s">
        <v>1551</v>
      </c>
      <c r="D7672" s="122">
        <v>43849.732719907406</v>
      </c>
    </row>
    <row r="7673" spans="1:4" x14ac:dyDescent="0.25">
      <c r="A7673" s="78" t="s">
        <v>279</v>
      </c>
      <c r="B7673" s="78" t="s">
        <v>2990</v>
      </c>
      <c r="C7673" s="86" t="s">
        <v>1551</v>
      </c>
      <c r="D7673" s="122">
        <v>43849.732719907406</v>
      </c>
    </row>
    <row r="7674" spans="1:4" x14ac:dyDescent="0.25">
      <c r="A7674" s="78" t="s">
        <v>279</v>
      </c>
      <c r="B7674" s="78" t="s">
        <v>2483</v>
      </c>
      <c r="C7674" s="86" t="s">
        <v>1551</v>
      </c>
      <c r="D7674" s="122">
        <v>43849.732719907406</v>
      </c>
    </row>
    <row r="7675" spans="1:4" x14ac:dyDescent="0.25">
      <c r="A7675" s="78" t="s">
        <v>279</v>
      </c>
      <c r="B7675" s="78" t="s">
        <v>2983</v>
      </c>
      <c r="C7675" s="86" t="s">
        <v>1551</v>
      </c>
      <c r="D7675" s="122">
        <v>43849.732719907406</v>
      </c>
    </row>
    <row r="7676" spans="1:4" x14ac:dyDescent="0.25">
      <c r="A7676" s="78" t="s">
        <v>279</v>
      </c>
      <c r="B7676" s="78" t="s">
        <v>3053</v>
      </c>
      <c r="C7676" s="86" t="s">
        <v>1551</v>
      </c>
      <c r="D7676" s="122">
        <v>43849.732719907406</v>
      </c>
    </row>
    <row r="7677" spans="1:4" x14ac:dyDescent="0.25">
      <c r="A7677" s="78" t="s">
        <v>279</v>
      </c>
      <c r="B7677" s="78" t="s">
        <v>3040</v>
      </c>
      <c r="C7677" s="86" t="s">
        <v>1551</v>
      </c>
      <c r="D7677" s="122">
        <v>43849.732719907406</v>
      </c>
    </row>
    <row r="7678" spans="1:4" x14ac:dyDescent="0.25">
      <c r="A7678" s="78" t="s">
        <v>279</v>
      </c>
      <c r="B7678" s="78" t="s">
        <v>511</v>
      </c>
      <c r="C7678" s="86" t="s">
        <v>1551</v>
      </c>
      <c r="D7678" s="122">
        <v>43849.732719907406</v>
      </c>
    </row>
    <row r="7679" spans="1:4" x14ac:dyDescent="0.25">
      <c r="A7679" s="78" t="s">
        <v>279</v>
      </c>
      <c r="B7679" s="78" t="s">
        <v>2992</v>
      </c>
      <c r="C7679" s="86" t="s">
        <v>1551</v>
      </c>
      <c r="D7679" s="122">
        <v>43849.732719907406</v>
      </c>
    </row>
    <row r="7680" spans="1:4" x14ac:dyDescent="0.25">
      <c r="A7680" s="78" t="s">
        <v>279</v>
      </c>
      <c r="B7680" s="78" t="s">
        <v>2450</v>
      </c>
      <c r="C7680" s="86" t="s">
        <v>1551</v>
      </c>
      <c r="D7680" s="122">
        <v>43849.732719907406</v>
      </c>
    </row>
    <row r="7681" spans="1:4" x14ac:dyDescent="0.25">
      <c r="A7681" s="78" t="s">
        <v>279</v>
      </c>
      <c r="B7681" s="78">
        <v>10</v>
      </c>
      <c r="C7681" s="86" t="s">
        <v>1551</v>
      </c>
      <c r="D7681" s="122">
        <v>43849.732719907406</v>
      </c>
    </row>
    <row r="7682" spans="1:4" x14ac:dyDescent="0.25">
      <c r="A7682" s="78" t="s">
        <v>279</v>
      </c>
      <c r="B7682" s="78" t="s">
        <v>3032</v>
      </c>
      <c r="C7682" s="86" t="s">
        <v>1551</v>
      </c>
      <c r="D7682" s="122">
        <v>43849.732719907406</v>
      </c>
    </row>
    <row r="7683" spans="1:4" x14ac:dyDescent="0.25">
      <c r="A7683" s="78" t="s">
        <v>279</v>
      </c>
      <c r="B7683" s="78">
        <v>31</v>
      </c>
      <c r="C7683" s="86" t="s">
        <v>1551</v>
      </c>
      <c r="D7683" s="122">
        <v>43849.732719907406</v>
      </c>
    </row>
    <row r="7684" spans="1:4" x14ac:dyDescent="0.25">
      <c r="A7684" s="78" t="s">
        <v>279</v>
      </c>
      <c r="B7684" s="78" t="s">
        <v>2982</v>
      </c>
      <c r="C7684" s="86" t="s">
        <v>1551</v>
      </c>
      <c r="D7684" s="122">
        <v>43849.732719907406</v>
      </c>
    </row>
    <row r="7685" spans="1:4" x14ac:dyDescent="0.25">
      <c r="A7685" s="78" t="s">
        <v>279</v>
      </c>
      <c r="B7685" s="78">
        <v>2020</v>
      </c>
      <c r="C7685" s="86" t="s">
        <v>1551</v>
      </c>
      <c r="D7685" s="122">
        <v>43849.732719907406</v>
      </c>
    </row>
    <row r="7686" spans="1:4" x14ac:dyDescent="0.25">
      <c r="A7686" s="78" t="s">
        <v>279</v>
      </c>
      <c r="B7686" s="78" t="s">
        <v>3008</v>
      </c>
      <c r="C7686" s="86" t="s">
        <v>1551</v>
      </c>
      <c r="D7686" s="122">
        <v>43849.732719907406</v>
      </c>
    </row>
    <row r="7687" spans="1:4" x14ac:dyDescent="0.25">
      <c r="A7687" s="78" t="s">
        <v>279</v>
      </c>
      <c r="B7687" s="78" t="s">
        <v>3009</v>
      </c>
      <c r="C7687" s="86" t="s">
        <v>1551</v>
      </c>
      <c r="D7687" s="122">
        <v>43849.732719907406</v>
      </c>
    </row>
    <row r="7688" spans="1:4" x14ac:dyDescent="0.25">
      <c r="A7688" s="78" t="s">
        <v>279</v>
      </c>
      <c r="B7688" s="78" t="s">
        <v>2465</v>
      </c>
      <c r="C7688" s="86" t="s">
        <v>1551</v>
      </c>
      <c r="D7688" s="122">
        <v>43849.732719907406</v>
      </c>
    </row>
    <row r="7689" spans="1:4" x14ac:dyDescent="0.25">
      <c r="A7689" s="78" t="s">
        <v>279</v>
      </c>
      <c r="B7689" s="78" t="s">
        <v>3185</v>
      </c>
      <c r="C7689" s="86" t="s">
        <v>1551</v>
      </c>
      <c r="D7689" s="122">
        <v>43849.732719907406</v>
      </c>
    </row>
    <row r="7690" spans="1:4" x14ac:dyDescent="0.25">
      <c r="A7690" s="78" t="s">
        <v>279</v>
      </c>
      <c r="B7690" s="78" t="s">
        <v>2994</v>
      </c>
      <c r="C7690" s="86" t="s">
        <v>1551</v>
      </c>
      <c r="D7690" s="122">
        <v>43849.732719907406</v>
      </c>
    </row>
    <row r="7691" spans="1:4" x14ac:dyDescent="0.25">
      <c r="A7691" s="78" t="s">
        <v>279</v>
      </c>
      <c r="B7691" s="78" t="s">
        <v>3039</v>
      </c>
      <c r="C7691" s="86" t="s">
        <v>1551</v>
      </c>
      <c r="D7691" s="122">
        <v>43849.732719907406</v>
      </c>
    </row>
    <row r="7692" spans="1:4" x14ac:dyDescent="0.25">
      <c r="A7692" s="78" t="s">
        <v>279</v>
      </c>
      <c r="B7692" s="78" t="s">
        <v>3024</v>
      </c>
      <c r="C7692" s="86" t="s">
        <v>1551</v>
      </c>
      <c r="D7692" s="122">
        <v>43849.732719907406</v>
      </c>
    </row>
    <row r="7693" spans="1:4" x14ac:dyDescent="0.25">
      <c r="A7693" s="78" t="s">
        <v>279</v>
      </c>
      <c r="B7693" s="78" t="s">
        <v>3077</v>
      </c>
      <c r="C7693" s="86" t="s">
        <v>1550</v>
      </c>
      <c r="D7693" s="122">
        <v>43849.437650462962</v>
      </c>
    </row>
    <row r="7694" spans="1:4" x14ac:dyDescent="0.25">
      <c r="A7694" s="78" t="s">
        <v>279</v>
      </c>
      <c r="B7694" s="78" t="s">
        <v>2633</v>
      </c>
      <c r="C7694" s="86" t="s">
        <v>1550</v>
      </c>
      <c r="D7694" s="122">
        <v>43849.437650462962</v>
      </c>
    </row>
    <row r="7695" spans="1:4" x14ac:dyDescent="0.25">
      <c r="A7695" s="78" t="s">
        <v>279</v>
      </c>
      <c r="B7695" s="78" t="s">
        <v>2982</v>
      </c>
      <c r="C7695" s="86" t="s">
        <v>1550</v>
      </c>
      <c r="D7695" s="122">
        <v>43849.437650462962</v>
      </c>
    </row>
    <row r="7696" spans="1:4" x14ac:dyDescent="0.25">
      <c r="A7696" s="78" t="s">
        <v>279</v>
      </c>
      <c r="B7696" s="78" t="s">
        <v>2738</v>
      </c>
      <c r="C7696" s="86" t="s">
        <v>1550</v>
      </c>
      <c r="D7696" s="122">
        <v>43849.437650462962</v>
      </c>
    </row>
    <row r="7697" spans="1:4" x14ac:dyDescent="0.25">
      <c r="A7697" s="78" t="s">
        <v>279</v>
      </c>
      <c r="B7697" s="78" t="s">
        <v>2995</v>
      </c>
      <c r="C7697" s="86" t="s">
        <v>1550</v>
      </c>
      <c r="D7697" s="122">
        <v>43849.437650462962</v>
      </c>
    </row>
    <row r="7698" spans="1:4" x14ac:dyDescent="0.25">
      <c r="A7698" s="78" t="s">
        <v>279</v>
      </c>
      <c r="B7698" s="78" t="s">
        <v>2739</v>
      </c>
      <c r="C7698" s="86" t="s">
        <v>1550</v>
      </c>
      <c r="D7698" s="122">
        <v>43849.437650462962</v>
      </c>
    </row>
    <row r="7699" spans="1:4" x14ac:dyDescent="0.25">
      <c r="A7699" s="78" t="s">
        <v>279</v>
      </c>
      <c r="B7699" s="78" t="s">
        <v>3005</v>
      </c>
      <c r="C7699" s="86" t="s">
        <v>1550</v>
      </c>
      <c r="D7699" s="122">
        <v>43849.437650462962</v>
      </c>
    </row>
    <row r="7700" spans="1:4" x14ac:dyDescent="0.25">
      <c r="A7700" s="78" t="s">
        <v>279</v>
      </c>
      <c r="B7700" s="78" t="s">
        <v>2740</v>
      </c>
      <c r="C7700" s="86" t="s">
        <v>1550</v>
      </c>
      <c r="D7700" s="122">
        <v>43849.437650462962</v>
      </c>
    </row>
    <row r="7701" spans="1:4" x14ac:dyDescent="0.25">
      <c r="A7701" s="78" t="s">
        <v>279</v>
      </c>
      <c r="B7701" s="78" t="s">
        <v>2460</v>
      </c>
      <c r="C7701" s="86" t="s">
        <v>1550</v>
      </c>
      <c r="D7701" s="122">
        <v>43849.437650462962</v>
      </c>
    </row>
    <row r="7702" spans="1:4" x14ac:dyDescent="0.25">
      <c r="A7702" s="78" t="s">
        <v>279</v>
      </c>
      <c r="B7702" s="78" t="s">
        <v>2741</v>
      </c>
      <c r="C7702" s="86" t="s">
        <v>1550</v>
      </c>
      <c r="D7702" s="122">
        <v>43849.437650462962</v>
      </c>
    </row>
    <row r="7703" spans="1:4" x14ac:dyDescent="0.25">
      <c r="A7703" s="78" t="s">
        <v>279</v>
      </c>
      <c r="B7703" s="78" t="s">
        <v>2987</v>
      </c>
      <c r="C7703" s="86" t="s">
        <v>1550</v>
      </c>
      <c r="D7703" s="122">
        <v>43849.437650462962</v>
      </c>
    </row>
    <row r="7704" spans="1:4" x14ac:dyDescent="0.25">
      <c r="A7704" s="78" t="s">
        <v>279</v>
      </c>
      <c r="B7704" s="78" t="s">
        <v>2742</v>
      </c>
      <c r="C7704" s="86" t="s">
        <v>1550</v>
      </c>
      <c r="D7704" s="122">
        <v>43849.437650462962</v>
      </c>
    </row>
    <row r="7705" spans="1:4" x14ac:dyDescent="0.25">
      <c r="A7705" s="78" t="s">
        <v>279</v>
      </c>
      <c r="B7705" s="78" t="s">
        <v>1726</v>
      </c>
      <c r="C7705" s="86" t="s">
        <v>1550</v>
      </c>
      <c r="D7705" s="122">
        <v>43849.437650462962</v>
      </c>
    </row>
    <row r="7706" spans="1:4" x14ac:dyDescent="0.25">
      <c r="A7706" s="78" t="s">
        <v>279</v>
      </c>
      <c r="B7706" s="78" t="s">
        <v>3078</v>
      </c>
      <c r="C7706" s="86" t="s">
        <v>1550</v>
      </c>
      <c r="D7706" s="122">
        <v>43849.437650462962</v>
      </c>
    </row>
    <row r="7707" spans="1:4" x14ac:dyDescent="0.25">
      <c r="A7707" s="78" t="s">
        <v>279</v>
      </c>
      <c r="B7707" s="78" t="s">
        <v>2565</v>
      </c>
      <c r="C7707" s="86" t="s">
        <v>1550</v>
      </c>
      <c r="D7707" s="122">
        <v>43849.437650462962</v>
      </c>
    </row>
    <row r="7708" spans="1:4" x14ac:dyDescent="0.25">
      <c r="A7708" s="78" t="s">
        <v>279</v>
      </c>
      <c r="B7708" s="78" t="s">
        <v>3075</v>
      </c>
      <c r="C7708" s="86" t="s">
        <v>1550</v>
      </c>
      <c r="D7708" s="122">
        <v>43849.437650462962</v>
      </c>
    </row>
    <row r="7709" spans="1:4" x14ac:dyDescent="0.25">
      <c r="A7709" s="78" t="s">
        <v>279</v>
      </c>
      <c r="B7709" s="78" t="s">
        <v>2743</v>
      </c>
      <c r="C7709" s="86" t="s">
        <v>1550</v>
      </c>
      <c r="D7709" s="122">
        <v>43849.437650462962</v>
      </c>
    </row>
    <row r="7710" spans="1:4" x14ac:dyDescent="0.25">
      <c r="A7710" s="78" t="s">
        <v>279</v>
      </c>
      <c r="B7710" s="78" t="s">
        <v>3079</v>
      </c>
      <c r="C7710" s="86" t="s">
        <v>1550</v>
      </c>
      <c r="D7710" s="122">
        <v>43849.437650462962</v>
      </c>
    </row>
    <row r="7711" spans="1:4" x14ac:dyDescent="0.25">
      <c r="A7711" s="78" t="s">
        <v>279</v>
      </c>
      <c r="B7711" s="78" t="s">
        <v>2986</v>
      </c>
      <c r="C7711" s="86" t="s">
        <v>1550</v>
      </c>
      <c r="D7711" s="122">
        <v>43849.437650462962</v>
      </c>
    </row>
    <row r="7712" spans="1:4" x14ac:dyDescent="0.25">
      <c r="A7712" s="78" t="s">
        <v>279</v>
      </c>
      <c r="B7712" s="78" t="s">
        <v>2744</v>
      </c>
      <c r="C7712" s="86" t="s">
        <v>1550</v>
      </c>
      <c r="D7712" s="122">
        <v>43849.437650462962</v>
      </c>
    </row>
    <row r="7713" spans="1:4" x14ac:dyDescent="0.25">
      <c r="A7713" s="78" t="s">
        <v>279</v>
      </c>
      <c r="B7713" s="78" t="s">
        <v>2981</v>
      </c>
      <c r="C7713" s="86" t="s">
        <v>1550</v>
      </c>
      <c r="D7713" s="122">
        <v>43849.437650462962</v>
      </c>
    </row>
    <row r="7714" spans="1:4" x14ac:dyDescent="0.25">
      <c r="A7714" s="78" t="s">
        <v>279</v>
      </c>
      <c r="B7714" s="78" t="s">
        <v>2540</v>
      </c>
      <c r="C7714" s="86" t="s">
        <v>1550</v>
      </c>
      <c r="D7714" s="122">
        <v>43849.437650462962</v>
      </c>
    </row>
    <row r="7715" spans="1:4" x14ac:dyDescent="0.25">
      <c r="A7715" s="78" t="s">
        <v>279</v>
      </c>
      <c r="B7715" s="78" t="s">
        <v>3080</v>
      </c>
      <c r="C7715" s="86" t="s">
        <v>1550</v>
      </c>
      <c r="D7715" s="122">
        <v>43849.437650462962</v>
      </c>
    </row>
    <row r="7716" spans="1:4" x14ac:dyDescent="0.25">
      <c r="A7716" s="78" t="s">
        <v>279</v>
      </c>
      <c r="B7716" s="78" t="s">
        <v>2980</v>
      </c>
      <c r="C7716" s="86" t="s">
        <v>1550</v>
      </c>
      <c r="D7716" s="122">
        <v>43849.437650462962</v>
      </c>
    </row>
    <row r="7717" spans="1:4" x14ac:dyDescent="0.25">
      <c r="A7717" s="78" t="s">
        <v>279</v>
      </c>
      <c r="B7717" s="78" t="s">
        <v>2994</v>
      </c>
      <c r="C7717" s="86" t="s">
        <v>1550</v>
      </c>
      <c r="D7717" s="122">
        <v>43849.437650462962</v>
      </c>
    </row>
    <row r="7718" spans="1:4" x14ac:dyDescent="0.25">
      <c r="A7718" s="78" t="s">
        <v>279</v>
      </c>
      <c r="B7718" s="78" t="s">
        <v>3035</v>
      </c>
      <c r="C7718" s="86" t="s">
        <v>1550</v>
      </c>
      <c r="D7718" s="122">
        <v>43849.437650462962</v>
      </c>
    </row>
    <row r="7719" spans="1:4" x14ac:dyDescent="0.25">
      <c r="A7719" s="78" t="s">
        <v>279</v>
      </c>
      <c r="B7719" s="78" t="s">
        <v>2746</v>
      </c>
      <c r="C7719" s="86" t="s">
        <v>1550</v>
      </c>
      <c r="D7719" s="122">
        <v>43849.437650462962</v>
      </c>
    </row>
    <row r="7720" spans="1:4" x14ac:dyDescent="0.25">
      <c r="A7720" s="78" t="s">
        <v>279</v>
      </c>
      <c r="B7720" s="78" t="s">
        <v>3081</v>
      </c>
      <c r="C7720" s="86" t="s">
        <v>1550</v>
      </c>
      <c r="D7720" s="122">
        <v>43849.437650462962</v>
      </c>
    </row>
    <row r="7721" spans="1:4" x14ac:dyDescent="0.25">
      <c r="A7721" s="78" t="s">
        <v>279</v>
      </c>
      <c r="B7721" s="78" t="s">
        <v>2680</v>
      </c>
      <c r="C7721" s="86" t="s">
        <v>1550</v>
      </c>
      <c r="D7721" s="122">
        <v>43849.437650462962</v>
      </c>
    </row>
    <row r="7722" spans="1:4" x14ac:dyDescent="0.25">
      <c r="A7722" s="78" t="s">
        <v>279</v>
      </c>
      <c r="B7722" s="78" t="s">
        <v>3082</v>
      </c>
      <c r="C7722" s="86" t="s">
        <v>1550</v>
      </c>
      <c r="D7722" s="122">
        <v>43849.437650462962</v>
      </c>
    </row>
    <row r="7723" spans="1:4" x14ac:dyDescent="0.25">
      <c r="A7723" s="78" t="s">
        <v>279</v>
      </c>
      <c r="B7723" s="78" t="s">
        <v>2604</v>
      </c>
      <c r="C7723" s="86" t="s">
        <v>1550</v>
      </c>
      <c r="D7723" s="122">
        <v>43849.437650462962</v>
      </c>
    </row>
    <row r="7724" spans="1:4" x14ac:dyDescent="0.25">
      <c r="A7724" s="78" t="s">
        <v>279</v>
      </c>
      <c r="B7724" s="78" t="s">
        <v>2990</v>
      </c>
      <c r="C7724" s="86" t="s">
        <v>1550</v>
      </c>
      <c r="D7724" s="122">
        <v>43849.437650462962</v>
      </c>
    </row>
    <row r="7725" spans="1:4" x14ac:dyDescent="0.25">
      <c r="A7725" s="78" t="s">
        <v>279</v>
      </c>
      <c r="B7725" s="78" t="s">
        <v>2603</v>
      </c>
      <c r="C7725" s="86" t="s">
        <v>1550</v>
      </c>
      <c r="D7725" s="122">
        <v>43849.437650462962</v>
      </c>
    </row>
    <row r="7726" spans="1:4" x14ac:dyDescent="0.25">
      <c r="A7726" s="78" t="s">
        <v>279</v>
      </c>
      <c r="B7726" s="78" t="s">
        <v>2748</v>
      </c>
      <c r="C7726" s="86" t="s">
        <v>1550</v>
      </c>
      <c r="D7726" s="122">
        <v>43849.437650462962</v>
      </c>
    </row>
    <row r="7727" spans="1:4" x14ac:dyDescent="0.25">
      <c r="A7727" s="78" t="s">
        <v>279</v>
      </c>
      <c r="B7727" s="78" t="s">
        <v>3068</v>
      </c>
      <c r="C7727" s="86" t="s">
        <v>1549</v>
      </c>
      <c r="D7727" s="122">
        <v>43847.649386574078</v>
      </c>
    </row>
    <row r="7728" spans="1:4" x14ac:dyDescent="0.25">
      <c r="A7728" s="78" t="s">
        <v>279</v>
      </c>
      <c r="B7728" s="78" t="s">
        <v>2547</v>
      </c>
      <c r="C7728" s="86" t="s">
        <v>1549</v>
      </c>
      <c r="D7728" s="122">
        <v>43847.649386574078</v>
      </c>
    </row>
    <row r="7729" spans="1:4" x14ac:dyDescent="0.25">
      <c r="A7729" s="78" t="s">
        <v>279</v>
      </c>
      <c r="B7729" s="78" t="s">
        <v>2654</v>
      </c>
      <c r="C7729" s="86" t="s">
        <v>1549</v>
      </c>
      <c r="D7729" s="122">
        <v>43847.649386574078</v>
      </c>
    </row>
    <row r="7730" spans="1:4" x14ac:dyDescent="0.25">
      <c r="A7730" s="78" t="s">
        <v>279</v>
      </c>
      <c r="B7730" s="78" t="s">
        <v>2980</v>
      </c>
      <c r="C7730" s="86" t="s">
        <v>1549</v>
      </c>
      <c r="D7730" s="122">
        <v>43847.649386574078</v>
      </c>
    </row>
    <row r="7731" spans="1:4" x14ac:dyDescent="0.25">
      <c r="A7731" s="78" t="s">
        <v>279</v>
      </c>
      <c r="B7731" s="78" t="s">
        <v>3089</v>
      </c>
      <c r="C7731" s="86" t="s">
        <v>1549</v>
      </c>
      <c r="D7731" s="122">
        <v>43847.649386574078</v>
      </c>
    </row>
    <row r="7732" spans="1:4" x14ac:dyDescent="0.25">
      <c r="A7732" s="78" t="s">
        <v>279</v>
      </c>
      <c r="B7732" s="78" t="s">
        <v>3160</v>
      </c>
      <c r="C7732" s="86" t="s">
        <v>1549</v>
      </c>
      <c r="D7732" s="122">
        <v>43847.649386574078</v>
      </c>
    </row>
    <row r="7733" spans="1:4" x14ac:dyDescent="0.25">
      <c r="A7733" s="78" t="s">
        <v>279</v>
      </c>
      <c r="B7733" s="78" t="s">
        <v>2472</v>
      </c>
      <c r="C7733" s="86" t="s">
        <v>1549</v>
      </c>
      <c r="D7733" s="122">
        <v>43847.649386574078</v>
      </c>
    </row>
    <row r="7734" spans="1:4" x14ac:dyDescent="0.25">
      <c r="A7734" s="78" t="s">
        <v>279</v>
      </c>
      <c r="B7734" s="78" t="s">
        <v>2990</v>
      </c>
      <c r="C7734" s="86" t="s">
        <v>1549</v>
      </c>
      <c r="D7734" s="122">
        <v>43847.649386574078</v>
      </c>
    </row>
    <row r="7735" spans="1:4" x14ac:dyDescent="0.25">
      <c r="A7735" s="78" t="s">
        <v>279</v>
      </c>
      <c r="B7735" s="78" t="s">
        <v>2483</v>
      </c>
      <c r="C7735" s="86" t="s">
        <v>1549</v>
      </c>
      <c r="D7735" s="122">
        <v>43847.649386574078</v>
      </c>
    </row>
    <row r="7736" spans="1:4" x14ac:dyDescent="0.25">
      <c r="A7736" s="78" t="s">
        <v>279</v>
      </c>
      <c r="B7736" s="78" t="s">
        <v>2983</v>
      </c>
      <c r="C7736" s="86" t="s">
        <v>1549</v>
      </c>
      <c r="D7736" s="122">
        <v>43847.649386574078</v>
      </c>
    </row>
    <row r="7737" spans="1:4" x14ac:dyDescent="0.25">
      <c r="A7737" s="78" t="s">
        <v>279</v>
      </c>
      <c r="B7737" s="78" t="s">
        <v>3053</v>
      </c>
      <c r="C7737" s="86" t="s">
        <v>1549</v>
      </c>
      <c r="D7737" s="122">
        <v>43847.649386574078</v>
      </c>
    </row>
    <row r="7738" spans="1:4" x14ac:dyDescent="0.25">
      <c r="A7738" s="78" t="s">
        <v>279</v>
      </c>
      <c r="B7738" s="78" t="s">
        <v>3040</v>
      </c>
      <c r="C7738" s="86" t="s">
        <v>1549</v>
      </c>
      <c r="D7738" s="122">
        <v>43847.649386574078</v>
      </c>
    </row>
    <row r="7739" spans="1:4" x14ac:dyDescent="0.25">
      <c r="A7739" s="78" t="s">
        <v>279</v>
      </c>
      <c r="B7739" s="78" t="s">
        <v>511</v>
      </c>
      <c r="C7739" s="86" t="s">
        <v>1549</v>
      </c>
      <c r="D7739" s="122">
        <v>43847.649386574078</v>
      </c>
    </row>
    <row r="7740" spans="1:4" x14ac:dyDescent="0.25">
      <c r="A7740" s="78" t="s">
        <v>279</v>
      </c>
      <c r="B7740" s="78" t="s">
        <v>2992</v>
      </c>
      <c r="C7740" s="86" t="s">
        <v>1549</v>
      </c>
      <c r="D7740" s="122">
        <v>43847.649386574078</v>
      </c>
    </row>
    <row r="7741" spans="1:4" x14ac:dyDescent="0.25">
      <c r="A7741" s="78" t="s">
        <v>279</v>
      </c>
      <c r="B7741" s="78" t="s">
        <v>2450</v>
      </c>
      <c r="C7741" s="86" t="s">
        <v>1549</v>
      </c>
      <c r="D7741" s="122">
        <v>43847.649386574078</v>
      </c>
    </row>
    <row r="7742" spans="1:4" x14ac:dyDescent="0.25">
      <c r="A7742" s="78" t="s">
        <v>279</v>
      </c>
      <c r="B7742" s="78">
        <v>10</v>
      </c>
      <c r="C7742" s="86" t="s">
        <v>1549</v>
      </c>
      <c r="D7742" s="122">
        <v>43847.649386574078</v>
      </c>
    </row>
    <row r="7743" spans="1:4" x14ac:dyDescent="0.25">
      <c r="A7743" s="78" t="s">
        <v>279</v>
      </c>
      <c r="B7743" s="78" t="s">
        <v>3032</v>
      </c>
      <c r="C7743" s="86" t="s">
        <v>1549</v>
      </c>
      <c r="D7743" s="122">
        <v>43847.649386574078</v>
      </c>
    </row>
    <row r="7744" spans="1:4" x14ac:dyDescent="0.25">
      <c r="A7744" s="78" t="s">
        <v>279</v>
      </c>
      <c r="B7744" s="78">
        <v>31</v>
      </c>
      <c r="C7744" s="86" t="s">
        <v>1549</v>
      </c>
      <c r="D7744" s="122">
        <v>43847.649386574078</v>
      </c>
    </row>
    <row r="7745" spans="1:4" x14ac:dyDescent="0.25">
      <c r="A7745" s="78" t="s">
        <v>279</v>
      </c>
      <c r="B7745" s="78" t="s">
        <v>2982</v>
      </c>
      <c r="C7745" s="86" t="s">
        <v>1549</v>
      </c>
      <c r="D7745" s="122">
        <v>43847.649386574078</v>
      </c>
    </row>
    <row r="7746" spans="1:4" x14ac:dyDescent="0.25">
      <c r="A7746" s="78" t="s">
        <v>279</v>
      </c>
      <c r="B7746" s="78">
        <v>2020</v>
      </c>
      <c r="C7746" s="86" t="s">
        <v>1549</v>
      </c>
      <c r="D7746" s="122">
        <v>43847.649386574078</v>
      </c>
    </row>
    <row r="7747" spans="1:4" x14ac:dyDescent="0.25">
      <c r="A7747" s="78" t="s">
        <v>279</v>
      </c>
      <c r="B7747" s="78" t="s">
        <v>3008</v>
      </c>
      <c r="C7747" s="86" t="s">
        <v>1549</v>
      </c>
      <c r="D7747" s="122">
        <v>43847.649386574078</v>
      </c>
    </row>
    <row r="7748" spans="1:4" x14ac:dyDescent="0.25">
      <c r="A7748" s="78" t="s">
        <v>279</v>
      </c>
      <c r="B7748" s="78" t="s">
        <v>3009</v>
      </c>
      <c r="C7748" s="86" t="s">
        <v>1549</v>
      </c>
      <c r="D7748" s="122">
        <v>43847.649386574078</v>
      </c>
    </row>
    <row r="7749" spans="1:4" x14ac:dyDescent="0.25">
      <c r="A7749" s="78" t="s">
        <v>279</v>
      </c>
      <c r="B7749" s="78" t="s">
        <v>2465</v>
      </c>
      <c r="C7749" s="86" t="s">
        <v>1549</v>
      </c>
      <c r="D7749" s="122">
        <v>43847.649386574078</v>
      </c>
    </row>
    <row r="7750" spans="1:4" x14ac:dyDescent="0.25">
      <c r="A7750" s="78" t="s">
        <v>279</v>
      </c>
      <c r="B7750" s="78" t="s">
        <v>3311</v>
      </c>
      <c r="C7750" s="86" t="s">
        <v>1549</v>
      </c>
      <c r="D7750" s="122">
        <v>43847.649386574078</v>
      </c>
    </row>
    <row r="7751" spans="1:4" x14ac:dyDescent="0.25">
      <c r="A7751" s="78" t="s">
        <v>279</v>
      </c>
      <c r="B7751" s="78" t="s">
        <v>2994</v>
      </c>
      <c r="C7751" s="86" t="s">
        <v>1549</v>
      </c>
      <c r="D7751" s="122">
        <v>43847.649386574078</v>
      </c>
    </row>
    <row r="7752" spans="1:4" x14ac:dyDescent="0.25">
      <c r="A7752" s="78" t="s">
        <v>279</v>
      </c>
      <c r="B7752" s="78" t="s">
        <v>3039</v>
      </c>
      <c r="C7752" s="86" t="s">
        <v>1549</v>
      </c>
      <c r="D7752" s="122">
        <v>43847.649386574078</v>
      </c>
    </row>
    <row r="7753" spans="1:4" x14ac:dyDescent="0.25">
      <c r="A7753" s="78" t="s">
        <v>279</v>
      </c>
      <c r="B7753" s="78" t="s">
        <v>3024</v>
      </c>
      <c r="C7753" s="86" t="s">
        <v>1549</v>
      </c>
      <c r="D7753" s="122">
        <v>43847.649386574078</v>
      </c>
    </row>
    <row r="7754" spans="1:4" x14ac:dyDescent="0.25">
      <c r="A7754" s="78" t="s">
        <v>279</v>
      </c>
      <c r="B7754" s="78" t="s">
        <v>3069</v>
      </c>
      <c r="C7754" s="86" t="s">
        <v>1548</v>
      </c>
      <c r="D7754" s="122">
        <v>43847.542962962965</v>
      </c>
    </row>
    <row r="7755" spans="1:4" x14ac:dyDescent="0.25">
      <c r="A7755" s="78" t="s">
        <v>279</v>
      </c>
      <c r="B7755" s="78" t="s">
        <v>2570</v>
      </c>
      <c r="C7755" s="86" t="s">
        <v>1548</v>
      </c>
      <c r="D7755" s="122">
        <v>43847.542962962965</v>
      </c>
    </row>
    <row r="7756" spans="1:4" x14ac:dyDescent="0.25">
      <c r="A7756" s="78" t="s">
        <v>279</v>
      </c>
      <c r="B7756" s="78" t="s">
        <v>3119</v>
      </c>
      <c r="C7756" s="86" t="s">
        <v>1548</v>
      </c>
      <c r="D7756" s="122">
        <v>43847.542962962965</v>
      </c>
    </row>
    <row r="7757" spans="1:4" x14ac:dyDescent="0.25">
      <c r="A7757" s="78" t="s">
        <v>279</v>
      </c>
      <c r="B7757" s="78" t="s">
        <v>2999</v>
      </c>
      <c r="C7757" s="86" t="s">
        <v>1548</v>
      </c>
      <c r="D7757" s="122">
        <v>43847.542962962965</v>
      </c>
    </row>
    <row r="7758" spans="1:4" x14ac:dyDescent="0.25">
      <c r="A7758" s="78" t="s">
        <v>279</v>
      </c>
      <c r="B7758" s="78" t="s">
        <v>2981</v>
      </c>
      <c r="C7758" s="86" t="s">
        <v>1548</v>
      </c>
      <c r="D7758" s="122">
        <v>43847.542962962965</v>
      </c>
    </row>
    <row r="7759" spans="1:4" x14ac:dyDescent="0.25">
      <c r="A7759" s="78" t="s">
        <v>279</v>
      </c>
      <c r="B7759" s="78" t="s">
        <v>2994</v>
      </c>
      <c r="C7759" s="86" t="s">
        <v>1548</v>
      </c>
      <c r="D7759" s="122">
        <v>43847.542962962965</v>
      </c>
    </row>
    <row r="7760" spans="1:4" x14ac:dyDescent="0.25">
      <c r="A7760" s="78" t="s">
        <v>279</v>
      </c>
      <c r="B7760" s="78" t="s">
        <v>3028</v>
      </c>
      <c r="C7760" s="86" t="s">
        <v>1548</v>
      </c>
      <c r="D7760" s="122">
        <v>43847.542962962965</v>
      </c>
    </row>
    <row r="7761" spans="1:4" x14ac:dyDescent="0.25">
      <c r="A7761" s="78" t="s">
        <v>279</v>
      </c>
      <c r="B7761" s="78" t="s">
        <v>3029</v>
      </c>
      <c r="C7761" s="86" t="s">
        <v>1548</v>
      </c>
      <c r="D7761" s="122">
        <v>43847.542962962965</v>
      </c>
    </row>
    <row r="7762" spans="1:4" x14ac:dyDescent="0.25">
      <c r="A7762" s="78" t="s">
        <v>279</v>
      </c>
      <c r="B7762" s="78" t="s">
        <v>2571</v>
      </c>
      <c r="C7762" s="86" t="s">
        <v>1548</v>
      </c>
      <c r="D7762" s="122">
        <v>43847.542962962965</v>
      </c>
    </row>
    <row r="7763" spans="1:4" x14ac:dyDescent="0.25">
      <c r="A7763" s="78" t="s">
        <v>279</v>
      </c>
      <c r="B7763" s="78" t="s">
        <v>2989</v>
      </c>
      <c r="C7763" s="86" t="s">
        <v>1548</v>
      </c>
      <c r="D7763" s="122">
        <v>43847.542962962965</v>
      </c>
    </row>
    <row r="7764" spans="1:4" x14ac:dyDescent="0.25">
      <c r="A7764" s="78" t="s">
        <v>279</v>
      </c>
      <c r="B7764" s="78" t="s">
        <v>3120</v>
      </c>
      <c r="C7764" s="86" t="s">
        <v>1548</v>
      </c>
      <c r="D7764" s="122">
        <v>43847.542962962965</v>
      </c>
    </row>
    <row r="7765" spans="1:4" x14ac:dyDescent="0.25">
      <c r="A7765" s="78" t="s">
        <v>279</v>
      </c>
      <c r="B7765" s="78" t="s">
        <v>2572</v>
      </c>
      <c r="C7765" s="86" t="s">
        <v>1548</v>
      </c>
      <c r="D7765" s="122">
        <v>43847.542962962965</v>
      </c>
    </row>
    <row r="7766" spans="1:4" x14ac:dyDescent="0.25">
      <c r="A7766" s="78" t="s">
        <v>279</v>
      </c>
      <c r="B7766" s="78" t="s">
        <v>3008</v>
      </c>
      <c r="C7766" s="86" t="s">
        <v>1548</v>
      </c>
      <c r="D7766" s="122">
        <v>43847.542962962965</v>
      </c>
    </row>
    <row r="7767" spans="1:4" x14ac:dyDescent="0.25">
      <c r="A7767" s="78" t="s">
        <v>279</v>
      </c>
      <c r="B7767" s="78" t="s">
        <v>3009</v>
      </c>
      <c r="C7767" s="86" t="s">
        <v>1548</v>
      </c>
      <c r="D7767" s="122">
        <v>43847.542962962965</v>
      </c>
    </row>
    <row r="7768" spans="1:4" x14ac:dyDescent="0.25">
      <c r="A7768" s="78" t="s">
        <v>279</v>
      </c>
      <c r="B7768" s="78" t="s">
        <v>2465</v>
      </c>
      <c r="C7768" s="86" t="s">
        <v>1548</v>
      </c>
      <c r="D7768" s="122">
        <v>43847.542962962965</v>
      </c>
    </row>
    <row r="7769" spans="1:4" x14ac:dyDescent="0.25">
      <c r="A7769" s="78" t="s">
        <v>279</v>
      </c>
      <c r="B7769" s="78" t="s">
        <v>3312</v>
      </c>
      <c r="C7769" s="86" t="s">
        <v>1548</v>
      </c>
      <c r="D7769" s="122">
        <v>43847.542962962965</v>
      </c>
    </row>
    <row r="7770" spans="1:4" x14ac:dyDescent="0.25">
      <c r="A7770" s="78" t="s">
        <v>279</v>
      </c>
      <c r="B7770" s="78" t="s">
        <v>3086</v>
      </c>
      <c r="C7770" s="86" t="s">
        <v>1548</v>
      </c>
      <c r="D7770" s="122">
        <v>43847.542962962965</v>
      </c>
    </row>
    <row r="7771" spans="1:4" x14ac:dyDescent="0.25">
      <c r="A7771" s="78" t="s">
        <v>279</v>
      </c>
      <c r="B7771" s="78">
        <v>10</v>
      </c>
      <c r="C7771" s="86" t="s">
        <v>1548</v>
      </c>
      <c r="D7771" s="122">
        <v>43847.542962962965</v>
      </c>
    </row>
    <row r="7772" spans="1:4" x14ac:dyDescent="0.25">
      <c r="A7772" s="78" t="s">
        <v>279</v>
      </c>
      <c r="B7772" s="78" t="s">
        <v>3087</v>
      </c>
      <c r="C7772" s="86" t="s">
        <v>1548</v>
      </c>
      <c r="D7772" s="122">
        <v>43847.542962962965</v>
      </c>
    </row>
    <row r="7773" spans="1:4" x14ac:dyDescent="0.25">
      <c r="A7773" s="78" t="s">
        <v>279</v>
      </c>
      <c r="B7773" s="78" t="s">
        <v>3032</v>
      </c>
      <c r="C7773" s="86" t="s">
        <v>1548</v>
      </c>
      <c r="D7773" s="122">
        <v>43847.542962962965</v>
      </c>
    </row>
    <row r="7774" spans="1:4" x14ac:dyDescent="0.25">
      <c r="A7774" s="78" t="s">
        <v>279</v>
      </c>
      <c r="B7774" s="78" t="s">
        <v>3122</v>
      </c>
      <c r="C7774" s="86" t="s">
        <v>1548</v>
      </c>
      <c r="D7774" s="122">
        <v>43847.542962962965</v>
      </c>
    </row>
    <row r="7775" spans="1:4" x14ac:dyDescent="0.25">
      <c r="A7775" s="78" t="s">
        <v>279</v>
      </c>
      <c r="B7775" s="78" t="s">
        <v>2990</v>
      </c>
      <c r="C7775" s="86" t="s">
        <v>1548</v>
      </c>
      <c r="D7775" s="122">
        <v>43847.542962962965</v>
      </c>
    </row>
    <row r="7776" spans="1:4" x14ac:dyDescent="0.25">
      <c r="A7776" s="78" t="s">
        <v>279</v>
      </c>
      <c r="B7776" s="78" t="s">
        <v>3123</v>
      </c>
      <c r="C7776" s="86" t="s">
        <v>1548</v>
      </c>
      <c r="D7776" s="122">
        <v>43847.542962962965</v>
      </c>
    </row>
    <row r="7777" spans="1:4" x14ac:dyDescent="0.25">
      <c r="A7777" s="78" t="s">
        <v>279</v>
      </c>
      <c r="B7777" s="78" t="s">
        <v>1907</v>
      </c>
      <c r="C7777" s="86" t="s">
        <v>1548</v>
      </c>
      <c r="D7777" s="122">
        <v>43847.542962962965</v>
      </c>
    </row>
    <row r="7778" spans="1:4" x14ac:dyDescent="0.25">
      <c r="A7778" s="78" t="s">
        <v>279</v>
      </c>
      <c r="B7778" s="78">
        <v>31</v>
      </c>
      <c r="C7778" s="86" t="s">
        <v>1548</v>
      </c>
      <c r="D7778" s="122">
        <v>43847.542962962965</v>
      </c>
    </row>
    <row r="7779" spans="1:4" x14ac:dyDescent="0.25">
      <c r="A7779" s="78" t="s">
        <v>279</v>
      </c>
      <c r="B7779" s="78" t="s">
        <v>2982</v>
      </c>
      <c r="C7779" s="86" t="s">
        <v>1548</v>
      </c>
      <c r="D7779" s="122">
        <v>43847.542962962965</v>
      </c>
    </row>
    <row r="7780" spans="1:4" x14ac:dyDescent="0.25">
      <c r="A7780" s="78" t="s">
        <v>279</v>
      </c>
      <c r="B7780" s="78" t="s">
        <v>2446</v>
      </c>
      <c r="C7780" s="86" t="s">
        <v>1548</v>
      </c>
      <c r="D7780" s="122">
        <v>43847.542962962965</v>
      </c>
    </row>
    <row r="7781" spans="1:4" x14ac:dyDescent="0.25">
      <c r="A7781" s="78" t="s">
        <v>279</v>
      </c>
      <c r="B7781" s="78" t="s">
        <v>3124</v>
      </c>
      <c r="C7781" s="86" t="s">
        <v>1548</v>
      </c>
      <c r="D7781" s="122">
        <v>43847.542962962965</v>
      </c>
    </row>
    <row r="7782" spans="1:4" x14ac:dyDescent="0.25">
      <c r="A7782" s="78" t="s">
        <v>279</v>
      </c>
      <c r="B7782" s="78" t="s">
        <v>2991</v>
      </c>
      <c r="C7782" s="86" t="s">
        <v>1548</v>
      </c>
      <c r="D7782" s="122">
        <v>43847.542962962965</v>
      </c>
    </row>
    <row r="7783" spans="1:4" x14ac:dyDescent="0.25">
      <c r="A7783" s="78" t="s">
        <v>279</v>
      </c>
      <c r="B7783" s="78" t="s">
        <v>3125</v>
      </c>
      <c r="C7783" s="86" t="s">
        <v>1548</v>
      </c>
      <c r="D7783" s="122">
        <v>43847.542962962965</v>
      </c>
    </row>
    <row r="7784" spans="1:4" x14ac:dyDescent="0.25">
      <c r="A7784" s="78" t="s">
        <v>279</v>
      </c>
      <c r="B7784" s="78" t="s">
        <v>2983</v>
      </c>
      <c r="C7784" s="86" t="s">
        <v>1548</v>
      </c>
      <c r="D7784" s="122">
        <v>43847.542962962965</v>
      </c>
    </row>
    <row r="7785" spans="1:4" x14ac:dyDescent="0.25">
      <c r="A7785" s="78" t="s">
        <v>279</v>
      </c>
      <c r="B7785" s="78" t="s">
        <v>511</v>
      </c>
      <c r="C7785" s="86" t="s">
        <v>1548</v>
      </c>
      <c r="D7785" s="122">
        <v>43847.542962962965</v>
      </c>
    </row>
    <row r="7786" spans="1:4" x14ac:dyDescent="0.25">
      <c r="A7786" s="78" t="s">
        <v>279</v>
      </c>
      <c r="B7786" s="78" t="s">
        <v>2482</v>
      </c>
      <c r="C7786" s="86" t="s">
        <v>1548</v>
      </c>
      <c r="D7786" s="122">
        <v>43847.542962962965</v>
      </c>
    </row>
    <row r="7787" spans="1:4" x14ac:dyDescent="0.25">
      <c r="A7787" s="78" t="s">
        <v>279</v>
      </c>
      <c r="B7787" s="78" t="s">
        <v>3126</v>
      </c>
      <c r="C7787" s="86" t="s">
        <v>1548</v>
      </c>
      <c r="D7787" s="122">
        <v>43847.542962962965</v>
      </c>
    </row>
    <row r="7788" spans="1:4" x14ac:dyDescent="0.25">
      <c r="A7788" s="78" t="s">
        <v>279</v>
      </c>
      <c r="B7788" s="78" t="s">
        <v>3068</v>
      </c>
      <c r="C7788" s="86" t="s">
        <v>1543</v>
      </c>
      <c r="D7788" s="122">
        <v>43845.816053240742</v>
      </c>
    </row>
    <row r="7789" spans="1:4" x14ac:dyDescent="0.25">
      <c r="A7789" s="78" t="s">
        <v>279</v>
      </c>
      <c r="B7789" s="78" t="s">
        <v>2547</v>
      </c>
      <c r="C7789" s="86" t="s">
        <v>1543</v>
      </c>
      <c r="D7789" s="122">
        <v>43845.816053240742</v>
      </c>
    </row>
    <row r="7790" spans="1:4" x14ac:dyDescent="0.25">
      <c r="A7790" s="78" t="s">
        <v>279</v>
      </c>
      <c r="B7790" s="78" t="s">
        <v>2654</v>
      </c>
      <c r="C7790" s="86" t="s">
        <v>1543</v>
      </c>
      <c r="D7790" s="122">
        <v>43845.816053240742</v>
      </c>
    </row>
    <row r="7791" spans="1:4" x14ac:dyDescent="0.25">
      <c r="A7791" s="78" t="s">
        <v>279</v>
      </c>
      <c r="B7791" s="78" t="s">
        <v>2980</v>
      </c>
      <c r="C7791" s="86" t="s">
        <v>1543</v>
      </c>
      <c r="D7791" s="122">
        <v>43845.816053240742</v>
      </c>
    </row>
    <row r="7792" spans="1:4" x14ac:dyDescent="0.25">
      <c r="A7792" s="78" t="s">
        <v>279</v>
      </c>
      <c r="B7792" s="78" t="s">
        <v>3089</v>
      </c>
      <c r="C7792" s="86" t="s">
        <v>1543</v>
      </c>
      <c r="D7792" s="122">
        <v>43845.816053240742</v>
      </c>
    </row>
    <row r="7793" spans="1:4" x14ac:dyDescent="0.25">
      <c r="A7793" s="78" t="s">
        <v>279</v>
      </c>
      <c r="B7793" s="78" t="s">
        <v>3160</v>
      </c>
      <c r="C7793" s="86" t="s">
        <v>1543</v>
      </c>
      <c r="D7793" s="122">
        <v>43845.816053240742</v>
      </c>
    </row>
    <row r="7794" spans="1:4" x14ac:dyDescent="0.25">
      <c r="A7794" s="78" t="s">
        <v>279</v>
      </c>
      <c r="B7794" s="78" t="s">
        <v>2472</v>
      </c>
      <c r="C7794" s="86" t="s">
        <v>1543</v>
      </c>
      <c r="D7794" s="122">
        <v>43845.816053240742</v>
      </c>
    </row>
    <row r="7795" spans="1:4" x14ac:dyDescent="0.25">
      <c r="A7795" s="78" t="s">
        <v>279</v>
      </c>
      <c r="B7795" s="78" t="s">
        <v>2990</v>
      </c>
      <c r="C7795" s="86" t="s">
        <v>1543</v>
      </c>
      <c r="D7795" s="122">
        <v>43845.816053240742</v>
      </c>
    </row>
    <row r="7796" spans="1:4" x14ac:dyDescent="0.25">
      <c r="A7796" s="78" t="s">
        <v>279</v>
      </c>
      <c r="B7796" s="78" t="s">
        <v>2483</v>
      </c>
      <c r="C7796" s="86" t="s">
        <v>1543</v>
      </c>
      <c r="D7796" s="122">
        <v>43845.816053240742</v>
      </c>
    </row>
    <row r="7797" spans="1:4" x14ac:dyDescent="0.25">
      <c r="A7797" s="78" t="s">
        <v>279</v>
      </c>
      <c r="B7797" s="78" t="s">
        <v>2983</v>
      </c>
      <c r="C7797" s="86" t="s">
        <v>1543</v>
      </c>
      <c r="D7797" s="122">
        <v>43845.816053240742</v>
      </c>
    </row>
    <row r="7798" spans="1:4" x14ac:dyDescent="0.25">
      <c r="A7798" s="78" t="s">
        <v>279</v>
      </c>
      <c r="B7798" s="78" t="s">
        <v>3053</v>
      </c>
      <c r="C7798" s="86" t="s">
        <v>1543</v>
      </c>
      <c r="D7798" s="122">
        <v>43845.816053240742</v>
      </c>
    </row>
    <row r="7799" spans="1:4" x14ac:dyDescent="0.25">
      <c r="A7799" s="78" t="s">
        <v>279</v>
      </c>
      <c r="B7799" s="78" t="s">
        <v>3040</v>
      </c>
      <c r="C7799" s="86" t="s">
        <v>1543</v>
      </c>
      <c r="D7799" s="122">
        <v>43845.816053240742</v>
      </c>
    </row>
    <row r="7800" spans="1:4" x14ac:dyDescent="0.25">
      <c r="A7800" s="78" t="s">
        <v>279</v>
      </c>
      <c r="B7800" s="78" t="s">
        <v>511</v>
      </c>
      <c r="C7800" s="86" t="s">
        <v>1543</v>
      </c>
      <c r="D7800" s="122">
        <v>43845.816053240742</v>
      </c>
    </row>
    <row r="7801" spans="1:4" x14ac:dyDescent="0.25">
      <c r="A7801" s="78" t="s">
        <v>279</v>
      </c>
      <c r="B7801" s="78" t="s">
        <v>2992</v>
      </c>
      <c r="C7801" s="86" t="s">
        <v>1543</v>
      </c>
      <c r="D7801" s="122">
        <v>43845.816053240742</v>
      </c>
    </row>
    <row r="7802" spans="1:4" x14ac:dyDescent="0.25">
      <c r="A7802" s="78" t="s">
        <v>279</v>
      </c>
      <c r="B7802" s="78" t="s">
        <v>2450</v>
      </c>
      <c r="C7802" s="86" t="s">
        <v>1543</v>
      </c>
      <c r="D7802" s="122">
        <v>43845.816053240742</v>
      </c>
    </row>
    <row r="7803" spans="1:4" x14ac:dyDescent="0.25">
      <c r="A7803" s="78" t="s">
        <v>279</v>
      </c>
      <c r="B7803" s="78">
        <v>10</v>
      </c>
      <c r="C7803" s="86" t="s">
        <v>1543</v>
      </c>
      <c r="D7803" s="122">
        <v>43845.816053240742</v>
      </c>
    </row>
    <row r="7804" spans="1:4" x14ac:dyDescent="0.25">
      <c r="A7804" s="78" t="s">
        <v>279</v>
      </c>
      <c r="B7804" s="78" t="s">
        <v>3032</v>
      </c>
      <c r="C7804" s="86" t="s">
        <v>1543</v>
      </c>
      <c r="D7804" s="122">
        <v>43845.816053240742</v>
      </c>
    </row>
    <row r="7805" spans="1:4" x14ac:dyDescent="0.25">
      <c r="A7805" s="78" t="s">
        <v>279</v>
      </c>
      <c r="B7805" s="78">
        <v>31</v>
      </c>
      <c r="C7805" s="86" t="s">
        <v>1543</v>
      </c>
      <c r="D7805" s="122">
        <v>43845.816053240742</v>
      </c>
    </row>
    <row r="7806" spans="1:4" x14ac:dyDescent="0.25">
      <c r="A7806" s="78" t="s">
        <v>279</v>
      </c>
      <c r="B7806" s="78" t="s">
        <v>2982</v>
      </c>
      <c r="C7806" s="86" t="s">
        <v>1543</v>
      </c>
      <c r="D7806" s="122">
        <v>43845.816053240742</v>
      </c>
    </row>
    <row r="7807" spans="1:4" x14ac:dyDescent="0.25">
      <c r="A7807" s="78" t="s">
        <v>279</v>
      </c>
      <c r="B7807" s="78">
        <v>2020</v>
      </c>
      <c r="C7807" s="86" t="s">
        <v>1543</v>
      </c>
      <c r="D7807" s="122">
        <v>43845.816053240742</v>
      </c>
    </row>
    <row r="7808" spans="1:4" x14ac:dyDescent="0.25">
      <c r="A7808" s="78" t="s">
        <v>279</v>
      </c>
      <c r="B7808" s="78" t="s">
        <v>3008</v>
      </c>
      <c r="C7808" s="86" t="s">
        <v>1543</v>
      </c>
      <c r="D7808" s="122">
        <v>43845.816053240742</v>
      </c>
    </row>
    <row r="7809" spans="1:4" x14ac:dyDescent="0.25">
      <c r="A7809" s="78" t="s">
        <v>279</v>
      </c>
      <c r="B7809" s="78" t="s">
        <v>3009</v>
      </c>
      <c r="C7809" s="86" t="s">
        <v>1543</v>
      </c>
      <c r="D7809" s="122">
        <v>43845.816053240742</v>
      </c>
    </row>
    <row r="7810" spans="1:4" x14ac:dyDescent="0.25">
      <c r="A7810" s="78" t="s">
        <v>279</v>
      </c>
      <c r="B7810" s="78" t="s">
        <v>2465</v>
      </c>
      <c r="C7810" s="86" t="s">
        <v>1543</v>
      </c>
      <c r="D7810" s="122">
        <v>43845.816053240742</v>
      </c>
    </row>
    <row r="7811" spans="1:4" x14ac:dyDescent="0.25">
      <c r="A7811" s="78" t="s">
        <v>279</v>
      </c>
      <c r="B7811" s="78" t="s">
        <v>3188</v>
      </c>
      <c r="C7811" s="86" t="s">
        <v>1543</v>
      </c>
      <c r="D7811" s="122">
        <v>43845.816053240742</v>
      </c>
    </row>
    <row r="7812" spans="1:4" x14ac:dyDescent="0.25">
      <c r="A7812" s="78" t="s">
        <v>279</v>
      </c>
      <c r="B7812" s="78" t="s">
        <v>2994</v>
      </c>
      <c r="C7812" s="86" t="s">
        <v>1543</v>
      </c>
      <c r="D7812" s="122">
        <v>43845.816053240742</v>
      </c>
    </row>
    <row r="7813" spans="1:4" x14ac:dyDescent="0.25">
      <c r="A7813" s="78" t="s">
        <v>279</v>
      </c>
      <c r="B7813" s="78" t="s">
        <v>3039</v>
      </c>
      <c r="C7813" s="86" t="s">
        <v>1543</v>
      </c>
      <c r="D7813" s="122">
        <v>43845.816053240742</v>
      </c>
    </row>
    <row r="7814" spans="1:4" x14ac:dyDescent="0.25">
      <c r="A7814" s="78" t="s">
        <v>279</v>
      </c>
      <c r="B7814" s="78" t="s">
        <v>3024</v>
      </c>
      <c r="C7814" s="86" t="s">
        <v>1543</v>
      </c>
      <c r="D7814" s="122">
        <v>43845.816053240742</v>
      </c>
    </row>
    <row r="7815" spans="1:4" x14ac:dyDescent="0.25">
      <c r="A7815" s="78" t="s">
        <v>279</v>
      </c>
      <c r="B7815" s="78" t="s">
        <v>3069</v>
      </c>
      <c r="C7815" s="86" t="s">
        <v>1542</v>
      </c>
      <c r="D7815" s="122">
        <v>43845.751134259262</v>
      </c>
    </row>
    <row r="7816" spans="1:4" x14ac:dyDescent="0.25">
      <c r="A7816" s="78" t="s">
        <v>279</v>
      </c>
      <c r="B7816" s="78" t="s">
        <v>2570</v>
      </c>
      <c r="C7816" s="86" t="s">
        <v>1542</v>
      </c>
      <c r="D7816" s="122">
        <v>43845.751134259262</v>
      </c>
    </row>
    <row r="7817" spans="1:4" x14ac:dyDescent="0.25">
      <c r="A7817" s="78" t="s">
        <v>279</v>
      </c>
      <c r="B7817" s="78" t="s">
        <v>3119</v>
      </c>
      <c r="C7817" s="86" t="s">
        <v>1542</v>
      </c>
      <c r="D7817" s="122">
        <v>43845.751134259262</v>
      </c>
    </row>
    <row r="7818" spans="1:4" x14ac:dyDescent="0.25">
      <c r="A7818" s="78" t="s">
        <v>279</v>
      </c>
      <c r="B7818" s="78" t="s">
        <v>2999</v>
      </c>
      <c r="C7818" s="86" t="s">
        <v>1542</v>
      </c>
      <c r="D7818" s="122">
        <v>43845.751134259262</v>
      </c>
    </row>
    <row r="7819" spans="1:4" x14ac:dyDescent="0.25">
      <c r="A7819" s="78" t="s">
        <v>279</v>
      </c>
      <c r="B7819" s="78" t="s">
        <v>2981</v>
      </c>
      <c r="C7819" s="86" t="s">
        <v>1542</v>
      </c>
      <c r="D7819" s="122">
        <v>43845.751134259262</v>
      </c>
    </row>
    <row r="7820" spans="1:4" x14ac:dyDescent="0.25">
      <c r="A7820" s="78" t="s">
        <v>279</v>
      </c>
      <c r="B7820" s="78" t="s">
        <v>2994</v>
      </c>
      <c r="C7820" s="86" t="s">
        <v>1542</v>
      </c>
      <c r="D7820" s="122">
        <v>43845.751134259262</v>
      </c>
    </row>
    <row r="7821" spans="1:4" x14ac:dyDescent="0.25">
      <c r="A7821" s="78" t="s">
        <v>279</v>
      </c>
      <c r="B7821" s="78" t="s">
        <v>3028</v>
      </c>
      <c r="C7821" s="86" t="s">
        <v>1542</v>
      </c>
      <c r="D7821" s="122">
        <v>43845.751134259262</v>
      </c>
    </row>
    <row r="7822" spans="1:4" x14ac:dyDescent="0.25">
      <c r="A7822" s="78" t="s">
        <v>279</v>
      </c>
      <c r="B7822" s="78" t="s">
        <v>3029</v>
      </c>
      <c r="C7822" s="86" t="s">
        <v>1542</v>
      </c>
      <c r="D7822" s="122">
        <v>43845.751134259262</v>
      </c>
    </row>
    <row r="7823" spans="1:4" x14ac:dyDescent="0.25">
      <c r="A7823" s="78" t="s">
        <v>279</v>
      </c>
      <c r="B7823" s="78" t="s">
        <v>2571</v>
      </c>
      <c r="C7823" s="86" t="s">
        <v>1542</v>
      </c>
      <c r="D7823" s="122">
        <v>43845.751134259262</v>
      </c>
    </row>
    <row r="7824" spans="1:4" x14ac:dyDescent="0.25">
      <c r="A7824" s="78" t="s">
        <v>279</v>
      </c>
      <c r="B7824" s="78" t="s">
        <v>2989</v>
      </c>
      <c r="C7824" s="86" t="s">
        <v>1542</v>
      </c>
      <c r="D7824" s="122">
        <v>43845.751134259262</v>
      </c>
    </row>
    <row r="7825" spans="1:4" x14ac:dyDescent="0.25">
      <c r="A7825" s="78" t="s">
        <v>279</v>
      </c>
      <c r="B7825" s="78" t="s">
        <v>3120</v>
      </c>
      <c r="C7825" s="86" t="s">
        <v>1542</v>
      </c>
      <c r="D7825" s="122">
        <v>43845.751134259262</v>
      </c>
    </row>
    <row r="7826" spans="1:4" x14ac:dyDescent="0.25">
      <c r="A7826" s="78" t="s">
        <v>279</v>
      </c>
      <c r="B7826" s="78" t="s">
        <v>2572</v>
      </c>
      <c r="C7826" s="86" t="s">
        <v>1542</v>
      </c>
      <c r="D7826" s="122">
        <v>43845.751134259262</v>
      </c>
    </row>
    <row r="7827" spans="1:4" x14ac:dyDescent="0.25">
      <c r="A7827" s="78" t="s">
        <v>279</v>
      </c>
      <c r="B7827" s="78" t="s">
        <v>3008</v>
      </c>
      <c r="C7827" s="86" t="s">
        <v>1542</v>
      </c>
      <c r="D7827" s="122">
        <v>43845.751134259262</v>
      </c>
    </row>
    <row r="7828" spans="1:4" x14ac:dyDescent="0.25">
      <c r="A7828" s="78" t="s">
        <v>279</v>
      </c>
      <c r="B7828" s="78" t="s">
        <v>3009</v>
      </c>
      <c r="C7828" s="86" t="s">
        <v>1542</v>
      </c>
      <c r="D7828" s="122">
        <v>43845.751134259262</v>
      </c>
    </row>
    <row r="7829" spans="1:4" x14ac:dyDescent="0.25">
      <c r="A7829" s="78" t="s">
        <v>279</v>
      </c>
      <c r="B7829" s="78" t="s">
        <v>2465</v>
      </c>
      <c r="C7829" s="86" t="s">
        <v>1542</v>
      </c>
      <c r="D7829" s="122">
        <v>43845.751134259262</v>
      </c>
    </row>
    <row r="7830" spans="1:4" x14ac:dyDescent="0.25">
      <c r="A7830" s="78" t="s">
        <v>279</v>
      </c>
      <c r="B7830" s="78" t="s">
        <v>3313</v>
      </c>
      <c r="C7830" s="86" t="s">
        <v>1542</v>
      </c>
      <c r="D7830" s="122">
        <v>43845.751134259262</v>
      </c>
    </row>
    <row r="7831" spans="1:4" x14ac:dyDescent="0.25">
      <c r="A7831" s="78" t="s">
        <v>279</v>
      </c>
      <c r="B7831" s="78" t="s">
        <v>3086</v>
      </c>
      <c r="C7831" s="86" t="s">
        <v>1542</v>
      </c>
      <c r="D7831" s="122">
        <v>43845.751134259262</v>
      </c>
    </row>
    <row r="7832" spans="1:4" x14ac:dyDescent="0.25">
      <c r="A7832" s="78" t="s">
        <v>279</v>
      </c>
      <c r="B7832" s="78">
        <v>10</v>
      </c>
      <c r="C7832" s="86" t="s">
        <v>1542</v>
      </c>
      <c r="D7832" s="122">
        <v>43845.751134259262</v>
      </c>
    </row>
    <row r="7833" spans="1:4" x14ac:dyDescent="0.25">
      <c r="A7833" s="78" t="s">
        <v>279</v>
      </c>
      <c r="B7833" s="78" t="s">
        <v>3087</v>
      </c>
      <c r="C7833" s="86" t="s">
        <v>1542</v>
      </c>
      <c r="D7833" s="122">
        <v>43845.751134259262</v>
      </c>
    </row>
    <row r="7834" spans="1:4" x14ac:dyDescent="0.25">
      <c r="A7834" s="78" t="s">
        <v>279</v>
      </c>
      <c r="B7834" s="78" t="s">
        <v>3032</v>
      </c>
      <c r="C7834" s="86" t="s">
        <v>1542</v>
      </c>
      <c r="D7834" s="122">
        <v>43845.751134259262</v>
      </c>
    </row>
    <row r="7835" spans="1:4" x14ac:dyDescent="0.25">
      <c r="A7835" s="78" t="s">
        <v>279</v>
      </c>
      <c r="B7835" s="78" t="s">
        <v>3122</v>
      </c>
      <c r="C7835" s="86" t="s">
        <v>1542</v>
      </c>
      <c r="D7835" s="122">
        <v>43845.751134259262</v>
      </c>
    </row>
    <row r="7836" spans="1:4" x14ac:dyDescent="0.25">
      <c r="A7836" s="78" t="s">
        <v>279</v>
      </c>
      <c r="B7836" s="78" t="s">
        <v>2990</v>
      </c>
      <c r="C7836" s="86" t="s">
        <v>1542</v>
      </c>
      <c r="D7836" s="122">
        <v>43845.751134259262</v>
      </c>
    </row>
    <row r="7837" spans="1:4" x14ac:dyDescent="0.25">
      <c r="A7837" s="78" t="s">
        <v>279</v>
      </c>
      <c r="B7837" s="78" t="s">
        <v>3123</v>
      </c>
      <c r="C7837" s="86" t="s">
        <v>1542</v>
      </c>
      <c r="D7837" s="122">
        <v>43845.751134259262</v>
      </c>
    </row>
    <row r="7838" spans="1:4" x14ac:dyDescent="0.25">
      <c r="A7838" s="78" t="s">
        <v>279</v>
      </c>
      <c r="B7838" s="78" t="s">
        <v>1907</v>
      </c>
      <c r="C7838" s="86" t="s">
        <v>1542</v>
      </c>
      <c r="D7838" s="122">
        <v>43845.751134259262</v>
      </c>
    </row>
    <row r="7839" spans="1:4" x14ac:dyDescent="0.25">
      <c r="A7839" s="78" t="s">
        <v>279</v>
      </c>
      <c r="B7839" s="78">
        <v>31</v>
      </c>
      <c r="C7839" s="86" t="s">
        <v>1542</v>
      </c>
      <c r="D7839" s="122">
        <v>43845.751134259262</v>
      </c>
    </row>
    <row r="7840" spans="1:4" x14ac:dyDescent="0.25">
      <c r="A7840" s="78" t="s">
        <v>279</v>
      </c>
      <c r="B7840" s="78" t="s">
        <v>2982</v>
      </c>
      <c r="C7840" s="86" t="s">
        <v>1542</v>
      </c>
      <c r="D7840" s="122">
        <v>43845.751134259262</v>
      </c>
    </row>
    <row r="7841" spans="1:4" x14ac:dyDescent="0.25">
      <c r="A7841" s="78" t="s">
        <v>279</v>
      </c>
      <c r="B7841" s="78" t="s">
        <v>2446</v>
      </c>
      <c r="C7841" s="86" t="s">
        <v>1542</v>
      </c>
      <c r="D7841" s="122">
        <v>43845.751134259262</v>
      </c>
    </row>
    <row r="7842" spans="1:4" x14ac:dyDescent="0.25">
      <c r="A7842" s="78" t="s">
        <v>279</v>
      </c>
      <c r="B7842" s="78" t="s">
        <v>3124</v>
      </c>
      <c r="C7842" s="86" t="s">
        <v>1542</v>
      </c>
      <c r="D7842" s="122">
        <v>43845.751134259262</v>
      </c>
    </row>
    <row r="7843" spans="1:4" x14ac:dyDescent="0.25">
      <c r="A7843" s="78" t="s">
        <v>279</v>
      </c>
      <c r="B7843" s="78" t="s">
        <v>2991</v>
      </c>
      <c r="C7843" s="86" t="s">
        <v>1542</v>
      </c>
      <c r="D7843" s="122">
        <v>43845.751134259262</v>
      </c>
    </row>
    <row r="7844" spans="1:4" x14ac:dyDescent="0.25">
      <c r="A7844" s="78" t="s">
        <v>279</v>
      </c>
      <c r="B7844" s="78" t="s">
        <v>3125</v>
      </c>
      <c r="C7844" s="86" t="s">
        <v>1542</v>
      </c>
      <c r="D7844" s="122">
        <v>43845.751134259262</v>
      </c>
    </row>
    <row r="7845" spans="1:4" x14ac:dyDescent="0.25">
      <c r="A7845" s="78" t="s">
        <v>279</v>
      </c>
      <c r="B7845" s="78" t="s">
        <v>2983</v>
      </c>
      <c r="C7845" s="86" t="s">
        <v>1542</v>
      </c>
      <c r="D7845" s="122">
        <v>43845.751134259262</v>
      </c>
    </row>
    <row r="7846" spans="1:4" x14ac:dyDescent="0.25">
      <c r="A7846" s="78" t="s">
        <v>279</v>
      </c>
      <c r="B7846" s="78" t="s">
        <v>511</v>
      </c>
      <c r="C7846" s="86" t="s">
        <v>1542</v>
      </c>
      <c r="D7846" s="122">
        <v>43845.751134259262</v>
      </c>
    </row>
    <row r="7847" spans="1:4" x14ac:dyDescent="0.25">
      <c r="A7847" s="78" t="s">
        <v>279</v>
      </c>
      <c r="B7847" s="78" t="s">
        <v>2482</v>
      </c>
      <c r="C7847" s="86" t="s">
        <v>1542</v>
      </c>
      <c r="D7847" s="122">
        <v>43845.751134259262</v>
      </c>
    </row>
    <row r="7848" spans="1:4" x14ac:dyDescent="0.25">
      <c r="A7848" s="78" t="s">
        <v>279</v>
      </c>
      <c r="B7848" s="78" t="s">
        <v>3126</v>
      </c>
      <c r="C7848" s="86" t="s">
        <v>1542</v>
      </c>
      <c r="D7848" s="122">
        <v>43845.751134259262</v>
      </c>
    </row>
    <row r="7849" spans="1:4" x14ac:dyDescent="0.25">
      <c r="A7849" s="78" t="s">
        <v>219</v>
      </c>
      <c r="B7849" s="78" t="s">
        <v>3069</v>
      </c>
      <c r="C7849" s="86" t="s">
        <v>1364</v>
      </c>
      <c r="D7849" s="122">
        <v>43846.538726851853</v>
      </c>
    </row>
    <row r="7850" spans="1:4" x14ac:dyDescent="0.25">
      <c r="A7850" s="78" t="s">
        <v>219</v>
      </c>
      <c r="B7850" s="78" t="s">
        <v>2570</v>
      </c>
      <c r="C7850" s="86" t="s">
        <v>1364</v>
      </c>
      <c r="D7850" s="122">
        <v>43846.538726851853</v>
      </c>
    </row>
    <row r="7851" spans="1:4" x14ac:dyDescent="0.25">
      <c r="A7851" s="78" t="s">
        <v>219</v>
      </c>
      <c r="B7851" s="78" t="s">
        <v>3119</v>
      </c>
      <c r="C7851" s="86" t="s">
        <v>1364</v>
      </c>
      <c r="D7851" s="122">
        <v>43846.538726851853</v>
      </c>
    </row>
    <row r="7852" spans="1:4" x14ac:dyDescent="0.25">
      <c r="A7852" s="78" t="s">
        <v>219</v>
      </c>
      <c r="B7852" s="78" t="s">
        <v>2999</v>
      </c>
      <c r="C7852" s="86" t="s">
        <v>1364</v>
      </c>
      <c r="D7852" s="122">
        <v>43846.538726851853</v>
      </c>
    </row>
    <row r="7853" spans="1:4" x14ac:dyDescent="0.25">
      <c r="A7853" s="78" t="s">
        <v>219</v>
      </c>
      <c r="B7853" s="78" t="s">
        <v>2981</v>
      </c>
      <c r="C7853" s="86" t="s">
        <v>1364</v>
      </c>
      <c r="D7853" s="122">
        <v>43846.538726851853</v>
      </c>
    </row>
    <row r="7854" spans="1:4" x14ac:dyDescent="0.25">
      <c r="A7854" s="78" t="s">
        <v>219</v>
      </c>
      <c r="B7854" s="78" t="s">
        <v>2994</v>
      </c>
      <c r="C7854" s="86" t="s">
        <v>1364</v>
      </c>
      <c r="D7854" s="122">
        <v>43846.538726851853</v>
      </c>
    </row>
    <row r="7855" spans="1:4" x14ac:dyDescent="0.25">
      <c r="A7855" s="78" t="s">
        <v>219</v>
      </c>
      <c r="B7855" s="78" t="s">
        <v>3028</v>
      </c>
      <c r="C7855" s="86" t="s">
        <v>1364</v>
      </c>
      <c r="D7855" s="122">
        <v>43846.538726851853</v>
      </c>
    </row>
    <row r="7856" spans="1:4" x14ac:dyDescent="0.25">
      <c r="A7856" s="78" t="s">
        <v>219</v>
      </c>
      <c r="B7856" s="78" t="s">
        <v>3029</v>
      </c>
      <c r="C7856" s="86" t="s">
        <v>1364</v>
      </c>
      <c r="D7856" s="122">
        <v>43846.538726851853</v>
      </c>
    </row>
    <row r="7857" spans="1:4" x14ac:dyDescent="0.25">
      <c r="A7857" s="78" t="s">
        <v>219</v>
      </c>
      <c r="B7857" s="78" t="s">
        <v>2571</v>
      </c>
      <c r="C7857" s="86" t="s">
        <v>1364</v>
      </c>
      <c r="D7857" s="122">
        <v>43846.538726851853</v>
      </c>
    </row>
    <row r="7858" spans="1:4" x14ac:dyDescent="0.25">
      <c r="A7858" s="78" t="s">
        <v>219</v>
      </c>
      <c r="B7858" s="78" t="s">
        <v>2989</v>
      </c>
      <c r="C7858" s="86" t="s">
        <v>1364</v>
      </c>
      <c r="D7858" s="122">
        <v>43846.538726851853</v>
      </c>
    </row>
    <row r="7859" spans="1:4" x14ac:dyDescent="0.25">
      <c r="A7859" s="78" t="s">
        <v>219</v>
      </c>
      <c r="B7859" s="78" t="s">
        <v>3120</v>
      </c>
      <c r="C7859" s="86" t="s">
        <v>1364</v>
      </c>
      <c r="D7859" s="122">
        <v>43846.538726851853</v>
      </c>
    </row>
    <row r="7860" spans="1:4" x14ac:dyDescent="0.25">
      <c r="A7860" s="78" t="s">
        <v>219</v>
      </c>
      <c r="B7860" s="78" t="s">
        <v>2572</v>
      </c>
      <c r="C7860" s="86" t="s">
        <v>1364</v>
      </c>
      <c r="D7860" s="122">
        <v>43846.538726851853</v>
      </c>
    </row>
    <row r="7861" spans="1:4" x14ac:dyDescent="0.25">
      <c r="A7861" s="78" t="s">
        <v>219</v>
      </c>
      <c r="B7861" s="78" t="s">
        <v>3008</v>
      </c>
      <c r="C7861" s="86" t="s">
        <v>1364</v>
      </c>
      <c r="D7861" s="122">
        <v>43846.538726851853</v>
      </c>
    </row>
    <row r="7862" spans="1:4" x14ac:dyDescent="0.25">
      <c r="A7862" s="78" t="s">
        <v>219</v>
      </c>
      <c r="B7862" s="78" t="s">
        <v>3009</v>
      </c>
      <c r="C7862" s="86" t="s">
        <v>1364</v>
      </c>
      <c r="D7862" s="122">
        <v>43846.538726851853</v>
      </c>
    </row>
    <row r="7863" spans="1:4" x14ac:dyDescent="0.25">
      <c r="A7863" s="78" t="s">
        <v>219</v>
      </c>
      <c r="B7863" s="78" t="s">
        <v>2465</v>
      </c>
      <c r="C7863" s="86" t="s">
        <v>1364</v>
      </c>
      <c r="D7863" s="122">
        <v>43846.538726851853</v>
      </c>
    </row>
    <row r="7864" spans="1:4" x14ac:dyDescent="0.25">
      <c r="A7864" s="78" t="s">
        <v>219</v>
      </c>
      <c r="B7864" s="78" t="s">
        <v>3313</v>
      </c>
      <c r="C7864" s="86" t="s">
        <v>1364</v>
      </c>
      <c r="D7864" s="122">
        <v>43846.538726851853</v>
      </c>
    </row>
    <row r="7865" spans="1:4" x14ac:dyDescent="0.25">
      <c r="A7865" s="78" t="s">
        <v>219</v>
      </c>
      <c r="B7865" s="78" t="s">
        <v>3086</v>
      </c>
      <c r="C7865" s="86" t="s">
        <v>1364</v>
      </c>
      <c r="D7865" s="122">
        <v>43846.538726851853</v>
      </c>
    </row>
    <row r="7866" spans="1:4" x14ac:dyDescent="0.25">
      <c r="A7866" s="78" t="s">
        <v>219</v>
      </c>
      <c r="B7866" s="78">
        <v>10</v>
      </c>
      <c r="C7866" s="86" t="s">
        <v>1364</v>
      </c>
      <c r="D7866" s="122">
        <v>43846.538726851853</v>
      </c>
    </row>
    <row r="7867" spans="1:4" x14ac:dyDescent="0.25">
      <c r="A7867" s="78" t="s">
        <v>219</v>
      </c>
      <c r="B7867" s="78" t="s">
        <v>3087</v>
      </c>
      <c r="C7867" s="86" t="s">
        <v>1364</v>
      </c>
      <c r="D7867" s="122">
        <v>43846.538726851853</v>
      </c>
    </row>
    <row r="7868" spans="1:4" x14ac:dyDescent="0.25">
      <c r="A7868" s="78" t="s">
        <v>219</v>
      </c>
      <c r="B7868" s="78" t="s">
        <v>3032</v>
      </c>
      <c r="C7868" s="86" t="s">
        <v>1364</v>
      </c>
      <c r="D7868" s="122">
        <v>43846.538726851853</v>
      </c>
    </row>
    <row r="7869" spans="1:4" x14ac:dyDescent="0.25">
      <c r="A7869" s="78" t="s">
        <v>219</v>
      </c>
      <c r="B7869" s="78" t="s">
        <v>3122</v>
      </c>
      <c r="C7869" s="86" t="s">
        <v>1364</v>
      </c>
      <c r="D7869" s="122">
        <v>43846.538726851853</v>
      </c>
    </row>
    <row r="7870" spans="1:4" x14ac:dyDescent="0.25">
      <c r="A7870" s="78" t="s">
        <v>219</v>
      </c>
      <c r="B7870" s="78" t="s">
        <v>2990</v>
      </c>
      <c r="C7870" s="86" t="s">
        <v>1364</v>
      </c>
      <c r="D7870" s="122">
        <v>43846.538726851853</v>
      </c>
    </row>
    <row r="7871" spans="1:4" x14ac:dyDescent="0.25">
      <c r="A7871" s="78" t="s">
        <v>219</v>
      </c>
      <c r="B7871" s="78" t="s">
        <v>3123</v>
      </c>
      <c r="C7871" s="86" t="s">
        <v>1364</v>
      </c>
      <c r="D7871" s="122">
        <v>43846.538726851853</v>
      </c>
    </row>
    <row r="7872" spans="1:4" x14ac:dyDescent="0.25">
      <c r="A7872" s="78" t="s">
        <v>219</v>
      </c>
      <c r="B7872" s="78" t="s">
        <v>1907</v>
      </c>
      <c r="C7872" s="86" t="s">
        <v>1364</v>
      </c>
      <c r="D7872" s="122">
        <v>43846.538726851853</v>
      </c>
    </row>
    <row r="7873" spans="1:4" x14ac:dyDescent="0.25">
      <c r="A7873" s="78" t="s">
        <v>219</v>
      </c>
      <c r="B7873" s="78">
        <v>31</v>
      </c>
      <c r="C7873" s="86" t="s">
        <v>1364</v>
      </c>
      <c r="D7873" s="122">
        <v>43846.538726851853</v>
      </c>
    </row>
    <row r="7874" spans="1:4" x14ac:dyDescent="0.25">
      <c r="A7874" s="78" t="s">
        <v>219</v>
      </c>
      <c r="B7874" s="78" t="s">
        <v>2982</v>
      </c>
      <c r="C7874" s="86" t="s">
        <v>1364</v>
      </c>
      <c r="D7874" s="122">
        <v>43846.538726851853</v>
      </c>
    </row>
    <row r="7875" spans="1:4" x14ac:dyDescent="0.25">
      <c r="A7875" s="78" t="s">
        <v>219</v>
      </c>
      <c r="B7875" s="78" t="s">
        <v>2446</v>
      </c>
      <c r="C7875" s="86" t="s">
        <v>1364</v>
      </c>
      <c r="D7875" s="122">
        <v>43846.538726851853</v>
      </c>
    </row>
    <row r="7876" spans="1:4" x14ac:dyDescent="0.25">
      <c r="A7876" s="78" t="s">
        <v>219</v>
      </c>
      <c r="B7876" s="78" t="s">
        <v>3124</v>
      </c>
      <c r="C7876" s="86" t="s">
        <v>1364</v>
      </c>
      <c r="D7876" s="122">
        <v>43846.538726851853</v>
      </c>
    </row>
    <row r="7877" spans="1:4" x14ac:dyDescent="0.25">
      <c r="A7877" s="78" t="s">
        <v>219</v>
      </c>
      <c r="B7877" s="78" t="s">
        <v>2991</v>
      </c>
      <c r="C7877" s="86" t="s">
        <v>1364</v>
      </c>
      <c r="D7877" s="122">
        <v>43846.538726851853</v>
      </c>
    </row>
    <row r="7878" spans="1:4" x14ac:dyDescent="0.25">
      <c r="A7878" s="78" t="s">
        <v>219</v>
      </c>
      <c r="B7878" s="78" t="s">
        <v>3125</v>
      </c>
      <c r="C7878" s="86" t="s">
        <v>1364</v>
      </c>
      <c r="D7878" s="122">
        <v>43846.538726851853</v>
      </c>
    </row>
    <row r="7879" spans="1:4" x14ac:dyDescent="0.25">
      <c r="A7879" s="78" t="s">
        <v>219</v>
      </c>
      <c r="B7879" s="78" t="s">
        <v>2983</v>
      </c>
      <c r="C7879" s="86" t="s">
        <v>1364</v>
      </c>
      <c r="D7879" s="122">
        <v>43846.538726851853</v>
      </c>
    </row>
    <row r="7880" spans="1:4" x14ac:dyDescent="0.25">
      <c r="A7880" s="78" t="s">
        <v>219</v>
      </c>
      <c r="B7880" s="78" t="s">
        <v>511</v>
      </c>
      <c r="C7880" s="86" t="s">
        <v>1364</v>
      </c>
      <c r="D7880" s="122">
        <v>43846.538726851853</v>
      </c>
    </row>
    <row r="7881" spans="1:4" x14ac:dyDescent="0.25">
      <c r="A7881" s="78" t="s">
        <v>219</v>
      </c>
      <c r="B7881" s="78" t="s">
        <v>2482</v>
      </c>
      <c r="C7881" s="86" t="s">
        <v>1364</v>
      </c>
      <c r="D7881" s="122">
        <v>43846.538726851853</v>
      </c>
    </row>
    <row r="7882" spans="1:4" x14ac:dyDescent="0.25">
      <c r="A7882" s="78" t="s">
        <v>219</v>
      </c>
      <c r="B7882" s="78" t="s">
        <v>3126</v>
      </c>
      <c r="C7882" s="86" t="s">
        <v>1364</v>
      </c>
      <c r="D7882" s="122">
        <v>43846.538726851853</v>
      </c>
    </row>
    <row r="7883" spans="1:4" x14ac:dyDescent="0.25">
      <c r="A7883" s="78" t="s">
        <v>218</v>
      </c>
      <c r="B7883" s="78" t="s">
        <v>2994</v>
      </c>
      <c r="C7883" s="86" t="s">
        <v>1363</v>
      </c>
      <c r="D7883" s="122">
        <v>43846.427523148152</v>
      </c>
    </row>
    <row r="7884" spans="1:4" x14ac:dyDescent="0.25">
      <c r="A7884" s="78" t="s">
        <v>218</v>
      </c>
      <c r="B7884" s="78" t="s">
        <v>2981</v>
      </c>
      <c r="C7884" s="86" t="s">
        <v>1363</v>
      </c>
      <c r="D7884" s="122">
        <v>43846.427523148152</v>
      </c>
    </row>
    <row r="7885" spans="1:4" x14ac:dyDescent="0.25">
      <c r="A7885" s="78" t="s">
        <v>218</v>
      </c>
      <c r="B7885" s="78">
        <v>31</v>
      </c>
      <c r="C7885" s="86" t="s">
        <v>1363</v>
      </c>
      <c r="D7885" s="122">
        <v>43846.427523148152</v>
      </c>
    </row>
    <row r="7886" spans="1:4" x14ac:dyDescent="0.25">
      <c r="A7886" s="78" t="s">
        <v>218</v>
      </c>
      <c r="B7886" s="78" t="s">
        <v>3089</v>
      </c>
      <c r="C7886" s="86" t="s">
        <v>1363</v>
      </c>
      <c r="D7886" s="122">
        <v>43846.427523148152</v>
      </c>
    </row>
    <row r="7887" spans="1:4" x14ac:dyDescent="0.25">
      <c r="A7887" s="78" t="s">
        <v>218</v>
      </c>
      <c r="B7887" s="78" t="s">
        <v>2470</v>
      </c>
      <c r="C7887" s="86" t="s">
        <v>1363</v>
      </c>
      <c r="D7887" s="122">
        <v>43846.427523148152</v>
      </c>
    </row>
    <row r="7888" spans="1:4" x14ac:dyDescent="0.25">
      <c r="A7888" s="78" t="s">
        <v>218</v>
      </c>
      <c r="B7888" s="78" t="s">
        <v>2458</v>
      </c>
      <c r="C7888" s="86" t="s">
        <v>1363</v>
      </c>
      <c r="D7888" s="122">
        <v>43846.427523148152</v>
      </c>
    </row>
    <row r="7889" spans="1:4" x14ac:dyDescent="0.25">
      <c r="A7889" s="78" t="s">
        <v>218</v>
      </c>
      <c r="B7889" s="78" t="s">
        <v>2982</v>
      </c>
      <c r="C7889" s="86" t="s">
        <v>1363</v>
      </c>
      <c r="D7889" s="122">
        <v>43846.427523148152</v>
      </c>
    </row>
    <row r="7890" spans="1:4" x14ac:dyDescent="0.25">
      <c r="A7890" s="78" t="s">
        <v>218</v>
      </c>
      <c r="B7890" s="78" t="s">
        <v>3039</v>
      </c>
      <c r="C7890" s="86" t="s">
        <v>1363</v>
      </c>
      <c r="D7890" s="122">
        <v>43846.427523148152</v>
      </c>
    </row>
    <row r="7891" spans="1:4" x14ac:dyDescent="0.25">
      <c r="A7891" s="78" t="s">
        <v>218</v>
      </c>
      <c r="B7891" s="78" t="s">
        <v>1924</v>
      </c>
      <c r="C7891" s="86" t="s">
        <v>1363</v>
      </c>
      <c r="D7891" s="122">
        <v>43846.427523148152</v>
      </c>
    </row>
    <row r="7892" spans="1:4" x14ac:dyDescent="0.25">
      <c r="A7892" s="78" t="s">
        <v>218</v>
      </c>
      <c r="B7892" s="78" t="s">
        <v>65</v>
      </c>
      <c r="C7892" s="86" t="s">
        <v>1363</v>
      </c>
      <c r="D7892" s="122">
        <v>43846.427523148152</v>
      </c>
    </row>
    <row r="7893" spans="1:4" x14ac:dyDescent="0.25">
      <c r="A7893" s="78" t="s">
        <v>218</v>
      </c>
      <c r="B7893" s="78" t="s">
        <v>2985</v>
      </c>
      <c r="C7893" s="86" t="s">
        <v>1363</v>
      </c>
      <c r="D7893" s="122">
        <v>43846.427523148152</v>
      </c>
    </row>
    <row r="7894" spans="1:4" x14ac:dyDescent="0.25">
      <c r="A7894" s="78" t="s">
        <v>218</v>
      </c>
      <c r="B7894" s="78" t="s">
        <v>3029</v>
      </c>
      <c r="C7894" s="86" t="s">
        <v>1363</v>
      </c>
      <c r="D7894" s="122">
        <v>43846.427523148152</v>
      </c>
    </row>
    <row r="7895" spans="1:4" x14ac:dyDescent="0.25">
      <c r="A7895" s="78" t="s">
        <v>218</v>
      </c>
      <c r="B7895" s="78" t="s">
        <v>2455</v>
      </c>
      <c r="C7895" s="86" t="s">
        <v>1363</v>
      </c>
      <c r="D7895" s="122">
        <v>43846.427523148152</v>
      </c>
    </row>
    <row r="7896" spans="1:4" x14ac:dyDescent="0.25">
      <c r="A7896" s="78" t="s">
        <v>218</v>
      </c>
      <c r="B7896" s="78" t="s">
        <v>2459</v>
      </c>
      <c r="C7896" s="86" t="s">
        <v>1363</v>
      </c>
      <c r="D7896" s="122">
        <v>43846.427523148152</v>
      </c>
    </row>
    <row r="7897" spans="1:4" x14ac:dyDescent="0.25">
      <c r="A7897" s="78" t="s">
        <v>218</v>
      </c>
      <c r="B7897" s="78" t="s">
        <v>3090</v>
      </c>
      <c r="C7897" s="86" t="s">
        <v>1363</v>
      </c>
      <c r="D7897" s="122">
        <v>43846.427523148152</v>
      </c>
    </row>
    <row r="7898" spans="1:4" x14ac:dyDescent="0.25">
      <c r="A7898" s="78" t="s">
        <v>218</v>
      </c>
      <c r="B7898" s="78" t="s">
        <v>2475</v>
      </c>
      <c r="C7898" s="86" t="s">
        <v>1363</v>
      </c>
      <c r="D7898" s="122">
        <v>43846.427523148152</v>
      </c>
    </row>
    <row r="7899" spans="1:4" x14ac:dyDescent="0.25">
      <c r="A7899" s="78" t="s">
        <v>218</v>
      </c>
      <c r="B7899" s="78" t="s">
        <v>3091</v>
      </c>
      <c r="C7899" s="86" t="s">
        <v>1363</v>
      </c>
      <c r="D7899" s="122">
        <v>43846.427523148152</v>
      </c>
    </row>
    <row r="7900" spans="1:4" x14ac:dyDescent="0.25">
      <c r="A7900" s="78" t="s">
        <v>218</v>
      </c>
      <c r="B7900" s="78" t="s">
        <v>3092</v>
      </c>
      <c r="C7900" s="86" t="s">
        <v>1363</v>
      </c>
      <c r="D7900" s="122">
        <v>43846.427523148152</v>
      </c>
    </row>
    <row r="7901" spans="1:4" x14ac:dyDescent="0.25">
      <c r="A7901" s="78" t="s">
        <v>218</v>
      </c>
      <c r="B7901" s="78" t="s">
        <v>2489</v>
      </c>
      <c r="C7901" s="86" t="s">
        <v>1363</v>
      </c>
      <c r="D7901" s="122">
        <v>43846.427523148152</v>
      </c>
    </row>
    <row r="7902" spans="1:4" x14ac:dyDescent="0.25">
      <c r="A7902" s="78" t="s">
        <v>218</v>
      </c>
      <c r="B7902" s="78" t="s">
        <v>2990</v>
      </c>
      <c r="C7902" s="86" t="s">
        <v>1363</v>
      </c>
      <c r="D7902" s="122">
        <v>43846.427523148152</v>
      </c>
    </row>
    <row r="7903" spans="1:4" x14ac:dyDescent="0.25">
      <c r="A7903" s="78" t="s">
        <v>218</v>
      </c>
      <c r="B7903" s="78" t="s">
        <v>2490</v>
      </c>
      <c r="C7903" s="86" t="s">
        <v>1363</v>
      </c>
      <c r="D7903" s="122">
        <v>43846.427523148152</v>
      </c>
    </row>
    <row r="7904" spans="1:4" x14ac:dyDescent="0.25">
      <c r="A7904" s="78" t="s">
        <v>218</v>
      </c>
      <c r="B7904" s="78">
        <v>10</v>
      </c>
      <c r="C7904" s="86" t="s">
        <v>1363</v>
      </c>
      <c r="D7904" s="122">
        <v>43846.427523148152</v>
      </c>
    </row>
    <row r="7905" spans="1:4" x14ac:dyDescent="0.25">
      <c r="A7905" s="78" t="s">
        <v>218</v>
      </c>
      <c r="B7905" s="78" t="s">
        <v>2450</v>
      </c>
      <c r="C7905" s="86" t="s">
        <v>1363</v>
      </c>
      <c r="D7905" s="122">
        <v>43846.427523148152</v>
      </c>
    </row>
    <row r="7906" spans="1:4" x14ac:dyDescent="0.25">
      <c r="A7906" s="78" t="s">
        <v>271</v>
      </c>
      <c r="B7906" s="78" t="s">
        <v>2994</v>
      </c>
      <c r="C7906" s="86" t="s">
        <v>1517</v>
      </c>
      <c r="D7906" s="122">
        <v>43853.3674537037</v>
      </c>
    </row>
    <row r="7907" spans="1:4" x14ac:dyDescent="0.25">
      <c r="A7907" s="78" t="s">
        <v>271</v>
      </c>
      <c r="B7907" s="78" t="s">
        <v>2981</v>
      </c>
      <c r="C7907" s="86" t="s">
        <v>1517</v>
      </c>
      <c r="D7907" s="122">
        <v>43853.3674537037</v>
      </c>
    </row>
    <row r="7908" spans="1:4" x14ac:dyDescent="0.25">
      <c r="A7908" s="78" t="s">
        <v>271</v>
      </c>
      <c r="B7908" s="78">
        <v>31</v>
      </c>
      <c r="C7908" s="86" t="s">
        <v>1517</v>
      </c>
      <c r="D7908" s="122">
        <v>43853.3674537037</v>
      </c>
    </row>
    <row r="7909" spans="1:4" x14ac:dyDescent="0.25">
      <c r="A7909" s="78" t="s">
        <v>271</v>
      </c>
      <c r="B7909" s="78" t="s">
        <v>3089</v>
      </c>
      <c r="C7909" s="86" t="s">
        <v>1517</v>
      </c>
      <c r="D7909" s="122">
        <v>43853.3674537037</v>
      </c>
    </row>
    <row r="7910" spans="1:4" x14ac:dyDescent="0.25">
      <c r="A7910" s="78" t="s">
        <v>271</v>
      </c>
      <c r="B7910" s="78" t="s">
        <v>2470</v>
      </c>
      <c r="C7910" s="86" t="s">
        <v>1517</v>
      </c>
      <c r="D7910" s="122">
        <v>43853.3674537037</v>
      </c>
    </row>
    <row r="7911" spans="1:4" x14ac:dyDescent="0.25">
      <c r="A7911" s="78" t="s">
        <v>271</v>
      </c>
      <c r="B7911" s="78" t="s">
        <v>2458</v>
      </c>
      <c r="C7911" s="86" t="s">
        <v>1517</v>
      </c>
      <c r="D7911" s="122">
        <v>43853.3674537037</v>
      </c>
    </row>
    <row r="7912" spans="1:4" x14ac:dyDescent="0.25">
      <c r="A7912" s="78" t="s">
        <v>271</v>
      </c>
      <c r="B7912" s="78" t="s">
        <v>2982</v>
      </c>
      <c r="C7912" s="86" t="s">
        <v>1517</v>
      </c>
      <c r="D7912" s="122">
        <v>43853.3674537037</v>
      </c>
    </row>
    <row r="7913" spans="1:4" x14ac:dyDescent="0.25">
      <c r="A7913" s="78" t="s">
        <v>271</v>
      </c>
      <c r="B7913" s="78" t="s">
        <v>3039</v>
      </c>
      <c r="C7913" s="86" t="s">
        <v>1517</v>
      </c>
      <c r="D7913" s="122">
        <v>43853.3674537037</v>
      </c>
    </row>
    <row r="7914" spans="1:4" x14ac:dyDescent="0.25">
      <c r="A7914" s="78" t="s">
        <v>271</v>
      </c>
      <c r="B7914" s="78" t="s">
        <v>1924</v>
      </c>
      <c r="C7914" s="86" t="s">
        <v>1517</v>
      </c>
      <c r="D7914" s="122">
        <v>43853.3674537037</v>
      </c>
    </row>
    <row r="7915" spans="1:4" x14ac:dyDescent="0.25">
      <c r="A7915" s="78" t="s">
        <v>271</v>
      </c>
      <c r="B7915" s="78" t="s">
        <v>65</v>
      </c>
      <c r="C7915" s="86" t="s">
        <v>1517</v>
      </c>
      <c r="D7915" s="122">
        <v>43853.3674537037</v>
      </c>
    </row>
    <row r="7916" spans="1:4" x14ac:dyDescent="0.25">
      <c r="A7916" s="78" t="s">
        <v>271</v>
      </c>
      <c r="B7916" s="78" t="s">
        <v>2985</v>
      </c>
      <c r="C7916" s="86" t="s">
        <v>1517</v>
      </c>
      <c r="D7916" s="122">
        <v>43853.3674537037</v>
      </c>
    </row>
    <row r="7917" spans="1:4" x14ac:dyDescent="0.25">
      <c r="A7917" s="78" t="s">
        <v>271</v>
      </c>
      <c r="B7917" s="78" t="s">
        <v>3029</v>
      </c>
      <c r="C7917" s="86" t="s">
        <v>1517</v>
      </c>
      <c r="D7917" s="122">
        <v>43853.3674537037</v>
      </c>
    </row>
    <row r="7918" spans="1:4" x14ac:dyDescent="0.25">
      <c r="A7918" s="78" t="s">
        <v>271</v>
      </c>
      <c r="B7918" s="78" t="s">
        <v>2455</v>
      </c>
      <c r="C7918" s="86" t="s">
        <v>1517</v>
      </c>
      <c r="D7918" s="122">
        <v>43853.3674537037</v>
      </c>
    </row>
    <row r="7919" spans="1:4" x14ac:dyDescent="0.25">
      <c r="A7919" s="78" t="s">
        <v>271</v>
      </c>
      <c r="B7919" s="78" t="s">
        <v>2459</v>
      </c>
      <c r="C7919" s="86" t="s">
        <v>1517</v>
      </c>
      <c r="D7919" s="122">
        <v>43853.3674537037</v>
      </c>
    </row>
    <row r="7920" spans="1:4" x14ac:dyDescent="0.25">
      <c r="A7920" s="78" t="s">
        <v>271</v>
      </c>
      <c r="B7920" s="78" t="s">
        <v>3090</v>
      </c>
      <c r="C7920" s="86" t="s">
        <v>1517</v>
      </c>
      <c r="D7920" s="122">
        <v>43853.3674537037</v>
      </c>
    </row>
    <row r="7921" spans="1:4" x14ac:dyDescent="0.25">
      <c r="A7921" s="78" t="s">
        <v>271</v>
      </c>
      <c r="B7921" s="78" t="s">
        <v>2475</v>
      </c>
      <c r="C7921" s="86" t="s">
        <v>1517</v>
      </c>
      <c r="D7921" s="122">
        <v>43853.3674537037</v>
      </c>
    </row>
    <row r="7922" spans="1:4" x14ac:dyDescent="0.25">
      <c r="A7922" s="78" t="s">
        <v>271</v>
      </c>
      <c r="B7922" s="78" t="s">
        <v>3091</v>
      </c>
      <c r="C7922" s="86" t="s">
        <v>1517</v>
      </c>
      <c r="D7922" s="122">
        <v>43853.3674537037</v>
      </c>
    </row>
    <row r="7923" spans="1:4" x14ac:dyDescent="0.25">
      <c r="A7923" s="78" t="s">
        <v>271</v>
      </c>
      <c r="B7923" s="78" t="s">
        <v>3092</v>
      </c>
      <c r="C7923" s="86" t="s">
        <v>1517</v>
      </c>
      <c r="D7923" s="122">
        <v>43853.3674537037</v>
      </c>
    </row>
    <row r="7924" spans="1:4" x14ac:dyDescent="0.25">
      <c r="A7924" s="78" t="s">
        <v>271</v>
      </c>
      <c r="B7924" s="78" t="s">
        <v>2489</v>
      </c>
      <c r="C7924" s="86" t="s">
        <v>1517</v>
      </c>
      <c r="D7924" s="122">
        <v>43853.3674537037</v>
      </c>
    </row>
    <row r="7925" spans="1:4" x14ac:dyDescent="0.25">
      <c r="A7925" s="78" t="s">
        <v>271</v>
      </c>
      <c r="B7925" s="78" t="s">
        <v>2990</v>
      </c>
      <c r="C7925" s="86" t="s">
        <v>1517</v>
      </c>
      <c r="D7925" s="122">
        <v>43853.3674537037</v>
      </c>
    </row>
    <row r="7926" spans="1:4" x14ac:dyDescent="0.25">
      <c r="A7926" s="78" t="s">
        <v>271</v>
      </c>
      <c r="B7926" s="78" t="s">
        <v>2490</v>
      </c>
      <c r="C7926" s="86" t="s">
        <v>1517</v>
      </c>
      <c r="D7926" s="122">
        <v>43853.3674537037</v>
      </c>
    </row>
    <row r="7927" spans="1:4" x14ac:dyDescent="0.25">
      <c r="A7927" s="78" t="s">
        <v>271</v>
      </c>
      <c r="B7927" s="78">
        <v>10</v>
      </c>
      <c r="C7927" s="86" t="s">
        <v>1517</v>
      </c>
      <c r="D7927" s="122">
        <v>43853.3674537037</v>
      </c>
    </row>
    <row r="7928" spans="1:4" x14ac:dyDescent="0.25">
      <c r="A7928" s="78" t="s">
        <v>271</v>
      </c>
      <c r="B7928" s="78" t="s">
        <v>2450</v>
      </c>
      <c r="C7928" s="86" t="s">
        <v>1517</v>
      </c>
      <c r="D7928" s="122">
        <v>43853.3674537037</v>
      </c>
    </row>
    <row r="7929" spans="1:4" x14ac:dyDescent="0.25">
      <c r="A7929" s="78" t="s">
        <v>271</v>
      </c>
      <c r="B7929" s="78" t="s">
        <v>3088</v>
      </c>
      <c r="C7929" s="86" t="s">
        <v>1516</v>
      </c>
      <c r="D7929" s="122">
        <v>43852.794537037036</v>
      </c>
    </row>
    <row r="7930" spans="1:4" x14ac:dyDescent="0.25">
      <c r="A7930" s="78" t="s">
        <v>271</v>
      </c>
      <c r="B7930" s="78" t="s">
        <v>2985</v>
      </c>
      <c r="C7930" s="86" t="s">
        <v>1516</v>
      </c>
      <c r="D7930" s="122">
        <v>43852.794537037036</v>
      </c>
    </row>
    <row r="7931" spans="1:4" x14ac:dyDescent="0.25">
      <c r="A7931" s="78" t="s">
        <v>271</v>
      </c>
      <c r="B7931" s="78" t="s">
        <v>2475</v>
      </c>
      <c r="C7931" s="86" t="s">
        <v>1516</v>
      </c>
      <c r="D7931" s="122">
        <v>43852.794537037036</v>
      </c>
    </row>
    <row r="7932" spans="1:4" x14ac:dyDescent="0.25">
      <c r="A7932" s="78" t="s">
        <v>271</v>
      </c>
      <c r="B7932" s="78" t="s">
        <v>3002</v>
      </c>
      <c r="C7932" s="86" t="s">
        <v>1516</v>
      </c>
      <c r="D7932" s="122">
        <v>43852.794537037036</v>
      </c>
    </row>
    <row r="7933" spans="1:4" x14ac:dyDescent="0.25">
      <c r="A7933" s="78" t="s">
        <v>271</v>
      </c>
      <c r="B7933" s="78" t="s">
        <v>2470</v>
      </c>
      <c r="C7933" s="86" t="s">
        <v>1516</v>
      </c>
      <c r="D7933" s="122">
        <v>43852.794537037036</v>
      </c>
    </row>
    <row r="7934" spans="1:4" x14ac:dyDescent="0.25">
      <c r="A7934" s="78" t="s">
        <v>271</v>
      </c>
      <c r="B7934" s="78" t="s">
        <v>2452</v>
      </c>
      <c r="C7934" s="86" t="s">
        <v>1516</v>
      </c>
      <c r="D7934" s="122">
        <v>43852.794537037036</v>
      </c>
    </row>
    <row r="7935" spans="1:4" x14ac:dyDescent="0.25">
      <c r="A7935" s="78" t="s">
        <v>271</v>
      </c>
      <c r="B7935" s="78" t="s">
        <v>2982</v>
      </c>
      <c r="C7935" s="86" t="s">
        <v>1516</v>
      </c>
      <c r="D7935" s="122">
        <v>43852.794537037036</v>
      </c>
    </row>
    <row r="7936" spans="1:4" x14ac:dyDescent="0.25">
      <c r="A7936" s="78" t="s">
        <v>271</v>
      </c>
      <c r="B7936" s="78" t="s">
        <v>2983</v>
      </c>
      <c r="C7936" s="86" t="s">
        <v>1516</v>
      </c>
      <c r="D7936" s="122">
        <v>43852.794537037036</v>
      </c>
    </row>
    <row r="7937" spans="1:4" x14ac:dyDescent="0.25">
      <c r="A7937" s="78" t="s">
        <v>271</v>
      </c>
      <c r="B7937" s="78" t="s">
        <v>2989</v>
      </c>
      <c r="C7937" s="86" t="s">
        <v>1516</v>
      </c>
      <c r="D7937" s="122">
        <v>43852.794537037036</v>
      </c>
    </row>
    <row r="7938" spans="1:4" x14ac:dyDescent="0.25">
      <c r="A7938" s="78" t="s">
        <v>271</v>
      </c>
      <c r="B7938" s="78" t="s">
        <v>1907</v>
      </c>
      <c r="C7938" s="86" t="s">
        <v>1516</v>
      </c>
      <c r="D7938" s="122">
        <v>43852.794537037036</v>
      </c>
    </row>
    <row r="7939" spans="1:4" x14ac:dyDescent="0.25">
      <c r="A7939" s="78" t="s">
        <v>271</v>
      </c>
      <c r="B7939" s="78" t="s">
        <v>2994</v>
      </c>
      <c r="C7939" s="86" t="s">
        <v>1516</v>
      </c>
      <c r="D7939" s="122">
        <v>43852.794537037036</v>
      </c>
    </row>
    <row r="7940" spans="1:4" x14ac:dyDescent="0.25">
      <c r="A7940" s="78" t="s">
        <v>271</v>
      </c>
      <c r="B7940" s="78" t="s">
        <v>2981</v>
      </c>
      <c r="C7940" s="86" t="s">
        <v>1516</v>
      </c>
      <c r="D7940" s="122">
        <v>43852.794537037036</v>
      </c>
    </row>
    <row r="7941" spans="1:4" x14ac:dyDescent="0.25">
      <c r="A7941" s="78" t="s">
        <v>271</v>
      </c>
      <c r="B7941" s="78">
        <v>31</v>
      </c>
      <c r="C7941" s="86" t="s">
        <v>1516</v>
      </c>
      <c r="D7941" s="122">
        <v>43852.794537037036</v>
      </c>
    </row>
    <row r="7942" spans="1:4" x14ac:dyDescent="0.25">
      <c r="A7942" s="78" t="s">
        <v>271</v>
      </c>
      <c r="B7942" s="78" t="s">
        <v>3089</v>
      </c>
      <c r="C7942" s="86" t="s">
        <v>1516</v>
      </c>
      <c r="D7942" s="122">
        <v>43852.794537037036</v>
      </c>
    </row>
    <row r="7943" spans="1:4" x14ac:dyDescent="0.25">
      <c r="A7943" s="78" t="s">
        <v>271</v>
      </c>
      <c r="B7943" s="78" t="s">
        <v>2458</v>
      </c>
      <c r="C7943" s="86" t="s">
        <v>1516</v>
      </c>
      <c r="D7943" s="122">
        <v>43852.794537037036</v>
      </c>
    </row>
    <row r="7944" spans="1:4" x14ac:dyDescent="0.25">
      <c r="A7944" s="78" t="s">
        <v>271</v>
      </c>
      <c r="B7944" s="78" t="s">
        <v>3039</v>
      </c>
      <c r="C7944" s="86" t="s">
        <v>1516</v>
      </c>
      <c r="D7944" s="122">
        <v>43852.794537037036</v>
      </c>
    </row>
    <row r="7945" spans="1:4" x14ac:dyDescent="0.25">
      <c r="A7945" s="78" t="s">
        <v>271</v>
      </c>
      <c r="B7945" s="78" t="s">
        <v>1924</v>
      </c>
      <c r="C7945" s="86" t="s">
        <v>1516</v>
      </c>
      <c r="D7945" s="122">
        <v>43852.794537037036</v>
      </c>
    </row>
    <row r="7946" spans="1:4" x14ac:dyDescent="0.25">
      <c r="A7946" s="78" t="s">
        <v>271</v>
      </c>
      <c r="B7946" s="78" t="s">
        <v>65</v>
      </c>
      <c r="C7946" s="86" t="s">
        <v>1516</v>
      </c>
      <c r="D7946" s="122">
        <v>43852.794537037036</v>
      </c>
    </row>
    <row r="7947" spans="1:4" x14ac:dyDescent="0.25">
      <c r="A7947" s="78" t="s">
        <v>271</v>
      </c>
      <c r="B7947" s="78" t="s">
        <v>3029</v>
      </c>
      <c r="C7947" s="86" t="s">
        <v>1516</v>
      </c>
      <c r="D7947" s="122">
        <v>43852.794537037036</v>
      </c>
    </row>
    <row r="7948" spans="1:4" x14ac:dyDescent="0.25">
      <c r="A7948" s="78" t="s">
        <v>271</v>
      </c>
      <c r="B7948" s="78" t="s">
        <v>2455</v>
      </c>
      <c r="C7948" s="86" t="s">
        <v>1516</v>
      </c>
      <c r="D7948" s="122">
        <v>43852.794537037036</v>
      </c>
    </row>
    <row r="7949" spans="1:4" x14ac:dyDescent="0.25">
      <c r="A7949" s="78" t="s">
        <v>271</v>
      </c>
      <c r="B7949" s="78" t="s">
        <v>2459</v>
      </c>
      <c r="C7949" s="86" t="s">
        <v>1516</v>
      </c>
      <c r="D7949" s="122">
        <v>43852.794537037036</v>
      </c>
    </row>
    <row r="7950" spans="1:4" x14ac:dyDescent="0.25">
      <c r="A7950" s="78" t="s">
        <v>271</v>
      </c>
      <c r="B7950" s="78" t="s">
        <v>3090</v>
      </c>
      <c r="C7950" s="86" t="s">
        <v>1516</v>
      </c>
      <c r="D7950" s="122">
        <v>43852.794537037036</v>
      </c>
    </row>
    <row r="7951" spans="1:4" x14ac:dyDescent="0.25">
      <c r="A7951" s="78" t="s">
        <v>271</v>
      </c>
      <c r="B7951" s="78" t="s">
        <v>3091</v>
      </c>
      <c r="C7951" s="86" t="s">
        <v>1516</v>
      </c>
      <c r="D7951" s="122">
        <v>43852.794537037036</v>
      </c>
    </row>
    <row r="7952" spans="1:4" x14ac:dyDescent="0.25">
      <c r="A7952" s="78" t="s">
        <v>271</v>
      </c>
      <c r="B7952" s="78" t="s">
        <v>3092</v>
      </c>
      <c r="C7952" s="86" t="s">
        <v>1516</v>
      </c>
      <c r="D7952" s="122">
        <v>43852.794537037036</v>
      </c>
    </row>
    <row r="7953" spans="1:4" x14ac:dyDescent="0.25">
      <c r="A7953" s="78" t="s">
        <v>271</v>
      </c>
      <c r="B7953" s="78" t="s">
        <v>2489</v>
      </c>
      <c r="C7953" s="86" t="s">
        <v>1516</v>
      </c>
      <c r="D7953" s="122">
        <v>43852.794537037036</v>
      </c>
    </row>
    <row r="7954" spans="1:4" x14ac:dyDescent="0.25">
      <c r="A7954" s="78" t="s">
        <v>271</v>
      </c>
      <c r="B7954" s="78" t="s">
        <v>2990</v>
      </c>
      <c r="C7954" s="86" t="s">
        <v>1516</v>
      </c>
      <c r="D7954" s="122">
        <v>43852.794537037036</v>
      </c>
    </row>
    <row r="7955" spans="1:4" x14ac:dyDescent="0.25">
      <c r="A7955" s="78" t="s">
        <v>271</v>
      </c>
      <c r="B7955" s="78" t="s">
        <v>2490</v>
      </c>
      <c r="C7955" s="86" t="s">
        <v>1516</v>
      </c>
      <c r="D7955" s="122">
        <v>43852.794537037036</v>
      </c>
    </row>
    <row r="7956" spans="1:4" x14ac:dyDescent="0.25">
      <c r="A7956" s="78" t="s">
        <v>271</v>
      </c>
      <c r="B7956" s="78">
        <v>10</v>
      </c>
      <c r="C7956" s="86" t="s">
        <v>1516</v>
      </c>
      <c r="D7956" s="122">
        <v>43852.794537037036</v>
      </c>
    </row>
    <row r="7957" spans="1:4" x14ac:dyDescent="0.25">
      <c r="A7957" s="78" t="s">
        <v>271</v>
      </c>
      <c r="B7957" s="78" t="s">
        <v>2450</v>
      </c>
      <c r="C7957" s="86" t="s">
        <v>1516</v>
      </c>
      <c r="D7957" s="122">
        <v>43852.794537037036</v>
      </c>
    </row>
    <row r="7958" spans="1:4" x14ac:dyDescent="0.25">
      <c r="A7958" s="78" t="s">
        <v>271</v>
      </c>
      <c r="B7958" s="78" t="s">
        <v>2994</v>
      </c>
      <c r="C7958" s="86" t="s">
        <v>1515</v>
      </c>
      <c r="D7958" s="122">
        <v>43852.3674537037</v>
      </c>
    </row>
    <row r="7959" spans="1:4" x14ac:dyDescent="0.25">
      <c r="A7959" s="78" t="s">
        <v>271</v>
      </c>
      <c r="B7959" s="78" t="s">
        <v>2981</v>
      </c>
      <c r="C7959" s="86" t="s">
        <v>1515</v>
      </c>
      <c r="D7959" s="122">
        <v>43852.3674537037</v>
      </c>
    </row>
    <row r="7960" spans="1:4" x14ac:dyDescent="0.25">
      <c r="A7960" s="78" t="s">
        <v>271</v>
      </c>
      <c r="B7960" s="78">
        <v>31</v>
      </c>
      <c r="C7960" s="86" t="s">
        <v>1515</v>
      </c>
      <c r="D7960" s="122">
        <v>43852.3674537037</v>
      </c>
    </row>
    <row r="7961" spans="1:4" x14ac:dyDescent="0.25">
      <c r="A7961" s="78" t="s">
        <v>271</v>
      </c>
      <c r="B7961" s="78" t="s">
        <v>3089</v>
      </c>
      <c r="C7961" s="86" t="s">
        <v>1515</v>
      </c>
      <c r="D7961" s="122">
        <v>43852.3674537037</v>
      </c>
    </row>
    <row r="7962" spans="1:4" x14ac:dyDescent="0.25">
      <c r="A7962" s="78" t="s">
        <v>271</v>
      </c>
      <c r="B7962" s="78" t="s">
        <v>2470</v>
      </c>
      <c r="C7962" s="86" t="s">
        <v>1515</v>
      </c>
      <c r="D7962" s="122">
        <v>43852.3674537037</v>
      </c>
    </row>
    <row r="7963" spans="1:4" x14ac:dyDescent="0.25">
      <c r="A7963" s="78" t="s">
        <v>271</v>
      </c>
      <c r="B7963" s="78" t="s">
        <v>2458</v>
      </c>
      <c r="C7963" s="86" t="s">
        <v>1515</v>
      </c>
      <c r="D7963" s="122">
        <v>43852.3674537037</v>
      </c>
    </row>
    <row r="7964" spans="1:4" x14ac:dyDescent="0.25">
      <c r="A7964" s="78" t="s">
        <v>271</v>
      </c>
      <c r="B7964" s="78" t="s">
        <v>2982</v>
      </c>
      <c r="C7964" s="86" t="s">
        <v>1515</v>
      </c>
      <c r="D7964" s="122">
        <v>43852.3674537037</v>
      </c>
    </row>
    <row r="7965" spans="1:4" x14ac:dyDescent="0.25">
      <c r="A7965" s="78" t="s">
        <v>271</v>
      </c>
      <c r="B7965" s="78" t="s">
        <v>3039</v>
      </c>
      <c r="C7965" s="86" t="s">
        <v>1515</v>
      </c>
      <c r="D7965" s="122">
        <v>43852.3674537037</v>
      </c>
    </row>
    <row r="7966" spans="1:4" x14ac:dyDescent="0.25">
      <c r="A7966" s="78" t="s">
        <v>271</v>
      </c>
      <c r="B7966" s="78" t="s">
        <v>1924</v>
      </c>
      <c r="C7966" s="86" t="s">
        <v>1515</v>
      </c>
      <c r="D7966" s="122">
        <v>43852.3674537037</v>
      </c>
    </row>
    <row r="7967" spans="1:4" x14ac:dyDescent="0.25">
      <c r="A7967" s="78" t="s">
        <v>271</v>
      </c>
      <c r="B7967" s="78" t="s">
        <v>65</v>
      </c>
      <c r="C7967" s="86" t="s">
        <v>1515</v>
      </c>
      <c r="D7967" s="122">
        <v>43852.3674537037</v>
      </c>
    </row>
    <row r="7968" spans="1:4" x14ac:dyDescent="0.25">
      <c r="A7968" s="78" t="s">
        <v>271</v>
      </c>
      <c r="B7968" s="78" t="s">
        <v>2985</v>
      </c>
      <c r="C7968" s="86" t="s">
        <v>1515</v>
      </c>
      <c r="D7968" s="122">
        <v>43852.3674537037</v>
      </c>
    </row>
    <row r="7969" spans="1:4" x14ac:dyDescent="0.25">
      <c r="A7969" s="78" t="s">
        <v>271</v>
      </c>
      <c r="B7969" s="78" t="s">
        <v>3029</v>
      </c>
      <c r="C7969" s="86" t="s">
        <v>1515</v>
      </c>
      <c r="D7969" s="122">
        <v>43852.3674537037</v>
      </c>
    </row>
    <row r="7970" spans="1:4" x14ac:dyDescent="0.25">
      <c r="A7970" s="78" t="s">
        <v>271</v>
      </c>
      <c r="B7970" s="78" t="s">
        <v>2455</v>
      </c>
      <c r="C7970" s="86" t="s">
        <v>1515</v>
      </c>
      <c r="D7970" s="122">
        <v>43852.3674537037</v>
      </c>
    </row>
    <row r="7971" spans="1:4" x14ac:dyDescent="0.25">
      <c r="A7971" s="78" t="s">
        <v>271</v>
      </c>
      <c r="B7971" s="78" t="s">
        <v>2459</v>
      </c>
      <c r="C7971" s="86" t="s">
        <v>1515</v>
      </c>
      <c r="D7971" s="122">
        <v>43852.3674537037</v>
      </c>
    </row>
    <row r="7972" spans="1:4" x14ac:dyDescent="0.25">
      <c r="A7972" s="78" t="s">
        <v>271</v>
      </c>
      <c r="B7972" s="78" t="s">
        <v>3090</v>
      </c>
      <c r="C7972" s="86" t="s">
        <v>1515</v>
      </c>
      <c r="D7972" s="122">
        <v>43852.3674537037</v>
      </c>
    </row>
    <row r="7973" spans="1:4" x14ac:dyDescent="0.25">
      <c r="A7973" s="78" t="s">
        <v>271</v>
      </c>
      <c r="B7973" s="78" t="s">
        <v>2475</v>
      </c>
      <c r="C7973" s="86" t="s">
        <v>1515</v>
      </c>
      <c r="D7973" s="122">
        <v>43852.3674537037</v>
      </c>
    </row>
    <row r="7974" spans="1:4" x14ac:dyDescent="0.25">
      <c r="A7974" s="78" t="s">
        <v>271</v>
      </c>
      <c r="B7974" s="78" t="s">
        <v>3091</v>
      </c>
      <c r="C7974" s="86" t="s">
        <v>1515</v>
      </c>
      <c r="D7974" s="122">
        <v>43852.3674537037</v>
      </c>
    </row>
    <row r="7975" spans="1:4" x14ac:dyDescent="0.25">
      <c r="A7975" s="78" t="s">
        <v>271</v>
      </c>
      <c r="B7975" s="78" t="s">
        <v>3092</v>
      </c>
      <c r="C7975" s="86" t="s">
        <v>1515</v>
      </c>
      <c r="D7975" s="122">
        <v>43852.3674537037</v>
      </c>
    </row>
    <row r="7976" spans="1:4" x14ac:dyDescent="0.25">
      <c r="A7976" s="78" t="s">
        <v>271</v>
      </c>
      <c r="B7976" s="78" t="s">
        <v>2489</v>
      </c>
      <c r="C7976" s="86" t="s">
        <v>1515</v>
      </c>
      <c r="D7976" s="122">
        <v>43852.3674537037</v>
      </c>
    </row>
    <row r="7977" spans="1:4" x14ac:dyDescent="0.25">
      <c r="A7977" s="78" t="s">
        <v>271</v>
      </c>
      <c r="B7977" s="78" t="s">
        <v>2990</v>
      </c>
      <c r="C7977" s="86" t="s">
        <v>1515</v>
      </c>
      <c r="D7977" s="122">
        <v>43852.3674537037</v>
      </c>
    </row>
    <row r="7978" spans="1:4" x14ac:dyDescent="0.25">
      <c r="A7978" s="78" t="s">
        <v>271</v>
      </c>
      <c r="B7978" s="78" t="s">
        <v>2490</v>
      </c>
      <c r="C7978" s="86" t="s">
        <v>1515</v>
      </c>
      <c r="D7978" s="122">
        <v>43852.3674537037</v>
      </c>
    </row>
    <row r="7979" spans="1:4" x14ac:dyDescent="0.25">
      <c r="A7979" s="78" t="s">
        <v>271</v>
      </c>
      <c r="B7979" s="78">
        <v>10</v>
      </c>
      <c r="C7979" s="86" t="s">
        <v>1515</v>
      </c>
      <c r="D7979" s="122">
        <v>43852.3674537037</v>
      </c>
    </row>
    <row r="7980" spans="1:4" x14ac:dyDescent="0.25">
      <c r="A7980" s="78" t="s">
        <v>271</v>
      </c>
      <c r="B7980" s="78" t="s">
        <v>2450</v>
      </c>
      <c r="C7980" s="86" t="s">
        <v>1515</v>
      </c>
      <c r="D7980" s="122">
        <v>43852.3674537037</v>
      </c>
    </row>
    <row r="7981" spans="1:4" x14ac:dyDescent="0.25">
      <c r="A7981" s="78" t="s">
        <v>271</v>
      </c>
      <c r="B7981" s="78" t="s">
        <v>3088</v>
      </c>
      <c r="C7981" s="86" t="s">
        <v>1514</v>
      </c>
      <c r="D7981" s="122">
        <v>43851.794548611113</v>
      </c>
    </row>
    <row r="7982" spans="1:4" x14ac:dyDescent="0.25">
      <c r="A7982" s="78" t="s">
        <v>271</v>
      </c>
      <c r="B7982" s="78" t="s">
        <v>2985</v>
      </c>
      <c r="C7982" s="86" t="s">
        <v>1514</v>
      </c>
      <c r="D7982" s="122">
        <v>43851.794548611113</v>
      </c>
    </row>
    <row r="7983" spans="1:4" x14ac:dyDescent="0.25">
      <c r="A7983" s="78" t="s">
        <v>271</v>
      </c>
      <c r="B7983" s="78" t="s">
        <v>2475</v>
      </c>
      <c r="C7983" s="86" t="s">
        <v>1514</v>
      </c>
      <c r="D7983" s="122">
        <v>43851.794548611113</v>
      </c>
    </row>
    <row r="7984" spans="1:4" x14ac:dyDescent="0.25">
      <c r="A7984" s="78" t="s">
        <v>271</v>
      </c>
      <c r="B7984" s="78" t="s">
        <v>3002</v>
      </c>
      <c r="C7984" s="86" t="s">
        <v>1514</v>
      </c>
      <c r="D7984" s="122">
        <v>43851.794548611113</v>
      </c>
    </row>
    <row r="7985" spans="1:4" x14ac:dyDescent="0.25">
      <c r="A7985" s="78" t="s">
        <v>271</v>
      </c>
      <c r="B7985" s="78" t="s">
        <v>2470</v>
      </c>
      <c r="C7985" s="86" t="s">
        <v>1514</v>
      </c>
      <c r="D7985" s="122">
        <v>43851.794548611113</v>
      </c>
    </row>
    <row r="7986" spans="1:4" x14ac:dyDescent="0.25">
      <c r="A7986" s="78" t="s">
        <v>271</v>
      </c>
      <c r="B7986" s="78" t="s">
        <v>2452</v>
      </c>
      <c r="C7986" s="86" t="s">
        <v>1514</v>
      </c>
      <c r="D7986" s="122">
        <v>43851.794548611113</v>
      </c>
    </row>
    <row r="7987" spans="1:4" x14ac:dyDescent="0.25">
      <c r="A7987" s="78" t="s">
        <v>271</v>
      </c>
      <c r="B7987" s="78" t="s">
        <v>2982</v>
      </c>
      <c r="C7987" s="86" t="s">
        <v>1514</v>
      </c>
      <c r="D7987" s="122">
        <v>43851.794548611113</v>
      </c>
    </row>
    <row r="7988" spans="1:4" x14ac:dyDescent="0.25">
      <c r="A7988" s="78" t="s">
        <v>271</v>
      </c>
      <c r="B7988" s="78" t="s">
        <v>2983</v>
      </c>
      <c r="C7988" s="86" t="s">
        <v>1514</v>
      </c>
      <c r="D7988" s="122">
        <v>43851.794548611113</v>
      </c>
    </row>
    <row r="7989" spans="1:4" x14ac:dyDescent="0.25">
      <c r="A7989" s="78" t="s">
        <v>271</v>
      </c>
      <c r="B7989" s="78" t="s">
        <v>2989</v>
      </c>
      <c r="C7989" s="86" t="s">
        <v>1514</v>
      </c>
      <c r="D7989" s="122">
        <v>43851.794548611113</v>
      </c>
    </row>
    <row r="7990" spans="1:4" x14ac:dyDescent="0.25">
      <c r="A7990" s="78" t="s">
        <v>271</v>
      </c>
      <c r="B7990" s="78" t="s">
        <v>1907</v>
      </c>
      <c r="C7990" s="86" t="s">
        <v>1514</v>
      </c>
      <c r="D7990" s="122">
        <v>43851.794548611113</v>
      </c>
    </row>
    <row r="7991" spans="1:4" x14ac:dyDescent="0.25">
      <c r="A7991" s="78" t="s">
        <v>271</v>
      </c>
      <c r="B7991" s="78" t="s">
        <v>2994</v>
      </c>
      <c r="C7991" s="86" t="s">
        <v>1514</v>
      </c>
      <c r="D7991" s="122">
        <v>43851.794548611113</v>
      </c>
    </row>
    <row r="7992" spans="1:4" x14ac:dyDescent="0.25">
      <c r="A7992" s="78" t="s">
        <v>271</v>
      </c>
      <c r="B7992" s="78" t="s">
        <v>2981</v>
      </c>
      <c r="C7992" s="86" t="s">
        <v>1514</v>
      </c>
      <c r="D7992" s="122">
        <v>43851.794548611113</v>
      </c>
    </row>
    <row r="7993" spans="1:4" x14ac:dyDescent="0.25">
      <c r="A7993" s="78" t="s">
        <v>271</v>
      </c>
      <c r="B7993" s="78">
        <v>31</v>
      </c>
      <c r="C7993" s="86" t="s">
        <v>1514</v>
      </c>
      <c r="D7993" s="122">
        <v>43851.794548611113</v>
      </c>
    </row>
    <row r="7994" spans="1:4" x14ac:dyDescent="0.25">
      <c r="A7994" s="78" t="s">
        <v>271</v>
      </c>
      <c r="B7994" s="78" t="s">
        <v>3089</v>
      </c>
      <c r="C7994" s="86" t="s">
        <v>1514</v>
      </c>
      <c r="D7994" s="122">
        <v>43851.794548611113</v>
      </c>
    </row>
    <row r="7995" spans="1:4" x14ac:dyDescent="0.25">
      <c r="A7995" s="78" t="s">
        <v>271</v>
      </c>
      <c r="B7995" s="78" t="s">
        <v>2458</v>
      </c>
      <c r="C7995" s="86" t="s">
        <v>1514</v>
      </c>
      <c r="D7995" s="122">
        <v>43851.794548611113</v>
      </c>
    </row>
    <row r="7996" spans="1:4" x14ac:dyDescent="0.25">
      <c r="A7996" s="78" t="s">
        <v>271</v>
      </c>
      <c r="B7996" s="78" t="s">
        <v>3039</v>
      </c>
      <c r="C7996" s="86" t="s">
        <v>1514</v>
      </c>
      <c r="D7996" s="122">
        <v>43851.794548611113</v>
      </c>
    </row>
    <row r="7997" spans="1:4" x14ac:dyDescent="0.25">
      <c r="A7997" s="78" t="s">
        <v>271</v>
      </c>
      <c r="B7997" s="78" t="s">
        <v>1924</v>
      </c>
      <c r="C7997" s="86" t="s">
        <v>1514</v>
      </c>
      <c r="D7997" s="122">
        <v>43851.794548611113</v>
      </c>
    </row>
    <row r="7998" spans="1:4" x14ac:dyDescent="0.25">
      <c r="A7998" s="78" t="s">
        <v>271</v>
      </c>
      <c r="B7998" s="78" t="s">
        <v>65</v>
      </c>
      <c r="C7998" s="86" t="s">
        <v>1514</v>
      </c>
      <c r="D7998" s="122">
        <v>43851.794548611113</v>
      </c>
    </row>
    <row r="7999" spans="1:4" x14ac:dyDescent="0.25">
      <c r="A7999" s="78" t="s">
        <v>271</v>
      </c>
      <c r="B7999" s="78" t="s">
        <v>3029</v>
      </c>
      <c r="C7999" s="86" t="s">
        <v>1514</v>
      </c>
      <c r="D7999" s="122">
        <v>43851.794548611113</v>
      </c>
    </row>
    <row r="8000" spans="1:4" x14ac:dyDescent="0.25">
      <c r="A8000" s="78" t="s">
        <v>271</v>
      </c>
      <c r="B8000" s="78" t="s">
        <v>2455</v>
      </c>
      <c r="C8000" s="86" t="s">
        <v>1514</v>
      </c>
      <c r="D8000" s="122">
        <v>43851.794548611113</v>
      </c>
    </row>
    <row r="8001" spans="1:4" x14ac:dyDescent="0.25">
      <c r="A8001" s="78" t="s">
        <v>271</v>
      </c>
      <c r="B8001" s="78" t="s">
        <v>2459</v>
      </c>
      <c r="C8001" s="86" t="s">
        <v>1514</v>
      </c>
      <c r="D8001" s="122">
        <v>43851.794548611113</v>
      </c>
    </row>
    <row r="8002" spans="1:4" x14ac:dyDescent="0.25">
      <c r="A8002" s="78" t="s">
        <v>271</v>
      </c>
      <c r="B8002" s="78" t="s">
        <v>3090</v>
      </c>
      <c r="C8002" s="86" t="s">
        <v>1514</v>
      </c>
      <c r="D8002" s="122">
        <v>43851.794548611113</v>
      </c>
    </row>
    <row r="8003" spans="1:4" x14ac:dyDescent="0.25">
      <c r="A8003" s="78" t="s">
        <v>271</v>
      </c>
      <c r="B8003" s="78" t="s">
        <v>3091</v>
      </c>
      <c r="C8003" s="86" t="s">
        <v>1514</v>
      </c>
      <c r="D8003" s="122">
        <v>43851.794548611113</v>
      </c>
    </row>
    <row r="8004" spans="1:4" x14ac:dyDescent="0.25">
      <c r="A8004" s="78" t="s">
        <v>271</v>
      </c>
      <c r="B8004" s="78" t="s">
        <v>3092</v>
      </c>
      <c r="C8004" s="86" t="s">
        <v>1514</v>
      </c>
      <c r="D8004" s="122">
        <v>43851.794548611113</v>
      </c>
    </row>
    <row r="8005" spans="1:4" x14ac:dyDescent="0.25">
      <c r="A8005" s="78" t="s">
        <v>271</v>
      </c>
      <c r="B8005" s="78" t="s">
        <v>2489</v>
      </c>
      <c r="C8005" s="86" t="s">
        <v>1514</v>
      </c>
      <c r="D8005" s="122">
        <v>43851.794548611113</v>
      </c>
    </row>
    <row r="8006" spans="1:4" x14ac:dyDescent="0.25">
      <c r="A8006" s="78" t="s">
        <v>271</v>
      </c>
      <c r="B8006" s="78" t="s">
        <v>2990</v>
      </c>
      <c r="C8006" s="86" t="s">
        <v>1514</v>
      </c>
      <c r="D8006" s="122">
        <v>43851.794548611113</v>
      </c>
    </row>
    <row r="8007" spans="1:4" x14ac:dyDescent="0.25">
      <c r="A8007" s="78" t="s">
        <v>271</v>
      </c>
      <c r="B8007" s="78" t="s">
        <v>2490</v>
      </c>
      <c r="C8007" s="86" t="s">
        <v>1514</v>
      </c>
      <c r="D8007" s="122">
        <v>43851.794548611113</v>
      </c>
    </row>
    <row r="8008" spans="1:4" x14ac:dyDescent="0.25">
      <c r="A8008" s="78" t="s">
        <v>271</v>
      </c>
      <c r="B8008" s="78">
        <v>10</v>
      </c>
      <c r="C8008" s="86" t="s">
        <v>1514</v>
      </c>
      <c r="D8008" s="122">
        <v>43851.794548611113</v>
      </c>
    </row>
    <row r="8009" spans="1:4" x14ac:dyDescent="0.25">
      <c r="A8009" s="78" t="s">
        <v>271</v>
      </c>
      <c r="B8009" s="78" t="s">
        <v>2450</v>
      </c>
      <c r="C8009" s="86" t="s">
        <v>1514</v>
      </c>
      <c r="D8009" s="122">
        <v>43851.794548611113</v>
      </c>
    </row>
    <row r="8010" spans="1:4" x14ac:dyDescent="0.25">
      <c r="A8010" s="78" t="s">
        <v>271</v>
      </c>
      <c r="B8010" s="78" t="s">
        <v>2994</v>
      </c>
      <c r="C8010" s="86" t="s">
        <v>1513</v>
      </c>
      <c r="D8010" s="122">
        <v>43851.367476851854</v>
      </c>
    </row>
    <row r="8011" spans="1:4" x14ac:dyDescent="0.25">
      <c r="A8011" s="78" t="s">
        <v>271</v>
      </c>
      <c r="B8011" s="78" t="s">
        <v>2981</v>
      </c>
      <c r="C8011" s="86" t="s">
        <v>1513</v>
      </c>
      <c r="D8011" s="122">
        <v>43851.367476851854</v>
      </c>
    </row>
    <row r="8012" spans="1:4" x14ac:dyDescent="0.25">
      <c r="A8012" s="78" t="s">
        <v>271</v>
      </c>
      <c r="B8012" s="78">
        <v>31</v>
      </c>
      <c r="C8012" s="86" t="s">
        <v>1513</v>
      </c>
      <c r="D8012" s="122">
        <v>43851.367476851854</v>
      </c>
    </row>
    <row r="8013" spans="1:4" x14ac:dyDescent="0.25">
      <c r="A8013" s="78" t="s">
        <v>271</v>
      </c>
      <c r="B8013" s="78" t="s">
        <v>3089</v>
      </c>
      <c r="C8013" s="86" t="s">
        <v>1513</v>
      </c>
      <c r="D8013" s="122">
        <v>43851.367476851854</v>
      </c>
    </row>
    <row r="8014" spans="1:4" x14ac:dyDescent="0.25">
      <c r="A8014" s="78" t="s">
        <v>271</v>
      </c>
      <c r="B8014" s="78" t="s">
        <v>2470</v>
      </c>
      <c r="C8014" s="86" t="s">
        <v>1513</v>
      </c>
      <c r="D8014" s="122">
        <v>43851.367476851854</v>
      </c>
    </row>
    <row r="8015" spans="1:4" x14ac:dyDescent="0.25">
      <c r="A8015" s="78" t="s">
        <v>271</v>
      </c>
      <c r="B8015" s="78" t="s">
        <v>2458</v>
      </c>
      <c r="C8015" s="86" t="s">
        <v>1513</v>
      </c>
      <c r="D8015" s="122">
        <v>43851.367476851854</v>
      </c>
    </row>
    <row r="8016" spans="1:4" x14ac:dyDescent="0.25">
      <c r="A8016" s="78" t="s">
        <v>271</v>
      </c>
      <c r="B8016" s="78" t="s">
        <v>2982</v>
      </c>
      <c r="C8016" s="86" t="s">
        <v>1513</v>
      </c>
      <c r="D8016" s="122">
        <v>43851.367476851854</v>
      </c>
    </row>
    <row r="8017" spans="1:4" x14ac:dyDescent="0.25">
      <c r="A8017" s="78" t="s">
        <v>271</v>
      </c>
      <c r="B8017" s="78" t="s">
        <v>3039</v>
      </c>
      <c r="C8017" s="86" t="s">
        <v>1513</v>
      </c>
      <c r="D8017" s="122">
        <v>43851.367476851854</v>
      </c>
    </row>
    <row r="8018" spans="1:4" x14ac:dyDescent="0.25">
      <c r="A8018" s="78" t="s">
        <v>271</v>
      </c>
      <c r="B8018" s="78" t="s">
        <v>1924</v>
      </c>
      <c r="C8018" s="86" t="s">
        <v>1513</v>
      </c>
      <c r="D8018" s="122">
        <v>43851.367476851854</v>
      </c>
    </row>
    <row r="8019" spans="1:4" x14ac:dyDescent="0.25">
      <c r="A8019" s="78" t="s">
        <v>271</v>
      </c>
      <c r="B8019" s="78" t="s">
        <v>65</v>
      </c>
      <c r="C8019" s="86" t="s">
        <v>1513</v>
      </c>
      <c r="D8019" s="122">
        <v>43851.367476851854</v>
      </c>
    </row>
    <row r="8020" spans="1:4" x14ac:dyDescent="0.25">
      <c r="A8020" s="78" t="s">
        <v>271</v>
      </c>
      <c r="B8020" s="78" t="s">
        <v>2985</v>
      </c>
      <c r="C8020" s="86" t="s">
        <v>1513</v>
      </c>
      <c r="D8020" s="122">
        <v>43851.367476851854</v>
      </c>
    </row>
    <row r="8021" spans="1:4" x14ac:dyDescent="0.25">
      <c r="A8021" s="78" t="s">
        <v>271</v>
      </c>
      <c r="B8021" s="78" t="s">
        <v>3029</v>
      </c>
      <c r="C8021" s="86" t="s">
        <v>1513</v>
      </c>
      <c r="D8021" s="122">
        <v>43851.367476851854</v>
      </c>
    </row>
    <row r="8022" spans="1:4" x14ac:dyDescent="0.25">
      <c r="A8022" s="78" t="s">
        <v>271</v>
      </c>
      <c r="B8022" s="78" t="s">
        <v>2455</v>
      </c>
      <c r="C8022" s="86" t="s">
        <v>1513</v>
      </c>
      <c r="D8022" s="122">
        <v>43851.367476851854</v>
      </c>
    </row>
    <row r="8023" spans="1:4" x14ac:dyDescent="0.25">
      <c r="A8023" s="78" t="s">
        <v>271</v>
      </c>
      <c r="B8023" s="78" t="s">
        <v>2459</v>
      </c>
      <c r="C8023" s="86" t="s">
        <v>1513</v>
      </c>
      <c r="D8023" s="122">
        <v>43851.367476851854</v>
      </c>
    </row>
    <row r="8024" spans="1:4" x14ac:dyDescent="0.25">
      <c r="A8024" s="78" t="s">
        <v>271</v>
      </c>
      <c r="B8024" s="78" t="s">
        <v>3090</v>
      </c>
      <c r="C8024" s="86" t="s">
        <v>1513</v>
      </c>
      <c r="D8024" s="122">
        <v>43851.367476851854</v>
      </c>
    </row>
    <row r="8025" spans="1:4" x14ac:dyDescent="0.25">
      <c r="A8025" s="78" t="s">
        <v>271</v>
      </c>
      <c r="B8025" s="78" t="s">
        <v>2475</v>
      </c>
      <c r="C8025" s="86" t="s">
        <v>1513</v>
      </c>
      <c r="D8025" s="122">
        <v>43851.367476851854</v>
      </c>
    </row>
    <row r="8026" spans="1:4" x14ac:dyDescent="0.25">
      <c r="A8026" s="78" t="s">
        <v>271</v>
      </c>
      <c r="B8026" s="78" t="s">
        <v>3091</v>
      </c>
      <c r="C8026" s="86" t="s">
        <v>1513</v>
      </c>
      <c r="D8026" s="122">
        <v>43851.367476851854</v>
      </c>
    </row>
    <row r="8027" spans="1:4" x14ac:dyDescent="0.25">
      <c r="A8027" s="78" t="s">
        <v>271</v>
      </c>
      <c r="B8027" s="78" t="s">
        <v>3092</v>
      </c>
      <c r="C8027" s="86" t="s">
        <v>1513</v>
      </c>
      <c r="D8027" s="122">
        <v>43851.367476851854</v>
      </c>
    </row>
    <row r="8028" spans="1:4" x14ac:dyDescent="0.25">
      <c r="A8028" s="78" t="s">
        <v>271</v>
      </c>
      <c r="B8028" s="78" t="s">
        <v>2489</v>
      </c>
      <c r="C8028" s="86" t="s">
        <v>1513</v>
      </c>
      <c r="D8028" s="122">
        <v>43851.367476851854</v>
      </c>
    </row>
    <row r="8029" spans="1:4" x14ac:dyDescent="0.25">
      <c r="A8029" s="78" t="s">
        <v>271</v>
      </c>
      <c r="B8029" s="78" t="s">
        <v>2990</v>
      </c>
      <c r="C8029" s="86" t="s">
        <v>1513</v>
      </c>
      <c r="D8029" s="122">
        <v>43851.367476851854</v>
      </c>
    </row>
    <row r="8030" spans="1:4" x14ac:dyDescent="0.25">
      <c r="A8030" s="78" t="s">
        <v>271</v>
      </c>
      <c r="B8030" s="78" t="s">
        <v>2490</v>
      </c>
      <c r="C8030" s="86" t="s">
        <v>1513</v>
      </c>
      <c r="D8030" s="122">
        <v>43851.367476851854</v>
      </c>
    </row>
    <row r="8031" spans="1:4" x14ac:dyDescent="0.25">
      <c r="A8031" s="78" t="s">
        <v>271</v>
      </c>
      <c r="B8031" s="78">
        <v>10</v>
      </c>
      <c r="C8031" s="86" t="s">
        <v>1513</v>
      </c>
      <c r="D8031" s="122">
        <v>43851.367476851854</v>
      </c>
    </row>
    <row r="8032" spans="1:4" x14ac:dyDescent="0.25">
      <c r="A8032" s="78" t="s">
        <v>271</v>
      </c>
      <c r="B8032" s="78" t="s">
        <v>2450</v>
      </c>
      <c r="C8032" s="86" t="s">
        <v>1513</v>
      </c>
      <c r="D8032" s="122">
        <v>43851.367476851854</v>
      </c>
    </row>
    <row r="8033" spans="1:4" x14ac:dyDescent="0.25">
      <c r="A8033" s="78" t="s">
        <v>271</v>
      </c>
      <c r="B8033" s="78" t="s">
        <v>3088</v>
      </c>
      <c r="C8033" s="86" t="s">
        <v>1512</v>
      </c>
      <c r="D8033" s="122">
        <v>43850.794560185182</v>
      </c>
    </row>
    <row r="8034" spans="1:4" x14ac:dyDescent="0.25">
      <c r="A8034" s="78" t="s">
        <v>271</v>
      </c>
      <c r="B8034" s="78" t="s">
        <v>2985</v>
      </c>
      <c r="C8034" s="86" t="s">
        <v>1512</v>
      </c>
      <c r="D8034" s="122">
        <v>43850.794560185182</v>
      </c>
    </row>
    <row r="8035" spans="1:4" x14ac:dyDescent="0.25">
      <c r="A8035" s="78" t="s">
        <v>271</v>
      </c>
      <c r="B8035" s="78" t="s">
        <v>2475</v>
      </c>
      <c r="C8035" s="86" t="s">
        <v>1512</v>
      </c>
      <c r="D8035" s="122">
        <v>43850.794560185182</v>
      </c>
    </row>
    <row r="8036" spans="1:4" x14ac:dyDescent="0.25">
      <c r="A8036" s="78" t="s">
        <v>271</v>
      </c>
      <c r="B8036" s="78" t="s">
        <v>3002</v>
      </c>
      <c r="C8036" s="86" t="s">
        <v>1512</v>
      </c>
      <c r="D8036" s="122">
        <v>43850.794560185182</v>
      </c>
    </row>
    <row r="8037" spans="1:4" x14ac:dyDescent="0.25">
      <c r="A8037" s="78" t="s">
        <v>271</v>
      </c>
      <c r="B8037" s="78" t="s">
        <v>2470</v>
      </c>
      <c r="C8037" s="86" t="s">
        <v>1512</v>
      </c>
      <c r="D8037" s="122">
        <v>43850.794560185182</v>
      </c>
    </row>
    <row r="8038" spans="1:4" x14ac:dyDescent="0.25">
      <c r="A8038" s="78" t="s">
        <v>271</v>
      </c>
      <c r="B8038" s="78" t="s">
        <v>2452</v>
      </c>
      <c r="C8038" s="86" t="s">
        <v>1512</v>
      </c>
      <c r="D8038" s="122">
        <v>43850.794560185182</v>
      </c>
    </row>
    <row r="8039" spans="1:4" x14ac:dyDescent="0.25">
      <c r="A8039" s="78" t="s">
        <v>271</v>
      </c>
      <c r="B8039" s="78" t="s">
        <v>2982</v>
      </c>
      <c r="C8039" s="86" t="s">
        <v>1512</v>
      </c>
      <c r="D8039" s="122">
        <v>43850.794560185182</v>
      </c>
    </row>
    <row r="8040" spans="1:4" x14ac:dyDescent="0.25">
      <c r="A8040" s="78" t="s">
        <v>271</v>
      </c>
      <c r="B8040" s="78" t="s">
        <v>2983</v>
      </c>
      <c r="C8040" s="86" t="s">
        <v>1512</v>
      </c>
      <c r="D8040" s="122">
        <v>43850.794560185182</v>
      </c>
    </row>
    <row r="8041" spans="1:4" x14ac:dyDescent="0.25">
      <c r="A8041" s="78" t="s">
        <v>271</v>
      </c>
      <c r="B8041" s="78" t="s">
        <v>2989</v>
      </c>
      <c r="C8041" s="86" t="s">
        <v>1512</v>
      </c>
      <c r="D8041" s="122">
        <v>43850.794560185182</v>
      </c>
    </row>
    <row r="8042" spans="1:4" x14ac:dyDescent="0.25">
      <c r="A8042" s="78" t="s">
        <v>271</v>
      </c>
      <c r="B8042" s="78" t="s">
        <v>1907</v>
      </c>
      <c r="C8042" s="86" t="s">
        <v>1512</v>
      </c>
      <c r="D8042" s="122">
        <v>43850.794560185182</v>
      </c>
    </row>
    <row r="8043" spans="1:4" x14ac:dyDescent="0.25">
      <c r="A8043" s="78" t="s">
        <v>271</v>
      </c>
      <c r="B8043" s="78" t="s">
        <v>2994</v>
      </c>
      <c r="C8043" s="86" t="s">
        <v>1512</v>
      </c>
      <c r="D8043" s="122">
        <v>43850.794560185182</v>
      </c>
    </row>
    <row r="8044" spans="1:4" x14ac:dyDescent="0.25">
      <c r="A8044" s="78" t="s">
        <v>271</v>
      </c>
      <c r="B8044" s="78" t="s">
        <v>2981</v>
      </c>
      <c r="C8044" s="86" t="s">
        <v>1512</v>
      </c>
      <c r="D8044" s="122">
        <v>43850.794560185182</v>
      </c>
    </row>
    <row r="8045" spans="1:4" x14ac:dyDescent="0.25">
      <c r="A8045" s="78" t="s">
        <v>271</v>
      </c>
      <c r="B8045" s="78">
        <v>31</v>
      </c>
      <c r="C8045" s="86" t="s">
        <v>1512</v>
      </c>
      <c r="D8045" s="122">
        <v>43850.794560185182</v>
      </c>
    </row>
    <row r="8046" spans="1:4" x14ac:dyDescent="0.25">
      <c r="A8046" s="78" t="s">
        <v>271</v>
      </c>
      <c r="B8046" s="78" t="s">
        <v>3089</v>
      </c>
      <c r="C8046" s="86" t="s">
        <v>1512</v>
      </c>
      <c r="D8046" s="122">
        <v>43850.794560185182</v>
      </c>
    </row>
    <row r="8047" spans="1:4" x14ac:dyDescent="0.25">
      <c r="A8047" s="78" t="s">
        <v>271</v>
      </c>
      <c r="B8047" s="78" t="s">
        <v>2458</v>
      </c>
      <c r="C8047" s="86" t="s">
        <v>1512</v>
      </c>
      <c r="D8047" s="122">
        <v>43850.794560185182</v>
      </c>
    </row>
    <row r="8048" spans="1:4" x14ac:dyDescent="0.25">
      <c r="A8048" s="78" t="s">
        <v>271</v>
      </c>
      <c r="B8048" s="78" t="s">
        <v>3039</v>
      </c>
      <c r="C8048" s="86" t="s">
        <v>1512</v>
      </c>
      <c r="D8048" s="122">
        <v>43850.794560185182</v>
      </c>
    </row>
    <row r="8049" spans="1:4" x14ac:dyDescent="0.25">
      <c r="A8049" s="78" t="s">
        <v>271</v>
      </c>
      <c r="B8049" s="78" t="s">
        <v>1924</v>
      </c>
      <c r="C8049" s="86" t="s">
        <v>1512</v>
      </c>
      <c r="D8049" s="122">
        <v>43850.794560185182</v>
      </c>
    </row>
    <row r="8050" spans="1:4" x14ac:dyDescent="0.25">
      <c r="A8050" s="78" t="s">
        <v>271</v>
      </c>
      <c r="B8050" s="78" t="s">
        <v>65</v>
      </c>
      <c r="C8050" s="86" t="s">
        <v>1512</v>
      </c>
      <c r="D8050" s="122">
        <v>43850.794560185182</v>
      </c>
    </row>
    <row r="8051" spans="1:4" x14ac:dyDescent="0.25">
      <c r="A8051" s="78" t="s">
        <v>271</v>
      </c>
      <c r="B8051" s="78" t="s">
        <v>3029</v>
      </c>
      <c r="C8051" s="86" t="s">
        <v>1512</v>
      </c>
      <c r="D8051" s="122">
        <v>43850.794560185182</v>
      </c>
    </row>
    <row r="8052" spans="1:4" x14ac:dyDescent="0.25">
      <c r="A8052" s="78" t="s">
        <v>271</v>
      </c>
      <c r="B8052" s="78" t="s">
        <v>2455</v>
      </c>
      <c r="C8052" s="86" t="s">
        <v>1512</v>
      </c>
      <c r="D8052" s="122">
        <v>43850.794560185182</v>
      </c>
    </row>
    <row r="8053" spans="1:4" x14ac:dyDescent="0.25">
      <c r="A8053" s="78" t="s">
        <v>271</v>
      </c>
      <c r="B8053" s="78" t="s">
        <v>2459</v>
      </c>
      <c r="C8053" s="86" t="s">
        <v>1512</v>
      </c>
      <c r="D8053" s="122">
        <v>43850.794560185182</v>
      </c>
    </row>
    <row r="8054" spans="1:4" x14ac:dyDescent="0.25">
      <c r="A8054" s="78" t="s">
        <v>271</v>
      </c>
      <c r="B8054" s="78" t="s">
        <v>3090</v>
      </c>
      <c r="C8054" s="86" t="s">
        <v>1512</v>
      </c>
      <c r="D8054" s="122">
        <v>43850.794560185182</v>
      </c>
    </row>
    <row r="8055" spans="1:4" x14ac:dyDescent="0.25">
      <c r="A8055" s="78" t="s">
        <v>271</v>
      </c>
      <c r="B8055" s="78" t="s">
        <v>3091</v>
      </c>
      <c r="C8055" s="86" t="s">
        <v>1512</v>
      </c>
      <c r="D8055" s="122">
        <v>43850.794560185182</v>
      </c>
    </row>
    <row r="8056" spans="1:4" x14ac:dyDescent="0.25">
      <c r="A8056" s="78" t="s">
        <v>271</v>
      </c>
      <c r="B8056" s="78" t="s">
        <v>3092</v>
      </c>
      <c r="C8056" s="86" t="s">
        <v>1512</v>
      </c>
      <c r="D8056" s="122">
        <v>43850.794560185182</v>
      </c>
    </row>
    <row r="8057" spans="1:4" x14ac:dyDescent="0.25">
      <c r="A8057" s="78" t="s">
        <v>271</v>
      </c>
      <c r="B8057" s="78" t="s">
        <v>2489</v>
      </c>
      <c r="C8057" s="86" t="s">
        <v>1512</v>
      </c>
      <c r="D8057" s="122">
        <v>43850.794560185182</v>
      </c>
    </row>
    <row r="8058" spans="1:4" x14ac:dyDescent="0.25">
      <c r="A8058" s="78" t="s">
        <v>271</v>
      </c>
      <c r="B8058" s="78" t="s">
        <v>2990</v>
      </c>
      <c r="C8058" s="86" t="s">
        <v>1512</v>
      </c>
      <c r="D8058" s="122">
        <v>43850.794560185182</v>
      </c>
    </row>
    <row r="8059" spans="1:4" x14ac:dyDescent="0.25">
      <c r="A8059" s="78" t="s">
        <v>271</v>
      </c>
      <c r="B8059" s="78" t="s">
        <v>2490</v>
      </c>
      <c r="C8059" s="86" t="s">
        <v>1512</v>
      </c>
      <c r="D8059" s="122">
        <v>43850.794560185182</v>
      </c>
    </row>
    <row r="8060" spans="1:4" x14ac:dyDescent="0.25">
      <c r="A8060" s="78" t="s">
        <v>271</v>
      </c>
      <c r="B8060" s="78">
        <v>10</v>
      </c>
      <c r="C8060" s="86" t="s">
        <v>1512</v>
      </c>
      <c r="D8060" s="122">
        <v>43850.794560185182</v>
      </c>
    </row>
    <row r="8061" spans="1:4" x14ac:dyDescent="0.25">
      <c r="A8061" s="78" t="s">
        <v>271</v>
      </c>
      <c r="B8061" s="78" t="s">
        <v>2450</v>
      </c>
      <c r="C8061" s="86" t="s">
        <v>1512</v>
      </c>
      <c r="D8061" s="122">
        <v>43850.794560185182</v>
      </c>
    </row>
    <row r="8062" spans="1:4" x14ac:dyDescent="0.25">
      <c r="A8062" s="78" t="s">
        <v>271</v>
      </c>
      <c r="B8062" s="78" t="s">
        <v>2994</v>
      </c>
      <c r="C8062" s="86" t="s">
        <v>1511</v>
      </c>
      <c r="D8062" s="122">
        <v>43850.3675</v>
      </c>
    </row>
    <row r="8063" spans="1:4" x14ac:dyDescent="0.25">
      <c r="A8063" s="78" t="s">
        <v>271</v>
      </c>
      <c r="B8063" s="78" t="s">
        <v>2981</v>
      </c>
      <c r="C8063" s="86" t="s">
        <v>1511</v>
      </c>
      <c r="D8063" s="122">
        <v>43850.3675</v>
      </c>
    </row>
    <row r="8064" spans="1:4" x14ac:dyDescent="0.25">
      <c r="A8064" s="78" t="s">
        <v>271</v>
      </c>
      <c r="B8064" s="78">
        <v>31</v>
      </c>
      <c r="C8064" s="86" t="s">
        <v>1511</v>
      </c>
      <c r="D8064" s="122">
        <v>43850.3675</v>
      </c>
    </row>
    <row r="8065" spans="1:4" x14ac:dyDescent="0.25">
      <c r="A8065" s="78" t="s">
        <v>271</v>
      </c>
      <c r="B8065" s="78" t="s">
        <v>3089</v>
      </c>
      <c r="C8065" s="86" t="s">
        <v>1511</v>
      </c>
      <c r="D8065" s="122">
        <v>43850.3675</v>
      </c>
    </row>
    <row r="8066" spans="1:4" x14ac:dyDescent="0.25">
      <c r="A8066" s="78" t="s">
        <v>271</v>
      </c>
      <c r="B8066" s="78" t="s">
        <v>2470</v>
      </c>
      <c r="C8066" s="86" t="s">
        <v>1511</v>
      </c>
      <c r="D8066" s="122">
        <v>43850.3675</v>
      </c>
    </row>
    <row r="8067" spans="1:4" x14ac:dyDescent="0.25">
      <c r="A8067" s="78" t="s">
        <v>271</v>
      </c>
      <c r="B8067" s="78" t="s">
        <v>2458</v>
      </c>
      <c r="C8067" s="86" t="s">
        <v>1511</v>
      </c>
      <c r="D8067" s="122">
        <v>43850.3675</v>
      </c>
    </row>
    <row r="8068" spans="1:4" x14ac:dyDescent="0.25">
      <c r="A8068" s="78" t="s">
        <v>271</v>
      </c>
      <c r="B8068" s="78" t="s">
        <v>2982</v>
      </c>
      <c r="C8068" s="86" t="s">
        <v>1511</v>
      </c>
      <c r="D8068" s="122">
        <v>43850.3675</v>
      </c>
    </row>
    <row r="8069" spans="1:4" x14ac:dyDescent="0.25">
      <c r="A8069" s="78" t="s">
        <v>271</v>
      </c>
      <c r="B8069" s="78" t="s">
        <v>3039</v>
      </c>
      <c r="C8069" s="86" t="s">
        <v>1511</v>
      </c>
      <c r="D8069" s="122">
        <v>43850.3675</v>
      </c>
    </row>
    <row r="8070" spans="1:4" x14ac:dyDescent="0.25">
      <c r="A8070" s="78" t="s">
        <v>271</v>
      </c>
      <c r="B8070" s="78" t="s">
        <v>1924</v>
      </c>
      <c r="C8070" s="86" t="s">
        <v>1511</v>
      </c>
      <c r="D8070" s="122">
        <v>43850.3675</v>
      </c>
    </row>
    <row r="8071" spans="1:4" x14ac:dyDescent="0.25">
      <c r="A8071" s="78" t="s">
        <v>271</v>
      </c>
      <c r="B8071" s="78" t="s">
        <v>65</v>
      </c>
      <c r="C8071" s="86" t="s">
        <v>1511</v>
      </c>
      <c r="D8071" s="122">
        <v>43850.3675</v>
      </c>
    </row>
    <row r="8072" spans="1:4" x14ac:dyDescent="0.25">
      <c r="A8072" s="78" t="s">
        <v>271</v>
      </c>
      <c r="B8072" s="78" t="s">
        <v>2985</v>
      </c>
      <c r="C8072" s="86" t="s">
        <v>1511</v>
      </c>
      <c r="D8072" s="122">
        <v>43850.3675</v>
      </c>
    </row>
    <row r="8073" spans="1:4" x14ac:dyDescent="0.25">
      <c r="A8073" s="78" t="s">
        <v>271</v>
      </c>
      <c r="B8073" s="78" t="s">
        <v>3029</v>
      </c>
      <c r="C8073" s="86" t="s">
        <v>1511</v>
      </c>
      <c r="D8073" s="122">
        <v>43850.3675</v>
      </c>
    </row>
    <row r="8074" spans="1:4" x14ac:dyDescent="0.25">
      <c r="A8074" s="78" t="s">
        <v>271</v>
      </c>
      <c r="B8074" s="78" t="s">
        <v>2455</v>
      </c>
      <c r="C8074" s="86" t="s">
        <v>1511</v>
      </c>
      <c r="D8074" s="122">
        <v>43850.3675</v>
      </c>
    </row>
    <row r="8075" spans="1:4" x14ac:dyDescent="0.25">
      <c r="A8075" s="78" t="s">
        <v>271</v>
      </c>
      <c r="B8075" s="78" t="s">
        <v>2459</v>
      </c>
      <c r="C8075" s="86" t="s">
        <v>1511</v>
      </c>
      <c r="D8075" s="122">
        <v>43850.3675</v>
      </c>
    </row>
    <row r="8076" spans="1:4" x14ac:dyDescent="0.25">
      <c r="A8076" s="78" t="s">
        <v>271</v>
      </c>
      <c r="B8076" s="78" t="s">
        <v>3090</v>
      </c>
      <c r="C8076" s="86" t="s">
        <v>1511</v>
      </c>
      <c r="D8076" s="122">
        <v>43850.3675</v>
      </c>
    </row>
    <row r="8077" spans="1:4" x14ac:dyDescent="0.25">
      <c r="A8077" s="78" t="s">
        <v>271</v>
      </c>
      <c r="B8077" s="78" t="s">
        <v>2475</v>
      </c>
      <c r="C8077" s="86" t="s">
        <v>1511</v>
      </c>
      <c r="D8077" s="122">
        <v>43850.3675</v>
      </c>
    </row>
    <row r="8078" spans="1:4" x14ac:dyDescent="0.25">
      <c r="A8078" s="78" t="s">
        <v>271</v>
      </c>
      <c r="B8078" s="78" t="s">
        <v>3091</v>
      </c>
      <c r="C8078" s="86" t="s">
        <v>1511</v>
      </c>
      <c r="D8078" s="122">
        <v>43850.3675</v>
      </c>
    </row>
    <row r="8079" spans="1:4" x14ac:dyDescent="0.25">
      <c r="A8079" s="78" t="s">
        <v>271</v>
      </c>
      <c r="B8079" s="78" t="s">
        <v>3092</v>
      </c>
      <c r="C8079" s="86" t="s">
        <v>1511</v>
      </c>
      <c r="D8079" s="122">
        <v>43850.3675</v>
      </c>
    </row>
    <row r="8080" spans="1:4" x14ac:dyDescent="0.25">
      <c r="A8080" s="78" t="s">
        <v>271</v>
      </c>
      <c r="B8080" s="78" t="s">
        <v>2489</v>
      </c>
      <c r="C8080" s="86" t="s">
        <v>1511</v>
      </c>
      <c r="D8080" s="122">
        <v>43850.3675</v>
      </c>
    </row>
    <row r="8081" spans="1:4" x14ac:dyDescent="0.25">
      <c r="A8081" s="78" t="s">
        <v>271</v>
      </c>
      <c r="B8081" s="78" t="s">
        <v>2990</v>
      </c>
      <c r="C8081" s="86" t="s">
        <v>1511</v>
      </c>
      <c r="D8081" s="122">
        <v>43850.3675</v>
      </c>
    </row>
    <row r="8082" spans="1:4" x14ac:dyDescent="0.25">
      <c r="A8082" s="78" t="s">
        <v>271</v>
      </c>
      <c r="B8082" s="78" t="s">
        <v>2490</v>
      </c>
      <c r="C8082" s="86" t="s">
        <v>1511</v>
      </c>
      <c r="D8082" s="122">
        <v>43850.3675</v>
      </c>
    </row>
    <row r="8083" spans="1:4" x14ac:dyDescent="0.25">
      <c r="A8083" s="78" t="s">
        <v>271</v>
      </c>
      <c r="B8083" s="78">
        <v>10</v>
      </c>
      <c r="C8083" s="86" t="s">
        <v>1511</v>
      </c>
      <c r="D8083" s="122">
        <v>43850.3675</v>
      </c>
    </row>
    <row r="8084" spans="1:4" x14ac:dyDescent="0.25">
      <c r="A8084" s="78" t="s">
        <v>271</v>
      </c>
      <c r="B8084" s="78" t="s">
        <v>2450</v>
      </c>
      <c r="C8084" s="86" t="s">
        <v>1511</v>
      </c>
      <c r="D8084" s="122">
        <v>43850.3675</v>
      </c>
    </row>
    <row r="8085" spans="1:4" x14ac:dyDescent="0.25">
      <c r="A8085" s="78" t="s">
        <v>271</v>
      </c>
      <c r="B8085" s="78" t="s">
        <v>2994</v>
      </c>
      <c r="C8085" s="86" t="s">
        <v>1510</v>
      </c>
      <c r="D8085" s="122">
        <v>43850.286493055559</v>
      </c>
    </row>
    <row r="8086" spans="1:4" x14ac:dyDescent="0.25">
      <c r="A8086" s="78" t="s">
        <v>271</v>
      </c>
      <c r="B8086" s="78" t="s">
        <v>2981</v>
      </c>
      <c r="C8086" s="86" t="s">
        <v>1510</v>
      </c>
      <c r="D8086" s="122">
        <v>43850.286493055559</v>
      </c>
    </row>
    <row r="8087" spans="1:4" x14ac:dyDescent="0.25">
      <c r="A8087" s="78" t="s">
        <v>271</v>
      </c>
      <c r="B8087" s="78">
        <v>31</v>
      </c>
      <c r="C8087" s="86" t="s">
        <v>1510</v>
      </c>
      <c r="D8087" s="122">
        <v>43850.286493055559</v>
      </c>
    </row>
    <row r="8088" spans="1:4" x14ac:dyDescent="0.25">
      <c r="A8088" s="78" t="s">
        <v>271</v>
      </c>
      <c r="B8088" s="78" t="s">
        <v>3089</v>
      </c>
      <c r="C8088" s="86" t="s">
        <v>1510</v>
      </c>
      <c r="D8088" s="122">
        <v>43850.286493055559</v>
      </c>
    </row>
    <row r="8089" spans="1:4" x14ac:dyDescent="0.25">
      <c r="A8089" s="78" t="s">
        <v>271</v>
      </c>
      <c r="B8089" s="78" t="s">
        <v>2470</v>
      </c>
      <c r="C8089" s="86" t="s">
        <v>1510</v>
      </c>
      <c r="D8089" s="122">
        <v>43850.286493055559</v>
      </c>
    </row>
    <row r="8090" spans="1:4" x14ac:dyDescent="0.25">
      <c r="A8090" s="78" t="s">
        <v>271</v>
      </c>
      <c r="B8090" s="78" t="s">
        <v>2458</v>
      </c>
      <c r="C8090" s="86" t="s">
        <v>1510</v>
      </c>
      <c r="D8090" s="122">
        <v>43850.286493055559</v>
      </c>
    </row>
    <row r="8091" spans="1:4" x14ac:dyDescent="0.25">
      <c r="A8091" s="78" t="s">
        <v>271</v>
      </c>
      <c r="B8091" s="78" t="s">
        <v>2982</v>
      </c>
      <c r="C8091" s="86" t="s">
        <v>1510</v>
      </c>
      <c r="D8091" s="122">
        <v>43850.286493055559</v>
      </c>
    </row>
    <row r="8092" spans="1:4" x14ac:dyDescent="0.25">
      <c r="A8092" s="78" t="s">
        <v>271</v>
      </c>
      <c r="B8092" s="78" t="s">
        <v>3039</v>
      </c>
      <c r="C8092" s="86" t="s">
        <v>1510</v>
      </c>
      <c r="D8092" s="122">
        <v>43850.286493055559</v>
      </c>
    </row>
    <row r="8093" spans="1:4" x14ac:dyDescent="0.25">
      <c r="A8093" s="78" t="s">
        <v>271</v>
      </c>
      <c r="B8093" s="78" t="s">
        <v>1924</v>
      </c>
      <c r="C8093" s="86" t="s">
        <v>1510</v>
      </c>
      <c r="D8093" s="122">
        <v>43850.286493055559</v>
      </c>
    </row>
    <row r="8094" spans="1:4" x14ac:dyDescent="0.25">
      <c r="A8094" s="78" t="s">
        <v>271</v>
      </c>
      <c r="B8094" s="78" t="s">
        <v>65</v>
      </c>
      <c r="C8094" s="86" t="s">
        <v>1510</v>
      </c>
      <c r="D8094" s="122">
        <v>43850.286493055559</v>
      </c>
    </row>
    <row r="8095" spans="1:4" x14ac:dyDescent="0.25">
      <c r="A8095" s="78" t="s">
        <v>271</v>
      </c>
      <c r="B8095" s="78" t="s">
        <v>2985</v>
      </c>
      <c r="C8095" s="86" t="s">
        <v>1510</v>
      </c>
      <c r="D8095" s="122">
        <v>43850.286493055559</v>
      </c>
    </row>
    <row r="8096" spans="1:4" x14ac:dyDescent="0.25">
      <c r="A8096" s="78" t="s">
        <v>271</v>
      </c>
      <c r="B8096" s="78" t="s">
        <v>3029</v>
      </c>
      <c r="C8096" s="86" t="s">
        <v>1510</v>
      </c>
      <c r="D8096" s="122">
        <v>43850.286493055559</v>
      </c>
    </row>
    <row r="8097" spans="1:4" x14ac:dyDescent="0.25">
      <c r="A8097" s="78" t="s">
        <v>271</v>
      </c>
      <c r="B8097" s="78" t="s">
        <v>2455</v>
      </c>
      <c r="C8097" s="86" t="s">
        <v>1510</v>
      </c>
      <c r="D8097" s="122">
        <v>43850.286493055559</v>
      </c>
    </row>
    <row r="8098" spans="1:4" x14ac:dyDescent="0.25">
      <c r="A8098" s="78" t="s">
        <v>271</v>
      </c>
      <c r="B8098" s="78" t="s">
        <v>2459</v>
      </c>
      <c r="C8098" s="86" t="s">
        <v>1510</v>
      </c>
      <c r="D8098" s="122">
        <v>43850.286493055559</v>
      </c>
    </row>
    <row r="8099" spans="1:4" x14ac:dyDescent="0.25">
      <c r="A8099" s="78" t="s">
        <v>271</v>
      </c>
      <c r="B8099" s="78" t="s">
        <v>3090</v>
      </c>
      <c r="C8099" s="86" t="s">
        <v>1510</v>
      </c>
      <c r="D8099" s="122">
        <v>43850.286493055559</v>
      </c>
    </row>
    <row r="8100" spans="1:4" x14ac:dyDescent="0.25">
      <c r="A8100" s="78" t="s">
        <v>271</v>
      </c>
      <c r="B8100" s="78" t="s">
        <v>2475</v>
      </c>
      <c r="C8100" s="86" t="s">
        <v>1510</v>
      </c>
      <c r="D8100" s="122">
        <v>43850.286493055559</v>
      </c>
    </row>
    <row r="8101" spans="1:4" x14ac:dyDescent="0.25">
      <c r="A8101" s="78" t="s">
        <v>271</v>
      </c>
      <c r="B8101" s="78" t="s">
        <v>3091</v>
      </c>
      <c r="C8101" s="86" t="s">
        <v>1510</v>
      </c>
      <c r="D8101" s="122">
        <v>43850.286493055559</v>
      </c>
    </row>
    <row r="8102" spans="1:4" x14ac:dyDescent="0.25">
      <c r="A8102" s="78" t="s">
        <v>271</v>
      </c>
      <c r="B8102" s="78" t="s">
        <v>3092</v>
      </c>
      <c r="C8102" s="86" t="s">
        <v>1510</v>
      </c>
      <c r="D8102" s="122">
        <v>43850.286493055559</v>
      </c>
    </row>
    <row r="8103" spans="1:4" x14ac:dyDescent="0.25">
      <c r="A8103" s="78" t="s">
        <v>271</v>
      </c>
      <c r="B8103" s="78" t="s">
        <v>2489</v>
      </c>
      <c r="C8103" s="86" t="s">
        <v>1510</v>
      </c>
      <c r="D8103" s="122">
        <v>43850.286493055559</v>
      </c>
    </row>
    <row r="8104" spans="1:4" x14ac:dyDescent="0.25">
      <c r="A8104" s="78" t="s">
        <v>271</v>
      </c>
      <c r="B8104" s="78" t="s">
        <v>2990</v>
      </c>
      <c r="C8104" s="86" t="s">
        <v>1510</v>
      </c>
      <c r="D8104" s="122">
        <v>43850.286493055559</v>
      </c>
    </row>
    <row r="8105" spans="1:4" x14ac:dyDescent="0.25">
      <c r="A8105" s="78" t="s">
        <v>271</v>
      </c>
      <c r="B8105" s="78" t="s">
        <v>2490</v>
      </c>
      <c r="C8105" s="86" t="s">
        <v>1510</v>
      </c>
      <c r="D8105" s="122">
        <v>43850.286493055559</v>
      </c>
    </row>
    <row r="8106" spans="1:4" x14ac:dyDescent="0.25">
      <c r="A8106" s="78" t="s">
        <v>271</v>
      </c>
      <c r="B8106" s="78">
        <v>10</v>
      </c>
      <c r="C8106" s="86" t="s">
        <v>1510</v>
      </c>
      <c r="D8106" s="122">
        <v>43850.286493055559</v>
      </c>
    </row>
    <row r="8107" spans="1:4" x14ac:dyDescent="0.25">
      <c r="A8107" s="78" t="s">
        <v>271</v>
      </c>
      <c r="B8107" s="78" t="s">
        <v>2450</v>
      </c>
      <c r="C8107" s="86" t="s">
        <v>1510</v>
      </c>
      <c r="D8107" s="122">
        <v>43850.286493055559</v>
      </c>
    </row>
    <row r="8108" spans="1:4" x14ac:dyDescent="0.25">
      <c r="A8108" s="78" t="s">
        <v>271</v>
      </c>
      <c r="B8108" s="78" t="s">
        <v>3088</v>
      </c>
      <c r="C8108" s="86" t="s">
        <v>1509</v>
      </c>
      <c r="D8108" s="122">
        <v>43849.794548611113</v>
      </c>
    </row>
    <row r="8109" spans="1:4" x14ac:dyDescent="0.25">
      <c r="A8109" s="78" t="s">
        <v>271</v>
      </c>
      <c r="B8109" s="78" t="s">
        <v>2985</v>
      </c>
      <c r="C8109" s="86" t="s">
        <v>1509</v>
      </c>
      <c r="D8109" s="122">
        <v>43849.794548611113</v>
      </c>
    </row>
    <row r="8110" spans="1:4" x14ac:dyDescent="0.25">
      <c r="A8110" s="78" t="s">
        <v>271</v>
      </c>
      <c r="B8110" s="78" t="s">
        <v>2475</v>
      </c>
      <c r="C8110" s="86" t="s">
        <v>1509</v>
      </c>
      <c r="D8110" s="122">
        <v>43849.794548611113</v>
      </c>
    </row>
    <row r="8111" spans="1:4" x14ac:dyDescent="0.25">
      <c r="A8111" s="78" t="s">
        <v>271</v>
      </c>
      <c r="B8111" s="78" t="s">
        <v>3002</v>
      </c>
      <c r="C8111" s="86" t="s">
        <v>1509</v>
      </c>
      <c r="D8111" s="122">
        <v>43849.794548611113</v>
      </c>
    </row>
    <row r="8112" spans="1:4" x14ac:dyDescent="0.25">
      <c r="A8112" s="78" t="s">
        <v>271</v>
      </c>
      <c r="B8112" s="78" t="s">
        <v>2470</v>
      </c>
      <c r="C8112" s="86" t="s">
        <v>1509</v>
      </c>
      <c r="D8112" s="122">
        <v>43849.794548611113</v>
      </c>
    </row>
    <row r="8113" spans="1:4" x14ac:dyDescent="0.25">
      <c r="A8113" s="78" t="s">
        <v>271</v>
      </c>
      <c r="B8113" s="78" t="s">
        <v>2452</v>
      </c>
      <c r="C8113" s="86" t="s">
        <v>1509</v>
      </c>
      <c r="D8113" s="122">
        <v>43849.794548611113</v>
      </c>
    </row>
    <row r="8114" spans="1:4" x14ac:dyDescent="0.25">
      <c r="A8114" s="78" t="s">
        <v>271</v>
      </c>
      <c r="B8114" s="78" t="s">
        <v>2982</v>
      </c>
      <c r="C8114" s="86" t="s">
        <v>1509</v>
      </c>
      <c r="D8114" s="122">
        <v>43849.794548611113</v>
      </c>
    </row>
    <row r="8115" spans="1:4" x14ac:dyDescent="0.25">
      <c r="A8115" s="78" t="s">
        <v>271</v>
      </c>
      <c r="B8115" s="78" t="s">
        <v>2983</v>
      </c>
      <c r="C8115" s="86" t="s">
        <v>1509</v>
      </c>
      <c r="D8115" s="122">
        <v>43849.794548611113</v>
      </c>
    </row>
    <row r="8116" spans="1:4" x14ac:dyDescent="0.25">
      <c r="A8116" s="78" t="s">
        <v>271</v>
      </c>
      <c r="B8116" s="78" t="s">
        <v>2989</v>
      </c>
      <c r="C8116" s="86" t="s">
        <v>1509</v>
      </c>
      <c r="D8116" s="122">
        <v>43849.794548611113</v>
      </c>
    </row>
    <row r="8117" spans="1:4" x14ac:dyDescent="0.25">
      <c r="A8117" s="78" t="s">
        <v>271</v>
      </c>
      <c r="B8117" s="78" t="s">
        <v>1907</v>
      </c>
      <c r="C8117" s="86" t="s">
        <v>1509</v>
      </c>
      <c r="D8117" s="122">
        <v>43849.794548611113</v>
      </c>
    </row>
    <row r="8118" spans="1:4" x14ac:dyDescent="0.25">
      <c r="A8118" s="78" t="s">
        <v>271</v>
      </c>
      <c r="B8118" s="78" t="s">
        <v>2994</v>
      </c>
      <c r="C8118" s="86" t="s">
        <v>1509</v>
      </c>
      <c r="D8118" s="122">
        <v>43849.794548611113</v>
      </c>
    </row>
    <row r="8119" spans="1:4" x14ac:dyDescent="0.25">
      <c r="A8119" s="78" t="s">
        <v>271</v>
      </c>
      <c r="B8119" s="78" t="s">
        <v>2981</v>
      </c>
      <c r="C8119" s="86" t="s">
        <v>1509</v>
      </c>
      <c r="D8119" s="122">
        <v>43849.794548611113</v>
      </c>
    </row>
    <row r="8120" spans="1:4" x14ac:dyDescent="0.25">
      <c r="A8120" s="78" t="s">
        <v>271</v>
      </c>
      <c r="B8120" s="78">
        <v>31</v>
      </c>
      <c r="C8120" s="86" t="s">
        <v>1509</v>
      </c>
      <c r="D8120" s="122">
        <v>43849.794548611113</v>
      </c>
    </row>
    <row r="8121" spans="1:4" x14ac:dyDescent="0.25">
      <c r="A8121" s="78" t="s">
        <v>271</v>
      </c>
      <c r="B8121" s="78" t="s">
        <v>3089</v>
      </c>
      <c r="C8121" s="86" t="s">
        <v>1509</v>
      </c>
      <c r="D8121" s="122">
        <v>43849.794548611113</v>
      </c>
    </row>
    <row r="8122" spans="1:4" x14ac:dyDescent="0.25">
      <c r="A8122" s="78" t="s">
        <v>271</v>
      </c>
      <c r="B8122" s="78" t="s">
        <v>2458</v>
      </c>
      <c r="C8122" s="86" t="s">
        <v>1509</v>
      </c>
      <c r="D8122" s="122">
        <v>43849.794548611113</v>
      </c>
    </row>
    <row r="8123" spans="1:4" x14ac:dyDescent="0.25">
      <c r="A8123" s="78" t="s">
        <v>271</v>
      </c>
      <c r="B8123" s="78" t="s">
        <v>3039</v>
      </c>
      <c r="C8123" s="86" t="s">
        <v>1509</v>
      </c>
      <c r="D8123" s="122">
        <v>43849.794548611113</v>
      </c>
    </row>
    <row r="8124" spans="1:4" x14ac:dyDescent="0.25">
      <c r="A8124" s="78" t="s">
        <v>271</v>
      </c>
      <c r="B8124" s="78" t="s">
        <v>1924</v>
      </c>
      <c r="C8124" s="86" t="s">
        <v>1509</v>
      </c>
      <c r="D8124" s="122">
        <v>43849.794548611113</v>
      </c>
    </row>
    <row r="8125" spans="1:4" x14ac:dyDescent="0.25">
      <c r="A8125" s="78" t="s">
        <v>271</v>
      </c>
      <c r="B8125" s="78" t="s">
        <v>65</v>
      </c>
      <c r="C8125" s="86" t="s">
        <v>1509</v>
      </c>
      <c r="D8125" s="122">
        <v>43849.794548611113</v>
      </c>
    </row>
    <row r="8126" spans="1:4" x14ac:dyDescent="0.25">
      <c r="A8126" s="78" t="s">
        <v>271</v>
      </c>
      <c r="B8126" s="78" t="s">
        <v>3029</v>
      </c>
      <c r="C8126" s="86" t="s">
        <v>1509</v>
      </c>
      <c r="D8126" s="122">
        <v>43849.794548611113</v>
      </c>
    </row>
    <row r="8127" spans="1:4" x14ac:dyDescent="0.25">
      <c r="A8127" s="78" t="s">
        <v>271</v>
      </c>
      <c r="B8127" s="78" t="s">
        <v>2455</v>
      </c>
      <c r="C8127" s="86" t="s">
        <v>1509</v>
      </c>
      <c r="D8127" s="122">
        <v>43849.794548611113</v>
      </c>
    </row>
    <row r="8128" spans="1:4" x14ac:dyDescent="0.25">
      <c r="A8128" s="78" t="s">
        <v>271</v>
      </c>
      <c r="B8128" s="78" t="s">
        <v>2459</v>
      </c>
      <c r="C8128" s="86" t="s">
        <v>1509</v>
      </c>
      <c r="D8128" s="122">
        <v>43849.794548611113</v>
      </c>
    </row>
    <row r="8129" spans="1:4" x14ac:dyDescent="0.25">
      <c r="A8129" s="78" t="s">
        <v>271</v>
      </c>
      <c r="B8129" s="78" t="s">
        <v>3090</v>
      </c>
      <c r="C8129" s="86" t="s">
        <v>1509</v>
      </c>
      <c r="D8129" s="122">
        <v>43849.794548611113</v>
      </c>
    </row>
    <row r="8130" spans="1:4" x14ac:dyDescent="0.25">
      <c r="A8130" s="78" t="s">
        <v>271</v>
      </c>
      <c r="B8130" s="78" t="s">
        <v>3091</v>
      </c>
      <c r="C8130" s="86" t="s">
        <v>1509</v>
      </c>
      <c r="D8130" s="122">
        <v>43849.794548611113</v>
      </c>
    </row>
    <row r="8131" spans="1:4" x14ac:dyDescent="0.25">
      <c r="A8131" s="78" t="s">
        <v>271</v>
      </c>
      <c r="B8131" s="78" t="s">
        <v>3092</v>
      </c>
      <c r="C8131" s="86" t="s">
        <v>1509</v>
      </c>
      <c r="D8131" s="122">
        <v>43849.794548611113</v>
      </c>
    </row>
    <row r="8132" spans="1:4" x14ac:dyDescent="0.25">
      <c r="A8132" s="78" t="s">
        <v>271</v>
      </c>
      <c r="B8132" s="78" t="s">
        <v>2489</v>
      </c>
      <c r="C8132" s="86" t="s">
        <v>1509</v>
      </c>
      <c r="D8132" s="122">
        <v>43849.794548611113</v>
      </c>
    </row>
    <row r="8133" spans="1:4" x14ac:dyDescent="0.25">
      <c r="A8133" s="78" t="s">
        <v>271</v>
      </c>
      <c r="B8133" s="78" t="s">
        <v>2990</v>
      </c>
      <c r="C8133" s="86" t="s">
        <v>1509</v>
      </c>
      <c r="D8133" s="122">
        <v>43849.794548611113</v>
      </c>
    </row>
    <row r="8134" spans="1:4" x14ac:dyDescent="0.25">
      <c r="A8134" s="78" t="s">
        <v>271</v>
      </c>
      <c r="B8134" s="78" t="s">
        <v>2490</v>
      </c>
      <c r="C8134" s="86" t="s">
        <v>1509</v>
      </c>
      <c r="D8134" s="122">
        <v>43849.794548611113</v>
      </c>
    </row>
    <row r="8135" spans="1:4" x14ac:dyDescent="0.25">
      <c r="A8135" s="78" t="s">
        <v>271</v>
      </c>
      <c r="B8135" s="78">
        <v>10</v>
      </c>
      <c r="C8135" s="86" t="s">
        <v>1509</v>
      </c>
      <c r="D8135" s="122">
        <v>43849.794548611113</v>
      </c>
    </row>
    <row r="8136" spans="1:4" x14ac:dyDescent="0.25">
      <c r="A8136" s="78" t="s">
        <v>271</v>
      </c>
      <c r="B8136" s="78" t="s">
        <v>2450</v>
      </c>
      <c r="C8136" s="86" t="s">
        <v>1509</v>
      </c>
      <c r="D8136" s="122">
        <v>43849.794548611113</v>
      </c>
    </row>
    <row r="8137" spans="1:4" x14ac:dyDescent="0.25">
      <c r="A8137" s="78" t="s">
        <v>271</v>
      </c>
      <c r="B8137" s="78" t="s">
        <v>2994</v>
      </c>
      <c r="C8137" s="86" t="s">
        <v>1508</v>
      </c>
      <c r="D8137" s="122">
        <v>43849.367488425924</v>
      </c>
    </row>
    <row r="8138" spans="1:4" x14ac:dyDescent="0.25">
      <c r="A8138" s="78" t="s">
        <v>271</v>
      </c>
      <c r="B8138" s="78" t="s">
        <v>2981</v>
      </c>
      <c r="C8138" s="86" t="s">
        <v>1508</v>
      </c>
      <c r="D8138" s="122">
        <v>43849.367488425924</v>
      </c>
    </row>
    <row r="8139" spans="1:4" x14ac:dyDescent="0.25">
      <c r="A8139" s="78" t="s">
        <v>271</v>
      </c>
      <c r="B8139" s="78">
        <v>31</v>
      </c>
      <c r="C8139" s="86" t="s">
        <v>1508</v>
      </c>
      <c r="D8139" s="122">
        <v>43849.367488425924</v>
      </c>
    </row>
    <row r="8140" spans="1:4" x14ac:dyDescent="0.25">
      <c r="A8140" s="78" t="s">
        <v>271</v>
      </c>
      <c r="B8140" s="78" t="s">
        <v>3089</v>
      </c>
      <c r="C8140" s="86" t="s">
        <v>1508</v>
      </c>
      <c r="D8140" s="122">
        <v>43849.367488425924</v>
      </c>
    </row>
    <row r="8141" spans="1:4" x14ac:dyDescent="0.25">
      <c r="A8141" s="78" t="s">
        <v>271</v>
      </c>
      <c r="B8141" s="78" t="s">
        <v>2470</v>
      </c>
      <c r="C8141" s="86" t="s">
        <v>1508</v>
      </c>
      <c r="D8141" s="122">
        <v>43849.367488425924</v>
      </c>
    </row>
    <row r="8142" spans="1:4" x14ac:dyDescent="0.25">
      <c r="A8142" s="78" t="s">
        <v>271</v>
      </c>
      <c r="B8142" s="78" t="s">
        <v>2458</v>
      </c>
      <c r="C8142" s="86" t="s">
        <v>1508</v>
      </c>
      <c r="D8142" s="122">
        <v>43849.367488425924</v>
      </c>
    </row>
    <row r="8143" spans="1:4" x14ac:dyDescent="0.25">
      <c r="A8143" s="78" t="s">
        <v>271</v>
      </c>
      <c r="B8143" s="78" t="s">
        <v>2982</v>
      </c>
      <c r="C8143" s="86" t="s">
        <v>1508</v>
      </c>
      <c r="D8143" s="122">
        <v>43849.367488425924</v>
      </c>
    </row>
    <row r="8144" spans="1:4" x14ac:dyDescent="0.25">
      <c r="A8144" s="78" t="s">
        <v>271</v>
      </c>
      <c r="B8144" s="78" t="s">
        <v>3039</v>
      </c>
      <c r="C8144" s="86" t="s">
        <v>1508</v>
      </c>
      <c r="D8144" s="122">
        <v>43849.367488425924</v>
      </c>
    </row>
    <row r="8145" spans="1:4" x14ac:dyDescent="0.25">
      <c r="A8145" s="78" t="s">
        <v>271</v>
      </c>
      <c r="B8145" s="78" t="s">
        <v>1924</v>
      </c>
      <c r="C8145" s="86" t="s">
        <v>1508</v>
      </c>
      <c r="D8145" s="122">
        <v>43849.367488425924</v>
      </c>
    </row>
    <row r="8146" spans="1:4" x14ac:dyDescent="0.25">
      <c r="A8146" s="78" t="s">
        <v>271</v>
      </c>
      <c r="B8146" s="78" t="s">
        <v>65</v>
      </c>
      <c r="C8146" s="86" t="s">
        <v>1508</v>
      </c>
      <c r="D8146" s="122">
        <v>43849.367488425924</v>
      </c>
    </row>
    <row r="8147" spans="1:4" x14ac:dyDescent="0.25">
      <c r="A8147" s="78" t="s">
        <v>271</v>
      </c>
      <c r="B8147" s="78" t="s">
        <v>2985</v>
      </c>
      <c r="C8147" s="86" t="s">
        <v>1508</v>
      </c>
      <c r="D8147" s="122">
        <v>43849.367488425924</v>
      </c>
    </row>
    <row r="8148" spans="1:4" x14ac:dyDescent="0.25">
      <c r="A8148" s="78" t="s">
        <v>271</v>
      </c>
      <c r="B8148" s="78" t="s">
        <v>3029</v>
      </c>
      <c r="C8148" s="86" t="s">
        <v>1508</v>
      </c>
      <c r="D8148" s="122">
        <v>43849.367488425924</v>
      </c>
    </row>
    <row r="8149" spans="1:4" x14ac:dyDescent="0.25">
      <c r="A8149" s="78" t="s">
        <v>271</v>
      </c>
      <c r="B8149" s="78" t="s">
        <v>2455</v>
      </c>
      <c r="C8149" s="86" t="s">
        <v>1508</v>
      </c>
      <c r="D8149" s="122">
        <v>43849.367488425924</v>
      </c>
    </row>
    <row r="8150" spans="1:4" x14ac:dyDescent="0.25">
      <c r="A8150" s="78" t="s">
        <v>271</v>
      </c>
      <c r="B8150" s="78" t="s">
        <v>2459</v>
      </c>
      <c r="C8150" s="86" t="s">
        <v>1508</v>
      </c>
      <c r="D8150" s="122">
        <v>43849.367488425924</v>
      </c>
    </row>
    <row r="8151" spans="1:4" x14ac:dyDescent="0.25">
      <c r="A8151" s="78" t="s">
        <v>271</v>
      </c>
      <c r="B8151" s="78" t="s">
        <v>3090</v>
      </c>
      <c r="C8151" s="86" t="s">
        <v>1508</v>
      </c>
      <c r="D8151" s="122">
        <v>43849.367488425924</v>
      </c>
    </row>
    <row r="8152" spans="1:4" x14ac:dyDescent="0.25">
      <c r="A8152" s="78" t="s">
        <v>271</v>
      </c>
      <c r="B8152" s="78" t="s">
        <v>2475</v>
      </c>
      <c r="C8152" s="86" t="s">
        <v>1508</v>
      </c>
      <c r="D8152" s="122">
        <v>43849.367488425924</v>
      </c>
    </row>
    <row r="8153" spans="1:4" x14ac:dyDescent="0.25">
      <c r="A8153" s="78" t="s">
        <v>271</v>
      </c>
      <c r="B8153" s="78" t="s">
        <v>3091</v>
      </c>
      <c r="C8153" s="86" t="s">
        <v>1508</v>
      </c>
      <c r="D8153" s="122">
        <v>43849.367488425924</v>
      </c>
    </row>
    <row r="8154" spans="1:4" x14ac:dyDescent="0.25">
      <c r="A8154" s="78" t="s">
        <v>271</v>
      </c>
      <c r="B8154" s="78" t="s">
        <v>3092</v>
      </c>
      <c r="C8154" s="86" t="s">
        <v>1508</v>
      </c>
      <c r="D8154" s="122">
        <v>43849.367488425924</v>
      </c>
    </row>
    <row r="8155" spans="1:4" x14ac:dyDescent="0.25">
      <c r="A8155" s="78" t="s">
        <v>271</v>
      </c>
      <c r="B8155" s="78" t="s">
        <v>2489</v>
      </c>
      <c r="C8155" s="86" t="s">
        <v>1508</v>
      </c>
      <c r="D8155" s="122">
        <v>43849.367488425924</v>
      </c>
    </row>
    <row r="8156" spans="1:4" x14ac:dyDescent="0.25">
      <c r="A8156" s="78" t="s">
        <v>271</v>
      </c>
      <c r="B8156" s="78" t="s">
        <v>2990</v>
      </c>
      <c r="C8156" s="86" t="s">
        <v>1508</v>
      </c>
      <c r="D8156" s="122">
        <v>43849.367488425924</v>
      </c>
    </row>
    <row r="8157" spans="1:4" x14ac:dyDescent="0.25">
      <c r="A8157" s="78" t="s">
        <v>271</v>
      </c>
      <c r="B8157" s="78" t="s">
        <v>2490</v>
      </c>
      <c r="C8157" s="86" t="s">
        <v>1508</v>
      </c>
      <c r="D8157" s="122">
        <v>43849.367488425924</v>
      </c>
    </row>
    <row r="8158" spans="1:4" x14ac:dyDescent="0.25">
      <c r="A8158" s="78" t="s">
        <v>271</v>
      </c>
      <c r="B8158" s="78">
        <v>10</v>
      </c>
      <c r="C8158" s="86" t="s">
        <v>1508</v>
      </c>
      <c r="D8158" s="122">
        <v>43849.367488425924</v>
      </c>
    </row>
    <row r="8159" spans="1:4" x14ac:dyDescent="0.25">
      <c r="A8159" s="78" t="s">
        <v>271</v>
      </c>
      <c r="B8159" s="78" t="s">
        <v>2450</v>
      </c>
      <c r="C8159" s="86" t="s">
        <v>1508</v>
      </c>
      <c r="D8159" s="122">
        <v>43849.367488425924</v>
      </c>
    </row>
    <row r="8160" spans="1:4" x14ac:dyDescent="0.25">
      <c r="A8160" s="78" t="s">
        <v>271</v>
      </c>
      <c r="B8160" s="78" t="s">
        <v>3088</v>
      </c>
      <c r="C8160" s="86" t="s">
        <v>1507</v>
      </c>
      <c r="D8160" s="122">
        <v>43848.794548611113</v>
      </c>
    </row>
    <row r="8161" spans="1:4" x14ac:dyDescent="0.25">
      <c r="A8161" s="78" t="s">
        <v>271</v>
      </c>
      <c r="B8161" s="78" t="s">
        <v>2985</v>
      </c>
      <c r="C8161" s="86" t="s">
        <v>1507</v>
      </c>
      <c r="D8161" s="122">
        <v>43848.794548611113</v>
      </c>
    </row>
    <row r="8162" spans="1:4" x14ac:dyDescent="0.25">
      <c r="A8162" s="78" t="s">
        <v>271</v>
      </c>
      <c r="B8162" s="78" t="s">
        <v>2475</v>
      </c>
      <c r="C8162" s="86" t="s">
        <v>1507</v>
      </c>
      <c r="D8162" s="122">
        <v>43848.794548611113</v>
      </c>
    </row>
    <row r="8163" spans="1:4" x14ac:dyDescent="0.25">
      <c r="A8163" s="78" t="s">
        <v>271</v>
      </c>
      <c r="B8163" s="78" t="s">
        <v>3002</v>
      </c>
      <c r="C8163" s="86" t="s">
        <v>1507</v>
      </c>
      <c r="D8163" s="122">
        <v>43848.794548611113</v>
      </c>
    </row>
    <row r="8164" spans="1:4" x14ac:dyDescent="0.25">
      <c r="A8164" s="78" t="s">
        <v>271</v>
      </c>
      <c r="B8164" s="78" t="s">
        <v>2470</v>
      </c>
      <c r="C8164" s="86" t="s">
        <v>1507</v>
      </c>
      <c r="D8164" s="122">
        <v>43848.794548611113</v>
      </c>
    </row>
    <row r="8165" spans="1:4" x14ac:dyDescent="0.25">
      <c r="A8165" s="78" t="s">
        <v>271</v>
      </c>
      <c r="B8165" s="78" t="s">
        <v>2452</v>
      </c>
      <c r="C8165" s="86" t="s">
        <v>1507</v>
      </c>
      <c r="D8165" s="122">
        <v>43848.794548611113</v>
      </c>
    </row>
    <row r="8166" spans="1:4" x14ac:dyDescent="0.25">
      <c r="A8166" s="78" t="s">
        <v>271</v>
      </c>
      <c r="B8166" s="78" t="s">
        <v>2982</v>
      </c>
      <c r="C8166" s="86" t="s">
        <v>1507</v>
      </c>
      <c r="D8166" s="122">
        <v>43848.794548611113</v>
      </c>
    </row>
    <row r="8167" spans="1:4" x14ac:dyDescent="0.25">
      <c r="A8167" s="78" t="s">
        <v>271</v>
      </c>
      <c r="B8167" s="78" t="s">
        <v>2983</v>
      </c>
      <c r="C8167" s="86" t="s">
        <v>1507</v>
      </c>
      <c r="D8167" s="122">
        <v>43848.794548611113</v>
      </c>
    </row>
    <row r="8168" spans="1:4" x14ac:dyDescent="0.25">
      <c r="A8168" s="78" t="s">
        <v>271</v>
      </c>
      <c r="B8168" s="78" t="s">
        <v>2989</v>
      </c>
      <c r="C8168" s="86" t="s">
        <v>1507</v>
      </c>
      <c r="D8168" s="122">
        <v>43848.794548611113</v>
      </c>
    </row>
    <row r="8169" spans="1:4" x14ac:dyDescent="0.25">
      <c r="A8169" s="78" t="s">
        <v>271</v>
      </c>
      <c r="B8169" s="78" t="s">
        <v>1907</v>
      </c>
      <c r="C8169" s="86" t="s">
        <v>1507</v>
      </c>
      <c r="D8169" s="122">
        <v>43848.794548611113</v>
      </c>
    </row>
    <row r="8170" spans="1:4" x14ac:dyDescent="0.25">
      <c r="A8170" s="78" t="s">
        <v>271</v>
      </c>
      <c r="B8170" s="78" t="s">
        <v>2994</v>
      </c>
      <c r="C8170" s="86" t="s">
        <v>1507</v>
      </c>
      <c r="D8170" s="122">
        <v>43848.794548611113</v>
      </c>
    </row>
    <row r="8171" spans="1:4" x14ac:dyDescent="0.25">
      <c r="A8171" s="78" t="s">
        <v>271</v>
      </c>
      <c r="B8171" s="78" t="s">
        <v>2981</v>
      </c>
      <c r="C8171" s="86" t="s">
        <v>1507</v>
      </c>
      <c r="D8171" s="122">
        <v>43848.794548611113</v>
      </c>
    </row>
    <row r="8172" spans="1:4" x14ac:dyDescent="0.25">
      <c r="A8172" s="78" t="s">
        <v>271</v>
      </c>
      <c r="B8172" s="78">
        <v>31</v>
      </c>
      <c r="C8172" s="86" t="s">
        <v>1507</v>
      </c>
      <c r="D8172" s="122">
        <v>43848.794548611113</v>
      </c>
    </row>
    <row r="8173" spans="1:4" x14ac:dyDescent="0.25">
      <c r="A8173" s="78" t="s">
        <v>271</v>
      </c>
      <c r="B8173" s="78" t="s">
        <v>3089</v>
      </c>
      <c r="C8173" s="86" t="s">
        <v>1507</v>
      </c>
      <c r="D8173" s="122">
        <v>43848.794548611113</v>
      </c>
    </row>
    <row r="8174" spans="1:4" x14ac:dyDescent="0.25">
      <c r="A8174" s="78" t="s">
        <v>271</v>
      </c>
      <c r="B8174" s="78" t="s">
        <v>2458</v>
      </c>
      <c r="C8174" s="86" t="s">
        <v>1507</v>
      </c>
      <c r="D8174" s="122">
        <v>43848.794548611113</v>
      </c>
    </row>
    <row r="8175" spans="1:4" x14ac:dyDescent="0.25">
      <c r="A8175" s="78" t="s">
        <v>271</v>
      </c>
      <c r="B8175" s="78" t="s">
        <v>3039</v>
      </c>
      <c r="C8175" s="86" t="s">
        <v>1507</v>
      </c>
      <c r="D8175" s="122">
        <v>43848.794548611113</v>
      </c>
    </row>
    <row r="8176" spans="1:4" x14ac:dyDescent="0.25">
      <c r="A8176" s="78" t="s">
        <v>271</v>
      </c>
      <c r="B8176" s="78" t="s">
        <v>1924</v>
      </c>
      <c r="C8176" s="86" t="s">
        <v>1507</v>
      </c>
      <c r="D8176" s="122">
        <v>43848.794548611113</v>
      </c>
    </row>
    <row r="8177" spans="1:4" x14ac:dyDescent="0.25">
      <c r="A8177" s="78" t="s">
        <v>271</v>
      </c>
      <c r="B8177" s="78" t="s">
        <v>65</v>
      </c>
      <c r="C8177" s="86" t="s">
        <v>1507</v>
      </c>
      <c r="D8177" s="122">
        <v>43848.794548611113</v>
      </c>
    </row>
    <row r="8178" spans="1:4" x14ac:dyDescent="0.25">
      <c r="A8178" s="78" t="s">
        <v>271</v>
      </c>
      <c r="B8178" s="78" t="s">
        <v>3029</v>
      </c>
      <c r="C8178" s="86" t="s">
        <v>1507</v>
      </c>
      <c r="D8178" s="122">
        <v>43848.794548611113</v>
      </c>
    </row>
    <row r="8179" spans="1:4" x14ac:dyDescent="0.25">
      <c r="A8179" s="78" t="s">
        <v>271</v>
      </c>
      <c r="B8179" s="78" t="s">
        <v>2455</v>
      </c>
      <c r="C8179" s="86" t="s">
        <v>1507</v>
      </c>
      <c r="D8179" s="122">
        <v>43848.794548611113</v>
      </c>
    </row>
    <row r="8180" spans="1:4" x14ac:dyDescent="0.25">
      <c r="A8180" s="78" t="s">
        <v>271</v>
      </c>
      <c r="B8180" s="78" t="s">
        <v>2459</v>
      </c>
      <c r="C8180" s="86" t="s">
        <v>1507</v>
      </c>
      <c r="D8180" s="122">
        <v>43848.794548611113</v>
      </c>
    </row>
    <row r="8181" spans="1:4" x14ac:dyDescent="0.25">
      <c r="A8181" s="78" t="s">
        <v>271</v>
      </c>
      <c r="B8181" s="78" t="s">
        <v>3090</v>
      </c>
      <c r="C8181" s="86" t="s">
        <v>1507</v>
      </c>
      <c r="D8181" s="122">
        <v>43848.794548611113</v>
      </c>
    </row>
    <row r="8182" spans="1:4" x14ac:dyDescent="0.25">
      <c r="A8182" s="78" t="s">
        <v>271</v>
      </c>
      <c r="B8182" s="78" t="s">
        <v>3091</v>
      </c>
      <c r="C8182" s="86" t="s">
        <v>1507</v>
      </c>
      <c r="D8182" s="122">
        <v>43848.794548611113</v>
      </c>
    </row>
    <row r="8183" spans="1:4" x14ac:dyDescent="0.25">
      <c r="A8183" s="78" t="s">
        <v>271</v>
      </c>
      <c r="B8183" s="78" t="s">
        <v>3092</v>
      </c>
      <c r="C8183" s="86" t="s">
        <v>1507</v>
      </c>
      <c r="D8183" s="122">
        <v>43848.794548611113</v>
      </c>
    </row>
    <row r="8184" spans="1:4" x14ac:dyDescent="0.25">
      <c r="A8184" s="78" t="s">
        <v>271</v>
      </c>
      <c r="B8184" s="78" t="s">
        <v>2489</v>
      </c>
      <c r="C8184" s="86" t="s">
        <v>1507</v>
      </c>
      <c r="D8184" s="122">
        <v>43848.794548611113</v>
      </c>
    </row>
    <row r="8185" spans="1:4" x14ac:dyDescent="0.25">
      <c r="A8185" s="78" t="s">
        <v>271</v>
      </c>
      <c r="B8185" s="78" t="s">
        <v>2990</v>
      </c>
      <c r="C8185" s="86" t="s">
        <v>1507</v>
      </c>
      <c r="D8185" s="122">
        <v>43848.794548611113</v>
      </c>
    </row>
    <row r="8186" spans="1:4" x14ac:dyDescent="0.25">
      <c r="A8186" s="78" t="s">
        <v>271</v>
      </c>
      <c r="B8186" s="78" t="s">
        <v>2490</v>
      </c>
      <c r="C8186" s="86" t="s">
        <v>1507</v>
      </c>
      <c r="D8186" s="122">
        <v>43848.794548611113</v>
      </c>
    </row>
    <row r="8187" spans="1:4" x14ac:dyDescent="0.25">
      <c r="A8187" s="78" t="s">
        <v>271</v>
      </c>
      <c r="B8187" s="78">
        <v>10</v>
      </c>
      <c r="C8187" s="86" t="s">
        <v>1507</v>
      </c>
      <c r="D8187" s="122">
        <v>43848.794548611113</v>
      </c>
    </row>
    <row r="8188" spans="1:4" x14ac:dyDescent="0.25">
      <c r="A8188" s="78" t="s">
        <v>271</v>
      </c>
      <c r="B8188" s="78" t="s">
        <v>2450</v>
      </c>
      <c r="C8188" s="86" t="s">
        <v>1507</v>
      </c>
      <c r="D8188" s="122">
        <v>43848.794548611113</v>
      </c>
    </row>
    <row r="8189" spans="1:4" x14ac:dyDescent="0.25">
      <c r="A8189" s="78" t="s">
        <v>271</v>
      </c>
      <c r="B8189" s="78" t="s">
        <v>2994</v>
      </c>
      <c r="C8189" s="86" t="s">
        <v>1506</v>
      </c>
      <c r="D8189" s="122">
        <v>43848.367476851854</v>
      </c>
    </row>
    <row r="8190" spans="1:4" x14ac:dyDescent="0.25">
      <c r="A8190" s="78" t="s">
        <v>271</v>
      </c>
      <c r="B8190" s="78" t="s">
        <v>2981</v>
      </c>
      <c r="C8190" s="86" t="s">
        <v>1506</v>
      </c>
      <c r="D8190" s="122">
        <v>43848.367476851854</v>
      </c>
    </row>
    <row r="8191" spans="1:4" x14ac:dyDescent="0.25">
      <c r="A8191" s="78" t="s">
        <v>271</v>
      </c>
      <c r="B8191" s="78">
        <v>31</v>
      </c>
      <c r="C8191" s="86" t="s">
        <v>1506</v>
      </c>
      <c r="D8191" s="122">
        <v>43848.367476851854</v>
      </c>
    </row>
    <row r="8192" spans="1:4" x14ac:dyDescent="0.25">
      <c r="A8192" s="78" t="s">
        <v>271</v>
      </c>
      <c r="B8192" s="78" t="s">
        <v>3089</v>
      </c>
      <c r="C8192" s="86" t="s">
        <v>1506</v>
      </c>
      <c r="D8192" s="122">
        <v>43848.367476851854</v>
      </c>
    </row>
    <row r="8193" spans="1:4" x14ac:dyDescent="0.25">
      <c r="A8193" s="78" t="s">
        <v>271</v>
      </c>
      <c r="B8193" s="78" t="s">
        <v>2470</v>
      </c>
      <c r="C8193" s="86" t="s">
        <v>1506</v>
      </c>
      <c r="D8193" s="122">
        <v>43848.367476851854</v>
      </c>
    </row>
    <row r="8194" spans="1:4" x14ac:dyDescent="0.25">
      <c r="A8194" s="78" t="s">
        <v>271</v>
      </c>
      <c r="B8194" s="78" t="s">
        <v>2458</v>
      </c>
      <c r="C8194" s="86" t="s">
        <v>1506</v>
      </c>
      <c r="D8194" s="122">
        <v>43848.367476851854</v>
      </c>
    </row>
    <row r="8195" spans="1:4" x14ac:dyDescent="0.25">
      <c r="A8195" s="78" t="s">
        <v>271</v>
      </c>
      <c r="B8195" s="78" t="s">
        <v>2982</v>
      </c>
      <c r="C8195" s="86" t="s">
        <v>1506</v>
      </c>
      <c r="D8195" s="122">
        <v>43848.367476851854</v>
      </c>
    </row>
    <row r="8196" spans="1:4" x14ac:dyDescent="0.25">
      <c r="A8196" s="78" t="s">
        <v>271</v>
      </c>
      <c r="B8196" s="78" t="s">
        <v>3039</v>
      </c>
      <c r="C8196" s="86" t="s">
        <v>1506</v>
      </c>
      <c r="D8196" s="122">
        <v>43848.367476851854</v>
      </c>
    </row>
    <row r="8197" spans="1:4" x14ac:dyDescent="0.25">
      <c r="A8197" s="78" t="s">
        <v>271</v>
      </c>
      <c r="B8197" s="78" t="s">
        <v>1924</v>
      </c>
      <c r="C8197" s="86" t="s">
        <v>1506</v>
      </c>
      <c r="D8197" s="122">
        <v>43848.367476851854</v>
      </c>
    </row>
    <row r="8198" spans="1:4" x14ac:dyDescent="0.25">
      <c r="A8198" s="78" t="s">
        <v>271</v>
      </c>
      <c r="B8198" s="78" t="s">
        <v>65</v>
      </c>
      <c r="C8198" s="86" t="s">
        <v>1506</v>
      </c>
      <c r="D8198" s="122">
        <v>43848.367476851854</v>
      </c>
    </row>
    <row r="8199" spans="1:4" x14ac:dyDescent="0.25">
      <c r="A8199" s="78" t="s">
        <v>271</v>
      </c>
      <c r="B8199" s="78" t="s">
        <v>2985</v>
      </c>
      <c r="C8199" s="86" t="s">
        <v>1506</v>
      </c>
      <c r="D8199" s="122">
        <v>43848.367476851854</v>
      </c>
    </row>
    <row r="8200" spans="1:4" x14ac:dyDescent="0.25">
      <c r="A8200" s="78" t="s">
        <v>271</v>
      </c>
      <c r="B8200" s="78" t="s">
        <v>3029</v>
      </c>
      <c r="C8200" s="86" t="s">
        <v>1506</v>
      </c>
      <c r="D8200" s="122">
        <v>43848.367476851854</v>
      </c>
    </row>
    <row r="8201" spans="1:4" x14ac:dyDescent="0.25">
      <c r="A8201" s="78" t="s">
        <v>271</v>
      </c>
      <c r="B8201" s="78" t="s">
        <v>2455</v>
      </c>
      <c r="C8201" s="86" t="s">
        <v>1506</v>
      </c>
      <c r="D8201" s="122">
        <v>43848.367476851854</v>
      </c>
    </row>
    <row r="8202" spans="1:4" x14ac:dyDescent="0.25">
      <c r="A8202" s="78" t="s">
        <v>271</v>
      </c>
      <c r="B8202" s="78" t="s">
        <v>2459</v>
      </c>
      <c r="C8202" s="86" t="s">
        <v>1506</v>
      </c>
      <c r="D8202" s="122">
        <v>43848.367476851854</v>
      </c>
    </row>
    <row r="8203" spans="1:4" x14ac:dyDescent="0.25">
      <c r="A8203" s="78" t="s">
        <v>271</v>
      </c>
      <c r="B8203" s="78" t="s">
        <v>3090</v>
      </c>
      <c r="C8203" s="86" t="s">
        <v>1506</v>
      </c>
      <c r="D8203" s="122">
        <v>43848.367476851854</v>
      </c>
    </row>
    <row r="8204" spans="1:4" x14ac:dyDescent="0.25">
      <c r="A8204" s="78" t="s">
        <v>271</v>
      </c>
      <c r="B8204" s="78" t="s">
        <v>2475</v>
      </c>
      <c r="C8204" s="86" t="s">
        <v>1506</v>
      </c>
      <c r="D8204" s="122">
        <v>43848.367476851854</v>
      </c>
    </row>
    <row r="8205" spans="1:4" x14ac:dyDescent="0.25">
      <c r="A8205" s="78" t="s">
        <v>271</v>
      </c>
      <c r="B8205" s="78" t="s">
        <v>3091</v>
      </c>
      <c r="C8205" s="86" t="s">
        <v>1506</v>
      </c>
      <c r="D8205" s="122">
        <v>43848.367476851854</v>
      </c>
    </row>
    <row r="8206" spans="1:4" x14ac:dyDescent="0.25">
      <c r="A8206" s="78" t="s">
        <v>271</v>
      </c>
      <c r="B8206" s="78" t="s">
        <v>3092</v>
      </c>
      <c r="C8206" s="86" t="s">
        <v>1506</v>
      </c>
      <c r="D8206" s="122">
        <v>43848.367476851854</v>
      </c>
    </row>
    <row r="8207" spans="1:4" x14ac:dyDescent="0.25">
      <c r="A8207" s="78" t="s">
        <v>271</v>
      </c>
      <c r="B8207" s="78" t="s">
        <v>2489</v>
      </c>
      <c r="C8207" s="86" t="s">
        <v>1506</v>
      </c>
      <c r="D8207" s="122">
        <v>43848.367476851854</v>
      </c>
    </row>
    <row r="8208" spans="1:4" x14ac:dyDescent="0.25">
      <c r="A8208" s="78" t="s">
        <v>271</v>
      </c>
      <c r="B8208" s="78" t="s">
        <v>2990</v>
      </c>
      <c r="C8208" s="86" t="s">
        <v>1506</v>
      </c>
      <c r="D8208" s="122">
        <v>43848.367476851854</v>
      </c>
    </row>
    <row r="8209" spans="1:4" x14ac:dyDescent="0.25">
      <c r="A8209" s="78" t="s">
        <v>271</v>
      </c>
      <c r="B8209" s="78" t="s">
        <v>2490</v>
      </c>
      <c r="C8209" s="86" t="s">
        <v>1506</v>
      </c>
      <c r="D8209" s="122">
        <v>43848.367476851854</v>
      </c>
    </row>
    <row r="8210" spans="1:4" x14ac:dyDescent="0.25">
      <c r="A8210" s="78" t="s">
        <v>271</v>
      </c>
      <c r="B8210" s="78">
        <v>10</v>
      </c>
      <c r="C8210" s="86" t="s">
        <v>1506</v>
      </c>
      <c r="D8210" s="122">
        <v>43848.367476851854</v>
      </c>
    </row>
    <row r="8211" spans="1:4" x14ac:dyDescent="0.25">
      <c r="A8211" s="78" t="s">
        <v>271</v>
      </c>
      <c r="B8211" s="78" t="s">
        <v>2450</v>
      </c>
      <c r="C8211" s="86" t="s">
        <v>1506</v>
      </c>
      <c r="D8211" s="122">
        <v>43848.367476851854</v>
      </c>
    </row>
    <row r="8212" spans="1:4" x14ac:dyDescent="0.25">
      <c r="A8212" s="78" t="s">
        <v>271</v>
      </c>
      <c r="B8212" s="78" t="s">
        <v>3088</v>
      </c>
      <c r="C8212" s="86" t="s">
        <v>1505</v>
      </c>
      <c r="D8212" s="122">
        <v>43847.794560185182</v>
      </c>
    </row>
    <row r="8213" spans="1:4" x14ac:dyDescent="0.25">
      <c r="A8213" s="78" t="s">
        <v>271</v>
      </c>
      <c r="B8213" s="78" t="s">
        <v>2985</v>
      </c>
      <c r="C8213" s="86" t="s">
        <v>1505</v>
      </c>
      <c r="D8213" s="122">
        <v>43847.794560185182</v>
      </c>
    </row>
    <row r="8214" spans="1:4" x14ac:dyDescent="0.25">
      <c r="A8214" s="78" t="s">
        <v>271</v>
      </c>
      <c r="B8214" s="78" t="s">
        <v>2475</v>
      </c>
      <c r="C8214" s="86" t="s">
        <v>1505</v>
      </c>
      <c r="D8214" s="122">
        <v>43847.794560185182</v>
      </c>
    </row>
    <row r="8215" spans="1:4" x14ac:dyDescent="0.25">
      <c r="A8215" s="78" t="s">
        <v>271</v>
      </c>
      <c r="B8215" s="78" t="s">
        <v>3002</v>
      </c>
      <c r="C8215" s="86" t="s">
        <v>1505</v>
      </c>
      <c r="D8215" s="122">
        <v>43847.794560185182</v>
      </c>
    </row>
    <row r="8216" spans="1:4" x14ac:dyDescent="0.25">
      <c r="A8216" s="78" t="s">
        <v>271</v>
      </c>
      <c r="B8216" s="78" t="s">
        <v>2470</v>
      </c>
      <c r="C8216" s="86" t="s">
        <v>1505</v>
      </c>
      <c r="D8216" s="122">
        <v>43847.794560185182</v>
      </c>
    </row>
    <row r="8217" spans="1:4" x14ac:dyDescent="0.25">
      <c r="A8217" s="78" t="s">
        <v>271</v>
      </c>
      <c r="B8217" s="78" t="s">
        <v>2452</v>
      </c>
      <c r="C8217" s="86" t="s">
        <v>1505</v>
      </c>
      <c r="D8217" s="122">
        <v>43847.794560185182</v>
      </c>
    </row>
    <row r="8218" spans="1:4" x14ac:dyDescent="0.25">
      <c r="A8218" s="78" t="s">
        <v>271</v>
      </c>
      <c r="B8218" s="78" t="s">
        <v>2982</v>
      </c>
      <c r="C8218" s="86" t="s">
        <v>1505</v>
      </c>
      <c r="D8218" s="122">
        <v>43847.794560185182</v>
      </c>
    </row>
    <row r="8219" spans="1:4" x14ac:dyDescent="0.25">
      <c r="A8219" s="78" t="s">
        <v>271</v>
      </c>
      <c r="B8219" s="78" t="s">
        <v>2983</v>
      </c>
      <c r="C8219" s="86" t="s">
        <v>1505</v>
      </c>
      <c r="D8219" s="122">
        <v>43847.794560185182</v>
      </c>
    </row>
    <row r="8220" spans="1:4" x14ac:dyDescent="0.25">
      <c r="A8220" s="78" t="s">
        <v>271</v>
      </c>
      <c r="B8220" s="78" t="s">
        <v>2989</v>
      </c>
      <c r="C8220" s="86" t="s">
        <v>1505</v>
      </c>
      <c r="D8220" s="122">
        <v>43847.794560185182</v>
      </c>
    </row>
    <row r="8221" spans="1:4" x14ac:dyDescent="0.25">
      <c r="A8221" s="78" t="s">
        <v>271</v>
      </c>
      <c r="B8221" s="78" t="s">
        <v>1907</v>
      </c>
      <c r="C8221" s="86" t="s">
        <v>1505</v>
      </c>
      <c r="D8221" s="122">
        <v>43847.794560185182</v>
      </c>
    </row>
    <row r="8222" spans="1:4" x14ac:dyDescent="0.25">
      <c r="A8222" s="78" t="s">
        <v>271</v>
      </c>
      <c r="B8222" s="78" t="s">
        <v>2994</v>
      </c>
      <c r="C8222" s="86" t="s">
        <v>1505</v>
      </c>
      <c r="D8222" s="122">
        <v>43847.794560185182</v>
      </c>
    </row>
    <row r="8223" spans="1:4" x14ac:dyDescent="0.25">
      <c r="A8223" s="78" t="s">
        <v>271</v>
      </c>
      <c r="B8223" s="78" t="s">
        <v>2981</v>
      </c>
      <c r="C8223" s="86" t="s">
        <v>1505</v>
      </c>
      <c r="D8223" s="122">
        <v>43847.794560185182</v>
      </c>
    </row>
    <row r="8224" spans="1:4" x14ac:dyDescent="0.25">
      <c r="A8224" s="78" t="s">
        <v>271</v>
      </c>
      <c r="B8224" s="78">
        <v>31</v>
      </c>
      <c r="C8224" s="86" t="s">
        <v>1505</v>
      </c>
      <c r="D8224" s="122">
        <v>43847.794560185182</v>
      </c>
    </row>
    <row r="8225" spans="1:4" x14ac:dyDescent="0.25">
      <c r="A8225" s="78" t="s">
        <v>271</v>
      </c>
      <c r="B8225" s="78" t="s">
        <v>3089</v>
      </c>
      <c r="C8225" s="86" t="s">
        <v>1505</v>
      </c>
      <c r="D8225" s="122">
        <v>43847.794560185182</v>
      </c>
    </row>
    <row r="8226" spans="1:4" x14ac:dyDescent="0.25">
      <c r="A8226" s="78" t="s">
        <v>271</v>
      </c>
      <c r="B8226" s="78" t="s">
        <v>2458</v>
      </c>
      <c r="C8226" s="86" t="s">
        <v>1505</v>
      </c>
      <c r="D8226" s="122">
        <v>43847.794560185182</v>
      </c>
    </row>
    <row r="8227" spans="1:4" x14ac:dyDescent="0.25">
      <c r="A8227" s="78" t="s">
        <v>271</v>
      </c>
      <c r="B8227" s="78" t="s">
        <v>3039</v>
      </c>
      <c r="C8227" s="86" t="s">
        <v>1505</v>
      </c>
      <c r="D8227" s="122">
        <v>43847.794560185182</v>
      </c>
    </row>
    <row r="8228" spans="1:4" x14ac:dyDescent="0.25">
      <c r="A8228" s="78" t="s">
        <v>271</v>
      </c>
      <c r="B8228" s="78" t="s">
        <v>1924</v>
      </c>
      <c r="C8228" s="86" t="s">
        <v>1505</v>
      </c>
      <c r="D8228" s="122">
        <v>43847.794560185182</v>
      </c>
    </row>
    <row r="8229" spans="1:4" x14ac:dyDescent="0.25">
      <c r="A8229" s="78" t="s">
        <v>271</v>
      </c>
      <c r="B8229" s="78" t="s">
        <v>65</v>
      </c>
      <c r="C8229" s="86" t="s">
        <v>1505</v>
      </c>
      <c r="D8229" s="122">
        <v>43847.794560185182</v>
      </c>
    </row>
    <row r="8230" spans="1:4" x14ac:dyDescent="0.25">
      <c r="A8230" s="78" t="s">
        <v>271</v>
      </c>
      <c r="B8230" s="78" t="s">
        <v>3029</v>
      </c>
      <c r="C8230" s="86" t="s">
        <v>1505</v>
      </c>
      <c r="D8230" s="122">
        <v>43847.794560185182</v>
      </c>
    </row>
    <row r="8231" spans="1:4" x14ac:dyDescent="0.25">
      <c r="A8231" s="78" t="s">
        <v>271</v>
      </c>
      <c r="B8231" s="78" t="s">
        <v>2455</v>
      </c>
      <c r="C8231" s="86" t="s">
        <v>1505</v>
      </c>
      <c r="D8231" s="122">
        <v>43847.794560185182</v>
      </c>
    </row>
    <row r="8232" spans="1:4" x14ac:dyDescent="0.25">
      <c r="A8232" s="78" t="s">
        <v>271</v>
      </c>
      <c r="B8232" s="78" t="s">
        <v>2459</v>
      </c>
      <c r="C8232" s="86" t="s">
        <v>1505</v>
      </c>
      <c r="D8232" s="122">
        <v>43847.794560185182</v>
      </c>
    </row>
    <row r="8233" spans="1:4" x14ac:dyDescent="0.25">
      <c r="A8233" s="78" t="s">
        <v>271</v>
      </c>
      <c r="B8233" s="78" t="s">
        <v>3090</v>
      </c>
      <c r="C8233" s="86" t="s">
        <v>1505</v>
      </c>
      <c r="D8233" s="122">
        <v>43847.794560185182</v>
      </c>
    </row>
    <row r="8234" spans="1:4" x14ac:dyDescent="0.25">
      <c r="A8234" s="78" t="s">
        <v>271</v>
      </c>
      <c r="B8234" s="78" t="s">
        <v>3091</v>
      </c>
      <c r="C8234" s="86" t="s">
        <v>1505</v>
      </c>
      <c r="D8234" s="122">
        <v>43847.794560185182</v>
      </c>
    </row>
    <row r="8235" spans="1:4" x14ac:dyDescent="0.25">
      <c r="A8235" s="78" t="s">
        <v>271</v>
      </c>
      <c r="B8235" s="78" t="s">
        <v>3092</v>
      </c>
      <c r="C8235" s="86" t="s">
        <v>1505</v>
      </c>
      <c r="D8235" s="122">
        <v>43847.794560185182</v>
      </c>
    </row>
    <row r="8236" spans="1:4" x14ac:dyDescent="0.25">
      <c r="A8236" s="78" t="s">
        <v>271</v>
      </c>
      <c r="B8236" s="78" t="s">
        <v>2489</v>
      </c>
      <c r="C8236" s="86" t="s">
        <v>1505</v>
      </c>
      <c r="D8236" s="122">
        <v>43847.794560185182</v>
      </c>
    </row>
    <row r="8237" spans="1:4" x14ac:dyDescent="0.25">
      <c r="A8237" s="78" t="s">
        <v>271</v>
      </c>
      <c r="B8237" s="78" t="s">
        <v>2990</v>
      </c>
      <c r="C8237" s="86" t="s">
        <v>1505</v>
      </c>
      <c r="D8237" s="122">
        <v>43847.794560185182</v>
      </c>
    </row>
    <row r="8238" spans="1:4" x14ac:dyDescent="0.25">
      <c r="A8238" s="78" t="s">
        <v>271</v>
      </c>
      <c r="B8238" s="78" t="s">
        <v>2490</v>
      </c>
      <c r="C8238" s="86" t="s">
        <v>1505</v>
      </c>
      <c r="D8238" s="122">
        <v>43847.794560185182</v>
      </c>
    </row>
    <row r="8239" spans="1:4" x14ac:dyDescent="0.25">
      <c r="A8239" s="78" t="s">
        <v>271</v>
      </c>
      <c r="B8239" s="78">
        <v>10</v>
      </c>
      <c r="C8239" s="86" t="s">
        <v>1505</v>
      </c>
      <c r="D8239" s="122">
        <v>43847.794560185182</v>
      </c>
    </row>
    <row r="8240" spans="1:4" x14ac:dyDescent="0.25">
      <c r="A8240" s="78" t="s">
        <v>271</v>
      </c>
      <c r="B8240" s="78" t="s">
        <v>2450</v>
      </c>
      <c r="C8240" s="86" t="s">
        <v>1505</v>
      </c>
      <c r="D8240" s="122">
        <v>43847.794560185182</v>
      </c>
    </row>
    <row r="8241" spans="1:4" x14ac:dyDescent="0.25">
      <c r="A8241" s="78" t="s">
        <v>271</v>
      </c>
      <c r="B8241" s="78" t="s">
        <v>2994</v>
      </c>
      <c r="C8241" s="86" t="s">
        <v>1504</v>
      </c>
      <c r="D8241" s="122">
        <v>43847.367488425924</v>
      </c>
    </row>
    <row r="8242" spans="1:4" x14ac:dyDescent="0.25">
      <c r="A8242" s="78" t="s">
        <v>271</v>
      </c>
      <c r="B8242" s="78" t="s">
        <v>2981</v>
      </c>
      <c r="C8242" s="86" t="s">
        <v>1504</v>
      </c>
      <c r="D8242" s="122">
        <v>43847.367488425924</v>
      </c>
    </row>
    <row r="8243" spans="1:4" x14ac:dyDescent="0.25">
      <c r="A8243" s="78" t="s">
        <v>271</v>
      </c>
      <c r="B8243" s="78">
        <v>31</v>
      </c>
      <c r="C8243" s="86" t="s">
        <v>1504</v>
      </c>
      <c r="D8243" s="122">
        <v>43847.367488425924</v>
      </c>
    </row>
    <row r="8244" spans="1:4" x14ac:dyDescent="0.25">
      <c r="A8244" s="78" t="s">
        <v>271</v>
      </c>
      <c r="B8244" s="78" t="s">
        <v>3089</v>
      </c>
      <c r="C8244" s="86" t="s">
        <v>1504</v>
      </c>
      <c r="D8244" s="122">
        <v>43847.367488425924</v>
      </c>
    </row>
    <row r="8245" spans="1:4" x14ac:dyDescent="0.25">
      <c r="A8245" s="78" t="s">
        <v>271</v>
      </c>
      <c r="B8245" s="78" t="s">
        <v>2470</v>
      </c>
      <c r="C8245" s="86" t="s">
        <v>1504</v>
      </c>
      <c r="D8245" s="122">
        <v>43847.367488425924</v>
      </c>
    </row>
    <row r="8246" spans="1:4" x14ac:dyDescent="0.25">
      <c r="A8246" s="78" t="s">
        <v>271</v>
      </c>
      <c r="B8246" s="78" t="s">
        <v>2458</v>
      </c>
      <c r="C8246" s="86" t="s">
        <v>1504</v>
      </c>
      <c r="D8246" s="122">
        <v>43847.367488425924</v>
      </c>
    </row>
    <row r="8247" spans="1:4" x14ac:dyDescent="0.25">
      <c r="A8247" s="78" t="s">
        <v>271</v>
      </c>
      <c r="B8247" s="78" t="s">
        <v>2982</v>
      </c>
      <c r="C8247" s="86" t="s">
        <v>1504</v>
      </c>
      <c r="D8247" s="122">
        <v>43847.367488425924</v>
      </c>
    </row>
    <row r="8248" spans="1:4" x14ac:dyDescent="0.25">
      <c r="A8248" s="78" t="s">
        <v>271</v>
      </c>
      <c r="B8248" s="78" t="s">
        <v>3039</v>
      </c>
      <c r="C8248" s="86" t="s">
        <v>1504</v>
      </c>
      <c r="D8248" s="122">
        <v>43847.367488425924</v>
      </c>
    </row>
    <row r="8249" spans="1:4" x14ac:dyDescent="0.25">
      <c r="A8249" s="78" t="s">
        <v>271</v>
      </c>
      <c r="B8249" s="78" t="s">
        <v>1924</v>
      </c>
      <c r="C8249" s="86" t="s">
        <v>1504</v>
      </c>
      <c r="D8249" s="122">
        <v>43847.367488425924</v>
      </c>
    </row>
    <row r="8250" spans="1:4" x14ac:dyDescent="0.25">
      <c r="A8250" s="78" t="s">
        <v>271</v>
      </c>
      <c r="B8250" s="78" t="s">
        <v>65</v>
      </c>
      <c r="C8250" s="86" t="s">
        <v>1504</v>
      </c>
      <c r="D8250" s="122">
        <v>43847.367488425924</v>
      </c>
    </row>
    <row r="8251" spans="1:4" x14ac:dyDescent="0.25">
      <c r="A8251" s="78" t="s">
        <v>271</v>
      </c>
      <c r="B8251" s="78" t="s">
        <v>2985</v>
      </c>
      <c r="C8251" s="86" t="s">
        <v>1504</v>
      </c>
      <c r="D8251" s="122">
        <v>43847.367488425924</v>
      </c>
    </row>
    <row r="8252" spans="1:4" x14ac:dyDescent="0.25">
      <c r="A8252" s="78" t="s">
        <v>271</v>
      </c>
      <c r="B8252" s="78" t="s">
        <v>3029</v>
      </c>
      <c r="C8252" s="86" t="s">
        <v>1504</v>
      </c>
      <c r="D8252" s="122">
        <v>43847.367488425924</v>
      </c>
    </row>
    <row r="8253" spans="1:4" x14ac:dyDescent="0.25">
      <c r="A8253" s="78" t="s">
        <v>271</v>
      </c>
      <c r="B8253" s="78" t="s">
        <v>2455</v>
      </c>
      <c r="C8253" s="86" t="s">
        <v>1504</v>
      </c>
      <c r="D8253" s="122">
        <v>43847.367488425924</v>
      </c>
    </row>
    <row r="8254" spans="1:4" x14ac:dyDescent="0.25">
      <c r="A8254" s="78" t="s">
        <v>271</v>
      </c>
      <c r="B8254" s="78" t="s">
        <v>2459</v>
      </c>
      <c r="C8254" s="86" t="s">
        <v>1504</v>
      </c>
      <c r="D8254" s="122">
        <v>43847.367488425924</v>
      </c>
    </row>
    <row r="8255" spans="1:4" x14ac:dyDescent="0.25">
      <c r="A8255" s="78" t="s">
        <v>271</v>
      </c>
      <c r="B8255" s="78" t="s">
        <v>3090</v>
      </c>
      <c r="C8255" s="86" t="s">
        <v>1504</v>
      </c>
      <c r="D8255" s="122">
        <v>43847.367488425924</v>
      </c>
    </row>
    <row r="8256" spans="1:4" x14ac:dyDescent="0.25">
      <c r="A8256" s="78" t="s">
        <v>271</v>
      </c>
      <c r="B8256" s="78" t="s">
        <v>2475</v>
      </c>
      <c r="C8256" s="86" t="s">
        <v>1504</v>
      </c>
      <c r="D8256" s="122">
        <v>43847.367488425924</v>
      </c>
    </row>
    <row r="8257" spans="1:4" x14ac:dyDescent="0.25">
      <c r="A8257" s="78" t="s">
        <v>271</v>
      </c>
      <c r="B8257" s="78" t="s">
        <v>3091</v>
      </c>
      <c r="C8257" s="86" t="s">
        <v>1504</v>
      </c>
      <c r="D8257" s="122">
        <v>43847.367488425924</v>
      </c>
    </row>
    <row r="8258" spans="1:4" x14ac:dyDescent="0.25">
      <c r="A8258" s="78" t="s">
        <v>271</v>
      </c>
      <c r="B8258" s="78" t="s">
        <v>3092</v>
      </c>
      <c r="C8258" s="86" t="s">
        <v>1504</v>
      </c>
      <c r="D8258" s="122">
        <v>43847.367488425924</v>
      </c>
    </row>
    <row r="8259" spans="1:4" x14ac:dyDescent="0.25">
      <c r="A8259" s="78" t="s">
        <v>271</v>
      </c>
      <c r="B8259" s="78" t="s">
        <v>2489</v>
      </c>
      <c r="C8259" s="86" t="s">
        <v>1504</v>
      </c>
      <c r="D8259" s="122">
        <v>43847.367488425924</v>
      </c>
    </row>
    <row r="8260" spans="1:4" x14ac:dyDescent="0.25">
      <c r="A8260" s="78" t="s">
        <v>271</v>
      </c>
      <c r="B8260" s="78" t="s">
        <v>2990</v>
      </c>
      <c r="C8260" s="86" t="s">
        <v>1504</v>
      </c>
      <c r="D8260" s="122">
        <v>43847.367488425924</v>
      </c>
    </row>
    <row r="8261" spans="1:4" x14ac:dyDescent="0.25">
      <c r="A8261" s="78" t="s">
        <v>271</v>
      </c>
      <c r="B8261" s="78" t="s">
        <v>2490</v>
      </c>
      <c r="C8261" s="86" t="s">
        <v>1504</v>
      </c>
      <c r="D8261" s="122">
        <v>43847.367488425924</v>
      </c>
    </row>
    <row r="8262" spans="1:4" x14ac:dyDescent="0.25">
      <c r="A8262" s="78" t="s">
        <v>271</v>
      </c>
      <c r="B8262" s="78">
        <v>10</v>
      </c>
      <c r="C8262" s="86" t="s">
        <v>1504</v>
      </c>
      <c r="D8262" s="122">
        <v>43847.367488425924</v>
      </c>
    </row>
    <row r="8263" spans="1:4" x14ac:dyDescent="0.25">
      <c r="A8263" s="78" t="s">
        <v>271</v>
      </c>
      <c r="B8263" s="78" t="s">
        <v>2450</v>
      </c>
      <c r="C8263" s="86" t="s">
        <v>1504</v>
      </c>
      <c r="D8263" s="122">
        <v>43847.367488425924</v>
      </c>
    </row>
    <row r="8264" spans="1:4" x14ac:dyDescent="0.25">
      <c r="A8264" s="78" t="s">
        <v>271</v>
      </c>
      <c r="B8264" s="78" t="s">
        <v>3088</v>
      </c>
      <c r="C8264" s="86" t="s">
        <v>1503</v>
      </c>
      <c r="D8264" s="122">
        <v>43846.794560185182</v>
      </c>
    </row>
    <row r="8265" spans="1:4" x14ac:dyDescent="0.25">
      <c r="A8265" s="78" t="s">
        <v>271</v>
      </c>
      <c r="B8265" s="78" t="s">
        <v>2985</v>
      </c>
      <c r="C8265" s="86" t="s">
        <v>1503</v>
      </c>
      <c r="D8265" s="122">
        <v>43846.794560185182</v>
      </c>
    </row>
    <row r="8266" spans="1:4" x14ac:dyDescent="0.25">
      <c r="A8266" s="78" t="s">
        <v>271</v>
      </c>
      <c r="B8266" s="78" t="s">
        <v>2475</v>
      </c>
      <c r="C8266" s="86" t="s">
        <v>1503</v>
      </c>
      <c r="D8266" s="122">
        <v>43846.794560185182</v>
      </c>
    </row>
    <row r="8267" spans="1:4" x14ac:dyDescent="0.25">
      <c r="A8267" s="78" t="s">
        <v>271</v>
      </c>
      <c r="B8267" s="78" t="s">
        <v>3002</v>
      </c>
      <c r="C8267" s="86" t="s">
        <v>1503</v>
      </c>
      <c r="D8267" s="122">
        <v>43846.794560185182</v>
      </c>
    </row>
    <row r="8268" spans="1:4" x14ac:dyDescent="0.25">
      <c r="A8268" s="78" t="s">
        <v>271</v>
      </c>
      <c r="B8268" s="78" t="s">
        <v>2470</v>
      </c>
      <c r="C8268" s="86" t="s">
        <v>1503</v>
      </c>
      <c r="D8268" s="122">
        <v>43846.794560185182</v>
      </c>
    </row>
    <row r="8269" spans="1:4" x14ac:dyDescent="0.25">
      <c r="A8269" s="78" t="s">
        <v>271</v>
      </c>
      <c r="B8269" s="78" t="s">
        <v>2452</v>
      </c>
      <c r="C8269" s="86" t="s">
        <v>1503</v>
      </c>
      <c r="D8269" s="122">
        <v>43846.794560185182</v>
      </c>
    </row>
    <row r="8270" spans="1:4" x14ac:dyDescent="0.25">
      <c r="A8270" s="78" t="s">
        <v>271</v>
      </c>
      <c r="B8270" s="78" t="s">
        <v>2982</v>
      </c>
      <c r="C8270" s="86" t="s">
        <v>1503</v>
      </c>
      <c r="D8270" s="122">
        <v>43846.794560185182</v>
      </c>
    </row>
    <row r="8271" spans="1:4" x14ac:dyDescent="0.25">
      <c r="A8271" s="78" t="s">
        <v>271</v>
      </c>
      <c r="B8271" s="78" t="s">
        <v>2983</v>
      </c>
      <c r="C8271" s="86" t="s">
        <v>1503</v>
      </c>
      <c r="D8271" s="122">
        <v>43846.794560185182</v>
      </c>
    </row>
    <row r="8272" spans="1:4" x14ac:dyDescent="0.25">
      <c r="A8272" s="78" t="s">
        <v>271</v>
      </c>
      <c r="B8272" s="78" t="s">
        <v>2989</v>
      </c>
      <c r="C8272" s="86" t="s">
        <v>1503</v>
      </c>
      <c r="D8272" s="122">
        <v>43846.794560185182</v>
      </c>
    </row>
    <row r="8273" spans="1:4" x14ac:dyDescent="0.25">
      <c r="A8273" s="78" t="s">
        <v>271</v>
      </c>
      <c r="B8273" s="78" t="s">
        <v>1907</v>
      </c>
      <c r="C8273" s="86" t="s">
        <v>1503</v>
      </c>
      <c r="D8273" s="122">
        <v>43846.794560185182</v>
      </c>
    </row>
    <row r="8274" spans="1:4" x14ac:dyDescent="0.25">
      <c r="A8274" s="78" t="s">
        <v>271</v>
      </c>
      <c r="B8274" s="78" t="s">
        <v>2994</v>
      </c>
      <c r="C8274" s="86" t="s">
        <v>1503</v>
      </c>
      <c r="D8274" s="122">
        <v>43846.794560185182</v>
      </c>
    </row>
    <row r="8275" spans="1:4" x14ac:dyDescent="0.25">
      <c r="A8275" s="78" t="s">
        <v>271</v>
      </c>
      <c r="B8275" s="78" t="s">
        <v>2981</v>
      </c>
      <c r="C8275" s="86" t="s">
        <v>1503</v>
      </c>
      <c r="D8275" s="122">
        <v>43846.794560185182</v>
      </c>
    </row>
    <row r="8276" spans="1:4" x14ac:dyDescent="0.25">
      <c r="A8276" s="78" t="s">
        <v>271</v>
      </c>
      <c r="B8276" s="78">
        <v>31</v>
      </c>
      <c r="C8276" s="86" t="s">
        <v>1503</v>
      </c>
      <c r="D8276" s="122">
        <v>43846.794560185182</v>
      </c>
    </row>
    <row r="8277" spans="1:4" x14ac:dyDescent="0.25">
      <c r="A8277" s="78" t="s">
        <v>271</v>
      </c>
      <c r="B8277" s="78" t="s">
        <v>3089</v>
      </c>
      <c r="C8277" s="86" t="s">
        <v>1503</v>
      </c>
      <c r="D8277" s="122">
        <v>43846.794560185182</v>
      </c>
    </row>
    <row r="8278" spans="1:4" x14ac:dyDescent="0.25">
      <c r="A8278" s="78" t="s">
        <v>271</v>
      </c>
      <c r="B8278" s="78" t="s">
        <v>2458</v>
      </c>
      <c r="C8278" s="86" t="s">
        <v>1503</v>
      </c>
      <c r="D8278" s="122">
        <v>43846.794560185182</v>
      </c>
    </row>
    <row r="8279" spans="1:4" x14ac:dyDescent="0.25">
      <c r="A8279" s="78" t="s">
        <v>271</v>
      </c>
      <c r="B8279" s="78" t="s">
        <v>3039</v>
      </c>
      <c r="C8279" s="86" t="s">
        <v>1503</v>
      </c>
      <c r="D8279" s="122">
        <v>43846.794560185182</v>
      </c>
    </row>
    <row r="8280" spans="1:4" x14ac:dyDescent="0.25">
      <c r="A8280" s="78" t="s">
        <v>271</v>
      </c>
      <c r="B8280" s="78" t="s">
        <v>1924</v>
      </c>
      <c r="C8280" s="86" t="s">
        <v>1503</v>
      </c>
      <c r="D8280" s="122">
        <v>43846.794560185182</v>
      </c>
    </row>
    <row r="8281" spans="1:4" x14ac:dyDescent="0.25">
      <c r="A8281" s="78" t="s">
        <v>271</v>
      </c>
      <c r="B8281" s="78" t="s">
        <v>65</v>
      </c>
      <c r="C8281" s="86" t="s">
        <v>1503</v>
      </c>
      <c r="D8281" s="122">
        <v>43846.794560185182</v>
      </c>
    </row>
    <row r="8282" spans="1:4" x14ac:dyDescent="0.25">
      <c r="A8282" s="78" t="s">
        <v>271</v>
      </c>
      <c r="B8282" s="78" t="s">
        <v>3029</v>
      </c>
      <c r="C8282" s="86" t="s">
        <v>1503</v>
      </c>
      <c r="D8282" s="122">
        <v>43846.794560185182</v>
      </c>
    </row>
    <row r="8283" spans="1:4" x14ac:dyDescent="0.25">
      <c r="A8283" s="78" t="s">
        <v>271</v>
      </c>
      <c r="B8283" s="78" t="s">
        <v>2455</v>
      </c>
      <c r="C8283" s="86" t="s">
        <v>1503</v>
      </c>
      <c r="D8283" s="122">
        <v>43846.794560185182</v>
      </c>
    </row>
    <row r="8284" spans="1:4" x14ac:dyDescent="0.25">
      <c r="A8284" s="78" t="s">
        <v>271</v>
      </c>
      <c r="B8284" s="78" t="s">
        <v>2459</v>
      </c>
      <c r="C8284" s="86" t="s">
        <v>1503</v>
      </c>
      <c r="D8284" s="122">
        <v>43846.794560185182</v>
      </c>
    </row>
    <row r="8285" spans="1:4" x14ac:dyDescent="0.25">
      <c r="A8285" s="78" t="s">
        <v>271</v>
      </c>
      <c r="B8285" s="78" t="s">
        <v>3090</v>
      </c>
      <c r="C8285" s="86" t="s">
        <v>1503</v>
      </c>
      <c r="D8285" s="122">
        <v>43846.794560185182</v>
      </c>
    </row>
    <row r="8286" spans="1:4" x14ac:dyDescent="0.25">
      <c r="A8286" s="78" t="s">
        <v>271</v>
      </c>
      <c r="B8286" s="78" t="s">
        <v>3091</v>
      </c>
      <c r="C8286" s="86" t="s">
        <v>1503</v>
      </c>
      <c r="D8286" s="122">
        <v>43846.794560185182</v>
      </c>
    </row>
    <row r="8287" spans="1:4" x14ac:dyDescent="0.25">
      <c r="A8287" s="78" t="s">
        <v>271</v>
      </c>
      <c r="B8287" s="78" t="s">
        <v>3092</v>
      </c>
      <c r="C8287" s="86" t="s">
        <v>1503</v>
      </c>
      <c r="D8287" s="122">
        <v>43846.794560185182</v>
      </c>
    </row>
    <row r="8288" spans="1:4" x14ac:dyDescent="0.25">
      <c r="A8288" s="78" t="s">
        <v>271</v>
      </c>
      <c r="B8288" s="78" t="s">
        <v>2489</v>
      </c>
      <c r="C8288" s="86" t="s">
        <v>1503</v>
      </c>
      <c r="D8288" s="122">
        <v>43846.794560185182</v>
      </c>
    </row>
    <row r="8289" spans="1:4" x14ac:dyDescent="0.25">
      <c r="A8289" s="78" t="s">
        <v>271</v>
      </c>
      <c r="B8289" s="78" t="s">
        <v>2990</v>
      </c>
      <c r="C8289" s="86" t="s">
        <v>1503</v>
      </c>
      <c r="D8289" s="122">
        <v>43846.794560185182</v>
      </c>
    </row>
    <row r="8290" spans="1:4" x14ac:dyDescent="0.25">
      <c r="A8290" s="78" t="s">
        <v>271</v>
      </c>
      <c r="B8290" s="78" t="s">
        <v>2490</v>
      </c>
      <c r="C8290" s="86" t="s">
        <v>1503</v>
      </c>
      <c r="D8290" s="122">
        <v>43846.794560185182</v>
      </c>
    </row>
    <row r="8291" spans="1:4" x14ac:dyDescent="0.25">
      <c r="A8291" s="78" t="s">
        <v>271</v>
      </c>
      <c r="B8291" s="78">
        <v>10</v>
      </c>
      <c r="C8291" s="86" t="s">
        <v>1503</v>
      </c>
      <c r="D8291" s="122">
        <v>43846.794560185182</v>
      </c>
    </row>
    <row r="8292" spans="1:4" x14ac:dyDescent="0.25">
      <c r="A8292" s="78" t="s">
        <v>271</v>
      </c>
      <c r="B8292" s="78" t="s">
        <v>2450</v>
      </c>
      <c r="C8292" s="86" t="s">
        <v>1503</v>
      </c>
      <c r="D8292" s="122">
        <v>43846.794560185182</v>
      </c>
    </row>
    <row r="8293" spans="1:4" x14ac:dyDescent="0.25">
      <c r="A8293" s="78" t="s">
        <v>271</v>
      </c>
      <c r="B8293" s="78" t="s">
        <v>2994</v>
      </c>
      <c r="C8293" s="86" t="s">
        <v>1502</v>
      </c>
      <c r="D8293" s="122">
        <v>43846.367488425924</v>
      </c>
    </row>
    <row r="8294" spans="1:4" x14ac:dyDescent="0.25">
      <c r="A8294" s="78" t="s">
        <v>271</v>
      </c>
      <c r="B8294" s="78" t="s">
        <v>2981</v>
      </c>
      <c r="C8294" s="86" t="s">
        <v>1502</v>
      </c>
      <c r="D8294" s="122">
        <v>43846.367488425924</v>
      </c>
    </row>
    <row r="8295" spans="1:4" x14ac:dyDescent="0.25">
      <c r="A8295" s="78" t="s">
        <v>271</v>
      </c>
      <c r="B8295" s="78">
        <v>31</v>
      </c>
      <c r="C8295" s="86" t="s">
        <v>1502</v>
      </c>
      <c r="D8295" s="122">
        <v>43846.367488425924</v>
      </c>
    </row>
    <row r="8296" spans="1:4" x14ac:dyDescent="0.25">
      <c r="A8296" s="78" t="s">
        <v>271</v>
      </c>
      <c r="B8296" s="78" t="s">
        <v>3089</v>
      </c>
      <c r="C8296" s="86" t="s">
        <v>1502</v>
      </c>
      <c r="D8296" s="122">
        <v>43846.367488425924</v>
      </c>
    </row>
    <row r="8297" spans="1:4" x14ac:dyDescent="0.25">
      <c r="A8297" s="78" t="s">
        <v>271</v>
      </c>
      <c r="B8297" s="78" t="s">
        <v>2470</v>
      </c>
      <c r="C8297" s="86" t="s">
        <v>1502</v>
      </c>
      <c r="D8297" s="122">
        <v>43846.367488425924</v>
      </c>
    </row>
    <row r="8298" spans="1:4" x14ac:dyDescent="0.25">
      <c r="A8298" s="78" t="s">
        <v>271</v>
      </c>
      <c r="B8298" s="78" t="s">
        <v>2458</v>
      </c>
      <c r="C8298" s="86" t="s">
        <v>1502</v>
      </c>
      <c r="D8298" s="122">
        <v>43846.367488425924</v>
      </c>
    </row>
    <row r="8299" spans="1:4" x14ac:dyDescent="0.25">
      <c r="A8299" s="78" t="s">
        <v>271</v>
      </c>
      <c r="B8299" s="78" t="s">
        <v>2982</v>
      </c>
      <c r="C8299" s="86" t="s">
        <v>1502</v>
      </c>
      <c r="D8299" s="122">
        <v>43846.367488425924</v>
      </c>
    </row>
    <row r="8300" spans="1:4" x14ac:dyDescent="0.25">
      <c r="A8300" s="78" t="s">
        <v>271</v>
      </c>
      <c r="B8300" s="78" t="s">
        <v>3039</v>
      </c>
      <c r="C8300" s="86" t="s">
        <v>1502</v>
      </c>
      <c r="D8300" s="122">
        <v>43846.367488425924</v>
      </c>
    </row>
    <row r="8301" spans="1:4" x14ac:dyDescent="0.25">
      <c r="A8301" s="78" t="s">
        <v>271</v>
      </c>
      <c r="B8301" s="78" t="s">
        <v>1924</v>
      </c>
      <c r="C8301" s="86" t="s">
        <v>1502</v>
      </c>
      <c r="D8301" s="122">
        <v>43846.367488425924</v>
      </c>
    </row>
    <row r="8302" spans="1:4" x14ac:dyDescent="0.25">
      <c r="A8302" s="78" t="s">
        <v>271</v>
      </c>
      <c r="B8302" s="78" t="s">
        <v>65</v>
      </c>
      <c r="C8302" s="86" t="s">
        <v>1502</v>
      </c>
      <c r="D8302" s="122">
        <v>43846.367488425924</v>
      </c>
    </row>
    <row r="8303" spans="1:4" x14ac:dyDescent="0.25">
      <c r="A8303" s="78" t="s">
        <v>271</v>
      </c>
      <c r="B8303" s="78" t="s">
        <v>2985</v>
      </c>
      <c r="C8303" s="86" t="s">
        <v>1502</v>
      </c>
      <c r="D8303" s="122">
        <v>43846.367488425924</v>
      </c>
    </row>
    <row r="8304" spans="1:4" x14ac:dyDescent="0.25">
      <c r="A8304" s="78" t="s">
        <v>271</v>
      </c>
      <c r="B8304" s="78" t="s">
        <v>3029</v>
      </c>
      <c r="C8304" s="86" t="s">
        <v>1502</v>
      </c>
      <c r="D8304" s="122">
        <v>43846.367488425924</v>
      </c>
    </row>
    <row r="8305" spans="1:4" x14ac:dyDescent="0.25">
      <c r="A8305" s="78" t="s">
        <v>271</v>
      </c>
      <c r="B8305" s="78" t="s">
        <v>2455</v>
      </c>
      <c r="C8305" s="86" t="s">
        <v>1502</v>
      </c>
      <c r="D8305" s="122">
        <v>43846.367488425924</v>
      </c>
    </row>
    <row r="8306" spans="1:4" x14ac:dyDescent="0.25">
      <c r="A8306" s="78" t="s">
        <v>271</v>
      </c>
      <c r="B8306" s="78" t="s">
        <v>2459</v>
      </c>
      <c r="C8306" s="86" t="s">
        <v>1502</v>
      </c>
      <c r="D8306" s="122">
        <v>43846.367488425924</v>
      </c>
    </row>
    <row r="8307" spans="1:4" x14ac:dyDescent="0.25">
      <c r="A8307" s="78" t="s">
        <v>271</v>
      </c>
      <c r="B8307" s="78" t="s">
        <v>3090</v>
      </c>
      <c r="C8307" s="86" t="s">
        <v>1502</v>
      </c>
      <c r="D8307" s="122">
        <v>43846.367488425924</v>
      </c>
    </row>
    <row r="8308" spans="1:4" x14ac:dyDescent="0.25">
      <c r="A8308" s="78" t="s">
        <v>271</v>
      </c>
      <c r="B8308" s="78" t="s">
        <v>2475</v>
      </c>
      <c r="C8308" s="86" t="s">
        <v>1502</v>
      </c>
      <c r="D8308" s="122">
        <v>43846.367488425924</v>
      </c>
    </row>
    <row r="8309" spans="1:4" x14ac:dyDescent="0.25">
      <c r="A8309" s="78" t="s">
        <v>271</v>
      </c>
      <c r="B8309" s="78" t="s">
        <v>3091</v>
      </c>
      <c r="C8309" s="86" t="s">
        <v>1502</v>
      </c>
      <c r="D8309" s="122">
        <v>43846.367488425924</v>
      </c>
    </row>
    <row r="8310" spans="1:4" x14ac:dyDescent="0.25">
      <c r="A8310" s="78" t="s">
        <v>271</v>
      </c>
      <c r="B8310" s="78" t="s">
        <v>3092</v>
      </c>
      <c r="C8310" s="86" t="s">
        <v>1502</v>
      </c>
      <c r="D8310" s="122">
        <v>43846.367488425924</v>
      </c>
    </row>
    <row r="8311" spans="1:4" x14ac:dyDescent="0.25">
      <c r="A8311" s="78" t="s">
        <v>271</v>
      </c>
      <c r="B8311" s="78" t="s">
        <v>2489</v>
      </c>
      <c r="C8311" s="86" t="s">
        <v>1502</v>
      </c>
      <c r="D8311" s="122">
        <v>43846.367488425924</v>
      </c>
    </row>
    <row r="8312" spans="1:4" x14ac:dyDescent="0.25">
      <c r="A8312" s="78" t="s">
        <v>271</v>
      </c>
      <c r="B8312" s="78" t="s">
        <v>2990</v>
      </c>
      <c r="C8312" s="86" t="s">
        <v>1502</v>
      </c>
      <c r="D8312" s="122">
        <v>43846.367488425924</v>
      </c>
    </row>
    <row r="8313" spans="1:4" x14ac:dyDescent="0.25">
      <c r="A8313" s="78" t="s">
        <v>271</v>
      </c>
      <c r="B8313" s="78" t="s">
        <v>2490</v>
      </c>
      <c r="C8313" s="86" t="s">
        <v>1502</v>
      </c>
      <c r="D8313" s="122">
        <v>43846.367488425924</v>
      </c>
    </row>
    <row r="8314" spans="1:4" x14ac:dyDescent="0.25">
      <c r="A8314" s="78" t="s">
        <v>271</v>
      </c>
      <c r="B8314" s="78">
        <v>10</v>
      </c>
      <c r="C8314" s="86" t="s">
        <v>1502</v>
      </c>
      <c r="D8314" s="122">
        <v>43846.367488425924</v>
      </c>
    </row>
    <row r="8315" spans="1:4" x14ac:dyDescent="0.25">
      <c r="A8315" s="78" t="s">
        <v>271</v>
      </c>
      <c r="B8315" s="78" t="s">
        <v>2450</v>
      </c>
      <c r="C8315" s="86" t="s">
        <v>1502</v>
      </c>
      <c r="D8315" s="122">
        <v>43846.367488425924</v>
      </c>
    </row>
    <row r="8316" spans="1:4" x14ac:dyDescent="0.25">
      <c r="A8316" s="78" t="s">
        <v>217</v>
      </c>
      <c r="B8316" s="78" t="s">
        <v>2994</v>
      </c>
      <c r="C8316" s="86" t="s">
        <v>1362</v>
      </c>
      <c r="D8316" s="122">
        <v>43846.368298611109</v>
      </c>
    </row>
    <row r="8317" spans="1:4" x14ac:dyDescent="0.25">
      <c r="A8317" s="78" t="s">
        <v>217</v>
      </c>
      <c r="B8317" s="78" t="s">
        <v>2981</v>
      </c>
      <c r="C8317" s="86" t="s">
        <v>1362</v>
      </c>
      <c r="D8317" s="122">
        <v>43846.368298611109</v>
      </c>
    </row>
    <row r="8318" spans="1:4" x14ac:dyDescent="0.25">
      <c r="A8318" s="78" t="s">
        <v>217</v>
      </c>
      <c r="B8318" s="78">
        <v>31</v>
      </c>
      <c r="C8318" s="86" t="s">
        <v>1362</v>
      </c>
      <c r="D8318" s="122">
        <v>43846.368298611109</v>
      </c>
    </row>
    <row r="8319" spans="1:4" x14ac:dyDescent="0.25">
      <c r="A8319" s="78" t="s">
        <v>217</v>
      </c>
      <c r="B8319" s="78" t="s">
        <v>3089</v>
      </c>
      <c r="C8319" s="86" t="s">
        <v>1362</v>
      </c>
      <c r="D8319" s="122">
        <v>43846.368298611109</v>
      </c>
    </row>
    <row r="8320" spans="1:4" x14ac:dyDescent="0.25">
      <c r="A8320" s="78" t="s">
        <v>217</v>
      </c>
      <c r="B8320" s="78" t="s">
        <v>2470</v>
      </c>
      <c r="C8320" s="86" t="s">
        <v>1362</v>
      </c>
      <c r="D8320" s="122">
        <v>43846.368298611109</v>
      </c>
    </row>
    <row r="8321" spans="1:4" x14ac:dyDescent="0.25">
      <c r="A8321" s="78" t="s">
        <v>217</v>
      </c>
      <c r="B8321" s="78" t="s">
        <v>2458</v>
      </c>
      <c r="C8321" s="86" t="s">
        <v>1362</v>
      </c>
      <c r="D8321" s="122">
        <v>43846.368298611109</v>
      </c>
    </row>
    <row r="8322" spans="1:4" x14ac:dyDescent="0.25">
      <c r="A8322" s="78" t="s">
        <v>217</v>
      </c>
      <c r="B8322" s="78" t="s">
        <v>2982</v>
      </c>
      <c r="C8322" s="86" t="s">
        <v>1362</v>
      </c>
      <c r="D8322" s="122">
        <v>43846.368298611109</v>
      </c>
    </row>
    <row r="8323" spans="1:4" x14ac:dyDescent="0.25">
      <c r="A8323" s="78" t="s">
        <v>217</v>
      </c>
      <c r="B8323" s="78" t="s">
        <v>3039</v>
      </c>
      <c r="C8323" s="86" t="s">
        <v>1362</v>
      </c>
      <c r="D8323" s="122">
        <v>43846.368298611109</v>
      </c>
    </row>
    <row r="8324" spans="1:4" x14ac:dyDescent="0.25">
      <c r="A8324" s="78" t="s">
        <v>217</v>
      </c>
      <c r="B8324" s="78" t="s">
        <v>1924</v>
      </c>
      <c r="C8324" s="86" t="s">
        <v>1362</v>
      </c>
      <c r="D8324" s="122">
        <v>43846.368298611109</v>
      </c>
    </row>
    <row r="8325" spans="1:4" x14ac:dyDescent="0.25">
      <c r="A8325" s="78" t="s">
        <v>217</v>
      </c>
      <c r="B8325" s="78" t="s">
        <v>65</v>
      </c>
      <c r="C8325" s="86" t="s">
        <v>1362</v>
      </c>
      <c r="D8325" s="122">
        <v>43846.368298611109</v>
      </c>
    </row>
    <row r="8326" spans="1:4" x14ac:dyDescent="0.25">
      <c r="A8326" s="78" t="s">
        <v>217</v>
      </c>
      <c r="B8326" s="78" t="s">
        <v>2985</v>
      </c>
      <c r="C8326" s="86" t="s">
        <v>1362</v>
      </c>
      <c r="D8326" s="122">
        <v>43846.368298611109</v>
      </c>
    </row>
    <row r="8327" spans="1:4" x14ac:dyDescent="0.25">
      <c r="A8327" s="78" t="s">
        <v>217</v>
      </c>
      <c r="B8327" s="78" t="s">
        <v>3029</v>
      </c>
      <c r="C8327" s="86" t="s">
        <v>1362</v>
      </c>
      <c r="D8327" s="122">
        <v>43846.368298611109</v>
      </c>
    </row>
    <row r="8328" spans="1:4" x14ac:dyDescent="0.25">
      <c r="A8328" s="78" t="s">
        <v>217</v>
      </c>
      <c r="B8328" s="78" t="s">
        <v>2455</v>
      </c>
      <c r="C8328" s="86" t="s">
        <v>1362</v>
      </c>
      <c r="D8328" s="122">
        <v>43846.368298611109</v>
      </c>
    </row>
    <row r="8329" spans="1:4" x14ac:dyDescent="0.25">
      <c r="A8329" s="78" t="s">
        <v>217</v>
      </c>
      <c r="B8329" s="78" t="s">
        <v>2459</v>
      </c>
      <c r="C8329" s="86" t="s">
        <v>1362</v>
      </c>
      <c r="D8329" s="122">
        <v>43846.368298611109</v>
      </c>
    </row>
    <row r="8330" spans="1:4" x14ac:dyDescent="0.25">
      <c r="A8330" s="78" t="s">
        <v>217</v>
      </c>
      <c r="B8330" s="78" t="s">
        <v>3090</v>
      </c>
      <c r="C8330" s="86" t="s">
        <v>1362</v>
      </c>
      <c r="D8330" s="122">
        <v>43846.368298611109</v>
      </c>
    </row>
    <row r="8331" spans="1:4" x14ac:dyDescent="0.25">
      <c r="A8331" s="78" t="s">
        <v>217</v>
      </c>
      <c r="B8331" s="78" t="s">
        <v>2475</v>
      </c>
      <c r="C8331" s="86" t="s">
        <v>1362</v>
      </c>
      <c r="D8331" s="122">
        <v>43846.368298611109</v>
      </c>
    </row>
    <row r="8332" spans="1:4" x14ac:dyDescent="0.25">
      <c r="A8332" s="78" t="s">
        <v>217</v>
      </c>
      <c r="B8332" s="78" t="s">
        <v>3091</v>
      </c>
      <c r="C8332" s="86" t="s">
        <v>1362</v>
      </c>
      <c r="D8332" s="122">
        <v>43846.368298611109</v>
      </c>
    </row>
    <row r="8333" spans="1:4" x14ac:dyDescent="0.25">
      <c r="A8333" s="78" t="s">
        <v>217</v>
      </c>
      <c r="B8333" s="78" t="s">
        <v>3092</v>
      </c>
      <c r="C8333" s="86" t="s">
        <v>1362</v>
      </c>
      <c r="D8333" s="122">
        <v>43846.368298611109</v>
      </c>
    </row>
    <row r="8334" spans="1:4" x14ac:dyDescent="0.25">
      <c r="A8334" s="78" t="s">
        <v>217</v>
      </c>
      <c r="B8334" s="78" t="s">
        <v>2489</v>
      </c>
      <c r="C8334" s="86" t="s">
        <v>1362</v>
      </c>
      <c r="D8334" s="122">
        <v>43846.368298611109</v>
      </c>
    </row>
    <row r="8335" spans="1:4" x14ac:dyDescent="0.25">
      <c r="A8335" s="78" t="s">
        <v>217</v>
      </c>
      <c r="B8335" s="78" t="s">
        <v>2990</v>
      </c>
      <c r="C8335" s="86" t="s">
        <v>1362</v>
      </c>
      <c r="D8335" s="122">
        <v>43846.368298611109</v>
      </c>
    </row>
    <row r="8336" spans="1:4" x14ac:dyDescent="0.25">
      <c r="A8336" s="78" t="s">
        <v>217</v>
      </c>
      <c r="B8336" s="78" t="s">
        <v>2490</v>
      </c>
      <c r="C8336" s="86" t="s">
        <v>1362</v>
      </c>
      <c r="D8336" s="122">
        <v>43846.368298611109</v>
      </c>
    </row>
    <row r="8337" spans="1:4" x14ac:dyDescent="0.25">
      <c r="A8337" s="78" t="s">
        <v>217</v>
      </c>
      <c r="B8337" s="78">
        <v>10</v>
      </c>
      <c r="C8337" s="86" t="s">
        <v>1362</v>
      </c>
      <c r="D8337" s="122">
        <v>43846.368298611109</v>
      </c>
    </row>
    <row r="8338" spans="1:4" x14ac:dyDescent="0.25">
      <c r="A8338" s="78" t="s">
        <v>217</v>
      </c>
      <c r="B8338" s="78" t="s">
        <v>2450</v>
      </c>
      <c r="C8338" s="86" t="s">
        <v>1362</v>
      </c>
      <c r="D8338" s="122">
        <v>43846.368298611109</v>
      </c>
    </row>
    <row r="8339" spans="1:4" x14ac:dyDescent="0.25">
      <c r="A8339" s="78" t="s">
        <v>216</v>
      </c>
      <c r="B8339" s="78" t="s">
        <v>65</v>
      </c>
      <c r="C8339" s="86" t="s">
        <v>1361</v>
      </c>
      <c r="D8339" s="122">
        <v>43846.309340277781</v>
      </c>
    </row>
    <row r="8340" spans="1:4" x14ac:dyDescent="0.25">
      <c r="A8340" s="78" t="s">
        <v>216</v>
      </c>
      <c r="B8340" s="78" t="s">
        <v>2985</v>
      </c>
      <c r="C8340" s="86" t="s">
        <v>1361</v>
      </c>
      <c r="D8340" s="122">
        <v>43846.309340277781</v>
      </c>
    </row>
    <row r="8341" spans="1:4" x14ac:dyDescent="0.25">
      <c r="A8341" s="78" t="s">
        <v>216</v>
      </c>
      <c r="B8341" s="78" t="s">
        <v>2523</v>
      </c>
      <c r="C8341" s="86" t="s">
        <v>1361</v>
      </c>
      <c r="D8341" s="122">
        <v>43846.309340277781</v>
      </c>
    </row>
    <row r="8342" spans="1:4" x14ac:dyDescent="0.25">
      <c r="A8342" s="78" t="s">
        <v>216</v>
      </c>
      <c r="B8342" s="78" t="s">
        <v>2987</v>
      </c>
      <c r="C8342" s="86" t="s">
        <v>1361</v>
      </c>
      <c r="D8342" s="122">
        <v>43846.309340277781</v>
      </c>
    </row>
    <row r="8343" spans="1:4" x14ac:dyDescent="0.25">
      <c r="A8343" s="78" t="s">
        <v>216</v>
      </c>
      <c r="B8343" s="78" t="s">
        <v>2653</v>
      </c>
      <c r="C8343" s="86" t="s">
        <v>1361</v>
      </c>
      <c r="D8343" s="122">
        <v>43846.309340277781</v>
      </c>
    </row>
    <row r="8344" spans="1:4" x14ac:dyDescent="0.25">
      <c r="A8344" s="78" t="s">
        <v>216</v>
      </c>
      <c r="B8344" s="78" t="s">
        <v>2461</v>
      </c>
      <c r="C8344" s="86" t="s">
        <v>1361</v>
      </c>
      <c r="D8344" s="122">
        <v>43846.309340277781</v>
      </c>
    </row>
    <row r="8345" spans="1:4" x14ac:dyDescent="0.25">
      <c r="A8345" s="78" t="s">
        <v>216</v>
      </c>
      <c r="B8345" s="78" t="s">
        <v>2984</v>
      </c>
      <c r="C8345" s="86" t="s">
        <v>1361</v>
      </c>
      <c r="D8345" s="122">
        <v>43846.309340277781</v>
      </c>
    </row>
    <row r="8346" spans="1:4" x14ac:dyDescent="0.25">
      <c r="A8346" s="78" t="s">
        <v>216</v>
      </c>
      <c r="B8346" s="78" t="s">
        <v>3038</v>
      </c>
      <c r="C8346" s="86" t="s">
        <v>1361</v>
      </c>
      <c r="D8346" s="122">
        <v>43846.309340277781</v>
      </c>
    </row>
    <row r="8347" spans="1:4" x14ac:dyDescent="0.25">
      <c r="A8347" s="78" t="s">
        <v>216</v>
      </c>
      <c r="B8347" s="78" t="s">
        <v>3052</v>
      </c>
      <c r="C8347" s="86" t="s">
        <v>1361</v>
      </c>
      <c r="D8347" s="122">
        <v>43846.309340277781</v>
      </c>
    </row>
    <row r="8348" spans="1:4" x14ac:dyDescent="0.25">
      <c r="A8348" s="78" t="s">
        <v>216</v>
      </c>
      <c r="B8348" s="78" t="s">
        <v>2982</v>
      </c>
      <c r="C8348" s="86" t="s">
        <v>1361</v>
      </c>
      <c r="D8348" s="122">
        <v>43846.309340277781</v>
      </c>
    </row>
    <row r="8349" spans="1:4" x14ac:dyDescent="0.25">
      <c r="A8349" s="78" t="s">
        <v>216</v>
      </c>
      <c r="B8349" s="78" t="s">
        <v>2983</v>
      </c>
      <c r="C8349" s="86" t="s">
        <v>1361</v>
      </c>
      <c r="D8349" s="122">
        <v>43846.309340277781</v>
      </c>
    </row>
    <row r="8350" spans="1:4" x14ac:dyDescent="0.25">
      <c r="A8350" s="78" t="s">
        <v>216</v>
      </c>
      <c r="B8350" s="78" t="s">
        <v>3053</v>
      </c>
      <c r="C8350" s="86" t="s">
        <v>1361</v>
      </c>
      <c r="D8350" s="122">
        <v>43846.309340277781</v>
      </c>
    </row>
    <row r="8351" spans="1:4" x14ac:dyDescent="0.25">
      <c r="A8351" s="78" t="s">
        <v>216</v>
      </c>
      <c r="B8351" s="78" t="s">
        <v>3039</v>
      </c>
      <c r="C8351" s="86" t="s">
        <v>1361</v>
      </c>
      <c r="D8351" s="122">
        <v>43846.309340277781</v>
      </c>
    </row>
    <row r="8352" spans="1:4" x14ac:dyDescent="0.25">
      <c r="A8352" s="78" t="s">
        <v>216</v>
      </c>
      <c r="B8352" s="78" t="s">
        <v>3041</v>
      </c>
      <c r="C8352" s="86" t="s">
        <v>1361</v>
      </c>
      <c r="D8352" s="122">
        <v>43846.309340277781</v>
      </c>
    </row>
    <row r="8353" spans="1:4" x14ac:dyDescent="0.25">
      <c r="A8353" s="78" t="s">
        <v>216</v>
      </c>
      <c r="B8353" s="78" t="s">
        <v>2994</v>
      </c>
      <c r="C8353" s="86" t="s">
        <v>1361</v>
      </c>
      <c r="D8353" s="122">
        <v>43846.309340277781</v>
      </c>
    </row>
    <row r="8354" spans="1:4" x14ac:dyDescent="0.25">
      <c r="A8354" s="78" t="s">
        <v>215</v>
      </c>
      <c r="B8354" s="78" t="s">
        <v>1726</v>
      </c>
      <c r="C8354" s="86" t="s">
        <v>1360</v>
      </c>
      <c r="D8354" s="122">
        <v>43845.878530092596</v>
      </c>
    </row>
    <row r="8355" spans="1:4" x14ac:dyDescent="0.25">
      <c r="A8355" s="78" t="s">
        <v>215</v>
      </c>
      <c r="B8355" s="78">
        <v>2020</v>
      </c>
      <c r="C8355" s="86" t="s">
        <v>1360</v>
      </c>
      <c r="D8355" s="122">
        <v>43845.878530092596</v>
      </c>
    </row>
    <row r="8356" spans="1:4" x14ac:dyDescent="0.25">
      <c r="A8356" s="78" t="s">
        <v>215</v>
      </c>
      <c r="B8356" s="78" t="s">
        <v>3304</v>
      </c>
      <c r="C8356" s="86" t="s">
        <v>1360</v>
      </c>
      <c r="D8356" s="122">
        <v>43845.878530092596</v>
      </c>
    </row>
    <row r="8357" spans="1:4" x14ac:dyDescent="0.25">
      <c r="A8357" s="78" t="s">
        <v>215</v>
      </c>
      <c r="B8357" s="78" t="s">
        <v>2984</v>
      </c>
      <c r="C8357" s="86" t="s">
        <v>1360</v>
      </c>
      <c r="D8357" s="122">
        <v>43845.878530092596</v>
      </c>
    </row>
    <row r="8358" spans="1:4" x14ac:dyDescent="0.25">
      <c r="A8358" s="78" t="s">
        <v>215</v>
      </c>
      <c r="B8358" s="78" t="s">
        <v>3038</v>
      </c>
      <c r="C8358" s="86" t="s">
        <v>1360</v>
      </c>
      <c r="D8358" s="122">
        <v>43845.878530092596</v>
      </c>
    </row>
    <row r="8359" spans="1:4" x14ac:dyDescent="0.25">
      <c r="A8359" s="78" t="s">
        <v>215</v>
      </c>
      <c r="B8359" s="78" t="s">
        <v>3052</v>
      </c>
      <c r="C8359" s="86" t="s">
        <v>1360</v>
      </c>
      <c r="D8359" s="122">
        <v>43845.878530092596</v>
      </c>
    </row>
    <row r="8360" spans="1:4" x14ac:dyDescent="0.25">
      <c r="A8360" s="78" t="s">
        <v>215</v>
      </c>
      <c r="B8360" s="78" t="s">
        <v>2982</v>
      </c>
      <c r="C8360" s="86" t="s">
        <v>1360</v>
      </c>
      <c r="D8360" s="122">
        <v>43845.878530092596</v>
      </c>
    </row>
    <row r="8361" spans="1:4" x14ac:dyDescent="0.25">
      <c r="A8361" s="78" t="s">
        <v>215</v>
      </c>
      <c r="B8361" s="78" t="s">
        <v>2983</v>
      </c>
      <c r="C8361" s="86" t="s">
        <v>1360</v>
      </c>
      <c r="D8361" s="122">
        <v>43845.878530092596</v>
      </c>
    </row>
    <row r="8362" spans="1:4" x14ac:dyDescent="0.25">
      <c r="A8362" s="78" t="s">
        <v>215</v>
      </c>
      <c r="B8362" s="78" t="s">
        <v>3053</v>
      </c>
      <c r="C8362" s="86" t="s">
        <v>1360</v>
      </c>
      <c r="D8362" s="122">
        <v>43845.878530092596</v>
      </c>
    </row>
    <row r="8363" spans="1:4" x14ac:dyDescent="0.25">
      <c r="A8363" s="78" t="s">
        <v>215</v>
      </c>
      <c r="B8363" s="78" t="s">
        <v>3122</v>
      </c>
      <c r="C8363" s="86" t="s">
        <v>1360</v>
      </c>
      <c r="D8363" s="122">
        <v>43845.878530092596</v>
      </c>
    </row>
    <row r="8364" spans="1:4" x14ac:dyDescent="0.25">
      <c r="A8364" s="78" t="s">
        <v>215</v>
      </c>
      <c r="B8364" s="78" t="s">
        <v>3305</v>
      </c>
      <c r="C8364" s="86" t="s">
        <v>1360</v>
      </c>
      <c r="D8364" s="122">
        <v>43845.878530092596</v>
      </c>
    </row>
    <row r="8365" spans="1:4" x14ac:dyDescent="0.25">
      <c r="A8365" s="78" t="s">
        <v>215</v>
      </c>
      <c r="B8365" s="78" t="s">
        <v>2994</v>
      </c>
      <c r="C8365" s="86" t="s">
        <v>1360</v>
      </c>
      <c r="D8365" s="122">
        <v>43845.878530092596</v>
      </c>
    </row>
    <row r="8366" spans="1:4" x14ac:dyDescent="0.25">
      <c r="A8366" s="78" t="s">
        <v>215</v>
      </c>
      <c r="B8366" s="78" t="s">
        <v>3306</v>
      </c>
      <c r="C8366" s="86" t="s">
        <v>1360</v>
      </c>
      <c r="D8366" s="122">
        <v>43845.878530092596</v>
      </c>
    </row>
    <row r="8367" spans="1:4" x14ac:dyDescent="0.25">
      <c r="A8367" s="78" t="s">
        <v>215</v>
      </c>
      <c r="B8367" s="78" t="s">
        <v>3062</v>
      </c>
      <c r="C8367" s="86" t="s">
        <v>1360</v>
      </c>
      <c r="D8367" s="122">
        <v>43845.878530092596</v>
      </c>
    </row>
    <row r="8368" spans="1:4" x14ac:dyDescent="0.25">
      <c r="A8368" s="78" t="s">
        <v>215</v>
      </c>
      <c r="B8368" s="78" t="s">
        <v>2940</v>
      </c>
      <c r="C8368" s="86" t="s">
        <v>1360</v>
      </c>
      <c r="D8368" s="122">
        <v>43845.878530092596</v>
      </c>
    </row>
    <row r="8369" spans="1:4" x14ac:dyDescent="0.25">
      <c r="A8369" s="78" t="s">
        <v>215</v>
      </c>
      <c r="B8369" s="78" t="s">
        <v>2981</v>
      </c>
      <c r="C8369" s="86" t="s">
        <v>1360</v>
      </c>
      <c r="D8369" s="122">
        <v>43845.878530092596</v>
      </c>
    </row>
    <row r="8370" spans="1:4" x14ac:dyDescent="0.25">
      <c r="A8370" s="78" t="s">
        <v>215</v>
      </c>
      <c r="B8370" s="78" t="s">
        <v>3307</v>
      </c>
      <c r="C8370" s="86" t="s">
        <v>1360</v>
      </c>
      <c r="D8370" s="122">
        <v>43845.878530092596</v>
      </c>
    </row>
    <row r="8371" spans="1:4" x14ac:dyDescent="0.25">
      <c r="A8371" s="78" t="s">
        <v>215</v>
      </c>
      <c r="B8371" s="78" t="s">
        <v>2990</v>
      </c>
      <c r="C8371" s="86" t="s">
        <v>1360</v>
      </c>
      <c r="D8371" s="122">
        <v>43845.878530092596</v>
      </c>
    </row>
    <row r="8372" spans="1:4" x14ac:dyDescent="0.25">
      <c r="A8372" s="78" t="s">
        <v>215</v>
      </c>
      <c r="B8372" s="78" t="s">
        <v>2724</v>
      </c>
      <c r="C8372" s="86" t="s">
        <v>1360</v>
      </c>
      <c r="D8372" s="122">
        <v>43845.878530092596</v>
      </c>
    </row>
    <row r="8373" spans="1:4" x14ac:dyDescent="0.25">
      <c r="A8373" s="78" t="s">
        <v>215</v>
      </c>
      <c r="B8373" s="78" t="s">
        <v>2506</v>
      </c>
      <c r="C8373" s="86" t="s">
        <v>1360</v>
      </c>
      <c r="D8373" s="122">
        <v>43845.878530092596</v>
      </c>
    </row>
    <row r="8374" spans="1:4" x14ac:dyDescent="0.25">
      <c r="A8374" s="78" t="s">
        <v>215</v>
      </c>
      <c r="B8374" s="78" t="s">
        <v>3034</v>
      </c>
      <c r="C8374" s="86" t="s">
        <v>1360</v>
      </c>
      <c r="D8374" s="122">
        <v>43845.878530092596</v>
      </c>
    </row>
    <row r="8375" spans="1:4" x14ac:dyDescent="0.25">
      <c r="A8375" s="78" t="s">
        <v>215</v>
      </c>
      <c r="B8375" s="78" t="s">
        <v>2473</v>
      </c>
      <c r="C8375" s="86" t="s">
        <v>1360</v>
      </c>
      <c r="D8375" s="122">
        <v>43845.878530092596</v>
      </c>
    </row>
    <row r="8376" spans="1:4" x14ac:dyDescent="0.25">
      <c r="A8376" s="78" t="s">
        <v>215</v>
      </c>
      <c r="B8376" s="78" t="s">
        <v>3308</v>
      </c>
      <c r="C8376" s="86" t="s">
        <v>1360</v>
      </c>
      <c r="D8376" s="122">
        <v>43845.878530092596</v>
      </c>
    </row>
    <row r="8377" spans="1:4" x14ac:dyDescent="0.25">
      <c r="A8377" s="78" t="s">
        <v>215</v>
      </c>
      <c r="B8377" s="78" t="s">
        <v>293</v>
      </c>
      <c r="C8377" s="86" t="s">
        <v>1360</v>
      </c>
      <c r="D8377" s="122">
        <v>43845.878530092596</v>
      </c>
    </row>
    <row r="8378" spans="1:4" x14ac:dyDescent="0.25">
      <c r="A8378" s="78" t="s">
        <v>237</v>
      </c>
      <c r="B8378" s="78" t="s">
        <v>65</v>
      </c>
      <c r="C8378" s="86" t="s">
        <v>1385</v>
      </c>
      <c r="D8378" s="122">
        <v>43845.667060185187</v>
      </c>
    </row>
    <row r="8379" spans="1:4" x14ac:dyDescent="0.25">
      <c r="A8379" s="78" t="s">
        <v>237</v>
      </c>
      <c r="B8379" s="78" t="s">
        <v>2985</v>
      </c>
      <c r="C8379" s="86" t="s">
        <v>1385</v>
      </c>
      <c r="D8379" s="122">
        <v>43845.667060185187</v>
      </c>
    </row>
    <row r="8380" spans="1:4" x14ac:dyDescent="0.25">
      <c r="A8380" s="78" t="s">
        <v>237</v>
      </c>
      <c r="B8380" s="78" t="s">
        <v>2523</v>
      </c>
      <c r="C8380" s="86" t="s">
        <v>1385</v>
      </c>
      <c r="D8380" s="122">
        <v>43845.667060185187</v>
      </c>
    </row>
    <row r="8381" spans="1:4" x14ac:dyDescent="0.25">
      <c r="A8381" s="78" t="s">
        <v>237</v>
      </c>
      <c r="B8381" s="78" t="s">
        <v>2987</v>
      </c>
      <c r="C8381" s="86" t="s">
        <v>1385</v>
      </c>
      <c r="D8381" s="122">
        <v>43845.667060185187</v>
      </c>
    </row>
    <row r="8382" spans="1:4" x14ac:dyDescent="0.25">
      <c r="A8382" s="78" t="s">
        <v>237</v>
      </c>
      <c r="B8382" s="78" t="s">
        <v>2653</v>
      </c>
      <c r="C8382" s="86" t="s">
        <v>1385</v>
      </c>
      <c r="D8382" s="122">
        <v>43845.667060185187</v>
      </c>
    </row>
    <row r="8383" spans="1:4" x14ac:dyDescent="0.25">
      <c r="A8383" s="78" t="s">
        <v>237</v>
      </c>
      <c r="B8383" s="78" t="s">
        <v>2461</v>
      </c>
      <c r="C8383" s="86" t="s">
        <v>1385</v>
      </c>
      <c r="D8383" s="122">
        <v>43845.667060185187</v>
      </c>
    </row>
    <row r="8384" spans="1:4" x14ac:dyDescent="0.25">
      <c r="A8384" s="78" t="s">
        <v>237</v>
      </c>
      <c r="B8384" s="78" t="s">
        <v>2984</v>
      </c>
      <c r="C8384" s="86" t="s">
        <v>1385</v>
      </c>
      <c r="D8384" s="122">
        <v>43845.667060185187</v>
      </c>
    </row>
    <row r="8385" spans="1:4" x14ac:dyDescent="0.25">
      <c r="A8385" s="78" t="s">
        <v>237</v>
      </c>
      <c r="B8385" s="78" t="s">
        <v>3038</v>
      </c>
      <c r="C8385" s="86" t="s">
        <v>1385</v>
      </c>
      <c r="D8385" s="122">
        <v>43845.667060185187</v>
      </c>
    </row>
    <row r="8386" spans="1:4" x14ac:dyDescent="0.25">
      <c r="A8386" s="78" t="s">
        <v>237</v>
      </c>
      <c r="B8386" s="78" t="s">
        <v>3052</v>
      </c>
      <c r="C8386" s="86" t="s">
        <v>1385</v>
      </c>
      <c r="D8386" s="122">
        <v>43845.667060185187</v>
      </c>
    </row>
    <row r="8387" spans="1:4" x14ac:dyDescent="0.25">
      <c r="A8387" s="78" t="s">
        <v>237</v>
      </c>
      <c r="B8387" s="78" t="s">
        <v>2982</v>
      </c>
      <c r="C8387" s="86" t="s">
        <v>1385</v>
      </c>
      <c r="D8387" s="122">
        <v>43845.667060185187</v>
      </c>
    </row>
    <row r="8388" spans="1:4" x14ac:dyDescent="0.25">
      <c r="A8388" s="78" t="s">
        <v>237</v>
      </c>
      <c r="B8388" s="78" t="s">
        <v>2983</v>
      </c>
      <c r="C8388" s="86" t="s">
        <v>1385</v>
      </c>
      <c r="D8388" s="122">
        <v>43845.667060185187</v>
      </c>
    </row>
    <row r="8389" spans="1:4" x14ac:dyDescent="0.25">
      <c r="A8389" s="78" t="s">
        <v>237</v>
      </c>
      <c r="B8389" s="78" t="s">
        <v>3053</v>
      </c>
      <c r="C8389" s="86" t="s">
        <v>1385</v>
      </c>
      <c r="D8389" s="122">
        <v>43845.667060185187</v>
      </c>
    </row>
    <row r="8390" spans="1:4" x14ac:dyDescent="0.25">
      <c r="A8390" s="78" t="s">
        <v>237</v>
      </c>
      <c r="B8390" s="78" t="s">
        <v>3039</v>
      </c>
      <c r="C8390" s="86" t="s">
        <v>1385</v>
      </c>
      <c r="D8390" s="122">
        <v>43845.667060185187</v>
      </c>
    </row>
    <row r="8391" spans="1:4" x14ac:dyDescent="0.25">
      <c r="A8391" s="78" t="s">
        <v>237</v>
      </c>
      <c r="B8391" s="78" t="s">
        <v>3041</v>
      </c>
      <c r="C8391" s="86" t="s">
        <v>1385</v>
      </c>
      <c r="D8391" s="122">
        <v>43845.667060185187</v>
      </c>
    </row>
    <row r="8392" spans="1:4" x14ac:dyDescent="0.25">
      <c r="A8392" s="78" t="s">
        <v>237</v>
      </c>
      <c r="B8392" s="78" t="s">
        <v>2994</v>
      </c>
      <c r="C8392" s="86" t="s">
        <v>1385</v>
      </c>
      <c r="D8392" s="122">
        <v>43845.667060185187</v>
      </c>
    </row>
    <row r="8393" spans="1:4" x14ac:dyDescent="0.25">
      <c r="A8393" s="78" t="s">
        <v>214</v>
      </c>
      <c r="B8393" s="78" t="s">
        <v>65</v>
      </c>
      <c r="C8393" s="86" t="s">
        <v>1359</v>
      </c>
      <c r="D8393" s="122">
        <v>43845.672002314815</v>
      </c>
    </row>
    <row r="8394" spans="1:4" x14ac:dyDescent="0.25">
      <c r="A8394" s="78" t="s">
        <v>214</v>
      </c>
      <c r="B8394" s="78" t="s">
        <v>2985</v>
      </c>
      <c r="C8394" s="86" t="s">
        <v>1359</v>
      </c>
      <c r="D8394" s="122">
        <v>43845.672002314815</v>
      </c>
    </row>
    <row r="8395" spans="1:4" x14ac:dyDescent="0.25">
      <c r="A8395" s="78" t="s">
        <v>214</v>
      </c>
      <c r="B8395" s="78" t="s">
        <v>2523</v>
      </c>
      <c r="C8395" s="86" t="s">
        <v>1359</v>
      </c>
      <c r="D8395" s="122">
        <v>43845.672002314815</v>
      </c>
    </row>
    <row r="8396" spans="1:4" x14ac:dyDescent="0.25">
      <c r="A8396" s="78" t="s">
        <v>214</v>
      </c>
      <c r="B8396" s="78" t="s">
        <v>2987</v>
      </c>
      <c r="C8396" s="86" t="s">
        <v>1359</v>
      </c>
      <c r="D8396" s="122">
        <v>43845.672002314815</v>
      </c>
    </row>
    <row r="8397" spans="1:4" x14ac:dyDescent="0.25">
      <c r="A8397" s="78" t="s">
        <v>214</v>
      </c>
      <c r="B8397" s="78" t="s">
        <v>2653</v>
      </c>
      <c r="C8397" s="86" t="s">
        <v>1359</v>
      </c>
      <c r="D8397" s="122">
        <v>43845.672002314815</v>
      </c>
    </row>
    <row r="8398" spans="1:4" x14ac:dyDescent="0.25">
      <c r="A8398" s="78" t="s">
        <v>214</v>
      </c>
      <c r="B8398" s="78" t="s">
        <v>2461</v>
      </c>
      <c r="C8398" s="86" t="s">
        <v>1359</v>
      </c>
      <c r="D8398" s="122">
        <v>43845.672002314815</v>
      </c>
    </row>
    <row r="8399" spans="1:4" x14ac:dyDescent="0.25">
      <c r="A8399" s="78" t="s">
        <v>214</v>
      </c>
      <c r="B8399" s="78" t="s">
        <v>2984</v>
      </c>
      <c r="C8399" s="86" t="s">
        <v>1359</v>
      </c>
      <c r="D8399" s="122">
        <v>43845.672002314815</v>
      </c>
    </row>
    <row r="8400" spans="1:4" x14ac:dyDescent="0.25">
      <c r="A8400" s="78" t="s">
        <v>214</v>
      </c>
      <c r="B8400" s="78" t="s">
        <v>3038</v>
      </c>
      <c r="C8400" s="86" t="s">
        <v>1359</v>
      </c>
      <c r="D8400" s="122">
        <v>43845.672002314815</v>
      </c>
    </row>
    <row r="8401" spans="1:4" x14ac:dyDescent="0.25">
      <c r="A8401" s="78" t="s">
        <v>214</v>
      </c>
      <c r="B8401" s="78" t="s">
        <v>3052</v>
      </c>
      <c r="C8401" s="86" t="s">
        <v>1359</v>
      </c>
      <c r="D8401" s="122">
        <v>43845.672002314815</v>
      </c>
    </row>
    <row r="8402" spans="1:4" x14ac:dyDescent="0.25">
      <c r="A8402" s="78" t="s">
        <v>214</v>
      </c>
      <c r="B8402" s="78" t="s">
        <v>2982</v>
      </c>
      <c r="C8402" s="86" t="s">
        <v>1359</v>
      </c>
      <c r="D8402" s="122">
        <v>43845.672002314815</v>
      </c>
    </row>
    <row r="8403" spans="1:4" x14ac:dyDescent="0.25">
      <c r="A8403" s="78" t="s">
        <v>214</v>
      </c>
      <c r="B8403" s="78" t="s">
        <v>2983</v>
      </c>
      <c r="C8403" s="86" t="s">
        <v>1359</v>
      </c>
      <c r="D8403" s="122">
        <v>43845.672002314815</v>
      </c>
    </row>
    <row r="8404" spans="1:4" x14ac:dyDescent="0.25">
      <c r="A8404" s="78" t="s">
        <v>214</v>
      </c>
      <c r="B8404" s="78" t="s">
        <v>3053</v>
      </c>
      <c r="C8404" s="86" t="s">
        <v>1359</v>
      </c>
      <c r="D8404" s="122">
        <v>43845.672002314815</v>
      </c>
    </row>
    <row r="8405" spans="1:4" x14ac:dyDescent="0.25">
      <c r="A8405" s="78" t="s">
        <v>214</v>
      </c>
      <c r="B8405" s="78" t="s">
        <v>3039</v>
      </c>
      <c r="C8405" s="86" t="s">
        <v>1359</v>
      </c>
      <c r="D8405" s="122">
        <v>43845.672002314815</v>
      </c>
    </row>
    <row r="8406" spans="1:4" x14ac:dyDescent="0.25">
      <c r="A8406" s="78" t="s">
        <v>214</v>
      </c>
      <c r="B8406" s="78" t="s">
        <v>3041</v>
      </c>
      <c r="C8406" s="86" t="s">
        <v>1359</v>
      </c>
      <c r="D8406" s="122">
        <v>43845.672002314815</v>
      </c>
    </row>
    <row r="8407" spans="1:4" x14ac:dyDescent="0.25">
      <c r="A8407" s="78" t="s">
        <v>214</v>
      </c>
      <c r="B8407" s="78" t="s">
        <v>2994</v>
      </c>
      <c r="C8407" s="86" t="s">
        <v>1359</v>
      </c>
      <c r="D8407" s="122">
        <v>43845.672002314815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315"/>
  <sheetViews>
    <sheetView workbookViewId="0"/>
  </sheetViews>
  <sheetFormatPr defaultRowHeight="15" x14ac:dyDescent="0.25"/>
  <cols>
    <col min="1" max="1" width="8" bestFit="1" customWidth="1"/>
    <col min="2" max="2" width="6.140625" bestFit="1" customWidth="1"/>
  </cols>
  <sheetData>
    <row r="1" spans="1:2" ht="15" customHeight="1" x14ac:dyDescent="0.25">
      <c r="A1" s="13" t="s">
        <v>2439</v>
      </c>
      <c r="B1" s="13" t="s">
        <v>10540</v>
      </c>
    </row>
    <row r="2" spans="1:2" x14ac:dyDescent="0.25">
      <c r="A2" s="78">
        <v>0</v>
      </c>
      <c r="B2" s="78" t="s">
        <v>10541</v>
      </c>
    </row>
    <row r="3" spans="1:2" x14ac:dyDescent="0.25">
      <c r="A3" s="78">
        <v>1</v>
      </c>
      <c r="B3" s="78" t="s">
        <v>10541</v>
      </c>
    </row>
    <row r="4" spans="1:2" x14ac:dyDescent="0.25">
      <c r="A4" s="78">
        <v>2</v>
      </c>
      <c r="B4" s="78" t="s">
        <v>10541</v>
      </c>
    </row>
    <row r="5" spans="1:2" x14ac:dyDescent="0.25">
      <c r="A5" s="78">
        <v>3</v>
      </c>
      <c r="B5" s="78" t="s">
        <v>10541</v>
      </c>
    </row>
    <row r="6" spans="1:2" x14ac:dyDescent="0.25">
      <c r="A6" s="78">
        <v>4</v>
      </c>
      <c r="B6" s="78" t="s">
        <v>10541</v>
      </c>
    </row>
    <row r="7" spans="1:2" x14ac:dyDescent="0.25">
      <c r="A7" s="78">
        <v>5</v>
      </c>
      <c r="B7" s="78" t="s">
        <v>10541</v>
      </c>
    </row>
    <row r="8" spans="1:2" x14ac:dyDescent="0.25">
      <c r="A8" s="78">
        <v>6</v>
      </c>
      <c r="B8" s="78" t="s">
        <v>10541</v>
      </c>
    </row>
    <row r="9" spans="1:2" x14ac:dyDescent="0.25">
      <c r="A9" s="78">
        <v>7</v>
      </c>
      <c r="B9" s="78" t="s">
        <v>10541</v>
      </c>
    </row>
    <row r="10" spans="1:2" x14ac:dyDescent="0.25">
      <c r="A10" s="78">
        <v>8</v>
      </c>
      <c r="B10" s="78" t="s">
        <v>10541</v>
      </c>
    </row>
    <row r="11" spans="1:2" x14ac:dyDescent="0.25">
      <c r="A11" s="78">
        <v>9</v>
      </c>
      <c r="B11" s="78" t="s">
        <v>10541</v>
      </c>
    </row>
    <row r="12" spans="1:2" x14ac:dyDescent="0.25">
      <c r="A12" s="78" t="s">
        <v>2995</v>
      </c>
      <c r="B12" s="78" t="s">
        <v>10541</v>
      </c>
    </row>
    <row r="13" spans="1:2" x14ac:dyDescent="0.25">
      <c r="A13" s="78" t="s">
        <v>3314</v>
      </c>
      <c r="B13" s="78" t="s">
        <v>10541</v>
      </c>
    </row>
    <row r="14" spans="1:2" x14ac:dyDescent="0.25">
      <c r="A14" s="78" t="s">
        <v>3315</v>
      </c>
      <c r="B14" s="78" t="s">
        <v>10541</v>
      </c>
    </row>
    <row r="15" spans="1:2" x14ac:dyDescent="0.25">
      <c r="A15" s="78" t="s">
        <v>3316</v>
      </c>
      <c r="B15" s="78" t="s">
        <v>10541</v>
      </c>
    </row>
    <row r="16" spans="1:2" x14ac:dyDescent="0.25">
      <c r="A16" s="78" t="s">
        <v>3317</v>
      </c>
      <c r="B16" s="78" t="s">
        <v>10541</v>
      </c>
    </row>
    <row r="17" spans="1:2" x14ac:dyDescent="0.25">
      <c r="A17" s="78" t="s">
        <v>3318</v>
      </c>
      <c r="B17" s="78" t="s">
        <v>10541</v>
      </c>
    </row>
    <row r="18" spans="1:2" x14ac:dyDescent="0.25">
      <c r="A18" s="78" t="s">
        <v>3319</v>
      </c>
      <c r="B18" s="78" t="s">
        <v>10541</v>
      </c>
    </row>
    <row r="19" spans="1:2" x14ac:dyDescent="0.25">
      <c r="A19" s="78" t="s">
        <v>3320</v>
      </c>
      <c r="B19" s="78" t="s">
        <v>10541</v>
      </c>
    </row>
    <row r="20" spans="1:2" x14ac:dyDescent="0.25">
      <c r="A20" s="78" t="s">
        <v>3321</v>
      </c>
      <c r="B20" s="78" t="s">
        <v>10541</v>
      </c>
    </row>
    <row r="21" spans="1:2" x14ac:dyDescent="0.25">
      <c r="A21" s="78" t="s">
        <v>3322</v>
      </c>
      <c r="B21" s="78" t="s">
        <v>10541</v>
      </c>
    </row>
    <row r="22" spans="1:2" x14ac:dyDescent="0.25">
      <c r="A22" s="78" t="s">
        <v>3323</v>
      </c>
      <c r="B22" s="78" t="s">
        <v>10541</v>
      </c>
    </row>
    <row r="23" spans="1:2" x14ac:dyDescent="0.25">
      <c r="A23" s="78" t="s">
        <v>3324</v>
      </c>
      <c r="B23" s="78" t="s">
        <v>10541</v>
      </c>
    </row>
    <row r="24" spans="1:2" x14ac:dyDescent="0.25">
      <c r="A24" s="78" t="s">
        <v>3325</v>
      </c>
      <c r="B24" s="78" t="s">
        <v>10541</v>
      </c>
    </row>
    <row r="25" spans="1:2" x14ac:dyDescent="0.25">
      <c r="A25" s="78" t="s">
        <v>3326</v>
      </c>
      <c r="B25" s="78" t="s">
        <v>10541</v>
      </c>
    </row>
    <row r="26" spans="1:2" x14ac:dyDescent="0.25">
      <c r="A26" s="78" t="s">
        <v>3002</v>
      </c>
      <c r="B26" s="78" t="s">
        <v>10541</v>
      </c>
    </row>
    <row r="27" spans="1:2" x14ac:dyDescent="0.25">
      <c r="A27" s="78" t="s">
        <v>3327</v>
      </c>
      <c r="B27" s="78" t="s">
        <v>10541</v>
      </c>
    </row>
    <row r="28" spans="1:2" x14ac:dyDescent="0.25">
      <c r="A28" s="78" t="s">
        <v>3328</v>
      </c>
      <c r="B28" s="78" t="s">
        <v>10541</v>
      </c>
    </row>
    <row r="29" spans="1:2" x14ac:dyDescent="0.25">
      <c r="A29" s="78" t="s">
        <v>3329</v>
      </c>
      <c r="B29" s="78" t="s">
        <v>10541</v>
      </c>
    </row>
    <row r="30" spans="1:2" x14ac:dyDescent="0.25">
      <c r="A30" s="78" t="s">
        <v>3330</v>
      </c>
      <c r="B30" s="78" t="s">
        <v>10541</v>
      </c>
    </row>
    <row r="31" spans="1:2" x14ac:dyDescent="0.25">
      <c r="A31" s="78" t="s">
        <v>3331</v>
      </c>
      <c r="B31" s="78" t="s">
        <v>10541</v>
      </c>
    </row>
    <row r="32" spans="1:2" x14ac:dyDescent="0.25">
      <c r="A32" s="78" t="s">
        <v>3040</v>
      </c>
      <c r="B32" s="78" t="s">
        <v>10541</v>
      </c>
    </row>
    <row r="33" spans="1:2" x14ac:dyDescent="0.25">
      <c r="A33" s="78" t="s">
        <v>3332</v>
      </c>
      <c r="B33" s="78" t="s">
        <v>10541</v>
      </c>
    </row>
    <row r="34" spans="1:2" x14ac:dyDescent="0.25">
      <c r="A34" s="78" t="s">
        <v>3333</v>
      </c>
      <c r="B34" s="78" t="s">
        <v>10541</v>
      </c>
    </row>
    <row r="35" spans="1:2" x14ac:dyDescent="0.25">
      <c r="A35" s="78" t="s">
        <v>3334</v>
      </c>
      <c r="B35" s="78" t="s">
        <v>10541</v>
      </c>
    </row>
    <row r="36" spans="1:2" x14ac:dyDescent="0.25">
      <c r="A36" s="78" t="s">
        <v>3173</v>
      </c>
      <c r="B36" s="78" t="s">
        <v>10541</v>
      </c>
    </row>
    <row r="37" spans="1:2" x14ac:dyDescent="0.25">
      <c r="A37" s="78" t="s">
        <v>3335</v>
      </c>
      <c r="B37" s="78" t="s">
        <v>10541</v>
      </c>
    </row>
    <row r="38" spans="1:2" x14ac:dyDescent="0.25">
      <c r="A38" s="78" t="s">
        <v>3132</v>
      </c>
      <c r="B38" s="78" t="s">
        <v>10541</v>
      </c>
    </row>
    <row r="39" spans="1:2" x14ac:dyDescent="0.25">
      <c r="A39" s="78" t="s">
        <v>3245</v>
      </c>
      <c r="B39" s="78" t="s">
        <v>10541</v>
      </c>
    </row>
    <row r="40" spans="1:2" x14ac:dyDescent="0.25">
      <c r="A40" s="78" t="s">
        <v>3336</v>
      </c>
      <c r="B40" s="78" t="s">
        <v>10541</v>
      </c>
    </row>
    <row r="41" spans="1:2" x14ac:dyDescent="0.25">
      <c r="A41" s="78" t="s">
        <v>3337</v>
      </c>
      <c r="B41" s="78" t="s">
        <v>10541</v>
      </c>
    </row>
    <row r="42" spans="1:2" x14ac:dyDescent="0.25">
      <c r="A42" s="78" t="s">
        <v>3338</v>
      </c>
      <c r="B42" s="78" t="s">
        <v>10541</v>
      </c>
    </row>
    <row r="43" spans="1:2" x14ac:dyDescent="0.25">
      <c r="A43" s="78" t="s">
        <v>3207</v>
      </c>
      <c r="B43" s="78" t="s">
        <v>10541</v>
      </c>
    </row>
    <row r="44" spans="1:2" x14ac:dyDescent="0.25">
      <c r="A44" s="78" t="s">
        <v>3339</v>
      </c>
      <c r="B44" s="78" t="s">
        <v>10541</v>
      </c>
    </row>
    <row r="45" spans="1:2" x14ac:dyDescent="0.25">
      <c r="A45" s="78" t="s">
        <v>3340</v>
      </c>
      <c r="B45" s="78" t="s">
        <v>10541</v>
      </c>
    </row>
    <row r="46" spans="1:2" x14ac:dyDescent="0.25">
      <c r="A46" s="78" t="s">
        <v>3341</v>
      </c>
      <c r="B46" s="78" t="s">
        <v>10541</v>
      </c>
    </row>
    <row r="47" spans="1:2" x14ac:dyDescent="0.25">
      <c r="A47" s="78" t="s">
        <v>3342</v>
      </c>
      <c r="B47" s="78" t="s">
        <v>10541</v>
      </c>
    </row>
    <row r="48" spans="1:2" x14ac:dyDescent="0.25">
      <c r="A48" s="78" t="s">
        <v>3343</v>
      </c>
      <c r="B48" s="78" t="s">
        <v>10541</v>
      </c>
    </row>
    <row r="49" spans="1:2" x14ac:dyDescent="0.25">
      <c r="A49" s="78" t="s">
        <v>3344</v>
      </c>
      <c r="B49" s="78" t="s">
        <v>10541</v>
      </c>
    </row>
    <row r="50" spans="1:2" x14ac:dyDescent="0.25">
      <c r="A50" s="78" t="s">
        <v>3345</v>
      </c>
      <c r="B50" s="78" t="s">
        <v>10541</v>
      </c>
    </row>
    <row r="51" spans="1:2" x14ac:dyDescent="0.25">
      <c r="A51" s="78" t="s">
        <v>3346</v>
      </c>
      <c r="B51" s="78" t="s">
        <v>10541</v>
      </c>
    </row>
    <row r="52" spans="1:2" x14ac:dyDescent="0.25">
      <c r="A52" s="78" t="s">
        <v>3347</v>
      </c>
      <c r="B52" s="78" t="s">
        <v>10541</v>
      </c>
    </row>
    <row r="53" spans="1:2" x14ac:dyDescent="0.25">
      <c r="A53" s="78" t="s">
        <v>3348</v>
      </c>
      <c r="B53" s="78" t="s">
        <v>10541</v>
      </c>
    </row>
    <row r="54" spans="1:2" x14ac:dyDescent="0.25">
      <c r="A54" s="78" t="s">
        <v>3349</v>
      </c>
      <c r="B54" s="78" t="s">
        <v>10541</v>
      </c>
    </row>
    <row r="55" spans="1:2" x14ac:dyDescent="0.25">
      <c r="A55" s="78" t="s">
        <v>3350</v>
      </c>
      <c r="B55" s="78" t="s">
        <v>10541</v>
      </c>
    </row>
    <row r="56" spans="1:2" x14ac:dyDescent="0.25">
      <c r="A56" s="78" t="s">
        <v>3351</v>
      </c>
      <c r="B56" s="78" t="s">
        <v>10541</v>
      </c>
    </row>
    <row r="57" spans="1:2" x14ac:dyDescent="0.25">
      <c r="A57" s="78" t="s">
        <v>3352</v>
      </c>
      <c r="B57" s="78" t="s">
        <v>10541</v>
      </c>
    </row>
    <row r="58" spans="1:2" x14ac:dyDescent="0.25">
      <c r="A58" s="78" t="s">
        <v>3353</v>
      </c>
      <c r="B58" s="78" t="s">
        <v>10541</v>
      </c>
    </row>
    <row r="59" spans="1:2" x14ac:dyDescent="0.25">
      <c r="A59" s="78" t="s">
        <v>3354</v>
      </c>
      <c r="B59" s="78" t="s">
        <v>10541</v>
      </c>
    </row>
    <row r="60" spans="1:2" x14ac:dyDescent="0.25">
      <c r="A60" s="78" t="s">
        <v>3355</v>
      </c>
      <c r="B60" s="78" t="s">
        <v>10541</v>
      </c>
    </row>
    <row r="61" spans="1:2" x14ac:dyDescent="0.25">
      <c r="A61" s="78" t="s">
        <v>3356</v>
      </c>
      <c r="B61" s="78" t="s">
        <v>10541</v>
      </c>
    </row>
    <row r="62" spans="1:2" x14ac:dyDescent="0.25">
      <c r="A62" s="78" t="s">
        <v>3357</v>
      </c>
      <c r="B62" s="78" t="s">
        <v>10541</v>
      </c>
    </row>
    <row r="63" spans="1:2" x14ac:dyDescent="0.25">
      <c r="A63" s="78" t="s">
        <v>3358</v>
      </c>
      <c r="B63" s="78" t="s">
        <v>10541</v>
      </c>
    </row>
    <row r="64" spans="1:2" x14ac:dyDescent="0.25">
      <c r="A64" s="78" t="s">
        <v>3359</v>
      </c>
      <c r="B64" s="78" t="s">
        <v>10541</v>
      </c>
    </row>
    <row r="65" spans="1:2" x14ac:dyDescent="0.25">
      <c r="A65" s="78" t="s">
        <v>3360</v>
      </c>
      <c r="B65" s="78" t="s">
        <v>10541</v>
      </c>
    </row>
    <row r="66" spans="1:2" x14ac:dyDescent="0.25">
      <c r="A66" s="78" t="s">
        <v>3361</v>
      </c>
      <c r="B66" s="78" t="s">
        <v>10541</v>
      </c>
    </row>
    <row r="67" spans="1:2" x14ac:dyDescent="0.25">
      <c r="A67" s="78" t="s">
        <v>3362</v>
      </c>
      <c r="B67" s="78" t="s">
        <v>10541</v>
      </c>
    </row>
    <row r="68" spans="1:2" x14ac:dyDescent="0.25">
      <c r="A68" s="78" t="s">
        <v>3114</v>
      </c>
      <c r="B68" s="78" t="s">
        <v>10541</v>
      </c>
    </row>
    <row r="69" spans="1:2" x14ac:dyDescent="0.25">
      <c r="A69" s="78" t="s">
        <v>3014</v>
      </c>
      <c r="B69" s="78" t="s">
        <v>10541</v>
      </c>
    </row>
    <row r="70" spans="1:2" x14ac:dyDescent="0.25">
      <c r="A70" s="78" t="s">
        <v>3363</v>
      </c>
      <c r="B70" s="78" t="s">
        <v>10541</v>
      </c>
    </row>
    <row r="71" spans="1:2" x14ac:dyDescent="0.25">
      <c r="A71" s="78" t="s">
        <v>3364</v>
      </c>
      <c r="B71" s="78" t="s">
        <v>10541</v>
      </c>
    </row>
    <row r="72" spans="1:2" x14ac:dyDescent="0.25">
      <c r="A72" s="78" t="s">
        <v>3365</v>
      </c>
      <c r="B72" s="78" t="s">
        <v>10541</v>
      </c>
    </row>
    <row r="73" spans="1:2" x14ac:dyDescent="0.25">
      <c r="A73" s="78" t="s">
        <v>3366</v>
      </c>
      <c r="B73" s="78" t="s">
        <v>10541</v>
      </c>
    </row>
    <row r="74" spans="1:2" x14ac:dyDescent="0.25">
      <c r="A74" s="78" t="s">
        <v>3367</v>
      </c>
      <c r="B74" s="78" t="s">
        <v>10541</v>
      </c>
    </row>
    <row r="75" spans="1:2" x14ac:dyDescent="0.25">
      <c r="A75" s="78" t="s">
        <v>3368</v>
      </c>
      <c r="B75" s="78" t="s">
        <v>10541</v>
      </c>
    </row>
    <row r="76" spans="1:2" x14ac:dyDescent="0.25">
      <c r="A76" s="78" t="s">
        <v>3369</v>
      </c>
      <c r="B76" s="78" t="s">
        <v>10541</v>
      </c>
    </row>
    <row r="77" spans="1:2" x14ac:dyDescent="0.25">
      <c r="A77" s="78" t="s">
        <v>3370</v>
      </c>
      <c r="B77" s="78" t="s">
        <v>10541</v>
      </c>
    </row>
    <row r="78" spans="1:2" x14ac:dyDescent="0.25">
      <c r="A78" s="78" t="s">
        <v>3371</v>
      </c>
      <c r="B78" s="78" t="s">
        <v>10541</v>
      </c>
    </row>
    <row r="79" spans="1:2" x14ac:dyDescent="0.25">
      <c r="A79" s="78" t="s">
        <v>3372</v>
      </c>
      <c r="B79" s="78" t="s">
        <v>10541</v>
      </c>
    </row>
    <row r="80" spans="1:2" x14ac:dyDescent="0.25">
      <c r="A80" s="78" t="s">
        <v>3373</v>
      </c>
      <c r="B80" s="78" t="s">
        <v>10541</v>
      </c>
    </row>
    <row r="81" spans="1:2" x14ac:dyDescent="0.25">
      <c r="A81" s="78" t="s">
        <v>3374</v>
      </c>
      <c r="B81" s="78" t="s">
        <v>10541</v>
      </c>
    </row>
    <row r="82" spans="1:2" x14ac:dyDescent="0.25">
      <c r="A82" s="78" t="s">
        <v>2982</v>
      </c>
      <c r="B82" s="78" t="s">
        <v>10541</v>
      </c>
    </row>
    <row r="83" spans="1:2" x14ac:dyDescent="0.25">
      <c r="A83" s="78" t="s">
        <v>3375</v>
      </c>
      <c r="B83" s="78" t="s">
        <v>10541</v>
      </c>
    </row>
    <row r="84" spans="1:2" x14ac:dyDescent="0.25">
      <c r="A84" s="78" t="s">
        <v>3376</v>
      </c>
      <c r="B84" s="78" t="s">
        <v>10541</v>
      </c>
    </row>
    <row r="85" spans="1:2" x14ac:dyDescent="0.25">
      <c r="A85" s="78" t="s">
        <v>3377</v>
      </c>
      <c r="B85" s="78" t="s">
        <v>10541</v>
      </c>
    </row>
    <row r="86" spans="1:2" x14ac:dyDescent="0.25">
      <c r="A86" s="78" t="s">
        <v>3378</v>
      </c>
      <c r="B86" s="78" t="s">
        <v>10541</v>
      </c>
    </row>
    <row r="87" spans="1:2" x14ac:dyDescent="0.25">
      <c r="A87" s="78" t="s">
        <v>3379</v>
      </c>
      <c r="B87" s="78" t="s">
        <v>10541</v>
      </c>
    </row>
    <row r="88" spans="1:2" x14ac:dyDescent="0.25">
      <c r="A88" s="78" t="s">
        <v>3380</v>
      </c>
      <c r="B88" s="78" t="s">
        <v>10541</v>
      </c>
    </row>
    <row r="89" spans="1:2" x14ac:dyDescent="0.25">
      <c r="A89" s="78" t="s">
        <v>2984</v>
      </c>
      <c r="B89" s="78" t="s">
        <v>10541</v>
      </c>
    </row>
    <row r="90" spans="1:2" x14ac:dyDescent="0.25">
      <c r="A90" s="78" t="s">
        <v>3381</v>
      </c>
      <c r="B90" s="78" t="s">
        <v>10541</v>
      </c>
    </row>
    <row r="91" spans="1:2" x14ac:dyDescent="0.25">
      <c r="A91" s="78" t="s">
        <v>3382</v>
      </c>
      <c r="B91" s="78" t="s">
        <v>10541</v>
      </c>
    </row>
    <row r="92" spans="1:2" x14ac:dyDescent="0.25">
      <c r="A92" s="78" t="s">
        <v>3383</v>
      </c>
      <c r="B92" s="78" t="s">
        <v>10541</v>
      </c>
    </row>
    <row r="93" spans="1:2" x14ac:dyDescent="0.25">
      <c r="A93" s="78" t="s">
        <v>3384</v>
      </c>
      <c r="B93" s="78" t="s">
        <v>10541</v>
      </c>
    </row>
    <row r="94" spans="1:2" x14ac:dyDescent="0.25">
      <c r="A94" s="78" t="s">
        <v>3385</v>
      </c>
      <c r="B94" s="78" t="s">
        <v>10541</v>
      </c>
    </row>
    <row r="95" spans="1:2" x14ac:dyDescent="0.25">
      <c r="A95" s="78" t="s">
        <v>3386</v>
      </c>
      <c r="B95" s="78" t="s">
        <v>10541</v>
      </c>
    </row>
    <row r="96" spans="1:2" x14ac:dyDescent="0.25">
      <c r="A96" s="78" t="s">
        <v>3387</v>
      </c>
      <c r="B96" s="78" t="s">
        <v>10541</v>
      </c>
    </row>
    <row r="97" spans="1:2" x14ac:dyDescent="0.25">
      <c r="A97" s="78" t="s">
        <v>3388</v>
      </c>
      <c r="B97" s="78" t="s">
        <v>10541</v>
      </c>
    </row>
    <row r="98" spans="1:2" x14ac:dyDescent="0.25">
      <c r="A98" s="78" t="s">
        <v>3110</v>
      </c>
      <c r="B98" s="78" t="s">
        <v>10541</v>
      </c>
    </row>
    <row r="99" spans="1:2" x14ac:dyDescent="0.25">
      <c r="A99" s="78" t="s">
        <v>3389</v>
      </c>
      <c r="B99" s="78" t="s">
        <v>10541</v>
      </c>
    </row>
    <row r="100" spans="1:2" x14ac:dyDescent="0.25">
      <c r="A100" s="78" t="s">
        <v>3390</v>
      </c>
      <c r="B100" s="78" t="s">
        <v>10541</v>
      </c>
    </row>
    <row r="101" spans="1:2" x14ac:dyDescent="0.25">
      <c r="A101" s="78" t="s">
        <v>3201</v>
      </c>
      <c r="B101" s="78" t="s">
        <v>10541</v>
      </c>
    </row>
    <row r="102" spans="1:2" x14ac:dyDescent="0.25">
      <c r="A102" s="78" t="s">
        <v>3391</v>
      </c>
      <c r="B102" s="78" t="s">
        <v>10541</v>
      </c>
    </row>
    <row r="103" spans="1:2" x14ac:dyDescent="0.25">
      <c r="A103" s="78" t="s">
        <v>3392</v>
      </c>
      <c r="B103" s="78" t="s">
        <v>10541</v>
      </c>
    </row>
    <row r="104" spans="1:2" x14ac:dyDescent="0.25">
      <c r="A104" s="78" t="s">
        <v>3393</v>
      </c>
      <c r="B104" s="78" t="s">
        <v>10541</v>
      </c>
    </row>
    <row r="105" spans="1:2" x14ac:dyDescent="0.25">
      <c r="A105" s="78" t="s">
        <v>3394</v>
      </c>
      <c r="B105" s="78" t="s">
        <v>10541</v>
      </c>
    </row>
    <row r="106" spans="1:2" x14ac:dyDescent="0.25">
      <c r="A106" s="78" t="s">
        <v>3395</v>
      </c>
      <c r="B106" s="78" t="s">
        <v>10541</v>
      </c>
    </row>
    <row r="107" spans="1:2" x14ac:dyDescent="0.25">
      <c r="A107" s="78" t="s">
        <v>3396</v>
      </c>
      <c r="B107" s="78" t="s">
        <v>10541</v>
      </c>
    </row>
    <row r="108" spans="1:2" x14ac:dyDescent="0.25">
      <c r="A108" s="78" t="s">
        <v>3397</v>
      </c>
      <c r="B108" s="78" t="s">
        <v>10541</v>
      </c>
    </row>
    <row r="109" spans="1:2" x14ac:dyDescent="0.25">
      <c r="A109" s="78" t="s">
        <v>3398</v>
      </c>
      <c r="B109" s="78" t="s">
        <v>10541</v>
      </c>
    </row>
    <row r="110" spans="1:2" x14ac:dyDescent="0.25">
      <c r="A110" s="78" t="s">
        <v>3399</v>
      </c>
      <c r="B110" s="78" t="s">
        <v>10541</v>
      </c>
    </row>
    <row r="111" spans="1:2" x14ac:dyDescent="0.25">
      <c r="A111" s="78" t="s">
        <v>3400</v>
      </c>
      <c r="B111" s="78" t="s">
        <v>10541</v>
      </c>
    </row>
    <row r="112" spans="1:2" x14ac:dyDescent="0.25">
      <c r="A112" s="78" t="s">
        <v>3401</v>
      </c>
      <c r="B112" s="78" t="s">
        <v>10541</v>
      </c>
    </row>
    <row r="113" spans="1:2" x14ac:dyDescent="0.25">
      <c r="A113" s="78" t="s">
        <v>3402</v>
      </c>
      <c r="B113" s="78" t="s">
        <v>10541</v>
      </c>
    </row>
    <row r="114" spans="1:2" x14ac:dyDescent="0.25">
      <c r="A114" s="78" t="s">
        <v>3403</v>
      </c>
      <c r="B114" s="78" t="s">
        <v>10541</v>
      </c>
    </row>
    <row r="115" spans="1:2" x14ac:dyDescent="0.25">
      <c r="A115" s="78" t="s">
        <v>3404</v>
      </c>
      <c r="B115" s="78" t="s">
        <v>10541</v>
      </c>
    </row>
    <row r="116" spans="1:2" x14ac:dyDescent="0.25">
      <c r="A116" s="78" t="s">
        <v>3405</v>
      </c>
      <c r="B116" s="78" t="s">
        <v>10541</v>
      </c>
    </row>
    <row r="117" spans="1:2" x14ac:dyDescent="0.25">
      <c r="A117" s="78" t="s">
        <v>3406</v>
      </c>
      <c r="B117" s="78" t="s">
        <v>10541</v>
      </c>
    </row>
    <row r="118" spans="1:2" x14ac:dyDescent="0.25">
      <c r="A118" s="78" t="s">
        <v>3407</v>
      </c>
      <c r="B118" s="78" t="s">
        <v>10541</v>
      </c>
    </row>
    <row r="119" spans="1:2" x14ac:dyDescent="0.25">
      <c r="A119" s="78" t="s">
        <v>3408</v>
      </c>
      <c r="B119" s="78" t="s">
        <v>10541</v>
      </c>
    </row>
    <row r="120" spans="1:2" x14ac:dyDescent="0.25">
      <c r="A120" s="78" t="s">
        <v>3143</v>
      </c>
      <c r="B120" s="78" t="s">
        <v>10541</v>
      </c>
    </row>
    <row r="121" spans="1:2" x14ac:dyDescent="0.25">
      <c r="A121" s="78" t="s">
        <v>3409</v>
      </c>
      <c r="B121" s="78" t="s">
        <v>10541</v>
      </c>
    </row>
    <row r="122" spans="1:2" x14ac:dyDescent="0.25">
      <c r="A122" s="78" t="s">
        <v>3410</v>
      </c>
      <c r="B122" s="78" t="s">
        <v>10541</v>
      </c>
    </row>
    <row r="123" spans="1:2" x14ac:dyDescent="0.25">
      <c r="A123" s="78" t="s">
        <v>3411</v>
      </c>
      <c r="B123" s="78" t="s">
        <v>10541</v>
      </c>
    </row>
    <row r="124" spans="1:2" x14ac:dyDescent="0.25">
      <c r="A124" s="78" t="s">
        <v>3205</v>
      </c>
      <c r="B124" s="78" t="s">
        <v>10541</v>
      </c>
    </row>
    <row r="125" spans="1:2" x14ac:dyDescent="0.25">
      <c r="A125" s="78" t="s">
        <v>3412</v>
      </c>
      <c r="B125" s="78" t="s">
        <v>10541</v>
      </c>
    </row>
    <row r="126" spans="1:2" x14ac:dyDescent="0.25">
      <c r="A126" s="78" t="s">
        <v>3413</v>
      </c>
      <c r="B126" s="78" t="s">
        <v>10541</v>
      </c>
    </row>
    <row r="127" spans="1:2" x14ac:dyDescent="0.25">
      <c r="A127" s="78" t="s">
        <v>3414</v>
      </c>
      <c r="B127" s="78" t="s">
        <v>10541</v>
      </c>
    </row>
    <row r="128" spans="1:2" x14ac:dyDescent="0.25">
      <c r="A128" s="78" t="s">
        <v>3415</v>
      </c>
      <c r="B128" s="78" t="s">
        <v>10541</v>
      </c>
    </row>
    <row r="129" spans="1:2" x14ac:dyDescent="0.25">
      <c r="A129" s="78" t="s">
        <v>3416</v>
      </c>
      <c r="B129" s="78" t="s">
        <v>10541</v>
      </c>
    </row>
    <row r="130" spans="1:2" x14ac:dyDescent="0.25">
      <c r="A130" s="78" t="s">
        <v>3417</v>
      </c>
      <c r="B130" s="78" t="s">
        <v>10541</v>
      </c>
    </row>
    <row r="131" spans="1:2" x14ac:dyDescent="0.25">
      <c r="A131" s="78" t="s">
        <v>3418</v>
      </c>
      <c r="B131" s="78" t="s">
        <v>10541</v>
      </c>
    </row>
    <row r="132" spans="1:2" x14ac:dyDescent="0.25">
      <c r="A132" s="78" t="s">
        <v>3419</v>
      </c>
      <c r="B132" s="78" t="s">
        <v>10541</v>
      </c>
    </row>
    <row r="133" spans="1:2" x14ac:dyDescent="0.25">
      <c r="A133" s="78" t="s">
        <v>3420</v>
      </c>
      <c r="B133" s="78" t="s">
        <v>10541</v>
      </c>
    </row>
    <row r="134" spans="1:2" x14ac:dyDescent="0.25">
      <c r="A134" s="78" t="s">
        <v>3421</v>
      </c>
      <c r="B134" s="78" t="s">
        <v>10541</v>
      </c>
    </row>
    <row r="135" spans="1:2" x14ac:dyDescent="0.25">
      <c r="A135" s="78" t="s">
        <v>2981</v>
      </c>
      <c r="B135" s="78" t="s">
        <v>10541</v>
      </c>
    </row>
    <row r="136" spans="1:2" x14ac:dyDescent="0.25">
      <c r="A136" s="78" t="s">
        <v>3422</v>
      </c>
      <c r="B136" s="78" t="s">
        <v>10541</v>
      </c>
    </row>
    <row r="137" spans="1:2" x14ac:dyDescent="0.25">
      <c r="A137" s="78" t="s">
        <v>3222</v>
      </c>
      <c r="B137" s="78" t="s">
        <v>10541</v>
      </c>
    </row>
    <row r="138" spans="1:2" x14ac:dyDescent="0.25">
      <c r="A138" s="78" t="s">
        <v>3423</v>
      </c>
      <c r="B138" s="78" t="s">
        <v>10541</v>
      </c>
    </row>
    <row r="139" spans="1:2" x14ac:dyDescent="0.25">
      <c r="A139" s="78" t="s">
        <v>3424</v>
      </c>
      <c r="B139" s="78" t="s">
        <v>10541</v>
      </c>
    </row>
    <row r="140" spans="1:2" x14ac:dyDescent="0.25">
      <c r="A140" s="78" t="s">
        <v>2989</v>
      </c>
      <c r="B140" s="78" t="s">
        <v>10541</v>
      </c>
    </row>
    <row r="141" spans="1:2" x14ac:dyDescent="0.25">
      <c r="A141" s="78" t="s">
        <v>3291</v>
      </c>
      <c r="B141" s="78" t="s">
        <v>10541</v>
      </c>
    </row>
    <row r="142" spans="1:2" x14ac:dyDescent="0.25">
      <c r="A142" s="78" t="s">
        <v>3425</v>
      </c>
      <c r="B142" s="78" t="s">
        <v>10541</v>
      </c>
    </row>
    <row r="143" spans="1:2" x14ac:dyDescent="0.25">
      <c r="A143" s="78" t="s">
        <v>3426</v>
      </c>
      <c r="B143" s="78" t="s">
        <v>10541</v>
      </c>
    </row>
    <row r="144" spans="1:2" x14ac:dyDescent="0.25">
      <c r="A144" s="78" t="s">
        <v>1678</v>
      </c>
      <c r="B144" s="78" t="s">
        <v>10541</v>
      </c>
    </row>
    <row r="145" spans="1:2" x14ac:dyDescent="0.25">
      <c r="A145" s="78" t="s">
        <v>3427</v>
      </c>
      <c r="B145" s="78" t="s">
        <v>10541</v>
      </c>
    </row>
    <row r="146" spans="1:2" x14ac:dyDescent="0.25">
      <c r="A146" s="78" t="s">
        <v>3428</v>
      </c>
      <c r="B146" s="78" t="s">
        <v>10541</v>
      </c>
    </row>
    <row r="147" spans="1:2" x14ac:dyDescent="0.25">
      <c r="A147" s="78" t="s">
        <v>3129</v>
      </c>
      <c r="B147" s="78" t="s">
        <v>10541</v>
      </c>
    </row>
    <row r="148" spans="1:2" x14ac:dyDescent="0.25">
      <c r="A148" s="78" t="s">
        <v>3429</v>
      </c>
      <c r="B148" s="78" t="s">
        <v>10541</v>
      </c>
    </row>
    <row r="149" spans="1:2" x14ac:dyDescent="0.25">
      <c r="A149" s="78" t="s">
        <v>3072</v>
      </c>
      <c r="B149" s="78" t="s">
        <v>10541</v>
      </c>
    </row>
    <row r="150" spans="1:2" x14ac:dyDescent="0.25">
      <c r="A150" s="78" t="s">
        <v>3269</v>
      </c>
      <c r="B150" s="78" t="s">
        <v>10541</v>
      </c>
    </row>
    <row r="151" spans="1:2" x14ac:dyDescent="0.25">
      <c r="A151" s="78" t="s">
        <v>3104</v>
      </c>
      <c r="B151" s="78" t="s">
        <v>10541</v>
      </c>
    </row>
    <row r="152" spans="1:2" x14ac:dyDescent="0.25">
      <c r="A152" s="78" t="s">
        <v>3430</v>
      </c>
      <c r="B152" s="78" t="s">
        <v>10541</v>
      </c>
    </row>
    <row r="153" spans="1:2" x14ac:dyDescent="0.25">
      <c r="A153" s="78" t="s">
        <v>3431</v>
      </c>
      <c r="B153" s="78" t="s">
        <v>10541</v>
      </c>
    </row>
    <row r="154" spans="1:2" x14ac:dyDescent="0.25">
      <c r="A154" s="78" t="s">
        <v>3432</v>
      </c>
      <c r="B154" s="78" t="s">
        <v>10541</v>
      </c>
    </row>
    <row r="155" spans="1:2" x14ac:dyDescent="0.25">
      <c r="A155" s="78" t="s">
        <v>3433</v>
      </c>
      <c r="B155" s="78" t="s">
        <v>10541</v>
      </c>
    </row>
    <row r="156" spans="1:2" x14ac:dyDescent="0.25">
      <c r="A156" s="78" t="s">
        <v>3434</v>
      </c>
      <c r="B156" s="78" t="s">
        <v>10541</v>
      </c>
    </row>
    <row r="157" spans="1:2" x14ac:dyDescent="0.25">
      <c r="A157" s="78" t="s">
        <v>3435</v>
      </c>
      <c r="B157" s="78" t="s">
        <v>10541</v>
      </c>
    </row>
    <row r="158" spans="1:2" x14ac:dyDescent="0.25">
      <c r="A158" s="78" t="s">
        <v>3436</v>
      </c>
      <c r="B158" s="78" t="s">
        <v>10541</v>
      </c>
    </row>
    <row r="159" spans="1:2" x14ac:dyDescent="0.25">
      <c r="A159" s="78" t="s">
        <v>3437</v>
      </c>
      <c r="B159" s="78" t="s">
        <v>10541</v>
      </c>
    </row>
    <row r="160" spans="1:2" x14ac:dyDescent="0.25">
      <c r="A160" s="78" t="s">
        <v>3438</v>
      </c>
      <c r="B160" s="78" t="s">
        <v>10541</v>
      </c>
    </row>
    <row r="161" spans="1:2" x14ac:dyDescent="0.25">
      <c r="A161" s="78" t="s">
        <v>3439</v>
      </c>
      <c r="B161" s="78" t="s">
        <v>10541</v>
      </c>
    </row>
    <row r="162" spans="1:2" x14ac:dyDescent="0.25">
      <c r="A162" s="78" t="s">
        <v>3440</v>
      </c>
      <c r="B162" s="78" t="s">
        <v>10541</v>
      </c>
    </row>
    <row r="163" spans="1:2" x14ac:dyDescent="0.25">
      <c r="A163" s="78" t="s">
        <v>3441</v>
      </c>
      <c r="B163" s="78" t="s">
        <v>10541</v>
      </c>
    </row>
    <row r="164" spans="1:2" x14ac:dyDescent="0.25">
      <c r="A164" s="78" t="s">
        <v>3442</v>
      </c>
      <c r="B164" s="78" t="s">
        <v>10541</v>
      </c>
    </row>
    <row r="165" spans="1:2" x14ac:dyDescent="0.25">
      <c r="A165" s="78" t="s">
        <v>3443</v>
      </c>
      <c r="B165" s="78" t="s">
        <v>10541</v>
      </c>
    </row>
    <row r="166" spans="1:2" x14ac:dyDescent="0.25">
      <c r="A166" s="78" t="s">
        <v>3444</v>
      </c>
      <c r="B166" s="78" t="s">
        <v>10541</v>
      </c>
    </row>
    <row r="167" spans="1:2" x14ac:dyDescent="0.25">
      <c r="A167" s="78" t="s">
        <v>3445</v>
      </c>
      <c r="B167" s="78" t="s">
        <v>10541</v>
      </c>
    </row>
    <row r="168" spans="1:2" x14ac:dyDescent="0.25">
      <c r="A168" s="78" t="s">
        <v>3446</v>
      </c>
      <c r="B168" s="78" t="s">
        <v>10541</v>
      </c>
    </row>
    <row r="169" spans="1:2" x14ac:dyDescent="0.25">
      <c r="A169" s="78" t="s">
        <v>3447</v>
      </c>
      <c r="B169" s="78" t="s">
        <v>10541</v>
      </c>
    </row>
    <row r="170" spans="1:2" x14ac:dyDescent="0.25">
      <c r="A170" s="78" t="s">
        <v>3448</v>
      </c>
      <c r="B170" s="78" t="s">
        <v>10541</v>
      </c>
    </row>
    <row r="171" spans="1:2" x14ac:dyDescent="0.25">
      <c r="A171" s="78" t="s">
        <v>3449</v>
      </c>
      <c r="B171" s="78" t="s">
        <v>10541</v>
      </c>
    </row>
    <row r="172" spans="1:2" x14ac:dyDescent="0.25">
      <c r="A172" s="78" t="s">
        <v>3450</v>
      </c>
      <c r="B172" s="78" t="s">
        <v>10541</v>
      </c>
    </row>
    <row r="173" spans="1:2" x14ac:dyDescent="0.25">
      <c r="A173" s="78" t="s">
        <v>3451</v>
      </c>
      <c r="B173" s="78" t="s">
        <v>10541</v>
      </c>
    </row>
    <row r="174" spans="1:2" x14ac:dyDescent="0.25">
      <c r="A174" s="78" t="s">
        <v>3452</v>
      </c>
      <c r="B174" s="78" t="s">
        <v>10541</v>
      </c>
    </row>
    <row r="175" spans="1:2" x14ac:dyDescent="0.25">
      <c r="A175" s="78" t="s">
        <v>3141</v>
      </c>
      <c r="B175" s="78" t="s">
        <v>10541</v>
      </c>
    </row>
    <row r="176" spans="1:2" x14ac:dyDescent="0.25">
      <c r="A176" s="78" t="s">
        <v>3453</v>
      </c>
      <c r="B176" s="78" t="s">
        <v>10541</v>
      </c>
    </row>
    <row r="177" spans="1:2" x14ac:dyDescent="0.25">
      <c r="A177" s="78" t="s">
        <v>3454</v>
      </c>
      <c r="B177" s="78" t="s">
        <v>10541</v>
      </c>
    </row>
    <row r="178" spans="1:2" x14ac:dyDescent="0.25">
      <c r="A178" s="78" t="s">
        <v>3261</v>
      </c>
      <c r="B178" s="78" t="s">
        <v>10541</v>
      </c>
    </row>
    <row r="179" spans="1:2" x14ac:dyDescent="0.25">
      <c r="A179" s="78" t="s">
        <v>3455</v>
      </c>
      <c r="B179" s="78" t="s">
        <v>10541</v>
      </c>
    </row>
    <row r="180" spans="1:2" x14ac:dyDescent="0.25">
      <c r="A180" s="78" t="s">
        <v>3456</v>
      </c>
      <c r="B180" s="78" t="s">
        <v>10541</v>
      </c>
    </row>
    <row r="181" spans="1:2" x14ac:dyDescent="0.25">
      <c r="A181" s="78" t="s">
        <v>3457</v>
      </c>
      <c r="B181" s="78" t="s">
        <v>10541</v>
      </c>
    </row>
    <row r="182" spans="1:2" x14ac:dyDescent="0.25">
      <c r="A182" s="78" t="s">
        <v>3458</v>
      </c>
      <c r="B182" s="78" t="s">
        <v>10541</v>
      </c>
    </row>
    <row r="183" spans="1:2" x14ac:dyDescent="0.25">
      <c r="A183" s="78" t="s">
        <v>3459</v>
      </c>
      <c r="B183" s="78" t="s">
        <v>10541</v>
      </c>
    </row>
    <row r="184" spans="1:2" x14ac:dyDescent="0.25">
      <c r="A184" s="78" t="s">
        <v>3460</v>
      </c>
      <c r="B184" s="78" t="s">
        <v>10541</v>
      </c>
    </row>
    <row r="185" spans="1:2" x14ac:dyDescent="0.25">
      <c r="A185" s="78" t="s">
        <v>3461</v>
      </c>
      <c r="B185" s="78" t="s">
        <v>10541</v>
      </c>
    </row>
    <row r="186" spans="1:2" x14ac:dyDescent="0.25">
      <c r="A186" s="78" t="s">
        <v>3462</v>
      </c>
      <c r="B186" s="78" t="s">
        <v>10541</v>
      </c>
    </row>
    <row r="187" spans="1:2" x14ac:dyDescent="0.25">
      <c r="A187" s="78" t="s">
        <v>3463</v>
      </c>
      <c r="B187" s="78" t="s">
        <v>10541</v>
      </c>
    </row>
    <row r="188" spans="1:2" x14ac:dyDescent="0.25">
      <c r="A188" s="78" t="s">
        <v>3464</v>
      </c>
      <c r="B188" s="78" t="s">
        <v>10541</v>
      </c>
    </row>
    <row r="189" spans="1:2" x14ac:dyDescent="0.25">
      <c r="A189" s="78" t="s">
        <v>3465</v>
      </c>
      <c r="B189" s="78" t="s">
        <v>10541</v>
      </c>
    </row>
    <row r="190" spans="1:2" x14ac:dyDescent="0.25">
      <c r="A190" s="78" t="s">
        <v>3466</v>
      </c>
      <c r="B190" s="78" t="s">
        <v>10541</v>
      </c>
    </row>
    <row r="191" spans="1:2" x14ac:dyDescent="0.25">
      <c r="A191" s="78" t="s">
        <v>3243</v>
      </c>
      <c r="B191" s="78" t="s">
        <v>10541</v>
      </c>
    </row>
    <row r="192" spans="1:2" x14ac:dyDescent="0.25">
      <c r="A192" s="78" t="s">
        <v>3467</v>
      </c>
      <c r="B192" s="78" t="s">
        <v>10541</v>
      </c>
    </row>
    <row r="193" spans="1:2" x14ac:dyDescent="0.25">
      <c r="A193" s="78" t="s">
        <v>3468</v>
      </c>
      <c r="B193" s="78" t="s">
        <v>10541</v>
      </c>
    </row>
    <row r="194" spans="1:2" x14ac:dyDescent="0.25">
      <c r="A194" s="78" t="s">
        <v>3469</v>
      </c>
      <c r="B194" s="78" t="s">
        <v>10541</v>
      </c>
    </row>
    <row r="195" spans="1:2" x14ac:dyDescent="0.25">
      <c r="A195" s="78" t="s">
        <v>3470</v>
      </c>
      <c r="B195" s="78" t="s">
        <v>10541</v>
      </c>
    </row>
    <row r="196" spans="1:2" x14ac:dyDescent="0.25">
      <c r="A196" s="78" t="s">
        <v>3471</v>
      </c>
      <c r="B196" s="78" t="s">
        <v>10541</v>
      </c>
    </row>
    <row r="197" spans="1:2" x14ac:dyDescent="0.25">
      <c r="A197" s="78" t="s">
        <v>3472</v>
      </c>
      <c r="B197" s="78" t="s">
        <v>10541</v>
      </c>
    </row>
    <row r="198" spans="1:2" x14ac:dyDescent="0.25">
      <c r="A198" s="78" t="s">
        <v>3473</v>
      </c>
      <c r="B198" s="78" t="s">
        <v>10541</v>
      </c>
    </row>
    <row r="199" spans="1:2" x14ac:dyDescent="0.25">
      <c r="A199" s="78" t="s">
        <v>3474</v>
      </c>
      <c r="B199" s="78" t="s">
        <v>10541</v>
      </c>
    </row>
    <row r="200" spans="1:2" x14ac:dyDescent="0.25">
      <c r="A200" s="78" t="s">
        <v>3475</v>
      </c>
      <c r="B200" s="78" t="s">
        <v>10541</v>
      </c>
    </row>
    <row r="201" spans="1:2" x14ac:dyDescent="0.25">
      <c r="A201" s="78" t="s">
        <v>3476</v>
      </c>
      <c r="B201" s="78" t="s">
        <v>10541</v>
      </c>
    </row>
    <row r="202" spans="1:2" x14ac:dyDescent="0.25">
      <c r="A202" s="78" t="s">
        <v>3477</v>
      </c>
      <c r="B202" s="78" t="s">
        <v>10541</v>
      </c>
    </row>
    <row r="203" spans="1:2" x14ac:dyDescent="0.25">
      <c r="A203" s="78" t="s">
        <v>3478</v>
      </c>
      <c r="B203" s="78" t="s">
        <v>10541</v>
      </c>
    </row>
    <row r="204" spans="1:2" x14ac:dyDescent="0.25">
      <c r="A204" s="78" t="s">
        <v>3479</v>
      </c>
      <c r="B204" s="78" t="s">
        <v>10541</v>
      </c>
    </row>
    <row r="205" spans="1:2" x14ac:dyDescent="0.25">
      <c r="A205" s="78" t="s">
        <v>3480</v>
      </c>
      <c r="B205" s="78" t="s">
        <v>10541</v>
      </c>
    </row>
    <row r="206" spans="1:2" x14ac:dyDescent="0.25">
      <c r="A206" s="78" t="s">
        <v>3481</v>
      </c>
      <c r="B206" s="78" t="s">
        <v>10541</v>
      </c>
    </row>
    <row r="207" spans="1:2" x14ac:dyDescent="0.25">
      <c r="A207" s="78" t="s">
        <v>3482</v>
      </c>
      <c r="B207" s="78" t="s">
        <v>10541</v>
      </c>
    </row>
    <row r="208" spans="1:2" x14ac:dyDescent="0.25">
      <c r="A208" s="78" t="s">
        <v>3483</v>
      </c>
      <c r="B208" s="78" t="s">
        <v>10541</v>
      </c>
    </row>
    <row r="209" spans="1:2" x14ac:dyDescent="0.25">
      <c r="A209" s="78" t="s">
        <v>3008</v>
      </c>
      <c r="B209" s="78" t="s">
        <v>10541</v>
      </c>
    </row>
    <row r="210" spans="1:2" x14ac:dyDescent="0.25">
      <c r="A210" s="78" t="s">
        <v>3484</v>
      </c>
      <c r="B210" s="78" t="s">
        <v>10541</v>
      </c>
    </row>
    <row r="211" spans="1:2" x14ac:dyDescent="0.25">
      <c r="A211" s="78" t="s">
        <v>3485</v>
      </c>
      <c r="B211" s="78" t="s">
        <v>10541</v>
      </c>
    </row>
    <row r="212" spans="1:2" x14ac:dyDescent="0.25">
      <c r="A212" s="78" t="s">
        <v>3486</v>
      </c>
      <c r="B212" s="78" t="s">
        <v>10541</v>
      </c>
    </row>
    <row r="213" spans="1:2" x14ac:dyDescent="0.25">
      <c r="A213" s="78" t="s">
        <v>3487</v>
      </c>
      <c r="B213" s="78" t="s">
        <v>10541</v>
      </c>
    </row>
    <row r="214" spans="1:2" x14ac:dyDescent="0.25">
      <c r="A214" s="78" t="s">
        <v>3488</v>
      </c>
      <c r="B214" s="78" t="s">
        <v>10541</v>
      </c>
    </row>
    <row r="215" spans="1:2" x14ac:dyDescent="0.25">
      <c r="A215" s="78" t="s">
        <v>3489</v>
      </c>
      <c r="B215" s="78" t="s">
        <v>10541</v>
      </c>
    </row>
    <row r="216" spans="1:2" x14ac:dyDescent="0.25">
      <c r="A216" s="78" t="s">
        <v>3490</v>
      </c>
      <c r="B216" s="78" t="s">
        <v>10541</v>
      </c>
    </row>
    <row r="217" spans="1:2" x14ac:dyDescent="0.25">
      <c r="A217" s="78" t="s">
        <v>3491</v>
      </c>
      <c r="B217" s="78" t="s">
        <v>10541</v>
      </c>
    </row>
    <row r="218" spans="1:2" x14ac:dyDescent="0.25">
      <c r="A218" s="78" t="s">
        <v>3492</v>
      </c>
      <c r="B218" s="78" t="s">
        <v>10541</v>
      </c>
    </row>
    <row r="219" spans="1:2" x14ac:dyDescent="0.25">
      <c r="A219" s="78" t="s">
        <v>3493</v>
      </c>
      <c r="B219" s="78" t="s">
        <v>10541</v>
      </c>
    </row>
    <row r="220" spans="1:2" x14ac:dyDescent="0.25">
      <c r="A220" s="78" t="s">
        <v>3494</v>
      </c>
      <c r="B220" s="78" t="s">
        <v>10541</v>
      </c>
    </row>
    <row r="221" spans="1:2" x14ac:dyDescent="0.25">
      <c r="A221" s="78" t="s">
        <v>3495</v>
      </c>
      <c r="B221" s="78" t="s">
        <v>10541</v>
      </c>
    </row>
    <row r="222" spans="1:2" x14ac:dyDescent="0.25">
      <c r="A222" s="78" t="s">
        <v>3496</v>
      </c>
      <c r="B222" s="78" t="s">
        <v>10541</v>
      </c>
    </row>
    <row r="223" spans="1:2" x14ac:dyDescent="0.25">
      <c r="A223" s="78" t="s">
        <v>3497</v>
      </c>
      <c r="B223" s="78" t="s">
        <v>10541</v>
      </c>
    </row>
    <row r="224" spans="1:2" x14ac:dyDescent="0.25">
      <c r="A224" s="78" t="s">
        <v>3498</v>
      </c>
      <c r="B224" s="78" t="s">
        <v>10541</v>
      </c>
    </row>
    <row r="225" spans="1:2" x14ac:dyDescent="0.25">
      <c r="A225" s="78" t="s">
        <v>3499</v>
      </c>
      <c r="B225" s="78" t="s">
        <v>10541</v>
      </c>
    </row>
    <row r="226" spans="1:2" x14ac:dyDescent="0.25">
      <c r="A226" s="78" t="s">
        <v>3500</v>
      </c>
      <c r="B226" s="78" t="s">
        <v>10541</v>
      </c>
    </row>
    <row r="227" spans="1:2" x14ac:dyDescent="0.25">
      <c r="A227" s="78" t="s">
        <v>3501</v>
      </c>
      <c r="B227" s="78" t="s">
        <v>10541</v>
      </c>
    </row>
    <row r="228" spans="1:2" x14ac:dyDescent="0.25">
      <c r="A228" s="78" t="s">
        <v>3502</v>
      </c>
      <c r="B228" s="78" t="s">
        <v>10541</v>
      </c>
    </row>
    <row r="229" spans="1:2" x14ac:dyDescent="0.25">
      <c r="A229" s="78" t="s">
        <v>3503</v>
      </c>
      <c r="B229" s="78" t="s">
        <v>10541</v>
      </c>
    </row>
    <row r="230" spans="1:2" x14ac:dyDescent="0.25">
      <c r="A230" s="78" t="s">
        <v>3504</v>
      </c>
      <c r="B230" s="78" t="s">
        <v>10541</v>
      </c>
    </row>
    <row r="231" spans="1:2" x14ac:dyDescent="0.25">
      <c r="A231" s="78" t="s">
        <v>3505</v>
      </c>
      <c r="B231" s="78" t="s">
        <v>10541</v>
      </c>
    </row>
    <row r="232" spans="1:2" x14ac:dyDescent="0.25">
      <c r="A232" s="78" t="s">
        <v>3506</v>
      </c>
      <c r="B232" s="78" t="s">
        <v>10541</v>
      </c>
    </row>
    <row r="233" spans="1:2" x14ac:dyDescent="0.25">
      <c r="A233" s="78" t="s">
        <v>3507</v>
      </c>
      <c r="B233" s="78" t="s">
        <v>10541</v>
      </c>
    </row>
    <row r="234" spans="1:2" x14ac:dyDescent="0.25">
      <c r="A234" s="78" t="s">
        <v>3508</v>
      </c>
      <c r="B234" s="78" t="s">
        <v>10541</v>
      </c>
    </row>
    <row r="235" spans="1:2" x14ac:dyDescent="0.25">
      <c r="A235" s="78" t="s">
        <v>3509</v>
      </c>
      <c r="B235" s="78" t="s">
        <v>10541</v>
      </c>
    </row>
    <row r="236" spans="1:2" x14ac:dyDescent="0.25">
      <c r="A236" s="78" t="s">
        <v>3510</v>
      </c>
      <c r="B236" s="78" t="s">
        <v>10541</v>
      </c>
    </row>
    <row r="237" spans="1:2" x14ac:dyDescent="0.25">
      <c r="A237" s="78" t="s">
        <v>3511</v>
      </c>
      <c r="B237" s="78" t="s">
        <v>10541</v>
      </c>
    </row>
    <row r="238" spans="1:2" x14ac:dyDescent="0.25">
      <c r="A238" s="78" t="s">
        <v>3512</v>
      </c>
      <c r="B238" s="78" t="s">
        <v>10541</v>
      </c>
    </row>
    <row r="239" spans="1:2" x14ac:dyDescent="0.25">
      <c r="A239" s="78" t="s">
        <v>3513</v>
      </c>
      <c r="B239" s="78" t="s">
        <v>10541</v>
      </c>
    </row>
    <row r="240" spans="1:2" x14ac:dyDescent="0.25">
      <c r="A240" s="78" t="s">
        <v>3514</v>
      </c>
      <c r="B240" s="78" t="s">
        <v>10541</v>
      </c>
    </row>
    <row r="241" spans="1:2" x14ac:dyDescent="0.25">
      <c r="A241" s="78" t="s">
        <v>3515</v>
      </c>
      <c r="B241" s="78" t="s">
        <v>10541</v>
      </c>
    </row>
    <row r="242" spans="1:2" x14ac:dyDescent="0.25">
      <c r="A242" s="78" t="s">
        <v>3516</v>
      </c>
      <c r="B242" s="78" t="s">
        <v>10541</v>
      </c>
    </row>
    <row r="243" spans="1:2" x14ac:dyDescent="0.25">
      <c r="A243" s="78" t="s">
        <v>3517</v>
      </c>
      <c r="B243" s="78" t="s">
        <v>10541</v>
      </c>
    </row>
    <row r="244" spans="1:2" x14ac:dyDescent="0.25">
      <c r="A244" s="78" t="s">
        <v>3518</v>
      </c>
      <c r="B244" s="78" t="s">
        <v>10541</v>
      </c>
    </row>
    <row r="245" spans="1:2" x14ac:dyDescent="0.25">
      <c r="A245" s="78" t="s">
        <v>3519</v>
      </c>
      <c r="B245" s="78" t="s">
        <v>10541</v>
      </c>
    </row>
    <row r="246" spans="1:2" x14ac:dyDescent="0.25">
      <c r="A246" s="78" t="s">
        <v>3520</v>
      </c>
      <c r="B246" s="78" t="s">
        <v>10541</v>
      </c>
    </row>
    <row r="247" spans="1:2" x14ac:dyDescent="0.25">
      <c r="A247" s="78" t="s">
        <v>3521</v>
      </c>
      <c r="B247" s="78" t="s">
        <v>10541</v>
      </c>
    </row>
    <row r="248" spans="1:2" x14ac:dyDescent="0.25">
      <c r="A248" s="78" t="s">
        <v>3522</v>
      </c>
      <c r="B248" s="78" t="s">
        <v>10541</v>
      </c>
    </row>
    <row r="249" spans="1:2" x14ac:dyDescent="0.25">
      <c r="A249" s="78" t="s">
        <v>3523</v>
      </c>
      <c r="B249" s="78" t="s">
        <v>10541</v>
      </c>
    </row>
    <row r="250" spans="1:2" x14ac:dyDescent="0.25">
      <c r="A250" s="78" t="s">
        <v>3524</v>
      </c>
      <c r="B250" s="78" t="s">
        <v>10541</v>
      </c>
    </row>
    <row r="251" spans="1:2" x14ac:dyDescent="0.25">
      <c r="A251" s="78" t="s">
        <v>2987</v>
      </c>
      <c r="B251" s="78" t="s">
        <v>10541</v>
      </c>
    </row>
    <row r="252" spans="1:2" x14ac:dyDescent="0.25">
      <c r="A252" s="78" t="s">
        <v>3034</v>
      </c>
      <c r="B252" s="78" t="s">
        <v>10541</v>
      </c>
    </row>
    <row r="253" spans="1:2" x14ac:dyDescent="0.25">
      <c r="A253" s="78" t="s">
        <v>3525</v>
      </c>
      <c r="B253" s="78" t="s">
        <v>10541</v>
      </c>
    </row>
    <row r="254" spans="1:2" x14ac:dyDescent="0.25">
      <c r="A254" s="78" t="s">
        <v>3526</v>
      </c>
      <c r="B254" s="78" t="s">
        <v>10541</v>
      </c>
    </row>
    <row r="255" spans="1:2" x14ac:dyDescent="0.25">
      <c r="A255" s="78" t="s">
        <v>3527</v>
      </c>
      <c r="B255" s="78" t="s">
        <v>10541</v>
      </c>
    </row>
    <row r="256" spans="1:2" x14ac:dyDescent="0.25">
      <c r="A256" s="78" t="s">
        <v>3528</v>
      </c>
      <c r="B256" s="78" t="s">
        <v>10541</v>
      </c>
    </row>
    <row r="257" spans="1:2" x14ac:dyDescent="0.25">
      <c r="A257" s="78" t="s">
        <v>3529</v>
      </c>
      <c r="B257" s="78" t="s">
        <v>10541</v>
      </c>
    </row>
    <row r="258" spans="1:2" x14ac:dyDescent="0.25">
      <c r="A258" s="78" t="s">
        <v>3530</v>
      </c>
      <c r="B258" s="78" t="s">
        <v>10541</v>
      </c>
    </row>
    <row r="259" spans="1:2" x14ac:dyDescent="0.25">
      <c r="A259" s="78" t="s">
        <v>3029</v>
      </c>
      <c r="B259" s="78" t="s">
        <v>10541</v>
      </c>
    </row>
    <row r="260" spans="1:2" x14ac:dyDescent="0.25">
      <c r="A260" s="78" t="s">
        <v>3037</v>
      </c>
      <c r="B260" s="78" t="s">
        <v>10541</v>
      </c>
    </row>
    <row r="261" spans="1:2" x14ac:dyDescent="0.25">
      <c r="A261" s="78" t="s">
        <v>3531</v>
      </c>
      <c r="B261" s="78" t="s">
        <v>10541</v>
      </c>
    </row>
    <row r="262" spans="1:2" x14ac:dyDescent="0.25">
      <c r="A262" s="78" t="s">
        <v>3095</v>
      </c>
      <c r="B262" s="78" t="s">
        <v>10541</v>
      </c>
    </row>
    <row r="263" spans="1:2" x14ac:dyDescent="0.25">
      <c r="A263" s="78" t="s">
        <v>3532</v>
      </c>
      <c r="B263" s="78" t="s">
        <v>10541</v>
      </c>
    </row>
    <row r="264" spans="1:2" x14ac:dyDescent="0.25">
      <c r="A264" s="78" t="s">
        <v>3533</v>
      </c>
      <c r="B264" s="78" t="s">
        <v>10541</v>
      </c>
    </row>
    <row r="265" spans="1:2" x14ac:dyDescent="0.25">
      <c r="A265" s="78" t="s">
        <v>3534</v>
      </c>
      <c r="B265" s="78" t="s">
        <v>10541</v>
      </c>
    </row>
    <row r="266" spans="1:2" x14ac:dyDescent="0.25">
      <c r="A266" s="78" t="s">
        <v>3535</v>
      </c>
      <c r="B266" s="78" t="s">
        <v>10541</v>
      </c>
    </row>
    <row r="267" spans="1:2" x14ac:dyDescent="0.25">
      <c r="A267" s="78" t="s">
        <v>3536</v>
      </c>
      <c r="B267" s="78" t="s">
        <v>10541</v>
      </c>
    </row>
    <row r="268" spans="1:2" x14ac:dyDescent="0.25">
      <c r="A268" s="78" t="s">
        <v>3537</v>
      </c>
      <c r="B268" s="78" t="s">
        <v>10541</v>
      </c>
    </row>
    <row r="269" spans="1:2" x14ac:dyDescent="0.25">
      <c r="A269" s="78" t="s">
        <v>3105</v>
      </c>
      <c r="B269" s="78" t="s">
        <v>10541</v>
      </c>
    </row>
    <row r="270" spans="1:2" x14ac:dyDescent="0.25">
      <c r="A270" s="78" t="s">
        <v>3120</v>
      </c>
      <c r="B270" s="78" t="s">
        <v>10541</v>
      </c>
    </row>
    <row r="271" spans="1:2" x14ac:dyDescent="0.25">
      <c r="A271" s="78" t="s">
        <v>3538</v>
      </c>
      <c r="B271" s="78" t="s">
        <v>10541</v>
      </c>
    </row>
    <row r="272" spans="1:2" x14ac:dyDescent="0.25">
      <c r="A272" s="78" t="s">
        <v>3539</v>
      </c>
      <c r="B272" s="78" t="s">
        <v>10541</v>
      </c>
    </row>
    <row r="273" spans="1:2" x14ac:dyDescent="0.25">
      <c r="A273" s="78" t="s">
        <v>3540</v>
      </c>
      <c r="B273" s="78" t="s">
        <v>10541</v>
      </c>
    </row>
    <row r="274" spans="1:2" x14ac:dyDescent="0.25">
      <c r="A274" s="78" t="s">
        <v>3541</v>
      </c>
      <c r="B274" s="78" t="s">
        <v>10541</v>
      </c>
    </row>
    <row r="275" spans="1:2" x14ac:dyDescent="0.25">
      <c r="A275" s="78" t="s">
        <v>3246</v>
      </c>
      <c r="B275" s="78" t="s">
        <v>10541</v>
      </c>
    </row>
    <row r="276" spans="1:2" x14ac:dyDescent="0.25">
      <c r="A276" s="78" t="s">
        <v>3542</v>
      </c>
      <c r="B276" s="78" t="s">
        <v>10541</v>
      </c>
    </row>
    <row r="277" spans="1:2" x14ac:dyDescent="0.25">
      <c r="A277" s="78" t="s">
        <v>3543</v>
      </c>
      <c r="B277" s="78" t="s">
        <v>10541</v>
      </c>
    </row>
    <row r="278" spans="1:2" x14ac:dyDescent="0.25">
      <c r="A278" s="78" t="s">
        <v>3544</v>
      </c>
      <c r="B278" s="78" t="s">
        <v>10541</v>
      </c>
    </row>
    <row r="279" spans="1:2" x14ac:dyDescent="0.25">
      <c r="A279" s="78" t="s">
        <v>3545</v>
      </c>
      <c r="B279" s="78" t="s">
        <v>10541</v>
      </c>
    </row>
    <row r="280" spans="1:2" x14ac:dyDescent="0.25">
      <c r="A280" s="78" t="s">
        <v>3546</v>
      </c>
      <c r="B280" s="78" t="s">
        <v>10541</v>
      </c>
    </row>
    <row r="281" spans="1:2" x14ac:dyDescent="0.25">
      <c r="A281" s="78" t="s">
        <v>3547</v>
      </c>
      <c r="B281" s="78" t="s">
        <v>10541</v>
      </c>
    </row>
    <row r="282" spans="1:2" x14ac:dyDescent="0.25">
      <c r="A282" s="78" t="s">
        <v>3548</v>
      </c>
      <c r="B282" s="78" t="s">
        <v>10541</v>
      </c>
    </row>
    <row r="283" spans="1:2" x14ac:dyDescent="0.25">
      <c r="A283" s="78" t="s">
        <v>3549</v>
      </c>
      <c r="B283" s="78" t="s">
        <v>10541</v>
      </c>
    </row>
    <row r="284" spans="1:2" x14ac:dyDescent="0.25">
      <c r="A284" s="78" t="s">
        <v>3550</v>
      </c>
      <c r="B284" s="78" t="s">
        <v>10541</v>
      </c>
    </row>
    <row r="285" spans="1:2" x14ac:dyDescent="0.25">
      <c r="A285" s="78" t="s">
        <v>3551</v>
      </c>
      <c r="B285" s="78" t="s">
        <v>10541</v>
      </c>
    </row>
    <row r="286" spans="1:2" x14ac:dyDescent="0.25">
      <c r="A286" s="78" t="s">
        <v>3552</v>
      </c>
      <c r="B286" s="78" t="s">
        <v>10541</v>
      </c>
    </row>
    <row r="287" spans="1:2" x14ac:dyDescent="0.25">
      <c r="A287" s="78" t="s">
        <v>3553</v>
      </c>
      <c r="B287" s="78" t="s">
        <v>10541</v>
      </c>
    </row>
    <row r="288" spans="1:2" x14ac:dyDescent="0.25">
      <c r="A288" s="78" t="s">
        <v>3075</v>
      </c>
      <c r="B288" s="78" t="s">
        <v>10541</v>
      </c>
    </row>
    <row r="289" spans="1:2" x14ac:dyDescent="0.25">
      <c r="A289" s="78" t="s">
        <v>3554</v>
      </c>
      <c r="B289" s="78" t="s">
        <v>10541</v>
      </c>
    </row>
    <row r="290" spans="1:2" x14ac:dyDescent="0.25">
      <c r="A290" s="78" t="s">
        <v>3555</v>
      </c>
      <c r="B290" s="78" t="s">
        <v>10541</v>
      </c>
    </row>
    <row r="291" spans="1:2" x14ac:dyDescent="0.25">
      <c r="A291" s="78" t="s">
        <v>3556</v>
      </c>
      <c r="B291" s="78" t="s">
        <v>10541</v>
      </c>
    </row>
    <row r="292" spans="1:2" x14ac:dyDescent="0.25">
      <c r="A292" s="78" t="s">
        <v>3557</v>
      </c>
      <c r="B292" s="78" t="s">
        <v>10541</v>
      </c>
    </row>
    <row r="293" spans="1:2" x14ac:dyDescent="0.25">
      <c r="A293" s="78" t="s">
        <v>3558</v>
      </c>
      <c r="B293" s="78" t="s">
        <v>10541</v>
      </c>
    </row>
    <row r="294" spans="1:2" x14ac:dyDescent="0.25">
      <c r="A294" s="78" t="s">
        <v>3559</v>
      </c>
      <c r="B294" s="78" t="s">
        <v>10541</v>
      </c>
    </row>
    <row r="295" spans="1:2" x14ac:dyDescent="0.25">
      <c r="A295" s="78" t="s">
        <v>3560</v>
      </c>
      <c r="B295" s="78" t="s">
        <v>10541</v>
      </c>
    </row>
    <row r="296" spans="1:2" x14ac:dyDescent="0.25">
      <c r="A296" s="78" t="s">
        <v>3561</v>
      </c>
      <c r="B296" s="78" t="s">
        <v>10541</v>
      </c>
    </row>
    <row r="297" spans="1:2" x14ac:dyDescent="0.25">
      <c r="A297" s="78" t="s">
        <v>3562</v>
      </c>
      <c r="B297" s="78" t="s">
        <v>10541</v>
      </c>
    </row>
    <row r="298" spans="1:2" x14ac:dyDescent="0.25">
      <c r="A298" s="78" t="s">
        <v>3563</v>
      </c>
      <c r="B298" s="78" t="s">
        <v>10541</v>
      </c>
    </row>
    <row r="299" spans="1:2" x14ac:dyDescent="0.25">
      <c r="A299" s="78" t="s">
        <v>3035</v>
      </c>
      <c r="B299" s="78" t="s">
        <v>10541</v>
      </c>
    </row>
    <row r="300" spans="1:2" x14ac:dyDescent="0.25">
      <c r="A300" s="78" t="s">
        <v>3564</v>
      </c>
      <c r="B300" s="78" t="s">
        <v>10541</v>
      </c>
    </row>
    <row r="301" spans="1:2" x14ac:dyDescent="0.25">
      <c r="A301" s="78" t="s">
        <v>3565</v>
      </c>
      <c r="B301" s="78" t="s">
        <v>10541</v>
      </c>
    </row>
    <row r="302" spans="1:2" x14ac:dyDescent="0.25">
      <c r="A302" s="78" t="s">
        <v>2998</v>
      </c>
      <c r="B302" s="78" t="s">
        <v>10541</v>
      </c>
    </row>
    <row r="303" spans="1:2" x14ac:dyDescent="0.25">
      <c r="A303" s="78" t="s">
        <v>3566</v>
      </c>
      <c r="B303" s="78" t="s">
        <v>10541</v>
      </c>
    </row>
    <row r="304" spans="1:2" x14ac:dyDescent="0.25">
      <c r="A304" s="78" t="s">
        <v>3567</v>
      </c>
      <c r="B304" s="78" t="s">
        <v>10541</v>
      </c>
    </row>
    <row r="305" spans="1:2" x14ac:dyDescent="0.25">
      <c r="A305" s="78" t="s">
        <v>3568</v>
      </c>
      <c r="B305" s="78" t="s">
        <v>10541</v>
      </c>
    </row>
    <row r="306" spans="1:2" x14ac:dyDescent="0.25">
      <c r="A306" s="78" t="s">
        <v>3569</v>
      </c>
      <c r="B306" s="78" t="s">
        <v>10541</v>
      </c>
    </row>
    <row r="307" spans="1:2" x14ac:dyDescent="0.25">
      <c r="A307" s="78" t="s">
        <v>3570</v>
      </c>
      <c r="B307" s="78" t="s">
        <v>10541</v>
      </c>
    </row>
    <row r="308" spans="1:2" x14ac:dyDescent="0.25">
      <c r="A308" s="78" t="s">
        <v>3004</v>
      </c>
      <c r="B308" s="78" t="s">
        <v>10541</v>
      </c>
    </row>
    <row r="309" spans="1:2" x14ac:dyDescent="0.25">
      <c r="A309" s="78" t="s">
        <v>3571</v>
      </c>
      <c r="B309" s="78" t="s">
        <v>10541</v>
      </c>
    </row>
    <row r="310" spans="1:2" x14ac:dyDescent="0.25">
      <c r="A310" s="78" t="s">
        <v>3572</v>
      </c>
      <c r="B310" s="78" t="s">
        <v>10541</v>
      </c>
    </row>
    <row r="311" spans="1:2" x14ac:dyDescent="0.25">
      <c r="A311" s="78" t="s">
        <v>3573</v>
      </c>
      <c r="B311" s="78" t="s">
        <v>10541</v>
      </c>
    </row>
    <row r="312" spans="1:2" x14ac:dyDescent="0.25">
      <c r="A312" s="78" t="s">
        <v>3574</v>
      </c>
      <c r="B312" s="78" t="s">
        <v>10541</v>
      </c>
    </row>
    <row r="313" spans="1:2" x14ac:dyDescent="0.25">
      <c r="A313" s="78" t="s">
        <v>3575</v>
      </c>
      <c r="B313" s="78" t="s">
        <v>10541</v>
      </c>
    </row>
    <row r="314" spans="1:2" x14ac:dyDescent="0.25">
      <c r="A314" s="78" t="s">
        <v>3576</v>
      </c>
      <c r="B314" s="78" t="s">
        <v>10541</v>
      </c>
    </row>
    <row r="315" spans="1:2" x14ac:dyDescent="0.25">
      <c r="A315" s="78" t="s">
        <v>3577</v>
      </c>
      <c r="B315" s="78" t="s">
        <v>10541</v>
      </c>
    </row>
    <row r="316" spans="1:2" x14ac:dyDescent="0.25">
      <c r="A316" s="78" t="s">
        <v>3578</v>
      </c>
      <c r="B316" s="78" t="s">
        <v>10541</v>
      </c>
    </row>
    <row r="317" spans="1:2" x14ac:dyDescent="0.25">
      <c r="A317" s="78" t="s">
        <v>3579</v>
      </c>
      <c r="B317" s="78" t="s">
        <v>10541</v>
      </c>
    </row>
    <row r="318" spans="1:2" x14ac:dyDescent="0.25">
      <c r="A318" s="78" t="s">
        <v>3580</v>
      </c>
      <c r="B318" s="78" t="s">
        <v>10541</v>
      </c>
    </row>
    <row r="319" spans="1:2" x14ac:dyDescent="0.25">
      <c r="A319" s="78" t="s">
        <v>3581</v>
      </c>
      <c r="B319" s="78" t="s">
        <v>10541</v>
      </c>
    </row>
    <row r="320" spans="1:2" x14ac:dyDescent="0.25">
      <c r="A320" s="78" t="s">
        <v>3582</v>
      </c>
      <c r="B320" s="78" t="s">
        <v>10541</v>
      </c>
    </row>
    <row r="321" spans="1:2" x14ac:dyDescent="0.25">
      <c r="A321" s="78" t="s">
        <v>3583</v>
      </c>
      <c r="B321" s="78" t="s">
        <v>10541</v>
      </c>
    </row>
    <row r="322" spans="1:2" x14ac:dyDescent="0.25">
      <c r="A322" s="78" t="s">
        <v>3584</v>
      </c>
      <c r="B322" s="78" t="s">
        <v>10541</v>
      </c>
    </row>
    <row r="323" spans="1:2" x14ac:dyDescent="0.25">
      <c r="A323" s="78" t="s">
        <v>3247</v>
      </c>
      <c r="B323" s="78" t="s">
        <v>10541</v>
      </c>
    </row>
    <row r="324" spans="1:2" x14ac:dyDescent="0.25">
      <c r="A324" s="78" t="s">
        <v>3178</v>
      </c>
      <c r="B324" s="78" t="s">
        <v>10541</v>
      </c>
    </row>
    <row r="325" spans="1:2" x14ac:dyDescent="0.25">
      <c r="A325" s="78" t="s">
        <v>3585</v>
      </c>
      <c r="B325" s="78" t="s">
        <v>10541</v>
      </c>
    </row>
    <row r="326" spans="1:2" x14ac:dyDescent="0.25">
      <c r="A326" s="78" t="s">
        <v>3586</v>
      </c>
      <c r="B326" s="78" t="s">
        <v>10541</v>
      </c>
    </row>
    <row r="327" spans="1:2" x14ac:dyDescent="0.25">
      <c r="A327" s="78" t="s">
        <v>3587</v>
      </c>
      <c r="B327" s="78" t="s">
        <v>10541</v>
      </c>
    </row>
    <row r="328" spans="1:2" x14ac:dyDescent="0.25">
      <c r="A328" s="78" t="s">
        <v>3588</v>
      </c>
      <c r="B328" s="78" t="s">
        <v>10541</v>
      </c>
    </row>
    <row r="329" spans="1:2" x14ac:dyDescent="0.25">
      <c r="A329" s="78" t="s">
        <v>3589</v>
      </c>
      <c r="B329" s="78" t="s">
        <v>10541</v>
      </c>
    </row>
    <row r="330" spans="1:2" x14ac:dyDescent="0.25">
      <c r="A330" s="78" t="s">
        <v>3590</v>
      </c>
      <c r="B330" s="78" t="s">
        <v>10541</v>
      </c>
    </row>
    <row r="331" spans="1:2" x14ac:dyDescent="0.25">
      <c r="A331" s="78" t="s">
        <v>3591</v>
      </c>
      <c r="B331" s="78" t="s">
        <v>10541</v>
      </c>
    </row>
    <row r="332" spans="1:2" x14ac:dyDescent="0.25">
      <c r="A332" s="78" t="s">
        <v>3592</v>
      </c>
      <c r="B332" s="78" t="s">
        <v>10541</v>
      </c>
    </row>
    <row r="333" spans="1:2" x14ac:dyDescent="0.25">
      <c r="A333" s="78" t="s">
        <v>3593</v>
      </c>
      <c r="B333" s="78" t="s">
        <v>10541</v>
      </c>
    </row>
    <row r="334" spans="1:2" x14ac:dyDescent="0.25">
      <c r="A334" s="78" t="s">
        <v>3594</v>
      </c>
      <c r="B334" s="78" t="s">
        <v>10541</v>
      </c>
    </row>
    <row r="335" spans="1:2" x14ac:dyDescent="0.25">
      <c r="A335" s="78" t="s">
        <v>2980</v>
      </c>
      <c r="B335" s="78" t="s">
        <v>10541</v>
      </c>
    </row>
    <row r="336" spans="1:2" x14ac:dyDescent="0.25">
      <c r="A336" s="78" t="s">
        <v>3071</v>
      </c>
      <c r="B336" s="78" t="s">
        <v>10541</v>
      </c>
    </row>
    <row r="337" spans="1:2" x14ac:dyDescent="0.25">
      <c r="A337" s="78" t="s">
        <v>3595</v>
      </c>
      <c r="B337" s="78" t="s">
        <v>10541</v>
      </c>
    </row>
    <row r="338" spans="1:2" x14ac:dyDescent="0.25">
      <c r="A338" s="78" t="s">
        <v>3596</v>
      </c>
      <c r="B338" s="78" t="s">
        <v>10541</v>
      </c>
    </row>
    <row r="339" spans="1:2" x14ac:dyDescent="0.25">
      <c r="A339" s="78" t="s">
        <v>3036</v>
      </c>
      <c r="B339" s="78" t="s">
        <v>10541</v>
      </c>
    </row>
    <row r="340" spans="1:2" x14ac:dyDescent="0.25">
      <c r="A340" s="78" t="s">
        <v>3005</v>
      </c>
      <c r="B340" s="78" t="s">
        <v>10541</v>
      </c>
    </row>
    <row r="341" spans="1:2" x14ac:dyDescent="0.25">
      <c r="A341" s="78" t="s">
        <v>3079</v>
      </c>
      <c r="B341" s="78" t="s">
        <v>10541</v>
      </c>
    </row>
    <row r="342" spans="1:2" x14ac:dyDescent="0.25">
      <c r="A342" s="78" t="s">
        <v>3597</v>
      </c>
      <c r="B342" s="78" t="s">
        <v>10541</v>
      </c>
    </row>
    <row r="343" spans="1:2" x14ac:dyDescent="0.25">
      <c r="A343" s="78" t="s">
        <v>3598</v>
      </c>
      <c r="B343" s="78" t="s">
        <v>10541</v>
      </c>
    </row>
    <row r="344" spans="1:2" x14ac:dyDescent="0.25">
      <c r="A344" s="78" t="s">
        <v>3599</v>
      </c>
      <c r="B344" s="78" t="s">
        <v>10541</v>
      </c>
    </row>
    <row r="345" spans="1:2" x14ac:dyDescent="0.25">
      <c r="A345" s="78" t="s">
        <v>3600</v>
      </c>
      <c r="B345" s="78" t="s">
        <v>10541</v>
      </c>
    </row>
    <row r="346" spans="1:2" x14ac:dyDescent="0.25">
      <c r="A346" s="78" t="s">
        <v>3601</v>
      </c>
      <c r="B346" s="78" t="s">
        <v>10541</v>
      </c>
    </row>
    <row r="347" spans="1:2" x14ac:dyDescent="0.25">
      <c r="A347" s="78" t="s">
        <v>3015</v>
      </c>
      <c r="B347" s="78" t="s">
        <v>10541</v>
      </c>
    </row>
    <row r="348" spans="1:2" x14ac:dyDescent="0.25">
      <c r="A348" s="78" t="s">
        <v>3262</v>
      </c>
      <c r="B348" s="78" t="s">
        <v>10541</v>
      </c>
    </row>
    <row r="349" spans="1:2" x14ac:dyDescent="0.25">
      <c r="A349" s="78" t="s">
        <v>3602</v>
      </c>
      <c r="B349" s="78" t="s">
        <v>10541</v>
      </c>
    </row>
    <row r="350" spans="1:2" x14ac:dyDescent="0.25">
      <c r="A350" s="78" t="s">
        <v>3603</v>
      </c>
      <c r="B350" s="78" t="s">
        <v>10541</v>
      </c>
    </row>
    <row r="351" spans="1:2" x14ac:dyDescent="0.25">
      <c r="A351" s="78" t="s">
        <v>3604</v>
      </c>
      <c r="B351" s="78" t="s">
        <v>10541</v>
      </c>
    </row>
    <row r="352" spans="1:2" x14ac:dyDescent="0.25">
      <c r="A352" s="78" t="s">
        <v>3605</v>
      </c>
      <c r="B352" s="78" t="s">
        <v>10541</v>
      </c>
    </row>
    <row r="353" spans="1:2" x14ac:dyDescent="0.25">
      <c r="A353" s="78" t="s">
        <v>3606</v>
      </c>
      <c r="B353" s="78" t="s">
        <v>10541</v>
      </c>
    </row>
    <row r="354" spans="1:2" x14ac:dyDescent="0.25">
      <c r="A354" s="78" t="s">
        <v>3607</v>
      </c>
      <c r="B354" s="78" t="s">
        <v>10541</v>
      </c>
    </row>
    <row r="355" spans="1:2" x14ac:dyDescent="0.25">
      <c r="A355" s="78" t="s">
        <v>3281</v>
      </c>
      <c r="B355" s="78" t="s">
        <v>10541</v>
      </c>
    </row>
    <row r="356" spans="1:2" x14ac:dyDescent="0.25">
      <c r="A356" s="78" t="s">
        <v>3608</v>
      </c>
      <c r="B356" s="78" t="s">
        <v>10541</v>
      </c>
    </row>
    <row r="357" spans="1:2" x14ac:dyDescent="0.25">
      <c r="A357" s="78" t="s">
        <v>3609</v>
      </c>
      <c r="B357" s="78" t="s">
        <v>10541</v>
      </c>
    </row>
    <row r="358" spans="1:2" x14ac:dyDescent="0.25">
      <c r="A358" s="78" t="s">
        <v>3610</v>
      </c>
      <c r="B358" s="78" t="s">
        <v>10541</v>
      </c>
    </row>
    <row r="359" spans="1:2" x14ac:dyDescent="0.25">
      <c r="A359" s="78" t="s">
        <v>3611</v>
      </c>
      <c r="B359" s="78" t="s">
        <v>10541</v>
      </c>
    </row>
    <row r="360" spans="1:2" x14ac:dyDescent="0.25">
      <c r="A360" s="78" t="s">
        <v>3062</v>
      </c>
      <c r="B360" s="78" t="s">
        <v>10541</v>
      </c>
    </row>
    <row r="361" spans="1:2" x14ac:dyDescent="0.25">
      <c r="A361" s="78" t="s">
        <v>3612</v>
      </c>
      <c r="B361" s="78" t="s">
        <v>10541</v>
      </c>
    </row>
    <row r="362" spans="1:2" x14ac:dyDescent="0.25">
      <c r="A362" s="78" t="s">
        <v>3613</v>
      </c>
      <c r="B362" s="78" t="s">
        <v>10541</v>
      </c>
    </row>
    <row r="363" spans="1:2" x14ac:dyDescent="0.25">
      <c r="A363" s="78" t="s">
        <v>3614</v>
      </c>
      <c r="B363" s="78" t="s">
        <v>10541</v>
      </c>
    </row>
    <row r="364" spans="1:2" x14ac:dyDescent="0.25">
      <c r="A364" s="78" t="s">
        <v>3070</v>
      </c>
      <c r="B364" s="78" t="s">
        <v>10541</v>
      </c>
    </row>
    <row r="365" spans="1:2" x14ac:dyDescent="0.25">
      <c r="A365" s="78" t="s">
        <v>3615</v>
      </c>
      <c r="B365" s="78" t="s">
        <v>10541</v>
      </c>
    </row>
    <row r="366" spans="1:2" x14ac:dyDescent="0.25">
      <c r="A366" s="78" t="s">
        <v>3616</v>
      </c>
      <c r="B366" s="78" t="s">
        <v>10541</v>
      </c>
    </row>
    <row r="367" spans="1:2" x14ac:dyDescent="0.25">
      <c r="A367" s="78" t="s">
        <v>3617</v>
      </c>
      <c r="B367" s="78" t="s">
        <v>10541</v>
      </c>
    </row>
    <row r="368" spans="1:2" x14ac:dyDescent="0.25">
      <c r="A368" s="78" t="s">
        <v>3618</v>
      </c>
      <c r="B368" s="78" t="s">
        <v>10541</v>
      </c>
    </row>
    <row r="369" spans="1:2" x14ac:dyDescent="0.25">
      <c r="A369" s="78" t="s">
        <v>3619</v>
      </c>
      <c r="B369" s="78" t="s">
        <v>10541</v>
      </c>
    </row>
    <row r="370" spans="1:2" x14ac:dyDescent="0.25">
      <c r="A370" s="78" t="s">
        <v>3620</v>
      </c>
      <c r="B370" s="78" t="s">
        <v>10541</v>
      </c>
    </row>
    <row r="371" spans="1:2" x14ac:dyDescent="0.25">
      <c r="A371" s="78" t="s">
        <v>3621</v>
      </c>
      <c r="B371" s="78" t="s">
        <v>10541</v>
      </c>
    </row>
    <row r="372" spans="1:2" x14ac:dyDescent="0.25">
      <c r="A372" s="78" t="s">
        <v>3065</v>
      </c>
      <c r="B372" s="78" t="s">
        <v>10541</v>
      </c>
    </row>
    <row r="373" spans="1:2" x14ac:dyDescent="0.25">
      <c r="A373" s="78" t="s">
        <v>3622</v>
      </c>
      <c r="B373" s="78" t="s">
        <v>10541</v>
      </c>
    </row>
    <row r="374" spans="1:2" x14ac:dyDescent="0.25">
      <c r="A374" s="78" t="s">
        <v>3623</v>
      </c>
      <c r="B374" s="78" t="s">
        <v>10541</v>
      </c>
    </row>
    <row r="375" spans="1:2" x14ac:dyDescent="0.25">
      <c r="A375" s="78" t="s">
        <v>3081</v>
      </c>
      <c r="B375" s="78" t="s">
        <v>10541</v>
      </c>
    </row>
    <row r="376" spans="1:2" x14ac:dyDescent="0.25">
      <c r="A376" s="78" t="s">
        <v>3624</v>
      </c>
      <c r="B376" s="78" t="s">
        <v>10541</v>
      </c>
    </row>
    <row r="377" spans="1:2" x14ac:dyDescent="0.25">
      <c r="A377" s="78" t="s">
        <v>3625</v>
      </c>
      <c r="B377" s="78" t="s">
        <v>10541</v>
      </c>
    </row>
    <row r="378" spans="1:2" x14ac:dyDescent="0.25">
      <c r="A378" s="78" t="s">
        <v>2986</v>
      </c>
      <c r="B378" s="78" t="s">
        <v>10541</v>
      </c>
    </row>
    <row r="379" spans="1:2" x14ac:dyDescent="0.25">
      <c r="A379" s="78" t="s">
        <v>3626</v>
      </c>
      <c r="B379" s="78" t="s">
        <v>10541</v>
      </c>
    </row>
    <row r="380" spans="1:2" x14ac:dyDescent="0.25">
      <c r="A380" s="78" t="s">
        <v>3627</v>
      </c>
      <c r="B380" s="78" t="s">
        <v>10541</v>
      </c>
    </row>
    <row r="381" spans="1:2" x14ac:dyDescent="0.25">
      <c r="A381" s="78" t="s">
        <v>3628</v>
      </c>
      <c r="B381" s="78" t="s">
        <v>10541</v>
      </c>
    </row>
    <row r="382" spans="1:2" x14ac:dyDescent="0.25">
      <c r="A382" s="78" t="s">
        <v>2999</v>
      </c>
      <c r="B382" s="78" t="s">
        <v>10541</v>
      </c>
    </row>
    <row r="383" spans="1:2" x14ac:dyDescent="0.25">
      <c r="A383" s="78" t="s">
        <v>3629</v>
      </c>
      <c r="B383" s="78" t="s">
        <v>10541</v>
      </c>
    </row>
    <row r="384" spans="1:2" x14ac:dyDescent="0.25">
      <c r="A384" s="78" t="s">
        <v>3630</v>
      </c>
      <c r="B384" s="78" t="s">
        <v>10541</v>
      </c>
    </row>
    <row r="385" spans="1:2" x14ac:dyDescent="0.25">
      <c r="A385" s="78" t="s">
        <v>3631</v>
      </c>
      <c r="B385" s="78" t="s">
        <v>10541</v>
      </c>
    </row>
    <row r="386" spans="1:2" x14ac:dyDescent="0.25">
      <c r="A386" s="78" t="s">
        <v>3632</v>
      </c>
      <c r="B386" s="78" t="s">
        <v>10541</v>
      </c>
    </row>
    <row r="387" spans="1:2" x14ac:dyDescent="0.25">
      <c r="A387" s="78" t="s">
        <v>3633</v>
      </c>
      <c r="B387" s="78" t="s">
        <v>10541</v>
      </c>
    </row>
    <row r="388" spans="1:2" x14ac:dyDescent="0.25">
      <c r="A388" s="78" t="s">
        <v>3634</v>
      </c>
      <c r="B388" s="78" t="s">
        <v>10541</v>
      </c>
    </row>
    <row r="389" spans="1:2" x14ac:dyDescent="0.25">
      <c r="A389" s="78" t="s">
        <v>3635</v>
      </c>
      <c r="B389" s="78" t="s">
        <v>10541</v>
      </c>
    </row>
    <row r="390" spans="1:2" x14ac:dyDescent="0.25">
      <c r="A390" s="78" t="s">
        <v>3636</v>
      </c>
      <c r="B390" s="78" t="s">
        <v>10541</v>
      </c>
    </row>
    <row r="391" spans="1:2" x14ac:dyDescent="0.25">
      <c r="A391" s="78" t="s">
        <v>3637</v>
      </c>
      <c r="B391" s="78" t="s">
        <v>10541</v>
      </c>
    </row>
    <row r="392" spans="1:2" x14ac:dyDescent="0.25">
      <c r="A392" s="78" t="s">
        <v>3638</v>
      </c>
      <c r="B392" s="78" t="s">
        <v>10541</v>
      </c>
    </row>
    <row r="393" spans="1:2" x14ac:dyDescent="0.25">
      <c r="A393" s="78" t="s">
        <v>3042</v>
      </c>
      <c r="B393" s="78" t="s">
        <v>10541</v>
      </c>
    </row>
    <row r="394" spans="1:2" x14ac:dyDescent="0.25">
      <c r="A394" s="78" t="s">
        <v>3639</v>
      </c>
      <c r="B394" s="78" t="s">
        <v>10541</v>
      </c>
    </row>
    <row r="395" spans="1:2" x14ac:dyDescent="0.25">
      <c r="A395" s="78" t="s">
        <v>3640</v>
      </c>
      <c r="B395" s="78" t="s">
        <v>10541</v>
      </c>
    </row>
    <row r="396" spans="1:2" x14ac:dyDescent="0.25">
      <c r="A396" s="78" t="s">
        <v>3641</v>
      </c>
      <c r="B396" s="78" t="s">
        <v>10541</v>
      </c>
    </row>
    <row r="397" spans="1:2" x14ac:dyDescent="0.25">
      <c r="A397" s="78" t="s">
        <v>3000</v>
      </c>
      <c r="B397" s="78" t="s">
        <v>10541</v>
      </c>
    </row>
    <row r="398" spans="1:2" x14ac:dyDescent="0.25">
      <c r="A398" s="78" t="s">
        <v>3642</v>
      </c>
      <c r="B398" s="78" t="s">
        <v>10541</v>
      </c>
    </row>
    <row r="399" spans="1:2" x14ac:dyDescent="0.25">
      <c r="A399" s="78" t="s">
        <v>3101</v>
      </c>
      <c r="B399" s="78" t="s">
        <v>10541</v>
      </c>
    </row>
    <row r="400" spans="1:2" x14ac:dyDescent="0.25">
      <c r="A400" s="78" t="s">
        <v>3009</v>
      </c>
      <c r="B400" s="78" t="s">
        <v>10541</v>
      </c>
    </row>
    <row r="401" spans="1:2" x14ac:dyDescent="0.25">
      <c r="A401" s="78" t="s">
        <v>3643</v>
      </c>
      <c r="B401" s="78" t="s">
        <v>10541</v>
      </c>
    </row>
    <row r="402" spans="1:2" x14ac:dyDescent="0.25">
      <c r="A402" s="78" t="s">
        <v>3644</v>
      </c>
      <c r="B402" s="78" t="s">
        <v>10541</v>
      </c>
    </row>
    <row r="403" spans="1:2" x14ac:dyDescent="0.25">
      <c r="A403" s="78" t="s">
        <v>3645</v>
      </c>
      <c r="B403" s="78" t="s">
        <v>10541</v>
      </c>
    </row>
    <row r="404" spans="1:2" x14ac:dyDescent="0.25">
      <c r="A404" s="78" t="s">
        <v>2985</v>
      </c>
      <c r="B404" s="78" t="s">
        <v>10541</v>
      </c>
    </row>
    <row r="405" spans="1:2" x14ac:dyDescent="0.25">
      <c r="A405" s="78" t="s">
        <v>3646</v>
      </c>
      <c r="B405" s="78" t="s">
        <v>10541</v>
      </c>
    </row>
    <row r="406" spans="1:2" x14ac:dyDescent="0.25">
      <c r="A406" s="78" t="s">
        <v>3647</v>
      </c>
      <c r="B406" s="78" t="s">
        <v>10541</v>
      </c>
    </row>
    <row r="407" spans="1:2" x14ac:dyDescent="0.25">
      <c r="A407" s="78" t="s">
        <v>3648</v>
      </c>
      <c r="B407" s="78" t="s">
        <v>10541</v>
      </c>
    </row>
    <row r="408" spans="1:2" x14ac:dyDescent="0.25">
      <c r="A408" s="78" t="s">
        <v>3649</v>
      </c>
      <c r="B408" s="78" t="s">
        <v>10541</v>
      </c>
    </row>
    <row r="409" spans="1:2" x14ac:dyDescent="0.25">
      <c r="A409" s="78" t="s">
        <v>3650</v>
      </c>
      <c r="B409" s="78" t="s">
        <v>10541</v>
      </c>
    </row>
    <row r="410" spans="1:2" x14ac:dyDescent="0.25">
      <c r="A410" s="78" t="s">
        <v>3651</v>
      </c>
      <c r="B410" s="78" t="s">
        <v>10541</v>
      </c>
    </row>
    <row r="411" spans="1:2" x14ac:dyDescent="0.25">
      <c r="A411" s="78" t="s">
        <v>3652</v>
      </c>
      <c r="B411" s="78" t="s">
        <v>10541</v>
      </c>
    </row>
    <row r="412" spans="1:2" x14ac:dyDescent="0.25">
      <c r="A412" s="78" t="s">
        <v>3653</v>
      </c>
      <c r="B412" s="78" t="s">
        <v>10541</v>
      </c>
    </row>
    <row r="413" spans="1:2" x14ac:dyDescent="0.25">
      <c r="A413" s="78" t="s">
        <v>3654</v>
      </c>
      <c r="B413" s="78" t="s">
        <v>10541</v>
      </c>
    </row>
    <row r="414" spans="1:2" x14ac:dyDescent="0.25">
      <c r="A414" s="78" t="s">
        <v>3655</v>
      </c>
      <c r="B414" s="78" t="s">
        <v>10541</v>
      </c>
    </row>
    <row r="415" spans="1:2" x14ac:dyDescent="0.25">
      <c r="A415" s="78" t="s">
        <v>3656</v>
      </c>
      <c r="B415" s="78" t="s">
        <v>10541</v>
      </c>
    </row>
    <row r="416" spans="1:2" x14ac:dyDescent="0.25">
      <c r="A416" s="78" t="s">
        <v>3657</v>
      </c>
      <c r="B416" s="78" t="s">
        <v>10541</v>
      </c>
    </row>
    <row r="417" spans="1:2" x14ac:dyDescent="0.25">
      <c r="A417" s="78" t="s">
        <v>3658</v>
      </c>
      <c r="B417" s="78" t="s">
        <v>10541</v>
      </c>
    </row>
    <row r="418" spans="1:2" x14ac:dyDescent="0.25">
      <c r="A418" s="78" t="s">
        <v>3659</v>
      </c>
      <c r="B418" s="78" t="s">
        <v>10541</v>
      </c>
    </row>
    <row r="419" spans="1:2" x14ac:dyDescent="0.25">
      <c r="A419" s="78" t="s">
        <v>3660</v>
      </c>
      <c r="B419" s="78" t="s">
        <v>10541</v>
      </c>
    </row>
    <row r="420" spans="1:2" x14ac:dyDescent="0.25">
      <c r="A420" s="78" t="s">
        <v>3661</v>
      </c>
      <c r="B420" s="78" t="s">
        <v>10541</v>
      </c>
    </row>
    <row r="421" spans="1:2" x14ac:dyDescent="0.25">
      <c r="A421" s="78" t="s">
        <v>3662</v>
      </c>
      <c r="B421" s="78" t="s">
        <v>10541</v>
      </c>
    </row>
    <row r="422" spans="1:2" x14ac:dyDescent="0.25">
      <c r="A422" s="78" t="s">
        <v>3663</v>
      </c>
      <c r="B422" s="78" t="s">
        <v>10541</v>
      </c>
    </row>
    <row r="423" spans="1:2" x14ac:dyDescent="0.25">
      <c r="A423" s="78" t="s">
        <v>3664</v>
      </c>
      <c r="B423" s="78" t="s">
        <v>10541</v>
      </c>
    </row>
    <row r="424" spans="1:2" x14ac:dyDescent="0.25">
      <c r="A424" s="78" t="s">
        <v>3665</v>
      </c>
      <c r="B424" s="78" t="s">
        <v>10541</v>
      </c>
    </row>
    <row r="425" spans="1:2" x14ac:dyDescent="0.25">
      <c r="A425" s="78" t="s">
        <v>3199</v>
      </c>
      <c r="B425" s="78" t="s">
        <v>10541</v>
      </c>
    </row>
    <row r="426" spans="1:2" x14ac:dyDescent="0.25">
      <c r="A426" s="78" t="s">
        <v>3666</v>
      </c>
      <c r="B426" s="78" t="s">
        <v>10541</v>
      </c>
    </row>
    <row r="427" spans="1:2" x14ac:dyDescent="0.25">
      <c r="A427" s="78" t="s">
        <v>3667</v>
      </c>
      <c r="B427" s="78" t="s">
        <v>10541</v>
      </c>
    </row>
    <row r="428" spans="1:2" x14ac:dyDescent="0.25">
      <c r="A428" s="78" t="s">
        <v>3119</v>
      </c>
      <c r="B428" s="78" t="s">
        <v>10541</v>
      </c>
    </row>
    <row r="429" spans="1:2" x14ac:dyDescent="0.25">
      <c r="A429" s="78" t="s">
        <v>3111</v>
      </c>
      <c r="B429" s="78" t="s">
        <v>10541</v>
      </c>
    </row>
    <row r="430" spans="1:2" x14ac:dyDescent="0.25">
      <c r="A430" s="78" t="s">
        <v>3668</v>
      </c>
      <c r="B430" s="78" t="s">
        <v>10541</v>
      </c>
    </row>
    <row r="431" spans="1:2" x14ac:dyDescent="0.25">
      <c r="A431" s="78" t="s">
        <v>3669</v>
      </c>
      <c r="B431" s="78" t="s">
        <v>10541</v>
      </c>
    </row>
    <row r="432" spans="1:2" x14ac:dyDescent="0.25">
      <c r="A432" s="78" t="s">
        <v>3670</v>
      </c>
      <c r="B432" s="78" t="s">
        <v>10541</v>
      </c>
    </row>
    <row r="433" spans="1:2" x14ac:dyDescent="0.25">
      <c r="A433" s="78" t="s">
        <v>3007</v>
      </c>
      <c r="B433" s="78" t="s">
        <v>10541</v>
      </c>
    </row>
    <row r="434" spans="1:2" x14ac:dyDescent="0.25">
      <c r="A434" s="78" t="s">
        <v>3671</v>
      </c>
      <c r="B434" s="78" t="s">
        <v>10541</v>
      </c>
    </row>
    <row r="435" spans="1:2" x14ac:dyDescent="0.25">
      <c r="A435" s="78" t="s">
        <v>3672</v>
      </c>
      <c r="B435" s="78" t="s">
        <v>10541</v>
      </c>
    </row>
    <row r="436" spans="1:2" x14ac:dyDescent="0.25">
      <c r="A436" s="78" t="s">
        <v>3673</v>
      </c>
      <c r="B436" s="78" t="s">
        <v>10541</v>
      </c>
    </row>
    <row r="437" spans="1:2" x14ac:dyDescent="0.25">
      <c r="A437" s="78" t="s">
        <v>3674</v>
      </c>
      <c r="B437" s="78" t="s">
        <v>10541</v>
      </c>
    </row>
    <row r="438" spans="1:2" x14ac:dyDescent="0.25">
      <c r="A438" s="78" t="s">
        <v>3675</v>
      </c>
      <c r="B438" s="78" t="s">
        <v>10541</v>
      </c>
    </row>
    <row r="439" spans="1:2" x14ac:dyDescent="0.25">
      <c r="A439" s="78" t="s">
        <v>3012</v>
      </c>
      <c r="B439" s="78" t="s">
        <v>10541</v>
      </c>
    </row>
    <row r="440" spans="1:2" x14ac:dyDescent="0.25">
      <c r="A440" s="78" t="s">
        <v>3100</v>
      </c>
      <c r="B440" s="78" t="s">
        <v>10541</v>
      </c>
    </row>
    <row r="441" spans="1:2" x14ac:dyDescent="0.25">
      <c r="A441" s="78" t="s">
        <v>3676</v>
      </c>
      <c r="B441" s="78" t="s">
        <v>10541</v>
      </c>
    </row>
    <row r="442" spans="1:2" x14ac:dyDescent="0.25">
      <c r="A442" s="78" t="s">
        <v>3677</v>
      </c>
      <c r="B442" s="78" t="s">
        <v>10541</v>
      </c>
    </row>
    <row r="443" spans="1:2" x14ac:dyDescent="0.25">
      <c r="A443" s="78" t="s">
        <v>3112</v>
      </c>
      <c r="B443" s="78" t="s">
        <v>10541</v>
      </c>
    </row>
    <row r="444" spans="1:2" x14ac:dyDescent="0.25">
      <c r="A444" s="78" t="s">
        <v>3678</v>
      </c>
      <c r="B444" s="78" t="s">
        <v>10541</v>
      </c>
    </row>
    <row r="445" spans="1:2" x14ac:dyDescent="0.25">
      <c r="A445" s="78" t="s">
        <v>3679</v>
      </c>
      <c r="B445" s="78" t="s">
        <v>10541</v>
      </c>
    </row>
    <row r="446" spans="1:2" x14ac:dyDescent="0.25">
      <c r="A446" s="78" t="s">
        <v>3680</v>
      </c>
      <c r="B446" s="78" t="s">
        <v>10541</v>
      </c>
    </row>
    <row r="447" spans="1:2" x14ac:dyDescent="0.25">
      <c r="A447" s="78" t="s">
        <v>3681</v>
      </c>
      <c r="B447" s="78" t="s">
        <v>10541</v>
      </c>
    </row>
    <row r="448" spans="1:2" x14ac:dyDescent="0.25">
      <c r="A448" s="78" t="s">
        <v>3682</v>
      </c>
      <c r="B448" s="78" t="s">
        <v>10541</v>
      </c>
    </row>
    <row r="449" spans="1:2" x14ac:dyDescent="0.25">
      <c r="A449" s="78" t="s">
        <v>3683</v>
      </c>
      <c r="B449" s="78" t="s">
        <v>10541</v>
      </c>
    </row>
    <row r="450" spans="1:2" x14ac:dyDescent="0.25">
      <c r="A450" s="78" t="s">
        <v>3684</v>
      </c>
      <c r="B450" s="78" t="s">
        <v>10541</v>
      </c>
    </row>
    <row r="451" spans="1:2" x14ac:dyDescent="0.25">
      <c r="A451" s="78" t="s">
        <v>3685</v>
      </c>
      <c r="B451" s="78" t="s">
        <v>10541</v>
      </c>
    </row>
    <row r="452" spans="1:2" x14ac:dyDescent="0.25">
      <c r="A452" s="78" t="s">
        <v>3686</v>
      </c>
      <c r="B452" s="78" t="s">
        <v>10541</v>
      </c>
    </row>
    <row r="453" spans="1:2" x14ac:dyDescent="0.25">
      <c r="A453" s="78" t="s">
        <v>3687</v>
      </c>
      <c r="B453" s="78" t="s">
        <v>10541</v>
      </c>
    </row>
    <row r="454" spans="1:2" x14ac:dyDescent="0.25">
      <c r="A454" s="78" t="s">
        <v>3688</v>
      </c>
      <c r="B454" s="78" t="s">
        <v>10541</v>
      </c>
    </row>
    <row r="455" spans="1:2" x14ac:dyDescent="0.25">
      <c r="A455" s="78" t="s">
        <v>3689</v>
      </c>
      <c r="B455" s="78" t="s">
        <v>10541</v>
      </c>
    </row>
    <row r="456" spans="1:2" x14ac:dyDescent="0.25">
      <c r="A456" s="78" t="s">
        <v>3273</v>
      </c>
      <c r="B456" s="78" t="s">
        <v>10541</v>
      </c>
    </row>
    <row r="457" spans="1:2" x14ac:dyDescent="0.25">
      <c r="A457" s="78" t="s">
        <v>3690</v>
      </c>
      <c r="B457" s="78" t="s">
        <v>10541</v>
      </c>
    </row>
    <row r="458" spans="1:2" x14ac:dyDescent="0.25">
      <c r="A458" s="78" t="s">
        <v>3021</v>
      </c>
      <c r="B458" s="78" t="s">
        <v>10541</v>
      </c>
    </row>
    <row r="459" spans="1:2" x14ac:dyDescent="0.25">
      <c r="A459" s="78" t="s">
        <v>3691</v>
      </c>
      <c r="B459" s="78" t="s">
        <v>10541</v>
      </c>
    </row>
    <row r="460" spans="1:2" x14ac:dyDescent="0.25">
      <c r="A460" s="78" t="s">
        <v>3692</v>
      </c>
      <c r="B460" s="78" t="s">
        <v>10541</v>
      </c>
    </row>
    <row r="461" spans="1:2" x14ac:dyDescent="0.25">
      <c r="A461" s="78" t="s">
        <v>3693</v>
      </c>
      <c r="B461" s="78" t="s">
        <v>10541</v>
      </c>
    </row>
    <row r="462" spans="1:2" x14ac:dyDescent="0.25">
      <c r="A462" s="78" t="s">
        <v>3694</v>
      </c>
      <c r="B462" s="78" t="s">
        <v>10541</v>
      </c>
    </row>
    <row r="463" spans="1:2" x14ac:dyDescent="0.25">
      <c r="A463" s="78" t="s">
        <v>3695</v>
      </c>
      <c r="B463" s="78" t="s">
        <v>10541</v>
      </c>
    </row>
    <row r="464" spans="1:2" x14ac:dyDescent="0.25">
      <c r="A464" s="78" t="s">
        <v>3696</v>
      </c>
      <c r="B464" s="78" t="s">
        <v>10541</v>
      </c>
    </row>
    <row r="465" spans="1:2" x14ac:dyDescent="0.25">
      <c r="A465" s="78" t="s">
        <v>3697</v>
      </c>
      <c r="B465" s="78" t="s">
        <v>10541</v>
      </c>
    </row>
    <row r="466" spans="1:2" x14ac:dyDescent="0.25">
      <c r="A466" s="78" t="s">
        <v>3698</v>
      </c>
      <c r="B466" s="78" t="s">
        <v>10541</v>
      </c>
    </row>
    <row r="467" spans="1:2" x14ac:dyDescent="0.25">
      <c r="A467" s="78" t="s">
        <v>3699</v>
      </c>
      <c r="B467" s="78" t="s">
        <v>10541</v>
      </c>
    </row>
    <row r="468" spans="1:2" x14ac:dyDescent="0.25">
      <c r="A468" s="78" t="s">
        <v>3700</v>
      </c>
      <c r="B468" s="78" t="s">
        <v>10541</v>
      </c>
    </row>
    <row r="469" spans="1:2" x14ac:dyDescent="0.25">
      <c r="A469" s="78" t="s">
        <v>3701</v>
      </c>
      <c r="B469" s="78" t="s">
        <v>10541</v>
      </c>
    </row>
    <row r="470" spans="1:2" x14ac:dyDescent="0.25">
      <c r="A470" s="78" t="s">
        <v>3702</v>
      </c>
      <c r="B470" s="78" t="s">
        <v>10541</v>
      </c>
    </row>
    <row r="471" spans="1:2" x14ac:dyDescent="0.25">
      <c r="A471" s="78" t="s">
        <v>3703</v>
      </c>
      <c r="B471" s="78" t="s">
        <v>10541</v>
      </c>
    </row>
    <row r="472" spans="1:2" x14ac:dyDescent="0.25">
      <c r="A472" s="78" t="s">
        <v>3704</v>
      </c>
      <c r="B472" s="78" t="s">
        <v>10541</v>
      </c>
    </row>
    <row r="473" spans="1:2" x14ac:dyDescent="0.25">
      <c r="A473" s="78" t="s">
        <v>3705</v>
      </c>
      <c r="B473" s="78" t="s">
        <v>10541</v>
      </c>
    </row>
    <row r="474" spans="1:2" x14ac:dyDescent="0.25">
      <c r="A474" s="78" t="s">
        <v>3706</v>
      </c>
      <c r="B474" s="78" t="s">
        <v>10541</v>
      </c>
    </row>
    <row r="475" spans="1:2" x14ac:dyDescent="0.25">
      <c r="A475" s="78" t="s">
        <v>3707</v>
      </c>
      <c r="B475" s="78" t="s">
        <v>10541</v>
      </c>
    </row>
    <row r="476" spans="1:2" x14ac:dyDescent="0.25">
      <c r="A476" s="78" t="s">
        <v>3708</v>
      </c>
      <c r="B476" s="78" t="s">
        <v>10541</v>
      </c>
    </row>
    <row r="477" spans="1:2" x14ac:dyDescent="0.25">
      <c r="A477" s="78" t="s">
        <v>3709</v>
      </c>
      <c r="B477" s="78" t="s">
        <v>10541</v>
      </c>
    </row>
    <row r="478" spans="1:2" x14ac:dyDescent="0.25">
      <c r="A478" s="78" t="s">
        <v>3710</v>
      </c>
      <c r="B478" s="78" t="s">
        <v>10541</v>
      </c>
    </row>
    <row r="479" spans="1:2" x14ac:dyDescent="0.25">
      <c r="A479" s="78" t="s">
        <v>3711</v>
      </c>
      <c r="B479" s="78" t="s">
        <v>10541</v>
      </c>
    </row>
    <row r="480" spans="1:2" x14ac:dyDescent="0.25">
      <c r="A480" s="78" t="s">
        <v>3712</v>
      </c>
      <c r="B480" s="78" t="s">
        <v>10541</v>
      </c>
    </row>
    <row r="481" spans="1:2" x14ac:dyDescent="0.25">
      <c r="A481" s="78" t="s">
        <v>3713</v>
      </c>
      <c r="B481" s="78" t="s">
        <v>10541</v>
      </c>
    </row>
    <row r="482" spans="1:2" x14ac:dyDescent="0.25">
      <c r="A482" s="78" t="s">
        <v>3714</v>
      </c>
      <c r="B482" s="78" t="s">
        <v>10541</v>
      </c>
    </row>
    <row r="483" spans="1:2" x14ac:dyDescent="0.25">
      <c r="A483" s="78" t="s">
        <v>3715</v>
      </c>
      <c r="B483" s="78" t="s">
        <v>10541</v>
      </c>
    </row>
    <row r="484" spans="1:2" x14ac:dyDescent="0.25">
      <c r="A484" s="78" t="s">
        <v>3716</v>
      </c>
      <c r="B484" s="78" t="s">
        <v>10541</v>
      </c>
    </row>
    <row r="485" spans="1:2" x14ac:dyDescent="0.25">
      <c r="A485" s="78" t="s">
        <v>3717</v>
      </c>
      <c r="B485" s="78" t="s">
        <v>10541</v>
      </c>
    </row>
    <row r="486" spans="1:2" x14ac:dyDescent="0.25">
      <c r="A486" s="78" t="s">
        <v>3718</v>
      </c>
      <c r="B486" s="78" t="s">
        <v>10541</v>
      </c>
    </row>
    <row r="487" spans="1:2" x14ac:dyDescent="0.25">
      <c r="A487" s="78" t="s">
        <v>3719</v>
      </c>
      <c r="B487" s="78" t="s">
        <v>10541</v>
      </c>
    </row>
    <row r="488" spans="1:2" x14ac:dyDescent="0.25">
      <c r="A488" s="78" t="s">
        <v>3720</v>
      </c>
      <c r="B488" s="78" t="s">
        <v>10541</v>
      </c>
    </row>
    <row r="489" spans="1:2" x14ac:dyDescent="0.25">
      <c r="A489" s="78" t="s">
        <v>3721</v>
      </c>
      <c r="B489" s="78" t="s">
        <v>10541</v>
      </c>
    </row>
    <row r="490" spans="1:2" x14ac:dyDescent="0.25">
      <c r="A490" s="78" t="s">
        <v>3722</v>
      </c>
      <c r="B490" s="78" t="s">
        <v>10541</v>
      </c>
    </row>
    <row r="491" spans="1:2" x14ac:dyDescent="0.25">
      <c r="A491" s="78" t="s">
        <v>3723</v>
      </c>
      <c r="B491" s="78" t="s">
        <v>10541</v>
      </c>
    </row>
    <row r="492" spans="1:2" x14ac:dyDescent="0.25">
      <c r="A492" s="78" t="s">
        <v>3724</v>
      </c>
      <c r="B492" s="78" t="s">
        <v>10541</v>
      </c>
    </row>
    <row r="493" spans="1:2" x14ac:dyDescent="0.25">
      <c r="A493" s="78" t="s">
        <v>3725</v>
      </c>
      <c r="B493" s="78" t="s">
        <v>10541</v>
      </c>
    </row>
    <row r="494" spans="1:2" x14ac:dyDescent="0.25">
      <c r="A494" s="78" t="s">
        <v>3726</v>
      </c>
      <c r="B494" s="78" t="s">
        <v>10541</v>
      </c>
    </row>
    <row r="495" spans="1:2" x14ac:dyDescent="0.25">
      <c r="A495" s="78" t="s">
        <v>3727</v>
      </c>
      <c r="B495" s="78" t="s">
        <v>10541</v>
      </c>
    </row>
    <row r="496" spans="1:2" x14ac:dyDescent="0.25">
      <c r="A496" s="78" t="s">
        <v>3728</v>
      </c>
      <c r="B496" s="78" t="s">
        <v>10541</v>
      </c>
    </row>
    <row r="497" spans="1:2" x14ac:dyDescent="0.25">
      <c r="A497" s="78" t="s">
        <v>3729</v>
      </c>
      <c r="B497" s="78" t="s">
        <v>10541</v>
      </c>
    </row>
    <row r="498" spans="1:2" x14ac:dyDescent="0.25">
      <c r="A498" s="78" t="s">
        <v>3730</v>
      </c>
      <c r="B498" s="78" t="s">
        <v>10541</v>
      </c>
    </row>
    <row r="499" spans="1:2" x14ac:dyDescent="0.25">
      <c r="A499" s="78" t="s">
        <v>3731</v>
      </c>
      <c r="B499" s="78" t="s">
        <v>10541</v>
      </c>
    </row>
    <row r="500" spans="1:2" x14ac:dyDescent="0.25">
      <c r="A500" s="78" t="s">
        <v>3732</v>
      </c>
      <c r="B500" s="78" t="s">
        <v>10541</v>
      </c>
    </row>
    <row r="501" spans="1:2" x14ac:dyDescent="0.25">
      <c r="A501" s="78" t="s">
        <v>3733</v>
      </c>
      <c r="B501" s="78" t="s">
        <v>10541</v>
      </c>
    </row>
    <row r="502" spans="1:2" x14ac:dyDescent="0.25">
      <c r="A502" s="78" t="s">
        <v>3734</v>
      </c>
      <c r="B502" s="78" t="s">
        <v>10541</v>
      </c>
    </row>
    <row r="503" spans="1:2" x14ac:dyDescent="0.25">
      <c r="A503" s="78" t="s">
        <v>3735</v>
      </c>
      <c r="B503" s="78" t="s">
        <v>10541</v>
      </c>
    </row>
    <row r="504" spans="1:2" x14ac:dyDescent="0.25">
      <c r="A504" s="78" t="s">
        <v>3736</v>
      </c>
      <c r="B504" s="78" t="s">
        <v>10541</v>
      </c>
    </row>
    <row r="505" spans="1:2" x14ac:dyDescent="0.25">
      <c r="A505" s="78" t="s">
        <v>3737</v>
      </c>
      <c r="B505" s="78" t="s">
        <v>10541</v>
      </c>
    </row>
    <row r="506" spans="1:2" x14ac:dyDescent="0.25">
      <c r="A506" s="78" t="s">
        <v>3738</v>
      </c>
      <c r="B506" s="78" t="s">
        <v>10541</v>
      </c>
    </row>
    <row r="507" spans="1:2" x14ac:dyDescent="0.25">
      <c r="A507" s="78" t="s">
        <v>3739</v>
      </c>
      <c r="B507" s="78" t="s">
        <v>10541</v>
      </c>
    </row>
    <row r="508" spans="1:2" x14ac:dyDescent="0.25">
      <c r="A508" s="78" t="s">
        <v>3740</v>
      </c>
      <c r="B508" s="78" t="s">
        <v>10541</v>
      </c>
    </row>
    <row r="509" spans="1:2" x14ac:dyDescent="0.25">
      <c r="A509" s="78" t="s">
        <v>3741</v>
      </c>
      <c r="B509" s="78" t="s">
        <v>10541</v>
      </c>
    </row>
    <row r="510" spans="1:2" x14ac:dyDescent="0.25">
      <c r="A510" s="78" t="s">
        <v>3742</v>
      </c>
      <c r="B510" s="78" t="s">
        <v>10541</v>
      </c>
    </row>
    <row r="511" spans="1:2" x14ac:dyDescent="0.25">
      <c r="A511" s="78" t="s">
        <v>3743</v>
      </c>
      <c r="B511" s="78" t="s">
        <v>10541</v>
      </c>
    </row>
    <row r="512" spans="1:2" x14ac:dyDescent="0.25">
      <c r="A512" s="78" t="s">
        <v>3744</v>
      </c>
      <c r="B512" s="78" t="s">
        <v>10541</v>
      </c>
    </row>
    <row r="513" spans="1:2" x14ac:dyDescent="0.25">
      <c r="A513" s="78" t="s">
        <v>3745</v>
      </c>
      <c r="B513" s="78" t="s">
        <v>10541</v>
      </c>
    </row>
    <row r="514" spans="1:2" x14ac:dyDescent="0.25">
      <c r="A514" s="78" t="s">
        <v>3746</v>
      </c>
      <c r="B514" s="78" t="s">
        <v>10541</v>
      </c>
    </row>
    <row r="515" spans="1:2" x14ac:dyDescent="0.25">
      <c r="A515" s="78" t="s">
        <v>3747</v>
      </c>
      <c r="B515" s="78" t="s">
        <v>10541</v>
      </c>
    </row>
    <row r="516" spans="1:2" x14ac:dyDescent="0.25">
      <c r="A516" s="78" t="s">
        <v>3748</v>
      </c>
      <c r="B516" s="78" t="s">
        <v>10541</v>
      </c>
    </row>
    <row r="517" spans="1:2" x14ac:dyDescent="0.25">
      <c r="A517" s="78" t="s">
        <v>2990</v>
      </c>
      <c r="B517" s="78" t="s">
        <v>10541</v>
      </c>
    </row>
    <row r="518" spans="1:2" x14ac:dyDescent="0.25">
      <c r="A518" s="78" t="s">
        <v>3006</v>
      </c>
      <c r="B518" s="78" t="s">
        <v>10541</v>
      </c>
    </row>
    <row r="519" spans="1:2" x14ac:dyDescent="0.25">
      <c r="A519" s="78" t="s">
        <v>3749</v>
      </c>
      <c r="B519" s="78" t="s">
        <v>10541</v>
      </c>
    </row>
    <row r="520" spans="1:2" x14ac:dyDescent="0.25">
      <c r="A520" s="78" t="s">
        <v>3750</v>
      </c>
      <c r="B520" s="78" t="s">
        <v>10541</v>
      </c>
    </row>
    <row r="521" spans="1:2" x14ac:dyDescent="0.25">
      <c r="A521" s="78" t="s">
        <v>3751</v>
      </c>
      <c r="B521" s="78" t="s">
        <v>10541</v>
      </c>
    </row>
    <row r="522" spans="1:2" x14ac:dyDescent="0.25">
      <c r="A522" s="78" t="s">
        <v>3752</v>
      </c>
      <c r="B522" s="78" t="s">
        <v>10541</v>
      </c>
    </row>
    <row r="523" spans="1:2" x14ac:dyDescent="0.25">
      <c r="A523" s="78" t="s">
        <v>3753</v>
      </c>
      <c r="B523" s="78" t="s">
        <v>10541</v>
      </c>
    </row>
    <row r="524" spans="1:2" x14ac:dyDescent="0.25">
      <c r="A524" s="78" t="s">
        <v>3754</v>
      </c>
      <c r="B524" s="78" t="s">
        <v>10541</v>
      </c>
    </row>
    <row r="525" spans="1:2" x14ac:dyDescent="0.25">
      <c r="A525" s="78" t="s">
        <v>3755</v>
      </c>
      <c r="B525" s="78" t="s">
        <v>10541</v>
      </c>
    </row>
    <row r="526" spans="1:2" x14ac:dyDescent="0.25">
      <c r="A526" s="78" t="s">
        <v>3756</v>
      </c>
      <c r="B526" s="78" t="s">
        <v>10541</v>
      </c>
    </row>
    <row r="527" spans="1:2" x14ac:dyDescent="0.25">
      <c r="A527" s="78" t="s">
        <v>3757</v>
      </c>
      <c r="B527" s="78" t="s">
        <v>10541</v>
      </c>
    </row>
    <row r="528" spans="1:2" x14ac:dyDescent="0.25">
      <c r="A528" s="78" t="s">
        <v>3758</v>
      </c>
      <c r="B528" s="78" t="s">
        <v>10541</v>
      </c>
    </row>
    <row r="529" spans="1:2" x14ac:dyDescent="0.25">
      <c r="A529" s="78" t="s">
        <v>3759</v>
      </c>
      <c r="B529" s="78" t="s">
        <v>10541</v>
      </c>
    </row>
    <row r="530" spans="1:2" x14ac:dyDescent="0.25">
      <c r="A530" s="78" t="s">
        <v>3760</v>
      </c>
      <c r="B530" s="78" t="s">
        <v>10541</v>
      </c>
    </row>
    <row r="531" spans="1:2" x14ac:dyDescent="0.25">
      <c r="A531" s="78" t="s">
        <v>3761</v>
      </c>
      <c r="B531" s="78" t="s">
        <v>10542</v>
      </c>
    </row>
    <row r="532" spans="1:2" x14ac:dyDescent="0.25">
      <c r="A532" s="78" t="s">
        <v>3762</v>
      </c>
      <c r="B532" s="78" t="s">
        <v>10542</v>
      </c>
    </row>
    <row r="533" spans="1:2" x14ac:dyDescent="0.25">
      <c r="A533" s="78" t="s">
        <v>3763</v>
      </c>
      <c r="B533" s="78" t="s">
        <v>10542</v>
      </c>
    </row>
    <row r="534" spans="1:2" x14ac:dyDescent="0.25">
      <c r="A534" s="78" t="s">
        <v>3764</v>
      </c>
      <c r="B534" s="78" t="s">
        <v>10542</v>
      </c>
    </row>
    <row r="535" spans="1:2" x14ac:dyDescent="0.25">
      <c r="A535" s="78" t="s">
        <v>3765</v>
      </c>
      <c r="B535" s="78" t="s">
        <v>10542</v>
      </c>
    </row>
    <row r="536" spans="1:2" x14ac:dyDescent="0.25">
      <c r="A536" s="78" t="s">
        <v>3766</v>
      </c>
      <c r="B536" s="78" t="s">
        <v>10542</v>
      </c>
    </row>
    <row r="537" spans="1:2" x14ac:dyDescent="0.25">
      <c r="A537" s="78" t="s">
        <v>3767</v>
      </c>
      <c r="B537" s="78" t="s">
        <v>10542</v>
      </c>
    </row>
    <row r="538" spans="1:2" x14ac:dyDescent="0.25">
      <c r="A538" s="78" t="s">
        <v>3768</v>
      </c>
      <c r="B538" s="78" t="s">
        <v>10542</v>
      </c>
    </row>
    <row r="539" spans="1:2" x14ac:dyDescent="0.25">
      <c r="A539" s="78" t="s">
        <v>3769</v>
      </c>
      <c r="B539" s="78" t="s">
        <v>10542</v>
      </c>
    </row>
    <row r="540" spans="1:2" x14ac:dyDescent="0.25">
      <c r="A540" s="78" t="s">
        <v>3770</v>
      </c>
      <c r="B540" s="78" t="s">
        <v>10542</v>
      </c>
    </row>
    <row r="541" spans="1:2" x14ac:dyDescent="0.25">
      <c r="A541" s="78" t="s">
        <v>3771</v>
      </c>
      <c r="B541" s="78" t="s">
        <v>10542</v>
      </c>
    </row>
    <row r="542" spans="1:2" x14ac:dyDescent="0.25">
      <c r="A542" s="78" t="s">
        <v>3772</v>
      </c>
      <c r="B542" s="78" t="s">
        <v>10542</v>
      </c>
    </row>
    <row r="543" spans="1:2" x14ac:dyDescent="0.25">
      <c r="A543" s="78" t="s">
        <v>3773</v>
      </c>
      <c r="B543" s="78" t="s">
        <v>10542</v>
      </c>
    </row>
    <row r="544" spans="1:2" x14ac:dyDescent="0.25">
      <c r="A544" s="78" t="s">
        <v>3774</v>
      </c>
      <c r="B544" s="78" t="s">
        <v>10542</v>
      </c>
    </row>
    <row r="545" spans="1:2" x14ac:dyDescent="0.25">
      <c r="A545" s="78" t="s">
        <v>3775</v>
      </c>
      <c r="B545" s="78" t="s">
        <v>10542</v>
      </c>
    </row>
    <row r="546" spans="1:2" x14ac:dyDescent="0.25">
      <c r="A546" s="78" t="s">
        <v>3776</v>
      </c>
      <c r="B546" s="78" t="s">
        <v>10542</v>
      </c>
    </row>
    <row r="547" spans="1:2" x14ac:dyDescent="0.25">
      <c r="A547" s="78" t="s">
        <v>3777</v>
      </c>
      <c r="B547" s="78" t="s">
        <v>10542</v>
      </c>
    </row>
    <row r="548" spans="1:2" x14ac:dyDescent="0.25">
      <c r="A548" s="78" t="s">
        <v>3778</v>
      </c>
      <c r="B548" s="78" t="s">
        <v>10542</v>
      </c>
    </row>
    <row r="549" spans="1:2" x14ac:dyDescent="0.25">
      <c r="A549" s="78" t="s">
        <v>3779</v>
      </c>
      <c r="B549" s="78" t="s">
        <v>10542</v>
      </c>
    </row>
    <row r="550" spans="1:2" x14ac:dyDescent="0.25">
      <c r="A550" s="78" t="s">
        <v>3780</v>
      </c>
      <c r="B550" s="78" t="s">
        <v>10542</v>
      </c>
    </row>
    <row r="551" spans="1:2" x14ac:dyDescent="0.25">
      <c r="A551" s="78" t="s">
        <v>3781</v>
      </c>
      <c r="B551" s="78" t="s">
        <v>10542</v>
      </c>
    </row>
    <row r="552" spans="1:2" x14ac:dyDescent="0.25">
      <c r="A552" s="78" t="s">
        <v>3782</v>
      </c>
      <c r="B552" s="78" t="s">
        <v>10542</v>
      </c>
    </row>
    <row r="553" spans="1:2" x14ac:dyDescent="0.25">
      <c r="A553" s="78" t="s">
        <v>3783</v>
      </c>
      <c r="B553" s="78" t="s">
        <v>10542</v>
      </c>
    </row>
    <row r="554" spans="1:2" x14ac:dyDescent="0.25">
      <c r="A554" s="78" t="s">
        <v>3784</v>
      </c>
      <c r="B554" s="78" t="s">
        <v>10542</v>
      </c>
    </row>
    <row r="555" spans="1:2" x14ac:dyDescent="0.25">
      <c r="A555" s="78" t="s">
        <v>3785</v>
      </c>
      <c r="B555" s="78" t="s">
        <v>10542</v>
      </c>
    </row>
    <row r="556" spans="1:2" x14ac:dyDescent="0.25">
      <c r="A556" s="78" t="s">
        <v>3786</v>
      </c>
      <c r="B556" s="78" t="s">
        <v>10542</v>
      </c>
    </row>
    <row r="557" spans="1:2" x14ac:dyDescent="0.25">
      <c r="A557" s="78" t="s">
        <v>3787</v>
      </c>
      <c r="B557" s="78" t="s">
        <v>10542</v>
      </c>
    </row>
    <row r="558" spans="1:2" x14ac:dyDescent="0.25">
      <c r="A558" s="78" t="s">
        <v>3788</v>
      </c>
      <c r="B558" s="78" t="s">
        <v>10542</v>
      </c>
    </row>
    <row r="559" spans="1:2" x14ac:dyDescent="0.25">
      <c r="A559" s="78" t="s">
        <v>3789</v>
      </c>
      <c r="B559" s="78" t="s">
        <v>10542</v>
      </c>
    </row>
    <row r="560" spans="1:2" x14ac:dyDescent="0.25">
      <c r="A560" s="78" t="s">
        <v>3790</v>
      </c>
      <c r="B560" s="78" t="s">
        <v>10542</v>
      </c>
    </row>
    <row r="561" spans="1:2" x14ac:dyDescent="0.25">
      <c r="A561" s="78" t="s">
        <v>3791</v>
      </c>
      <c r="B561" s="78" t="s">
        <v>10542</v>
      </c>
    </row>
    <row r="562" spans="1:2" x14ac:dyDescent="0.25">
      <c r="A562" s="78" t="s">
        <v>3792</v>
      </c>
      <c r="B562" s="78" t="s">
        <v>10542</v>
      </c>
    </row>
    <row r="563" spans="1:2" x14ac:dyDescent="0.25">
      <c r="A563" s="78" t="s">
        <v>3793</v>
      </c>
      <c r="B563" s="78" t="s">
        <v>10542</v>
      </c>
    </row>
    <row r="564" spans="1:2" x14ac:dyDescent="0.25">
      <c r="A564" s="78" t="s">
        <v>3794</v>
      </c>
      <c r="B564" s="78" t="s">
        <v>10542</v>
      </c>
    </row>
    <row r="565" spans="1:2" x14ac:dyDescent="0.25">
      <c r="A565" s="78" t="s">
        <v>3795</v>
      </c>
      <c r="B565" s="78" t="s">
        <v>10542</v>
      </c>
    </row>
    <row r="566" spans="1:2" x14ac:dyDescent="0.25">
      <c r="A566" s="78" t="s">
        <v>3796</v>
      </c>
      <c r="B566" s="78" t="s">
        <v>10542</v>
      </c>
    </row>
    <row r="567" spans="1:2" x14ac:dyDescent="0.25">
      <c r="A567" s="78" t="s">
        <v>3797</v>
      </c>
      <c r="B567" s="78" t="s">
        <v>10542</v>
      </c>
    </row>
    <row r="568" spans="1:2" x14ac:dyDescent="0.25">
      <c r="A568" s="78" t="s">
        <v>3798</v>
      </c>
      <c r="B568" s="78" t="s">
        <v>10542</v>
      </c>
    </row>
    <row r="569" spans="1:2" x14ac:dyDescent="0.25">
      <c r="A569" s="78" t="s">
        <v>3799</v>
      </c>
      <c r="B569" s="78" t="s">
        <v>10542</v>
      </c>
    </row>
    <row r="570" spans="1:2" x14ac:dyDescent="0.25">
      <c r="A570" s="78" t="s">
        <v>3800</v>
      </c>
      <c r="B570" s="78" t="s">
        <v>10542</v>
      </c>
    </row>
    <row r="571" spans="1:2" x14ac:dyDescent="0.25">
      <c r="A571" s="78" t="s">
        <v>3801</v>
      </c>
      <c r="B571" s="78" t="s">
        <v>10542</v>
      </c>
    </row>
    <row r="572" spans="1:2" x14ac:dyDescent="0.25">
      <c r="A572" s="78" t="s">
        <v>3802</v>
      </c>
      <c r="B572" s="78" t="s">
        <v>10542</v>
      </c>
    </row>
    <row r="573" spans="1:2" x14ac:dyDescent="0.25">
      <c r="A573" s="78" t="s">
        <v>3803</v>
      </c>
      <c r="B573" s="78" t="s">
        <v>10542</v>
      </c>
    </row>
    <row r="574" spans="1:2" x14ac:dyDescent="0.25">
      <c r="A574" s="78" t="s">
        <v>3804</v>
      </c>
      <c r="B574" s="78" t="s">
        <v>10542</v>
      </c>
    </row>
    <row r="575" spans="1:2" x14ac:dyDescent="0.25">
      <c r="A575" s="78" t="s">
        <v>3805</v>
      </c>
      <c r="B575" s="78" t="s">
        <v>10542</v>
      </c>
    </row>
    <row r="576" spans="1:2" x14ac:dyDescent="0.25">
      <c r="A576" s="78" t="s">
        <v>3806</v>
      </c>
      <c r="B576" s="78" t="s">
        <v>10542</v>
      </c>
    </row>
    <row r="577" spans="1:2" x14ac:dyDescent="0.25">
      <c r="A577" s="78" t="s">
        <v>3807</v>
      </c>
      <c r="B577" s="78" t="s">
        <v>10542</v>
      </c>
    </row>
    <row r="578" spans="1:2" x14ac:dyDescent="0.25">
      <c r="A578" s="78" t="s">
        <v>3808</v>
      </c>
      <c r="B578" s="78" t="s">
        <v>10542</v>
      </c>
    </row>
    <row r="579" spans="1:2" x14ac:dyDescent="0.25">
      <c r="A579" s="78" t="s">
        <v>3809</v>
      </c>
      <c r="B579" s="78" t="s">
        <v>10542</v>
      </c>
    </row>
    <row r="580" spans="1:2" x14ac:dyDescent="0.25">
      <c r="A580" s="78" t="s">
        <v>3810</v>
      </c>
      <c r="B580" s="78" t="s">
        <v>10542</v>
      </c>
    </row>
    <row r="581" spans="1:2" x14ac:dyDescent="0.25">
      <c r="A581" s="78" t="s">
        <v>3811</v>
      </c>
      <c r="B581" s="78" t="s">
        <v>10542</v>
      </c>
    </row>
    <row r="582" spans="1:2" x14ac:dyDescent="0.25">
      <c r="A582" s="78" t="s">
        <v>3812</v>
      </c>
      <c r="B582" s="78" t="s">
        <v>10542</v>
      </c>
    </row>
    <row r="583" spans="1:2" x14ac:dyDescent="0.25">
      <c r="A583" s="78" t="s">
        <v>3813</v>
      </c>
      <c r="B583" s="78" t="s">
        <v>10542</v>
      </c>
    </row>
    <row r="584" spans="1:2" x14ac:dyDescent="0.25">
      <c r="A584" s="78" t="s">
        <v>3814</v>
      </c>
      <c r="B584" s="78" t="s">
        <v>10542</v>
      </c>
    </row>
    <row r="585" spans="1:2" x14ac:dyDescent="0.25">
      <c r="A585" s="78" t="s">
        <v>3815</v>
      </c>
      <c r="B585" s="78" t="s">
        <v>10542</v>
      </c>
    </row>
    <row r="586" spans="1:2" x14ac:dyDescent="0.25">
      <c r="A586" s="78" t="s">
        <v>3816</v>
      </c>
      <c r="B586" s="78" t="s">
        <v>10542</v>
      </c>
    </row>
    <row r="587" spans="1:2" x14ac:dyDescent="0.25">
      <c r="A587" s="78" t="s">
        <v>3817</v>
      </c>
      <c r="B587" s="78" t="s">
        <v>10542</v>
      </c>
    </row>
    <row r="588" spans="1:2" x14ac:dyDescent="0.25">
      <c r="A588" s="78" t="s">
        <v>3818</v>
      </c>
      <c r="B588" s="78" t="s">
        <v>10542</v>
      </c>
    </row>
    <row r="589" spans="1:2" x14ac:dyDescent="0.25">
      <c r="A589" s="78" t="s">
        <v>3819</v>
      </c>
      <c r="B589" s="78" t="s">
        <v>10542</v>
      </c>
    </row>
    <row r="590" spans="1:2" x14ac:dyDescent="0.25">
      <c r="A590" s="78" t="s">
        <v>3820</v>
      </c>
      <c r="B590" s="78" t="s">
        <v>10542</v>
      </c>
    </row>
    <row r="591" spans="1:2" x14ac:dyDescent="0.25">
      <c r="A591" s="78" t="s">
        <v>3821</v>
      </c>
      <c r="B591" s="78" t="s">
        <v>10542</v>
      </c>
    </row>
    <row r="592" spans="1:2" x14ac:dyDescent="0.25">
      <c r="A592" s="78" t="s">
        <v>3822</v>
      </c>
      <c r="B592" s="78" t="s">
        <v>10542</v>
      </c>
    </row>
    <row r="593" spans="1:2" x14ac:dyDescent="0.25">
      <c r="A593" s="78" t="s">
        <v>3823</v>
      </c>
      <c r="B593" s="78" t="s">
        <v>10542</v>
      </c>
    </row>
    <row r="594" spans="1:2" x14ac:dyDescent="0.25">
      <c r="A594" s="78" t="s">
        <v>3824</v>
      </c>
      <c r="B594" s="78" t="s">
        <v>10542</v>
      </c>
    </row>
    <row r="595" spans="1:2" x14ac:dyDescent="0.25">
      <c r="A595" s="78" t="s">
        <v>3825</v>
      </c>
      <c r="B595" s="78" t="s">
        <v>10542</v>
      </c>
    </row>
    <row r="596" spans="1:2" x14ac:dyDescent="0.25">
      <c r="A596" s="78" t="s">
        <v>3826</v>
      </c>
      <c r="B596" s="78" t="s">
        <v>10542</v>
      </c>
    </row>
    <row r="597" spans="1:2" x14ac:dyDescent="0.25">
      <c r="A597" s="78" t="s">
        <v>3827</v>
      </c>
      <c r="B597" s="78" t="s">
        <v>10542</v>
      </c>
    </row>
    <row r="598" spans="1:2" x14ac:dyDescent="0.25">
      <c r="A598" s="78" t="s">
        <v>3828</v>
      </c>
      <c r="B598" s="78" t="s">
        <v>10542</v>
      </c>
    </row>
    <row r="599" spans="1:2" x14ac:dyDescent="0.25">
      <c r="A599" s="78" t="s">
        <v>3829</v>
      </c>
      <c r="B599" s="78" t="s">
        <v>10542</v>
      </c>
    </row>
    <row r="600" spans="1:2" x14ac:dyDescent="0.25">
      <c r="A600" s="78" t="s">
        <v>3830</v>
      </c>
      <c r="B600" s="78" t="s">
        <v>10542</v>
      </c>
    </row>
    <row r="601" spans="1:2" x14ac:dyDescent="0.25">
      <c r="A601" s="78" t="s">
        <v>3831</v>
      </c>
      <c r="B601" s="78" t="s">
        <v>10542</v>
      </c>
    </row>
    <row r="602" spans="1:2" x14ac:dyDescent="0.25">
      <c r="A602" s="78" t="s">
        <v>3832</v>
      </c>
      <c r="B602" s="78" t="s">
        <v>10542</v>
      </c>
    </row>
    <row r="603" spans="1:2" x14ac:dyDescent="0.25">
      <c r="A603" s="78" t="s">
        <v>3833</v>
      </c>
      <c r="B603" s="78" t="s">
        <v>10542</v>
      </c>
    </row>
    <row r="604" spans="1:2" x14ac:dyDescent="0.25">
      <c r="A604" s="78" t="s">
        <v>3834</v>
      </c>
      <c r="B604" s="78" t="s">
        <v>10542</v>
      </c>
    </row>
    <row r="605" spans="1:2" x14ac:dyDescent="0.25">
      <c r="A605" s="78" t="s">
        <v>3835</v>
      </c>
      <c r="B605" s="78" t="s">
        <v>10542</v>
      </c>
    </row>
    <row r="606" spans="1:2" x14ac:dyDescent="0.25">
      <c r="A606" s="78" t="s">
        <v>3836</v>
      </c>
      <c r="B606" s="78" t="s">
        <v>10542</v>
      </c>
    </row>
    <row r="607" spans="1:2" x14ac:dyDescent="0.25">
      <c r="A607" s="78" t="s">
        <v>3837</v>
      </c>
      <c r="B607" s="78" t="s">
        <v>10542</v>
      </c>
    </row>
    <row r="608" spans="1:2" x14ac:dyDescent="0.25">
      <c r="A608" s="78" t="s">
        <v>3838</v>
      </c>
      <c r="B608" s="78" t="s">
        <v>10542</v>
      </c>
    </row>
    <row r="609" spans="1:2" x14ac:dyDescent="0.25">
      <c r="A609" s="78" t="s">
        <v>3839</v>
      </c>
      <c r="B609" s="78" t="s">
        <v>10542</v>
      </c>
    </row>
    <row r="610" spans="1:2" x14ac:dyDescent="0.25">
      <c r="A610" s="78" t="s">
        <v>3840</v>
      </c>
      <c r="B610" s="78" t="s">
        <v>10542</v>
      </c>
    </row>
    <row r="611" spans="1:2" x14ac:dyDescent="0.25">
      <c r="A611" s="78" t="s">
        <v>3841</v>
      </c>
      <c r="B611" s="78" t="s">
        <v>10542</v>
      </c>
    </row>
    <row r="612" spans="1:2" x14ac:dyDescent="0.25">
      <c r="A612" s="78" t="s">
        <v>3842</v>
      </c>
      <c r="B612" s="78" t="s">
        <v>10542</v>
      </c>
    </row>
    <row r="613" spans="1:2" x14ac:dyDescent="0.25">
      <c r="A613" s="78" t="s">
        <v>3843</v>
      </c>
      <c r="B613" s="78" t="s">
        <v>10542</v>
      </c>
    </row>
    <row r="614" spans="1:2" x14ac:dyDescent="0.25">
      <c r="A614" s="78" t="s">
        <v>3844</v>
      </c>
      <c r="B614" s="78" t="s">
        <v>10542</v>
      </c>
    </row>
    <row r="615" spans="1:2" x14ac:dyDescent="0.25">
      <c r="A615" s="78" t="s">
        <v>3845</v>
      </c>
      <c r="B615" s="78" t="s">
        <v>10542</v>
      </c>
    </row>
    <row r="616" spans="1:2" x14ac:dyDescent="0.25">
      <c r="A616" s="78" t="s">
        <v>3846</v>
      </c>
      <c r="B616" s="78" t="s">
        <v>10542</v>
      </c>
    </row>
    <row r="617" spans="1:2" x14ac:dyDescent="0.25">
      <c r="A617" s="78" t="s">
        <v>3847</v>
      </c>
      <c r="B617" s="78" t="s">
        <v>10542</v>
      </c>
    </row>
    <row r="618" spans="1:2" x14ac:dyDescent="0.25">
      <c r="A618" s="78" t="s">
        <v>3848</v>
      </c>
      <c r="B618" s="78" t="s">
        <v>10542</v>
      </c>
    </row>
    <row r="619" spans="1:2" x14ac:dyDescent="0.25">
      <c r="A619" s="78" t="s">
        <v>3849</v>
      </c>
      <c r="B619" s="78" t="s">
        <v>10542</v>
      </c>
    </row>
    <row r="620" spans="1:2" x14ac:dyDescent="0.25">
      <c r="A620" s="78" t="s">
        <v>3850</v>
      </c>
      <c r="B620" s="78" t="s">
        <v>10542</v>
      </c>
    </row>
    <row r="621" spans="1:2" x14ac:dyDescent="0.25">
      <c r="A621" s="78" t="s">
        <v>3851</v>
      </c>
      <c r="B621" s="78" t="s">
        <v>10542</v>
      </c>
    </row>
    <row r="622" spans="1:2" x14ac:dyDescent="0.25">
      <c r="A622" s="78" t="s">
        <v>3852</v>
      </c>
      <c r="B622" s="78" t="s">
        <v>10542</v>
      </c>
    </row>
    <row r="623" spans="1:2" x14ac:dyDescent="0.25">
      <c r="A623" s="78" t="s">
        <v>3853</v>
      </c>
      <c r="B623" s="78" t="s">
        <v>10542</v>
      </c>
    </row>
    <row r="624" spans="1:2" x14ac:dyDescent="0.25">
      <c r="A624" s="78" t="s">
        <v>3854</v>
      </c>
      <c r="B624" s="78" t="s">
        <v>10542</v>
      </c>
    </row>
    <row r="625" spans="1:2" x14ac:dyDescent="0.25">
      <c r="A625" s="78" t="s">
        <v>3855</v>
      </c>
      <c r="B625" s="78" t="s">
        <v>10542</v>
      </c>
    </row>
    <row r="626" spans="1:2" x14ac:dyDescent="0.25">
      <c r="A626" s="78" t="s">
        <v>3856</v>
      </c>
      <c r="B626" s="78" t="s">
        <v>10542</v>
      </c>
    </row>
    <row r="627" spans="1:2" x14ac:dyDescent="0.25">
      <c r="A627" s="78" t="s">
        <v>3857</v>
      </c>
      <c r="B627" s="78" t="s">
        <v>10542</v>
      </c>
    </row>
    <row r="628" spans="1:2" x14ac:dyDescent="0.25">
      <c r="A628" s="78" t="s">
        <v>3858</v>
      </c>
      <c r="B628" s="78" t="s">
        <v>10542</v>
      </c>
    </row>
    <row r="629" spans="1:2" x14ac:dyDescent="0.25">
      <c r="A629" s="78" t="s">
        <v>3859</v>
      </c>
      <c r="B629" s="78" t="s">
        <v>10542</v>
      </c>
    </row>
    <row r="630" spans="1:2" x14ac:dyDescent="0.25">
      <c r="A630" s="78" t="s">
        <v>3860</v>
      </c>
      <c r="B630" s="78" t="s">
        <v>10542</v>
      </c>
    </row>
    <row r="631" spans="1:2" x14ac:dyDescent="0.25">
      <c r="A631" s="78" t="s">
        <v>3861</v>
      </c>
      <c r="B631" s="78" t="s">
        <v>10542</v>
      </c>
    </row>
    <row r="632" spans="1:2" x14ac:dyDescent="0.25">
      <c r="A632" s="78" t="s">
        <v>3862</v>
      </c>
      <c r="B632" s="78" t="s">
        <v>10542</v>
      </c>
    </row>
    <row r="633" spans="1:2" x14ac:dyDescent="0.25">
      <c r="A633" s="78" t="s">
        <v>3863</v>
      </c>
      <c r="B633" s="78" t="s">
        <v>10542</v>
      </c>
    </row>
    <row r="634" spans="1:2" x14ac:dyDescent="0.25">
      <c r="A634" s="78" t="s">
        <v>3864</v>
      </c>
      <c r="B634" s="78" t="s">
        <v>10542</v>
      </c>
    </row>
    <row r="635" spans="1:2" x14ac:dyDescent="0.25">
      <c r="A635" s="78" t="s">
        <v>3865</v>
      </c>
      <c r="B635" s="78" t="s">
        <v>10542</v>
      </c>
    </row>
    <row r="636" spans="1:2" x14ac:dyDescent="0.25">
      <c r="A636" s="78" t="s">
        <v>3866</v>
      </c>
      <c r="B636" s="78" t="s">
        <v>10542</v>
      </c>
    </row>
    <row r="637" spans="1:2" x14ac:dyDescent="0.25">
      <c r="A637" s="78" t="s">
        <v>3867</v>
      </c>
      <c r="B637" s="78" t="s">
        <v>10542</v>
      </c>
    </row>
    <row r="638" spans="1:2" x14ac:dyDescent="0.25">
      <c r="A638" s="78" t="s">
        <v>3868</v>
      </c>
      <c r="B638" s="78" t="s">
        <v>10542</v>
      </c>
    </row>
    <row r="639" spans="1:2" x14ac:dyDescent="0.25">
      <c r="A639" s="78" t="s">
        <v>3869</v>
      </c>
      <c r="B639" s="78" t="s">
        <v>10542</v>
      </c>
    </row>
    <row r="640" spans="1:2" x14ac:dyDescent="0.25">
      <c r="A640" s="78" t="s">
        <v>3870</v>
      </c>
      <c r="B640" s="78" t="s">
        <v>10542</v>
      </c>
    </row>
    <row r="641" spans="1:2" x14ac:dyDescent="0.25">
      <c r="A641" s="78" t="s">
        <v>3871</v>
      </c>
      <c r="B641" s="78" t="s">
        <v>10542</v>
      </c>
    </row>
    <row r="642" spans="1:2" x14ac:dyDescent="0.25">
      <c r="A642" s="78" t="s">
        <v>3872</v>
      </c>
      <c r="B642" s="78" t="s">
        <v>10542</v>
      </c>
    </row>
    <row r="643" spans="1:2" x14ac:dyDescent="0.25">
      <c r="A643" s="78" t="s">
        <v>3873</v>
      </c>
      <c r="B643" s="78" t="s">
        <v>10542</v>
      </c>
    </row>
    <row r="644" spans="1:2" x14ac:dyDescent="0.25">
      <c r="A644" s="78" t="s">
        <v>3874</v>
      </c>
      <c r="B644" s="78" t="s">
        <v>10542</v>
      </c>
    </row>
    <row r="645" spans="1:2" x14ac:dyDescent="0.25">
      <c r="A645" s="78" t="s">
        <v>3875</v>
      </c>
      <c r="B645" s="78" t="s">
        <v>10542</v>
      </c>
    </row>
    <row r="646" spans="1:2" x14ac:dyDescent="0.25">
      <c r="A646" s="78" t="s">
        <v>3876</v>
      </c>
      <c r="B646" s="78" t="s">
        <v>10542</v>
      </c>
    </row>
    <row r="647" spans="1:2" x14ac:dyDescent="0.25">
      <c r="A647" s="78" t="s">
        <v>3877</v>
      </c>
      <c r="B647" s="78" t="s">
        <v>10542</v>
      </c>
    </row>
    <row r="648" spans="1:2" x14ac:dyDescent="0.25">
      <c r="A648" s="78" t="s">
        <v>3878</v>
      </c>
      <c r="B648" s="78" t="s">
        <v>10542</v>
      </c>
    </row>
    <row r="649" spans="1:2" x14ac:dyDescent="0.25">
      <c r="A649" s="78" t="s">
        <v>3879</v>
      </c>
      <c r="B649" s="78" t="s">
        <v>10542</v>
      </c>
    </row>
    <row r="650" spans="1:2" x14ac:dyDescent="0.25">
      <c r="A650" s="78" t="s">
        <v>3880</v>
      </c>
      <c r="B650" s="78" t="s">
        <v>10542</v>
      </c>
    </row>
    <row r="651" spans="1:2" x14ac:dyDescent="0.25">
      <c r="A651" s="78" t="s">
        <v>3881</v>
      </c>
      <c r="B651" s="78" t="s">
        <v>10542</v>
      </c>
    </row>
    <row r="652" spans="1:2" x14ac:dyDescent="0.25">
      <c r="A652" s="78" t="s">
        <v>3882</v>
      </c>
      <c r="B652" s="78" t="s">
        <v>10542</v>
      </c>
    </row>
    <row r="653" spans="1:2" x14ac:dyDescent="0.25">
      <c r="A653" s="78" t="s">
        <v>3883</v>
      </c>
      <c r="B653" s="78" t="s">
        <v>10542</v>
      </c>
    </row>
    <row r="654" spans="1:2" x14ac:dyDescent="0.25">
      <c r="A654" s="78" t="s">
        <v>3884</v>
      </c>
      <c r="B654" s="78" t="s">
        <v>10542</v>
      </c>
    </row>
    <row r="655" spans="1:2" x14ac:dyDescent="0.25">
      <c r="A655" s="78" t="s">
        <v>3885</v>
      </c>
      <c r="B655" s="78" t="s">
        <v>10542</v>
      </c>
    </row>
    <row r="656" spans="1:2" x14ac:dyDescent="0.25">
      <c r="A656" s="78" t="s">
        <v>3886</v>
      </c>
      <c r="B656" s="78" t="s">
        <v>10542</v>
      </c>
    </row>
    <row r="657" spans="1:2" x14ac:dyDescent="0.25">
      <c r="A657" s="78" t="s">
        <v>3887</v>
      </c>
      <c r="B657" s="78" t="s">
        <v>10542</v>
      </c>
    </row>
    <row r="658" spans="1:2" x14ac:dyDescent="0.25">
      <c r="A658" s="78" t="s">
        <v>3888</v>
      </c>
      <c r="B658" s="78" t="s">
        <v>10542</v>
      </c>
    </row>
    <row r="659" spans="1:2" x14ac:dyDescent="0.25">
      <c r="A659" s="78" t="s">
        <v>3889</v>
      </c>
      <c r="B659" s="78" t="s">
        <v>10542</v>
      </c>
    </row>
    <row r="660" spans="1:2" x14ac:dyDescent="0.25">
      <c r="A660" s="78" t="s">
        <v>3890</v>
      </c>
      <c r="B660" s="78" t="s">
        <v>10542</v>
      </c>
    </row>
    <row r="661" spans="1:2" x14ac:dyDescent="0.25">
      <c r="A661" s="78" t="s">
        <v>3891</v>
      </c>
      <c r="B661" s="78" t="s">
        <v>10542</v>
      </c>
    </row>
    <row r="662" spans="1:2" x14ac:dyDescent="0.25">
      <c r="A662" s="78" t="s">
        <v>3892</v>
      </c>
      <c r="B662" s="78" t="s">
        <v>10542</v>
      </c>
    </row>
    <row r="663" spans="1:2" x14ac:dyDescent="0.25">
      <c r="A663" s="78" t="s">
        <v>3893</v>
      </c>
      <c r="B663" s="78" t="s">
        <v>10542</v>
      </c>
    </row>
    <row r="664" spans="1:2" x14ac:dyDescent="0.25">
      <c r="A664" s="78" t="s">
        <v>3894</v>
      </c>
      <c r="B664" s="78" t="s">
        <v>10542</v>
      </c>
    </row>
    <row r="665" spans="1:2" x14ac:dyDescent="0.25">
      <c r="A665" s="78" t="s">
        <v>3895</v>
      </c>
      <c r="B665" s="78" t="s">
        <v>10542</v>
      </c>
    </row>
    <row r="666" spans="1:2" x14ac:dyDescent="0.25">
      <c r="A666" s="78" t="s">
        <v>3896</v>
      </c>
      <c r="B666" s="78" t="s">
        <v>10542</v>
      </c>
    </row>
    <row r="667" spans="1:2" x14ac:dyDescent="0.25">
      <c r="A667" s="78" t="s">
        <v>3897</v>
      </c>
      <c r="B667" s="78" t="s">
        <v>10542</v>
      </c>
    </row>
    <row r="668" spans="1:2" x14ac:dyDescent="0.25">
      <c r="A668" s="78" t="s">
        <v>3898</v>
      </c>
      <c r="B668" s="78" t="s">
        <v>10542</v>
      </c>
    </row>
    <row r="669" spans="1:2" x14ac:dyDescent="0.25">
      <c r="A669" s="78" t="s">
        <v>3899</v>
      </c>
      <c r="B669" s="78" t="s">
        <v>10542</v>
      </c>
    </row>
    <row r="670" spans="1:2" x14ac:dyDescent="0.25">
      <c r="A670" s="78" t="s">
        <v>3900</v>
      </c>
      <c r="B670" s="78" t="s">
        <v>10542</v>
      </c>
    </row>
    <row r="671" spans="1:2" x14ac:dyDescent="0.25">
      <c r="A671" s="78" t="s">
        <v>3901</v>
      </c>
      <c r="B671" s="78" t="s">
        <v>10542</v>
      </c>
    </row>
    <row r="672" spans="1:2" x14ac:dyDescent="0.25">
      <c r="A672" s="78" t="s">
        <v>3902</v>
      </c>
      <c r="B672" s="78" t="s">
        <v>10542</v>
      </c>
    </row>
    <row r="673" spans="1:2" x14ac:dyDescent="0.25">
      <c r="A673" s="78" t="s">
        <v>3903</v>
      </c>
      <c r="B673" s="78" t="s">
        <v>10542</v>
      </c>
    </row>
    <row r="674" spans="1:2" x14ac:dyDescent="0.25">
      <c r="A674" s="78" t="s">
        <v>3904</v>
      </c>
      <c r="B674" s="78" t="s">
        <v>10542</v>
      </c>
    </row>
    <row r="675" spans="1:2" x14ac:dyDescent="0.25">
      <c r="A675" s="78" t="s">
        <v>3905</v>
      </c>
      <c r="B675" s="78" t="s">
        <v>10542</v>
      </c>
    </row>
    <row r="676" spans="1:2" x14ac:dyDescent="0.25">
      <c r="A676" s="78" t="s">
        <v>3906</v>
      </c>
      <c r="B676" s="78" t="s">
        <v>10542</v>
      </c>
    </row>
    <row r="677" spans="1:2" x14ac:dyDescent="0.25">
      <c r="A677" s="78" t="s">
        <v>3907</v>
      </c>
      <c r="B677" s="78" t="s">
        <v>10542</v>
      </c>
    </row>
    <row r="678" spans="1:2" x14ac:dyDescent="0.25">
      <c r="A678" s="78" t="s">
        <v>3908</v>
      </c>
      <c r="B678" s="78" t="s">
        <v>10542</v>
      </c>
    </row>
    <row r="679" spans="1:2" x14ac:dyDescent="0.25">
      <c r="A679" s="78" t="s">
        <v>3909</v>
      </c>
      <c r="B679" s="78" t="s">
        <v>10542</v>
      </c>
    </row>
    <row r="680" spans="1:2" x14ac:dyDescent="0.25">
      <c r="A680" s="78" t="s">
        <v>3910</v>
      </c>
      <c r="B680" s="78" t="s">
        <v>10542</v>
      </c>
    </row>
    <row r="681" spans="1:2" x14ac:dyDescent="0.25">
      <c r="A681" s="78" t="s">
        <v>3911</v>
      </c>
      <c r="B681" s="78" t="s">
        <v>10542</v>
      </c>
    </row>
    <row r="682" spans="1:2" x14ac:dyDescent="0.25">
      <c r="A682" s="78" t="s">
        <v>3912</v>
      </c>
      <c r="B682" s="78" t="s">
        <v>10542</v>
      </c>
    </row>
    <row r="683" spans="1:2" x14ac:dyDescent="0.25">
      <c r="A683" s="78" t="s">
        <v>3913</v>
      </c>
      <c r="B683" s="78" t="s">
        <v>10542</v>
      </c>
    </row>
    <row r="684" spans="1:2" x14ac:dyDescent="0.25">
      <c r="A684" s="78" t="s">
        <v>3914</v>
      </c>
      <c r="B684" s="78" t="s">
        <v>10542</v>
      </c>
    </row>
    <row r="685" spans="1:2" x14ac:dyDescent="0.25">
      <c r="A685" s="78" t="s">
        <v>3915</v>
      </c>
      <c r="B685" s="78" t="s">
        <v>10542</v>
      </c>
    </row>
    <row r="686" spans="1:2" x14ac:dyDescent="0.25">
      <c r="A686" s="78" t="s">
        <v>3916</v>
      </c>
      <c r="B686" s="78" t="s">
        <v>10542</v>
      </c>
    </row>
    <row r="687" spans="1:2" x14ac:dyDescent="0.25">
      <c r="A687" s="78" t="s">
        <v>3917</v>
      </c>
      <c r="B687" s="78" t="s">
        <v>10542</v>
      </c>
    </row>
    <row r="688" spans="1:2" x14ac:dyDescent="0.25">
      <c r="A688" s="78" t="s">
        <v>3918</v>
      </c>
      <c r="B688" s="78" t="s">
        <v>10542</v>
      </c>
    </row>
    <row r="689" spans="1:2" x14ac:dyDescent="0.25">
      <c r="A689" s="78" t="s">
        <v>3919</v>
      </c>
      <c r="B689" s="78" t="s">
        <v>10542</v>
      </c>
    </row>
    <row r="690" spans="1:2" x14ac:dyDescent="0.25">
      <c r="A690" s="78" t="s">
        <v>3920</v>
      </c>
      <c r="B690" s="78" t="s">
        <v>10542</v>
      </c>
    </row>
    <row r="691" spans="1:2" x14ac:dyDescent="0.25">
      <c r="A691" s="78" t="s">
        <v>3921</v>
      </c>
      <c r="B691" s="78" t="s">
        <v>10542</v>
      </c>
    </row>
    <row r="692" spans="1:2" x14ac:dyDescent="0.25">
      <c r="A692" s="78" t="s">
        <v>3922</v>
      </c>
      <c r="B692" s="78" t="s">
        <v>10542</v>
      </c>
    </row>
    <row r="693" spans="1:2" x14ac:dyDescent="0.25">
      <c r="A693" s="78" t="s">
        <v>3923</v>
      </c>
      <c r="B693" s="78" t="s">
        <v>10542</v>
      </c>
    </row>
    <row r="694" spans="1:2" x14ac:dyDescent="0.25">
      <c r="A694" s="78" t="s">
        <v>3924</v>
      </c>
      <c r="B694" s="78" t="s">
        <v>10542</v>
      </c>
    </row>
    <row r="695" spans="1:2" x14ac:dyDescent="0.25">
      <c r="A695" s="78" t="s">
        <v>3925</v>
      </c>
      <c r="B695" s="78" t="s">
        <v>10542</v>
      </c>
    </row>
    <row r="696" spans="1:2" x14ac:dyDescent="0.25">
      <c r="A696" s="78" t="s">
        <v>3926</v>
      </c>
      <c r="B696" s="78" t="s">
        <v>10542</v>
      </c>
    </row>
    <row r="697" spans="1:2" x14ac:dyDescent="0.25">
      <c r="A697" s="78" t="s">
        <v>3927</v>
      </c>
      <c r="B697" s="78" t="s">
        <v>10542</v>
      </c>
    </row>
    <row r="698" spans="1:2" x14ac:dyDescent="0.25">
      <c r="A698" s="78" t="s">
        <v>3928</v>
      </c>
      <c r="B698" s="78" t="s">
        <v>10542</v>
      </c>
    </row>
    <row r="699" spans="1:2" x14ac:dyDescent="0.25">
      <c r="A699" s="78" t="s">
        <v>3929</v>
      </c>
      <c r="B699" s="78" t="s">
        <v>10542</v>
      </c>
    </row>
    <row r="700" spans="1:2" x14ac:dyDescent="0.25">
      <c r="A700" s="78" t="s">
        <v>3930</v>
      </c>
      <c r="B700" s="78" t="s">
        <v>10542</v>
      </c>
    </row>
    <row r="701" spans="1:2" x14ac:dyDescent="0.25">
      <c r="A701" s="78" t="s">
        <v>3931</v>
      </c>
      <c r="B701" s="78" t="s">
        <v>10542</v>
      </c>
    </row>
    <row r="702" spans="1:2" x14ac:dyDescent="0.25">
      <c r="A702" s="78" t="s">
        <v>3932</v>
      </c>
      <c r="B702" s="78" t="s">
        <v>10542</v>
      </c>
    </row>
    <row r="703" spans="1:2" x14ac:dyDescent="0.25">
      <c r="A703" s="78" t="s">
        <v>3933</v>
      </c>
      <c r="B703" s="78" t="s">
        <v>10542</v>
      </c>
    </row>
    <row r="704" spans="1:2" x14ac:dyDescent="0.25">
      <c r="A704" s="78" t="s">
        <v>3934</v>
      </c>
      <c r="B704" s="78" t="s">
        <v>10542</v>
      </c>
    </row>
    <row r="705" spans="1:2" x14ac:dyDescent="0.25">
      <c r="A705" s="78" t="s">
        <v>3935</v>
      </c>
      <c r="B705" s="78" t="s">
        <v>10542</v>
      </c>
    </row>
    <row r="706" spans="1:2" x14ac:dyDescent="0.25">
      <c r="A706" s="78" t="s">
        <v>3936</v>
      </c>
      <c r="B706" s="78" t="s">
        <v>10542</v>
      </c>
    </row>
    <row r="707" spans="1:2" x14ac:dyDescent="0.25">
      <c r="A707" s="78" t="s">
        <v>3937</v>
      </c>
      <c r="B707" s="78" t="s">
        <v>10542</v>
      </c>
    </row>
    <row r="708" spans="1:2" x14ac:dyDescent="0.25">
      <c r="A708" s="78" t="s">
        <v>3938</v>
      </c>
      <c r="B708" s="78" t="s">
        <v>10542</v>
      </c>
    </row>
    <row r="709" spans="1:2" x14ac:dyDescent="0.25">
      <c r="A709" s="78" t="s">
        <v>3939</v>
      </c>
      <c r="B709" s="78" t="s">
        <v>10542</v>
      </c>
    </row>
    <row r="710" spans="1:2" x14ac:dyDescent="0.25">
      <c r="A710" s="78" t="s">
        <v>3940</v>
      </c>
      <c r="B710" s="78" t="s">
        <v>10542</v>
      </c>
    </row>
    <row r="711" spans="1:2" x14ac:dyDescent="0.25">
      <c r="A711" s="78" t="s">
        <v>3941</v>
      </c>
      <c r="B711" s="78" t="s">
        <v>10542</v>
      </c>
    </row>
    <row r="712" spans="1:2" x14ac:dyDescent="0.25">
      <c r="A712" s="78" t="s">
        <v>3942</v>
      </c>
      <c r="B712" s="78" t="s">
        <v>10542</v>
      </c>
    </row>
    <row r="713" spans="1:2" x14ac:dyDescent="0.25">
      <c r="A713" s="78" t="s">
        <v>3943</v>
      </c>
      <c r="B713" s="78" t="s">
        <v>10542</v>
      </c>
    </row>
    <row r="714" spans="1:2" x14ac:dyDescent="0.25">
      <c r="A714" s="78" t="s">
        <v>3944</v>
      </c>
      <c r="B714" s="78" t="s">
        <v>10542</v>
      </c>
    </row>
    <row r="715" spans="1:2" x14ac:dyDescent="0.25">
      <c r="A715" s="78" t="s">
        <v>3945</v>
      </c>
      <c r="B715" s="78" t="s">
        <v>10542</v>
      </c>
    </row>
    <row r="716" spans="1:2" x14ac:dyDescent="0.25">
      <c r="A716" s="78" t="s">
        <v>3946</v>
      </c>
      <c r="B716" s="78" t="s">
        <v>10542</v>
      </c>
    </row>
    <row r="717" spans="1:2" x14ac:dyDescent="0.25">
      <c r="A717" s="78" t="s">
        <v>3947</v>
      </c>
      <c r="B717" s="78" t="s">
        <v>10542</v>
      </c>
    </row>
    <row r="718" spans="1:2" x14ac:dyDescent="0.25">
      <c r="A718" s="78" t="s">
        <v>3948</v>
      </c>
      <c r="B718" s="78" t="s">
        <v>10542</v>
      </c>
    </row>
    <row r="719" spans="1:2" x14ac:dyDescent="0.25">
      <c r="A719" s="78" t="s">
        <v>3949</v>
      </c>
      <c r="B719" s="78" t="s">
        <v>10542</v>
      </c>
    </row>
    <row r="720" spans="1:2" x14ac:dyDescent="0.25">
      <c r="A720" s="78" t="s">
        <v>3950</v>
      </c>
      <c r="B720" s="78" t="s">
        <v>10542</v>
      </c>
    </row>
    <row r="721" spans="1:2" x14ac:dyDescent="0.25">
      <c r="A721" s="78" t="s">
        <v>3951</v>
      </c>
      <c r="B721" s="78" t="s">
        <v>10542</v>
      </c>
    </row>
    <row r="722" spans="1:2" x14ac:dyDescent="0.25">
      <c r="A722" s="78" t="s">
        <v>3952</v>
      </c>
      <c r="B722" s="78" t="s">
        <v>10542</v>
      </c>
    </row>
    <row r="723" spans="1:2" x14ac:dyDescent="0.25">
      <c r="A723" s="78" t="s">
        <v>3953</v>
      </c>
      <c r="B723" s="78" t="s">
        <v>10542</v>
      </c>
    </row>
    <row r="724" spans="1:2" x14ac:dyDescent="0.25">
      <c r="A724" s="78" t="s">
        <v>3954</v>
      </c>
      <c r="B724" s="78" t="s">
        <v>10542</v>
      </c>
    </row>
    <row r="725" spans="1:2" x14ac:dyDescent="0.25">
      <c r="A725" s="78" t="s">
        <v>3955</v>
      </c>
      <c r="B725" s="78" t="s">
        <v>10542</v>
      </c>
    </row>
    <row r="726" spans="1:2" x14ac:dyDescent="0.25">
      <c r="A726" s="78" t="s">
        <v>3956</v>
      </c>
      <c r="B726" s="78" t="s">
        <v>10542</v>
      </c>
    </row>
    <row r="727" spans="1:2" x14ac:dyDescent="0.25">
      <c r="A727" s="78" t="s">
        <v>3957</v>
      </c>
      <c r="B727" s="78" t="s">
        <v>10542</v>
      </c>
    </row>
    <row r="728" spans="1:2" x14ac:dyDescent="0.25">
      <c r="A728" s="78" t="s">
        <v>3958</v>
      </c>
      <c r="B728" s="78" t="s">
        <v>10542</v>
      </c>
    </row>
    <row r="729" spans="1:2" x14ac:dyDescent="0.25">
      <c r="A729" s="78" t="s">
        <v>3959</v>
      </c>
      <c r="B729" s="78" t="s">
        <v>10542</v>
      </c>
    </row>
    <row r="730" spans="1:2" x14ac:dyDescent="0.25">
      <c r="A730" s="78" t="s">
        <v>3960</v>
      </c>
      <c r="B730" s="78" t="s">
        <v>10542</v>
      </c>
    </row>
    <row r="731" spans="1:2" x14ac:dyDescent="0.25">
      <c r="A731" s="78" t="s">
        <v>3961</v>
      </c>
      <c r="B731" s="78" t="s">
        <v>10542</v>
      </c>
    </row>
    <row r="732" spans="1:2" x14ac:dyDescent="0.25">
      <c r="A732" s="78" t="s">
        <v>3962</v>
      </c>
      <c r="B732" s="78" t="s">
        <v>10542</v>
      </c>
    </row>
    <row r="733" spans="1:2" x14ac:dyDescent="0.25">
      <c r="A733" s="78" t="s">
        <v>3963</v>
      </c>
      <c r="B733" s="78" t="s">
        <v>10542</v>
      </c>
    </row>
    <row r="734" spans="1:2" x14ac:dyDescent="0.25">
      <c r="A734" s="78" t="s">
        <v>3964</v>
      </c>
      <c r="B734" s="78" t="s">
        <v>10542</v>
      </c>
    </row>
    <row r="735" spans="1:2" x14ac:dyDescent="0.25">
      <c r="A735" s="78" t="s">
        <v>3965</v>
      </c>
      <c r="B735" s="78" t="s">
        <v>10542</v>
      </c>
    </row>
    <row r="736" spans="1:2" x14ac:dyDescent="0.25">
      <c r="A736" s="78" t="s">
        <v>3966</v>
      </c>
      <c r="B736" s="78" t="s">
        <v>10542</v>
      </c>
    </row>
    <row r="737" spans="1:2" x14ac:dyDescent="0.25">
      <c r="A737" s="78" t="s">
        <v>3967</v>
      </c>
      <c r="B737" s="78" t="s">
        <v>10542</v>
      </c>
    </row>
    <row r="738" spans="1:2" x14ac:dyDescent="0.25">
      <c r="A738" s="78" t="s">
        <v>3968</v>
      </c>
      <c r="B738" s="78" t="s">
        <v>10542</v>
      </c>
    </row>
    <row r="739" spans="1:2" x14ac:dyDescent="0.25">
      <c r="A739" s="78" t="s">
        <v>3969</v>
      </c>
      <c r="B739" s="78" t="s">
        <v>10542</v>
      </c>
    </row>
    <row r="740" spans="1:2" x14ac:dyDescent="0.25">
      <c r="A740" s="78" t="s">
        <v>3970</v>
      </c>
      <c r="B740" s="78" t="s">
        <v>10542</v>
      </c>
    </row>
    <row r="741" spans="1:2" x14ac:dyDescent="0.25">
      <c r="A741" s="78" t="s">
        <v>3971</v>
      </c>
      <c r="B741" s="78" t="s">
        <v>10542</v>
      </c>
    </row>
    <row r="742" spans="1:2" x14ac:dyDescent="0.25">
      <c r="A742" s="78" t="s">
        <v>3972</v>
      </c>
      <c r="B742" s="78" t="s">
        <v>10542</v>
      </c>
    </row>
    <row r="743" spans="1:2" x14ac:dyDescent="0.25">
      <c r="A743" s="78" t="s">
        <v>3973</v>
      </c>
      <c r="B743" s="78" t="s">
        <v>10542</v>
      </c>
    </row>
    <row r="744" spans="1:2" x14ac:dyDescent="0.25">
      <c r="A744" s="78" t="s">
        <v>3974</v>
      </c>
      <c r="B744" s="78" t="s">
        <v>10542</v>
      </c>
    </row>
    <row r="745" spans="1:2" x14ac:dyDescent="0.25">
      <c r="A745" s="78" t="s">
        <v>3975</v>
      </c>
      <c r="B745" s="78" t="s">
        <v>10542</v>
      </c>
    </row>
    <row r="746" spans="1:2" x14ac:dyDescent="0.25">
      <c r="A746" s="78" t="s">
        <v>3976</v>
      </c>
      <c r="B746" s="78" t="s">
        <v>10542</v>
      </c>
    </row>
    <row r="747" spans="1:2" x14ac:dyDescent="0.25">
      <c r="A747" s="78" t="s">
        <v>3977</v>
      </c>
      <c r="B747" s="78" t="s">
        <v>10542</v>
      </c>
    </row>
    <row r="748" spans="1:2" x14ac:dyDescent="0.25">
      <c r="A748" s="78" t="s">
        <v>3978</v>
      </c>
      <c r="B748" s="78" t="s">
        <v>10542</v>
      </c>
    </row>
    <row r="749" spans="1:2" x14ac:dyDescent="0.25">
      <c r="A749" s="78" t="s">
        <v>3979</v>
      </c>
      <c r="B749" s="78" t="s">
        <v>10542</v>
      </c>
    </row>
    <row r="750" spans="1:2" x14ac:dyDescent="0.25">
      <c r="A750" s="78" t="s">
        <v>3980</v>
      </c>
      <c r="B750" s="78" t="s">
        <v>10542</v>
      </c>
    </row>
    <row r="751" spans="1:2" x14ac:dyDescent="0.25">
      <c r="A751" s="78" t="s">
        <v>3981</v>
      </c>
      <c r="B751" s="78" t="s">
        <v>10542</v>
      </c>
    </row>
    <row r="752" spans="1:2" x14ac:dyDescent="0.25">
      <c r="A752" s="78" t="s">
        <v>3982</v>
      </c>
      <c r="B752" s="78" t="s">
        <v>10542</v>
      </c>
    </row>
    <row r="753" spans="1:2" x14ac:dyDescent="0.25">
      <c r="A753" s="78" t="s">
        <v>3983</v>
      </c>
      <c r="B753" s="78" t="s">
        <v>10542</v>
      </c>
    </row>
    <row r="754" spans="1:2" x14ac:dyDescent="0.25">
      <c r="A754" s="78" t="s">
        <v>3984</v>
      </c>
      <c r="B754" s="78" t="s">
        <v>10542</v>
      </c>
    </row>
    <row r="755" spans="1:2" x14ac:dyDescent="0.25">
      <c r="A755" s="78" t="s">
        <v>3985</v>
      </c>
      <c r="B755" s="78" t="s">
        <v>10542</v>
      </c>
    </row>
    <row r="756" spans="1:2" x14ac:dyDescent="0.25">
      <c r="A756" s="78" t="s">
        <v>3986</v>
      </c>
      <c r="B756" s="78" t="s">
        <v>10542</v>
      </c>
    </row>
    <row r="757" spans="1:2" x14ac:dyDescent="0.25">
      <c r="A757" s="78" t="s">
        <v>3987</v>
      </c>
      <c r="B757" s="78" t="s">
        <v>10542</v>
      </c>
    </row>
    <row r="758" spans="1:2" x14ac:dyDescent="0.25">
      <c r="A758" s="78" t="s">
        <v>3988</v>
      </c>
      <c r="B758" s="78" t="s">
        <v>10542</v>
      </c>
    </row>
    <row r="759" spans="1:2" x14ac:dyDescent="0.25">
      <c r="A759" s="78" t="s">
        <v>3989</v>
      </c>
      <c r="B759" s="78" t="s">
        <v>10542</v>
      </c>
    </row>
    <row r="760" spans="1:2" x14ac:dyDescent="0.25">
      <c r="A760" s="78" t="s">
        <v>3990</v>
      </c>
      <c r="B760" s="78" t="s">
        <v>10542</v>
      </c>
    </row>
    <row r="761" spans="1:2" x14ac:dyDescent="0.25">
      <c r="A761" s="78" t="s">
        <v>3991</v>
      </c>
      <c r="B761" s="78" t="s">
        <v>10542</v>
      </c>
    </row>
    <row r="762" spans="1:2" x14ac:dyDescent="0.25">
      <c r="A762" s="78" t="s">
        <v>3992</v>
      </c>
      <c r="B762" s="78" t="s">
        <v>10542</v>
      </c>
    </row>
    <row r="763" spans="1:2" x14ac:dyDescent="0.25">
      <c r="A763" s="78" t="s">
        <v>3993</v>
      </c>
      <c r="B763" s="78" t="s">
        <v>10542</v>
      </c>
    </row>
    <row r="764" spans="1:2" x14ac:dyDescent="0.25">
      <c r="A764" s="78" t="s">
        <v>3994</v>
      </c>
      <c r="B764" s="78" t="s">
        <v>10542</v>
      </c>
    </row>
    <row r="765" spans="1:2" x14ac:dyDescent="0.25">
      <c r="A765" s="78" t="s">
        <v>3995</v>
      </c>
      <c r="B765" s="78" t="s">
        <v>10542</v>
      </c>
    </row>
    <row r="766" spans="1:2" x14ac:dyDescent="0.25">
      <c r="A766" s="78" t="s">
        <v>3996</v>
      </c>
      <c r="B766" s="78" t="s">
        <v>10542</v>
      </c>
    </row>
    <row r="767" spans="1:2" x14ac:dyDescent="0.25">
      <c r="A767" s="78" t="s">
        <v>3997</v>
      </c>
      <c r="B767" s="78" t="s">
        <v>10542</v>
      </c>
    </row>
    <row r="768" spans="1:2" x14ac:dyDescent="0.25">
      <c r="A768" s="78" t="s">
        <v>3998</v>
      </c>
      <c r="B768" s="78" t="s">
        <v>10542</v>
      </c>
    </row>
    <row r="769" spans="1:2" x14ac:dyDescent="0.25">
      <c r="A769" s="78" t="s">
        <v>3999</v>
      </c>
      <c r="B769" s="78" t="s">
        <v>10542</v>
      </c>
    </row>
    <row r="770" spans="1:2" x14ac:dyDescent="0.25">
      <c r="A770" s="78" t="s">
        <v>4000</v>
      </c>
      <c r="B770" s="78" t="s">
        <v>10542</v>
      </c>
    </row>
    <row r="771" spans="1:2" x14ac:dyDescent="0.25">
      <c r="A771" s="78" t="s">
        <v>4001</v>
      </c>
      <c r="B771" s="78" t="s">
        <v>10542</v>
      </c>
    </row>
    <row r="772" spans="1:2" x14ac:dyDescent="0.25">
      <c r="A772" s="78" t="s">
        <v>4002</v>
      </c>
      <c r="B772" s="78" t="s">
        <v>10542</v>
      </c>
    </row>
    <row r="773" spans="1:2" x14ac:dyDescent="0.25">
      <c r="A773" s="78" t="s">
        <v>4003</v>
      </c>
      <c r="B773" s="78" t="s">
        <v>10542</v>
      </c>
    </row>
    <row r="774" spans="1:2" x14ac:dyDescent="0.25">
      <c r="A774" s="78" t="s">
        <v>4004</v>
      </c>
      <c r="B774" s="78" t="s">
        <v>10542</v>
      </c>
    </row>
    <row r="775" spans="1:2" x14ac:dyDescent="0.25">
      <c r="A775" s="78" t="s">
        <v>4005</v>
      </c>
      <c r="B775" s="78" t="s">
        <v>10542</v>
      </c>
    </row>
    <row r="776" spans="1:2" x14ac:dyDescent="0.25">
      <c r="A776" s="78" t="s">
        <v>4006</v>
      </c>
      <c r="B776" s="78" t="s">
        <v>10542</v>
      </c>
    </row>
    <row r="777" spans="1:2" x14ac:dyDescent="0.25">
      <c r="A777" s="78" t="s">
        <v>4007</v>
      </c>
      <c r="B777" s="78" t="s">
        <v>10542</v>
      </c>
    </row>
    <row r="778" spans="1:2" x14ac:dyDescent="0.25">
      <c r="A778" s="78" t="s">
        <v>4008</v>
      </c>
      <c r="B778" s="78" t="s">
        <v>10542</v>
      </c>
    </row>
    <row r="779" spans="1:2" x14ac:dyDescent="0.25">
      <c r="A779" s="78" t="s">
        <v>4009</v>
      </c>
      <c r="B779" s="78" t="s">
        <v>10542</v>
      </c>
    </row>
    <row r="780" spans="1:2" x14ac:dyDescent="0.25">
      <c r="A780" s="78" t="s">
        <v>4010</v>
      </c>
      <c r="B780" s="78" t="s">
        <v>10542</v>
      </c>
    </row>
    <row r="781" spans="1:2" x14ac:dyDescent="0.25">
      <c r="A781" s="78" t="s">
        <v>4011</v>
      </c>
      <c r="B781" s="78" t="s">
        <v>10542</v>
      </c>
    </row>
    <row r="782" spans="1:2" x14ac:dyDescent="0.25">
      <c r="A782" s="78" t="s">
        <v>4012</v>
      </c>
      <c r="B782" s="78" t="s">
        <v>10542</v>
      </c>
    </row>
    <row r="783" spans="1:2" x14ac:dyDescent="0.25">
      <c r="A783" s="78" t="s">
        <v>4013</v>
      </c>
      <c r="B783" s="78" t="s">
        <v>10542</v>
      </c>
    </row>
    <row r="784" spans="1:2" x14ac:dyDescent="0.25">
      <c r="A784" s="78" t="s">
        <v>4014</v>
      </c>
      <c r="B784" s="78" t="s">
        <v>10542</v>
      </c>
    </row>
    <row r="785" spans="1:2" x14ac:dyDescent="0.25">
      <c r="A785" s="78" t="s">
        <v>4015</v>
      </c>
      <c r="B785" s="78" t="s">
        <v>10542</v>
      </c>
    </row>
    <row r="786" spans="1:2" x14ac:dyDescent="0.25">
      <c r="A786" s="78" t="s">
        <v>4016</v>
      </c>
      <c r="B786" s="78" t="s">
        <v>10542</v>
      </c>
    </row>
    <row r="787" spans="1:2" x14ac:dyDescent="0.25">
      <c r="A787" s="78" t="s">
        <v>4017</v>
      </c>
      <c r="B787" s="78" t="s">
        <v>10542</v>
      </c>
    </row>
    <row r="788" spans="1:2" x14ac:dyDescent="0.25">
      <c r="A788" s="78" t="s">
        <v>4018</v>
      </c>
      <c r="B788" s="78" t="s">
        <v>10542</v>
      </c>
    </row>
    <row r="789" spans="1:2" x14ac:dyDescent="0.25">
      <c r="A789" s="78" t="s">
        <v>4019</v>
      </c>
      <c r="B789" s="78" t="s">
        <v>10542</v>
      </c>
    </row>
    <row r="790" spans="1:2" x14ac:dyDescent="0.25">
      <c r="A790" s="78" t="s">
        <v>4020</v>
      </c>
      <c r="B790" s="78" t="s">
        <v>10542</v>
      </c>
    </row>
    <row r="791" spans="1:2" x14ac:dyDescent="0.25">
      <c r="A791" s="78" t="s">
        <v>4021</v>
      </c>
      <c r="B791" s="78" t="s">
        <v>10542</v>
      </c>
    </row>
    <row r="792" spans="1:2" x14ac:dyDescent="0.25">
      <c r="A792" s="78" t="s">
        <v>4022</v>
      </c>
      <c r="B792" s="78" t="s">
        <v>10542</v>
      </c>
    </row>
    <row r="793" spans="1:2" x14ac:dyDescent="0.25">
      <c r="A793" s="78" t="s">
        <v>4023</v>
      </c>
      <c r="B793" s="78" t="s">
        <v>10542</v>
      </c>
    </row>
    <row r="794" spans="1:2" x14ac:dyDescent="0.25">
      <c r="A794" s="78" t="s">
        <v>4024</v>
      </c>
      <c r="B794" s="78" t="s">
        <v>10542</v>
      </c>
    </row>
    <row r="795" spans="1:2" x14ac:dyDescent="0.25">
      <c r="A795" s="78" t="s">
        <v>4025</v>
      </c>
      <c r="B795" s="78" t="s">
        <v>10542</v>
      </c>
    </row>
    <row r="796" spans="1:2" x14ac:dyDescent="0.25">
      <c r="A796" s="78" t="s">
        <v>4026</v>
      </c>
      <c r="B796" s="78" t="s">
        <v>10542</v>
      </c>
    </row>
    <row r="797" spans="1:2" x14ac:dyDescent="0.25">
      <c r="A797" s="78" t="s">
        <v>4027</v>
      </c>
      <c r="B797" s="78" t="s">
        <v>10542</v>
      </c>
    </row>
    <row r="798" spans="1:2" x14ac:dyDescent="0.25">
      <c r="A798" s="78" t="s">
        <v>4028</v>
      </c>
      <c r="B798" s="78" t="s">
        <v>10542</v>
      </c>
    </row>
    <row r="799" spans="1:2" x14ac:dyDescent="0.25">
      <c r="A799" s="78" t="s">
        <v>4029</v>
      </c>
      <c r="B799" s="78" t="s">
        <v>10542</v>
      </c>
    </row>
    <row r="800" spans="1:2" x14ac:dyDescent="0.25">
      <c r="A800" s="78" t="s">
        <v>4030</v>
      </c>
      <c r="B800" s="78" t="s">
        <v>10542</v>
      </c>
    </row>
    <row r="801" spans="1:2" x14ac:dyDescent="0.25">
      <c r="A801" s="78" t="s">
        <v>4031</v>
      </c>
      <c r="B801" s="78" t="s">
        <v>10542</v>
      </c>
    </row>
    <row r="802" spans="1:2" x14ac:dyDescent="0.25">
      <c r="A802" s="78" t="s">
        <v>4032</v>
      </c>
      <c r="B802" s="78" t="s">
        <v>10542</v>
      </c>
    </row>
    <row r="803" spans="1:2" x14ac:dyDescent="0.25">
      <c r="A803" s="78" t="s">
        <v>4033</v>
      </c>
      <c r="B803" s="78" t="s">
        <v>10542</v>
      </c>
    </row>
    <row r="804" spans="1:2" x14ac:dyDescent="0.25">
      <c r="A804" s="78" t="s">
        <v>4034</v>
      </c>
      <c r="B804" s="78" t="s">
        <v>10542</v>
      </c>
    </row>
    <row r="805" spans="1:2" x14ac:dyDescent="0.25">
      <c r="A805" s="78" t="s">
        <v>4035</v>
      </c>
      <c r="B805" s="78" t="s">
        <v>10542</v>
      </c>
    </row>
    <row r="806" spans="1:2" x14ac:dyDescent="0.25">
      <c r="A806" s="78" t="s">
        <v>4036</v>
      </c>
      <c r="B806" s="78" t="s">
        <v>10542</v>
      </c>
    </row>
    <row r="807" spans="1:2" x14ac:dyDescent="0.25">
      <c r="A807" s="78" t="s">
        <v>4037</v>
      </c>
      <c r="B807" s="78" t="s">
        <v>10542</v>
      </c>
    </row>
    <row r="808" spans="1:2" x14ac:dyDescent="0.25">
      <c r="A808" s="78" t="s">
        <v>4038</v>
      </c>
      <c r="B808" s="78" t="s">
        <v>10542</v>
      </c>
    </row>
    <row r="809" spans="1:2" x14ac:dyDescent="0.25">
      <c r="A809" s="78" t="s">
        <v>4039</v>
      </c>
      <c r="B809" s="78" t="s">
        <v>10542</v>
      </c>
    </row>
    <row r="810" spans="1:2" x14ac:dyDescent="0.25">
      <c r="A810" s="78" t="s">
        <v>4040</v>
      </c>
      <c r="B810" s="78" t="s">
        <v>10542</v>
      </c>
    </row>
    <row r="811" spans="1:2" x14ac:dyDescent="0.25">
      <c r="A811" s="78" t="s">
        <v>4041</v>
      </c>
      <c r="B811" s="78" t="s">
        <v>10542</v>
      </c>
    </row>
    <row r="812" spans="1:2" x14ac:dyDescent="0.25">
      <c r="A812" s="78" t="s">
        <v>4042</v>
      </c>
      <c r="B812" s="78" t="s">
        <v>10542</v>
      </c>
    </row>
    <row r="813" spans="1:2" x14ac:dyDescent="0.25">
      <c r="A813" s="78" t="s">
        <v>4043</v>
      </c>
      <c r="B813" s="78" t="s">
        <v>10542</v>
      </c>
    </row>
    <row r="814" spans="1:2" x14ac:dyDescent="0.25">
      <c r="A814" s="78" t="s">
        <v>4044</v>
      </c>
      <c r="B814" s="78" t="s">
        <v>10542</v>
      </c>
    </row>
    <row r="815" spans="1:2" x14ac:dyDescent="0.25">
      <c r="A815" s="78" t="s">
        <v>4045</v>
      </c>
      <c r="B815" s="78" t="s">
        <v>10542</v>
      </c>
    </row>
    <row r="816" spans="1:2" x14ac:dyDescent="0.25">
      <c r="A816" s="78" t="s">
        <v>4046</v>
      </c>
      <c r="B816" s="78" t="s">
        <v>10542</v>
      </c>
    </row>
    <row r="817" spans="1:2" x14ac:dyDescent="0.25">
      <c r="A817" s="78" t="s">
        <v>4047</v>
      </c>
      <c r="B817" s="78" t="s">
        <v>10542</v>
      </c>
    </row>
    <row r="818" spans="1:2" x14ac:dyDescent="0.25">
      <c r="A818" s="78" t="s">
        <v>4048</v>
      </c>
      <c r="B818" s="78" t="s">
        <v>10542</v>
      </c>
    </row>
    <row r="819" spans="1:2" x14ac:dyDescent="0.25">
      <c r="A819" s="78" t="s">
        <v>4049</v>
      </c>
      <c r="B819" s="78" t="s">
        <v>10542</v>
      </c>
    </row>
    <row r="820" spans="1:2" x14ac:dyDescent="0.25">
      <c r="A820" s="78" t="s">
        <v>4050</v>
      </c>
      <c r="B820" s="78" t="s">
        <v>10542</v>
      </c>
    </row>
    <row r="821" spans="1:2" x14ac:dyDescent="0.25">
      <c r="A821" s="78" t="s">
        <v>4051</v>
      </c>
      <c r="B821" s="78" t="s">
        <v>10542</v>
      </c>
    </row>
    <row r="822" spans="1:2" x14ac:dyDescent="0.25">
      <c r="A822" s="78" t="s">
        <v>4052</v>
      </c>
      <c r="B822" s="78" t="s">
        <v>10542</v>
      </c>
    </row>
    <row r="823" spans="1:2" x14ac:dyDescent="0.25">
      <c r="A823" s="78" t="s">
        <v>4053</v>
      </c>
      <c r="B823" s="78" t="s">
        <v>10542</v>
      </c>
    </row>
    <row r="824" spans="1:2" x14ac:dyDescent="0.25">
      <c r="A824" s="78" t="s">
        <v>4054</v>
      </c>
      <c r="B824" s="78" t="s">
        <v>10542</v>
      </c>
    </row>
    <row r="825" spans="1:2" x14ac:dyDescent="0.25">
      <c r="A825" s="78" t="s">
        <v>4055</v>
      </c>
      <c r="B825" s="78" t="s">
        <v>10542</v>
      </c>
    </row>
    <row r="826" spans="1:2" x14ac:dyDescent="0.25">
      <c r="A826" s="78" t="s">
        <v>4056</v>
      </c>
      <c r="B826" s="78" t="s">
        <v>10542</v>
      </c>
    </row>
    <row r="827" spans="1:2" x14ac:dyDescent="0.25">
      <c r="A827" s="78" t="s">
        <v>4057</v>
      </c>
      <c r="B827" s="78" t="s">
        <v>10542</v>
      </c>
    </row>
    <row r="828" spans="1:2" x14ac:dyDescent="0.25">
      <c r="A828" s="78" t="s">
        <v>4058</v>
      </c>
      <c r="B828" s="78" t="s">
        <v>10542</v>
      </c>
    </row>
    <row r="829" spans="1:2" x14ac:dyDescent="0.25">
      <c r="A829" s="78" t="s">
        <v>4059</v>
      </c>
      <c r="B829" s="78" t="s">
        <v>10542</v>
      </c>
    </row>
    <row r="830" spans="1:2" x14ac:dyDescent="0.25">
      <c r="A830" s="78" t="s">
        <v>4060</v>
      </c>
      <c r="B830" s="78" t="s">
        <v>10542</v>
      </c>
    </row>
    <row r="831" spans="1:2" x14ac:dyDescent="0.25">
      <c r="A831" s="78" t="s">
        <v>4061</v>
      </c>
      <c r="B831" s="78" t="s">
        <v>10542</v>
      </c>
    </row>
    <row r="832" spans="1:2" x14ac:dyDescent="0.25">
      <c r="A832" s="78" t="s">
        <v>4062</v>
      </c>
      <c r="B832" s="78" t="s">
        <v>10542</v>
      </c>
    </row>
    <row r="833" spans="1:2" x14ac:dyDescent="0.25">
      <c r="A833" s="78" t="s">
        <v>4063</v>
      </c>
      <c r="B833" s="78" t="s">
        <v>10542</v>
      </c>
    </row>
    <row r="834" spans="1:2" x14ac:dyDescent="0.25">
      <c r="A834" s="78" t="s">
        <v>4064</v>
      </c>
      <c r="B834" s="78" t="s">
        <v>10542</v>
      </c>
    </row>
    <row r="835" spans="1:2" x14ac:dyDescent="0.25">
      <c r="A835" s="78" t="s">
        <v>4065</v>
      </c>
      <c r="B835" s="78" t="s">
        <v>10542</v>
      </c>
    </row>
    <row r="836" spans="1:2" x14ac:dyDescent="0.25">
      <c r="A836" s="78" t="s">
        <v>4066</v>
      </c>
      <c r="B836" s="78" t="s">
        <v>10542</v>
      </c>
    </row>
    <row r="837" spans="1:2" x14ac:dyDescent="0.25">
      <c r="A837" s="78" t="s">
        <v>4067</v>
      </c>
      <c r="B837" s="78" t="s">
        <v>10542</v>
      </c>
    </row>
    <row r="838" spans="1:2" x14ac:dyDescent="0.25">
      <c r="A838" s="78" t="s">
        <v>4068</v>
      </c>
      <c r="B838" s="78" t="s">
        <v>10542</v>
      </c>
    </row>
    <row r="839" spans="1:2" x14ac:dyDescent="0.25">
      <c r="A839" s="78" t="s">
        <v>4069</v>
      </c>
      <c r="B839" s="78" t="s">
        <v>10542</v>
      </c>
    </row>
    <row r="840" spans="1:2" x14ac:dyDescent="0.25">
      <c r="A840" s="78" t="s">
        <v>4070</v>
      </c>
      <c r="B840" s="78" t="s">
        <v>10542</v>
      </c>
    </row>
    <row r="841" spans="1:2" x14ac:dyDescent="0.25">
      <c r="A841" s="78" t="s">
        <v>4071</v>
      </c>
      <c r="B841" s="78" t="s">
        <v>10542</v>
      </c>
    </row>
    <row r="842" spans="1:2" x14ac:dyDescent="0.25">
      <c r="A842" s="78" t="s">
        <v>4072</v>
      </c>
      <c r="B842" s="78" t="s">
        <v>10542</v>
      </c>
    </row>
    <row r="843" spans="1:2" x14ac:dyDescent="0.25">
      <c r="A843" s="78" t="s">
        <v>4073</v>
      </c>
      <c r="B843" s="78" t="s">
        <v>10542</v>
      </c>
    </row>
    <row r="844" spans="1:2" x14ac:dyDescent="0.25">
      <c r="A844" s="78" t="s">
        <v>4074</v>
      </c>
      <c r="B844" s="78" t="s">
        <v>10542</v>
      </c>
    </row>
    <row r="845" spans="1:2" x14ac:dyDescent="0.25">
      <c r="A845" s="78" t="s">
        <v>4075</v>
      </c>
      <c r="B845" s="78" t="s">
        <v>10542</v>
      </c>
    </row>
    <row r="846" spans="1:2" x14ac:dyDescent="0.25">
      <c r="A846" s="78" t="s">
        <v>4076</v>
      </c>
      <c r="B846" s="78" t="s">
        <v>10542</v>
      </c>
    </row>
    <row r="847" spans="1:2" x14ac:dyDescent="0.25">
      <c r="A847" s="78" t="s">
        <v>4077</v>
      </c>
      <c r="B847" s="78" t="s">
        <v>10542</v>
      </c>
    </row>
    <row r="848" spans="1:2" x14ac:dyDescent="0.25">
      <c r="A848" s="78" t="s">
        <v>4078</v>
      </c>
      <c r="B848" s="78" t="s">
        <v>10542</v>
      </c>
    </row>
    <row r="849" spans="1:2" x14ac:dyDescent="0.25">
      <c r="A849" s="78" t="s">
        <v>4079</v>
      </c>
      <c r="B849" s="78" t="s">
        <v>10542</v>
      </c>
    </row>
    <row r="850" spans="1:2" x14ac:dyDescent="0.25">
      <c r="A850" s="78" t="s">
        <v>4080</v>
      </c>
      <c r="B850" s="78" t="s">
        <v>10542</v>
      </c>
    </row>
    <row r="851" spans="1:2" x14ac:dyDescent="0.25">
      <c r="A851" s="78" t="s">
        <v>4081</v>
      </c>
      <c r="B851" s="78" t="s">
        <v>10542</v>
      </c>
    </row>
    <row r="852" spans="1:2" x14ac:dyDescent="0.25">
      <c r="A852" s="78" t="s">
        <v>4082</v>
      </c>
      <c r="B852" s="78" t="s">
        <v>10542</v>
      </c>
    </row>
    <row r="853" spans="1:2" x14ac:dyDescent="0.25">
      <c r="A853" s="78" t="s">
        <v>4083</v>
      </c>
      <c r="B853" s="78" t="s">
        <v>10542</v>
      </c>
    </row>
    <row r="854" spans="1:2" x14ac:dyDescent="0.25">
      <c r="A854" s="78" t="s">
        <v>4084</v>
      </c>
      <c r="B854" s="78" t="s">
        <v>10542</v>
      </c>
    </row>
    <row r="855" spans="1:2" x14ac:dyDescent="0.25">
      <c r="A855" s="78" t="s">
        <v>4085</v>
      </c>
      <c r="B855" s="78" t="s">
        <v>10542</v>
      </c>
    </row>
    <row r="856" spans="1:2" x14ac:dyDescent="0.25">
      <c r="A856" s="78" t="s">
        <v>4086</v>
      </c>
      <c r="B856" s="78" t="s">
        <v>10542</v>
      </c>
    </row>
    <row r="857" spans="1:2" x14ac:dyDescent="0.25">
      <c r="A857" s="78" t="s">
        <v>4087</v>
      </c>
      <c r="B857" s="78" t="s">
        <v>10542</v>
      </c>
    </row>
    <row r="858" spans="1:2" x14ac:dyDescent="0.25">
      <c r="A858" s="78" t="s">
        <v>4088</v>
      </c>
      <c r="B858" s="78" t="s">
        <v>10542</v>
      </c>
    </row>
    <row r="859" spans="1:2" x14ac:dyDescent="0.25">
      <c r="A859" s="78" t="s">
        <v>4089</v>
      </c>
      <c r="B859" s="78" t="s">
        <v>10542</v>
      </c>
    </row>
    <row r="860" spans="1:2" x14ac:dyDescent="0.25">
      <c r="A860" s="78" t="s">
        <v>4090</v>
      </c>
      <c r="B860" s="78" t="s">
        <v>10542</v>
      </c>
    </row>
    <row r="861" spans="1:2" x14ac:dyDescent="0.25">
      <c r="A861" s="78" t="s">
        <v>4091</v>
      </c>
      <c r="B861" s="78" t="s">
        <v>10542</v>
      </c>
    </row>
    <row r="862" spans="1:2" x14ac:dyDescent="0.25">
      <c r="A862" s="78" t="s">
        <v>4092</v>
      </c>
      <c r="B862" s="78" t="s">
        <v>10542</v>
      </c>
    </row>
    <row r="863" spans="1:2" x14ac:dyDescent="0.25">
      <c r="A863" s="78" t="s">
        <v>4093</v>
      </c>
      <c r="B863" s="78" t="s">
        <v>10542</v>
      </c>
    </row>
    <row r="864" spans="1:2" x14ac:dyDescent="0.25">
      <c r="A864" s="78" t="s">
        <v>4094</v>
      </c>
      <c r="B864" s="78" t="s">
        <v>10542</v>
      </c>
    </row>
    <row r="865" spans="1:2" x14ac:dyDescent="0.25">
      <c r="A865" s="78" t="s">
        <v>4095</v>
      </c>
      <c r="B865" s="78" t="s">
        <v>10542</v>
      </c>
    </row>
    <row r="866" spans="1:2" x14ac:dyDescent="0.25">
      <c r="A866" s="78" t="s">
        <v>4096</v>
      </c>
      <c r="B866" s="78" t="s">
        <v>10542</v>
      </c>
    </row>
    <row r="867" spans="1:2" x14ac:dyDescent="0.25">
      <c r="A867" s="78" t="s">
        <v>4097</v>
      </c>
      <c r="B867" s="78" t="s">
        <v>10542</v>
      </c>
    </row>
    <row r="868" spans="1:2" x14ac:dyDescent="0.25">
      <c r="A868" s="78" t="s">
        <v>4098</v>
      </c>
      <c r="B868" s="78" t="s">
        <v>10542</v>
      </c>
    </row>
    <row r="869" spans="1:2" x14ac:dyDescent="0.25">
      <c r="A869" s="78" t="s">
        <v>4099</v>
      </c>
      <c r="B869" s="78" t="s">
        <v>10542</v>
      </c>
    </row>
    <row r="870" spans="1:2" x14ac:dyDescent="0.25">
      <c r="A870" s="78" t="s">
        <v>4100</v>
      </c>
      <c r="B870" s="78" t="s">
        <v>10542</v>
      </c>
    </row>
    <row r="871" spans="1:2" x14ac:dyDescent="0.25">
      <c r="A871" s="78" t="s">
        <v>4101</v>
      </c>
      <c r="B871" s="78" t="s">
        <v>10542</v>
      </c>
    </row>
    <row r="872" spans="1:2" x14ac:dyDescent="0.25">
      <c r="A872" s="78" t="s">
        <v>4102</v>
      </c>
      <c r="B872" s="78" t="s">
        <v>10542</v>
      </c>
    </row>
    <row r="873" spans="1:2" x14ac:dyDescent="0.25">
      <c r="A873" s="78" t="s">
        <v>4103</v>
      </c>
      <c r="B873" s="78" t="s">
        <v>10542</v>
      </c>
    </row>
    <row r="874" spans="1:2" x14ac:dyDescent="0.25">
      <c r="A874" s="78" t="s">
        <v>4104</v>
      </c>
      <c r="B874" s="78" t="s">
        <v>10542</v>
      </c>
    </row>
    <row r="875" spans="1:2" x14ac:dyDescent="0.25">
      <c r="A875" s="78" t="s">
        <v>4105</v>
      </c>
      <c r="B875" s="78" t="s">
        <v>10542</v>
      </c>
    </row>
    <row r="876" spans="1:2" x14ac:dyDescent="0.25">
      <c r="A876" s="78" t="s">
        <v>4106</v>
      </c>
      <c r="B876" s="78" t="s">
        <v>10542</v>
      </c>
    </row>
    <row r="877" spans="1:2" x14ac:dyDescent="0.25">
      <c r="A877" s="78" t="s">
        <v>4107</v>
      </c>
      <c r="B877" s="78" t="s">
        <v>10542</v>
      </c>
    </row>
    <row r="878" spans="1:2" x14ac:dyDescent="0.25">
      <c r="A878" s="78" t="s">
        <v>4108</v>
      </c>
      <c r="B878" s="78" t="s">
        <v>10542</v>
      </c>
    </row>
    <row r="879" spans="1:2" x14ac:dyDescent="0.25">
      <c r="A879" s="78" t="s">
        <v>4109</v>
      </c>
      <c r="B879" s="78" t="s">
        <v>10542</v>
      </c>
    </row>
    <row r="880" spans="1:2" x14ac:dyDescent="0.25">
      <c r="A880" s="78" t="s">
        <v>4110</v>
      </c>
      <c r="B880" s="78" t="s">
        <v>10542</v>
      </c>
    </row>
    <row r="881" spans="1:2" x14ac:dyDescent="0.25">
      <c r="A881" s="78" t="s">
        <v>4111</v>
      </c>
      <c r="B881" s="78" t="s">
        <v>10542</v>
      </c>
    </row>
    <row r="882" spans="1:2" x14ac:dyDescent="0.25">
      <c r="A882" s="78" t="s">
        <v>4112</v>
      </c>
      <c r="B882" s="78" t="s">
        <v>10542</v>
      </c>
    </row>
    <row r="883" spans="1:2" x14ac:dyDescent="0.25">
      <c r="A883" s="78" t="s">
        <v>4113</v>
      </c>
      <c r="B883" s="78" t="s">
        <v>10542</v>
      </c>
    </row>
    <row r="884" spans="1:2" x14ac:dyDescent="0.25">
      <c r="A884" s="78" t="s">
        <v>4114</v>
      </c>
      <c r="B884" s="78" t="s">
        <v>10542</v>
      </c>
    </row>
    <row r="885" spans="1:2" x14ac:dyDescent="0.25">
      <c r="A885" s="78" t="s">
        <v>4115</v>
      </c>
      <c r="B885" s="78" t="s">
        <v>10542</v>
      </c>
    </row>
    <row r="886" spans="1:2" x14ac:dyDescent="0.25">
      <c r="A886" s="78" t="s">
        <v>4116</v>
      </c>
      <c r="B886" s="78" t="s">
        <v>10542</v>
      </c>
    </row>
    <row r="887" spans="1:2" x14ac:dyDescent="0.25">
      <c r="A887" s="78" t="s">
        <v>4117</v>
      </c>
      <c r="B887" s="78" t="s">
        <v>10542</v>
      </c>
    </row>
    <row r="888" spans="1:2" x14ac:dyDescent="0.25">
      <c r="A888" s="78" t="s">
        <v>4118</v>
      </c>
      <c r="B888" s="78" t="s">
        <v>10542</v>
      </c>
    </row>
    <row r="889" spans="1:2" x14ac:dyDescent="0.25">
      <c r="A889" s="78" t="s">
        <v>4119</v>
      </c>
      <c r="B889" s="78" t="s">
        <v>10542</v>
      </c>
    </row>
    <row r="890" spans="1:2" x14ac:dyDescent="0.25">
      <c r="A890" s="78" t="s">
        <v>4120</v>
      </c>
      <c r="B890" s="78" t="s">
        <v>10542</v>
      </c>
    </row>
    <row r="891" spans="1:2" x14ac:dyDescent="0.25">
      <c r="A891" s="78" t="s">
        <v>4121</v>
      </c>
      <c r="B891" s="78" t="s">
        <v>10542</v>
      </c>
    </row>
    <row r="892" spans="1:2" x14ac:dyDescent="0.25">
      <c r="A892" s="78" t="s">
        <v>4122</v>
      </c>
      <c r="B892" s="78" t="s">
        <v>10542</v>
      </c>
    </row>
    <row r="893" spans="1:2" x14ac:dyDescent="0.25">
      <c r="A893" s="78" t="s">
        <v>4123</v>
      </c>
      <c r="B893" s="78" t="s">
        <v>10542</v>
      </c>
    </row>
    <row r="894" spans="1:2" x14ac:dyDescent="0.25">
      <c r="A894" s="78" t="s">
        <v>4124</v>
      </c>
      <c r="B894" s="78" t="s">
        <v>10542</v>
      </c>
    </row>
    <row r="895" spans="1:2" x14ac:dyDescent="0.25">
      <c r="A895" s="78" t="s">
        <v>4125</v>
      </c>
      <c r="B895" s="78" t="s">
        <v>10542</v>
      </c>
    </row>
    <row r="896" spans="1:2" x14ac:dyDescent="0.25">
      <c r="A896" s="78" t="s">
        <v>4126</v>
      </c>
      <c r="B896" s="78" t="s">
        <v>10542</v>
      </c>
    </row>
    <row r="897" spans="1:2" x14ac:dyDescent="0.25">
      <c r="A897" s="78" t="s">
        <v>4127</v>
      </c>
      <c r="B897" s="78" t="s">
        <v>10542</v>
      </c>
    </row>
    <row r="898" spans="1:2" x14ac:dyDescent="0.25">
      <c r="A898" s="78" t="s">
        <v>4128</v>
      </c>
      <c r="B898" s="78" t="s">
        <v>10542</v>
      </c>
    </row>
    <row r="899" spans="1:2" x14ac:dyDescent="0.25">
      <c r="A899" s="78" t="s">
        <v>4129</v>
      </c>
      <c r="B899" s="78" t="s">
        <v>10542</v>
      </c>
    </row>
    <row r="900" spans="1:2" x14ac:dyDescent="0.25">
      <c r="A900" s="78" t="s">
        <v>4130</v>
      </c>
      <c r="B900" s="78" t="s">
        <v>10542</v>
      </c>
    </row>
    <row r="901" spans="1:2" x14ac:dyDescent="0.25">
      <c r="A901" s="78" t="s">
        <v>4131</v>
      </c>
      <c r="B901" s="78" t="s">
        <v>10542</v>
      </c>
    </row>
    <row r="902" spans="1:2" x14ac:dyDescent="0.25">
      <c r="A902" s="78" t="s">
        <v>4132</v>
      </c>
      <c r="B902" s="78" t="s">
        <v>10542</v>
      </c>
    </row>
    <row r="903" spans="1:2" x14ac:dyDescent="0.25">
      <c r="A903" s="78" t="s">
        <v>4133</v>
      </c>
      <c r="B903" s="78" t="s">
        <v>10542</v>
      </c>
    </row>
    <row r="904" spans="1:2" x14ac:dyDescent="0.25">
      <c r="A904" s="78" t="s">
        <v>4134</v>
      </c>
      <c r="B904" s="78" t="s">
        <v>10542</v>
      </c>
    </row>
    <row r="905" spans="1:2" x14ac:dyDescent="0.25">
      <c r="A905" s="78" t="s">
        <v>4135</v>
      </c>
      <c r="B905" s="78" t="s">
        <v>10542</v>
      </c>
    </row>
    <row r="906" spans="1:2" x14ac:dyDescent="0.25">
      <c r="A906" s="78" t="s">
        <v>4136</v>
      </c>
      <c r="B906" s="78" t="s">
        <v>10542</v>
      </c>
    </row>
    <row r="907" spans="1:2" x14ac:dyDescent="0.25">
      <c r="A907" s="78" t="s">
        <v>4137</v>
      </c>
      <c r="B907" s="78" t="s">
        <v>10542</v>
      </c>
    </row>
    <row r="908" spans="1:2" x14ac:dyDescent="0.25">
      <c r="A908" s="78" t="s">
        <v>4138</v>
      </c>
      <c r="B908" s="78" t="s">
        <v>10542</v>
      </c>
    </row>
    <row r="909" spans="1:2" x14ac:dyDescent="0.25">
      <c r="A909" s="78" t="s">
        <v>4139</v>
      </c>
      <c r="B909" s="78" t="s">
        <v>10542</v>
      </c>
    </row>
    <row r="910" spans="1:2" x14ac:dyDescent="0.25">
      <c r="A910" s="78" t="s">
        <v>4140</v>
      </c>
      <c r="B910" s="78" t="s">
        <v>10542</v>
      </c>
    </row>
    <row r="911" spans="1:2" x14ac:dyDescent="0.25">
      <c r="A911" s="78" t="s">
        <v>4141</v>
      </c>
      <c r="B911" s="78" t="s">
        <v>10542</v>
      </c>
    </row>
    <row r="912" spans="1:2" x14ac:dyDescent="0.25">
      <c r="A912" s="78" t="s">
        <v>4142</v>
      </c>
      <c r="B912" s="78" t="s">
        <v>10542</v>
      </c>
    </row>
    <row r="913" spans="1:2" x14ac:dyDescent="0.25">
      <c r="A913" s="78" t="s">
        <v>4143</v>
      </c>
      <c r="B913" s="78" t="s">
        <v>10542</v>
      </c>
    </row>
    <row r="914" spans="1:2" x14ac:dyDescent="0.25">
      <c r="A914" s="78" t="s">
        <v>4144</v>
      </c>
      <c r="B914" s="78" t="s">
        <v>10542</v>
      </c>
    </row>
    <row r="915" spans="1:2" x14ac:dyDescent="0.25">
      <c r="A915" s="78" t="s">
        <v>4145</v>
      </c>
      <c r="B915" s="78" t="s">
        <v>10542</v>
      </c>
    </row>
    <row r="916" spans="1:2" x14ac:dyDescent="0.25">
      <c r="A916" s="78" t="s">
        <v>4146</v>
      </c>
      <c r="B916" s="78" t="s">
        <v>10542</v>
      </c>
    </row>
    <row r="917" spans="1:2" x14ac:dyDescent="0.25">
      <c r="A917" s="78" t="s">
        <v>4147</v>
      </c>
      <c r="B917" s="78" t="s">
        <v>10542</v>
      </c>
    </row>
    <row r="918" spans="1:2" x14ac:dyDescent="0.25">
      <c r="A918" s="78" t="s">
        <v>4148</v>
      </c>
      <c r="B918" s="78" t="s">
        <v>10542</v>
      </c>
    </row>
    <row r="919" spans="1:2" x14ac:dyDescent="0.25">
      <c r="A919" s="78" t="s">
        <v>4149</v>
      </c>
      <c r="B919" s="78" t="s">
        <v>10542</v>
      </c>
    </row>
    <row r="920" spans="1:2" x14ac:dyDescent="0.25">
      <c r="A920" s="78" t="s">
        <v>4150</v>
      </c>
      <c r="B920" s="78" t="s">
        <v>10542</v>
      </c>
    </row>
    <row r="921" spans="1:2" x14ac:dyDescent="0.25">
      <c r="A921" s="78" t="s">
        <v>4151</v>
      </c>
      <c r="B921" s="78" t="s">
        <v>10542</v>
      </c>
    </row>
    <row r="922" spans="1:2" x14ac:dyDescent="0.25">
      <c r="A922" s="78" t="s">
        <v>4152</v>
      </c>
      <c r="B922" s="78" t="s">
        <v>10542</v>
      </c>
    </row>
    <row r="923" spans="1:2" x14ac:dyDescent="0.25">
      <c r="A923" s="78" t="s">
        <v>4153</v>
      </c>
      <c r="B923" s="78" t="s">
        <v>10542</v>
      </c>
    </row>
    <row r="924" spans="1:2" x14ac:dyDescent="0.25">
      <c r="A924" s="78" t="s">
        <v>4154</v>
      </c>
      <c r="B924" s="78" t="s">
        <v>10542</v>
      </c>
    </row>
    <row r="925" spans="1:2" x14ac:dyDescent="0.25">
      <c r="A925" s="78" t="s">
        <v>4155</v>
      </c>
      <c r="B925" s="78" t="s">
        <v>10542</v>
      </c>
    </row>
    <row r="926" spans="1:2" x14ac:dyDescent="0.25">
      <c r="A926" s="78" t="s">
        <v>4156</v>
      </c>
      <c r="B926" s="78" t="s">
        <v>10542</v>
      </c>
    </row>
    <row r="927" spans="1:2" x14ac:dyDescent="0.25">
      <c r="A927" s="78" t="s">
        <v>4157</v>
      </c>
      <c r="B927" s="78" t="s">
        <v>10542</v>
      </c>
    </row>
    <row r="928" spans="1:2" x14ac:dyDescent="0.25">
      <c r="A928" s="78" t="s">
        <v>4158</v>
      </c>
      <c r="B928" s="78" t="s">
        <v>10542</v>
      </c>
    </row>
    <row r="929" spans="1:2" x14ac:dyDescent="0.25">
      <c r="A929" s="78" t="s">
        <v>4159</v>
      </c>
      <c r="B929" s="78" t="s">
        <v>10542</v>
      </c>
    </row>
    <row r="930" spans="1:2" x14ac:dyDescent="0.25">
      <c r="A930" s="78" t="s">
        <v>4160</v>
      </c>
      <c r="B930" s="78" t="s">
        <v>10542</v>
      </c>
    </row>
    <row r="931" spans="1:2" x14ac:dyDescent="0.25">
      <c r="A931" s="78" t="s">
        <v>4161</v>
      </c>
      <c r="B931" s="78" t="s">
        <v>10542</v>
      </c>
    </row>
    <row r="932" spans="1:2" x14ac:dyDescent="0.25">
      <c r="A932" s="78" t="s">
        <v>4162</v>
      </c>
      <c r="B932" s="78" t="s">
        <v>10542</v>
      </c>
    </row>
    <row r="933" spans="1:2" x14ac:dyDescent="0.25">
      <c r="A933" s="78" t="s">
        <v>4163</v>
      </c>
      <c r="B933" s="78" t="s">
        <v>10542</v>
      </c>
    </row>
    <row r="934" spans="1:2" x14ac:dyDescent="0.25">
      <c r="A934" s="78" t="s">
        <v>4164</v>
      </c>
      <c r="B934" s="78" t="s">
        <v>10542</v>
      </c>
    </row>
    <row r="935" spans="1:2" x14ac:dyDescent="0.25">
      <c r="A935" s="78" t="s">
        <v>4165</v>
      </c>
      <c r="B935" s="78" t="s">
        <v>10542</v>
      </c>
    </row>
    <row r="936" spans="1:2" x14ac:dyDescent="0.25">
      <c r="A936" s="78" t="s">
        <v>4166</v>
      </c>
      <c r="B936" s="78" t="s">
        <v>10542</v>
      </c>
    </row>
    <row r="937" spans="1:2" x14ac:dyDescent="0.25">
      <c r="A937" s="78" t="s">
        <v>4167</v>
      </c>
      <c r="B937" s="78" t="s">
        <v>10542</v>
      </c>
    </row>
    <row r="938" spans="1:2" x14ac:dyDescent="0.25">
      <c r="A938" s="78" t="s">
        <v>4168</v>
      </c>
      <c r="B938" s="78" t="s">
        <v>10542</v>
      </c>
    </row>
    <row r="939" spans="1:2" x14ac:dyDescent="0.25">
      <c r="A939" s="78" t="s">
        <v>4169</v>
      </c>
      <c r="B939" s="78" t="s">
        <v>10542</v>
      </c>
    </row>
    <row r="940" spans="1:2" x14ac:dyDescent="0.25">
      <c r="A940" s="78" t="s">
        <v>4170</v>
      </c>
      <c r="B940" s="78" t="s">
        <v>10542</v>
      </c>
    </row>
    <row r="941" spans="1:2" x14ac:dyDescent="0.25">
      <c r="A941" s="78" t="s">
        <v>4171</v>
      </c>
      <c r="B941" s="78" t="s">
        <v>10542</v>
      </c>
    </row>
    <row r="942" spans="1:2" x14ac:dyDescent="0.25">
      <c r="A942" s="78" t="s">
        <v>4172</v>
      </c>
      <c r="B942" s="78" t="s">
        <v>10542</v>
      </c>
    </row>
    <row r="943" spans="1:2" x14ac:dyDescent="0.25">
      <c r="A943" s="78" t="s">
        <v>4173</v>
      </c>
      <c r="B943" s="78" t="s">
        <v>10542</v>
      </c>
    </row>
    <row r="944" spans="1:2" x14ac:dyDescent="0.25">
      <c r="A944" s="78" t="s">
        <v>4174</v>
      </c>
      <c r="B944" s="78" t="s">
        <v>10542</v>
      </c>
    </row>
    <row r="945" spans="1:2" x14ac:dyDescent="0.25">
      <c r="A945" s="78" t="s">
        <v>4175</v>
      </c>
      <c r="B945" s="78" t="s">
        <v>10542</v>
      </c>
    </row>
    <row r="946" spans="1:2" x14ac:dyDescent="0.25">
      <c r="A946" s="78" t="s">
        <v>4176</v>
      </c>
      <c r="B946" s="78" t="s">
        <v>10542</v>
      </c>
    </row>
    <row r="947" spans="1:2" x14ac:dyDescent="0.25">
      <c r="A947" s="78" t="s">
        <v>4177</v>
      </c>
      <c r="B947" s="78" t="s">
        <v>10542</v>
      </c>
    </row>
    <row r="948" spans="1:2" x14ac:dyDescent="0.25">
      <c r="A948" s="78" t="s">
        <v>4178</v>
      </c>
      <c r="B948" s="78" t="s">
        <v>10542</v>
      </c>
    </row>
    <row r="949" spans="1:2" x14ac:dyDescent="0.25">
      <c r="A949" s="78" t="s">
        <v>4179</v>
      </c>
      <c r="B949" s="78" t="s">
        <v>10542</v>
      </c>
    </row>
    <row r="950" spans="1:2" x14ac:dyDescent="0.25">
      <c r="A950" s="78" t="s">
        <v>4180</v>
      </c>
      <c r="B950" s="78" t="s">
        <v>10542</v>
      </c>
    </row>
    <row r="951" spans="1:2" x14ac:dyDescent="0.25">
      <c r="A951" s="78" t="s">
        <v>4181</v>
      </c>
      <c r="B951" s="78" t="s">
        <v>10542</v>
      </c>
    </row>
    <row r="952" spans="1:2" x14ac:dyDescent="0.25">
      <c r="A952" s="78" t="s">
        <v>4182</v>
      </c>
      <c r="B952" s="78" t="s">
        <v>10542</v>
      </c>
    </row>
    <row r="953" spans="1:2" x14ac:dyDescent="0.25">
      <c r="A953" s="78" t="s">
        <v>4183</v>
      </c>
      <c r="B953" s="78" t="s">
        <v>10542</v>
      </c>
    </row>
    <row r="954" spans="1:2" x14ac:dyDescent="0.25">
      <c r="A954" s="78" t="s">
        <v>4184</v>
      </c>
      <c r="B954" s="78" t="s">
        <v>10542</v>
      </c>
    </row>
    <row r="955" spans="1:2" x14ac:dyDescent="0.25">
      <c r="A955" s="78" t="s">
        <v>4185</v>
      </c>
      <c r="B955" s="78" t="s">
        <v>10542</v>
      </c>
    </row>
    <row r="956" spans="1:2" x14ac:dyDescent="0.25">
      <c r="A956" s="78" t="s">
        <v>4186</v>
      </c>
      <c r="B956" s="78" t="s">
        <v>10542</v>
      </c>
    </row>
    <row r="957" spans="1:2" x14ac:dyDescent="0.25">
      <c r="A957" s="78" t="s">
        <v>4187</v>
      </c>
      <c r="B957" s="78" t="s">
        <v>10542</v>
      </c>
    </row>
    <row r="958" spans="1:2" x14ac:dyDescent="0.25">
      <c r="A958" s="78" t="s">
        <v>4188</v>
      </c>
      <c r="B958" s="78" t="s">
        <v>10542</v>
      </c>
    </row>
    <row r="959" spans="1:2" x14ac:dyDescent="0.25">
      <c r="A959" s="78" t="s">
        <v>4189</v>
      </c>
      <c r="B959" s="78" t="s">
        <v>10542</v>
      </c>
    </row>
    <row r="960" spans="1:2" x14ac:dyDescent="0.25">
      <c r="A960" s="78" t="s">
        <v>4190</v>
      </c>
      <c r="B960" s="78" t="s">
        <v>10542</v>
      </c>
    </row>
    <row r="961" spans="1:2" x14ac:dyDescent="0.25">
      <c r="A961" s="78" t="s">
        <v>4191</v>
      </c>
      <c r="B961" s="78" t="s">
        <v>10542</v>
      </c>
    </row>
    <row r="962" spans="1:2" x14ac:dyDescent="0.25">
      <c r="A962" s="78" t="s">
        <v>4192</v>
      </c>
      <c r="B962" s="78" t="s">
        <v>10542</v>
      </c>
    </row>
    <row r="963" spans="1:2" x14ac:dyDescent="0.25">
      <c r="A963" s="78" t="s">
        <v>4193</v>
      </c>
      <c r="B963" s="78" t="s">
        <v>10542</v>
      </c>
    </row>
    <row r="964" spans="1:2" x14ac:dyDescent="0.25">
      <c r="A964" s="78" t="s">
        <v>4194</v>
      </c>
      <c r="B964" s="78" t="s">
        <v>10542</v>
      </c>
    </row>
    <row r="965" spans="1:2" x14ac:dyDescent="0.25">
      <c r="A965" s="78" t="s">
        <v>4195</v>
      </c>
      <c r="B965" s="78" t="s">
        <v>10542</v>
      </c>
    </row>
    <row r="966" spans="1:2" x14ac:dyDescent="0.25">
      <c r="A966" s="78" t="s">
        <v>4196</v>
      </c>
      <c r="B966" s="78" t="s">
        <v>10542</v>
      </c>
    </row>
    <row r="967" spans="1:2" x14ac:dyDescent="0.25">
      <c r="A967" s="78" t="s">
        <v>4197</v>
      </c>
      <c r="B967" s="78" t="s">
        <v>10542</v>
      </c>
    </row>
    <row r="968" spans="1:2" x14ac:dyDescent="0.25">
      <c r="A968" s="78" t="s">
        <v>4198</v>
      </c>
      <c r="B968" s="78" t="s">
        <v>10542</v>
      </c>
    </row>
    <row r="969" spans="1:2" x14ac:dyDescent="0.25">
      <c r="A969" s="78" t="s">
        <v>4199</v>
      </c>
      <c r="B969" s="78" t="s">
        <v>10542</v>
      </c>
    </row>
    <row r="970" spans="1:2" x14ac:dyDescent="0.25">
      <c r="A970" s="78" t="s">
        <v>4200</v>
      </c>
      <c r="B970" s="78" t="s">
        <v>10542</v>
      </c>
    </row>
    <row r="971" spans="1:2" x14ac:dyDescent="0.25">
      <c r="A971" s="78" t="s">
        <v>4201</v>
      </c>
      <c r="B971" s="78" t="s">
        <v>10542</v>
      </c>
    </row>
    <row r="972" spans="1:2" x14ac:dyDescent="0.25">
      <c r="A972" s="78" t="s">
        <v>4202</v>
      </c>
      <c r="B972" s="78" t="s">
        <v>10542</v>
      </c>
    </row>
    <row r="973" spans="1:2" x14ac:dyDescent="0.25">
      <c r="A973" s="78" t="s">
        <v>4203</v>
      </c>
      <c r="B973" s="78" t="s">
        <v>10542</v>
      </c>
    </row>
    <row r="974" spans="1:2" x14ac:dyDescent="0.25">
      <c r="A974" s="78" t="s">
        <v>4204</v>
      </c>
      <c r="B974" s="78" t="s">
        <v>10542</v>
      </c>
    </row>
    <row r="975" spans="1:2" x14ac:dyDescent="0.25">
      <c r="A975" s="78" t="s">
        <v>4205</v>
      </c>
      <c r="B975" s="78" t="s">
        <v>10542</v>
      </c>
    </row>
    <row r="976" spans="1:2" x14ac:dyDescent="0.25">
      <c r="A976" s="78" t="s">
        <v>4206</v>
      </c>
      <c r="B976" s="78" t="s">
        <v>10542</v>
      </c>
    </row>
    <row r="977" spans="1:2" x14ac:dyDescent="0.25">
      <c r="A977" s="78" t="s">
        <v>4207</v>
      </c>
      <c r="B977" s="78" t="s">
        <v>10542</v>
      </c>
    </row>
    <row r="978" spans="1:2" x14ac:dyDescent="0.25">
      <c r="A978" s="78" t="s">
        <v>4208</v>
      </c>
      <c r="B978" s="78" t="s">
        <v>10542</v>
      </c>
    </row>
    <row r="979" spans="1:2" x14ac:dyDescent="0.25">
      <c r="A979" s="78" t="s">
        <v>4209</v>
      </c>
      <c r="B979" s="78" t="s">
        <v>10542</v>
      </c>
    </row>
    <row r="980" spans="1:2" x14ac:dyDescent="0.25">
      <c r="A980" s="78" t="s">
        <v>4210</v>
      </c>
      <c r="B980" s="78" t="s">
        <v>10542</v>
      </c>
    </row>
    <row r="981" spans="1:2" x14ac:dyDescent="0.25">
      <c r="A981" s="78" t="s">
        <v>4211</v>
      </c>
      <c r="B981" s="78" t="s">
        <v>10542</v>
      </c>
    </row>
    <row r="982" spans="1:2" x14ac:dyDescent="0.25">
      <c r="A982" s="78" t="s">
        <v>4212</v>
      </c>
      <c r="B982" s="78" t="s">
        <v>10542</v>
      </c>
    </row>
    <row r="983" spans="1:2" x14ac:dyDescent="0.25">
      <c r="A983" s="78" t="s">
        <v>4213</v>
      </c>
      <c r="B983" s="78" t="s">
        <v>10542</v>
      </c>
    </row>
    <row r="984" spans="1:2" x14ac:dyDescent="0.25">
      <c r="A984" s="78" t="s">
        <v>4214</v>
      </c>
      <c r="B984" s="78" t="s">
        <v>10542</v>
      </c>
    </row>
    <row r="985" spans="1:2" x14ac:dyDescent="0.25">
      <c r="A985" s="78" t="s">
        <v>4215</v>
      </c>
      <c r="B985" s="78" t="s">
        <v>10542</v>
      </c>
    </row>
    <row r="986" spans="1:2" x14ac:dyDescent="0.25">
      <c r="A986" s="78" t="s">
        <v>4216</v>
      </c>
      <c r="B986" s="78" t="s">
        <v>10542</v>
      </c>
    </row>
    <row r="987" spans="1:2" x14ac:dyDescent="0.25">
      <c r="A987" s="78" t="s">
        <v>4217</v>
      </c>
      <c r="B987" s="78" t="s">
        <v>10542</v>
      </c>
    </row>
    <row r="988" spans="1:2" x14ac:dyDescent="0.25">
      <c r="A988" s="78" t="s">
        <v>4218</v>
      </c>
      <c r="B988" s="78" t="s">
        <v>10542</v>
      </c>
    </row>
    <row r="989" spans="1:2" x14ac:dyDescent="0.25">
      <c r="A989" s="78" t="s">
        <v>4219</v>
      </c>
      <c r="B989" s="78" t="s">
        <v>10542</v>
      </c>
    </row>
    <row r="990" spans="1:2" x14ac:dyDescent="0.25">
      <c r="A990" s="78" t="s">
        <v>4220</v>
      </c>
      <c r="B990" s="78" t="s">
        <v>10542</v>
      </c>
    </row>
    <row r="991" spans="1:2" x14ac:dyDescent="0.25">
      <c r="A991" s="78" t="s">
        <v>4221</v>
      </c>
      <c r="B991" s="78" t="s">
        <v>10542</v>
      </c>
    </row>
    <row r="992" spans="1:2" x14ac:dyDescent="0.25">
      <c r="A992" s="78" t="s">
        <v>4222</v>
      </c>
      <c r="B992" s="78" t="s">
        <v>10542</v>
      </c>
    </row>
    <row r="993" spans="1:2" x14ac:dyDescent="0.25">
      <c r="A993" s="78" t="s">
        <v>4223</v>
      </c>
      <c r="B993" s="78" t="s">
        <v>10542</v>
      </c>
    </row>
    <row r="994" spans="1:2" x14ac:dyDescent="0.25">
      <c r="A994" s="78" t="s">
        <v>4224</v>
      </c>
      <c r="B994" s="78" t="s">
        <v>10542</v>
      </c>
    </row>
    <row r="995" spans="1:2" x14ac:dyDescent="0.25">
      <c r="A995" s="78" t="s">
        <v>4225</v>
      </c>
      <c r="B995" s="78" t="s">
        <v>10542</v>
      </c>
    </row>
    <row r="996" spans="1:2" x14ac:dyDescent="0.25">
      <c r="A996" s="78" t="s">
        <v>4226</v>
      </c>
      <c r="B996" s="78" t="s">
        <v>10542</v>
      </c>
    </row>
    <row r="997" spans="1:2" x14ac:dyDescent="0.25">
      <c r="A997" s="78" t="s">
        <v>4227</v>
      </c>
      <c r="B997" s="78" t="s">
        <v>10542</v>
      </c>
    </row>
    <row r="998" spans="1:2" x14ac:dyDescent="0.25">
      <c r="A998" s="78" t="s">
        <v>4228</v>
      </c>
      <c r="B998" s="78" t="s">
        <v>10542</v>
      </c>
    </row>
    <row r="999" spans="1:2" x14ac:dyDescent="0.25">
      <c r="A999" s="78" t="s">
        <v>4229</v>
      </c>
      <c r="B999" s="78" t="s">
        <v>10542</v>
      </c>
    </row>
    <row r="1000" spans="1:2" x14ac:dyDescent="0.25">
      <c r="A1000" s="78" t="s">
        <v>4230</v>
      </c>
      <c r="B1000" s="78" t="s">
        <v>10542</v>
      </c>
    </row>
    <row r="1001" spans="1:2" x14ac:dyDescent="0.25">
      <c r="A1001" s="78" t="s">
        <v>4231</v>
      </c>
      <c r="B1001" s="78" t="s">
        <v>10542</v>
      </c>
    </row>
    <row r="1002" spans="1:2" x14ac:dyDescent="0.25">
      <c r="A1002" s="78" t="s">
        <v>4232</v>
      </c>
      <c r="B1002" s="78" t="s">
        <v>10542</v>
      </c>
    </row>
    <row r="1003" spans="1:2" x14ac:dyDescent="0.25">
      <c r="A1003" s="78" t="s">
        <v>4233</v>
      </c>
      <c r="B1003" s="78" t="s">
        <v>10542</v>
      </c>
    </row>
    <row r="1004" spans="1:2" x14ac:dyDescent="0.25">
      <c r="A1004" s="78" t="s">
        <v>4234</v>
      </c>
      <c r="B1004" s="78" t="s">
        <v>10542</v>
      </c>
    </row>
    <row r="1005" spans="1:2" x14ac:dyDescent="0.25">
      <c r="A1005" s="78" t="s">
        <v>4235</v>
      </c>
      <c r="B1005" s="78" t="s">
        <v>10542</v>
      </c>
    </row>
    <row r="1006" spans="1:2" x14ac:dyDescent="0.25">
      <c r="A1006" s="78" t="s">
        <v>4236</v>
      </c>
      <c r="B1006" s="78" t="s">
        <v>10542</v>
      </c>
    </row>
    <row r="1007" spans="1:2" x14ac:dyDescent="0.25">
      <c r="A1007" s="78" t="s">
        <v>4237</v>
      </c>
      <c r="B1007" s="78" t="s">
        <v>10542</v>
      </c>
    </row>
    <row r="1008" spans="1:2" x14ac:dyDescent="0.25">
      <c r="A1008" s="78" t="s">
        <v>4238</v>
      </c>
      <c r="B1008" s="78" t="s">
        <v>10542</v>
      </c>
    </row>
    <row r="1009" spans="1:2" x14ac:dyDescent="0.25">
      <c r="A1009" s="78" t="s">
        <v>4239</v>
      </c>
      <c r="B1009" s="78" t="s">
        <v>10542</v>
      </c>
    </row>
    <row r="1010" spans="1:2" x14ac:dyDescent="0.25">
      <c r="A1010" s="78" t="s">
        <v>4240</v>
      </c>
      <c r="B1010" s="78" t="s">
        <v>10542</v>
      </c>
    </row>
    <row r="1011" spans="1:2" x14ac:dyDescent="0.25">
      <c r="A1011" s="78" t="s">
        <v>4241</v>
      </c>
      <c r="B1011" s="78" t="s">
        <v>10542</v>
      </c>
    </row>
    <row r="1012" spans="1:2" x14ac:dyDescent="0.25">
      <c r="A1012" s="78" t="s">
        <v>4242</v>
      </c>
      <c r="B1012" s="78" t="s">
        <v>10542</v>
      </c>
    </row>
    <row r="1013" spans="1:2" x14ac:dyDescent="0.25">
      <c r="A1013" s="78" t="s">
        <v>4243</v>
      </c>
      <c r="B1013" s="78" t="s">
        <v>10542</v>
      </c>
    </row>
    <row r="1014" spans="1:2" x14ac:dyDescent="0.25">
      <c r="A1014" s="78" t="s">
        <v>4244</v>
      </c>
      <c r="B1014" s="78" t="s">
        <v>10542</v>
      </c>
    </row>
    <row r="1015" spans="1:2" x14ac:dyDescent="0.25">
      <c r="A1015" s="78" t="s">
        <v>4245</v>
      </c>
      <c r="B1015" s="78" t="s">
        <v>10542</v>
      </c>
    </row>
    <row r="1016" spans="1:2" x14ac:dyDescent="0.25">
      <c r="A1016" s="78" t="s">
        <v>4246</v>
      </c>
      <c r="B1016" s="78" t="s">
        <v>10542</v>
      </c>
    </row>
    <row r="1017" spans="1:2" x14ac:dyDescent="0.25">
      <c r="A1017" s="78" t="s">
        <v>4247</v>
      </c>
      <c r="B1017" s="78" t="s">
        <v>10542</v>
      </c>
    </row>
    <row r="1018" spans="1:2" x14ac:dyDescent="0.25">
      <c r="A1018" s="78" t="s">
        <v>4248</v>
      </c>
      <c r="B1018" s="78" t="s">
        <v>10542</v>
      </c>
    </row>
    <row r="1019" spans="1:2" x14ac:dyDescent="0.25">
      <c r="A1019" s="78" t="s">
        <v>4249</v>
      </c>
      <c r="B1019" s="78" t="s">
        <v>10542</v>
      </c>
    </row>
    <row r="1020" spans="1:2" x14ac:dyDescent="0.25">
      <c r="A1020" s="78" t="s">
        <v>4250</v>
      </c>
      <c r="B1020" s="78" t="s">
        <v>10542</v>
      </c>
    </row>
    <row r="1021" spans="1:2" x14ac:dyDescent="0.25">
      <c r="A1021" s="78" t="s">
        <v>4251</v>
      </c>
      <c r="B1021" s="78" t="s">
        <v>10542</v>
      </c>
    </row>
    <row r="1022" spans="1:2" x14ac:dyDescent="0.25">
      <c r="A1022" s="78" t="s">
        <v>4252</v>
      </c>
      <c r="B1022" s="78" t="s">
        <v>10542</v>
      </c>
    </row>
    <row r="1023" spans="1:2" x14ac:dyDescent="0.25">
      <c r="A1023" s="78" t="s">
        <v>4253</v>
      </c>
      <c r="B1023" s="78" t="s">
        <v>10542</v>
      </c>
    </row>
    <row r="1024" spans="1:2" x14ac:dyDescent="0.25">
      <c r="A1024" s="78" t="s">
        <v>4254</v>
      </c>
      <c r="B1024" s="78" t="s">
        <v>10542</v>
      </c>
    </row>
    <row r="1025" spans="1:2" x14ac:dyDescent="0.25">
      <c r="A1025" s="78" t="s">
        <v>4255</v>
      </c>
      <c r="B1025" s="78" t="s">
        <v>10542</v>
      </c>
    </row>
    <row r="1026" spans="1:2" x14ac:dyDescent="0.25">
      <c r="A1026" s="78" t="s">
        <v>4256</v>
      </c>
      <c r="B1026" s="78" t="s">
        <v>10542</v>
      </c>
    </row>
    <row r="1027" spans="1:2" x14ac:dyDescent="0.25">
      <c r="A1027" s="78" t="s">
        <v>4257</v>
      </c>
      <c r="B1027" s="78" t="s">
        <v>10542</v>
      </c>
    </row>
    <row r="1028" spans="1:2" x14ac:dyDescent="0.25">
      <c r="A1028" s="78" t="s">
        <v>4258</v>
      </c>
      <c r="B1028" s="78" t="s">
        <v>10542</v>
      </c>
    </row>
    <row r="1029" spans="1:2" x14ac:dyDescent="0.25">
      <c r="A1029" s="78" t="s">
        <v>4259</v>
      </c>
      <c r="B1029" s="78" t="s">
        <v>10542</v>
      </c>
    </row>
    <row r="1030" spans="1:2" x14ac:dyDescent="0.25">
      <c r="A1030" s="78" t="s">
        <v>4260</v>
      </c>
      <c r="B1030" s="78" t="s">
        <v>10542</v>
      </c>
    </row>
    <row r="1031" spans="1:2" x14ac:dyDescent="0.25">
      <c r="A1031" s="78" t="s">
        <v>4261</v>
      </c>
      <c r="B1031" s="78" t="s">
        <v>10542</v>
      </c>
    </row>
    <row r="1032" spans="1:2" x14ac:dyDescent="0.25">
      <c r="A1032" s="78" t="s">
        <v>4262</v>
      </c>
      <c r="B1032" s="78" t="s">
        <v>10542</v>
      </c>
    </row>
    <row r="1033" spans="1:2" x14ac:dyDescent="0.25">
      <c r="A1033" s="78" t="s">
        <v>4263</v>
      </c>
      <c r="B1033" s="78" t="s">
        <v>10542</v>
      </c>
    </row>
    <row r="1034" spans="1:2" x14ac:dyDescent="0.25">
      <c r="A1034" s="78" t="s">
        <v>4264</v>
      </c>
      <c r="B1034" s="78" t="s">
        <v>10542</v>
      </c>
    </row>
    <row r="1035" spans="1:2" x14ac:dyDescent="0.25">
      <c r="A1035" s="78" t="s">
        <v>4265</v>
      </c>
      <c r="B1035" s="78" t="s">
        <v>10542</v>
      </c>
    </row>
    <row r="1036" spans="1:2" x14ac:dyDescent="0.25">
      <c r="A1036" s="78" t="s">
        <v>4266</v>
      </c>
      <c r="B1036" s="78" t="s">
        <v>10542</v>
      </c>
    </row>
    <row r="1037" spans="1:2" x14ac:dyDescent="0.25">
      <c r="A1037" s="78" t="s">
        <v>4267</v>
      </c>
      <c r="B1037" s="78" t="s">
        <v>10542</v>
      </c>
    </row>
    <row r="1038" spans="1:2" x14ac:dyDescent="0.25">
      <c r="A1038" s="78" t="s">
        <v>4268</v>
      </c>
      <c r="B1038" s="78" t="s">
        <v>10542</v>
      </c>
    </row>
    <row r="1039" spans="1:2" x14ac:dyDescent="0.25">
      <c r="A1039" s="78" t="s">
        <v>4269</v>
      </c>
      <c r="B1039" s="78" t="s">
        <v>10542</v>
      </c>
    </row>
    <row r="1040" spans="1:2" x14ac:dyDescent="0.25">
      <c r="A1040" s="78" t="s">
        <v>4270</v>
      </c>
      <c r="B1040" s="78" t="s">
        <v>10542</v>
      </c>
    </row>
    <row r="1041" spans="1:2" x14ac:dyDescent="0.25">
      <c r="A1041" s="78" t="s">
        <v>4271</v>
      </c>
      <c r="B1041" s="78" t="s">
        <v>10542</v>
      </c>
    </row>
    <row r="1042" spans="1:2" x14ac:dyDescent="0.25">
      <c r="A1042" s="78" t="s">
        <v>4272</v>
      </c>
      <c r="B1042" s="78" t="s">
        <v>10542</v>
      </c>
    </row>
    <row r="1043" spans="1:2" x14ac:dyDescent="0.25">
      <c r="A1043" s="78" t="s">
        <v>4273</v>
      </c>
      <c r="B1043" s="78" t="s">
        <v>10542</v>
      </c>
    </row>
    <row r="1044" spans="1:2" x14ac:dyDescent="0.25">
      <c r="A1044" s="78" t="s">
        <v>4274</v>
      </c>
      <c r="B1044" s="78" t="s">
        <v>10542</v>
      </c>
    </row>
    <row r="1045" spans="1:2" x14ac:dyDescent="0.25">
      <c r="A1045" s="78" t="s">
        <v>4275</v>
      </c>
      <c r="B1045" s="78" t="s">
        <v>10542</v>
      </c>
    </row>
    <row r="1046" spans="1:2" x14ac:dyDescent="0.25">
      <c r="A1046" s="78" t="s">
        <v>4276</v>
      </c>
      <c r="B1046" s="78" t="s">
        <v>10542</v>
      </c>
    </row>
    <row r="1047" spans="1:2" x14ac:dyDescent="0.25">
      <c r="A1047" s="78" t="s">
        <v>4277</v>
      </c>
      <c r="B1047" s="78" t="s">
        <v>10542</v>
      </c>
    </row>
    <row r="1048" spans="1:2" x14ac:dyDescent="0.25">
      <c r="A1048" s="78" t="s">
        <v>4278</v>
      </c>
      <c r="B1048" s="78" t="s">
        <v>10542</v>
      </c>
    </row>
    <row r="1049" spans="1:2" x14ac:dyDescent="0.25">
      <c r="A1049" s="78" t="s">
        <v>4279</v>
      </c>
      <c r="B1049" s="78" t="s">
        <v>10542</v>
      </c>
    </row>
    <row r="1050" spans="1:2" x14ac:dyDescent="0.25">
      <c r="A1050" s="78" t="s">
        <v>4280</v>
      </c>
      <c r="B1050" s="78" t="s">
        <v>10542</v>
      </c>
    </row>
    <row r="1051" spans="1:2" x14ac:dyDescent="0.25">
      <c r="A1051" s="78" t="s">
        <v>4281</v>
      </c>
      <c r="B1051" s="78" t="s">
        <v>10542</v>
      </c>
    </row>
    <row r="1052" spans="1:2" x14ac:dyDescent="0.25">
      <c r="A1052" s="78" t="s">
        <v>4282</v>
      </c>
      <c r="B1052" s="78" t="s">
        <v>10542</v>
      </c>
    </row>
    <row r="1053" spans="1:2" x14ac:dyDescent="0.25">
      <c r="A1053" s="78" t="s">
        <v>4283</v>
      </c>
      <c r="B1053" s="78" t="s">
        <v>10542</v>
      </c>
    </row>
    <row r="1054" spans="1:2" x14ac:dyDescent="0.25">
      <c r="A1054" s="78" t="s">
        <v>4284</v>
      </c>
      <c r="B1054" s="78" t="s">
        <v>10542</v>
      </c>
    </row>
    <row r="1055" spans="1:2" x14ac:dyDescent="0.25">
      <c r="A1055" s="78" t="s">
        <v>4285</v>
      </c>
      <c r="B1055" s="78" t="s">
        <v>10542</v>
      </c>
    </row>
    <row r="1056" spans="1:2" x14ac:dyDescent="0.25">
      <c r="A1056" s="78" t="s">
        <v>4286</v>
      </c>
      <c r="B1056" s="78" t="s">
        <v>10542</v>
      </c>
    </row>
    <row r="1057" spans="1:2" x14ac:dyDescent="0.25">
      <c r="A1057" s="78" t="s">
        <v>4287</v>
      </c>
      <c r="B1057" s="78" t="s">
        <v>10542</v>
      </c>
    </row>
    <row r="1058" spans="1:2" x14ac:dyDescent="0.25">
      <c r="A1058" s="78" t="s">
        <v>4288</v>
      </c>
      <c r="B1058" s="78" t="s">
        <v>10542</v>
      </c>
    </row>
    <row r="1059" spans="1:2" x14ac:dyDescent="0.25">
      <c r="A1059" s="78" t="s">
        <v>4289</v>
      </c>
      <c r="B1059" s="78" t="s">
        <v>10542</v>
      </c>
    </row>
    <row r="1060" spans="1:2" x14ac:dyDescent="0.25">
      <c r="A1060" s="78" t="s">
        <v>4290</v>
      </c>
      <c r="B1060" s="78" t="s">
        <v>10542</v>
      </c>
    </row>
    <row r="1061" spans="1:2" x14ac:dyDescent="0.25">
      <c r="A1061" s="78" t="s">
        <v>4291</v>
      </c>
      <c r="B1061" s="78" t="s">
        <v>10542</v>
      </c>
    </row>
    <row r="1062" spans="1:2" x14ac:dyDescent="0.25">
      <c r="A1062" s="78" t="s">
        <v>4292</v>
      </c>
      <c r="B1062" s="78" t="s">
        <v>10542</v>
      </c>
    </row>
    <row r="1063" spans="1:2" x14ac:dyDescent="0.25">
      <c r="A1063" s="78" t="s">
        <v>4293</v>
      </c>
      <c r="B1063" s="78" t="s">
        <v>10542</v>
      </c>
    </row>
    <row r="1064" spans="1:2" x14ac:dyDescent="0.25">
      <c r="A1064" s="78" t="s">
        <v>4294</v>
      </c>
      <c r="B1064" s="78" t="s">
        <v>10542</v>
      </c>
    </row>
    <row r="1065" spans="1:2" x14ac:dyDescent="0.25">
      <c r="A1065" s="78" t="s">
        <v>4295</v>
      </c>
      <c r="B1065" s="78" t="s">
        <v>10542</v>
      </c>
    </row>
    <row r="1066" spans="1:2" x14ac:dyDescent="0.25">
      <c r="A1066" s="78" t="s">
        <v>4296</v>
      </c>
      <c r="B1066" s="78" t="s">
        <v>10542</v>
      </c>
    </row>
    <row r="1067" spans="1:2" x14ac:dyDescent="0.25">
      <c r="A1067" s="78" t="s">
        <v>4297</v>
      </c>
      <c r="B1067" s="78" t="s">
        <v>10542</v>
      </c>
    </row>
    <row r="1068" spans="1:2" x14ac:dyDescent="0.25">
      <c r="A1068" s="78" t="s">
        <v>4298</v>
      </c>
      <c r="B1068" s="78" t="s">
        <v>10542</v>
      </c>
    </row>
    <row r="1069" spans="1:2" x14ac:dyDescent="0.25">
      <c r="A1069" s="78" t="s">
        <v>4299</v>
      </c>
      <c r="B1069" s="78" t="s">
        <v>10542</v>
      </c>
    </row>
    <row r="1070" spans="1:2" x14ac:dyDescent="0.25">
      <c r="A1070" s="78" t="s">
        <v>4300</v>
      </c>
      <c r="B1070" s="78" t="s">
        <v>10542</v>
      </c>
    </row>
    <row r="1071" spans="1:2" x14ac:dyDescent="0.25">
      <c r="A1071" s="78" t="s">
        <v>4301</v>
      </c>
      <c r="B1071" s="78" t="s">
        <v>10542</v>
      </c>
    </row>
    <row r="1072" spans="1:2" x14ac:dyDescent="0.25">
      <c r="A1072" s="78" t="s">
        <v>4302</v>
      </c>
      <c r="B1072" s="78" t="s">
        <v>10542</v>
      </c>
    </row>
    <row r="1073" spans="1:2" x14ac:dyDescent="0.25">
      <c r="A1073" s="78" t="s">
        <v>4303</v>
      </c>
      <c r="B1073" s="78" t="s">
        <v>10542</v>
      </c>
    </row>
    <row r="1074" spans="1:2" x14ac:dyDescent="0.25">
      <c r="A1074" s="78" t="s">
        <v>4304</v>
      </c>
      <c r="B1074" s="78" t="s">
        <v>10542</v>
      </c>
    </row>
    <row r="1075" spans="1:2" x14ac:dyDescent="0.25">
      <c r="A1075" s="78" t="s">
        <v>4305</v>
      </c>
      <c r="B1075" s="78" t="s">
        <v>10542</v>
      </c>
    </row>
    <row r="1076" spans="1:2" x14ac:dyDescent="0.25">
      <c r="A1076" s="78" t="s">
        <v>4306</v>
      </c>
      <c r="B1076" s="78" t="s">
        <v>10542</v>
      </c>
    </row>
    <row r="1077" spans="1:2" x14ac:dyDescent="0.25">
      <c r="A1077" s="78" t="s">
        <v>4307</v>
      </c>
      <c r="B1077" s="78" t="s">
        <v>10542</v>
      </c>
    </row>
    <row r="1078" spans="1:2" x14ac:dyDescent="0.25">
      <c r="A1078" s="78" t="s">
        <v>4308</v>
      </c>
      <c r="B1078" s="78" t="s">
        <v>10542</v>
      </c>
    </row>
    <row r="1079" spans="1:2" x14ac:dyDescent="0.25">
      <c r="A1079" s="78" t="s">
        <v>4309</v>
      </c>
      <c r="B1079" s="78" t="s">
        <v>10542</v>
      </c>
    </row>
    <row r="1080" spans="1:2" x14ac:dyDescent="0.25">
      <c r="A1080" s="78" t="s">
        <v>4310</v>
      </c>
      <c r="B1080" s="78" t="s">
        <v>10542</v>
      </c>
    </row>
    <row r="1081" spans="1:2" x14ac:dyDescent="0.25">
      <c r="A1081" s="78" t="s">
        <v>4311</v>
      </c>
      <c r="B1081" s="78" t="s">
        <v>10542</v>
      </c>
    </row>
    <row r="1082" spans="1:2" x14ac:dyDescent="0.25">
      <c r="A1082" s="78" t="s">
        <v>4312</v>
      </c>
      <c r="B1082" s="78" t="s">
        <v>10542</v>
      </c>
    </row>
    <row r="1083" spans="1:2" x14ac:dyDescent="0.25">
      <c r="A1083" s="78" t="s">
        <v>4313</v>
      </c>
      <c r="B1083" s="78" t="s">
        <v>10542</v>
      </c>
    </row>
    <row r="1084" spans="1:2" x14ac:dyDescent="0.25">
      <c r="A1084" s="78" t="s">
        <v>4314</v>
      </c>
      <c r="B1084" s="78" t="s">
        <v>10542</v>
      </c>
    </row>
    <row r="1085" spans="1:2" x14ac:dyDescent="0.25">
      <c r="A1085" s="78" t="s">
        <v>4315</v>
      </c>
      <c r="B1085" s="78" t="s">
        <v>10542</v>
      </c>
    </row>
    <row r="1086" spans="1:2" x14ac:dyDescent="0.25">
      <c r="A1086" s="78" t="s">
        <v>4316</v>
      </c>
      <c r="B1086" s="78" t="s">
        <v>10542</v>
      </c>
    </row>
    <row r="1087" spans="1:2" x14ac:dyDescent="0.25">
      <c r="A1087" s="78" t="s">
        <v>4317</v>
      </c>
      <c r="B1087" s="78" t="s">
        <v>10542</v>
      </c>
    </row>
    <row r="1088" spans="1:2" x14ac:dyDescent="0.25">
      <c r="A1088" s="78" t="s">
        <v>4318</v>
      </c>
      <c r="B1088" s="78" t="s">
        <v>10542</v>
      </c>
    </row>
    <row r="1089" spans="1:2" x14ac:dyDescent="0.25">
      <c r="A1089" s="78" t="s">
        <v>4319</v>
      </c>
      <c r="B1089" s="78" t="s">
        <v>10542</v>
      </c>
    </row>
    <row r="1090" spans="1:2" x14ac:dyDescent="0.25">
      <c r="A1090" s="78" t="s">
        <v>4320</v>
      </c>
      <c r="B1090" s="78" t="s">
        <v>10542</v>
      </c>
    </row>
    <row r="1091" spans="1:2" x14ac:dyDescent="0.25">
      <c r="A1091" s="78" t="s">
        <v>4321</v>
      </c>
      <c r="B1091" s="78" t="s">
        <v>10542</v>
      </c>
    </row>
    <row r="1092" spans="1:2" x14ac:dyDescent="0.25">
      <c r="A1092" s="78" t="s">
        <v>4322</v>
      </c>
      <c r="B1092" s="78" t="s">
        <v>10542</v>
      </c>
    </row>
    <row r="1093" spans="1:2" x14ac:dyDescent="0.25">
      <c r="A1093" s="78" t="s">
        <v>4323</v>
      </c>
      <c r="B1093" s="78" t="s">
        <v>10542</v>
      </c>
    </row>
    <row r="1094" spans="1:2" x14ac:dyDescent="0.25">
      <c r="A1094" s="78" t="s">
        <v>4324</v>
      </c>
      <c r="B1094" s="78" t="s">
        <v>10542</v>
      </c>
    </row>
    <row r="1095" spans="1:2" x14ac:dyDescent="0.25">
      <c r="A1095" s="78" t="s">
        <v>4325</v>
      </c>
      <c r="B1095" s="78" t="s">
        <v>10542</v>
      </c>
    </row>
    <row r="1096" spans="1:2" x14ac:dyDescent="0.25">
      <c r="A1096" s="78" t="s">
        <v>4326</v>
      </c>
      <c r="B1096" s="78" t="s">
        <v>10542</v>
      </c>
    </row>
    <row r="1097" spans="1:2" x14ac:dyDescent="0.25">
      <c r="A1097" s="78" t="s">
        <v>4327</v>
      </c>
      <c r="B1097" s="78" t="s">
        <v>10542</v>
      </c>
    </row>
    <row r="1098" spans="1:2" x14ac:dyDescent="0.25">
      <c r="A1098" s="78" t="s">
        <v>4328</v>
      </c>
      <c r="B1098" s="78" t="s">
        <v>10542</v>
      </c>
    </row>
    <row r="1099" spans="1:2" x14ac:dyDescent="0.25">
      <c r="A1099" s="78" t="s">
        <v>4329</v>
      </c>
      <c r="B1099" s="78" t="s">
        <v>10542</v>
      </c>
    </row>
    <row r="1100" spans="1:2" x14ac:dyDescent="0.25">
      <c r="A1100" s="78" t="s">
        <v>4330</v>
      </c>
      <c r="B1100" s="78" t="s">
        <v>10542</v>
      </c>
    </row>
    <row r="1101" spans="1:2" x14ac:dyDescent="0.25">
      <c r="A1101" s="78" t="s">
        <v>4331</v>
      </c>
      <c r="B1101" s="78" t="s">
        <v>10542</v>
      </c>
    </row>
    <row r="1102" spans="1:2" x14ac:dyDescent="0.25">
      <c r="A1102" s="78" t="s">
        <v>4332</v>
      </c>
      <c r="B1102" s="78" t="s">
        <v>10542</v>
      </c>
    </row>
    <row r="1103" spans="1:2" x14ac:dyDescent="0.25">
      <c r="A1103" s="78" t="s">
        <v>4333</v>
      </c>
      <c r="B1103" s="78" t="s">
        <v>10542</v>
      </c>
    </row>
    <row r="1104" spans="1:2" x14ac:dyDescent="0.25">
      <c r="A1104" s="78" t="s">
        <v>4334</v>
      </c>
      <c r="B1104" s="78" t="s">
        <v>10542</v>
      </c>
    </row>
    <row r="1105" spans="1:2" x14ac:dyDescent="0.25">
      <c r="A1105" s="78" t="s">
        <v>4335</v>
      </c>
      <c r="B1105" s="78" t="s">
        <v>10542</v>
      </c>
    </row>
    <row r="1106" spans="1:2" x14ac:dyDescent="0.25">
      <c r="A1106" s="78" t="s">
        <v>4336</v>
      </c>
      <c r="B1106" s="78" t="s">
        <v>10542</v>
      </c>
    </row>
    <row r="1107" spans="1:2" x14ac:dyDescent="0.25">
      <c r="A1107" s="78" t="s">
        <v>4337</v>
      </c>
      <c r="B1107" s="78" t="s">
        <v>10542</v>
      </c>
    </row>
    <row r="1108" spans="1:2" x14ac:dyDescent="0.25">
      <c r="A1108" s="78" t="s">
        <v>4338</v>
      </c>
      <c r="B1108" s="78" t="s">
        <v>10542</v>
      </c>
    </row>
    <row r="1109" spans="1:2" x14ac:dyDescent="0.25">
      <c r="A1109" s="78" t="s">
        <v>4339</v>
      </c>
      <c r="B1109" s="78" t="s">
        <v>10542</v>
      </c>
    </row>
    <row r="1110" spans="1:2" x14ac:dyDescent="0.25">
      <c r="A1110" s="78" t="s">
        <v>4340</v>
      </c>
      <c r="B1110" s="78" t="s">
        <v>10542</v>
      </c>
    </row>
    <row r="1111" spans="1:2" x14ac:dyDescent="0.25">
      <c r="A1111" s="78" t="s">
        <v>4341</v>
      </c>
      <c r="B1111" s="78" t="s">
        <v>10542</v>
      </c>
    </row>
    <row r="1112" spans="1:2" x14ac:dyDescent="0.25">
      <c r="A1112" s="78" t="s">
        <v>4342</v>
      </c>
      <c r="B1112" s="78" t="s">
        <v>10542</v>
      </c>
    </row>
    <row r="1113" spans="1:2" x14ac:dyDescent="0.25">
      <c r="A1113" s="78" t="s">
        <v>4343</v>
      </c>
      <c r="B1113" s="78" t="s">
        <v>10542</v>
      </c>
    </row>
    <row r="1114" spans="1:2" x14ac:dyDescent="0.25">
      <c r="A1114" s="78" t="s">
        <v>4344</v>
      </c>
      <c r="B1114" s="78" t="s">
        <v>10542</v>
      </c>
    </row>
    <row r="1115" spans="1:2" x14ac:dyDescent="0.25">
      <c r="A1115" s="78" t="s">
        <v>4345</v>
      </c>
      <c r="B1115" s="78" t="s">
        <v>10542</v>
      </c>
    </row>
    <row r="1116" spans="1:2" x14ac:dyDescent="0.25">
      <c r="A1116" s="78" t="s">
        <v>4346</v>
      </c>
      <c r="B1116" s="78" t="s">
        <v>10542</v>
      </c>
    </row>
    <row r="1117" spans="1:2" x14ac:dyDescent="0.25">
      <c r="A1117" s="78" t="s">
        <v>4347</v>
      </c>
      <c r="B1117" s="78" t="s">
        <v>10542</v>
      </c>
    </row>
    <row r="1118" spans="1:2" x14ac:dyDescent="0.25">
      <c r="A1118" s="78" t="s">
        <v>4348</v>
      </c>
      <c r="B1118" s="78" t="s">
        <v>10542</v>
      </c>
    </row>
    <row r="1119" spans="1:2" x14ac:dyDescent="0.25">
      <c r="A1119" s="78" t="s">
        <v>4349</v>
      </c>
      <c r="B1119" s="78" t="s">
        <v>10542</v>
      </c>
    </row>
    <row r="1120" spans="1:2" x14ac:dyDescent="0.25">
      <c r="A1120" s="78" t="s">
        <v>4350</v>
      </c>
      <c r="B1120" s="78" t="s">
        <v>10542</v>
      </c>
    </row>
    <row r="1121" spans="1:2" x14ac:dyDescent="0.25">
      <c r="A1121" s="78" t="s">
        <v>4351</v>
      </c>
      <c r="B1121" s="78" t="s">
        <v>10542</v>
      </c>
    </row>
    <row r="1122" spans="1:2" x14ac:dyDescent="0.25">
      <c r="A1122" s="78" t="s">
        <v>4352</v>
      </c>
      <c r="B1122" s="78" t="s">
        <v>10542</v>
      </c>
    </row>
    <row r="1123" spans="1:2" x14ac:dyDescent="0.25">
      <c r="A1123" s="78" t="s">
        <v>4353</v>
      </c>
      <c r="B1123" s="78" t="s">
        <v>10542</v>
      </c>
    </row>
    <row r="1124" spans="1:2" x14ac:dyDescent="0.25">
      <c r="A1124" s="78" t="s">
        <v>4354</v>
      </c>
      <c r="B1124" s="78" t="s">
        <v>10542</v>
      </c>
    </row>
    <row r="1125" spans="1:2" x14ac:dyDescent="0.25">
      <c r="A1125" s="78" t="s">
        <v>4355</v>
      </c>
      <c r="B1125" s="78" t="s">
        <v>10542</v>
      </c>
    </row>
    <row r="1126" spans="1:2" x14ac:dyDescent="0.25">
      <c r="A1126" s="78" t="s">
        <v>4356</v>
      </c>
      <c r="B1126" s="78" t="s">
        <v>10542</v>
      </c>
    </row>
    <row r="1127" spans="1:2" x14ac:dyDescent="0.25">
      <c r="A1127" s="78" t="s">
        <v>4357</v>
      </c>
      <c r="B1127" s="78" t="s">
        <v>10542</v>
      </c>
    </row>
    <row r="1128" spans="1:2" x14ac:dyDescent="0.25">
      <c r="A1128" s="78" t="s">
        <v>4358</v>
      </c>
      <c r="B1128" s="78" t="s">
        <v>10542</v>
      </c>
    </row>
    <row r="1129" spans="1:2" x14ac:dyDescent="0.25">
      <c r="A1129" s="78" t="s">
        <v>4359</v>
      </c>
      <c r="B1129" s="78" t="s">
        <v>10542</v>
      </c>
    </row>
    <row r="1130" spans="1:2" x14ac:dyDescent="0.25">
      <c r="A1130" s="78" t="s">
        <v>4360</v>
      </c>
      <c r="B1130" s="78" t="s">
        <v>10542</v>
      </c>
    </row>
    <row r="1131" spans="1:2" x14ac:dyDescent="0.25">
      <c r="A1131" s="78" t="s">
        <v>4361</v>
      </c>
      <c r="B1131" s="78" t="s">
        <v>10542</v>
      </c>
    </row>
    <row r="1132" spans="1:2" x14ac:dyDescent="0.25">
      <c r="A1132" s="78" t="s">
        <v>4362</v>
      </c>
      <c r="B1132" s="78" t="s">
        <v>10542</v>
      </c>
    </row>
    <row r="1133" spans="1:2" x14ac:dyDescent="0.25">
      <c r="A1133" s="78" t="s">
        <v>4363</v>
      </c>
      <c r="B1133" s="78" t="s">
        <v>10542</v>
      </c>
    </row>
    <row r="1134" spans="1:2" x14ac:dyDescent="0.25">
      <c r="A1134" s="78" t="s">
        <v>4364</v>
      </c>
      <c r="B1134" s="78" t="s">
        <v>10542</v>
      </c>
    </row>
    <row r="1135" spans="1:2" x14ac:dyDescent="0.25">
      <c r="A1135" s="78" t="s">
        <v>4365</v>
      </c>
      <c r="B1135" s="78" t="s">
        <v>10542</v>
      </c>
    </row>
    <row r="1136" spans="1:2" x14ac:dyDescent="0.25">
      <c r="A1136" s="78" t="s">
        <v>4366</v>
      </c>
      <c r="B1136" s="78" t="s">
        <v>10542</v>
      </c>
    </row>
    <row r="1137" spans="1:2" x14ac:dyDescent="0.25">
      <c r="A1137" s="78" t="s">
        <v>4367</v>
      </c>
      <c r="B1137" s="78" t="s">
        <v>10542</v>
      </c>
    </row>
    <row r="1138" spans="1:2" x14ac:dyDescent="0.25">
      <c r="A1138" s="78" t="s">
        <v>4368</v>
      </c>
      <c r="B1138" s="78" t="s">
        <v>10542</v>
      </c>
    </row>
    <row r="1139" spans="1:2" x14ac:dyDescent="0.25">
      <c r="A1139" s="78" t="s">
        <v>4369</v>
      </c>
      <c r="B1139" s="78" t="s">
        <v>10542</v>
      </c>
    </row>
    <row r="1140" spans="1:2" x14ac:dyDescent="0.25">
      <c r="A1140" s="78" t="s">
        <v>4370</v>
      </c>
      <c r="B1140" s="78" t="s">
        <v>10542</v>
      </c>
    </row>
    <row r="1141" spans="1:2" x14ac:dyDescent="0.25">
      <c r="A1141" s="78" t="s">
        <v>4371</v>
      </c>
      <c r="B1141" s="78" t="s">
        <v>10542</v>
      </c>
    </row>
    <row r="1142" spans="1:2" x14ac:dyDescent="0.25">
      <c r="A1142" s="78" t="s">
        <v>4372</v>
      </c>
      <c r="B1142" s="78" t="s">
        <v>10542</v>
      </c>
    </row>
    <row r="1143" spans="1:2" x14ac:dyDescent="0.25">
      <c r="A1143" s="78" t="s">
        <v>4373</v>
      </c>
      <c r="B1143" s="78" t="s">
        <v>10542</v>
      </c>
    </row>
    <row r="1144" spans="1:2" x14ac:dyDescent="0.25">
      <c r="A1144" s="78" t="s">
        <v>4374</v>
      </c>
      <c r="B1144" s="78" t="s">
        <v>10542</v>
      </c>
    </row>
    <row r="1145" spans="1:2" x14ac:dyDescent="0.25">
      <c r="A1145" s="78" t="s">
        <v>4375</v>
      </c>
      <c r="B1145" s="78" t="s">
        <v>10542</v>
      </c>
    </row>
    <row r="1146" spans="1:2" x14ac:dyDescent="0.25">
      <c r="A1146" s="78" t="s">
        <v>4376</v>
      </c>
      <c r="B1146" s="78" t="s">
        <v>10542</v>
      </c>
    </row>
    <row r="1147" spans="1:2" x14ac:dyDescent="0.25">
      <c r="A1147" s="78" t="s">
        <v>4377</v>
      </c>
      <c r="B1147" s="78" t="s">
        <v>10542</v>
      </c>
    </row>
    <row r="1148" spans="1:2" x14ac:dyDescent="0.25">
      <c r="A1148" s="78" t="s">
        <v>4378</v>
      </c>
      <c r="B1148" s="78" t="s">
        <v>10542</v>
      </c>
    </row>
    <row r="1149" spans="1:2" x14ac:dyDescent="0.25">
      <c r="A1149" s="78" t="s">
        <v>4379</v>
      </c>
      <c r="B1149" s="78" t="s">
        <v>10542</v>
      </c>
    </row>
    <row r="1150" spans="1:2" x14ac:dyDescent="0.25">
      <c r="A1150" s="78" t="s">
        <v>4380</v>
      </c>
      <c r="B1150" s="78" t="s">
        <v>10542</v>
      </c>
    </row>
    <row r="1151" spans="1:2" x14ac:dyDescent="0.25">
      <c r="A1151" s="78" t="s">
        <v>4381</v>
      </c>
      <c r="B1151" s="78" t="s">
        <v>10542</v>
      </c>
    </row>
    <row r="1152" spans="1:2" x14ac:dyDescent="0.25">
      <c r="A1152" s="78" t="s">
        <v>4382</v>
      </c>
      <c r="B1152" s="78" t="s">
        <v>10542</v>
      </c>
    </row>
    <row r="1153" spans="1:2" x14ac:dyDescent="0.25">
      <c r="A1153" s="78" t="s">
        <v>4383</v>
      </c>
      <c r="B1153" s="78" t="s">
        <v>10542</v>
      </c>
    </row>
    <row r="1154" spans="1:2" x14ac:dyDescent="0.25">
      <c r="A1154" s="78" t="s">
        <v>4384</v>
      </c>
      <c r="B1154" s="78" t="s">
        <v>10542</v>
      </c>
    </row>
    <row r="1155" spans="1:2" x14ac:dyDescent="0.25">
      <c r="A1155" s="78" t="s">
        <v>4385</v>
      </c>
      <c r="B1155" s="78" t="s">
        <v>10542</v>
      </c>
    </row>
    <row r="1156" spans="1:2" x14ac:dyDescent="0.25">
      <c r="A1156" s="78" t="s">
        <v>4386</v>
      </c>
      <c r="B1156" s="78" t="s">
        <v>10542</v>
      </c>
    </row>
    <row r="1157" spans="1:2" x14ac:dyDescent="0.25">
      <c r="A1157" s="78" t="s">
        <v>4387</v>
      </c>
      <c r="B1157" s="78" t="s">
        <v>10542</v>
      </c>
    </row>
    <row r="1158" spans="1:2" x14ac:dyDescent="0.25">
      <c r="A1158" s="78" t="s">
        <v>4388</v>
      </c>
      <c r="B1158" s="78" t="s">
        <v>10542</v>
      </c>
    </row>
    <row r="1159" spans="1:2" x14ac:dyDescent="0.25">
      <c r="A1159" s="78" t="s">
        <v>4389</v>
      </c>
      <c r="B1159" s="78" t="s">
        <v>10542</v>
      </c>
    </row>
    <row r="1160" spans="1:2" x14ac:dyDescent="0.25">
      <c r="A1160" s="78" t="s">
        <v>4390</v>
      </c>
      <c r="B1160" s="78" t="s">
        <v>10542</v>
      </c>
    </row>
    <row r="1161" spans="1:2" x14ac:dyDescent="0.25">
      <c r="A1161" s="78" t="s">
        <v>4391</v>
      </c>
      <c r="B1161" s="78" t="s">
        <v>10542</v>
      </c>
    </row>
    <row r="1162" spans="1:2" x14ac:dyDescent="0.25">
      <c r="A1162" s="78" t="s">
        <v>4392</v>
      </c>
      <c r="B1162" s="78" t="s">
        <v>10542</v>
      </c>
    </row>
    <row r="1163" spans="1:2" x14ac:dyDescent="0.25">
      <c r="A1163" s="78" t="s">
        <v>4393</v>
      </c>
      <c r="B1163" s="78" t="s">
        <v>10542</v>
      </c>
    </row>
    <row r="1164" spans="1:2" x14ac:dyDescent="0.25">
      <c r="A1164" s="78" t="s">
        <v>4394</v>
      </c>
      <c r="B1164" s="78" t="s">
        <v>10542</v>
      </c>
    </row>
    <row r="1165" spans="1:2" x14ac:dyDescent="0.25">
      <c r="A1165" s="78" t="s">
        <v>4395</v>
      </c>
      <c r="B1165" s="78" t="s">
        <v>10542</v>
      </c>
    </row>
    <row r="1166" spans="1:2" x14ac:dyDescent="0.25">
      <c r="A1166" s="78" t="s">
        <v>4396</v>
      </c>
      <c r="B1166" s="78" t="s">
        <v>10542</v>
      </c>
    </row>
    <row r="1167" spans="1:2" x14ac:dyDescent="0.25">
      <c r="A1167" s="78" t="s">
        <v>4397</v>
      </c>
      <c r="B1167" s="78" t="s">
        <v>10542</v>
      </c>
    </row>
    <row r="1168" spans="1:2" x14ac:dyDescent="0.25">
      <c r="A1168" s="78" t="s">
        <v>4398</v>
      </c>
      <c r="B1168" s="78" t="s">
        <v>10542</v>
      </c>
    </row>
    <row r="1169" spans="1:2" x14ac:dyDescent="0.25">
      <c r="A1169" s="78" t="s">
        <v>4399</v>
      </c>
      <c r="B1169" s="78" t="s">
        <v>10542</v>
      </c>
    </row>
    <row r="1170" spans="1:2" x14ac:dyDescent="0.25">
      <c r="A1170" s="78" t="s">
        <v>4400</v>
      </c>
      <c r="B1170" s="78" t="s">
        <v>10542</v>
      </c>
    </row>
    <row r="1171" spans="1:2" x14ac:dyDescent="0.25">
      <c r="A1171" s="78" t="s">
        <v>4401</v>
      </c>
      <c r="B1171" s="78" t="s">
        <v>10542</v>
      </c>
    </row>
    <row r="1172" spans="1:2" x14ac:dyDescent="0.25">
      <c r="A1172" s="78" t="s">
        <v>4402</v>
      </c>
      <c r="B1172" s="78" t="s">
        <v>10542</v>
      </c>
    </row>
    <row r="1173" spans="1:2" x14ac:dyDescent="0.25">
      <c r="A1173" s="78" t="s">
        <v>4403</v>
      </c>
      <c r="B1173" s="78" t="s">
        <v>10542</v>
      </c>
    </row>
    <row r="1174" spans="1:2" x14ac:dyDescent="0.25">
      <c r="A1174" s="78" t="s">
        <v>4404</v>
      </c>
      <c r="B1174" s="78" t="s">
        <v>10542</v>
      </c>
    </row>
    <row r="1175" spans="1:2" x14ac:dyDescent="0.25">
      <c r="A1175" s="78" t="s">
        <v>4405</v>
      </c>
      <c r="B1175" s="78" t="s">
        <v>10542</v>
      </c>
    </row>
    <row r="1176" spans="1:2" x14ac:dyDescent="0.25">
      <c r="A1176" s="78" t="s">
        <v>4406</v>
      </c>
      <c r="B1176" s="78" t="s">
        <v>10542</v>
      </c>
    </row>
    <row r="1177" spans="1:2" x14ac:dyDescent="0.25">
      <c r="A1177" s="78" t="s">
        <v>4407</v>
      </c>
      <c r="B1177" s="78" t="s">
        <v>10542</v>
      </c>
    </row>
    <row r="1178" spans="1:2" x14ac:dyDescent="0.25">
      <c r="A1178" s="78" t="s">
        <v>4408</v>
      </c>
      <c r="B1178" s="78" t="s">
        <v>10542</v>
      </c>
    </row>
    <row r="1179" spans="1:2" x14ac:dyDescent="0.25">
      <c r="A1179" s="78" t="s">
        <v>4409</v>
      </c>
      <c r="B1179" s="78" t="s">
        <v>10542</v>
      </c>
    </row>
    <row r="1180" spans="1:2" x14ac:dyDescent="0.25">
      <c r="A1180" s="78" t="s">
        <v>4410</v>
      </c>
      <c r="B1180" s="78" t="s">
        <v>10542</v>
      </c>
    </row>
    <row r="1181" spans="1:2" x14ac:dyDescent="0.25">
      <c r="A1181" s="78" t="s">
        <v>4411</v>
      </c>
      <c r="B1181" s="78" t="s">
        <v>10542</v>
      </c>
    </row>
    <row r="1182" spans="1:2" x14ac:dyDescent="0.25">
      <c r="A1182" s="78" t="s">
        <v>4412</v>
      </c>
      <c r="B1182" s="78" t="s">
        <v>10542</v>
      </c>
    </row>
    <row r="1183" spans="1:2" x14ac:dyDescent="0.25">
      <c r="A1183" s="78" t="s">
        <v>4413</v>
      </c>
      <c r="B1183" s="78" t="s">
        <v>10542</v>
      </c>
    </row>
    <row r="1184" spans="1:2" x14ac:dyDescent="0.25">
      <c r="A1184" s="78" t="s">
        <v>4414</v>
      </c>
      <c r="B1184" s="78" t="s">
        <v>10542</v>
      </c>
    </row>
    <row r="1185" spans="1:2" x14ac:dyDescent="0.25">
      <c r="A1185" s="78" t="s">
        <v>4415</v>
      </c>
      <c r="B1185" s="78" t="s">
        <v>10542</v>
      </c>
    </row>
    <row r="1186" spans="1:2" x14ac:dyDescent="0.25">
      <c r="A1186" s="78" t="s">
        <v>4416</v>
      </c>
      <c r="B1186" s="78" t="s">
        <v>10542</v>
      </c>
    </row>
    <row r="1187" spans="1:2" x14ac:dyDescent="0.25">
      <c r="A1187" s="78" t="s">
        <v>4417</v>
      </c>
      <c r="B1187" s="78" t="s">
        <v>10542</v>
      </c>
    </row>
    <row r="1188" spans="1:2" x14ac:dyDescent="0.25">
      <c r="A1188" s="78" t="s">
        <v>4418</v>
      </c>
      <c r="B1188" s="78" t="s">
        <v>10542</v>
      </c>
    </row>
    <row r="1189" spans="1:2" x14ac:dyDescent="0.25">
      <c r="A1189" s="78" t="s">
        <v>4419</v>
      </c>
      <c r="B1189" s="78" t="s">
        <v>10542</v>
      </c>
    </row>
    <row r="1190" spans="1:2" x14ac:dyDescent="0.25">
      <c r="A1190" s="78" t="s">
        <v>4420</v>
      </c>
      <c r="B1190" s="78" t="s">
        <v>10542</v>
      </c>
    </row>
    <row r="1191" spans="1:2" x14ac:dyDescent="0.25">
      <c r="A1191" s="78" t="s">
        <v>4421</v>
      </c>
      <c r="B1191" s="78" t="s">
        <v>10542</v>
      </c>
    </row>
    <row r="1192" spans="1:2" x14ac:dyDescent="0.25">
      <c r="A1192" s="78" t="s">
        <v>4422</v>
      </c>
      <c r="B1192" s="78" t="s">
        <v>10542</v>
      </c>
    </row>
    <row r="1193" spans="1:2" x14ac:dyDescent="0.25">
      <c r="A1193" s="78" t="s">
        <v>4423</v>
      </c>
      <c r="B1193" s="78" t="s">
        <v>10542</v>
      </c>
    </row>
    <row r="1194" spans="1:2" x14ac:dyDescent="0.25">
      <c r="A1194" s="78" t="s">
        <v>4424</v>
      </c>
      <c r="B1194" s="78" t="s">
        <v>10542</v>
      </c>
    </row>
    <row r="1195" spans="1:2" x14ac:dyDescent="0.25">
      <c r="A1195" s="78" t="s">
        <v>4425</v>
      </c>
      <c r="B1195" s="78" t="s">
        <v>10542</v>
      </c>
    </row>
    <row r="1196" spans="1:2" x14ac:dyDescent="0.25">
      <c r="A1196" s="78" t="s">
        <v>4426</v>
      </c>
      <c r="B1196" s="78" t="s">
        <v>10542</v>
      </c>
    </row>
    <row r="1197" spans="1:2" x14ac:dyDescent="0.25">
      <c r="A1197" s="78" t="s">
        <v>4427</v>
      </c>
      <c r="B1197" s="78" t="s">
        <v>10542</v>
      </c>
    </row>
    <row r="1198" spans="1:2" x14ac:dyDescent="0.25">
      <c r="A1198" s="78" t="s">
        <v>4428</v>
      </c>
      <c r="B1198" s="78" t="s">
        <v>10542</v>
      </c>
    </row>
    <row r="1199" spans="1:2" x14ac:dyDescent="0.25">
      <c r="A1199" s="78" t="s">
        <v>4429</v>
      </c>
      <c r="B1199" s="78" t="s">
        <v>10542</v>
      </c>
    </row>
    <row r="1200" spans="1:2" x14ac:dyDescent="0.25">
      <c r="A1200" s="78" t="s">
        <v>4430</v>
      </c>
      <c r="B1200" s="78" t="s">
        <v>10542</v>
      </c>
    </row>
    <row r="1201" spans="1:2" x14ac:dyDescent="0.25">
      <c r="A1201" s="78" t="s">
        <v>4431</v>
      </c>
      <c r="B1201" s="78" t="s">
        <v>10542</v>
      </c>
    </row>
    <row r="1202" spans="1:2" x14ac:dyDescent="0.25">
      <c r="A1202" s="78" t="s">
        <v>4432</v>
      </c>
      <c r="B1202" s="78" t="s">
        <v>10542</v>
      </c>
    </row>
    <row r="1203" spans="1:2" x14ac:dyDescent="0.25">
      <c r="A1203" s="78" t="s">
        <v>4433</v>
      </c>
      <c r="B1203" s="78" t="s">
        <v>10542</v>
      </c>
    </row>
    <row r="1204" spans="1:2" x14ac:dyDescent="0.25">
      <c r="A1204" s="78" t="s">
        <v>4434</v>
      </c>
      <c r="B1204" s="78" t="s">
        <v>10542</v>
      </c>
    </row>
    <row r="1205" spans="1:2" x14ac:dyDescent="0.25">
      <c r="A1205" s="78" t="s">
        <v>4435</v>
      </c>
      <c r="B1205" s="78" t="s">
        <v>10542</v>
      </c>
    </row>
    <row r="1206" spans="1:2" x14ac:dyDescent="0.25">
      <c r="A1206" s="78" t="s">
        <v>4436</v>
      </c>
      <c r="B1206" s="78" t="s">
        <v>10542</v>
      </c>
    </row>
    <row r="1207" spans="1:2" x14ac:dyDescent="0.25">
      <c r="A1207" s="78" t="s">
        <v>4437</v>
      </c>
      <c r="B1207" s="78" t="s">
        <v>10542</v>
      </c>
    </row>
    <row r="1208" spans="1:2" x14ac:dyDescent="0.25">
      <c r="A1208" s="78" t="s">
        <v>4438</v>
      </c>
      <c r="B1208" s="78" t="s">
        <v>10542</v>
      </c>
    </row>
    <row r="1209" spans="1:2" x14ac:dyDescent="0.25">
      <c r="A1209" s="78" t="s">
        <v>4439</v>
      </c>
      <c r="B1209" s="78" t="s">
        <v>10542</v>
      </c>
    </row>
    <row r="1210" spans="1:2" x14ac:dyDescent="0.25">
      <c r="A1210" s="78" t="s">
        <v>4440</v>
      </c>
      <c r="B1210" s="78" t="s">
        <v>10542</v>
      </c>
    </row>
    <row r="1211" spans="1:2" x14ac:dyDescent="0.25">
      <c r="A1211" s="78" t="s">
        <v>4441</v>
      </c>
      <c r="B1211" s="78" t="s">
        <v>10542</v>
      </c>
    </row>
    <row r="1212" spans="1:2" x14ac:dyDescent="0.25">
      <c r="A1212" s="78" t="s">
        <v>4442</v>
      </c>
      <c r="B1212" s="78" t="s">
        <v>10542</v>
      </c>
    </row>
    <row r="1213" spans="1:2" x14ac:dyDescent="0.25">
      <c r="A1213" s="78" t="s">
        <v>4443</v>
      </c>
      <c r="B1213" s="78" t="s">
        <v>10542</v>
      </c>
    </row>
    <row r="1214" spans="1:2" x14ac:dyDescent="0.25">
      <c r="A1214" s="78" t="s">
        <v>4444</v>
      </c>
      <c r="B1214" s="78" t="s">
        <v>10542</v>
      </c>
    </row>
    <row r="1215" spans="1:2" x14ac:dyDescent="0.25">
      <c r="A1215" s="78" t="s">
        <v>2889</v>
      </c>
      <c r="B1215" s="78" t="s">
        <v>10542</v>
      </c>
    </row>
    <row r="1216" spans="1:2" x14ac:dyDescent="0.25">
      <c r="A1216" s="78" t="s">
        <v>4445</v>
      </c>
      <c r="B1216" s="78" t="s">
        <v>10542</v>
      </c>
    </row>
    <row r="1217" spans="1:2" x14ac:dyDescent="0.25">
      <c r="A1217" s="78" t="s">
        <v>4446</v>
      </c>
      <c r="B1217" s="78" t="s">
        <v>10542</v>
      </c>
    </row>
    <row r="1218" spans="1:2" x14ac:dyDescent="0.25">
      <c r="A1218" s="78" t="s">
        <v>4447</v>
      </c>
      <c r="B1218" s="78" t="s">
        <v>10542</v>
      </c>
    </row>
    <row r="1219" spans="1:2" x14ac:dyDescent="0.25">
      <c r="A1219" s="78" t="s">
        <v>4448</v>
      </c>
      <c r="B1219" s="78" t="s">
        <v>10542</v>
      </c>
    </row>
    <row r="1220" spans="1:2" x14ac:dyDescent="0.25">
      <c r="A1220" s="78" t="s">
        <v>4449</v>
      </c>
      <c r="B1220" s="78" t="s">
        <v>10542</v>
      </c>
    </row>
    <row r="1221" spans="1:2" x14ac:dyDescent="0.25">
      <c r="A1221" s="78" t="s">
        <v>4450</v>
      </c>
      <c r="B1221" s="78" t="s">
        <v>10542</v>
      </c>
    </row>
    <row r="1222" spans="1:2" x14ac:dyDescent="0.25">
      <c r="A1222" s="78" t="s">
        <v>4451</v>
      </c>
      <c r="B1222" s="78" t="s">
        <v>10542</v>
      </c>
    </row>
    <row r="1223" spans="1:2" x14ac:dyDescent="0.25">
      <c r="A1223" s="78" t="s">
        <v>4452</v>
      </c>
      <c r="B1223" s="78" t="s">
        <v>10542</v>
      </c>
    </row>
    <row r="1224" spans="1:2" x14ac:dyDescent="0.25">
      <c r="A1224" s="78" t="s">
        <v>4453</v>
      </c>
      <c r="B1224" s="78" t="s">
        <v>10542</v>
      </c>
    </row>
    <row r="1225" spans="1:2" x14ac:dyDescent="0.25">
      <c r="A1225" s="78" t="s">
        <v>4454</v>
      </c>
      <c r="B1225" s="78" t="s">
        <v>10542</v>
      </c>
    </row>
    <row r="1226" spans="1:2" x14ac:dyDescent="0.25">
      <c r="A1226" s="78" t="s">
        <v>4455</v>
      </c>
      <c r="B1226" s="78" t="s">
        <v>10542</v>
      </c>
    </row>
    <row r="1227" spans="1:2" x14ac:dyDescent="0.25">
      <c r="A1227" s="78" t="s">
        <v>4456</v>
      </c>
      <c r="B1227" s="78" t="s">
        <v>10542</v>
      </c>
    </row>
    <row r="1228" spans="1:2" x14ac:dyDescent="0.25">
      <c r="A1228" s="78" t="s">
        <v>4457</v>
      </c>
      <c r="B1228" s="78" t="s">
        <v>10542</v>
      </c>
    </row>
    <row r="1229" spans="1:2" x14ac:dyDescent="0.25">
      <c r="A1229" s="78" t="s">
        <v>4458</v>
      </c>
      <c r="B1229" s="78" t="s">
        <v>10542</v>
      </c>
    </row>
    <row r="1230" spans="1:2" x14ac:dyDescent="0.25">
      <c r="A1230" s="78" t="s">
        <v>4459</v>
      </c>
      <c r="B1230" s="78" t="s">
        <v>10542</v>
      </c>
    </row>
    <row r="1231" spans="1:2" x14ac:dyDescent="0.25">
      <c r="A1231" s="78" t="s">
        <v>4460</v>
      </c>
      <c r="B1231" s="78" t="s">
        <v>10542</v>
      </c>
    </row>
    <row r="1232" spans="1:2" x14ac:dyDescent="0.25">
      <c r="A1232" s="78" t="s">
        <v>4461</v>
      </c>
      <c r="B1232" s="78" t="s">
        <v>10542</v>
      </c>
    </row>
    <row r="1233" spans="1:2" x14ac:dyDescent="0.25">
      <c r="A1233" s="78" t="s">
        <v>4462</v>
      </c>
      <c r="B1233" s="78" t="s">
        <v>10542</v>
      </c>
    </row>
    <row r="1234" spans="1:2" x14ac:dyDescent="0.25">
      <c r="A1234" s="78" t="s">
        <v>4463</v>
      </c>
      <c r="B1234" s="78" t="s">
        <v>10542</v>
      </c>
    </row>
    <row r="1235" spans="1:2" x14ac:dyDescent="0.25">
      <c r="A1235" s="78" t="s">
        <v>4464</v>
      </c>
      <c r="B1235" s="78" t="s">
        <v>10542</v>
      </c>
    </row>
    <row r="1236" spans="1:2" x14ac:dyDescent="0.25">
      <c r="A1236" s="78" t="s">
        <v>4465</v>
      </c>
      <c r="B1236" s="78" t="s">
        <v>10542</v>
      </c>
    </row>
    <row r="1237" spans="1:2" x14ac:dyDescent="0.25">
      <c r="A1237" s="78" t="s">
        <v>4466</v>
      </c>
      <c r="B1237" s="78" t="s">
        <v>10542</v>
      </c>
    </row>
    <row r="1238" spans="1:2" x14ac:dyDescent="0.25">
      <c r="A1238" s="78" t="s">
        <v>4467</v>
      </c>
      <c r="B1238" s="78" t="s">
        <v>10542</v>
      </c>
    </row>
    <row r="1239" spans="1:2" x14ac:dyDescent="0.25">
      <c r="A1239" s="78" t="s">
        <v>4468</v>
      </c>
      <c r="B1239" s="78" t="s">
        <v>10542</v>
      </c>
    </row>
    <row r="1240" spans="1:2" x14ac:dyDescent="0.25">
      <c r="A1240" s="78" t="s">
        <v>4469</v>
      </c>
      <c r="B1240" s="78" t="s">
        <v>10542</v>
      </c>
    </row>
    <row r="1241" spans="1:2" x14ac:dyDescent="0.25">
      <c r="A1241" s="78" t="s">
        <v>4470</v>
      </c>
      <c r="B1241" s="78" t="s">
        <v>10542</v>
      </c>
    </row>
    <row r="1242" spans="1:2" x14ac:dyDescent="0.25">
      <c r="A1242" s="78" t="s">
        <v>4471</v>
      </c>
      <c r="B1242" s="78" t="s">
        <v>10542</v>
      </c>
    </row>
    <row r="1243" spans="1:2" x14ac:dyDescent="0.25">
      <c r="A1243" s="78" t="s">
        <v>4472</v>
      </c>
      <c r="B1243" s="78" t="s">
        <v>10542</v>
      </c>
    </row>
    <row r="1244" spans="1:2" x14ac:dyDescent="0.25">
      <c r="A1244" s="78" t="s">
        <v>4473</v>
      </c>
      <c r="B1244" s="78" t="s">
        <v>10542</v>
      </c>
    </row>
    <row r="1245" spans="1:2" x14ac:dyDescent="0.25">
      <c r="A1245" s="78" t="s">
        <v>4474</v>
      </c>
      <c r="B1245" s="78" t="s">
        <v>10542</v>
      </c>
    </row>
    <row r="1246" spans="1:2" x14ac:dyDescent="0.25">
      <c r="A1246" s="78" t="s">
        <v>4475</v>
      </c>
      <c r="B1246" s="78" t="s">
        <v>10542</v>
      </c>
    </row>
    <row r="1247" spans="1:2" x14ac:dyDescent="0.25">
      <c r="A1247" s="78" t="s">
        <v>4476</v>
      </c>
      <c r="B1247" s="78" t="s">
        <v>10542</v>
      </c>
    </row>
    <row r="1248" spans="1:2" x14ac:dyDescent="0.25">
      <c r="A1248" s="78" t="s">
        <v>4477</v>
      </c>
      <c r="B1248" s="78" t="s">
        <v>10542</v>
      </c>
    </row>
    <row r="1249" spans="1:2" x14ac:dyDescent="0.25">
      <c r="A1249" s="78" t="s">
        <v>4478</v>
      </c>
      <c r="B1249" s="78" t="s">
        <v>10542</v>
      </c>
    </row>
    <row r="1250" spans="1:2" x14ac:dyDescent="0.25">
      <c r="A1250" s="78" t="s">
        <v>4479</v>
      </c>
      <c r="B1250" s="78" t="s">
        <v>10542</v>
      </c>
    </row>
    <row r="1251" spans="1:2" x14ac:dyDescent="0.25">
      <c r="A1251" s="78" t="s">
        <v>4480</v>
      </c>
      <c r="B1251" s="78" t="s">
        <v>10542</v>
      </c>
    </row>
    <row r="1252" spans="1:2" x14ac:dyDescent="0.25">
      <c r="A1252" s="78" t="s">
        <v>4481</v>
      </c>
      <c r="B1252" s="78" t="s">
        <v>10542</v>
      </c>
    </row>
    <row r="1253" spans="1:2" x14ac:dyDescent="0.25">
      <c r="A1253" s="78" t="s">
        <v>4482</v>
      </c>
      <c r="B1253" s="78" t="s">
        <v>10542</v>
      </c>
    </row>
    <row r="1254" spans="1:2" x14ac:dyDescent="0.25">
      <c r="A1254" s="78" t="s">
        <v>4483</v>
      </c>
      <c r="B1254" s="78" t="s">
        <v>10542</v>
      </c>
    </row>
    <row r="1255" spans="1:2" x14ac:dyDescent="0.25">
      <c r="A1255" s="78" t="s">
        <v>4484</v>
      </c>
      <c r="B1255" s="78" t="s">
        <v>10542</v>
      </c>
    </row>
    <row r="1256" spans="1:2" x14ac:dyDescent="0.25">
      <c r="A1256" s="78" t="s">
        <v>4485</v>
      </c>
      <c r="B1256" s="78" t="s">
        <v>10542</v>
      </c>
    </row>
    <row r="1257" spans="1:2" x14ac:dyDescent="0.25">
      <c r="A1257" s="78" t="s">
        <v>4486</v>
      </c>
      <c r="B1257" s="78" t="s">
        <v>10542</v>
      </c>
    </row>
    <row r="1258" spans="1:2" x14ac:dyDescent="0.25">
      <c r="A1258" s="78" t="s">
        <v>4487</v>
      </c>
      <c r="B1258" s="78" t="s">
        <v>10542</v>
      </c>
    </row>
    <row r="1259" spans="1:2" x14ac:dyDescent="0.25">
      <c r="A1259" s="78" t="s">
        <v>4488</v>
      </c>
      <c r="B1259" s="78" t="s">
        <v>10542</v>
      </c>
    </row>
    <row r="1260" spans="1:2" x14ac:dyDescent="0.25">
      <c r="A1260" s="78" t="s">
        <v>4489</v>
      </c>
      <c r="B1260" s="78" t="s">
        <v>10542</v>
      </c>
    </row>
    <row r="1261" spans="1:2" x14ac:dyDescent="0.25">
      <c r="A1261" s="78" t="s">
        <v>4490</v>
      </c>
      <c r="B1261" s="78" t="s">
        <v>10542</v>
      </c>
    </row>
    <row r="1262" spans="1:2" x14ac:dyDescent="0.25">
      <c r="A1262" s="78" t="s">
        <v>4491</v>
      </c>
      <c r="B1262" s="78" t="s">
        <v>10542</v>
      </c>
    </row>
    <row r="1263" spans="1:2" x14ac:dyDescent="0.25">
      <c r="A1263" s="78" t="s">
        <v>4492</v>
      </c>
      <c r="B1263" s="78" t="s">
        <v>10542</v>
      </c>
    </row>
    <row r="1264" spans="1:2" x14ac:dyDescent="0.25">
      <c r="A1264" s="78" t="s">
        <v>4493</v>
      </c>
      <c r="B1264" s="78" t="s">
        <v>10542</v>
      </c>
    </row>
    <row r="1265" spans="1:2" x14ac:dyDescent="0.25">
      <c r="A1265" s="78" t="s">
        <v>4494</v>
      </c>
      <c r="B1265" s="78" t="s">
        <v>10542</v>
      </c>
    </row>
    <row r="1266" spans="1:2" x14ac:dyDescent="0.25">
      <c r="A1266" s="78" t="s">
        <v>4495</v>
      </c>
      <c r="B1266" s="78" t="s">
        <v>10542</v>
      </c>
    </row>
    <row r="1267" spans="1:2" x14ac:dyDescent="0.25">
      <c r="A1267" s="78" t="s">
        <v>4496</v>
      </c>
      <c r="B1267" s="78" t="s">
        <v>10542</v>
      </c>
    </row>
    <row r="1268" spans="1:2" x14ac:dyDescent="0.25">
      <c r="A1268" s="78" t="s">
        <v>4497</v>
      </c>
      <c r="B1268" s="78" t="s">
        <v>10542</v>
      </c>
    </row>
    <row r="1269" spans="1:2" x14ac:dyDescent="0.25">
      <c r="A1269" s="78" t="s">
        <v>4498</v>
      </c>
      <c r="B1269" s="78" t="s">
        <v>10542</v>
      </c>
    </row>
    <row r="1270" spans="1:2" x14ac:dyDescent="0.25">
      <c r="A1270" s="78" t="s">
        <v>4499</v>
      </c>
      <c r="B1270" s="78" t="s">
        <v>10542</v>
      </c>
    </row>
    <row r="1271" spans="1:2" x14ac:dyDescent="0.25">
      <c r="A1271" s="78" t="s">
        <v>4500</v>
      </c>
      <c r="B1271" s="78" t="s">
        <v>10542</v>
      </c>
    </row>
    <row r="1272" spans="1:2" x14ac:dyDescent="0.25">
      <c r="A1272" s="78" t="s">
        <v>4501</v>
      </c>
      <c r="B1272" s="78" t="s">
        <v>10542</v>
      </c>
    </row>
    <row r="1273" spans="1:2" x14ac:dyDescent="0.25">
      <c r="A1273" s="78" t="s">
        <v>4502</v>
      </c>
      <c r="B1273" s="78" t="s">
        <v>10542</v>
      </c>
    </row>
    <row r="1274" spans="1:2" x14ac:dyDescent="0.25">
      <c r="A1274" s="78" t="s">
        <v>4503</v>
      </c>
      <c r="B1274" s="78" t="s">
        <v>10542</v>
      </c>
    </row>
    <row r="1275" spans="1:2" x14ac:dyDescent="0.25">
      <c r="A1275" s="78" t="s">
        <v>4504</v>
      </c>
      <c r="B1275" s="78" t="s">
        <v>10542</v>
      </c>
    </row>
    <row r="1276" spans="1:2" x14ac:dyDescent="0.25">
      <c r="A1276" s="78" t="s">
        <v>4505</v>
      </c>
      <c r="B1276" s="78" t="s">
        <v>10542</v>
      </c>
    </row>
    <row r="1277" spans="1:2" x14ac:dyDescent="0.25">
      <c r="A1277" s="78" t="s">
        <v>4506</v>
      </c>
      <c r="B1277" s="78" t="s">
        <v>10542</v>
      </c>
    </row>
    <row r="1278" spans="1:2" x14ac:dyDescent="0.25">
      <c r="A1278" s="78" t="s">
        <v>4507</v>
      </c>
      <c r="B1278" s="78" t="s">
        <v>10542</v>
      </c>
    </row>
    <row r="1279" spans="1:2" x14ac:dyDescent="0.25">
      <c r="A1279" s="78" t="s">
        <v>4508</v>
      </c>
      <c r="B1279" s="78" t="s">
        <v>10542</v>
      </c>
    </row>
    <row r="1280" spans="1:2" x14ac:dyDescent="0.25">
      <c r="A1280" s="78" t="s">
        <v>4509</v>
      </c>
      <c r="B1280" s="78" t="s">
        <v>10542</v>
      </c>
    </row>
    <row r="1281" spans="1:2" x14ac:dyDescent="0.25">
      <c r="A1281" s="78" t="s">
        <v>4510</v>
      </c>
      <c r="B1281" s="78" t="s">
        <v>10542</v>
      </c>
    </row>
    <row r="1282" spans="1:2" x14ac:dyDescent="0.25">
      <c r="A1282" s="78" t="s">
        <v>4511</v>
      </c>
      <c r="B1282" s="78" t="s">
        <v>10542</v>
      </c>
    </row>
    <row r="1283" spans="1:2" x14ac:dyDescent="0.25">
      <c r="A1283" s="78" t="s">
        <v>4512</v>
      </c>
      <c r="B1283" s="78" t="s">
        <v>10542</v>
      </c>
    </row>
    <row r="1284" spans="1:2" x14ac:dyDescent="0.25">
      <c r="A1284" s="78" t="s">
        <v>4513</v>
      </c>
      <c r="B1284" s="78" t="s">
        <v>10542</v>
      </c>
    </row>
    <row r="1285" spans="1:2" x14ac:dyDescent="0.25">
      <c r="A1285" s="78" t="s">
        <v>4514</v>
      </c>
      <c r="B1285" s="78" t="s">
        <v>10542</v>
      </c>
    </row>
    <row r="1286" spans="1:2" x14ac:dyDescent="0.25">
      <c r="A1286" s="78" t="s">
        <v>4515</v>
      </c>
      <c r="B1286" s="78" t="s">
        <v>10542</v>
      </c>
    </row>
    <row r="1287" spans="1:2" x14ac:dyDescent="0.25">
      <c r="A1287" s="78" t="s">
        <v>4516</v>
      </c>
      <c r="B1287" s="78" t="s">
        <v>10542</v>
      </c>
    </row>
    <row r="1288" spans="1:2" x14ac:dyDescent="0.25">
      <c r="A1288" s="78" t="s">
        <v>4517</v>
      </c>
      <c r="B1288" s="78" t="s">
        <v>10542</v>
      </c>
    </row>
    <row r="1289" spans="1:2" x14ac:dyDescent="0.25">
      <c r="A1289" s="78" t="s">
        <v>4518</v>
      </c>
      <c r="B1289" s="78" t="s">
        <v>10542</v>
      </c>
    </row>
    <row r="1290" spans="1:2" x14ac:dyDescent="0.25">
      <c r="A1290" s="78" t="s">
        <v>4519</v>
      </c>
      <c r="B1290" s="78" t="s">
        <v>10542</v>
      </c>
    </row>
    <row r="1291" spans="1:2" x14ac:dyDescent="0.25">
      <c r="A1291" s="78" t="s">
        <v>4520</v>
      </c>
      <c r="B1291" s="78" t="s">
        <v>10542</v>
      </c>
    </row>
    <row r="1292" spans="1:2" x14ac:dyDescent="0.25">
      <c r="A1292" s="78" t="s">
        <v>4521</v>
      </c>
      <c r="B1292" s="78" t="s">
        <v>10542</v>
      </c>
    </row>
    <row r="1293" spans="1:2" x14ac:dyDescent="0.25">
      <c r="A1293" s="78" t="s">
        <v>4522</v>
      </c>
      <c r="B1293" s="78" t="s">
        <v>10542</v>
      </c>
    </row>
    <row r="1294" spans="1:2" x14ac:dyDescent="0.25">
      <c r="A1294" s="78" t="s">
        <v>4523</v>
      </c>
      <c r="B1294" s="78" t="s">
        <v>10542</v>
      </c>
    </row>
    <row r="1295" spans="1:2" x14ac:dyDescent="0.25">
      <c r="A1295" s="78" t="s">
        <v>4524</v>
      </c>
      <c r="B1295" s="78" t="s">
        <v>10542</v>
      </c>
    </row>
    <row r="1296" spans="1:2" x14ac:dyDescent="0.25">
      <c r="A1296" s="78" t="s">
        <v>4525</v>
      </c>
      <c r="B1296" s="78" t="s">
        <v>10542</v>
      </c>
    </row>
    <row r="1297" spans="1:2" x14ac:dyDescent="0.25">
      <c r="A1297" s="78" t="s">
        <v>4526</v>
      </c>
      <c r="B1297" s="78" t="s">
        <v>10542</v>
      </c>
    </row>
    <row r="1298" spans="1:2" x14ac:dyDescent="0.25">
      <c r="A1298" s="78" t="s">
        <v>4527</v>
      </c>
      <c r="B1298" s="78" t="s">
        <v>10542</v>
      </c>
    </row>
    <row r="1299" spans="1:2" x14ac:dyDescent="0.25">
      <c r="A1299" s="78" t="s">
        <v>4528</v>
      </c>
      <c r="B1299" s="78" t="s">
        <v>10542</v>
      </c>
    </row>
    <row r="1300" spans="1:2" x14ac:dyDescent="0.25">
      <c r="A1300" s="78" t="s">
        <v>4529</v>
      </c>
      <c r="B1300" s="78" t="s">
        <v>10542</v>
      </c>
    </row>
    <row r="1301" spans="1:2" x14ac:dyDescent="0.25">
      <c r="A1301" s="78" t="s">
        <v>4530</v>
      </c>
      <c r="B1301" s="78" t="s">
        <v>10542</v>
      </c>
    </row>
    <row r="1302" spans="1:2" x14ac:dyDescent="0.25">
      <c r="A1302" s="78" t="s">
        <v>4531</v>
      </c>
      <c r="B1302" s="78" t="s">
        <v>10542</v>
      </c>
    </row>
    <row r="1303" spans="1:2" x14ac:dyDescent="0.25">
      <c r="A1303" s="78" t="s">
        <v>4532</v>
      </c>
      <c r="B1303" s="78" t="s">
        <v>10542</v>
      </c>
    </row>
    <row r="1304" spans="1:2" x14ac:dyDescent="0.25">
      <c r="A1304" s="78" t="s">
        <v>4533</v>
      </c>
      <c r="B1304" s="78" t="s">
        <v>10542</v>
      </c>
    </row>
    <row r="1305" spans="1:2" x14ac:dyDescent="0.25">
      <c r="A1305" s="78" t="s">
        <v>4534</v>
      </c>
      <c r="B1305" s="78" t="s">
        <v>10542</v>
      </c>
    </row>
    <row r="1306" spans="1:2" x14ac:dyDescent="0.25">
      <c r="A1306" s="78" t="s">
        <v>4535</v>
      </c>
      <c r="B1306" s="78" t="s">
        <v>10542</v>
      </c>
    </row>
    <row r="1307" spans="1:2" x14ac:dyDescent="0.25">
      <c r="A1307" s="78" t="s">
        <v>4536</v>
      </c>
      <c r="B1307" s="78" t="s">
        <v>10542</v>
      </c>
    </row>
    <row r="1308" spans="1:2" x14ac:dyDescent="0.25">
      <c r="A1308" s="78" t="s">
        <v>4537</v>
      </c>
      <c r="B1308" s="78" t="s">
        <v>10542</v>
      </c>
    </row>
    <row r="1309" spans="1:2" x14ac:dyDescent="0.25">
      <c r="A1309" s="78" t="s">
        <v>4538</v>
      </c>
      <c r="B1309" s="78" t="s">
        <v>10542</v>
      </c>
    </row>
    <row r="1310" spans="1:2" x14ac:dyDescent="0.25">
      <c r="A1310" s="78" t="s">
        <v>4539</v>
      </c>
      <c r="B1310" s="78" t="s">
        <v>10542</v>
      </c>
    </row>
    <row r="1311" spans="1:2" x14ac:dyDescent="0.25">
      <c r="A1311" s="78" t="s">
        <v>4540</v>
      </c>
      <c r="B1311" s="78" t="s">
        <v>10542</v>
      </c>
    </row>
    <row r="1312" spans="1:2" x14ac:dyDescent="0.25">
      <c r="A1312" s="78" t="s">
        <v>4541</v>
      </c>
      <c r="B1312" s="78" t="s">
        <v>10542</v>
      </c>
    </row>
    <row r="1313" spans="1:2" x14ac:dyDescent="0.25">
      <c r="A1313" s="78" t="s">
        <v>4542</v>
      </c>
      <c r="B1313" s="78" t="s">
        <v>10542</v>
      </c>
    </row>
    <row r="1314" spans="1:2" x14ac:dyDescent="0.25">
      <c r="A1314" s="78" t="s">
        <v>4543</v>
      </c>
      <c r="B1314" s="78" t="s">
        <v>10542</v>
      </c>
    </row>
    <row r="1315" spans="1:2" x14ac:dyDescent="0.25">
      <c r="A1315" s="78" t="s">
        <v>4544</v>
      </c>
      <c r="B1315" s="78" t="s">
        <v>10542</v>
      </c>
    </row>
    <row r="1316" spans="1:2" x14ac:dyDescent="0.25">
      <c r="A1316" s="78" t="s">
        <v>4545</v>
      </c>
      <c r="B1316" s="78" t="s">
        <v>10542</v>
      </c>
    </row>
    <row r="1317" spans="1:2" x14ac:dyDescent="0.25">
      <c r="A1317" s="78" t="s">
        <v>4546</v>
      </c>
      <c r="B1317" s="78" t="s">
        <v>10542</v>
      </c>
    </row>
    <row r="1318" spans="1:2" x14ac:dyDescent="0.25">
      <c r="A1318" s="78" t="s">
        <v>4547</v>
      </c>
      <c r="B1318" s="78" t="s">
        <v>10542</v>
      </c>
    </row>
    <row r="1319" spans="1:2" x14ac:dyDescent="0.25">
      <c r="A1319" s="78" t="s">
        <v>4548</v>
      </c>
      <c r="B1319" s="78" t="s">
        <v>10542</v>
      </c>
    </row>
    <row r="1320" spans="1:2" x14ac:dyDescent="0.25">
      <c r="A1320" s="78" t="s">
        <v>4549</v>
      </c>
      <c r="B1320" s="78" t="s">
        <v>10542</v>
      </c>
    </row>
    <row r="1321" spans="1:2" x14ac:dyDescent="0.25">
      <c r="A1321" s="78" t="s">
        <v>4550</v>
      </c>
      <c r="B1321" s="78" t="s">
        <v>10542</v>
      </c>
    </row>
    <row r="1322" spans="1:2" x14ac:dyDescent="0.25">
      <c r="A1322" s="78" t="s">
        <v>4551</v>
      </c>
      <c r="B1322" s="78" t="s">
        <v>10542</v>
      </c>
    </row>
    <row r="1323" spans="1:2" x14ac:dyDescent="0.25">
      <c r="A1323" s="78" t="s">
        <v>4552</v>
      </c>
      <c r="B1323" s="78" t="s">
        <v>10542</v>
      </c>
    </row>
    <row r="1324" spans="1:2" x14ac:dyDescent="0.25">
      <c r="A1324" s="78" t="s">
        <v>4553</v>
      </c>
      <c r="B1324" s="78" t="s">
        <v>10542</v>
      </c>
    </row>
    <row r="1325" spans="1:2" x14ac:dyDescent="0.25">
      <c r="A1325" s="78" t="s">
        <v>4554</v>
      </c>
      <c r="B1325" s="78" t="s">
        <v>10542</v>
      </c>
    </row>
    <row r="1326" spans="1:2" x14ac:dyDescent="0.25">
      <c r="A1326" s="78" t="s">
        <v>4555</v>
      </c>
      <c r="B1326" s="78" t="s">
        <v>10542</v>
      </c>
    </row>
    <row r="1327" spans="1:2" x14ac:dyDescent="0.25">
      <c r="A1327" s="78" t="s">
        <v>4556</v>
      </c>
      <c r="B1327" s="78" t="s">
        <v>10542</v>
      </c>
    </row>
    <row r="1328" spans="1:2" x14ac:dyDescent="0.25">
      <c r="A1328" s="78" t="s">
        <v>4557</v>
      </c>
      <c r="B1328" s="78" t="s">
        <v>10542</v>
      </c>
    </row>
    <row r="1329" spans="1:2" x14ac:dyDescent="0.25">
      <c r="A1329" s="78" t="s">
        <v>4558</v>
      </c>
      <c r="B1329" s="78" t="s">
        <v>10542</v>
      </c>
    </row>
    <row r="1330" spans="1:2" x14ac:dyDescent="0.25">
      <c r="A1330" s="78" t="s">
        <v>4559</v>
      </c>
      <c r="B1330" s="78" t="s">
        <v>10542</v>
      </c>
    </row>
    <row r="1331" spans="1:2" x14ac:dyDescent="0.25">
      <c r="A1331" s="78" t="s">
        <v>4560</v>
      </c>
      <c r="B1331" s="78" t="s">
        <v>10542</v>
      </c>
    </row>
    <row r="1332" spans="1:2" x14ac:dyDescent="0.25">
      <c r="A1332" s="78" t="s">
        <v>4561</v>
      </c>
      <c r="B1332" s="78" t="s">
        <v>10542</v>
      </c>
    </row>
    <row r="1333" spans="1:2" x14ac:dyDescent="0.25">
      <c r="A1333" s="78" t="s">
        <v>4562</v>
      </c>
      <c r="B1333" s="78" t="s">
        <v>10542</v>
      </c>
    </row>
    <row r="1334" spans="1:2" x14ac:dyDescent="0.25">
      <c r="A1334" s="78" t="s">
        <v>4563</v>
      </c>
      <c r="B1334" s="78" t="s">
        <v>10542</v>
      </c>
    </row>
    <row r="1335" spans="1:2" x14ac:dyDescent="0.25">
      <c r="A1335" s="78" t="s">
        <v>4564</v>
      </c>
      <c r="B1335" s="78" t="s">
        <v>10542</v>
      </c>
    </row>
    <row r="1336" spans="1:2" x14ac:dyDescent="0.25">
      <c r="A1336" s="78" t="s">
        <v>4565</v>
      </c>
      <c r="B1336" s="78" t="s">
        <v>10542</v>
      </c>
    </row>
    <row r="1337" spans="1:2" x14ac:dyDescent="0.25">
      <c r="A1337" s="78" t="s">
        <v>4566</v>
      </c>
      <c r="B1337" s="78" t="s">
        <v>10542</v>
      </c>
    </row>
    <row r="1338" spans="1:2" x14ac:dyDescent="0.25">
      <c r="A1338" s="78" t="s">
        <v>4567</v>
      </c>
      <c r="B1338" s="78" t="s">
        <v>10542</v>
      </c>
    </row>
    <row r="1339" spans="1:2" x14ac:dyDescent="0.25">
      <c r="A1339" s="78" t="s">
        <v>4568</v>
      </c>
      <c r="B1339" s="78" t="s">
        <v>10542</v>
      </c>
    </row>
    <row r="1340" spans="1:2" x14ac:dyDescent="0.25">
      <c r="A1340" s="78" t="s">
        <v>4569</v>
      </c>
      <c r="B1340" s="78" t="s">
        <v>10542</v>
      </c>
    </row>
    <row r="1341" spans="1:2" x14ac:dyDescent="0.25">
      <c r="A1341" s="78" t="s">
        <v>4570</v>
      </c>
      <c r="B1341" s="78" t="s">
        <v>10542</v>
      </c>
    </row>
    <row r="1342" spans="1:2" x14ac:dyDescent="0.25">
      <c r="A1342" s="78" t="s">
        <v>4571</v>
      </c>
      <c r="B1342" s="78" t="s">
        <v>10542</v>
      </c>
    </row>
    <row r="1343" spans="1:2" x14ac:dyDescent="0.25">
      <c r="A1343" s="78" t="s">
        <v>4572</v>
      </c>
      <c r="B1343" s="78" t="s">
        <v>10542</v>
      </c>
    </row>
    <row r="1344" spans="1:2" x14ac:dyDescent="0.25">
      <c r="A1344" s="78" t="s">
        <v>4573</v>
      </c>
      <c r="B1344" s="78" t="s">
        <v>10542</v>
      </c>
    </row>
    <row r="1345" spans="1:2" x14ac:dyDescent="0.25">
      <c r="A1345" s="78" t="s">
        <v>4574</v>
      </c>
      <c r="B1345" s="78" t="s">
        <v>10542</v>
      </c>
    </row>
    <row r="1346" spans="1:2" x14ac:dyDescent="0.25">
      <c r="A1346" s="78" t="s">
        <v>4575</v>
      </c>
      <c r="B1346" s="78" t="s">
        <v>10542</v>
      </c>
    </row>
    <row r="1347" spans="1:2" x14ac:dyDescent="0.25">
      <c r="A1347" s="78" t="s">
        <v>4576</v>
      </c>
      <c r="B1347" s="78" t="s">
        <v>10542</v>
      </c>
    </row>
    <row r="1348" spans="1:2" x14ac:dyDescent="0.25">
      <c r="A1348" s="78" t="s">
        <v>4577</v>
      </c>
      <c r="B1348" s="78" t="s">
        <v>10542</v>
      </c>
    </row>
    <row r="1349" spans="1:2" x14ac:dyDescent="0.25">
      <c r="A1349" s="78" t="s">
        <v>4578</v>
      </c>
      <c r="B1349" s="78" t="s">
        <v>10542</v>
      </c>
    </row>
    <row r="1350" spans="1:2" x14ac:dyDescent="0.25">
      <c r="A1350" s="78" t="s">
        <v>4579</v>
      </c>
      <c r="B1350" s="78" t="s">
        <v>10542</v>
      </c>
    </row>
    <row r="1351" spans="1:2" x14ac:dyDescent="0.25">
      <c r="A1351" s="78" t="s">
        <v>4580</v>
      </c>
      <c r="B1351" s="78" t="s">
        <v>10542</v>
      </c>
    </row>
    <row r="1352" spans="1:2" x14ac:dyDescent="0.25">
      <c r="A1352" s="78" t="s">
        <v>4581</v>
      </c>
      <c r="B1352" s="78" t="s">
        <v>10542</v>
      </c>
    </row>
    <row r="1353" spans="1:2" x14ac:dyDescent="0.25">
      <c r="A1353" s="78" t="s">
        <v>4582</v>
      </c>
      <c r="B1353" s="78" t="s">
        <v>10542</v>
      </c>
    </row>
    <row r="1354" spans="1:2" x14ac:dyDescent="0.25">
      <c r="A1354" s="78" t="s">
        <v>4583</v>
      </c>
      <c r="B1354" s="78" t="s">
        <v>10542</v>
      </c>
    </row>
    <row r="1355" spans="1:2" x14ac:dyDescent="0.25">
      <c r="A1355" s="78" t="s">
        <v>4584</v>
      </c>
      <c r="B1355" s="78" t="s">
        <v>10542</v>
      </c>
    </row>
    <row r="1356" spans="1:2" x14ac:dyDescent="0.25">
      <c r="A1356" s="78" t="s">
        <v>4585</v>
      </c>
      <c r="B1356" s="78" t="s">
        <v>10542</v>
      </c>
    </row>
    <row r="1357" spans="1:2" x14ac:dyDescent="0.25">
      <c r="A1357" s="78" t="s">
        <v>4586</v>
      </c>
      <c r="B1357" s="78" t="s">
        <v>10542</v>
      </c>
    </row>
    <row r="1358" spans="1:2" x14ac:dyDescent="0.25">
      <c r="A1358" s="78" t="s">
        <v>4587</v>
      </c>
      <c r="B1358" s="78" t="s">
        <v>10542</v>
      </c>
    </row>
    <row r="1359" spans="1:2" x14ac:dyDescent="0.25">
      <c r="A1359" s="78" t="s">
        <v>4588</v>
      </c>
      <c r="B1359" s="78" t="s">
        <v>10542</v>
      </c>
    </row>
    <row r="1360" spans="1:2" x14ac:dyDescent="0.25">
      <c r="A1360" s="78" t="s">
        <v>4589</v>
      </c>
      <c r="B1360" s="78" t="s">
        <v>10542</v>
      </c>
    </row>
    <row r="1361" spans="1:2" x14ac:dyDescent="0.25">
      <c r="A1361" s="78" t="s">
        <v>4590</v>
      </c>
      <c r="B1361" s="78" t="s">
        <v>10542</v>
      </c>
    </row>
    <row r="1362" spans="1:2" x14ac:dyDescent="0.25">
      <c r="A1362" s="78" t="s">
        <v>4591</v>
      </c>
      <c r="B1362" s="78" t="s">
        <v>10542</v>
      </c>
    </row>
    <row r="1363" spans="1:2" x14ac:dyDescent="0.25">
      <c r="A1363" s="78" t="s">
        <v>4592</v>
      </c>
      <c r="B1363" s="78" t="s">
        <v>10542</v>
      </c>
    </row>
    <row r="1364" spans="1:2" x14ac:dyDescent="0.25">
      <c r="A1364" s="78" t="s">
        <v>4593</v>
      </c>
      <c r="B1364" s="78" t="s">
        <v>10542</v>
      </c>
    </row>
    <row r="1365" spans="1:2" x14ac:dyDescent="0.25">
      <c r="A1365" s="78" t="s">
        <v>4594</v>
      </c>
      <c r="B1365" s="78" t="s">
        <v>10542</v>
      </c>
    </row>
    <row r="1366" spans="1:2" x14ac:dyDescent="0.25">
      <c r="A1366" s="78" t="s">
        <v>4595</v>
      </c>
      <c r="B1366" s="78" t="s">
        <v>10542</v>
      </c>
    </row>
    <row r="1367" spans="1:2" x14ac:dyDescent="0.25">
      <c r="A1367" s="78" t="s">
        <v>4596</v>
      </c>
      <c r="B1367" s="78" t="s">
        <v>10542</v>
      </c>
    </row>
    <row r="1368" spans="1:2" x14ac:dyDescent="0.25">
      <c r="A1368" s="78" t="s">
        <v>4597</v>
      </c>
      <c r="B1368" s="78" t="s">
        <v>10542</v>
      </c>
    </row>
    <row r="1369" spans="1:2" x14ac:dyDescent="0.25">
      <c r="A1369" s="78" t="s">
        <v>4598</v>
      </c>
      <c r="B1369" s="78" t="s">
        <v>10542</v>
      </c>
    </row>
    <row r="1370" spans="1:2" x14ac:dyDescent="0.25">
      <c r="A1370" s="78" t="s">
        <v>4599</v>
      </c>
      <c r="B1370" s="78" t="s">
        <v>10542</v>
      </c>
    </row>
    <row r="1371" spans="1:2" x14ac:dyDescent="0.25">
      <c r="A1371" s="78" t="s">
        <v>4600</v>
      </c>
      <c r="B1371" s="78" t="s">
        <v>10542</v>
      </c>
    </row>
    <row r="1372" spans="1:2" x14ac:dyDescent="0.25">
      <c r="A1372" s="78" t="s">
        <v>4601</v>
      </c>
      <c r="B1372" s="78" t="s">
        <v>10542</v>
      </c>
    </row>
    <row r="1373" spans="1:2" x14ac:dyDescent="0.25">
      <c r="A1373" s="78" t="s">
        <v>4602</v>
      </c>
      <c r="B1373" s="78" t="s">
        <v>10542</v>
      </c>
    </row>
    <row r="1374" spans="1:2" x14ac:dyDescent="0.25">
      <c r="A1374" s="78" t="s">
        <v>4603</v>
      </c>
      <c r="B1374" s="78" t="s">
        <v>10542</v>
      </c>
    </row>
    <row r="1375" spans="1:2" x14ac:dyDescent="0.25">
      <c r="A1375" s="78" t="s">
        <v>4604</v>
      </c>
      <c r="B1375" s="78" t="s">
        <v>10542</v>
      </c>
    </row>
    <row r="1376" spans="1:2" x14ac:dyDescent="0.25">
      <c r="A1376" s="78" t="s">
        <v>4605</v>
      </c>
      <c r="B1376" s="78" t="s">
        <v>10542</v>
      </c>
    </row>
    <row r="1377" spans="1:2" x14ac:dyDescent="0.25">
      <c r="A1377" s="78" t="s">
        <v>4606</v>
      </c>
      <c r="B1377" s="78" t="s">
        <v>10542</v>
      </c>
    </row>
    <row r="1378" spans="1:2" x14ac:dyDescent="0.25">
      <c r="A1378" s="78" t="s">
        <v>4607</v>
      </c>
      <c r="B1378" s="78" t="s">
        <v>10542</v>
      </c>
    </row>
    <row r="1379" spans="1:2" x14ac:dyDescent="0.25">
      <c r="A1379" s="78" t="s">
        <v>4608</v>
      </c>
      <c r="B1379" s="78" t="s">
        <v>10542</v>
      </c>
    </row>
    <row r="1380" spans="1:2" x14ac:dyDescent="0.25">
      <c r="A1380" s="78" t="s">
        <v>4609</v>
      </c>
      <c r="B1380" s="78" t="s">
        <v>10542</v>
      </c>
    </row>
    <row r="1381" spans="1:2" x14ac:dyDescent="0.25">
      <c r="A1381" s="78" t="s">
        <v>4610</v>
      </c>
      <c r="B1381" s="78" t="s">
        <v>10542</v>
      </c>
    </row>
    <row r="1382" spans="1:2" x14ac:dyDescent="0.25">
      <c r="A1382" s="78" t="s">
        <v>4611</v>
      </c>
      <c r="B1382" s="78" t="s">
        <v>10542</v>
      </c>
    </row>
    <row r="1383" spans="1:2" x14ac:dyDescent="0.25">
      <c r="A1383" s="78" t="s">
        <v>4612</v>
      </c>
      <c r="B1383" s="78" t="s">
        <v>10542</v>
      </c>
    </row>
    <row r="1384" spans="1:2" x14ac:dyDescent="0.25">
      <c r="A1384" s="78" t="s">
        <v>4613</v>
      </c>
      <c r="B1384" s="78" t="s">
        <v>10542</v>
      </c>
    </row>
    <row r="1385" spans="1:2" x14ac:dyDescent="0.25">
      <c r="A1385" s="78" t="s">
        <v>4614</v>
      </c>
      <c r="B1385" s="78" t="s">
        <v>10542</v>
      </c>
    </row>
    <row r="1386" spans="1:2" x14ac:dyDescent="0.25">
      <c r="A1386" s="78" t="s">
        <v>4615</v>
      </c>
      <c r="B1386" s="78" t="s">
        <v>10542</v>
      </c>
    </row>
    <row r="1387" spans="1:2" x14ac:dyDescent="0.25">
      <c r="A1387" s="78" t="s">
        <v>4616</v>
      </c>
      <c r="B1387" s="78" t="s">
        <v>10542</v>
      </c>
    </row>
    <row r="1388" spans="1:2" x14ac:dyDescent="0.25">
      <c r="A1388" s="78" t="s">
        <v>4617</v>
      </c>
      <c r="B1388" s="78" t="s">
        <v>10542</v>
      </c>
    </row>
    <row r="1389" spans="1:2" x14ac:dyDescent="0.25">
      <c r="A1389" s="78" t="s">
        <v>4618</v>
      </c>
      <c r="B1389" s="78" t="s">
        <v>10542</v>
      </c>
    </row>
    <row r="1390" spans="1:2" x14ac:dyDescent="0.25">
      <c r="A1390" s="78" t="s">
        <v>4619</v>
      </c>
      <c r="B1390" s="78" t="s">
        <v>10542</v>
      </c>
    </row>
    <row r="1391" spans="1:2" x14ac:dyDescent="0.25">
      <c r="A1391" s="78" t="s">
        <v>4620</v>
      </c>
      <c r="B1391" s="78" t="s">
        <v>10542</v>
      </c>
    </row>
    <row r="1392" spans="1:2" x14ac:dyDescent="0.25">
      <c r="A1392" s="78" t="s">
        <v>4621</v>
      </c>
      <c r="B1392" s="78" t="s">
        <v>10542</v>
      </c>
    </row>
    <row r="1393" spans="1:2" x14ac:dyDescent="0.25">
      <c r="A1393" s="78" t="s">
        <v>4622</v>
      </c>
      <c r="B1393" s="78" t="s">
        <v>10542</v>
      </c>
    </row>
    <row r="1394" spans="1:2" x14ac:dyDescent="0.25">
      <c r="A1394" s="78" t="s">
        <v>4623</v>
      </c>
      <c r="B1394" s="78" t="s">
        <v>10542</v>
      </c>
    </row>
    <row r="1395" spans="1:2" x14ac:dyDescent="0.25">
      <c r="A1395" s="78" t="s">
        <v>4624</v>
      </c>
      <c r="B1395" s="78" t="s">
        <v>10542</v>
      </c>
    </row>
    <row r="1396" spans="1:2" x14ac:dyDescent="0.25">
      <c r="A1396" s="78" t="s">
        <v>4625</v>
      </c>
      <c r="B1396" s="78" t="s">
        <v>10542</v>
      </c>
    </row>
    <row r="1397" spans="1:2" x14ac:dyDescent="0.25">
      <c r="A1397" s="78" t="s">
        <v>4626</v>
      </c>
      <c r="B1397" s="78" t="s">
        <v>10542</v>
      </c>
    </row>
    <row r="1398" spans="1:2" x14ac:dyDescent="0.25">
      <c r="A1398" s="78" t="s">
        <v>4627</v>
      </c>
      <c r="B1398" s="78" t="s">
        <v>10542</v>
      </c>
    </row>
    <row r="1399" spans="1:2" x14ac:dyDescent="0.25">
      <c r="A1399" s="78" t="s">
        <v>4628</v>
      </c>
      <c r="B1399" s="78" t="s">
        <v>10542</v>
      </c>
    </row>
    <row r="1400" spans="1:2" x14ac:dyDescent="0.25">
      <c r="A1400" s="78" t="s">
        <v>4629</v>
      </c>
      <c r="B1400" s="78" t="s">
        <v>10542</v>
      </c>
    </row>
    <row r="1401" spans="1:2" x14ac:dyDescent="0.25">
      <c r="A1401" s="78" t="s">
        <v>4630</v>
      </c>
      <c r="B1401" s="78" t="s">
        <v>10542</v>
      </c>
    </row>
    <row r="1402" spans="1:2" x14ac:dyDescent="0.25">
      <c r="A1402" s="78" t="s">
        <v>4631</v>
      </c>
      <c r="B1402" s="78" t="s">
        <v>10542</v>
      </c>
    </row>
    <row r="1403" spans="1:2" x14ac:dyDescent="0.25">
      <c r="A1403" s="78" t="s">
        <v>4632</v>
      </c>
      <c r="B1403" s="78" t="s">
        <v>10542</v>
      </c>
    </row>
    <row r="1404" spans="1:2" x14ac:dyDescent="0.25">
      <c r="A1404" s="78" t="s">
        <v>4633</v>
      </c>
      <c r="B1404" s="78" t="s">
        <v>10542</v>
      </c>
    </row>
    <row r="1405" spans="1:2" x14ac:dyDescent="0.25">
      <c r="A1405" s="78" t="s">
        <v>4634</v>
      </c>
      <c r="B1405" s="78" t="s">
        <v>10542</v>
      </c>
    </row>
    <row r="1406" spans="1:2" x14ac:dyDescent="0.25">
      <c r="A1406" s="78" t="s">
        <v>4635</v>
      </c>
      <c r="B1406" s="78" t="s">
        <v>10542</v>
      </c>
    </row>
    <row r="1407" spans="1:2" x14ac:dyDescent="0.25">
      <c r="A1407" s="78" t="s">
        <v>4636</v>
      </c>
      <c r="B1407" s="78" t="s">
        <v>10542</v>
      </c>
    </row>
    <row r="1408" spans="1:2" x14ac:dyDescent="0.25">
      <c r="A1408" s="78" t="s">
        <v>4637</v>
      </c>
      <c r="B1408" s="78" t="s">
        <v>10542</v>
      </c>
    </row>
    <row r="1409" spans="1:2" x14ac:dyDescent="0.25">
      <c r="A1409" s="78" t="s">
        <v>4638</v>
      </c>
      <c r="B1409" s="78" t="s">
        <v>10542</v>
      </c>
    </row>
    <row r="1410" spans="1:2" x14ac:dyDescent="0.25">
      <c r="A1410" s="78" t="s">
        <v>4639</v>
      </c>
      <c r="B1410" s="78" t="s">
        <v>10542</v>
      </c>
    </row>
    <row r="1411" spans="1:2" x14ac:dyDescent="0.25">
      <c r="A1411" s="78" t="s">
        <v>4640</v>
      </c>
      <c r="B1411" s="78" t="s">
        <v>10542</v>
      </c>
    </row>
    <row r="1412" spans="1:2" x14ac:dyDescent="0.25">
      <c r="A1412" s="78" t="s">
        <v>4641</v>
      </c>
      <c r="B1412" s="78" t="s">
        <v>10542</v>
      </c>
    </row>
    <row r="1413" spans="1:2" x14ac:dyDescent="0.25">
      <c r="A1413" s="78" t="s">
        <v>4642</v>
      </c>
      <c r="B1413" s="78" t="s">
        <v>10542</v>
      </c>
    </row>
    <row r="1414" spans="1:2" x14ac:dyDescent="0.25">
      <c r="A1414" s="78" t="s">
        <v>4643</v>
      </c>
      <c r="B1414" s="78" t="s">
        <v>10542</v>
      </c>
    </row>
    <row r="1415" spans="1:2" x14ac:dyDescent="0.25">
      <c r="A1415" s="78" t="s">
        <v>4644</v>
      </c>
      <c r="B1415" s="78" t="s">
        <v>10542</v>
      </c>
    </row>
    <row r="1416" spans="1:2" x14ac:dyDescent="0.25">
      <c r="A1416" s="78" t="s">
        <v>4645</v>
      </c>
      <c r="B1416" s="78" t="s">
        <v>10542</v>
      </c>
    </row>
    <row r="1417" spans="1:2" x14ac:dyDescent="0.25">
      <c r="A1417" s="78" t="s">
        <v>4646</v>
      </c>
      <c r="B1417" s="78" t="s">
        <v>10542</v>
      </c>
    </row>
    <row r="1418" spans="1:2" x14ac:dyDescent="0.25">
      <c r="A1418" s="78" t="s">
        <v>4647</v>
      </c>
      <c r="B1418" s="78" t="s">
        <v>10542</v>
      </c>
    </row>
    <row r="1419" spans="1:2" x14ac:dyDescent="0.25">
      <c r="A1419" s="78" t="s">
        <v>4648</v>
      </c>
      <c r="B1419" s="78" t="s">
        <v>10542</v>
      </c>
    </row>
    <row r="1420" spans="1:2" x14ac:dyDescent="0.25">
      <c r="A1420" s="78" t="s">
        <v>4649</v>
      </c>
      <c r="B1420" s="78" t="s">
        <v>10542</v>
      </c>
    </row>
    <row r="1421" spans="1:2" x14ac:dyDescent="0.25">
      <c r="A1421" s="78" t="s">
        <v>4650</v>
      </c>
      <c r="B1421" s="78" t="s">
        <v>10542</v>
      </c>
    </row>
    <row r="1422" spans="1:2" x14ac:dyDescent="0.25">
      <c r="A1422" s="78" t="s">
        <v>4651</v>
      </c>
      <c r="B1422" s="78" t="s">
        <v>10542</v>
      </c>
    </row>
    <row r="1423" spans="1:2" x14ac:dyDescent="0.25">
      <c r="A1423" s="78" t="s">
        <v>4652</v>
      </c>
      <c r="B1423" s="78" t="s">
        <v>10542</v>
      </c>
    </row>
    <row r="1424" spans="1:2" x14ac:dyDescent="0.25">
      <c r="A1424" s="78" t="s">
        <v>4653</v>
      </c>
      <c r="B1424" s="78" t="s">
        <v>10542</v>
      </c>
    </row>
    <row r="1425" spans="1:2" x14ac:dyDescent="0.25">
      <c r="A1425" s="78" t="s">
        <v>4654</v>
      </c>
      <c r="B1425" s="78" t="s">
        <v>10542</v>
      </c>
    </row>
    <row r="1426" spans="1:2" x14ac:dyDescent="0.25">
      <c r="A1426" s="78" t="s">
        <v>4655</v>
      </c>
      <c r="B1426" s="78" t="s">
        <v>10542</v>
      </c>
    </row>
    <row r="1427" spans="1:2" x14ac:dyDescent="0.25">
      <c r="A1427" s="78" t="s">
        <v>4656</v>
      </c>
      <c r="B1427" s="78" t="s">
        <v>10542</v>
      </c>
    </row>
    <row r="1428" spans="1:2" x14ac:dyDescent="0.25">
      <c r="A1428" s="78" t="s">
        <v>4657</v>
      </c>
      <c r="B1428" s="78" t="s">
        <v>10542</v>
      </c>
    </row>
    <row r="1429" spans="1:2" x14ac:dyDescent="0.25">
      <c r="A1429" s="78" t="s">
        <v>4658</v>
      </c>
      <c r="B1429" s="78" t="s">
        <v>10542</v>
      </c>
    </row>
    <row r="1430" spans="1:2" x14ac:dyDescent="0.25">
      <c r="A1430" s="78" t="s">
        <v>4659</v>
      </c>
      <c r="B1430" s="78" t="s">
        <v>10542</v>
      </c>
    </row>
    <row r="1431" spans="1:2" x14ac:dyDescent="0.25">
      <c r="A1431" s="78" t="s">
        <v>4660</v>
      </c>
      <c r="B1431" s="78" t="s">
        <v>10542</v>
      </c>
    </row>
    <row r="1432" spans="1:2" x14ac:dyDescent="0.25">
      <c r="A1432" s="78" t="s">
        <v>4661</v>
      </c>
      <c r="B1432" s="78" t="s">
        <v>10542</v>
      </c>
    </row>
    <row r="1433" spans="1:2" x14ac:dyDescent="0.25">
      <c r="A1433" s="78" t="s">
        <v>4662</v>
      </c>
      <c r="B1433" s="78" t="s">
        <v>10542</v>
      </c>
    </row>
    <row r="1434" spans="1:2" x14ac:dyDescent="0.25">
      <c r="A1434" s="78" t="s">
        <v>4663</v>
      </c>
      <c r="B1434" s="78" t="s">
        <v>10542</v>
      </c>
    </row>
    <row r="1435" spans="1:2" x14ac:dyDescent="0.25">
      <c r="A1435" s="78" t="s">
        <v>4664</v>
      </c>
      <c r="B1435" s="78" t="s">
        <v>10542</v>
      </c>
    </row>
    <row r="1436" spans="1:2" x14ac:dyDescent="0.25">
      <c r="A1436" s="78" t="s">
        <v>4665</v>
      </c>
      <c r="B1436" s="78" t="s">
        <v>10542</v>
      </c>
    </row>
    <row r="1437" spans="1:2" x14ac:dyDescent="0.25">
      <c r="A1437" s="78" t="s">
        <v>4666</v>
      </c>
      <c r="B1437" s="78" t="s">
        <v>10542</v>
      </c>
    </row>
    <row r="1438" spans="1:2" x14ac:dyDescent="0.25">
      <c r="A1438" s="78" t="s">
        <v>4667</v>
      </c>
      <c r="B1438" s="78" t="s">
        <v>10542</v>
      </c>
    </row>
    <row r="1439" spans="1:2" x14ac:dyDescent="0.25">
      <c r="A1439" s="78" t="s">
        <v>4668</v>
      </c>
      <c r="B1439" s="78" t="s">
        <v>10542</v>
      </c>
    </row>
    <row r="1440" spans="1:2" x14ac:dyDescent="0.25">
      <c r="A1440" s="78" t="s">
        <v>4669</v>
      </c>
      <c r="B1440" s="78" t="s">
        <v>10542</v>
      </c>
    </row>
    <row r="1441" spans="1:2" x14ac:dyDescent="0.25">
      <c r="A1441" s="78" t="s">
        <v>4670</v>
      </c>
      <c r="B1441" s="78" t="s">
        <v>10542</v>
      </c>
    </row>
    <row r="1442" spans="1:2" x14ac:dyDescent="0.25">
      <c r="A1442" s="78" t="s">
        <v>4671</v>
      </c>
      <c r="B1442" s="78" t="s">
        <v>10542</v>
      </c>
    </row>
    <row r="1443" spans="1:2" x14ac:dyDescent="0.25">
      <c r="A1443" s="78" t="s">
        <v>4672</v>
      </c>
      <c r="B1443" s="78" t="s">
        <v>10542</v>
      </c>
    </row>
    <row r="1444" spans="1:2" x14ac:dyDescent="0.25">
      <c r="A1444" s="78" t="s">
        <v>4673</v>
      </c>
      <c r="B1444" s="78" t="s">
        <v>10542</v>
      </c>
    </row>
    <row r="1445" spans="1:2" x14ac:dyDescent="0.25">
      <c r="A1445" s="78" t="s">
        <v>4674</v>
      </c>
      <c r="B1445" s="78" t="s">
        <v>10542</v>
      </c>
    </row>
    <row r="1446" spans="1:2" x14ac:dyDescent="0.25">
      <c r="A1446" s="78" t="s">
        <v>4675</v>
      </c>
      <c r="B1446" s="78" t="s">
        <v>10542</v>
      </c>
    </row>
    <row r="1447" spans="1:2" x14ac:dyDescent="0.25">
      <c r="A1447" s="78" t="s">
        <v>4676</v>
      </c>
      <c r="B1447" s="78" t="s">
        <v>10542</v>
      </c>
    </row>
    <row r="1448" spans="1:2" x14ac:dyDescent="0.25">
      <c r="A1448" s="78" t="s">
        <v>4677</v>
      </c>
      <c r="B1448" s="78" t="s">
        <v>10542</v>
      </c>
    </row>
    <row r="1449" spans="1:2" x14ac:dyDescent="0.25">
      <c r="A1449" s="78" t="s">
        <v>4678</v>
      </c>
      <c r="B1449" s="78" t="s">
        <v>10542</v>
      </c>
    </row>
    <row r="1450" spans="1:2" x14ac:dyDescent="0.25">
      <c r="A1450" s="78" t="s">
        <v>2668</v>
      </c>
      <c r="B1450" s="78" t="s">
        <v>10542</v>
      </c>
    </row>
    <row r="1451" spans="1:2" x14ac:dyDescent="0.25">
      <c r="A1451" s="78" t="s">
        <v>4679</v>
      </c>
      <c r="B1451" s="78" t="s">
        <v>10542</v>
      </c>
    </row>
    <row r="1452" spans="1:2" x14ac:dyDescent="0.25">
      <c r="A1452" s="78" t="s">
        <v>4680</v>
      </c>
      <c r="B1452" s="78" t="s">
        <v>10542</v>
      </c>
    </row>
    <row r="1453" spans="1:2" x14ac:dyDescent="0.25">
      <c r="A1453" s="78" t="s">
        <v>4681</v>
      </c>
      <c r="B1453" s="78" t="s">
        <v>10542</v>
      </c>
    </row>
    <row r="1454" spans="1:2" x14ac:dyDescent="0.25">
      <c r="A1454" s="78" t="s">
        <v>4682</v>
      </c>
      <c r="B1454" s="78" t="s">
        <v>10542</v>
      </c>
    </row>
    <row r="1455" spans="1:2" x14ac:dyDescent="0.25">
      <c r="A1455" s="78" t="s">
        <v>4683</v>
      </c>
      <c r="B1455" s="78" t="s">
        <v>10542</v>
      </c>
    </row>
    <row r="1456" spans="1:2" x14ac:dyDescent="0.25">
      <c r="A1456" s="78" t="s">
        <v>4684</v>
      </c>
      <c r="B1456" s="78" t="s">
        <v>10542</v>
      </c>
    </row>
    <row r="1457" spans="1:2" x14ac:dyDescent="0.25">
      <c r="A1457" s="78" t="s">
        <v>4685</v>
      </c>
      <c r="B1457" s="78" t="s">
        <v>10542</v>
      </c>
    </row>
    <row r="1458" spans="1:2" x14ac:dyDescent="0.25">
      <c r="A1458" s="78" t="s">
        <v>4686</v>
      </c>
      <c r="B1458" s="78" t="s">
        <v>10542</v>
      </c>
    </row>
    <row r="1459" spans="1:2" x14ac:dyDescent="0.25">
      <c r="A1459" s="78" t="s">
        <v>4687</v>
      </c>
      <c r="B1459" s="78" t="s">
        <v>10542</v>
      </c>
    </row>
    <row r="1460" spans="1:2" x14ac:dyDescent="0.25">
      <c r="A1460" s="78" t="s">
        <v>4688</v>
      </c>
      <c r="B1460" s="78" t="s">
        <v>10542</v>
      </c>
    </row>
    <row r="1461" spans="1:2" x14ac:dyDescent="0.25">
      <c r="A1461" s="78" t="s">
        <v>4689</v>
      </c>
      <c r="B1461" s="78" t="s">
        <v>10542</v>
      </c>
    </row>
    <row r="1462" spans="1:2" x14ac:dyDescent="0.25">
      <c r="A1462" s="78" t="s">
        <v>4690</v>
      </c>
      <c r="B1462" s="78" t="s">
        <v>10542</v>
      </c>
    </row>
    <row r="1463" spans="1:2" x14ac:dyDescent="0.25">
      <c r="A1463" s="78" t="s">
        <v>4691</v>
      </c>
      <c r="B1463" s="78" t="s">
        <v>10542</v>
      </c>
    </row>
    <row r="1464" spans="1:2" x14ac:dyDescent="0.25">
      <c r="A1464" s="78" t="s">
        <v>4692</v>
      </c>
      <c r="B1464" s="78" t="s">
        <v>10542</v>
      </c>
    </row>
    <row r="1465" spans="1:2" x14ac:dyDescent="0.25">
      <c r="A1465" s="78" t="s">
        <v>4693</v>
      </c>
      <c r="B1465" s="78" t="s">
        <v>10542</v>
      </c>
    </row>
    <row r="1466" spans="1:2" x14ac:dyDescent="0.25">
      <c r="A1466" s="78" t="s">
        <v>4694</v>
      </c>
      <c r="B1466" s="78" t="s">
        <v>10542</v>
      </c>
    </row>
    <row r="1467" spans="1:2" x14ac:dyDescent="0.25">
      <c r="A1467" s="78" t="s">
        <v>4695</v>
      </c>
      <c r="B1467" s="78" t="s">
        <v>10542</v>
      </c>
    </row>
    <row r="1468" spans="1:2" x14ac:dyDescent="0.25">
      <c r="A1468" s="78" t="s">
        <v>4696</v>
      </c>
      <c r="B1468" s="78" t="s">
        <v>10542</v>
      </c>
    </row>
    <row r="1469" spans="1:2" x14ac:dyDescent="0.25">
      <c r="A1469" s="78" t="s">
        <v>4697</v>
      </c>
      <c r="B1469" s="78" t="s">
        <v>10542</v>
      </c>
    </row>
    <row r="1470" spans="1:2" x14ac:dyDescent="0.25">
      <c r="A1470" s="78" t="s">
        <v>4698</v>
      </c>
      <c r="B1470" s="78" t="s">
        <v>10542</v>
      </c>
    </row>
    <row r="1471" spans="1:2" x14ac:dyDescent="0.25">
      <c r="A1471" s="78" t="s">
        <v>4699</v>
      </c>
      <c r="B1471" s="78" t="s">
        <v>10542</v>
      </c>
    </row>
    <row r="1472" spans="1:2" x14ac:dyDescent="0.25">
      <c r="A1472" s="78" t="s">
        <v>4700</v>
      </c>
      <c r="B1472" s="78" t="s">
        <v>10542</v>
      </c>
    </row>
    <row r="1473" spans="1:2" x14ac:dyDescent="0.25">
      <c r="A1473" s="78" t="s">
        <v>4701</v>
      </c>
      <c r="B1473" s="78" t="s">
        <v>10542</v>
      </c>
    </row>
    <row r="1474" spans="1:2" x14ac:dyDescent="0.25">
      <c r="A1474" s="78" t="s">
        <v>4702</v>
      </c>
      <c r="B1474" s="78" t="s">
        <v>10542</v>
      </c>
    </row>
    <row r="1475" spans="1:2" x14ac:dyDescent="0.25">
      <c r="A1475" s="78" t="s">
        <v>4703</v>
      </c>
      <c r="B1475" s="78" t="s">
        <v>10542</v>
      </c>
    </row>
    <row r="1476" spans="1:2" x14ac:dyDescent="0.25">
      <c r="A1476" s="78" t="s">
        <v>4704</v>
      </c>
      <c r="B1476" s="78" t="s">
        <v>10542</v>
      </c>
    </row>
    <row r="1477" spans="1:2" x14ac:dyDescent="0.25">
      <c r="A1477" s="78" t="s">
        <v>4705</v>
      </c>
      <c r="B1477" s="78" t="s">
        <v>10542</v>
      </c>
    </row>
    <row r="1478" spans="1:2" x14ac:dyDescent="0.25">
      <c r="A1478" s="78" t="s">
        <v>4706</v>
      </c>
      <c r="B1478" s="78" t="s">
        <v>10542</v>
      </c>
    </row>
    <row r="1479" spans="1:2" x14ac:dyDescent="0.25">
      <c r="A1479" s="78" t="s">
        <v>4707</v>
      </c>
      <c r="B1479" s="78" t="s">
        <v>10542</v>
      </c>
    </row>
    <row r="1480" spans="1:2" x14ac:dyDescent="0.25">
      <c r="A1480" s="78" t="s">
        <v>4708</v>
      </c>
      <c r="B1480" s="78" t="s">
        <v>10542</v>
      </c>
    </row>
    <row r="1481" spans="1:2" x14ac:dyDescent="0.25">
      <c r="A1481" s="78" t="s">
        <v>4709</v>
      </c>
      <c r="B1481" s="78" t="s">
        <v>10542</v>
      </c>
    </row>
    <row r="1482" spans="1:2" x14ac:dyDescent="0.25">
      <c r="A1482" s="78" t="s">
        <v>4710</v>
      </c>
      <c r="B1482" s="78" t="s">
        <v>10542</v>
      </c>
    </row>
    <row r="1483" spans="1:2" x14ac:dyDescent="0.25">
      <c r="A1483" s="78" t="s">
        <v>4711</v>
      </c>
      <c r="B1483" s="78" t="s">
        <v>10542</v>
      </c>
    </row>
    <row r="1484" spans="1:2" x14ac:dyDescent="0.25">
      <c r="A1484" s="78" t="s">
        <v>4712</v>
      </c>
      <c r="B1484" s="78" t="s">
        <v>10542</v>
      </c>
    </row>
    <row r="1485" spans="1:2" x14ac:dyDescent="0.25">
      <c r="A1485" s="78" t="s">
        <v>4713</v>
      </c>
      <c r="B1485" s="78" t="s">
        <v>10542</v>
      </c>
    </row>
    <row r="1486" spans="1:2" x14ac:dyDescent="0.25">
      <c r="A1486" s="78" t="s">
        <v>4714</v>
      </c>
      <c r="B1486" s="78" t="s">
        <v>10542</v>
      </c>
    </row>
    <row r="1487" spans="1:2" x14ac:dyDescent="0.25">
      <c r="A1487" s="78" t="s">
        <v>4715</v>
      </c>
      <c r="B1487" s="78" t="s">
        <v>10542</v>
      </c>
    </row>
    <row r="1488" spans="1:2" x14ac:dyDescent="0.25">
      <c r="A1488" s="78" t="s">
        <v>4716</v>
      </c>
      <c r="B1488" s="78" t="s">
        <v>10542</v>
      </c>
    </row>
    <row r="1489" spans="1:2" x14ac:dyDescent="0.25">
      <c r="A1489" s="78" t="s">
        <v>4717</v>
      </c>
      <c r="B1489" s="78" t="s">
        <v>10542</v>
      </c>
    </row>
    <row r="1490" spans="1:2" x14ac:dyDescent="0.25">
      <c r="A1490" s="78" t="s">
        <v>4718</v>
      </c>
      <c r="B1490" s="78" t="s">
        <v>10542</v>
      </c>
    </row>
    <row r="1491" spans="1:2" x14ac:dyDescent="0.25">
      <c r="A1491" s="78" t="s">
        <v>4719</v>
      </c>
      <c r="B1491" s="78" t="s">
        <v>10542</v>
      </c>
    </row>
    <row r="1492" spans="1:2" x14ac:dyDescent="0.25">
      <c r="A1492" s="78" t="s">
        <v>4720</v>
      </c>
      <c r="B1492" s="78" t="s">
        <v>10542</v>
      </c>
    </row>
    <row r="1493" spans="1:2" x14ac:dyDescent="0.25">
      <c r="A1493" s="78" t="s">
        <v>4721</v>
      </c>
      <c r="B1493" s="78" t="s">
        <v>10542</v>
      </c>
    </row>
    <row r="1494" spans="1:2" x14ac:dyDescent="0.25">
      <c r="A1494" s="78" t="s">
        <v>4722</v>
      </c>
      <c r="B1494" s="78" t="s">
        <v>10542</v>
      </c>
    </row>
    <row r="1495" spans="1:2" x14ac:dyDescent="0.25">
      <c r="A1495" s="78" t="s">
        <v>4723</v>
      </c>
      <c r="B1495" s="78" t="s">
        <v>10542</v>
      </c>
    </row>
    <row r="1496" spans="1:2" x14ac:dyDescent="0.25">
      <c r="A1496" s="78" t="s">
        <v>4724</v>
      </c>
      <c r="B1496" s="78" t="s">
        <v>10542</v>
      </c>
    </row>
    <row r="1497" spans="1:2" x14ac:dyDescent="0.25">
      <c r="A1497" s="78" t="s">
        <v>4725</v>
      </c>
      <c r="B1497" s="78" t="s">
        <v>10542</v>
      </c>
    </row>
    <row r="1498" spans="1:2" x14ac:dyDescent="0.25">
      <c r="A1498" s="78" t="s">
        <v>4726</v>
      </c>
      <c r="B1498" s="78" t="s">
        <v>10542</v>
      </c>
    </row>
    <row r="1499" spans="1:2" x14ac:dyDescent="0.25">
      <c r="A1499" s="78" t="s">
        <v>4727</v>
      </c>
      <c r="B1499" s="78" t="s">
        <v>10542</v>
      </c>
    </row>
    <row r="1500" spans="1:2" x14ac:dyDescent="0.25">
      <c r="A1500" s="78" t="s">
        <v>4728</v>
      </c>
      <c r="B1500" s="78" t="s">
        <v>10542</v>
      </c>
    </row>
    <row r="1501" spans="1:2" x14ac:dyDescent="0.25">
      <c r="A1501" s="78" t="s">
        <v>4729</v>
      </c>
      <c r="B1501" s="78" t="s">
        <v>10542</v>
      </c>
    </row>
    <row r="1502" spans="1:2" x14ac:dyDescent="0.25">
      <c r="A1502" s="78" t="s">
        <v>4730</v>
      </c>
      <c r="B1502" s="78" t="s">
        <v>10542</v>
      </c>
    </row>
    <row r="1503" spans="1:2" x14ac:dyDescent="0.25">
      <c r="A1503" s="78" t="s">
        <v>4731</v>
      </c>
      <c r="B1503" s="78" t="s">
        <v>10542</v>
      </c>
    </row>
    <row r="1504" spans="1:2" x14ac:dyDescent="0.25">
      <c r="A1504" s="78" t="s">
        <v>4732</v>
      </c>
      <c r="B1504" s="78" t="s">
        <v>10542</v>
      </c>
    </row>
    <row r="1505" spans="1:2" x14ac:dyDescent="0.25">
      <c r="A1505" s="78" t="s">
        <v>4733</v>
      </c>
      <c r="B1505" s="78" t="s">
        <v>10542</v>
      </c>
    </row>
    <row r="1506" spans="1:2" x14ac:dyDescent="0.25">
      <c r="A1506" s="78" t="s">
        <v>4734</v>
      </c>
      <c r="B1506" s="78" t="s">
        <v>10542</v>
      </c>
    </row>
    <row r="1507" spans="1:2" x14ac:dyDescent="0.25">
      <c r="A1507" s="78" t="s">
        <v>4735</v>
      </c>
      <c r="B1507" s="78" t="s">
        <v>10542</v>
      </c>
    </row>
    <row r="1508" spans="1:2" x14ac:dyDescent="0.25">
      <c r="A1508" s="78" t="s">
        <v>4736</v>
      </c>
      <c r="B1508" s="78" t="s">
        <v>10542</v>
      </c>
    </row>
    <row r="1509" spans="1:2" x14ac:dyDescent="0.25">
      <c r="A1509" s="78" t="s">
        <v>4737</v>
      </c>
      <c r="B1509" s="78" t="s">
        <v>10542</v>
      </c>
    </row>
    <row r="1510" spans="1:2" x14ac:dyDescent="0.25">
      <c r="A1510" s="78" t="s">
        <v>4738</v>
      </c>
      <c r="B1510" s="78" t="s">
        <v>10542</v>
      </c>
    </row>
    <row r="1511" spans="1:2" x14ac:dyDescent="0.25">
      <c r="A1511" s="78" t="s">
        <v>4739</v>
      </c>
      <c r="B1511" s="78" t="s">
        <v>10542</v>
      </c>
    </row>
    <row r="1512" spans="1:2" x14ac:dyDescent="0.25">
      <c r="A1512" s="78" t="s">
        <v>4740</v>
      </c>
      <c r="B1512" s="78" t="s">
        <v>10542</v>
      </c>
    </row>
    <row r="1513" spans="1:2" x14ac:dyDescent="0.25">
      <c r="A1513" s="78" t="s">
        <v>4741</v>
      </c>
      <c r="B1513" s="78" t="s">
        <v>10542</v>
      </c>
    </row>
    <row r="1514" spans="1:2" x14ac:dyDescent="0.25">
      <c r="A1514" s="78" t="s">
        <v>4742</v>
      </c>
      <c r="B1514" s="78" t="s">
        <v>10542</v>
      </c>
    </row>
    <row r="1515" spans="1:2" x14ac:dyDescent="0.25">
      <c r="A1515" s="78" t="s">
        <v>4743</v>
      </c>
      <c r="B1515" s="78" t="s">
        <v>10542</v>
      </c>
    </row>
    <row r="1516" spans="1:2" x14ac:dyDescent="0.25">
      <c r="A1516" s="78" t="s">
        <v>4744</v>
      </c>
      <c r="B1516" s="78" t="s">
        <v>10542</v>
      </c>
    </row>
    <row r="1517" spans="1:2" x14ac:dyDescent="0.25">
      <c r="A1517" s="78" t="s">
        <v>4745</v>
      </c>
      <c r="B1517" s="78" t="s">
        <v>10542</v>
      </c>
    </row>
    <row r="1518" spans="1:2" x14ac:dyDescent="0.25">
      <c r="A1518" s="78" t="s">
        <v>4746</v>
      </c>
      <c r="B1518" s="78" t="s">
        <v>10542</v>
      </c>
    </row>
    <row r="1519" spans="1:2" x14ac:dyDescent="0.25">
      <c r="A1519" s="78" t="s">
        <v>4747</v>
      </c>
      <c r="B1519" s="78" t="s">
        <v>10542</v>
      </c>
    </row>
    <row r="1520" spans="1:2" x14ac:dyDescent="0.25">
      <c r="A1520" s="78" t="s">
        <v>4748</v>
      </c>
      <c r="B1520" s="78" t="s">
        <v>10542</v>
      </c>
    </row>
    <row r="1521" spans="1:2" x14ac:dyDescent="0.25">
      <c r="A1521" s="78" t="s">
        <v>4749</v>
      </c>
      <c r="B1521" s="78" t="s">
        <v>10542</v>
      </c>
    </row>
    <row r="1522" spans="1:2" x14ac:dyDescent="0.25">
      <c r="A1522" s="78" t="s">
        <v>4750</v>
      </c>
      <c r="B1522" s="78" t="s">
        <v>10542</v>
      </c>
    </row>
    <row r="1523" spans="1:2" x14ac:dyDescent="0.25">
      <c r="A1523" s="78" t="s">
        <v>4751</v>
      </c>
      <c r="B1523" s="78" t="s">
        <v>10542</v>
      </c>
    </row>
    <row r="1524" spans="1:2" x14ac:dyDescent="0.25">
      <c r="A1524" s="78" t="s">
        <v>4752</v>
      </c>
      <c r="B1524" s="78" t="s">
        <v>10542</v>
      </c>
    </row>
    <row r="1525" spans="1:2" x14ac:dyDescent="0.25">
      <c r="A1525" s="78" t="s">
        <v>4753</v>
      </c>
      <c r="B1525" s="78" t="s">
        <v>10542</v>
      </c>
    </row>
    <row r="1526" spans="1:2" x14ac:dyDescent="0.25">
      <c r="A1526" s="78" t="s">
        <v>4754</v>
      </c>
      <c r="B1526" s="78" t="s">
        <v>10542</v>
      </c>
    </row>
    <row r="1527" spans="1:2" x14ac:dyDescent="0.25">
      <c r="A1527" s="78" t="s">
        <v>4755</v>
      </c>
      <c r="B1527" s="78" t="s">
        <v>10542</v>
      </c>
    </row>
    <row r="1528" spans="1:2" x14ac:dyDescent="0.25">
      <c r="A1528" s="78" t="s">
        <v>4756</v>
      </c>
      <c r="B1528" s="78" t="s">
        <v>10542</v>
      </c>
    </row>
    <row r="1529" spans="1:2" x14ac:dyDescent="0.25">
      <c r="A1529" s="78" t="s">
        <v>4757</v>
      </c>
      <c r="B1529" s="78" t="s">
        <v>10542</v>
      </c>
    </row>
    <row r="1530" spans="1:2" x14ac:dyDescent="0.25">
      <c r="A1530" s="78" t="s">
        <v>4758</v>
      </c>
      <c r="B1530" s="78" t="s">
        <v>10542</v>
      </c>
    </row>
    <row r="1531" spans="1:2" x14ac:dyDescent="0.25">
      <c r="A1531" s="78" t="s">
        <v>4759</v>
      </c>
      <c r="B1531" s="78" t="s">
        <v>10542</v>
      </c>
    </row>
    <row r="1532" spans="1:2" x14ac:dyDescent="0.25">
      <c r="A1532" s="78" t="s">
        <v>4760</v>
      </c>
      <c r="B1532" s="78" t="s">
        <v>10542</v>
      </c>
    </row>
    <row r="1533" spans="1:2" x14ac:dyDescent="0.25">
      <c r="A1533" s="78" t="s">
        <v>4761</v>
      </c>
      <c r="B1533" s="78" t="s">
        <v>10542</v>
      </c>
    </row>
    <row r="1534" spans="1:2" x14ac:dyDescent="0.25">
      <c r="A1534" s="78" t="s">
        <v>4762</v>
      </c>
      <c r="B1534" s="78" t="s">
        <v>10542</v>
      </c>
    </row>
    <row r="1535" spans="1:2" x14ac:dyDescent="0.25">
      <c r="A1535" s="78" t="s">
        <v>4763</v>
      </c>
      <c r="B1535" s="78" t="s">
        <v>10542</v>
      </c>
    </row>
    <row r="1536" spans="1:2" x14ac:dyDescent="0.25">
      <c r="A1536" s="78" t="s">
        <v>4764</v>
      </c>
      <c r="B1536" s="78" t="s">
        <v>10542</v>
      </c>
    </row>
    <row r="1537" spans="1:2" x14ac:dyDescent="0.25">
      <c r="A1537" s="78" t="s">
        <v>4765</v>
      </c>
      <c r="B1537" s="78" t="s">
        <v>10542</v>
      </c>
    </row>
    <row r="1538" spans="1:2" x14ac:dyDescent="0.25">
      <c r="A1538" s="78" t="s">
        <v>4766</v>
      </c>
      <c r="B1538" s="78" t="s">
        <v>10542</v>
      </c>
    </row>
    <row r="1539" spans="1:2" x14ac:dyDescent="0.25">
      <c r="A1539" s="78" t="s">
        <v>4767</v>
      </c>
      <c r="B1539" s="78" t="s">
        <v>10542</v>
      </c>
    </row>
    <row r="1540" spans="1:2" x14ac:dyDescent="0.25">
      <c r="A1540" s="78" t="s">
        <v>4768</v>
      </c>
      <c r="B1540" s="78" t="s">
        <v>10542</v>
      </c>
    </row>
    <row r="1541" spans="1:2" x14ac:dyDescent="0.25">
      <c r="A1541" s="78" t="s">
        <v>4769</v>
      </c>
      <c r="B1541" s="78" t="s">
        <v>10542</v>
      </c>
    </row>
    <row r="1542" spans="1:2" x14ac:dyDescent="0.25">
      <c r="A1542" s="78" t="s">
        <v>4770</v>
      </c>
      <c r="B1542" s="78" t="s">
        <v>10542</v>
      </c>
    </row>
    <row r="1543" spans="1:2" x14ac:dyDescent="0.25">
      <c r="A1543" s="78" t="s">
        <v>4771</v>
      </c>
      <c r="B1543" s="78" t="s">
        <v>10542</v>
      </c>
    </row>
    <row r="1544" spans="1:2" x14ac:dyDescent="0.25">
      <c r="A1544" s="78" t="s">
        <v>4772</v>
      </c>
      <c r="B1544" s="78" t="s">
        <v>10542</v>
      </c>
    </row>
    <row r="1545" spans="1:2" x14ac:dyDescent="0.25">
      <c r="A1545" s="78" t="s">
        <v>4773</v>
      </c>
      <c r="B1545" s="78" t="s">
        <v>10542</v>
      </c>
    </row>
    <row r="1546" spans="1:2" x14ac:dyDescent="0.25">
      <c r="A1546" s="78" t="s">
        <v>4774</v>
      </c>
      <c r="B1546" s="78" t="s">
        <v>10542</v>
      </c>
    </row>
    <row r="1547" spans="1:2" x14ac:dyDescent="0.25">
      <c r="A1547" s="78" t="s">
        <v>4775</v>
      </c>
      <c r="B1547" s="78" t="s">
        <v>10542</v>
      </c>
    </row>
    <row r="1548" spans="1:2" x14ac:dyDescent="0.25">
      <c r="A1548" s="78" t="s">
        <v>4776</v>
      </c>
      <c r="B1548" s="78" t="s">
        <v>10542</v>
      </c>
    </row>
    <row r="1549" spans="1:2" x14ac:dyDescent="0.25">
      <c r="A1549" s="78" t="s">
        <v>4777</v>
      </c>
      <c r="B1549" s="78" t="s">
        <v>10542</v>
      </c>
    </row>
    <row r="1550" spans="1:2" x14ac:dyDescent="0.25">
      <c r="A1550" s="78" t="s">
        <v>4778</v>
      </c>
      <c r="B1550" s="78" t="s">
        <v>10542</v>
      </c>
    </row>
    <row r="1551" spans="1:2" x14ac:dyDescent="0.25">
      <c r="A1551" s="78" t="s">
        <v>4779</v>
      </c>
      <c r="B1551" s="78" t="s">
        <v>10542</v>
      </c>
    </row>
    <row r="1552" spans="1:2" x14ac:dyDescent="0.25">
      <c r="A1552" s="78" t="s">
        <v>4780</v>
      </c>
      <c r="B1552" s="78" t="s">
        <v>10542</v>
      </c>
    </row>
    <row r="1553" spans="1:2" x14ac:dyDescent="0.25">
      <c r="A1553" s="78" t="s">
        <v>4781</v>
      </c>
      <c r="B1553" s="78" t="s">
        <v>10542</v>
      </c>
    </row>
    <row r="1554" spans="1:2" x14ac:dyDescent="0.25">
      <c r="A1554" s="78" t="s">
        <v>4782</v>
      </c>
      <c r="B1554" s="78" t="s">
        <v>10542</v>
      </c>
    </row>
    <row r="1555" spans="1:2" x14ac:dyDescent="0.25">
      <c r="A1555" s="78" t="s">
        <v>4783</v>
      </c>
      <c r="B1555" s="78" t="s">
        <v>10542</v>
      </c>
    </row>
    <row r="1556" spans="1:2" x14ac:dyDescent="0.25">
      <c r="A1556" s="78" t="s">
        <v>4784</v>
      </c>
      <c r="B1556" s="78" t="s">
        <v>10542</v>
      </c>
    </row>
    <row r="1557" spans="1:2" x14ac:dyDescent="0.25">
      <c r="A1557" s="78" t="s">
        <v>4785</v>
      </c>
      <c r="B1557" s="78" t="s">
        <v>10542</v>
      </c>
    </row>
    <row r="1558" spans="1:2" x14ac:dyDescent="0.25">
      <c r="A1558" s="78" t="s">
        <v>4786</v>
      </c>
      <c r="B1558" s="78" t="s">
        <v>10542</v>
      </c>
    </row>
    <row r="1559" spans="1:2" x14ac:dyDescent="0.25">
      <c r="A1559" s="78" t="s">
        <v>4787</v>
      </c>
      <c r="B1559" s="78" t="s">
        <v>10542</v>
      </c>
    </row>
    <row r="1560" spans="1:2" x14ac:dyDescent="0.25">
      <c r="A1560" s="78" t="s">
        <v>4788</v>
      </c>
      <c r="B1560" s="78" t="s">
        <v>10542</v>
      </c>
    </row>
    <row r="1561" spans="1:2" x14ac:dyDescent="0.25">
      <c r="A1561" s="78" t="s">
        <v>4789</v>
      </c>
      <c r="B1561" s="78" t="s">
        <v>10542</v>
      </c>
    </row>
    <row r="1562" spans="1:2" x14ac:dyDescent="0.25">
      <c r="A1562" s="78" t="s">
        <v>4790</v>
      </c>
      <c r="B1562" s="78" t="s">
        <v>10542</v>
      </c>
    </row>
    <row r="1563" spans="1:2" x14ac:dyDescent="0.25">
      <c r="A1563" s="78" t="s">
        <v>4791</v>
      </c>
      <c r="B1563" s="78" t="s">
        <v>10542</v>
      </c>
    </row>
    <row r="1564" spans="1:2" x14ac:dyDescent="0.25">
      <c r="A1564" s="78" t="s">
        <v>4792</v>
      </c>
      <c r="B1564" s="78" t="s">
        <v>10542</v>
      </c>
    </row>
    <row r="1565" spans="1:2" x14ac:dyDescent="0.25">
      <c r="A1565" s="78" t="s">
        <v>4793</v>
      </c>
      <c r="B1565" s="78" t="s">
        <v>10542</v>
      </c>
    </row>
    <row r="1566" spans="1:2" x14ac:dyDescent="0.25">
      <c r="A1566" s="78" t="s">
        <v>4794</v>
      </c>
      <c r="B1566" s="78" t="s">
        <v>10542</v>
      </c>
    </row>
    <row r="1567" spans="1:2" x14ac:dyDescent="0.25">
      <c r="A1567" s="78" t="s">
        <v>4795</v>
      </c>
      <c r="B1567" s="78" t="s">
        <v>10542</v>
      </c>
    </row>
    <row r="1568" spans="1:2" x14ac:dyDescent="0.25">
      <c r="A1568" s="78" t="s">
        <v>4796</v>
      </c>
      <c r="B1568" s="78" t="s">
        <v>10542</v>
      </c>
    </row>
    <row r="1569" spans="1:2" x14ac:dyDescent="0.25">
      <c r="A1569" s="78" t="s">
        <v>4797</v>
      </c>
      <c r="B1569" s="78" t="s">
        <v>10542</v>
      </c>
    </row>
    <row r="1570" spans="1:2" x14ac:dyDescent="0.25">
      <c r="A1570" s="78" t="s">
        <v>4798</v>
      </c>
      <c r="B1570" s="78" t="s">
        <v>10542</v>
      </c>
    </row>
    <row r="1571" spans="1:2" x14ac:dyDescent="0.25">
      <c r="A1571" s="78" t="s">
        <v>4799</v>
      </c>
      <c r="B1571" s="78" t="s">
        <v>10542</v>
      </c>
    </row>
    <row r="1572" spans="1:2" x14ac:dyDescent="0.25">
      <c r="A1572" s="78" t="s">
        <v>4800</v>
      </c>
      <c r="B1572" s="78" t="s">
        <v>10542</v>
      </c>
    </row>
    <row r="1573" spans="1:2" x14ac:dyDescent="0.25">
      <c r="A1573" s="78" t="s">
        <v>4801</v>
      </c>
      <c r="B1573" s="78" t="s">
        <v>10542</v>
      </c>
    </row>
    <row r="1574" spans="1:2" x14ac:dyDescent="0.25">
      <c r="A1574" s="78" t="s">
        <v>4802</v>
      </c>
      <c r="B1574" s="78" t="s">
        <v>10542</v>
      </c>
    </row>
    <row r="1575" spans="1:2" x14ac:dyDescent="0.25">
      <c r="A1575" s="78" t="s">
        <v>4803</v>
      </c>
      <c r="B1575" s="78" t="s">
        <v>10542</v>
      </c>
    </row>
    <row r="1576" spans="1:2" x14ac:dyDescent="0.25">
      <c r="A1576" s="78" t="s">
        <v>4804</v>
      </c>
      <c r="B1576" s="78" t="s">
        <v>10542</v>
      </c>
    </row>
    <row r="1577" spans="1:2" x14ac:dyDescent="0.25">
      <c r="A1577" s="78" t="s">
        <v>4805</v>
      </c>
      <c r="B1577" s="78" t="s">
        <v>10542</v>
      </c>
    </row>
    <row r="1578" spans="1:2" x14ac:dyDescent="0.25">
      <c r="A1578" s="78" t="s">
        <v>4806</v>
      </c>
      <c r="B1578" s="78" t="s">
        <v>10542</v>
      </c>
    </row>
    <row r="1579" spans="1:2" x14ac:dyDescent="0.25">
      <c r="A1579" s="78" t="s">
        <v>4807</v>
      </c>
      <c r="B1579" s="78" t="s">
        <v>10542</v>
      </c>
    </row>
    <row r="1580" spans="1:2" x14ac:dyDescent="0.25">
      <c r="A1580" s="78" t="s">
        <v>4808</v>
      </c>
      <c r="B1580" s="78" t="s">
        <v>10542</v>
      </c>
    </row>
    <row r="1581" spans="1:2" x14ac:dyDescent="0.25">
      <c r="A1581" s="78" t="s">
        <v>4809</v>
      </c>
      <c r="B1581" s="78" t="s">
        <v>10542</v>
      </c>
    </row>
    <row r="1582" spans="1:2" x14ac:dyDescent="0.25">
      <c r="A1582" s="78" t="s">
        <v>4810</v>
      </c>
      <c r="B1582" s="78" t="s">
        <v>10542</v>
      </c>
    </row>
    <row r="1583" spans="1:2" x14ac:dyDescent="0.25">
      <c r="A1583" s="78" t="s">
        <v>4811</v>
      </c>
      <c r="B1583" s="78" t="s">
        <v>10542</v>
      </c>
    </row>
    <row r="1584" spans="1:2" x14ac:dyDescent="0.25">
      <c r="A1584" s="78" t="s">
        <v>4812</v>
      </c>
      <c r="B1584" s="78" t="s">
        <v>10542</v>
      </c>
    </row>
    <row r="1585" spans="1:2" x14ac:dyDescent="0.25">
      <c r="A1585" s="78" t="s">
        <v>4813</v>
      </c>
      <c r="B1585" s="78" t="s">
        <v>10542</v>
      </c>
    </row>
    <row r="1586" spans="1:2" x14ac:dyDescent="0.25">
      <c r="A1586" s="78" t="s">
        <v>4814</v>
      </c>
      <c r="B1586" s="78" t="s">
        <v>10542</v>
      </c>
    </row>
    <row r="1587" spans="1:2" x14ac:dyDescent="0.25">
      <c r="A1587" s="78" t="s">
        <v>4815</v>
      </c>
      <c r="B1587" s="78" t="s">
        <v>10542</v>
      </c>
    </row>
    <row r="1588" spans="1:2" x14ac:dyDescent="0.25">
      <c r="A1588" s="78" t="s">
        <v>4816</v>
      </c>
      <c r="B1588" s="78" t="s">
        <v>10542</v>
      </c>
    </row>
    <row r="1589" spans="1:2" x14ac:dyDescent="0.25">
      <c r="A1589" s="78" t="s">
        <v>4817</v>
      </c>
      <c r="B1589" s="78" t="s">
        <v>10542</v>
      </c>
    </row>
    <row r="1590" spans="1:2" x14ac:dyDescent="0.25">
      <c r="A1590" s="78" t="s">
        <v>4818</v>
      </c>
      <c r="B1590" s="78" t="s">
        <v>10542</v>
      </c>
    </row>
    <row r="1591" spans="1:2" x14ac:dyDescent="0.25">
      <c r="A1591" s="78" t="s">
        <v>4819</v>
      </c>
      <c r="B1591" s="78" t="s">
        <v>10542</v>
      </c>
    </row>
    <row r="1592" spans="1:2" x14ac:dyDescent="0.25">
      <c r="A1592" s="78" t="s">
        <v>4820</v>
      </c>
      <c r="B1592" s="78" t="s">
        <v>10542</v>
      </c>
    </row>
    <row r="1593" spans="1:2" x14ac:dyDescent="0.25">
      <c r="A1593" s="78" t="s">
        <v>4821</v>
      </c>
      <c r="B1593" s="78" t="s">
        <v>10542</v>
      </c>
    </row>
    <row r="1594" spans="1:2" x14ac:dyDescent="0.25">
      <c r="A1594" s="78" t="s">
        <v>4822</v>
      </c>
      <c r="B1594" s="78" t="s">
        <v>10542</v>
      </c>
    </row>
    <row r="1595" spans="1:2" x14ac:dyDescent="0.25">
      <c r="A1595" s="78" t="s">
        <v>4823</v>
      </c>
      <c r="B1595" s="78" t="s">
        <v>10542</v>
      </c>
    </row>
    <row r="1596" spans="1:2" x14ac:dyDescent="0.25">
      <c r="A1596" s="78" t="s">
        <v>4824</v>
      </c>
      <c r="B1596" s="78" t="s">
        <v>10542</v>
      </c>
    </row>
    <row r="1597" spans="1:2" x14ac:dyDescent="0.25">
      <c r="A1597" s="78" t="s">
        <v>4825</v>
      </c>
      <c r="B1597" s="78" t="s">
        <v>10542</v>
      </c>
    </row>
    <row r="1598" spans="1:2" x14ac:dyDescent="0.25">
      <c r="A1598" s="78" t="s">
        <v>4826</v>
      </c>
      <c r="B1598" s="78" t="s">
        <v>10542</v>
      </c>
    </row>
    <row r="1599" spans="1:2" x14ac:dyDescent="0.25">
      <c r="A1599" s="78" t="s">
        <v>4827</v>
      </c>
      <c r="B1599" s="78" t="s">
        <v>10542</v>
      </c>
    </row>
    <row r="1600" spans="1:2" x14ac:dyDescent="0.25">
      <c r="A1600" s="78" t="s">
        <v>4828</v>
      </c>
      <c r="B1600" s="78" t="s">
        <v>10542</v>
      </c>
    </row>
    <row r="1601" spans="1:2" x14ac:dyDescent="0.25">
      <c r="A1601" s="78" t="s">
        <v>4829</v>
      </c>
      <c r="B1601" s="78" t="s">
        <v>10542</v>
      </c>
    </row>
    <row r="1602" spans="1:2" x14ac:dyDescent="0.25">
      <c r="A1602" s="78" t="s">
        <v>4830</v>
      </c>
      <c r="B1602" s="78" t="s">
        <v>10542</v>
      </c>
    </row>
    <row r="1603" spans="1:2" x14ac:dyDescent="0.25">
      <c r="A1603" s="78" t="s">
        <v>4831</v>
      </c>
      <c r="B1603" s="78" t="s">
        <v>10542</v>
      </c>
    </row>
    <row r="1604" spans="1:2" x14ac:dyDescent="0.25">
      <c r="A1604" s="78" t="s">
        <v>4832</v>
      </c>
      <c r="B1604" s="78" t="s">
        <v>10542</v>
      </c>
    </row>
    <row r="1605" spans="1:2" x14ac:dyDescent="0.25">
      <c r="A1605" s="78" t="s">
        <v>4833</v>
      </c>
      <c r="B1605" s="78" t="s">
        <v>10542</v>
      </c>
    </row>
    <row r="1606" spans="1:2" x14ac:dyDescent="0.25">
      <c r="A1606" s="78" t="s">
        <v>4834</v>
      </c>
      <c r="B1606" s="78" t="s">
        <v>10542</v>
      </c>
    </row>
    <row r="1607" spans="1:2" x14ac:dyDescent="0.25">
      <c r="A1607" s="78" t="s">
        <v>4835</v>
      </c>
      <c r="B1607" s="78" t="s">
        <v>10542</v>
      </c>
    </row>
    <row r="1608" spans="1:2" x14ac:dyDescent="0.25">
      <c r="A1608" s="78" t="s">
        <v>4836</v>
      </c>
      <c r="B1608" s="78" t="s">
        <v>10542</v>
      </c>
    </row>
    <row r="1609" spans="1:2" x14ac:dyDescent="0.25">
      <c r="A1609" s="78" t="s">
        <v>4837</v>
      </c>
      <c r="B1609" s="78" t="s">
        <v>10542</v>
      </c>
    </row>
    <row r="1610" spans="1:2" x14ac:dyDescent="0.25">
      <c r="A1610" s="78" t="s">
        <v>4838</v>
      </c>
      <c r="B1610" s="78" t="s">
        <v>10542</v>
      </c>
    </row>
    <row r="1611" spans="1:2" x14ac:dyDescent="0.25">
      <c r="A1611" s="78" t="s">
        <v>4839</v>
      </c>
      <c r="B1611" s="78" t="s">
        <v>10542</v>
      </c>
    </row>
    <row r="1612" spans="1:2" x14ac:dyDescent="0.25">
      <c r="A1612" s="78" t="s">
        <v>4840</v>
      </c>
      <c r="B1612" s="78" t="s">
        <v>10542</v>
      </c>
    </row>
    <row r="1613" spans="1:2" x14ac:dyDescent="0.25">
      <c r="A1613" s="78" t="s">
        <v>4841</v>
      </c>
      <c r="B1613" s="78" t="s">
        <v>10542</v>
      </c>
    </row>
    <row r="1614" spans="1:2" x14ac:dyDescent="0.25">
      <c r="A1614" s="78" t="s">
        <v>4842</v>
      </c>
      <c r="B1614" s="78" t="s">
        <v>10542</v>
      </c>
    </row>
    <row r="1615" spans="1:2" x14ac:dyDescent="0.25">
      <c r="A1615" s="78" t="s">
        <v>4843</v>
      </c>
      <c r="B1615" s="78" t="s">
        <v>10542</v>
      </c>
    </row>
    <row r="1616" spans="1:2" x14ac:dyDescent="0.25">
      <c r="A1616" s="78" t="s">
        <v>4844</v>
      </c>
      <c r="B1616" s="78" t="s">
        <v>10542</v>
      </c>
    </row>
    <row r="1617" spans="1:2" x14ac:dyDescent="0.25">
      <c r="A1617" s="78" t="s">
        <v>4845</v>
      </c>
      <c r="B1617" s="78" t="s">
        <v>10542</v>
      </c>
    </row>
    <row r="1618" spans="1:2" x14ac:dyDescent="0.25">
      <c r="A1618" s="78" t="s">
        <v>4846</v>
      </c>
      <c r="B1618" s="78" t="s">
        <v>10542</v>
      </c>
    </row>
    <row r="1619" spans="1:2" x14ac:dyDescent="0.25">
      <c r="A1619" s="78" t="s">
        <v>4847</v>
      </c>
      <c r="B1619" s="78" t="s">
        <v>10542</v>
      </c>
    </row>
    <row r="1620" spans="1:2" x14ac:dyDescent="0.25">
      <c r="A1620" s="78" t="s">
        <v>4848</v>
      </c>
      <c r="B1620" s="78" t="s">
        <v>10542</v>
      </c>
    </row>
    <row r="1621" spans="1:2" x14ac:dyDescent="0.25">
      <c r="A1621" s="78" t="s">
        <v>4849</v>
      </c>
      <c r="B1621" s="78" t="s">
        <v>10542</v>
      </c>
    </row>
    <row r="1622" spans="1:2" x14ac:dyDescent="0.25">
      <c r="A1622" s="78" t="s">
        <v>4850</v>
      </c>
      <c r="B1622" s="78" t="s">
        <v>10542</v>
      </c>
    </row>
    <row r="1623" spans="1:2" x14ac:dyDescent="0.25">
      <c r="A1623" s="78" t="s">
        <v>4851</v>
      </c>
      <c r="B1623" s="78" t="s">
        <v>10542</v>
      </c>
    </row>
    <row r="1624" spans="1:2" x14ac:dyDescent="0.25">
      <c r="A1624" s="78" t="s">
        <v>4852</v>
      </c>
      <c r="B1624" s="78" t="s">
        <v>10542</v>
      </c>
    </row>
    <row r="1625" spans="1:2" x14ac:dyDescent="0.25">
      <c r="A1625" s="78" t="s">
        <v>4853</v>
      </c>
      <c r="B1625" s="78" t="s">
        <v>10542</v>
      </c>
    </row>
    <row r="1626" spans="1:2" x14ac:dyDescent="0.25">
      <c r="A1626" s="78" t="s">
        <v>4854</v>
      </c>
      <c r="B1626" s="78" t="s">
        <v>10542</v>
      </c>
    </row>
    <row r="1627" spans="1:2" x14ac:dyDescent="0.25">
      <c r="A1627" s="78" t="s">
        <v>4855</v>
      </c>
      <c r="B1627" s="78" t="s">
        <v>10542</v>
      </c>
    </row>
    <row r="1628" spans="1:2" x14ac:dyDescent="0.25">
      <c r="A1628" s="78" t="s">
        <v>4856</v>
      </c>
      <c r="B1628" s="78" t="s">
        <v>10542</v>
      </c>
    </row>
    <row r="1629" spans="1:2" x14ac:dyDescent="0.25">
      <c r="A1629" s="78" t="s">
        <v>4857</v>
      </c>
      <c r="B1629" s="78" t="s">
        <v>10542</v>
      </c>
    </row>
    <row r="1630" spans="1:2" x14ac:dyDescent="0.25">
      <c r="A1630" s="78" t="s">
        <v>4858</v>
      </c>
      <c r="B1630" s="78" t="s">
        <v>10542</v>
      </c>
    </row>
    <row r="1631" spans="1:2" x14ac:dyDescent="0.25">
      <c r="A1631" s="78" t="s">
        <v>4859</v>
      </c>
      <c r="B1631" s="78" t="s">
        <v>10542</v>
      </c>
    </row>
    <row r="1632" spans="1:2" x14ac:dyDescent="0.25">
      <c r="A1632" s="78" t="s">
        <v>4860</v>
      </c>
      <c r="B1632" s="78" t="s">
        <v>10542</v>
      </c>
    </row>
    <row r="1633" spans="1:2" x14ac:dyDescent="0.25">
      <c r="A1633" s="78" t="s">
        <v>4861</v>
      </c>
      <c r="B1633" s="78" t="s">
        <v>10542</v>
      </c>
    </row>
    <row r="1634" spans="1:2" x14ac:dyDescent="0.25">
      <c r="A1634" s="78" t="s">
        <v>4862</v>
      </c>
      <c r="B1634" s="78" t="s">
        <v>10542</v>
      </c>
    </row>
    <row r="1635" spans="1:2" x14ac:dyDescent="0.25">
      <c r="A1635" s="78" t="s">
        <v>4863</v>
      </c>
      <c r="B1635" s="78" t="s">
        <v>10542</v>
      </c>
    </row>
    <row r="1636" spans="1:2" x14ac:dyDescent="0.25">
      <c r="A1636" s="78" t="s">
        <v>4864</v>
      </c>
      <c r="B1636" s="78" t="s">
        <v>10542</v>
      </c>
    </row>
    <row r="1637" spans="1:2" x14ac:dyDescent="0.25">
      <c r="A1637" s="78" t="s">
        <v>4865</v>
      </c>
      <c r="B1637" s="78" t="s">
        <v>10542</v>
      </c>
    </row>
    <row r="1638" spans="1:2" x14ac:dyDescent="0.25">
      <c r="A1638" s="78" t="s">
        <v>4866</v>
      </c>
      <c r="B1638" s="78" t="s">
        <v>10542</v>
      </c>
    </row>
    <row r="1639" spans="1:2" x14ac:dyDescent="0.25">
      <c r="A1639" s="78" t="s">
        <v>4867</v>
      </c>
      <c r="B1639" s="78" t="s">
        <v>10542</v>
      </c>
    </row>
    <row r="1640" spans="1:2" x14ac:dyDescent="0.25">
      <c r="A1640" s="78" t="s">
        <v>4868</v>
      </c>
      <c r="B1640" s="78" t="s">
        <v>10542</v>
      </c>
    </row>
    <row r="1641" spans="1:2" x14ac:dyDescent="0.25">
      <c r="A1641" s="78" t="s">
        <v>4869</v>
      </c>
      <c r="B1641" s="78" t="s">
        <v>10542</v>
      </c>
    </row>
    <row r="1642" spans="1:2" x14ac:dyDescent="0.25">
      <c r="A1642" s="78" t="s">
        <v>4870</v>
      </c>
      <c r="B1642" s="78" t="s">
        <v>10542</v>
      </c>
    </row>
    <row r="1643" spans="1:2" x14ac:dyDescent="0.25">
      <c r="A1643" s="78" t="s">
        <v>4871</v>
      </c>
      <c r="B1643" s="78" t="s">
        <v>10542</v>
      </c>
    </row>
    <row r="1644" spans="1:2" x14ac:dyDescent="0.25">
      <c r="A1644" s="78" t="s">
        <v>4872</v>
      </c>
      <c r="B1644" s="78" t="s">
        <v>10542</v>
      </c>
    </row>
    <row r="1645" spans="1:2" x14ac:dyDescent="0.25">
      <c r="A1645" s="78" t="s">
        <v>4873</v>
      </c>
      <c r="B1645" s="78" t="s">
        <v>10542</v>
      </c>
    </row>
    <row r="1646" spans="1:2" x14ac:dyDescent="0.25">
      <c r="A1646" s="78" t="s">
        <v>4874</v>
      </c>
      <c r="B1646" s="78" t="s">
        <v>10542</v>
      </c>
    </row>
    <row r="1647" spans="1:2" x14ac:dyDescent="0.25">
      <c r="A1647" s="78" t="s">
        <v>4875</v>
      </c>
      <c r="B1647" s="78" t="s">
        <v>10542</v>
      </c>
    </row>
    <row r="1648" spans="1:2" x14ac:dyDescent="0.25">
      <c r="A1648" s="78" t="s">
        <v>4876</v>
      </c>
      <c r="B1648" s="78" t="s">
        <v>10542</v>
      </c>
    </row>
    <row r="1649" spans="1:2" x14ac:dyDescent="0.25">
      <c r="A1649" s="78" t="s">
        <v>4877</v>
      </c>
      <c r="B1649" s="78" t="s">
        <v>10542</v>
      </c>
    </row>
    <row r="1650" spans="1:2" x14ac:dyDescent="0.25">
      <c r="A1650" s="78" t="s">
        <v>4878</v>
      </c>
      <c r="B1650" s="78" t="s">
        <v>10542</v>
      </c>
    </row>
    <row r="1651" spans="1:2" x14ac:dyDescent="0.25">
      <c r="A1651" s="78" t="s">
        <v>4879</v>
      </c>
      <c r="B1651" s="78" t="s">
        <v>10542</v>
      </c>
    </row>
    <row r="1652" spans="1:2" x14ac:dyDescent="0.25">
      <c r="A1652" s="78" t="s">
        <v>4880</v>
      </c>
      <c r="B1652" s="78" t="s">
        <v>10542</v>
      </c>
    </row>
    <row r="1653" spans="1:2" x14ac:dyDescent="0.25">
      <c r="A1653" s="78" t="s">
        <v>4881</v>
      </c>
      <c r="B1653" s="78" t="s">
        <v>10542</v>
      </c>
    </row>
    <row r="1654" spans="1:2" x14ac:dyDescent="0.25">
      <c r="A1654" s="78" t="s">
        <v>4882</v>
      </c>
      <c r="B1654" s="78" t="s">
        <v>10542</v>
      </c>
    </row>
    <row r="1655" spans="1:2" x14ac:dyDescent="0.25">
      <c r="A1655" s="78" t="s">
        <v>4883</v>
      </c>
      <c r="B1655" s="78" t="s">
        <v>10542</v>
      </c>
    </row>
    <row r="1656" spans="1:2" x14ac:dyDescent="0.25">
      <c r="A1656" s="78" t="s">
        <v>4884</v>
      </c>
      <c r="B1656" s="78" t="s">
        <v>10542</v>
      </c>
    </row>
    <row r="1657" spans="1:2" x14ac:dyDescent="0.25">
      <c r="A1657" s="78" t="s">
        <v>4885</v>
      </c>
      <c r="B1657" s="78" t="s">
        <v>10542</v>
      </c>
    </row>
    <row r="1658" spans="1:2" x14ac:dyDescent="0.25">
      <c r="A1658" s="78" t="s">
        <v>4886</v>
      </c>
      <c r="B1658" s="78" t="s">
        <v>10542</v>
      </c>
    </row>
    <row r="1659" spans="1:2" x14ac:dyDescent="0.25">
      <c r="A1659" s="78" t="s">
        <v>4887</v>
      </c>
      <c r="B1659" s="78" t="s">
        <v>10542</v>
      </c>
    </row>
    <row r="1660" spans="1:2" x14ac:dyDescent="0.25">
      <c r="A1660" s="78" t="s">
        <v>4888</v>
      </c>
      <c r="B1660" s="78" t="s">
        <v>10542</v>
      </c>
    </row>
    <row r="1661" spans="1:2" x14ac:dyDescent="0.25">
      <c r="A1661" s="78" t="s">
        <v>4889</v>
      </c>
      <c r="B1661" s="78" t="s">
        <v>10542</v>
      </c>
    </row>
    <row r="1662" spans="1:2" x14ac:dyDescent="0.25">
      <c r="A1662" s="78" t="s">
        <v>4890</v>
      </c>
      <c r="B1662" s="78" t="s">
        <v>10542</v>
      </c>
    </row>
    <row r="1663" spans="1:2" x14ac:dyDescent="0.25">
      <c r="A1663" s="78" t="s">
        <v>4891</v>
      </c>
      <c r="B1663" s="78" t="s">
        <v>10542</v>
      </c>
    </row>
    <row r="1664" spans="1:2" x14ac:dyDescent="0.25">
      <c r="A1664" s="78" t="s">
        <v>4892</v>
      </c>
      <c r="B1664" s="78" t="s">
        <v>10542</v>
      </c>
    </row>
    <row r="1665" spans="1:2" x14ac:dyDescent="0.25">
      <c r="A1665" s="78" t="s">
        <v>4893</v>
      </c>
      <c r="B1665" s="78" t="s">
        <v>10542</v>
      </c>
    </row>
    <row r="1666" spans="1:2" x14ac:dyDescent="0.25">
      <c r="A1666" s="78" t="s">
        <v>4894</v>
      </c>
      <c r="B1666" s="78" t="s">
        <v>10542</v>
      </c>
    </row>
    <row r="1667" spans="1:2" x14ac:dyDescent="0.25">
      <c r="A1667" s="78" t="s">
        <v>4895</v>
      </c>
      <c r="B1667" s="78" t="s">
        <v>10542</v>
      </c>
    </row>
    <row r="1668" spans="1:2" x14ac:dyDescent="0.25">
      <c r="A1668" s="78" t="s">
        <v>4896</v>
      </c>
      <c r="B1668" s="78" t="s">
        <v>10542</v>
      </c>
    </row>
    <row r="1669" spans="1:2" x14ac:dyDescent="0.25">
      <c r="A1669" s="78" t="s">
        <v>4897</v>
      </c>
      <c r="B1669" s="78" t="s">
        <v>10542</v>
      </c>
    </row>
    <row r="1670" spans="1:2" x14ac:dyDescent="0.25">
      <c r="A1670" s="78" t="s">
        <v>4898</v>
      </c>
      <c r="B1670" s="78" t="s">
        <v>10542</v>
      </c>
    </row>
    <row r="1671" spans="1:2" x14ac:dyDescent="0.25">
      <c r="A1671" s="78" t="s">
        <v>4899</v>
      </c>
      <c r="B1671" s="78" t="s">
        <v>10542</v>
      </c>
    </row>
    <row r="1672" spans="1:2" x14ac:dyDescent="0.25">
      <c r="A1672" s="78" t="s">
        <v>4900</v>
      </c>
      <c r="B1672" s="78" t="s">
        <v>10542</v>
      </c>
    </row>
    <row r="1673" spans="1:2" x14ac:dyDescent="0.25">
      <c r="A1673" s="78" t="s">
        <v>4901</v>
      </c>
      <c r="B1673" s="78" t="s">
        <v>10542</v>
      </c>
    </row>
    <row r="1674" spans="1:2" x14ac:dyDescent="0.25">
      <c r="A1674" s="78" t="s">
        <v>4902</v>
      </c>
      <c r="B1674" s="78" t="s">
        <v>10542</v>
      </c>
    </row>
    <row r="1675" spans="1:2" x14ac:dyDescent="0.25">
      <c r="A1675" s="78" t="s">
        <v>4903</v>
      </c>
      <c r="B1675" s="78" t="s">
        <v>10542</v>
      </c>
    </row>
    <row r="1676" spans="1:2" x14ac:dyDescent="0.25">
      <c r="A1676" s="78" t="s">
        <v>4904</v>
      </c>
      <c r="B1676" s="78" t="s">
        <v>10542</v>
      </c>
    </row>
    <row r="1677" spans="1:2" x14ac:dyDescent="0.25">
      <c r="A1677" s="78" t="s">
        <v>4905</v>
      </c>
      <c r="B1677" s="78" t="s">
        <v>10542</v>
      </c>
    </row>
    <row r="1678" spans="1:2" x14ac:dyDescent="0.25">
      <c r="A1678" s="78" t="s">
        <v>4906</v>
      </c>
      <c r="B1678" s="78" t="s">
        <v>10542</v>
      </c>
    </row>
    <row r="1679" spans="1:2" x14ac:dyDescent="0.25">
      <c r="A1679" s="78" t="s">
        <v>4907</v>
      </c>
      <c r="B1679" s="78" t="s">
        <v>10542</v>
      </c>
    </row>
    <row r="1680" spans="1:2" x14ac:dyDescent="0.25">
      <c r="A1680" s="78" t="s">
        <v>4908</v>
      </c>
      <c r="B1680" s="78" t="s">
        <v>10542</v>
      </c>
    </row>
    <row r="1681" spans="1:2" x14ac:dyDescent="0.25">
      <c r="A1681" s="78" t="s">
        <v>4909</v>
      </c>
      <c r="B1681" s="78" t="s">
        <v>10542</v>
      </c>
    </row>
    <row r="1682" spans="1:2" x14ac:dyDescent="0.25">
      <c r="A1682" s="78" t="s">
        <v>4910</v>
      </c>
      <c r="B1682" s="78" t="s">
        <v>10542</v>
      </c>
    </row>
    <row r="1683" spans="1:2" x14ac:dyDescent="0.25">
      <c r="A1683" s="78" t="s">
        <v>4911</v>
      </c>
      <c r="B1683" s="78" t="s">
        <v>10542</v>
      </c>
    </row>
    <row r="1684" spans="1:2" x14ac:dyDescent="0.25">
      <c r="A1684" s="78" t="s">
        <v>4912</v>
      </c>
      <c r="B1684" s="78" t="s">
        <v>10542</v>
      </c>
    </row>
    <row r="1685" spans="1:2" x14ac:dyDescent="0.25">
      <c r="A1685" s="78" t="s">
        <v>4913</v>
      </c>
      <c r="B1685" s="78" t="s">
        <v>10542</v>
      </c>
    </row>
    <row r="1686" spans="1:2" x14ac:dyDescent="0.25">
      <c r="A1686" s="78" t="s">
        <v>4914</v>
      </c>
      <c r="B1686" s="78" t="s">
        <v>10542</v>
      </c>
    </row>
    <row r="1687" spans="1:2" x14ac:dyDescent="0.25">
      <c r="A1687" s="78" t="s">
        <v>4915</v>
      </c>
      <c r="B1687" s="78" t="s">
        <v>10542</v>
      </c>
    </row>
    <row r="1688" spans="1:2" x14ac:dyDescent="0.25">
      <c r="A1688" s="78" t="s">
        <v>4916</v>
      </c>
      <c r="B1688" s="78" t="s">
        <v>10542</v>
      </c>
    </row>
    <row r="1689" spans="1:2" x14ac:dyDescent="0.25">
      <c r="A1689" s="78" t="s">
        <v>4917</v>
      </c>
      <c r="B1689" s="78" t="s">
        <v>10542</v>
      </c>
    </row>
    <row r="1690" spans="1:2" x14ac:dyDescent="0.25">
      <c r="A1690" s="78" t="s">
        <v>4918</v>
      </c>
      <c r="B1690" s="78" t="s">
        <v>10542</v>
      </c>
    </row>
    <row r="1691" spans="1:2" x14ac:dyDescent="0.25">
      <c r="A1691" s="78" t="s">
        <v>4919</v>
      </c>
      <c r="B1691" s="78" t="s">
        <v>10542</v>
      </c>
    </row>
    <row r="1692" spans="1:2" x14ac:dyDescent="0.25">
      <c r="A1692" s="78" t="s">
        <v>4920</v>
      </c>
      <c r="B1692" s="78" t="s">
        <v>10542</v>
      </c>
    </row>
    <row r="1693" spans="1:2" x14ac:dyDescent="0.25">
      <c r="A1693" s="78" t="s">
        <v>4921</v>
      </c>
      <c r="B1693" s="78" t="s">
        <v>10542</v>
      </c>
    </row>
    <row r="1694" spans="1:2" x14ac:dyDescent="0.25">
      <c r="A1694" s="78" t="s">
        <v>4922</v>
      </c>
      <c r="B1694" s="78" t="s">
        <v>10542</v>
      </c>
    </row>
    <row r="1695" spans="1:2" x14ac:dyDescent="0.25">
      <c r="A1695" s="78" t="s">
        <v>4923</v>
      </c>
      <c r="B1695" s="78" t="s">
        <v>10542</v>
      </c>
    </row>
    <row r="1696" spans="1:2" x14ac:dyDescent="0.25">
      <c r="A1696" s="78" t="s">
        <v>4924</v>
      </c>
      <c r="B1696" s="78" t="s">
        <v>10542</v>
      </c>
    </row>
    <row r="1697" spans="1:2" x14ac:dyDescent="0.25">
      <c r="A1697" s="78" t="s">
        <v>4925</v>
      </c>
      <c r="B1697" s="78" t="s">
        <v>10542</v>
      </c>
    </row>
    <row r="1698" spans="1:2" x14ac:dyDescent="0.25">
      <c r="A1698" s="78" t="s">
        <v>4926</v>
      </c>
      <c r="B1698" s="78" t="s">
        <v>10542</v>
      </c>
    </row>
    <row r="1699" spans="1:2" x14ac:dyDescent="0.25">
      <c r="A1699" s="78" t="s">
        <v>4927</v>
      </c>
      <c r="B1699" s="78" t="s">
        <v>10542</v>
      </c>
    </row>
    <row r="1700" spans="1:2" x14ac:dyDescent="0.25">
      <c r="A1700" s="78" t="s">
        <v>4928</v>
      </c>
      <c r="B1700" s="78" t="s">
        <v>10542</v>
      </c>
    </row>
    <row r="1701" spans="1:2" x14ac:dyDescent="0.25">
      <c r="A1701" s="78" t="s">
        <v>4929</v>
      </c>
      <c r="B1701" s="78" t="s">
        <v>10542</v>
      </c>
    </row>
    <row r="1702" spans="1:2" x14ac:dyDescent="0.25">
      <c r="A1702" s="78" t="s">
        <v>4930</v>
      </c>
      <c r="B1702" s="78" t="s">
        <v>10542</v>
      </c>
    </row>
    <row r="1703" spans="1:2" x14ac:dyDescent="0.25">
      <c r="A1703" s="78" t="s">
        <v>4931</v>
      </c>
      <c r="B1703" s="78" t="s">
        <v>10542</v>
      </c>
    </row>
    <row r="1704" spans="1:2" x14ac:dyDescent="0.25">
      <c r="A1704" s="78" t="s">
        <v>4932</v>
      </c>
      <c r="B1704" s="78" t="s">
        <v>10542</v>
      </c>
    </row>
    <row r="1705" spans="1:2" x14ac:dyDescent="0.25">
      <c r="A1705" s="78" t="s">
        <v>4933</v>
      </c>
      <c r="B1705" s="78" t="s">
        <v>10542</v>
      </c>
    </row>
    <row r="1706" spans="1:2" x14ac:dyDescent="0.25">
      <c r="A1706" s="78" t="s">
        <v>4934</v>
      </c>
      <c r="B1706" s="78" t="s">
        <v>10542</v>
      </c>
    </row>
    <row r="1707" spans="1:2" x14ac:dyDescent="0.25">
      <c r="A1707" s="78" t="s">
        <v>4935</v>
      </c>
      <c r="B1707" s="78" t="s">
        <v>10542</v>
      </c>
    </row>
    <row r="1708" spans="1:2" x14ac:dyDescent="0.25">
      <c r="A1708" s="78" t="s">
        <v>4936</v>
      </c>
      <c r="B1708" s="78" t="s">
        <v>10542</v>
      </c>
    </row>
    <row r="1709" spans="1:2" x14ac:dyDescent="0.25">
      <c r="A1709" s="78" t="s">
        <v>4937</v>
      </c>
      <c r="B1709" s="78" t="s">
        <v>10542</v>
      </c>
    </row>
    <row r="1710" spans="1:2" x14ac:dyDescent="0.25">
      <c r="A1710" s="78" t="s">
        <v>4938</v>
      </c>
      <c r="B1710" s="78" t="s">
        <v>10542</v>
      </c>
    </row>
    <row r="1711" spans="1:2" x14ac:dyDescent="0.25">
      <c r="A1711" s="78" t="s">
        <v>4939</v>
      </c>
      <c r="B1711" s="78" t="s">
        <v>10542</v>
      </c>
    </row>
    <row r="1712" spans="1:2" x14ac:dyDescent="0.25">
      <c r="A1712" s="78" t="s">
        <v>4940</v>
      </c>
      <c r="B1712" s="78" t="s">
        <v>10542</v>
      </c>
    </row>
    <row r="1713" spans="1:2" x14ac:dyDescent="0.25">
      <c r="A1713" s="78" t="s">
        <v>4941</v>
      </c>
      <c r="B1713" s="78" t="s">
        <v>10542</v>
      </c>
    </row>
    <row r="1714" spans="1:2" x14ac:dyDescent="0.25">
      <c r="A1714" s="78" t="s">
        <v>4942</v>
      </c>
      <c r="B1714" s="78" t="s">
        <v>10542</v>
      </c>
    </row>
    <row r="1715" spans="1:2" x14ac:dyDescent="0.25">
      <c r="A1715" s="78" t="s">
        <v>4943</v>
      </c>
      <c r="B1715" s="78" t="s">
        <v>10542</v>
      </c>
    </row>
    <row r="1716" spans="1:2" x14ac:dyDescent="0.25">
      <c r="A1716" s="78" t="s">
        <v>4944</v>
      </c>
      <c r="B1716" s="78" t="s">
        <v>10542</v>
      </c>
    </row>
    <row r="1717" spans="1:2" x14ac:dyDescent="0.25">
      <c r="A1717" s="78" t="s">
        <v>4945</v>
      </c>
      <c r="B1717" s="78" t="s">
        <v>10542</v>
      </c>
    </row>
    <row r="1718" spans="1:2" x14ac:dyDescent="0.25">
      <c r="A1718" s="78" t="s">
        <v>4946</v>
      </c>
      <c r="B1718" s="78" t="s">
        <v>10542</v>
      </c>
    </row>
    <row r="1719" spans="1:2" x14ac:dyDescent="0.25">
      <c r="A1719" s="78" t="s">
        <v>4947</v>
      </c>
      <c r="B1719" s="78" t="s">
        <v>10542</v>
      </c>
    </row>
    <row r="1720" spans="1:2" x14ac:dyDescent="0.25">
      <c r="A1720" s="78" t="s">
        <v>4948</v>
      </c>
      <c r="B1720" s="78" t="s">
        <v>10542</v>
      </c>
    </row>
    <row r="1721" spans="1:2" x14ac:dyDescent="0.25">
      <c r="A1721" s="78" t="s">
        <v>4949</v>
      </c>
      <c r="B1721" s="78" t="s">
        <v>10542</v>
      </c>
    </row>
    <row r="1722" spans="1:2" x14ac:dyDescent="0.25">
      <c r="A1722" s="78" t="s">
        <v>4950</v>
      </c>
      <c r="B1722" s="78" t="s">
        <v>10542</v>
      </c>
    </row>
    <row r="1723" spans="1:2" x14ac:dyDescent="0.25">
      <c r="A1723" s="78" t="s">
        <v>4951</v>
      </c>
      <c r="B1723" s="78" t="s">
        <v>10542</v>
      </c>
    </row>
    <row r="1724" spans="1:2" x14ac:dyDescent="0.25">
      <c r="A1724" s="78" t="s">
        <v>4952</v>
      </c>
      <c r="B1724" s="78" t="s">
        <v>10542</v>
      </c>
    </row>
    <row r="1725" spans="1:2" x14ac:dyDescent="0.25">
      <c r="A1725" s="78" t="s">
        <v>4953</v>
      </c>
      <c r="B1725" s="78" t="s">
        <v>10542</v>
      </c>
    </row>
    <row r="1726" spans="1:2" x14ac:dyDescent="0.25">
      <c r="A1726" s="78" t="s">
        <v>4954</v>
      </c>
      <c r="B1726" s="78" t="s">
        <v>10542</v>
      </c>
    </row>
    <row r="1727" spans="1:2" x14ac:dyDescent="0.25">
      <c r="A1727" s="78" t="s">
        <v>4955</v>
      </c>
      <c r="B1727" s="78" t="s">
        <v>10542</v>
      </c>
    </row>
    <row r="1728" spans="1:2" x14ac:dyDescent="0.25">
      <c r="A1728" s="78" t="s">
        <v>4956</v>
      </c>
      <c r="B1728" s="78" t="s">
        <v>10542</v>
      </c>
    </row>
    <row r="1729" spans="1:2" x14ac:dyDescent="0.25">
      <c r="A1729" s="78" t="s">
        <v>4957</v>
      </c>
      <c r="B1729" s="78" t="s">
        <v>10542</v>
      </c>
    </row>
    <row r="1730" spans="1:2" x14ac:dyDescent="0.25">
      <c r="A1730" s="78" t="s">
        <v>4958</v>
      </c>
      <c r="B1730" s="78" t="s">
        <v>10542</v>
      </c>
    </row>
    <row r="1731" spans="1:2" x14ac:dyDescent="0.25">
      <c r="A1731" s="78" t="s">
        <v>4959</v>
      </c>
      <c r="B1731" s="78" t="s">
        <v>10542</v>
      </c>
    </row>
    <row r="1732" spans="1:2" x14ac:dyDescent="0.25">
      <c r="A1732" s="78" t="s">
        <v>4960</v>
      </c>
      <c r="B1732" s="78" t="s">
        <v>10542</v>
      </c>
    </row>
    <row r="1733" spans="1:2" x14ac:dyDescent="0.25">
      <c r="A1733" s="78" t="s">
        <v>4961</v>
      </c>
      <c r="B1733" s="78" t="s">
        <v>10542</v>
      </c>
    </row>
    <row r="1734" spans="1:2" x14ac:dyDescent="0.25">
      <c r="A1734" s="78" t="s">
        <v>4962</v>
      </c>
      <c r="B1734" s="78" t="s">
        <v>10542</v>
      </c>
    </row>
    <row r="1735" spans="1:2" x14ac:dyDescent="0.25">
      <c r="A1735" s="78" t="s">
        <v>4963</v>
      </c>
      <c r="B1735" s="78" t="s">
        <v>10542</v>
      </c>
    </row>
    <row r="1736" spans="1:2" x14ac:dyDescent="0.25">
      <c r="A1736" s="78" t="s">
        <v>4964</v>
      </c>
      <c r="B1736" s="78" t="s">
        <v>10542</v>
      </c>
    </row>
    <row r="1737" spans="1:2" x14ac:dyDescent="0.25">
      <c r="A1737" s="78" t="s">
        <v>4965</v>
      </c>
      <c r="B1737" s="78" t="s">
        <v>10542</v>
      </c>
    </row>
    <row r="1738" spans="1:2" x14ac:dyDescent="0.25">
      <c r="A1738" s="78" t="s">
        <v>4966</v>
      </c>
      <c r="B1738" s="78" t="s">
        <v>10542</v>
      </c>
    </row>
    <row r="1739" spans="1:2" x14ac:dyDescent="0.25">
      <c r="A1739" s="78" t="s">
        <v>4967</v>
      </c>
      <c r="B1739" s="78" t="s">
        <v>10542</v>
      </c>
    </row>
    <row r="1740" spans="1:2" x14ac:dyDescent="0.25">
      <c r="A1740" s="78" t="s">
        <v>4968</v>
      </c>
      <c r="B1740" s="78" t="s">
        <v>10542</v>
      </c>
    </row>
    <row r="1741" spans="1:2" x14ac:dyDescent="0.25">
      <c r="A1741" s="78" t="s">
        <v>4969</v>
      </c>
      <c r="B1741" s="78" t="s">
        <v>10542</v>
      </c>
    </row>
    <row r="1742" spans="1:2" x14ac:dyDescent="0.25">
      <c r="A1742" s="78" t="s">
        <v>4970</v>
      </c>
      <c r="B1742" s="78" t="s">
        <v>10542</v>
      </c>
    </row>
    <row r="1743" spans="1:2" x14ac:dyDescent="0.25">
      <c r="A1743" s="78" t="s">
        <v>4971</v>
      </c>
      <c r="B1743" s="78" t="s">
        <v>10542</v>
      </c>
    </row>
    <row r="1744" spans="1:2" x14ac:dyDescent="0.25">
      <c r="A1744" s="78" t="s">
        <v>4972</v>
      </c>
      <c r="B1744" s="78" t="s">
        <v>10542</v>
      </c>
    </row>
    <row r="1745" spans="1:2" x14ac:dyDescent="0.25">
      <c r="A1745" s="78" t="s">
        <v>4973</v>
      </c>
      <c r="B1745" s="78" t="s">
        <v>10542</v>
      </c>
    </row>
    <row r="1746" spans="1:2" x14ac:dyDescent="0.25">
      <c r="A1746" s="78" t="s">
        <v>4974</v>
      </c>
      <c r="B1746" s="78" t="s">
        <v>10542</v>
      </c>
    </row>
    <row r="1747" spans="1:2" x14ac:dyDescent="0.25">
      <c r="A1747" s="78" t="s">
        <v>4975</v>
      </c>
      <c r="B1747" s="78" t="s">
        <v>10542</v>
      </c>
    </row>
    <row r="1748" spans="1:2" x14ac:dyDescent="0.25">
      <c r="A1748" s="78" t="s">
        <v>4976</v>
      </c>
      <c r="B1748" s="78" t="s">
        <v>10542</v>
      </c>
    </row>
    <row r="1749" spans="1:2" x14ac:dyDescent="0.25">
      <c r="A1749" s="78" t="s">
        <v>4977</v>
      </c>
      <c r="B1749" s="78" t="s">
        <v>10542</v>
      </c>
    </row>
    <row r="1750" spans="1:2" x14ac:dyDescent="0.25">
      <c r="A1750" s="78" t="s">
        <v>4978</v>
      </c>
      <c r="B1750" s="78" t="s">
        <v>10542</v>
      </c>
    </row>
    <row r="1751" spans="1:2" x14ac:dyDescent="0.25">
      <c r="A1751" s="78" t="s">
        <v>4979</v>
      </c>
      <c r="B1751" s="78" t="s">
        <v>10542</v>
      </c>
    </row>
    <row r="1752" spans="1:2" x14ac:dyDescent="0.25">
      <c r="A1752" s="78" t="s">
        <v>4980</v>
      </c>
      <c r="B1752" s="78" t="s">
        <v>10542</v>
      </c>
    </row>
    <row r="1753" spans="1:2" x14ac:dyDescent="0.25">
      <c r="A1753" s="78" t="s">
        <v>4981</v>
      </c>
      <c r="B1753" s="78" t="s">
        <v>10542</v>
      </c>
    </row>
    <row r="1754" spans="1:2" x14ac:dyDescent="0.25">
      <c r="A1754" s="78" t="s">
        <v>4982</v>
      </c>
      <c r="B1754" s="78" t="s">
        <v>10542</v>
      </c>
    </row>
    <row r="1755" spans="1:2" x14ac:dyDescent="0.25">
      <c r="A1755" s="78" t="s">
        <v>4983</v>
      </c>
      <c r="B1755" s="78" t="s">
        <v>10542</v>
      </c>
    </row>
    <row r="1756" spans="1:2" x14ac:dyDescent="0.25">
      <c r="A1756" s="78" t="s">
        <v>4984</v>
      </c>
      <c r="B1756" s="78" t="s">
        <v>10542</v>
      </c>
    </row>
    <row r="1757" spans="1:2" x14ac:dyDescent="0.25">
      <c r="A1757" s="78" t="s">
        <v>4985</v>
      </c>
      <c r="B1757" s="78" t="s">
        <v>10542</v>
      </c>
    </row>
    <row r="1758" spans="1:2" x14ac:dyDescent="0.25">
      <c r="A1758" s="78" t="s">
        <v>4986</v>
      </c>
      <c r="B1758" s="78" t="s">
        <v>10542</v>
      </c>
    </row>
    <row r="1759" spans="1:2" x14ac:dyDescent="0.25">
      <c r="A1759" s="78" t="s">
        <v>4987</v>
      </c>
      <c r="B1759" s="78" t="s">
        <v>10542</v>
      </c>
    </row>
    <row r="1760" spans="1:2" x14ac:dyDescent="0.25">
      <c r="A1760" s="78" t="s">
        <v>4988</v>
      </c>
      <c r="B1760" s="78" t="s">
        <v>10542</v>
      </c>
    </row>
    <row r="1761" spans="1:2" x14ac:dyDescent="0.25">
      <c r="A1761" s="78" t="s">
        <v>4989</v>
      </c>
      <c r="B1761" s="78" t="s">
        <v>10542</v>
      </c>
    </row>
    <row r="1762" spans="1:2" x14ac:dyDescent="0.25">
      <c r="A1762" s="78" t="s">
        <v>4990</v>
      </c>
      <c r="B1762" s="78" t="s">
        <v>10542</v>
      </c>
    </row>
    <row r="1763" spans="1:2" x14ac:dyDescent="0.25">
      <c r="A1763" s="78" t="s">
        <v>4991</v>
      </c>
      <c r="B1763" s="78" t="s">
        <v>10542</v>
      </c>
    </row>
    <row r="1764" spans="1:2" x14ac:dyDescent="0.25">
      <c r="A1764" s="78" t="s">
        <v>4992</v>
      </c>
      <c r="B1764" s="78" t="s">
        <v>10542</v>
      </c>
    </row>
    <row r="1765" spans="1:2" x14ac:dyDescent="0.25">
      <c r="A1765" s="78" t="s">
        <v>4993</v>
      </c>
      <c r="B1765" s="78" t="s">
        <v>10542</v>
      </c>
    </row>
    <row r="1766" spans="1:2" x14ac:dyDescent="0.25">
      <c r="A1766" s="78" t="s">
        <v>4994</v>
      </c>
      <c r="B1766" s="78" t="s">
        <v>10542</v>
      </c>
    </row>
    <row r="1767" spans="1:2" x14ac:dyDescent="0.25">
      <c r="A1767" s="78" t="s">
        <v>4995</v>
      </c>
      <c r="B1767" s="78" t="s">
        <v>10542</v>
      </c>
    </row>
    <row r="1768" spans="1:2" x14ac:dyDescent="0.25">
      <c r="A1768" s="78" t="s">
        <v>4996</v>
      </c>
      <c r="B1768" s="78" t="s">
        <v>10542</v>
      </c>
    </row>
    <row r="1769" spans="1:2" x14ac:dyDescent="0.25">
      <c r="A1769" s="78" t="s">
        <v>4997</v>
      </c>
      <c r="B1769" s="78" t="s">
        <v>10542</v>
      </c>
    </row>
    <row r="1770" spans="1:2" x14ac:dyDescent="0.25">
      <c r="A1770" s="78" t="s">
        <v>4998</v>
      </c>
      <c r="B1770" s="78" t="s">
        <v>10542</v>
      </c>
    </row>
    <row r="1771" spans="1:2" x14ac:dyDescent="0.25">
      <c r="A1771" s="78" t="s">
        <v>4999</v>
      </c>
      <c r="B1771" s="78" t="s">
        <v>10542</v>
      </c>
    </row>
    <row r="1772" spans="1:2" x14ac:dyDescent="0.25">
      <c r="A1772" s="78" t="s">
        <v>5000</v>
      </c>
      <c r="B1772" s="78" t="s">
        <v>10542</v>
      </c>
    </row>
    <row r="1773" spans="1:2" x14ac:dyDescent="0.25">
      <c r="A1773" s="78" t="s">
        <v>5001</v>
      </c>
      <c r="B1773" s="78" t="s">
        <v>10542</v>
      </c>
    </row>
    <row r="1774" spans="1:2" x14ac:dyDescent="0.25">
      <c r="A1774" s="78" t="s">
        <v>5002</v>
      </c>
      <c r="B1774" s="78" t="s">
        <v>10542</v>
      </c>
    </row>
    <row r="1775" spans="1:2" x14ac:dyDescent="0.25">
      <c r="A1775" s="78" t="s">
        <v>5003</v>
      </c>
      <c r="B1775" s="78" t="s">
        <v>10542</v>
      </c>
    </row>
    <row r="1776" spans="1:2" x14ac:dyDescent="0.25">
      <c r="A1776" s="78" t="s">
        <v>5004</v>
      </c>
      <c r="B1776" s="78" t="s">
        <v>10542</v>
      </c>
    </row>
    <row r="1777" spans="1:2" x14ac:dyDescent="0.25">
      <c r="A1777" s="78" t="s">
        <v>5005</v>
      </c>
      <c r="B1777" s="78" t="s">
        <v>10542</v>
      </c>
    </row>
    <row r="1778" spans="1:2" x14ac:dyDescent="0.25">
      <c r="A1778" s="78" t="s">
        <v>5006</v>
      </c>
      <c r="B1778" s="78" t="s">
        <v>10542</v>
      </c>
    </row>
    <row r="1779" spans="1:2" x14ac:dyDescent="0.25">
      <c r="A1779" s="78" t="s">
        <v>5007</v>
      </c>
      <c r="B1779" s="78" t="s">
        <v>10542</v>
      </c>
    </row>
    <row r="1780" spans="1:2" x14ac:dyDescent="0.25">
      <c r="A1780" s="78" t="s">
        <v>5008</v>
      </c>
      <c r="B1780" s="78" t="s">
        <v>10542</v>
      </c>
    </row>
    <row r="1781" spans="1:2" x14ac:dyDescent="0.25">
      <c r="A1781" s="78" t="s">
        <v>5009</v>
      </c>
      <c r="B1781" s="78" t="s">
        <v>10542</v>
      </c>
    </row>
    <row r="1782" spans="1:2" x14ac:dyDescent="0.25">
      <c r="A1782" s="78" t="s">
        <v>5010</v>
      </c>
      <c r="B1782" s="78" t="s">
        <v>10542</v>
      </c>
    </row>
    <row r="1783" spans="1:2" x14ac:dyDescent="0.25">
      <c r="A1783" s="78" t="s">
        <v>5011</v>
      </c>
      <c r="B1783" s="78" t="s">
        <v>10542</v>
      </c>
    </row>
    <row r="1784" spans="1:2" x14ac:dyDescent="0.25">
      <c r="A1784" s="78" t="s">
        <v>5012</v>
      </c>
      <c r="B1784" s="78" t="s">
        <v>10542</v>
      </c>
    </row>
    <row r="1785" spans="1:2" x14ac:dyDescent="0.25">
      <c r="A1785" s="78" t="s">
        <v>5013</v>
      </c>
      <c r="B1785" s="78" t="s">
        <v>10542</v>
      </c>
    </row>
    <row r="1786" spans="1:2" x14ac:dyDescent="0.25">
      <c r="A1786" s="78" t="s">
        <v>5014</v>
      </c>
      <c r="B1786" s="78" t="s">
        <v>10542</v>
      </c>
    </row>
    <row r="1787" spans="1:2" x14ac:dyDescent="0.25">
      <c r="A1787" s="78" t="s">
        <v>5015</v>
      </c>
      <c r="B1787" s="78" t="s">
        <v>10542</v>
      </c>
    </row>
    <row r="1788" spans="1:2" x14ac:dyDescent="0.25">
      <c r="A1788" s="78" t="s">
        <v>5016</v>
      </c>
      <c r="B1788" s="78" t="s">
        <v>10542</v>
      </c>
    </row>
    <row r="1789" spans="1:2" x14ac:dyDescent="0.25">
      <c r="A1789" s="78" t="s">
        <v>5017</v>
      </c>
      <c r="B1789" s="78" t="s">
        <v>10542</v>
      </c>
    </row>
    <row r="1790" spans="1:2" x14ac:dyDescent="0.25">
      <c r="A1790" s="78" t="s">
        <v>5018</v>
      </c>
      <c r="B1790" s="78" t="s">
        <v>10542</v>
      </c>
    </row>
    <row r="1791" spans="1:2" x14ac:dyDescent="0.25">
      <c r="A1791" s="78" t="s">
        <v>5019</v>
      </c>
      <c r="B1791" s="78" t="s">
        <v>10542</v>
      </c>
    </row>
    <row r="1792" spans="1:2" x14ac:dyDescent="0.25">
      <c r="A1792" s="78" t="s">
        <v>5020</v>
      </c>
      <c r="B1792" s="78" t="s">
        <v>10542</v>
      </c>
    </row>
    <row r="1793" spans="1:2" x14ac:dyDescent="0.25">
      <c r="A1793" s="78" t="s">
        <v>5021</v>
      </c>
      <c r="B1793" s="78" t="s">
        <v>10542</v>
      </c>
    </row>
    <row r="1794" spans="1:2" x14ac:dyDescent="0.25">
      <c r="A1794" s="78" t="s">
        <v>5022</v>
      </c>
      <c r="B1794" s="78" t="s">
        <v>10542</v>
      </c>
    </row>
    <row r="1795" spans="1:2" x14ac:dyDescent="0.25">
      <c r="A1795" s="78" t="s">
        <v>5023</v>
      </c>
      <c r="B1795" s="78" t="s">
        <v>10542</v>
      </c>
    </row>
    <row r="1796" spans="1:2" x14ac:dyDescent="0.25">
      <c r="A1796" s="78" t="s">
        <v>5024</v>
      </c>
      <c r="B1796" s="78" t="s">
        <v>10542</v>
      </c>
    </row>
    <row r="1797" spans="1:2" x14ac:dyDescent="0.25">
      <c r="A1797" s="78" t="s">
        <v>5025</v>
      </c>
      <c r="B1797" s="78" t="s">
        <v>10542</v>
      </c>
    </row>
    <row r="1798" spans="1:2" x14ac:dyDescent="0.25">
      <c r="A1798" s="78" t="s">
        <v>5026</v>
      </c>
      <c r="B1798" s="78" t="s">
        <v>10542</v>
      </c>
    </row>
    <row r="1799" spans="1:2" x14ac:dyDescent="0.25">
      <c r="A1799" s="78" t="s">
        <v>5027</v>
      </c>
      <c r="B1799" s="78" t="s">
        <v>10542</v>
      </c>
    </row>
    <row r="1800" spans="1:2" x14ac:dyDescent="0.25">
      <c r="A1800" s="78" t="s">
        <v>5028</v>
      </c>
      <c r="B1800" s="78" t="s">
        <v>10542</v>
      </c>
    </row>
    <row r="1801" spans="1:2" x14ac:dyDescent="0.25">
      <c r="A1801" s="78" t="s">
        <v>5029</v>
      </c>
      <c r="B1801" s="78" t="s">
        <v>10542</v>
      </c>
    </row>
    <row r="1802" spans="1:2" x14ac:dyDescent="0.25">
      <c r="A1802" s="78" t="s">
        <v>5030</v>
      </c>
      <c r="B1802" s="78" t="s">
        <v>10542</v>
      </c>
    </row>
    <row r="1803" spans="1:2" x14ac:dyDescent="0.25">
      <c r="A1803" s="78" t="s">
        <v>5031</v>
      </c>
      <c r="B1803" s="78" t="s">
        <v>10542</v>
      </c>
    </row>
    <row r="1804" spans="1:2" x14ac:dyDescent="0.25">
      <c r="A1804" s="78" t="s">
        <v>5032</v>
      </c>
      <c r="B1804" s="78" t="s">
        <v>10542</v>
      </c>
    </row>
    <row r="1805" spans="1:2" x14ac:dyDescent="0.25">
      <c r="A1805" s="78" t="s">
        <v>5033</v>
      </c>
      <c r="B1805" s="78" t="s">
        <v>10542</v>
      </c>
    </row>
    <row r="1806" spans="1:2" x14ac:dyDescent="0.25">
      <c r="A1806" s="78" t="s">
        <v>5034</v>
      </c>
      <c r="B1806" s="78" t="s">
        <v>10542</v>
      </c>
    </row>
    <row r="1807" spans="1:2" x14ac:dyDescent="0.25">
      <c r="A1807" s="78" t="s">
        <v>5035</v>
      </c>
      <c r="B1807" s="78" t="s">
        <v>10542</v>
      </c>
    </row>
    <row r="1808" spans="1:2" x14ac:dyDescent="0.25">
      <c r="A1808" s="78" t="s">
        <v>5036</v>
      </c>
      <c r="B1808" s="78" t="s">
        <v>10542</v>
      </c>
    </row>
    <row r="1809" spans="1:2" x14ac:dyDescent="0.25">
      <c r="A1809" s="78" t="s">
        <v>5037</v>
      </c>
      <c r="B1809" s="78" t="s">
        <v>10542</v>
      </c>
    </row>
    <row r="1810" spans="1:2" x14ac:dyDescent="0.25">
      <c r="A1810" s="78" t="s">
        <v>5038</v>
      </c>
      <c r="B1810" s="78" t="s">
        <v>10542</v>
      </c>
    </row>
    <row r="1811" spans="1:2" x14ac:dyDescent="0.25">
      <c r="A1811" s="78" t="s">
        <v>5039</v>
      </c>
      <c r="B1811" s="78" t="s">
        <v>10542</v>
      </c>
    </row>
    <row r="1812" spans="1:2" x14ac:dyDescent="0.25">
      <c r="A1812" s="78" t="s">
        <v>5040</v>
      </c>
      <c r="B1812" s="78" t="s">
        <v>10542</v>
      </c>
    </row>
    <row r="1813" spans="1:2" x14ac:dyDescent="0.25">
      <c r="A1813" s="78" t="s">
        <v>5041</v>
      </c>
      <c r="B1813" s="78" t="s">
        <v>10542</v>
      </c>
    </row>
    <row r="1814" spans="1:2" x14ac:dyDescent="0.25">
      <c r="A1814" s="78" t="s">
        <v>5042</v>
      </c>
      <c r="B1814" s="78" t="s">
        <v>10542</v>
      </c>
    </row>
    <row r="1815" spans="1:2" x14ac:dyDescent="0.25">
      <c r="A1815" s="78" t="s">
        <v>5043</v>
      </c>
      <c r="B1815" s="78" t="s">
        <v>10542</v>
      </c>
    </row>
    <row r="1816" spans="1:2" x14ac:dyDescent="0.25">
      <c r="A1816" s="78" t="s">
        <v>5044</v>
      </c>
      <c r="B1816" s="78" t="s">
        <v>10542</v>
      </c>
    </row>
    <row r="1817" spans="1:2" x14ac:dyDescent="0.25">
      <c r="A1817" s="78" t="s">
        <v>5045</v>
      </c>
      <c r="B1817" s="78" t="s">
        <v>10542</v>
      </c>
    </row>
    <row r="1818" spans="1:2" x14ac:dyDescent="0.25">
      <c r="A1818" s="78" t="s">
        <v>5046</v>
      </c>
      <c r="B1818" s="78" t="s">
        <v>10542</v>
      </c>
    </row>
    <row r="1819" spans="1:2" x14ac:dyDescent="0.25">
      <c r="A1819" s="78" t="s">
        <v>5047</v>
      </c>
      <c r="B1819" s="78" t="s">
        <v>10542</v>
      </c>
    </row>
    <row r="1820" spans="1:2" x14ac:dyDescent="0.25">
      <c r="A1820" s="78" t="s">
        <v>5048</v>
      </c>
      <c r="B1820" s="78" t="s">
        <v>10542</v>
      </c>
    </row>
    <row r="1821" spans="1:2" x14ac:dyDescent="0.25">
      <c r="A1821" s="78" t="s">
        <v>5049</v>
      </c>
      <c r="B1821" s="78" t="s">
        <v>10542</v>
      </c>
    </row>
    <row r="1822" spans="1:2" x14ac:dyDescent="0.25">
      <c r="A1822" s="78" t="s">
        <v>5050</v>
      </c>
      <c r="B1822" s="78" t="s">
        <v>10542</v>
      </c>
    </row>
    <row r="1823" spans="1:2" x14ac:dyDescent="0.25">
      <c r="A1823" s="78" t="s">
        <v>5051</v>
      </c>
      <c r="B1823" s="78" t="s">
        <v>10542</v>
      </c>
    </row>
    <row r="1824" spans="1:2" x14ac:dyDescent="0.25">
      <c r="A1824" s="78" t="s">
        <v>5052</v>
      </c>
      <c r="B1824" s="78" t="s">
        <v>10542</v>
      </c>
    </row>
    <row r="1825" spans="1:2" x14ac:dyDescent="0.25">
      <c r="A1825" s="78" t="s">
        <v>5053</v>
      </c>
      <c r="B1825" s="78" t="s">
        <v>10542</v>
      </c>
    </row>
    <row r="1826" spans="1:2" x14ac:dyDescent="0.25">
      <c r="A1826" s="78" t="s">
        <v>5054</v>
      </c>
      <c r="B1826" s="78" t="s">
        <v>10542</v>
      </c>
    </row>
    <row r="1827" spans="1:2" x14ac:dyDescent="0.25">
      <c r="A1827" s="78" t="s">
        <v>5055</v>
      </c>
      <c r="B1827" s="78" t="s">
        <v>10542</v>
      </c>
    </row>
    <row r="1828" spans="1:2" x14ac:dyDescent="0.25">
      <c r="A1828" s="78" t="s">
        <v>5056</v>
      </c>
      <c r="B1828" s="78" t="s">
        <v>10542</v>
      </c>
    </row>
    <row r="1829" spans="1:2" x14ac:dyDescent="0.25">
      <c r="A1829" s="78" t="s">
        <v>5057</v>
      </c>
      <c r="B1829" s="78" t="s">
        <v>10542</v>
      </c>
    </row>
    <row r="1830" spans="1:2" x14ac:dyDescent="0.25">
      <c r="A1830" s="78" t="s">
        <v>5058</v>
      </c>
      <c r="B1830" s="78" t="s">
        <v>10542</v>
      </c>
    </row>
    <row r="1831" spans="1:2" x14ac:dyDescent="0.25">
      <c r="A1831" s="78" t="s">
        <v>5059</v>
      </c>
      <c r="B1831" s="78" t="s">
        <v>10542</v>
      </c>
    </row>
    <row r="1832" spans="1:2" x14ac:dyDescent="0.25">
      <c r="A1832" s="78" t="s">
        <v>5060</v>
      </c>
      <c r="B1832" s="78" t="s">
        <v>10542</v>
      </c>
    </row>
    <row r="1833" spans="1:2" x14ac:dyDescent="0.25">
      <c r="A1833" s="78" t="s">
        <v>5061</v>
      </c>
      <c r="B1833" s="78" t="s">
        <v>10542</v>
      </c>
    </row>
    <row r="1834" spans="1:2" x14ac:dyDescent="0.25">
      <c r="A1834" s="78" t="s">
        <v>5062</v>
      </c>
      <c r="B1834" s="78" t="s">
        <v>10542</v>
      </c>
    </row>
    <row r="1835" spans="1:2" x14ac:dyDescent="0.25">
      <c r="A1835" s="78" t="s">
        <v>5063</v>
      </c>
      <c r="B1835" s="78" t="s">
        <v>10542</v>
      </c>
    </row>
    <row r="1836" spans="1:2" x14ac:dyDescent="0.25">
      <c r="A1836" s="78" t="s">
        <v>5064</v>
      </c>
      <c r="B1836" s="78" t="s">
        <v>10542</v>
      </c>
    </row>
    <row r="1837" spans="1:2" x14ac:dyDescent="0.25">
      <c r="A1837" s="78" t="s">
        <v>5065</v>
      </c>
      <c r="B1837" s="78" t="s">
        <v>10542</v>
      </c>
    </row>
    <row r="1838" spans="1:2" x14ac:dyDescent="0.25">
      <c r="A1838" s="78" t="s">
        <v>5066</v>
      </c>
      <c r="B1838" s="78" t="s">
        <v>10542</v>
      </c>
    </row>
    <row r="1839" spans="1:2" x14ac:dyDescent="0.25">
      <c r="A1839" s="78" t="s">
        <v>5067</v>
      </c>
      <c r="B1839" s="78" t="s">
        <v>10542</v>
      </c>
    </row>
    <row r="1840" spans="1:2" x14ac:dyDescent="0.25">
      <c r="A1840" s="78" t="s">
        <v>5068</v>
      </c>
      <c r="B1840" s="78" t="s">
        <v>10542</v>
      </c>
    </row>
    <row r="1841" spans="1:2" x14ac:dyDescent="0.25">
      <c r="A1841" s="78" t="s">
        <v>5069</v>
      </c>
      <c r="B1841" s="78" t="s">
        <v>10542</v>
      </c>
    </row>
    <row r="1842" spans="1:2" x14ac:dyDescent="0.25">
      <c r="A1842" s="78" t="s">
        <v>5070</v>
      </c>
      <c r="B1842" s="78" t="s">
        <v>10542</v>
      </c>
    </row>
    <row r="1843" spans="1:2" x14ac:dyDescent="0.25">
      <c r="A1843" s="78" t="s">
        <v>5071</v>
      </c>
      <c r="B1843" s="78" t="s">
        <v>10542</v>
      </c>
    </row>
    <row r="1844" spans="1:2" x14ac:dyDescent="0.25">
      <c r="A1844" s="78" t="s">
        <v>5072</v>
      </c>
      <c r="B1844" s="78" t="s">
        <v>10542</v>
      </c>
    </row>
    <row r="1845" spans="1:2" x14ac:dyDescent="0.25">
      <c r="A1845" s="78" t="s">
        <v>5073</v>
      </c>
      <c r="B1845" s="78" t="s">
        <v>10542</v>
      </c>
    </row>
    <row r="1846" spans="1:2" x14ac:dyDescent="0.25">
      <c r="A1846" s="78" t="s">
        <v>5074</v>
      </c>
      <c r="B1846" s="78" t="s">
        <v>10542</v>
      </c>
    </row>
    <row r="1847" spans="1:2" x14ac:dyDescent="0.25">
      <c r="A1847" s="78" t="s">
        <v>5075</v>
      </c>
      <c r="B1847" s="78" t="s">
        <v>10542</v>
      </c>
    </row>
    <row r="1848" spans="1:2" x14ac:dyDescent="0.25">
      <c r="A1848" s="78" t="s">
        <v>5076</v>
      </c>
      <c r="B1848" s="78" t="s">
        <v>10542</v>
      </c>
    </row>
    <row r="1849" spans="1:2" x14ac:dyDescent="0.25">
      <c r="A1849" s="78" t="s">
        <v>5077</v>
      </c>
      <c r="B1849" s="78" t="s">
        <v>10542</v>
      </c>
    </row>
    <row r="1850" spans="1:2" x14ac:dyDescent="0.25">
      <c r="A1850" s="78" t="s">
        <v>5078</v>
      </c>
      <c r="B1850" s="78" t="s">
        <v>10542</v>
      </c>
    </row>
    <row r="1851" spans="1:2" x14ac:dyDescent="0.25">
      <c r="A1851" s="78" t="s">
        <v>5079</v>
      </c>
      <c r="B1851" s="78" t="s">
        <v>10542</v>
      </c>
    </row>
    <row r="1852" spans="1:2" x14ac:dyDescent="0.25">
      <c r="A1852" s="78" t="s">
        <v>5080</v>
      </c>
      <c r="B1852" s="78" t="s">
        <v>10542</v>
      </c>
    </row>
    <row r="1853" spans="1:2" x14ac:dyDescent="0.25">
      <c r="A1853" s="78" t="s">
        <v>5081</v>
      </c>
      <c r="B1853" s="78" t="s">
        <v>10542</v>
      </c>
    </row>
    <row r="1854" spans="1:2" x14ac:dyDescent="0.25">
      <c r="A1854" s="78" t="s">
        <v>5082</v>
      </c>
      <c r="B1854" s="78" t="s">
        <v>10542</v>
      </c>
    </row>
    <row r="1855" spans="1:2" x14ac:dyDescent="0.25">
      <c r="A1855" s="78" t="s">
        <v>5083</v>
      </c>
      <c r="B1855" s="78" t="s">
        <v>10542</v>
      </c>
    </row>
    <row r="1856" spans="1:2" x14ac:dyDescent="0.25">
      <c r="A1856" s="78" t="s">
        <v>5084</v>
      </c>
      <c r="B1856" s="78" t="s">
        <v>10542</v>
      </c>
    </row>
    <row r="1857" spans="1:2" x14ac:dyDescent="0.25">
      <c r="A1857" s="78" t="s">
        <v>5085</v>
      </c>
      <c r="B1857" s="78" t="s">
        <v>10542</v>
      </c>
    </row>
    <row r="1858" spans="1:2" x14ac:dyDescent="0.25">
      <c r="A1858" s="78" t="s">
        <v>5086</v>
      </c>
      <c r="B1858" s="78" t="s">
        <v>10542</v>
      </c>
    </row>
    <row r="1859" spans="1:2" x14ac:dyDescent="0.25">
      <c r="A1859" s="78" t="s">
        <v>5087</v>
      </c>
      <c r="B1859" s="78" t="s">
        <v>10542</v>
      </c>
    </row>
    <row r="1860" spans="1:2" x14ac:dyDescent="0.25">
      <c r="A1860" s="78" t="s">
        <v>5088</v>
      </c>
      <c r="B1860" s="78" t="s">
        <v>10542</v>
      </c>
    </row>
    <row r="1861" spans="1:2" x14ac:dyDescent="0.25">
      <c r="A1861" s="78" t="s">
        <v>5089</v>
      </c>
      <c r="B1861" s="78" t="s">
        <v>10542</v>
      </c>
    </row>
    <row r="1862" spans="1:2" x14ac:dyDescent="0.25">
      <c r="A1862" s="78" t="s">
        <v>5090</v>
      </c>
      <c r="B1862" s="78" t="s">
        <v>10542</v>
      </c>
    </row>
    <row r="1863" spans="1:2" x14ac:dyDescent="0.25">
      <c r="A1863" s="78" t="s">
        <v>5091</v>
      </c>
      <c r="B1863" s="78" t="s">
        <v>10542</v>
      </c>
    </row>
    <row r="1864" spans="1:2" x14ac:dyDescent="0.25">
      <c r="A1864" s="78" t="s">
        <v>5092</v>
      </c>
      <c r="B1864" s="78" t="s">
        <v>10542</v>
      </c>
    </row>
    <row r="1865" spans="1:2" x14ac:dyDescent="0.25">
      <c r="A1865" s="78" t="s">
        <v>5093</v>
      </c>
      <c r="B1865" s="78" t="s">
        <v>10542</v>
      </c>
    </row>
    <row r="1866" spans="1:2" x14ac:dyDescent="0.25">
      <c r="A1866" s="78" t="s">
        <v>5094</v>
      </c>
      <c r="B1866" s="78" t="s">
        <v>10542</v>
      </c>
    </row>
    <row r="1867" spans="1:2" x14ac:dyDescent="0.25">
      <c r="A1867" s="78" t="s">
        <v>5095</v>
      </c>
      <c r="B1867" s="78" t="s">
        <v>10542</v>
      </c>
    </row>
    <row r="1868" spans="1:2" x14ac:dyDescent="0.25">
      <c r="A1868" s="78" t="s">
        <v>5096</v>
      </c>
      <c r="B1868" s="78" t="s">
        <v>10542</v>
      </c>
    </row>
    <row r="1869" spans="1:2" x14ac:dyDescent="0.25">
      <c r="A1869" s="78" t="s">
        <v>5097</v>
      </c>
      <c r="B1869" s="78" t="s">
        <v>10542</v>
      </c>
    </row>
    <row r="1870" spans="1:2" x14ac:dyDescent="0.25">
      <c r="A1870" s="78" t="s">
        <v>5098</v>
      </c>
      <c r="B1870" s="78" t="s">
        <v>10542</v>
      </c>
    </row>
    <row r="1871" spans="1:2" x14ac:dyDescent="0.25">
      <c r="A1871" s="78" t="s">
        <v>5099</v>
      </c>
      <c r="B1871" s="78" t="s">
        <v>10542</v>
      </c>
    </row>
    <row r="1872" spans="1:2" x14ac:dyDescent="0.25">
      <c r="A1872" s="78" t="s">
        <v>5100</v>
      </c>
      <c r="B1872" s="78" t="s">
        <v>10542</v>
      </c>
    </row>
    <row r="1873" spans="1:2" x14ac:dyDescent="0.25">
      <c r="A1873" s="78" t="s">
        <v>5101</v>
      </c>
      <c r="B1873" s="78" t="s">
        <v>10542</v>
      </c>
    </row>
    <row r="1874" spans="1:2" x14ac:dyDescent="0.25">
      <c r="A1874" s="78" t="s">
        <v>5102</v>
      </c>
      <c r="B1874" s="78" t="s">
        <v>10542</v>
      </c>
    </row>
    <row r="1875" spans="1:2" x14ac:dyDescent="0.25">
      <c r="A1875" s="78" t="s">
        <v>5103</v>
      </c>
      <c r="B1875" s="78" t="s">
        <v>10542</v>
      </c>
    </row>
    <row r="1876" spans="1:2" x14ac:dyDescent="0.25">
      <c r="A1876" s="78" t="s">
        <v>5104</v>
      </c>
      <c r="B1876" s="78" t="s">
        <v>10542</v>
      </c>
    </row>
    <row r="1877" spans="1:2" x14ac:dyDescent="0.25">
      <c r="A1877" s="78" t="s">
        <v>5105</v>
      </c>
      <c r="B1877" s="78" t="s">
        <v>10542</v>
      </c>
    </row>
    <row r="1878" spans="1:2" x14ac:dyDescent="0.25">
      <c r="A1878" s="78" t="s">
        <v>5106</v>
      </c>
      <c r="B1878" s="78" t="s">
        <v>10542</v>
      </c>
    </row>
    <row r="1879" spans="1:2" x14ac:dyDescent="0.25">
      <c r="A1879" s="78" t="s">
        <v>5107</v>
      </c>
      <c r="B1879" s="78" t="s">
        <v>10542</v>
      </c>
    </row>
    <row r="1880" spans="1:2" x14ac:dyDescent="0.25">
      <c r="A1880" s="78" t="s">
        <v>5108</v>
      </c>
      <c r="B1880" s="78" t="s">
        <v>10542</v>
      </c>
    </row>
    <row r="1881" spans="1:2" x14ac:dyDescent="0.25">
      <c r="A1881" s="78" t="s">
        <v>5109</v>
      </c>
      <c r="B1881" s="78" t="s">
        <v>10542</v>
      </c>
    </row>
    <row r="1882" spans="1:2" x14ac:dyDescent="0.25">
      <c r="A1882" s="78" t="s">
        <v>5110</v>
      </c>
      <c r="B1882" s="78" t="s">
        <v>10542</v>
      </c>
    </row>
    <row r="1883" spans="1:2" x14ac:dyDescent="0.25">
      <c r="A1883" s="78" t="s">
        <v>5111</v>
      </c>
      <c r="B1883" s="78" t="s">
        <v>10542</v>
      </c>
    </row>
    <row r="1884" spans="1:2" x14ac:dyDescent="0.25">
      <c r="A1884" s="78" t="s">
        <v>5112</v>
      </c>
      <c r="B1884" s="78" t="s">
        <v>10542</v>
      </c>
    </row>
    <row r="1885" spans="1:2" x14ac:dyDescent="0.25">
      <c r="A1885" s="78" t="s">
        <v>5113</v>
      </c>
      <c r="B1885" s="78" t="s">
        <v>10542</v>
      </c>
    </row>
    <row r="1886" spans="1:2" x14ac:dyDescent="0.25">
      <c r="A1886" s="78" t="s">
        <v>5114</v>
      </c>
      <c r="B1886" s="78" t="s">
        <v>10542</v>
      </c>
    </row>
    <row r="1887" spans="1:2" x14ac:dyDescent="0.25">
      <c r="A1887" s="78" t="s">
        <v>5115</v>
      </c>
      <c r="B1887" s="78" t="s">
        <v>10542</v>
      </c>
    </row>
    <row r="1888" spans="1:2" x14ac:dyDescent="0.25">
      <c r="A1888" s="78" t="s">
        <v>5116</v>
      </c>
      <c r="B1888" s="78" t="s">
        <v>10542</v>
      </c>
    </row>
    <row r="1889" spans="1:2" x14ac:dyDescent="0.25">
      <c r="A1889" s="78" t="s">
        <v>5117</v>
      </c>
      <c r="B1889" s="78" t="s">
        <v>10542</v>
      </c>
    </row>
    <row r="1890" spans="1:2" x14ac:dyDescent="0.25">
      <c r="A1890" s="78" t="s">
        <v>5118</v>
      </c>
      <c r="B1890" s="78" t="s">
        <v>10542</v>
      </c>
    </row>
    <row r="1891" spans="1:2" x14ac:dyDescent="0.25">
      <c r="A1891" s="78" t="s">
        <v>5119</v>
      </c>
      <c r="B1891" s="78" t="s">
        <v>10542</v>
      </c>
    </row>
    <row r="1892" spans="1:2" x14ac:dyDescent="0.25">
      <c r="A1892" s="78" t="s">
        <v>5120</v>
      </c>
      <c r="B1892" s="78" t="s">
        <v>10542</v>
      </c>
    </row>
    <row r="1893" spans="1:2" x14ac:dyDescent="0.25">
      <c r="A1893" s="78" t="s">
        <v>5121</v>
      </c>
      <c r="B1893" s="78" t="s">
        <v>10542</v>
      </c>
    </row>
    <row r="1894" spans="1:2" x14ac:dyDescent="0.25">
      <c r="A1894" s="78" t="s">
        <v>5122</v>
      </c>
      <c r="B1894" s="78" t="s">
        <v>10542</v>
      </c>
    </row>
    <row r="1895" spans="1:2" x14ac:dyDescent="0.25">
      <c r="A1895" s="78" t="s">
        <v>5123</v>
      </c>
      <c r="B1895" s="78" t="s">
        <v>10542</v>
      </c>
    </row>
    <row r="1896" spans="1:2" x14ac:dyDescent="0.25">
      <c r="A1896" s="78" t="s">
        <v>5124</v>
      </c>
      <c r="B1896" s="78" t="s">
        <v>10542</v>
      </c>
    </row>
    <row r="1897" spans="1:2" x14ac:dyDescent="0.25">
      <c r="A1897" s="78" t="s">
        <v>5125</v>
      </c>
      <c r="B1897" s="78" t="s">
        <v>10542</v>
      </c>
    </row>
    <row r="1898" spans="1:2" x14ac:dyDescent="0.25">
      <c r="A1898" s="78" t="s">
        <v>5126</v>
      </c>
      <c r="B1898" s="78" t="s">
        <v>10542</v>
      </c>
    </row>
    <row r="1899" spans="1:2" x14ac:dyDescent="0.25">
      <c r="A1899" s="78" t="s">
        <v>5127</v>
      </c>
      <c r="B1899" s="78" t="s">
        <v>10542</v>
      </c>
    </row>
    <row r="1900" spans="1:2" x14ac:dyDescent="0.25">
      <c r="A1900" s="78" t="s">
        <v>5128</v>
      </c>
      <c r="B1900" s="78" t="s">
        <v>10542</v>
      </c>
    </row>
    <row r="1901" spans="1:2" x14ac:dyDescent="0.25">
      <c r="A1901" s="78" t="s">
        <v>5129</v>
      </c>
      <c r="B1901" s="78" t="s">
        <v>10542</v>
      </c>
    </row>
    <row r="1902" spans="1:2" x14ac:dyDescent="0.25">
      <c r="A1902" s="78" t="s">
        <v>5130</v>
      </c>
      <c r="B1902" s="78" t="s">
        <v>10542</v>
      </c>
    </row>
    <row r="1903" spans="1:2" x14ac:dyDescent="0.25">
      <c r="A1903" s="78" t="s">
        <v>5131</v>
      </c>
      <c r="B1903" s="78" t="s">
        <v>10542</v>
      </c>
    </row>
    <row r="1904" spans="1:2" x14ac:dyDescent="0.25">
      <c r="A1904" s="78" t="s">
        <v>5132</v>
      </c>
      <c r="B1904" s="78" t="s">
        <v>10542</v>
      </c>
    </row>
    <row r="1905" spans="1:2" x14ac:dyDescent="0.25">
      <c r="A1905" s="78" t="s">
        <v>5133</v>
      </c>
      <c r="B1905" s="78" t="s">
        <v>10542</v>
      </c>
    </row>
    <row r="1906" spans="1:2" x14ac:dyDescent="0.25">
      <c r="A1906" s="78" t="s">
        <v>5134</v>
      </c>
      <c r="B1906" s="78" t="s">
        <v>10542</v>
      </c>
    </row>
    <row r="1907" spans="1:2" x14ac:dyDescent="0.25">
      <c r="A1907" s="78" t="s">
        <v>5135</v>
      </c>
      <c r="B1907" s="78" t="s">
        <v>10542</v>
      </c>
    </row>
    <row r="1908" spans="1:2" x14ac:dyDescent="0.25">
      <c r="A1908" s="78" t="s">
        <v>5136</v>
      </c>
      <c r="B1908" s="78" t="s">
        <v>10542</v>
      </c>
    </row>
    <row r="1909" spans="1:2" x14ac:dyDescent="0.25">
      <c r="A1909" s="78" t="s">
        <v>5137</v>
      </c>
      <c r="B1909" s="78" t="s">
        <v>10542</v>
      </c>
    </row>
    <row r="1910" spans="1:2" x14ac:dyDescent="0.25">
      <c r="A1910" s="78" t="s">
        <v>5138</v>
      </c>
      <c r="B1910" s="78" t="s">
        <v>10542</v>
      </c>
    </row>
    <row r="1911" spans="1:2" x14ac:dyDescent="0.25">
      <c r="A1911" s="78" t="s">
        <v>5139</v>
      </c>
      <c r="B1911" s="78" t="s">
        <v>10542</v>
      </c>
    </row>
    <row r="1912" spans="1:2" x14ac:dyDescent="0.25">
      <c r="A1912" s="78" t="s">
        <v>5140</v>
      </c>
      <c r="B1912" s="78" t="s">
        <v>10542</v>
      </c>
    </row>
    <row r="1913" spans="1:2" x14ac:dyDescent="0.25">
      <c r="A1913" s="78" t="s">
        <v>5141</v>
      </c>
      <c r="B1913" s="78" t="s">
        <v>10542</v>
      </c>
    </row>
    <row r="1914" spans="1:2" x14ac:dyDescent="0.25">
      <c r="A1914" s="78" t="s">
        <v>5142</v>
      </c>
      <c r="B1914" s="78" t="s">
        <v>10542</v>
      </c>
    </row>
    <row r="1915" spans="1:2" x14ac:dyDescent="0.25">
      <c r="A1915" s="78" t="s">
        <v>5143</v>
      </c>
      <c r="B1915" s="78" t="s">
        <v>10542</v>
      </c>
    </row>
    <row r="1916" spans="1:2" x14ac:dyDescent="0.25">
      <c r="A1916" s="78" t="s">
        <v>5144</v>
      </c>
      <c r="B1916" s="78" t="s">
        <v>10542</v>
      </c>
    </row>
    <row r="1917" spans="1:2" x14ac:dyDescent="0.25">
      <c r="A1917" s="78" t="s">
        <v>5145</v>
      </c>
      <c r="B1917" s="78" t="s">
        <v>10542</v>
      </c>
    </row>
    <row r="1918" spans="1:2" x14ac:dyDescent="0.25">
      <c r="A1918" s="78" t="s">
        <v>5146</v>
      </c>
      <c r="B1918" s="78" t="s">
        <v>10542</v>
      </c>
    </row>
    <row r="1919" spans="1:2" x14ac:dyDescent="0.25">
      <c r="A1919" s="78" t="s">
        <v>5147</v>
      </c>
      <c r="B1919" s="78" t="s">
        <v>10542</v>
      </c>
    </row>
    <row r="1920" spans="1:2" x14ac:dyDescent="0.25">
      <c r="A1920" s="78" t="s">
        <v>5148</v>
      </c>
      <c r="B1920" s="78" t="s">
        <v>10542</v>
      </c>
    </row>
    <row r="1921" spans="1:2" x14ac:dyDescent="0.25">
      <c r="A1921" s="78" t="s">
        <v>5149</v>
      </c>
      <c r="B1921" s="78" t="s">
        <v>10542</v>
      </c>
    </row>
    <row r="1922" spans="1:2" x14ac:dyDescent="0.25">
      <c r="A1922" s="78" t="s">
        <v>5150</v>
      </c>
      <c r="B1922" s="78" t="s">
        <v>10542</v>
      </c>
    </row>
    <row r="1923" spans="1:2" x14ac:dyDescent="0.25">
      <c r="A1923" s="78" t="s">
        <v>5151</v>
      </c>
      <c r="B1923" s="78" t="s">
        <v>10542</v>
      </c>
    </row>
    <row r="1924" spans="1:2" x14ac:dyDescent="0.25">
      <c r="A1924" s="78" t="s">
        <v>5152</v>
      </c>
      <c r="B1924" s="78" t="s">
        <v>10542</v>
      </c>
    </row>
    <row r="1925" spans="1:2" x14ac:dyDescent="0.25">
      <c r="A1925" s="78" t="s">
        <v>5153</v>
      </c>
      <c r="B1925" s="78" t="s">
        <v>10542</v>
      </c>
    </row>
    <row r="1926" spans="1:2" x14ac:dyDescent="0.25">
      <c r="A1926" s="78" t="s">
        <v>5154</v>
      </c>
      <c r="B1926" s="78" t="s">
        <v>10542</v>
      </c>
    </row>
    <row r="1927" spans="1:2" x14ac:dyDescent="0.25">
      <c r="A1927" s="78" t="s">
        <v>5155</v>
      </c>
      <c r="B1927" s="78" t="s">
        <v>10542</v>
      </c>
    </row>
    <row r="1928" spans="1:2" x14ac:dyDescent="0.25">
      <c r="A1928" s="78" t="s">
        <v>5156</v>
      </c>
      <c r="B1928" s="78" t="s">
        <v>10542</v>
      </c>
    </row>
    <row r="1929" spans="1:2" x14ac:dyDescent="0.25">
      <c r="A1929" s="78" t="s">
        <v>5157</v>
      </c>
      <c r="B1929" s="78" t="s">
        <v>10542</v>
      </c>
    </row>
    <row r="1930" spans="1:2" x14ac:dyDescent="0.25">
      <c r="A1930" s="78" t="s">
        <v>5158</v>
      </c>
      <c r="B1930" s="78" t="s">
        <v>10542</v>
      </c>
    </row>
    <row r="1931" spans="1:2" x14ac:dyDescent="0.25">
      <c r="A1931" s="78" t="s">
        <v>5159</v>
      </c>
      <c r="B1931" s="78" t="s">
        <v>10542</v>
      </c>
    </row>
    <row r="1932" spans="1:2" x14ac:dyDescent="0.25">
      <c r="A1932" s="78" t="s">
        <v>5160</v>
      </c>
      <c r="B1932" s="78" t="s">
        <v>10542</v>
      </c>
    </row>
    <row r="1933" spans="1:2" x14ac:dyDescent="0.25">
      <c r="A1933" s="78" t="s">
        <v>5161</v>
      </c>
      <c r="B1933" s="78" t="s">
        <v>10542</v>
      </c>
    </row>
    <row r="1934" spans="1:2" x14ac:dyDescent="0.25">
      <c r="A1934" s="78" t="s">
        <v>5162</v>
      </c>
      <c r="B1934" s="78" t="s">
        <v>10542</v>
      </c>
    </row>
    <row r="1935" spans="1:2" x14ac:dyDescent="0.25">
      <c r="A1935" s="78" t="s">
        <v>5163</v>
      </c>
      <c r="B1935" s="78" t="s">
        <v>10542</v>
      </c>
    </row>
    <row r="1936" spans="1:2" x14ac:dyDescent="0.25">
      <c r="A1936" s="78" t="s">
        <v>5164</v>
      </c>
      <c r="B1936" s="78" t="s">
        <v>10542</v>
      </c>
    </row>
    <row r="1937" spans="1:2" x14ac:dyDescent="0.25">
      <c r="A1937" s="78" t="s">
        <v>5165</v>
      </c>
      <c r="B1937" s="78" t="s">
        <v>10542</v>
      </c>
    </row>
    <row r="1938" spans="1:2" x14ac:dyDescent="0.25">
      <c r="A1938" s="78" t="s">
        <v>5166</v>
      </c>
      <c r="B1938" s="78" t="s">
        <v>10542</v>
      </c>
    </row>
    <row r="1939" spans="1:2" x14ac:dyDescent="0.25">
      <c r="A1939" s="78" t="s">
        <v>5167</v>
      </c>
      <c r="B1939" s="78" t="s">
        <v>10542</v>
      </c>
    </row>
    <row r="1940" spans="1:2" x14ac:dyDescent="0.25">
      <c r="A1940" s="78" t="s">
        <v>5168</v>
      </c>
      <c r="B1940" s="78" t="s">
        <v>10542</v>
      </c>
    </row>
    <row r="1941" spans="1:2" x14ac:dyDescent="0.25">
      <c r="A1941" s="78" t="s">
        <v>5169</v>
      </c>
      <c r="B1941" s="78" t="s">
        <v>10542</v>
      </c>
    </row>
    <row r="1942" spans="1:2" x14ac:dyDescent="0.25">
      <c r="A1942" s="78" t="s">
        <v>5170</v>
      </c>
      <c r="B1942" s="78" t="s">
        <v>10542</v>
      </c>
    </row>
    <row r="1943" spans="1:2" x14ac:dyDescent="0.25">
      <c r="A1943" s="78" t="s">
        <v>5171</v>
      </c>
      <c r="B1943" s="78" t="s">
        <v>10542</v>
      </c>
    </row>
    <row r="1944" spans="1:2" x14ac:dyDescent="0.25">
      <c r="A1944" s="78" t="s">
        <v>5172</v>
      </c>
      <c r="B1944" s="78" t="s">
        <v>10542</v>
      </c>
    </row>
    <row r="1945" spans="1:2" x14ac:dyDescent="0.25">
      <c r="A1945" s="78" t="s">
        <v>5173</v>
      </c>
      <c r="B1945" s="78" t="s">
        <v>10542</v>
      </c>
    </row>
    <row r="1946" spans="1:2" x14ac:dyDescent="0.25">
      <c r="A1946" s="78" t="s">
        <v>5174</v>
      </c>
      <c r="B1946" s="78" t="s">
        <v>10542</v>
      </c>
    </row>
    <row r="1947" spans="1:2" x14ac:dyDescent="0.25">
      <c r="A1947" s="78" t="s">
        <v>5175</v>
      </c>
      <c r="B1947" s="78" t="s">
        <v>10542</v>
      </c>
    </row>
    <row r="1948" spans="1:2" x14ac:dyDescent="0.25">
      <c r="A1948" s="78" t="s">
        <v>5176</v>
      </c>
      <c r="B1948" s="78" t="s">
        <v>10542</v>
      </c>
    </row>
    <row r="1949" spans="1:2" x14ac:dyDescent="0.25">
      <c r="A1949" s="78" t="s">
        <v>5177</v>
      </c>
      <c r="B1949" s="78" t="s">
        <v>10542</v>
      </c>
    </row>
    <row r="1950" spans="1:2" x14ac:dyDescent="0.25">
      <c r="A1950" s="78" t="s">
        <v>5178</v>
      </c>
      <c r="B1950" s="78" t="s">
        <v>10542</v>
      </c>
    </row>
    <row r="1951" spans="1:2" x14ac:dyDescent="0.25">
      <c r="A1951" s="78" t="s">
        <v>5179</v>
      </c>
      <c r="B1951" s="78" t="s">
        <v>10542</v>
      </c>
    </row>
    <row r="1952" spans="1:2" x14ac:dyDescent="0.25">
      <c r="A1952" s="78" t="s">
        <v>5180</v>
      </c>
      <c r="B1952" s="78" t="s">
        <v>10542</v>
      </c>
    </row>
    <row r="1953" spans="1:2" x14ac:dyDescent="0.25">
      <c r="A1953" s="78" t="s">
        <v>5181</v>
      </c>
      <c r="B1953" s="78" t="s">
        <v>10542</v>
      </c>
    </row>
    <row r="1954" spans="1:2" x14ac:dyDescent="0.25">
      <c r="A1954" s="78" t="s">
        <v>5182</v>
      </c>
      <c r="B1954" s="78" t="s">
        <v>10542</v>
      </c>
    </row>
    <row r="1955" spans="1:2" x14ac:dyDescent="0.25">
      <c r="A1955" s="78" t="s">
        <v>5183</v>
      </c>
      <c r="B1955" s="78" t="s">
        <v>10542</v>
      </c>
    </row>
    <row r="1956" spans="1:2" x14ac:dyDescent="0.25">
      <c r="A1956" s="78" t="s">
        <v>5184</v>
      </c>
      <c r="B1956" s="78" t="s">
        <v>10542</v>
      </c>
    </row>
    <row r="1957" spans="1:2" x14ac:dyDescent="0.25">
      <c r="A1957" s="78" t="s">
        <v>5185</v>
      </c>
      <c r="B1957" s="78" t="s">
        <v>10542</v>
      </c>
    </row>
    <row r="1958" spans="1:2" x14ac:dyDescent="0.25">
      <c r="A1958" s="78" t="s">
        <v>5186</v>
      </c>
      <c r="B1958" s="78" t="s">
        <v>10542</v>
      </c>
    </row>
    <row r="1959" spans="1:2" x14ac:dyDescent="0.25">
      <c r="A1959" s="78" t="s">
        <v>5187</v>
      </c>
      <c r="B1959" s="78" t="s">
        <v>10542</v>
      </c>
    </row>
    <row r="1960" spans="1:2" x14ac:dyDescent="0.25">
      <c r="A1960" s="78" t="s">
        <v>5188</v>
      </c>
      <c r="B1960" s="78" t="s">
        <v>10542</v>
      </c>
    </row>
    <row r="1961" spans="1:2" x14ac:dyDescent="0.25">
      <c r="A1961" s="78" t="s">
        <v>5189</v>
      </c>
      <c r="B1961" s="78" t="s">
        <v>10542</v>
      </c>
    </row>
    <row r="1962" spans="1:2" x14ac:dyDescent="0.25">
      <c r="A1962" s="78" t="s">
        <v>5190</v>
      </c>
      <c r="B1962" s="78" t="s">
        <v>10542</v>
      </c>
    </row>
    <row r="1963" spans="1:2" x14ac:dyDescent="0.25">
      <c r="A1963" s="78" t="s">
        <v>5191</v>
      </c>
      <c r="B1963" s="78" t="s">
        <v>10542</v>
      </c>
    </row>
    <row r="1964" spans="1:2" x14ac:dyDescent="0.25">
      <c r="A1964" s="78" t="s">
        <v>5192</v>
      </c>
      <c r="B1964" s="78" t="s">
        <v>10542</v>
      </c>
    </row>
    <row r="1965" spans="1:2" x14ac:dyDescent="0.25">
      <c r="A1965" s="78" t="s">
        <v>5193</v>
      </c>
      <c r="B1965" s="78" t="s">
        <v>10542</v>
      </c>
    </row>
    <row r="1966" spans="1:2" x14ac:dyDescent="0.25">
      <c r="A1966" s="78" t="s">
        <v>5194</v>
      </c>
      <c r="B1966" s="78" t="s">
        <v>10542</v>
      </c>
    </row>
    <row r="1967" spans="1:2" x14ac:dyDescent="0.25">
      <c r="A1967" s="78" t="s">
        <v>5195</v>
      </c>
      <c r="B1967" s="78" t="s">
        <v>10542</v>
      </c>
    </row>
    <row r="1968" spans="1:2" x14ac:dyDescent="0.25">
      <c r="A1968" s="78" t="s">
        <v>5196</v>
      </c>
      <c r="B1968" s="78" t="s">
        <v>10542</v>
      </c>
    </row>
    <row r="1969" spans="1:2" x14ac:dyDescent="0.25">
      <c r="A1969" s="78" t="s">
        <v>5197</v>
      </c>
      <c r="B1969" s="78" t="s">
        <v>10542</v>
      </c>
    </row>
    <row r="1970" spans="1:2" x14ac:dyDescent="0.25">
      <c r="A1970" s="78" t="s">
        <v>5198</v>
      </c>
      <c r="B1970" s="78" t="s">
        <v>10542</v>
      </c>
    </row>
    <row r="1971" spans="1:2" x14ac:dyDescent="0.25">
      <c r="A1971" s="78" t="s">
        <v>5199</v>
      </c>
      <c r="B1971" s="78" t="s">
        <v>10542</v>
      </c>
    </row>
    <row r="1972" spans="1:2" x14ac:dyDescent="0.25">
      <c r="A1972" s="78" t="s">
        <v>5200</v>
      </c>
      <c r="B1972" s="78" t="s">
        <v>10542</v>
      </c>
    </row>
    <row r="1973" spans="1:2" x14ac:dyDescent="0.25">
      <c r="A1973" s="78" t="s">
        <v>5201</v>
      </c>
      <c r="B1973" s="78" t="s">
        <v>10542</v>
      </c>
    </row>
    <row r="1974" spans="1:2" x14ac:dyDescent="0.25">
      <c r="A1974" s="78" t="s">
        <v>5202</v>
      </c>
      <c r="B1974" s="78" t="s">
        <v>10542</v>
      </c>
    </row>
    <row r="1975" spans="1:2" x14ac:dyDescent="0.25">
      <c r="A1975" s="78" t="s">
        <v>5203</v>
      </c>
      <c r="B1975" s="78" t="s">
        <v>10542</v>
      </c>
    </row>
    <row r="1976" spans="1:2" x14ac:dyDescent="0.25">
      <c r="A1976" s="78" t="s">
        <v>5204</v>
      </c>
      <c r="B1976" s="78" t="s">
        <v>10542</v>
      </c>
    </row>
    <row r="1977" spans="1:2" x14ac:dyDescent="0.25">
      <c r="A1977" s="78" t="s">
        <v>5205</v>
      </c>
      <c r="B1977" s="78" t="s">
        <v>10542</v>
      </c>
    </row>
    <row r="1978" spans="1:2" x14ac:dyDescent="0.25">
      <c r="A1978" s="78" t="s">
        <v>5206</v>
      </c>
      <c r="B1978" s="78" t="s">
        <v>10542</v>
      </c>
    </row>
    <row r="1979" spans="1:2" x14ac:dyDescent="0.25">
      <c r="A1979" s="78" t="s">
        <v>5207</v>
      </c>
      <c r="B1979" s="78" t="s">
        <v>10542</v>
      </c>
    </row>
    <row r="1980" spans="1:2" x14ac:dyDescent="0.25">
      <c r="A1980" s="78" t="s">
        <v>5208</v>
      </c>
      <c r="B1980" s="78" t="s">
        <v>10542</v>
      </c>
    </row>
    <row r="1981" spans="1:2" x14ac:dyDescent="0.25">
      <c r="A1981" s="78" t="s">
        <v>5209</v>
      </c>
      <c r="B1981" s="78" t="s">
        <v>10542</v>
      </c>
    </row>
    <row r="1982" spans="1:2" x14ac:dyDescent="0.25">
      <c r="A1982" s="78" t="s">
        <v>5210</v>
      </c>
      <c r="B1982" s="78" t="s">
        <v>10542</v>
      </c>
    </row>
    <row r="1983" spans="1:2" x14ac:dyDescent="0.25">
      <c r="A1983" s="78" t="s">
        <v>5211</v>
      </c>
      <c r="B1983" s="78" t="s">
        <v>10542</v>
      </c>
    </row>
    <row r="1984" spans="1:2" x14ac:dyDescent="0.25">
      <c r="A1984" s="78" t="s">
        <v>5212</v>
      </c>
      <c r="B1984" s="78" t="s">
        <v>10542</v>
      </c>
    </row>
    <row r="1985" spans="1:2" x14ac:dyDescent="0.25">
      <c r="A1985" s="78" t="s">
        <v>5213</v>
      </c>
      <c r="B1985" s="78" t="s">
        <v>10542</v>
      </c>
    </row>
    <row r="1986" spans="1:2" x14ac:dyDescent="0.25">
      <c r="A1986" s="78" t="s">
        <v>5214</v>
      </c>
      <c r="B1986" s="78" t="s">
        <v>10542</v>
      </c>
    </row>
    <row r="1987" spans="1:2" x14ac:dyDescent="0.25">
      <c r="A1987" s="78" t="s">
        <v>5215</v>
      </c>
      <c r="B1987" s="78" t="s">
        <v>10542</v>
      </c>
    </row>
    <row r="1988" spans="1:2" x14ac:dyDescent="0.25">
      <c r="A1988" s="78" t="s">
        <v>5216</v>
      </c>
      <c r="B1988" s="78" t="s">
        <v>10542</v>
      </c>
    </row>
    <row r="1989" spans="1:2" x14ac:dyDescent="0.25">
      <c r="A1989" s="78" t="s">
        <v>5217</v>
      </c>
      <c r="B1989" s="78" t="s">
        <v>10542</v>
      </c>
    </row>
    <row r="1990" spans="1:2" x14ac:dyDescent="0.25">
      <c r="A1990" s="78" t="s">
        <v>5218</v>
      </c>
      <c r="B1990" s="78" t="s">
        <v>10542</v>
      </c>
    </row>
    <row r="1991" spans="1:2" x14ac:dyDescent="0.25">
      <c r="A1991" s="78" t="s">
        <v>5219</v>
      </c>
      <c r="B1991" s="78" t="s">
        <v>10542</v>
      </c>
    </row>
    <row r="1992" spans="1:2" x14ac:dyDescent="0.25">
      <c r="A1992" s="78" t="s">
        <v>5220</v>
      </c>
      <c r="B1992" s="78" t="s">
        <v>10542</v>
      </c>
    </row>
    <row r="1993" spans="1:2" x14ac:dyDescent="0.25">
      <c r="A1993" s="78" t="s">
        <v>5221</v>
      </c>
      <c r="B1993" s="78" t="s">
        <v>10542</v>
      </c>
    </row>
    <row r="1994" spans="1:2" x14ac:dyDescent="0.25">
      <c r="A1994" s="78" t="s">
        <v>5222</v>
      </c>
      <c r="B1994" s="78" t="s">
        <v>10542</v>
      </c>
    </row>
    <row r="1995" spans="1:2" x14ac:dyDescent="0.25">
      <c r="A1995" s="78" t="s">
        <v>5223</v>
      </c>
      <c r="B1995" s="78" t="s">
        <v>10542</v>
      </c>
    </row>
    <row r="1996" spans="1:2" x14ac:dyDescent="0.25">
      <c r="A1996" s="78" t="s">
        <v>5224</v>
      </c>
      <c r="B1996" s="78" t="s">
        <v>10542</v>
      </c>
    </row>
    <row r="1997" spans="1:2" x14ac:dyDescent="0.25">
      <c r="A1997" s="78" t="s">
        <v>5225</v>
      </c>
      <c r="B1997" s="78" t="s">
        <v>10542</v>
      </c>
    </row>
    <row r="1998" spans="1:2" x14ac:dyDescent="0.25">
      <c r="A1998" s="78" t="s">
        <v>5226</v>
      </c>
      <c r="B1998" s="78" t="s">
        <v>10542</v>
      </c>
    </row>
    <row r="1999" spans="1:2" x14ac:dyDescent="0.25">
      <c r="A1999" s="78" t="s">
        <v>5227</v>
      </c>
      <c r="B1999" s="78" t="s">
        <v>10542</v>
      </c>
    </row>
    <row r="2000" spans="1:2" x14ac:dyDescent="0.25">
      <c r="A2000" s="78" t="s">
        <v>5228</v>
      </c>
      <c r="B2000" s="78" t="s">
        <v>10542</v>
      </c>
    </row>
    <row r="2001" spans="1:2" x14ac:dyDescent="0.25">
      <c r="A2001" s="78" t="s">
        <v>5229</v>
      </c>
      <c r="B2001" s="78" t="s">
        <v>10542</v>
      </c>
    </row>
    <row r="2002" spans="1:2" x14ac:dyDescent="0.25">
      <c r="A2002" s="78" t="s">
        <v>5230</v>
      </c>
      <c r="B2002" s="78" t="s">
        <v>10542</v>
      </c>
    </row>
    <row r="2003" spans="1:2" x14ac:dyDescent="0.25">
      <c r="A2003" s="78" t="s">
        <v>5231</v>
      </c>
      <c r="B2003" s="78" t="s">
        <v>10542</v>
      </c>
    </row>
    <row r="2004" spans="1:2" x14ac:dyDescent="0.25">
      <c r="A2004" s="78" t="s">
        <v>5232</v>
      </c>
      <c r="B2004" s="78" t="s">
        <v>10542</v>
      </c>
    </row>
    <row r="2005" spans="1:2" x14ac:dyDescent="0.25">
      <c r="A2005" s="78" t="s">
        <v>5233</v>
      </c>
      <c r="B2005" s="78" t="s">
        <v>10542</v>
      </c>
    </row>
    <row r="2006" spans="1:2" x14ac:dyDescent="0.25">
      <c r="A2006" s="78" t="s">
        <v>5234</v>
      </c>
      <c r="B2006" s="78" t="s">
        <v>10542</v>
      </c>
    </row>
    <row r="2007" spans="1:2" x14ac:dyDescent="0.25">
      <c r="A2007" s="78" t="s">
        <v>5235</v>
      </c>
      <c r="B2007" s="78" t="s">
        <v>10542</v>
      </c>
    </row>
    <row r="2008" spans="1:2" x14ac:dyDescent="0.25">
      <c r="A2008" s="78" t="s">
        <v>5236</v>
      </c>
      <c r="B2008" s="78" t="s">
        <v>10542</v>
      </c>
    </row>
    <row r="2009" spans="1:2" x14ac:dyDescent="0.25">
      <c r="A2009" s="78" t="s">
        <v>5237</v>
      </c>
      <c r="B2009" s="78" t="s">
        <v>10542</v>
      </c>
    </row>
    <row r="2010" spans="1:2" x14ac:dyDescent="0.25">
      <c r="A2010" s="78" t="s">
        <v>5238</v>
      </c>
      <c r="B2010" s="78" t="s">
        <v>10542</v>
      </c>
    </row>
    <row r="2011" spans="1:2" x14ac:dyDescent="0.25">
      <c r="A2011" s="78" t="s">
        <v>5239</v>
      </c>
      <c r="B2011" s="78" t="s">
        <v>10542</v>
      </c>
    </row>
    <row r="2012" spans="1:2" x14ac:dyDescent="0.25">
      <c r="A2012" s="78" t="s">
        <v>5240</v>
      </c>
      <c r="B2012" s="78" t="s">
        <v>10542</v>
      </c>
    </row>
    <row r="2013" spans="1:2" x14ac:dyDescent="0.25">
      <c r="A2013" s="78" t="s">
        <v>5241</v>
      </c>
      <c r="B2013" s="78" t="s">
        <v>10542</v>
      </c>
    </row>
    <row r="2014" spans="1:2" x14ac:dyDescent="0.25">
      <c r="A2014" s="78" t="s">
        <v>5242</v>
      </c>
      <c r="B2014" s="78" t="s">
        <v>10542</v>
      </c>
    </row>
    <row r="2015" spans="1:2" x14ac:dyDescent="0.25">
      <c r="A2015" s="78" t="s">
        <v>5243</v>
      </c>
      <c r="B2015" s="78" t="s">
        <v>10542</v>
      </c>
    </row>
    <row r="2016" spans="1:2" x14ac:dyDescent="0.25">
      <c r="A2016" s="78" t="s">
        <v>5244</v>
      </c>
      <c r="B2016" s="78" t="s">
        <v>10542</v>
      </c>
    </row>
    <row r="2017" spans="1:2" x14ac:dyDescent="0.25">
      <c r="A2017" s="78" t="s">
        <v>5245</v>
      </c>
      <c r="B2017" s="78" t="s">
        <v>10542</v>
      </c>
    </row>
    <row r="2018" spans="1:2" x14ac:dyDescent="0.25">
      <c r="A2018" s="78" t="s">
        <v>5246</v>
      </c>
      <c r="B2018" s="78" t="s">
        <v>10542</v>
      </c>
    </row>
    <row r="2019" spans="1:2" x14ac:dyDescent="0.25">
      <c r="A2019" s="78" t="s">
        <v>5247</v>
      </c>
      <c r="B2019" s="78" t="s">
        <v>10542</v>
      </c>
    </row>
    <row r="2020" spans="1:2" x14ac:dyDescent="0.25">
      <c r="A2020" s="78" t="s">
        <v>5248</v>
      </c>
      <c r="B2020" s="78" t="s">
        <v>10542</v>
      </c>
    </row>
    <row r="2021" spans="1:2" x14ac:dyDescent="0.25">
      <c r="A2021" s="78" t="s">
        <v>5249</v>
      </c>
      <c r="B2021" s="78" t="s">
        <v>10542</v>
      </c>
    </row>
    <row r="2022" spans="1:2" x14ac:dyDescent="0.25">
      <c r="A2022" s="78" t="s">
        <v>5250</v>
      </c>
      <c r="B2022" s="78" t="s">
        <v>10542</v>
      </c>
    </row>
    <row r="2023" spans="1:2" x14ac:dyDescent="0.25">
      <c r="A2023" s="78" t="s">
        <v>5251</v>
      </c>
      <c r="B2023" s="78" t="s">
        <v>10542</v>
      </c>
    </row>
    <row r="2024" spans="1:2" x14ac:dyDescent="0.25">
      <c r="A2024" s="78" t="s">
        <v>5252</v>
      </c>
      <c r="B2024" s="78" t="s">
        <v>10542</v>
      </c>
    </row>
    <row r="2025" spans="1:2" x14ac:dyDescent="0.25">
      <c r="A2025" s="78" t="s">
        <v>5253</v>
      </c>
      <c r="B2025" s="78" t="s">
        <v>10542</v>
      </c>
    </row>
    <row r="2026" spans="1:2" x14ac:dyDescent="0.25">
      <c r="A2026" s="78" t="s">
        <v>5254</v>
      </c>
      <c r="B2026" s="78" t="s">
        <v>10542</v>
      </c>
    </row>
    <row r="2027" spans="1:2" x14ac:dyDescent="0.25">
      <c r="A2027" s="78" t="s">
        <v>5255</v>
      </c>
      <c r="B2027" s="78" t="s">
        <v>10542</v>
      </c>
    </row>
    <row r="2028" spans="1:2" x14ac:dyDescent="0.25">
      <c r="A2028" s="78" t="s">
        <v>5256</v>
      </c>
      <c r="B2028" s="78" t="s">
        <v>10542</v>
      </c>
    </row>
    <row r="2029" spans="1:2" x14ac:dyDescent="0.25">
      <c r="A2029" s="78" t="s">
        <v>5257</v>
      </c>
      <c r="B2029" s="78" t="s">
        <v>10542</v>
      </c>
    </row>
    <row r="2030" spans="1:2" x14ac:dyDescent="0.25">
      <c r="A2030" s="78" t="s">
        <v>5258</v>
      </c>
      <c r="B2030" s="78" t="s">
        <v>10542</v>
      </c>
    </row>
    <row r="2031" spans="1:2" x14ac:dyDescent="0.25">
      <c r="A2031" s="78" t="s">
        <v>5259</v>
      </c>
      <c r="B2031" s="78" t="s">
        <v>10542</v>
      </c>
    </row>
    <row r="2032" spans="1:2" x14ac:dyDescent="0.25">
      <c r="A2032" s="78" t="s">
        <v>5260</v>
      </c>
      <c r="B2032" s="78" t="s">
        <v>10542</v>
      </c>
    </row>
    <row r="2033" spans="1:2" x14ac:dyDescent="0.25">
      <c r="A2033" s="78" t="s">
        <v>5261</v>
      </c>
      <c r="B2033" s="78" t="s">
        <v>10542</v>
      </c>
    </row>
    <row r="2034" spans="1:2" x14ac:dyDescent="0.25">
      <c r="A2034" s="78" t="s">
        <v>5262</v>
      </c>
      <c r="B2034" s="78" t="s">
        <v>10542</v>
      </c>
    </row>
    <row r="2035" spans="1:2" x14ac:dyDescent="0.25">
      <c r="A2035" s="78" t="s">
        <v>5263</v>
      </c>
      <c r="B2035" s="78" t="s">
        <v>10542</v>
      </c>
    </row>
    <row r="2036" spans="1:2" x14ac:dyDescent="0.25">
      <c r="A2036" s="78" t="s">
        <v>5264</v>
      </c>
      <c r="B2036" s="78" t="s">
        <v>10542</v>
      </c>
    </row>
    <row r="2037" spans="1:2" x14ac:dyDescent="0.25">
      <c r="A2037" s="78" t="s">
        <v>5265</v>
      </c>
      <c r="B2037" s="78" t="s">
        <v>10542</v>
      </c>
    </row>
    <row r="2038" spans="1:2" x14ac:dyDescent="0.25">
      <c r="A2038" s="78" t="s">
        <v>5266</v>
      </c>
      <c r="B2038" s="78" t="s">
        <v>10542</v>
      </c>
    </row>
    <row r="2039" spans="1:2" x14ac:dyDescent="0.25">
      <c r="A2039" s="78" t="s">
        <v>5267</v>
      </c>
      <c r="B2039" s="78" t="s">
        <v>10542</v>
      </c>
    </row>
    <row r="2040" spans="1:2" x14ac:dyDescent="0.25">
      <c r="A2040" s="78" t="s">
        <v>5268</v>
      </c>
      <c r="B2040" s="78" t="s">
        <v>10542</v>
      </c>
    </row>
    <row r="2041" spans="1:2" x14ac:dyDescent="0.25">
      <c r="A2041" s="78" t="s">
        <v>5269</v>
      </c>
      <c r="B2041" s="78" t="s">
        <v>10542</v>
      </c>
    </row>
    <row r="2042" spans="1:2" x14ac:dyDescent="0.25">
      <c r="A2042" s="78" t="s">
        <v>5270</v>
      </c>
      <c r="B2042" s="78" t="s">
        <v>10542</v>
      </c>
    </row>
    <row r="2043" spans="1:2" x14ac:dyDescent="0.25">
      <c r="A2043" s="78" t="s">
        <v>5271</v>
      </c>
      <c r="B2043" s="78" t="s">
        <v>10542</v>
      </c>
    </row>
    <row r="2044" spans="1:2" x14ac:dyDescent="0.25">
      <c r="A2044" s="78" t="s">
        <v>5272</v>
      </c>
      <c r="B2044" s="78" t="s">
        <v>10542</v>
      </c>
    </row>
    <row r="2045" spans="1:2" x14ac:dyDescent="0.25">
      <c r="A2045" s="78" t="s">
        <v>5273</v>
      </c>
      <c r="B2045" s="78" t="s">
        <v>10542</v>
      </c>
    </row>
    <row r="2046" spans="1:2" x14ac:dyDescent="0.25">
      <c r="A2046" s="78" t="s">
        <v>5274</v>
      </c>
      <c r="B2046" s="78" t="s">
        <v>10542</v>
      </c>
    </row>
    <row r="2047" spans="1:2" x14ac:dyDescent="0.25">
      <c r="A2047" s="78" t="s">
        <v>5275</v>
      </c>
      <c r="B2047" s="78" t="s">
        <v>10542</v>
      </c>
    </row>
    <row r="2048" spans="1:2" x14ac:dyDescent="0.25">
      <c r="A2048" s="78" t="s">
        <v>5276</v>
      </c>
      <c r="B2048" s="78" t="s">
        <v>10542</v>
      </c>
    </row>
    <row r="2049" spans="1:2" x14ac:dyDescent="0.25">
      <c r="A2049" s="78" t="s">
        <v>5277</v>
      </c>
      <c r="B2049" s="78" t="s">
        <v>10542</v>
      </c>
    </row>
    <row r="2050" spans="1:2" x14ac:dyDescent="0.25">
      <c r="A2050" s="78" t="s">
        <v>5278</v>
      </c>
      <c r="B2050" s="78" t="s">
        <v>10542</v>
      </c>
    </row>
    <row r="2051" spans="1:2" x14ac:dyDescent="0.25">
      <c r="A2051" s="78" t="s">
        <v>5279</v>
      </c>
      <c r="B2051" s="78" t="s">
        <v>10542</v>
      </c>
    </row>
    <row r="2052" spans="1:2" x14ac:dyDescent="0.25">
      <c r="A2052" s="78" t="s">
        <v>5280</v>
      </c>
      <c r="B2052" s="78" t="s">
        <v>10542</v>
      </c>
    </row>
    <row r="2053" spans="1:2" x14ac:dyDescent="0.25">
      <c r="A2053" s="78" t="s">
        <v>5281</v>
      </c>
      <c r="B2053" s="78" t="s">
        <v>10542</v>
      </c>
    </row>
    <row r="2054" spans="1:2" x14ac:dyDescent="0.25">
      <c r="A2054" s="78" t="s">
        <v>5282</v>
      </c>
      <c r="B2054" s="78" t="s">
        <v>10542</v>
      </c>
    </row>
    <row r="2055" spans="1:2" x14ac:dyDescent="0.25">
      <c r="A2055" s="78" t="s">
        <v>5283</v>
      </c>
      <c r="B2055" s="78" t="s">
        <v>10542</v>
      </c>
    </row>
    <row r="2056" spans="1:2" x14ac:dyDescent="0.25">
      <c r="A2056" s="78" t="s">
        <v>5284</v>
      </c>
      <c r="B2056" s="78" t="s">
        <v>10542</v>
      </c>
    </row>
    <row r="2057" spans="1:2" x14ac:dyDescent="0.25">
      <c r="A2057" s="78" t="s">
        <v>5285</v>
      </c>
      <c r="B2057" s="78" t="s">
        <v>10542</v>
      </c>
    </row>
    <row r="2058" spans="1:2" x14ac:dyDescent="0.25">
      <c r="A2058" s="78" t="s">
        <v>5286</v>
      </c>
      <c r="B2058" s="78" t="s">
        <v>10542</v>
      </c>
    </row>
    <row r="2059" spans="1:2" x14ac:dyDescent="0.25">
      <c r="A2059" s="78" t="s">
        <v>5287</v>
      </c>
      <c r="B2059" s="78" t="s">
        <v>10542</v>
      </c>
    </row>
    <row r="2060" spans="1:2" x14ac:dyDescent="0.25">
      <c r="A2060" s="78" t="s">
        <v>5288</v>
      </c>
      <c r="B2060" s="78" t="s">
        <v>10542</v>
      </c>
    </row>
    <row r="2061" spans="1:2" x14ac:dyDescent="0.25">
      <c r="A2061" s="78" t="s">
        <v>5289</v>
      </c>
      <c r="B2061" s="78" t="s">
        <v>10542</v>
      </c>
    </row>
    <row r="2062" spans="1:2" x14ac:dyDescent="0.25">
      <c r="A2062" s="78" t="s">
        <v>5290</v>
      </c>
      <c r="B2062" s="78" t="s">
        <v>10542</v>
      </c>
    </row>
    <row r="2063" spans="1:2" x14ac:dyDescent="0.25">
      <c r="A2063" s="78" t="s">
        <v>5291</v>
      </c>
      <c r="B2063" s="78" t="s">
        <v>10542</v>
      </c>
    </row>
    <row r="2064" spans="1:2" x14ac:dyDescent="0.25">
      <c r="A2064" s="78" t="s">
        <v>5292</v>
      </c>
      <c r="B2064" s="78" t="s">
        <v>10542</v>
      </c>
    </row>
    <row r="2065" spans="1:2" x14ac:dyDescent="0.25">
      <c r="A2065" s="78" t="s">
        <v>5293</v>
      </c>
      <c r="B2065" s="78" t="s">
        <v>10542</v>
      </c>
    </row>
    <row r="2066" spans="1:2" x14ac:dyDescent="0.25">
      <c r="A2066" s="78" t="s">
        <v>5294</v>
      </c>
      <c r="B2066" s="78" t="s">
        <v>10542</v>
      </c>
    </row>
    <row r="2067" spans="1:2" x14ac:dyDescent="0.25">
      <c r="A2067" s="78" t="s">
        <v>5295</v>
      </c>
      <c r="B2067" s="78" t="s">
        <v>10542</v>
      </c>
    </row>
    <row r="2068" spans="1:2" x14ac:dyDescent="0.25">
      <c r="A2068" s="78" t="s">
        <v>5296</v>
      </c>
      <c r="B2068" s="78" t="s">
        <v>10542</v>
      </c>
    </row>
    <row r="2069" spans="1:2" x14ac:dyDescent="0.25">
      <c r="A2069" s="78" t="s">
        <v>5297</v>
      </c>
      <c r="B2069" s="78" t="s">
        <v>10542</v>
      </c>
    </row>
    <row r="2070" spans="1:2" x14ac:dyDescent="0.25">
      <c r="A2070" s="78" t="s">
        <v>5298</v>
      </c>
      <c r="B2070" s="78" t="s">
        <v>10542</v>
      </c>
    </row>
    <row r="2071" spans="1:2" x14ac:dyDescent="0.25">
      <c r="A2071" s="78" t="s">
        <v>5299</v>
      </c>
      <c r="B2071" s="78" t="s">
        <v>10542</v>
      </c>
    </row>
    <row r="2072" spans="1:2" x14ac:dyDescent="0.25">
      <c r="A2072" s="78" t="s">
        <v>5300</v>
      </c>
      <c r="B2072" s="78" t="s">
        <v>10542</v>
      </c>
    </row>
    <row r="2073" spans="1:2" x14ac:dyDescent="0.25">
      <c r="A2073" s="78" t="s">
        <v>5301</v>
      </c>
      <c r="B2073" s="78" t="s">
        <v>10542</v>
      </c>
    </row>
    <row r="2074" spans="1:2" x14ac:dyDescent="0.25">
      <c r="A2074" s="78" t="s">
        <v>5302</v>
      </c>
      <c r="B2074" s="78" t="s">
        <v>10542</v>
      </c>
    </row>
    <row r="2075" spans="1:2" x14ac:dyDescent="0.25">
      <c r="A2075" s="78" t="s">
        <v>5303</v>
      </c>
      <c r="B2075" s="78" t="s">
        <v>10542</v>
      </c>
    </row>
    <row r="2076" spans="1:2" x14ac:dyDescent="0.25">
      <c r="A2076" s="78" t="s">
        <v>5304</v>
      </c>
      <c r="B2076" s="78" t="s">
        <v>10542</v>
      </c>
    </row>
    <row r="2077" spans="1:2" x14ac:dyDescent="0.25">
      <c r="A2077" s="78" t="s">
        <v>5305</v>
      </c>
      <c r="B2077" s="78" t="s">
        <v>10542</v>
      </c>
    </row>
    <row r="2078" spans="1:2" x14ac:dyDescent="0.25">
      <c r="A2078" s="78" t="s">
        <v>5306</v>
      </c>
      <c r="B2078" s="78" t="s">
        <v>10542</v>
      </c>
    </row>
    <row r="2079" spans="1:2" x14ac:dyDescent="0.25">
      <c r="A2079" s="78" t="s">
        <v>5307</v>
      </c>
      <c r="B2079" s="78" t="s">
        <v>10542</v>
      </c>
    </row>
    <row r="2080" spans="1:2" x14ac:dyDescent="0.25">
      <c r="A2080" s="78" t="s">
        <v>5308</v>
      </c>
      <c r="B2080" s="78" t="s">
        <v>10542</v>
      </c>
    </row>
    <row r="2081" spans="1:2" x14ac:dyDescent="0.25">
      <c r="A2081" s="78" t="s">
        <v>5309</v>
      </c>
      <c r="B2081" s="78" t="s">
        <v>10542</v>
      </c>
    </row>
    <row r="2082" spans="1:2" x14ac:dyDescent="0.25">
      <c r="A2082" s="78" t="s">
        <v>5310</v>
      </c>
      <c r="B2082" s="78" t="s">
        <v>10542</v>
      </c>
    </row>
    <row r="2083" spans="1:2" x14ac:dyDescent="0.25">
      <c r="A2083" s="78" t="s">
        <v>5311</v>
      </c>
      <c r="B2083" s="78" t="s">
        <v>10542</v>
      </c>
    </row>
    <row r="2084" spans="1:2" x14ac:dyDescent="0.25">
      <c r="A2084" s="78" t="s">
        <v>5312</v>
      </c>
      <c r="B2084" s="78" t="s">
        <v>10542</v>
      </c>
    </row>
    <row r="2085" spans="1:2" x14ac:dyDescent="0.25">
      <c r="A2085" s="78" t="s">
        <v>5313</v>
      </c>
      <c r="B2085" s="78" t="s">
        <v>10542</v>
      </c>
    </row>
    <row r="2086" spans="1:2" x14ac:dyDescent="0.25">
      <c r="A2086" s="78" t="s">
        <v>5314</v>
      </c>
      <c r="B2086" s="78" t="s">
        <v>10542</v>
      </c>
    </row>
    <row r="2087" spans="1:2" x14ac:dyDescent="0.25">
      <c r="A2087" s="78" t="s">
        <v>5315</v>
      </c>
      <c r="B2087" s="78" t="s">
        <v>10542</v>
      </c>
    </row>
    <row r="2088" spans="1:2" x14ac:dyDescent="0.25">
      <c r="A2088" s="78" t="s">
        <v>5316</v>
      </c>
      <c r="B2088" s="78" t="s">
        <v>10542</v>
      </c>
    </row>
    <row r="2089" spans="1:2" x14ac:dyDescent="0.25">
      <c r="A2089" s="78" t="s">
        <v>5317</v>
      </c>
      <c r="B2089" s="78" t="s">
        <v>10542</v>
      </c>
    </row>
    <row r="2090" spans="1:2" x14ac:dyDescent="0.25">
      <c r="A2090" s="78" t="s">
        <v>5318</v>
      </c>
      <c r="B2090" s="78" t="s">
        <v>10542</v>
      </c>
    </row>
    <row r="2091" spans="1:2" x14ac:dyDescent="0.25">
      <c r="A2091" s="78" t="s">
        <v>5319</v>
      </c>
      <c r="B2091" s="78" t="s">
        <v>10542</v>
      </c>
    </row>
    <row r="2092" spans="1:2" x14ac:dyDescent="0.25">
      <c r="A2092" s="78" t="s">
        <v>5320</v>
      </c>
      <c r="B2092" s="78" t="s">
        <v>10542</v>
      </c>
    </row>
    <row r="2093" spans="1:2" x14ac:dyDescent="0.25">
      <c r="A2093" s="78" t="s">
        <v>5321</v>
      </c>
      <c r="B2093" s="78" t="s">
        <v>10542</v>
      </c>
    </row>
    <row r="2094" spans="1:2" x14ac:dyDescent="0.25">
      <c r="A2094" s="78" t="s">
        <v>5322</v>
      </c>
      <c r="B2094" s="78" t="s">
        <v>10542</v>
      </c>
    </row>
    <row r="2095" spans="1:2" x14ac:dyDescent="0.25">
      <c r="A2095" s="78" t="s">
        <v>5323</v>
      </c>
      <c r="B2095" s="78" t="s">
        <v>10542</v>
      </c>
    </row>
    <row r="2096" spans="1:2" x14ac:dyDescent="0.25">
      <c r="A2096" s="78" t="s">
        <v>5324</v>
      </c>
      <c r="B2096" s="78" t="s">
        <v>10542</v>
      </c>
    </row>
    <row r="2097" spans="1:2" x14ac:dyDescent="0.25">
      <c r="A2097" s="78" t="s">
        <v>5325</v>
      </c>
      <c r="B2097" s="78" t="s">
        <v>10542</v>
      </c>
    </row>
    <row r="2098" spans="1:2" x14ac:dyDescent="0.25">
      <c r="A2098" s="78" t="s">
        <v>5326</v>
      </c>
      <c r="B2098" s="78" t="s">
        <v>10542</v>
      </c>
    </row>
    <row r="2099" spans="1:2" x14ac:dyDescent="0.25">
      <c r="A2099" s="78" t="s">
        <v>5327</v>
      </c>
      <c r="B2099" s="78" t="s">
        <v>10542</v>
      </c>
    </row>
    <row r="2100" spans="1:2" x14ac:dyDescent="0.25">
      <c r="A2100" s="78" t="s">
        <v>5328</v>
      </c>
      <c r="B2100" s="78" t="s">
        <v>10542</v>
      </c>
    </row>
    <row r="2101" spans="1:2" x14ac:dyDescent="0.25">
      <c r="A2101" s="78" t="s">
        <v>5329</v>
      </c>
      <c r="B2101" s="78" t="s">
        <v>10542</v>
      </c>
    </row>
    <row r="2102" spans="1:2" x14ac:dyDescent="0.25">
      <c r="A2102" s="78" t="s">
        <v>5330</v>
      </c>
      <c r="B2102" s="78" t="s">
        <v>10542</v>
      </c>
    </row>
    <row r="2103" spans="1:2" x14ac:dyDescent="0.25">
      <c r="A2103" s="78" t="s">
        <v>5331</v>
      </c>
      <c r="B2103" s="78" t="s">
        <v>10542</v>
      </c>
    </row>
    <row r="2104" spans="1:2" x14ac:dyDescent="0.25">
      <c r="A2104" s="78" t="s">
        <v>5332</v>
      </c>
      <c r="B2104" s="78" t="s">
        <v>10542</v>
      </c>
    </row>
    <row r="2105" spans="1:2" x14ac:dyDescent="0.25">
      <c r="A2105" s="78" t="s">
        <v>5333</v>
      </c>
      <c r="B2105" s="78" t="s">
        <v>10542</v>
      </c>
    </row>
    <row r="2106" spans="1:2" x14ac:dyDescent="0.25">
      <c r="A2106" s="78" t="s">
        <v>5334</v>
      </c>
      <c r="B2106" s="78" t="s">
        <v>10542</v>
      </c>
    </row>
    <row r="2107" spans="1:2" x14ac:dyDescent="0.25">
      <c r="A2107" s="78" t="s">
        <v>5335</v>
      </c>
      <c r="B2107" s="78" t="s">
        <v>10542</v>
      </c>
    </row>
    <row r="2108" spans="1:2" x14ac:dyDescent="0.25">
      <c r="A2108" s="78" t="s">
        <v>5336</v>
      </c>
      <c r="B2108" s="78" t="s">
        <v>10542</v>
      </c>
    </row>
    <row r="2109" spans="1:2" x14ac:dyDescent="0.25">
      <c r="A2109" s="78" t="s">
        <v>5337</v>
      </c>
      <c r="B2109" s="78" t="s">
        <v>10542</v>
      </c>
    </row>
    <row r="2110" spans="1:2" x14ac:dyDescent="0.25">
      <c r="A2110" s="78" t="s">
        <v>5338</v>
      </c>
      <c r="B2110" s="78" t="s">
        <v>10542</v>
      </c>
    </row>
    <row r="2111" spans="1:2" x14ac:dyDescent="0.25">
      <c r="A2111" s="78" t="s">
        <v>5339</v>
      </c>
      <c r="B2111" s="78" t="s">
        <v>10542</v>
      </c>
    </row>
    <row r="2112" spans="1:2" x14ac:dyDescent="0.25">
      <c r="A2112" s="78" t="s">
        <v>5340</v>
      </c>
      <c r="B2112" s="78" t="s">
        <v>10542</v>
      </c>
    </row>
    <row r="2113" spans="1:2" x14ac:dyDescent="0.25">
      <c r="A2113" s="78" t="s">
        <v>5341</v>
      </c>
      <c r="B2113" s="78" t="s">
        <v>10542</v>
      </c>
    </row>
    <row r="2114" spans="1:2" x14ac:dyDescent="0.25">
      <c r="A2114" s="78" t="s">
        <v>5342</v>
      </c>
      <c r="B2114" s="78" t="s">
        <v>10542</v>
      </c>
    </row>
    <row r="2115" spans="1:2" x14ac:dyDescent="0.25">
      <c r="A2115" s="78" t="s">
        <v>5343</v>
      </c>
      <c r="B2115" s="78" t="s">
        <v>10542</v>
      </c>
    </row>
    <row r="2116" spans="1:2" x14ac:dyDescent="0.25">
      <c r="A2116" s="78" t="s">
        <v>5344</v>
      </c>
      <c r="B2116" s="78" t="s">
        <v>10542</v>
      </c>
    </row>
    <row r="2117" spans="1:2" x14ac:dyDescent="0.25">
      <c r="A2117" s="78" t="s">
        <v>5345</v>
      </c>
      <c r="B2117" s="78" t="s">
        <v>10542</v>
      </c>
    </row>
    <row r="2118" spans="1:2" x14ac:dyDescent="0.25">
      <c r="A2118" s="78" t="s">
        <v>5346</v>
      </c>
      <c r="B2118" s="78" t="s">
        <v>10542</v>
      </c>
    </row>
    <row r="2119" spans="1:2" x14ac:dyDescent="0.25">
      <c r="A2119" s="78" t="s">
        <v>5347</v>
      </c>
      <c r="B2119" s="78" t="s">
        <v>10542</v>
      </c>
    </row>
    <row r="2120" spans="1:2" x14ac:dyDescent="0.25">
      <c r="A2120" s="78" t="s">
        <v>5348</v>
      </c>
      <c r="B2120" s="78" t="s">
        <v>10542</v>
      </c>
    </row>
    <row r="2121" spans="1:2" x14ac:dyDescent="0.25">
      <c r="A2121" s="78" t="s">
        <v>5349</v>
      </c>
      <c r="B2121" s="78" t="s">
        <v>10542</v>
      </c>
    </row>
    <row r="2122" spans="1:2" x14ac:dyDescent="0.25">
      <c r="A2122" s="78" t="s">
        <v>5350</v>
      </c>
      <c r="B2122" s="78" t="s">
        <v>10542</v>
      </c>
    </row>
    <row r="2123" spans="1:2" x14ac:dyDescent="0.25">
      <c r="A2123" s="78" t="s">
        <v>5351</v>
      </c>
      <c r="B2123" s="78" t="s">
        <v>10542</v>
      </c>
    </row>
    <row r="2124" spans="1:2" x14ac:dyDescent="0.25">
      <c r="A2124" s="78" t="s">
        <v>5352</v>
      </c>
      <c r="B2124" s="78" t="s">
        <v>10542</v>
      </c>
    </row>
    <row r="2125" spans="1:2" x14ac:dyDescent="0.25">
      <c r="A2125" s="78" t="s">
        <v>5353</v>
      </c>
      <c r="B2125" s="78" t="s">
        <v>10542</v>
      </c>
    </row>
    <row r="2126" spans="1:2" x14ac:dyDescent="0.25">
      <c r="A2126" s="78" t="s">
        <v>5354</v>
      </c>
      <c r="B2126" s="78" t="s">
        <v>10542</v>
      </c>
    </row>
    <row r="2127" spans="1:2" x14ac:dyDescent="0.25">
      <c r="A2127" s="78" t="s">
        <v>5355</v>
      </c>
      <c r="B2127" s="78" t="s">
        <v>10542</v>
      </c>
    </row>
    <row r="2128" spans="1:2" x14ac:dyDescent="0.25">
      <c r="A2128" s="78" t="s">
        <v>5356</v>
      </c>
      <c r="B2128" s="78" t="s">
        <v>10542</v>
      </c>
    </row>
    <row r="2129" spans="1:2" x14ac:dyDescent="0.25">
      <c r="A2129" s="78" t="s">
        <v>5357</v>
      </c>
      <c r="B2129" s="78" t="s">
        <v>10542</v>
      </c>
    </row>
    <row r="2130" spans="1:2" x14ac:dyDescent="0.25">
      <c r="A2130" s="78" t="s">
        <v>5358</v>
      </c>
      <c r="B2130" s="78" t="s">
        <v>10542</v>
      </c>
    </row>
    <row r="2131" spans="1:2" x14ac:dyDescent="0.25">
      <c r="A2131" s="78" t="s">
        <v>5359</v>
      </c>
      <c r="B2131" s="78" t="s">
        <v>10542</v>
      </c>
    </row>
    <row r="2132" spans="1:2" x14ac:dyDescent="0.25">
      <c r="A2132" s="78" t="s">
        <v>5360</v>
      </c>
      <c r="B2132" s="78" t="s">
        <v>10542</v>
      </c>
    </row>
    <row r="2133" spans="1:2" x14ac:dyDescent="0.25">
      <c r="A2133" s="78" t="s">
        <v>5361</v>
      </c>
      <c r="B2133" s="78" t="s">
        <v>10542</v>
      </c>
    </row>
    <row r="2134" spans="1:2" x14ac:dyDescent="0.25">
      <c r="A2134" s="78" t="s">
        <v>5362</v>
      </c>
      <c r="B2134" s="78" t="s">
        <v>10542</v>
      </c>
    </row>
    <row r="2135" spans="1:2" x14ac:dyDescent="0.25">
      <c r="A2135" s="78" t="s">
        <v>5363</v>
      </c>
      <c r="B2135" s="78" t="s">
        <v>10542</v>
      </c>
    </row>
    <row r="2136" spans="1:2" x14ac:dyDescent="0.25">
      <c r="A2136" s="78" t="s">
        <v>5364</v>
      </c>
      <c r="B2136" s="78" t="s">
        <v>10542</v>
      </c>
    </row>
    <row r="2137" spans="1:2" x14ac:dyDescent="0.25">
      <c r="A2137" s="78" t="s">
        <v>5365</v>
      </c>
      <c r="B2137" s="78" t="s">
        <v>10542</v>
      </c>
    </row>
    <row r="2138" spans="1:2" x14ac:dyDescent="0.25">
      <c r="A2138" s="78" t="s">
        <v>5366</v>
      </c>
      <c r="B2138" s="78" t="s">
        <v>10542</v>
      </c>
    </row>
    <row r="2139" spans="1:2" x14ac:dyDescent="0.25">
      <c r="A2139" s="78" t="s">
        <v>5367</v>
      </c>
      <c r="B2139" s="78" t="s">
        <v>10542</v>
      </c>
    </row>
    <row r="2140" spans="1:2" x14ac:dyDescent="0.25">
      <c r="A2140" s="78" t="s">
        <v>5368</v>
      </c>
      <c r="B2140" s="78" t="s">
        <v>10542</v>
      </c>
    </row>
    <row r="2141" spans="1:2" x14ac:dyDescent="0.25">
      <c r="A2141" s="78" t="s">
        <v>5369</v>
      </c>
      <c r="B2141" s="78" t="s">
        <v>10542</v>
      </c>
    </row>
    <row r="2142" spans="1:2" x14ac:dyDescent="0.25">
      <c r="A2142" s="78" t="s">
        <v>5370</v>
      </c>
      <c r="B2142" s="78" t="s">
        <v>10542</v>
      </c>
    </row>
    <row r="2143" spans="1:2" x14ac:dyDescent="0.25">
      <c r="A2143" s="78" t="s">
        <v>5371</v>
      </c>
      <c r="B2143" s="78" t="s">
        <v>10542</v>
      </c>
    </row>
    <row r="2144" spans="1:2" x14ac:dyDescent="0.25">
      <c r="A2144" s="78" t="s">
        <v>5372</v>
      </c>
      <c r="B2144" s="78" t="s">
        <v>10542</v>
      </c>
    </row>
    <row r="2145" spans="1:2" x14ac:dyDescent="0.25">
      <c r="A2145" s="78" t="s">
        <v>5373</v>
      </c>
      <c r="B2145" s="78" t="s">
        <v>10542</v>
      </c>
    </row>
    <row r="2146" spans="1:2" x14ac:dyDescent="0.25">
      <c r="A2146" s="78" t="s">
        <v>5374</v>
      </c>
      <c r="B2146" s="78" t="s">
        <v>10542</v>
      </c>
    </row>
    <row r="2147" spans="1:2" x14ac:dyDescent="0.25">
      <c r="A2147" s="78" t="s">
        <v>5375</v>
      </c>
      <c r="B2147" s="78" t="s">
        <v>10542</v>
      </c>
    </row>
    <row r="2148" spans="1:2" x14ac:dyDescent="0.25">
      <c r="A2148" s="78" t="s">
        <v>5376</v>
      </c>
      <c r="B2148" s="78" t="s">
        <v>10542</v>
      </c>
    </row>
    <row r="2149" spans="1:2" x14ac:dyDescent="0.25">
      <c r="A2149" s="78" t="s">
        <v>5377</v>
      </c>
      <c r="B2149" s="78" t="s">
        <v>10542</v>
      </c>
    </row>
    <row r="2150" spans="1:2" x14ac:dyDescent="0.25">
      <c r="A2150" s="78" t="s">
        <v>5378</v>
      </c>
      <c r="B2150" s="78" t="s">
        <v>10542</v>
      </c>
    </row>
    <row r="2151" spans="1:2" x14ac:dyDescent="0.25">
      <c r="A2151" s="78" t="s">
        <v>5379</v>
      </c>
      <c r="B2151" s="78" t="s">
        <v>10542</v>
      </c>
    </row>
    <row r="2152" spans="1:2" x14ac:dyDescent="0.25">
      <c r="A2152" s="78" t="s">
        <v>5380</v>
      </c>
      <c r="B2152" s="78" t="s">
        <v>10542</v>
      </c>
    </row>
    <row r="2153" spans="1:2" x14ac:dyDescent="0.25">
      <c r="A2153" s="78" t="s">
        <v>5381</v>
      </c>
      <c r="B2153" s="78" t="s">
        <v>10542</v>
      </c>
    </row>
    <row r="2154" spans="1:2" x14ac:dyDescent="0.25">
      <c r="A2154" s="78" t="s">
        <v>5382</v>
      </c>
      <c r="B2154" s="78" t="s">
        <v>10542</v>
      </c>
    </row>
    <row r="2155" spans="1:2" x14ac:dyDescent="0.25">
      <c r="A2155" s="78" t="s">
        <v>5383</v>
      </c>
      <c r="B2155" s="78" t="s">
        <v>10542</v>
      </c>
    </row>
    <row r="2156" spans="1:2" x14ac:dyDescent="0.25">
      <c r="A2156" s="78" t="s">
        <v>5384</v>
      </c>
      <c r="B2156" s="78" t="s">
        <v>10542</v>
      </c>
    </row>
    <row r="2157" spans="1:2" x14ac:dyDescent="0.25">
      <c r="A2157" s="78" t="s">
        <v>5385</v>
      </c>
      <c r="B2157" s="78" t="s">
        <v>10542</v>
      </c>
    </row>
    <row r="2158" spans="1:2" x14ac:dyDescent="0.25">
      <c r="A2158" s="78" t="s">
        <v>5386</v>
      </c>
      <c r="B2158" s="78" t="s">
        <v>10542</v>
      </c>
    </row>
    <row r="2159" spans="1:2" x14ac:dyDescent="0.25">
      <c r="A2159" s="78" t="s">
        <v>5387</v>
      </c>
      <c r="B2159" s="78" t="s">
        <v>10542</v>
      </c>
    </row>
    <row r="2160" spans="1:2" x14ac:dyDescent="0.25">
      <c r="A2160" s="78" t="s">
        <v>5388</v>
      </c>
      <c r="B2160" s="78" t="s">
        <v>10542</v>
      </c>
    </row>
    <row r="2161" spans="1:2" x14ac:dyDescent="0.25">
      <c r="A2161" s="78" t="s">
        <v>5389</v>
      </c>
      <c r="B2161" s="78" t="s">
        <v>10542</v>
      </c>
    </row>
    <row r="2162" spans="1:2" x14ac:dyDescent="0.25">
      <c r="A2162" s="78" t="s">
        <v>5390</v>
      </c>
      <c r="B2162" s="78" t="s">
        <v>10542</v>
      </c>
    </row>
    <row r="2163" spans="1:2" x14ac:dyDescent="0.25">
      <c r="A2163" s="78" t="s">
        <v>5391</v>
      </c>
      <c r="B2163" s="78" t="s">
        <v>10542</v>
      </c>
    </row>
    <row r="2164" spans="1:2" x14ac:dyDescent="0.25">
      <c r="A2164" s="78" t="s">
        <v>5392</v>
      </c>
      <c r="B2164" s="78" t="s">
        <v>10542</v>
      </c>
    </row>
    <row r="2165" spans="1:2" x14ac:dyDescent="0.25">
      <c r="A2165" s="78" t="s">
        <v>5393</v>
      </c>
      <c r="B2165" s="78" t="s">
        <v>10542</v>
      </c>
    </row>
    <row r="2166" spans="1:2" x14ac:dyDescent="0.25">
      <c r="A2166" s="78" t="s">
        <v>5394</v>
      </c>
      <c r="B2166" s="78" t="s">
        <v>10542</v>
      </c>
    </row>
    <row r="2167" spans="1:2" x14ac:dyDescent="0.25">
      <c r="A2167" s="78" t="s">
        <v>5395</v>
      </c>
      <c r="B2167" s="78" t="s">
        <v>10542</v>
      </c>
    </row>
    <row r="2168" spans="1:2" x14ac:dyDescent="0.25">
      <c r="A2168" s="78" t="s">
        <v>5396</v>
      </c>
      <c r="B2168" s="78" t="s">
        <v>10542</v>
      </c>
    </row>
    <row r="2169" spans="1:2" x14ac:dyDescent="0.25">
      <c r="A2169" s="78" t="s">
        <v>5397</v>
      </c>
      <c r="B2169" s="78" t="s">
        <v>10542</v>
      </c>
    </row>
    <row r="2170" spans="1:2" x14ac:dyDescent="0.25">
      <c r="A2170" s="78" t="s">
        <v>5398</v>
      </c>
      <c r="B2170" s="78" t="s">
        <v>10542</v>
      </c>
    </row>
    <row r="2171" spans="1:2" x14ac:dyDescent="0.25">
      <c r="A2171" s="78" t="s">
        <v>5399</v>
      </c>
      <c r="B2171" s="78" t="s">
        <v>10542</v>
      </c>
    </row>
    <row r="2172" spans="1:2" x14ac:dyDescent="0.25">
      <c r="A2172" s="78" t="s">
        <v>5400</v>
      </c>
      <c r="B2172" s="78" t="s">
        <v>10542</v>
      </c>
    </row>
    <row r="2173" spans="1:2" x14ac:dyDescent="0.25">
      <c r="A2173" s="78" t="s">
        <v>5401</v>
      </c>
      <c r="B2173" s="78" t="s">
        <v>10542</v>
      </c>
    </row>
    <row r="2174" spans="1:2" x14ac:dyDescent="0.25">
      <c r="A2174" s="78" t="s">
        <v>5402</v>
      </c>
      <c r="B2174" s="78" t="s">
        <v>10542</v>
      </c>
    </row>
    <row r="2175" spans="1:2" x14ac:dyDescent="0.25">
      <c r="A2175" s="78" t="s">
        <v>5403</v>
      </c>
      <c r="B2175" s="78" t="s">
        <v>10542</v>
      </c>
    </row>
    <row r="2176" spans="1:2" x14ac:dyDescent="0.25">
      <c r="A2176" s="78" t="s">
        <v>5404</v>
      </c>
      <c r="B2176" s="78" t="s">
        <v>10542</v>
      </c>
    </row>
    <row r="2177" spans="1:2" x14ac:dyDescent="0.25">
      <c r="A2177" s="78" t="s">
        <v>5405</v>
      </c>
      <c r="B2177" s="78" t="s">
        <v>10542</v>
      </c>
    </row>
    <row r="2178" spans="1:2" x14ac:dyDescent="0.25">
      <c r="A2178" s="78" t="s">
        <v>5406</v>
      </c>
      <c r="B2178" s="78" t="s">
        <v>10542</v>
      </c>
    </row>
    <row r="2179" spans="1:2" x14ac:dyDescent="0.25">
      <c r="A2179" s="78" t="s">
        <v>5407</v>
      </c>
      <c r="B2179" s="78" t="s">
        <v>10542</v>
      </c>
    </row>
    <row r="2180" spans="1:2" x14ac:dyDescent="0.25">
      <c r="A2180" s="78" t="s">
        <v>5408</v>
      </c>
      <c r="B2180" s="78" t="s">
        <v>10542</v>
      </c>
    </row>
    <row r="2181" spans="1:2" x14ac:dyDescent="0.25">
      <c r="A2181" s="78" t="s">
        <v>5409</v>
      </c>
      <c r="B2181" s="78" t="s">
        <v>10542</v>
      </c>
    </row>
    <row r="2182" spans="1:2" x14ac:dyDescent="0.25">
      <c r="A2182" s="78" t="s">
        <v>5410</v>
      </c>
      <c r="B2182" s="78" t="s">
        <v>10542</v>
      </c>
    </row>
    <row r="2183" spans="1:2" x14ac:dyDescent="0.25">
      <c r="A2183" s="78" t="s">
        <v>5411</v>
      </c>
      <c r="B2183" s="78" t="s">
        <v>10542</v>
      </c>
    </row>
    <row r="2184" spans="1:2" x14ac:dyDescent="0.25">
      <c r="A2184" s="78" t="s">
        <v>5412</v>
      </c>
      <c r="B2184" s="78" t="s">
        <v>10542</v>
      </c>
    </row>
    <row r="2185" spans="1:2" x14ac:dyDescent="0.25">
      <c r="A2185" s="78" t="s">
        <v>5413</v>
      </c>
      <c r="B2185" s="78" t="s">
        <v>10542</v>
      </c>
    </row>
    <row r="2186" spans="1:2" x14ac:dyDescent="0.25">
      <c r="A2186" s="78" t="s">
        <v>5414</v>
      </c>
      <c r="B2186" s="78" t="s">
        <v>10542</v>
      </c>
    </row>
    <row r="2187" spans="1:2" x14ac:dyDescent="0.25">
      <c r="A2187" s="78" t="s">
        <v>5415</v>
      </c>
      <c r="B2187" s="78" t="s">
        <v>10542</v>
      </c>
    </row>
    <row r="2188" spans="1:2" x14ac:dyDescent="0.25">
      <c r="A2188" s="78" t="s">
        <v>5416</v>
      </c>
      <c r="B2188" s="78" t="s">
        <v>10542</v>
      </c>
    </row>
    <row r="2189" spans="1:2" x14ac:dyDescent="0.25">
      <c r="A2189" s="78" t="s">
        <v>5417</v>
      </c>
      <c r="B2189" s="78" t="s">
        <v>10542</v>
      </c>
    </row>
    <row r="2190" spans="1:2" x14ac:dyDescent="0.25">
      <c r="A2190" s="78" t="s">
        <v>5418</v>
      </c>
      <c r="B2190" s="78" t="s">
        <v>10542</v>
      </c>
    </row>
    <row r="2191" spans="1:2" x14ac:dyDescent="0.25">
      <c r="A2191" s="78" t="s">
        <v>5419</v>
      </c>
      <c r="B2191" s="78" t="s">
        <v>10542</v>
      </c>
    </row>
    <row r="2192" spans="1:2" x14ac:dyDescent="0.25">
      <c r="A2192" s="78" t="s">
        <v>5420</v>
      </c>
      <c r="B2192" s="78" t="s">
        <v>10542</v>
      </c>
    </row>
    <row r="2193" spans="1:2" x14ac:dyDescent="0.25">
      <c r="A2193" s="78" t="s">
        <v>5421</v>
      </c>
      <c r="B2193" s="78" t="s">
        <v>10542</v>
      </c>
    </row>
    <row r="2194" spans="1:2" x14ac:dyDescent="0.25">
      <c r="A2194" s="78" t="s">
        <v>5422</v>
      </c>
      <c r="B2194" s="78" t="s">
        <v>10542</v>
      </c>
    </row>
    <row r="2195" spans="1:2" x14ac:dyDescent="0.25">
      <c r="A2195" s="78" t="s">
        <v>5423</v>
      </c>
      <c r="B2195" s="78" t="s">
        <v>10542</v>
      </c>
    </row>
    <row r="2196" spans="1:2" x14ac:dyDescent="0.25">
      <c r="A2196" s="78" t="s">
        <v>5424</v>
      </c>
      <c r="B2196" s="78" t="s">
        <v>10542</v>
      </c>
    </row>
    <row r="2197" spans="1:2" x14ac:dyDescent="0.25">
      <c r="A2197" s="78" t="s">
        <v>5425</v>
      </c>
      <c r="B2197" s="78" t="s">
        <v>10542</v>
      </c>
    </row>
    <row r="2198" spans="1:2" x14ac:dyDescent="0.25">
      <c r="A2198" s="78" t="s">
        <v>5426</v>
      </c>
      <c r="B2198" s="78" t="s">
        <v>10542</v>
      </c>
    </row>
    <row r="2199" spans="1:2" x14ac:dyDescent="0.25">
      <c r="A2199" s="78" t="s">
        <v>5427</v>
      </c>
      <c r="B2199" s="78" t="s">
        <v>10542</v>
      </c>
    </row>
    <row r="2200" spans="1:2" x14ac:dyDescent="0.25">
      <c r="A2200" s="78" t="s">
        <v>5428</v>
      </c>
      <c r="B2200" s="78" t="s">
        <v>10542</v>
      </c>
    </row>
    <row r="2201" spans="1:2" x14ac:dyDescent="0.25">
      <c r="A2201" s="78" t="s">
        <v>5429</v>
      </c>
      <c r="B2201" s="78" t="s">
        <v>10542</v>
      </c>
    </row>
    <row r="2202" spans="1:2" x14ac:dyDescent="0.25">
      <c r="A2202" s="78" t="s">
        <v>5430</v>
      </c>
      <c r="B2202" s="78" t="s">
        <v>10542</v>
      </c>
    </row>
    <row r="2203" spans="1:2" x14ac:dyDescent="0.25">
      <c r="A2203" s="78" t="s">
        <v>5431</v>
      </c>
      <c r="B2203" s="78" t="s">
        <v>10542</v>
      </c>
    </row>
    <row r="2204" spans="1:2" x14ac:dyDescent="0.25">
      <c r="A2204" s="78" t="s">
        <v>5432</v>
      </c>
      <c r="B2204" s="78" t="s">
        <v>10542</v>
      </c>
    </row>
    <row r="2205" spans="1:2" x14ac:dyDescent="0.25">
      <c r="A2205" s="78" t="s">
        <v>5433</v>
      </c>
      <c r="B2205" s="78" t="s">
        <v>10542</v>
      </c>
    </row>
    <row r="2206" spans="1:2" x14ac:dyDescent="0.25">
      <c r="A2206" s="78" t="s">
        <v>5434</v>
      </c>
      <c r="B2206" s="78" t="s">
        <v>10542</v>
      </c>
    </row>
    <row r="2207" spans="1:2" x14ac:dyDescent="0.25">
      <c r="A2207" s="78" t="s">
        <v>5435</v>
      </c>
      <c r="B2207" s="78" t="s">
        <v>10542</v>
      </c>
    </row>
    <row r="2208" spans="1:2" x14ac:dyDescent="0.25">
      <c r="A2208" s="78" t="s">
        <v>5436</v>
      </c>
      <c r="B2208" s="78" t="s">
        <v>10542</v>
      </c>
    </row>
    <row r="2209" spans="1:2" x14ac:dyDescent="0.25">
      <c r="A2209" s="78" t="s">
        <v>5437</v>
      </c>
      <c r="B2209" s="78" t="s">
        <v>10542</v>
      </c>
    </row>
    <row r="2210" spans="1:2" x14ac:dyDescent="0.25">
      <c r="A2210" s="78" t="s">
        <v>5438</v>
      </c>
      <c r="B2210" s="78" t="s">
        <v>10542</v>
      </c>
    </row>
    <row r="2211" spans="1:2" x14ac:dyDescent="0.25">
      <c r="A2211" s="78" t="s">
        <v>5439</v>
      </c>
      <c r="B2211" s="78" t="s">
        <v>10542</v>
      </c>
    </row>
    <row r="2212" spans="1:2" x14ac:dyDescent="0.25">
      <c r="A2212" s="78" t="s">
        <v>5440</v>
      </c>
      <c r="B2212" s="78" t="s">
        <v>10542</v>
      </c>
    </row>
    <row r="2213" spans="1:2" x14ac:dyDescent="0.25">
      <c r="A2213" s="78" t="s">
        <v>5441</v>
      </c>
      <c r="B2213" s="78" t="s">
        <v>10542</v>
      </c>
    </row>
    <row r="2214" spans="1:2" x14ac:dyDescent="0.25">
      <c r="A2214" s="78" t="s">
        <v>5442</v>
      </c>
      <c r="B2214" s="78" t="s">
        <v>10542</v>
      </c>
    </row>
    <row r="2215" spans="1:2" x14ac:dyDescent="0.25">
      <c r="A2215" s="78" t="s">
        <v>5443</v>
      </c>
      <c r="B2215" s="78" t="s">
        <v>10542</v>
      </c>
    </row>
    <row r="2216" spans="1:2" x14ac:dyDescent="0.25">
      <c r="A2216" s="78" t="s">
        <v>5444</v>
      </c>
      <c r="B2216" s="78" t="s">
        <v>10542</v>
      </c>
    </row>
    <row r="2217" spans="1:2" x14ac:dyDescent="0.25">
      <c r="A2217" s="78" t="s">
        <v>5445</v>
      </c>
      <c r="B2217" s="78" t="s">
        <v>10542</v>
      </c>
    </row>
    <row r="2218" spans="1:2" x14ac:dyDescent="0.25">
      <c r="A2218" s="78" t="s">
        <v>5446</v>
      </c>
      <c r="B2218" s="78" t="s">
        <v>10542</v>
      </c>
    </row>
    <row r="2219" spans="1:2" x14ac:dyDescent="0.25">
      <c r="A2219" s="78" t="s">
        <v>5447</v>
      </c>
      <c r="B2219" s="78" t="s">
        <v>10542</v>
      </c>
    </row>
    <row r="2220" spans="1:2" x14ac:dyDescent="0.25">
      <c r="A2220" s="78" t="s">
        <v>5448</v>
      </c>
      <c r="B2220" s="78" t="s">
        <v>10542</v>
      </c>
    </row>
    <row r="2221" spans="1:2" x14ac:dyDescent="0.25">
      <c r="A2221" s="78" t="s">
        <v>5449</v>
      </c>
      <c r="B2221" s="78" t="s">
        <v>10542</v>
      </c>
    </row>
    <row r="2222" spans="1:2" x14ac:dyDescent="0.25">
      <c r="A2222" s="78" t="s">
        <v>5450</v>
      </c>
      <c r="B2222" s="78" t="s">
        <v>10542</v>
      </c>
    </row>
    <row r="2223" spans="1:2" x14ac:dyDescent="0.25">
      <c r="A2223" s="78" t="s">
        <v>5451</v>
      </c>
      <c r="B2223" s="78" t="s">
        <v>10542</v>
      </c>
    </row>
    <row r="2224" spans="1:2" x14ac:dyDescent="0.25">
      <c r="A2224" s="78" t="s">
        <v>5452</v>
      </c>
      <c r="B2224" s="78" t="s">
        <v>10542</v>
      </c>
    </row>
    <row r="2225" spans="1:2" x14ac:dyDescent="0.25">
      <c r="A2225" s="78" t="s">
        <v>5453</v>
      </c>
      <c r="B2225" s="78" t="s">
        <v>10542</v>
      </c>
    </row>
    <row r="2226" spans="1:2" x14ac:dyDescent="0.25">
      <c r="A2226" s="78" t="s">
        <v>5454</v>
      </c>
      <c r="B2226" s="78" t="s">
        <v>10542</v>
      </c>
    </row>
    <row r="2227" spans="1:2" x14ac:dyDescent="0.25">
      <c r="A2227" s="78" t="s">
        <v>5455</v>
      </c>
      <c r="B2227" s="78" t="s">
        <v>10542</v>
      </c>
    </row>
    <row r="2228" spans="1:2" x14ac:dyDescent="0.25">
      <c r="A2228" s="78" t="s">
        <v>5456</v>
      </c>
      <c r="B2228" s="78" t="s">
        <v>10542</v>
      </c>
    </row>
    <row r="2229" spans="1:2" x14ac:dyDescent="0.25">
      <c r="A2229" s="78" t="s">
        <v>5457</v>
      </c>
      <c r="B2229" s="78" t="s">
        <v>10542</v>
      </c>
    </row>
    <row r="2230" spans="1:2" x14ac:dyDescent="0.25">
      <c r="A2230" s="78" t="s">
        <v>5458</v>
      </c>
      <c r="B2230" s="78" t="s">
        <v>10542</v>
      </c>
    </row>
    <row r="2231" spans="1:2" x14ac:dyDescent="0.25">
      <c r="A2231" s="78" t="s">
        <v>5459</v>
      </c>
      <c r="B2231" s="78" t="s">
        <v>10542</v>
      </c>
    </row>
    <row r="2232" spans="1:2" x14ac:dyDescent="0.25">
      <c r="A2232" s="78" t="s">
        <v>5460</v>
      </c>
      <c r="B2232" s="78" t="s">
        <v>10542</v>
      </c>
    </row>
    <row r="2233" spans="1:2" x14ac:dyDescent="0.25">
      <c r="A2233" s="78" t="s">
        <v>5461</v>
      </c>
      <c r="B2233" s="78" t="s">
        <v>10542</v>
      </c>
    </row>
    <row r="2234" spans="1:2" x14ac:dyDescent="0.25">
      <c r="A2234" s="78" t="s">
        <v>5462</v>
      </c>
      <c r="B2234" s="78" t="s">
        <v>10542</v>
      </c>
    </row>
    <row r="2235" spans="1:2" x14ac:dyDescent="0.25">
      <c r="A2235" s="78" t="s">
        <v>5463</v>
      </c>
      <c r="B2235" s="78" t="s">
        <v>10542</v>
      </c>
    </row>
    <row r="2236" spans="1:2" x14ac:dyDescent="0.25">
      <c r="A2236" s="78" t="s">
        <v>5464</v>
      </c>
      <c r="B2236" s="78" t="s">
        <v>10542</v>
      </c>
    </row>
    <row r="2237" spans="1:2" x14ac:dyDescent="0.25">
      <c r="A2237" s="78" t="s">
        <v>5465</v>
      </c>
      <c r="B2237" s="78" t="s">
        <v>10542</v>
      </c>
    </row>
    <row r="2238" spans="1:2" x14ac:dyDescent="0.25">
      <c r="A2238" s="78" t="s">
        <v>5466</v>
      </c>
      <c r="B2238" s="78" t="s">
        <v>10542</v>
      </c>
    </row>
    <row r="2239" spans="1:2" x14ac:dyDescent="0.25">
      <c r="A2239" s="78" t="s">
        <v>5467</v>
      </c>
      <c r="B2239" s="78" t="s">
        <v>10542</v>
      </c>
    </row>
    <row r="2240" spans="1:2" x14ac:dyDescent="0.25">
      <c r="A2240" s="78" t="s">
        <v>5468</v>
      </c>
      <c r="B2240" s="78" t="s">
        <v>10542</v>
      </c>
    </row>
    <row r="2241" spans="1:2" x14ac:dyDescent="0.25">
      <c r="A2241" s="78" t="s">
        <v>5469</v>
      </c>
      <c r="B2241" s="78" t="s">
        <v>10542</v>
      </c>
    </row>
    <row r="2242" spans="1:2" x14ac:dyDescent="0.25">
      <c r="A2242" s="78" t="s">
        <v>5470</v>
      </c>
      <c r="B2242" s="78" t="s">
        <v>10542</v>
      </c>
    </row>
    <row r="2243" spans="1:2" x14ac:dyDescent="0.25">
      <c r="A2243" s="78" t="s">
        <v>5471</v>
      </c>
      <c r="B2243" s="78" t="s">
        <v>10542</v>
      </c>
    </row>
    <row r="2244" spans="1:2" x14ac:dyDescent="0.25">
      <c r="A2244" s="78" t="s">
        <v>5472</v>
      </c>
      <c r="B2244" s="78" t="s">
        <v>10542</v>
      </c>
    </row>
    <row r="2245" spans="1:2" x14ac:dyDescent="0.25">
      <c r="A2245" s="78" t="s">
        <v>5473</v>
      </c>
      <c r="B2245" s="78" t="s">
        <v>10542</v>
      </c>
    </row>
    <row r="2246" spans="1:2" x14ac:dyDescent="0.25">
      <c r="A2246" s="78" t="s">
        <v>5474</v>
      </c>
      <c r="B2246" s="78" t="s">
        <v>10542</v>
      </c>
    </row>
    <row r="2247" spans="1:2" x14ac:dyDescent="0.25">
      <c r="A2247" s="78" t="s">
        <v>5475</v>
      </c>
      <c r="B2247" s="78" t="s">
        <v>10542</v>
      </c>
    </row>
    <row r="2248" spans="1:2" x14ac:dyDescent="0.25">
      <c r="A2248" s="78" t="s">
        <v>5476</v>
      </c>
      <c r="B2248" s="78" t="s">
        <v>10542</v>
      </c>
    </row>
    <row r="2249" spans="1:2" x14ac:dyDescent="0.25">
      <c r="A2249" s="78" t="s">
        <v>5477</v>
      </c>
      <c r="B2249" s="78" t="s">
        <v>10542</v>
      </c>
    </row>
    <row r="2250" spans="1:2" x14ac:dyDescent="0.25">
      <c r="A2250" s="78" t="s">
        <v>5478</v>
      </c>
      <c r="B2250" s="78" t="s">
        <v>10542</v>
      </c>
    </row>
    <row r="2251" spans="1:2" x14ac:dyDescent="0.25">
      <c r="A2251" s="78" t="s">
        <v>5479</v>
      </c>
      <c r="B2251" s="78" t="s">
        <v>10542</v>
      </c>
    </row>
    <row r="2252" spans="1:2" x14ac:dyDescent="0.25">
      <c r="A2252" s="78" t="s">
        <v>5480</v>
      </c>
      <c r="B2252" s="78" t="s">
        <v>10542</v>
      </c>
    </row>
    <row r="2253" spans="1:2" x14ac:dyDescent="0.25">
      <c r="A2253" s="78" t="s">
        <v>5481</v>
      </c>
      <c r="B2253" s="78" t="s">
        <v>10542</v>
      </c>
    </row>
    <row r="2254" spans="1:2" x14ac:dyDescent="0.25">
      <c r="A2254" s="78" t="s">
        <v>5482</v>
      </c>
      <c r="B2254" s="78" t="s">
        <v>10542</v>
      </c>
    </row>
    <row r="2255" spans="1:2" x14ac:dyDescent="0.25">
      <c r="A2255" s="78" t="s">
        <v>5483</v>
      </c>
      <c r="B2255" s="78" t="s">
        <v>10542</v>
      </c>
    </row>
    <row r="2256" spans="1:2" x14ac:dyDescent="0.25">
      <c r="A2256" s="78" t="s">
        <v>5484</v>
      </c>
      <c r="B2256" s="78" t="s">
        <v>10542</v>
      </c>
    </row>
    <row r="2257" spans="1:2" x14ac:dyDescent="0.25">
      <c r="A2257" s="78" t="s">
        <v>5485</v>
      </c>
      <c r="B2257" s="78" t="s">
        <v>10542</v>
      </c>
    </row>
    <row r="2258" spans="1:2" x14ac:dyDescent="0.25">
      <c r="A2258" s="78" t="s">
        <v>5486</v>
      </c>
      <c r="B2258" s="78" t="s">
        <v>10542</v>
      </c>
    </row>
    <row r="2259" spans="1:2" x14ac:dyDescent="0.25">
      <c r="A2259" s="78" t="s">
        <v>5487</v>
      </c>
      <c r="B2259" s="78" t="s">
        <v>10542</v>
      </c>
    </row>
    <row r="2260" spans="1:2" x14ac:dyDescent="0.25">
      <c r="A2260" s="78" t="s">
        <v>5488</v>
      </c>
      <c r="B2260" s="78" t="s">
        <v>10542</v>
      </c>
    </row>
    <row r="2261" spans="1:2" x14ac:dyDescent="0.25">
      <c r="A2261" s="78" t="s">
        <v>5489</v>
      </c>
      <c r="B2261" s="78" t="s">
        <v>10542</v>
      </c>
    </row>
    <row r="2262" spans="1:2" x14ac:dyDescent="0.25">
      <c r="A2262" s="78" t="s">
        <v>5490</v>
      </c>
      <c r="B2262" s="78" t="s">
        <v>10542</v>
      </c>
    </row>
    <row r="2263" spans="1:2" x14ac:dyDescent="0.25">
      <c r="A2263" s="78" t="s">
        <v>5491</v>
      </c>
      <c r="B2263" s="78" t="s">
        <v>10542</v>
      </c>
    </row>
    <row r="2264" spans="1:2" x14ac:dyDescent="0.25">
      <c r="A2264" s="78" t="s">
        <v>5492</v>
      </c>
      <c r="B2264" s="78" t="s">
        <v>10542</v>
      </c>
    </row>
    <row r="2265" spans="1:2" x14ac:dyDescent="0.25">
      <c r="A2265" s="78" t="s">
        <v>5493</v>
      </c>
      <c r="B2265" s="78" t="s">
        <v>10542</v>
      </c>
    </row>
    <row r="2266" spans="1:2" x14ac:dyDescent="0.25">
      <c r="A2266" s="78" t="s">
        <v>5494</v>
      </c>
      <c r="B2266" s="78" t="s">
        <v>10542</v>
      </c>
    </row>
    <row r="2267" spans="1:2" x14ac:dyDescent="0.25">
      <c r="A2267" s="78" t="s">
        <v>5495</v>
      </c>
      <c r="B2267" s="78" t="s">
        <v>10542</v>
      </c>
    </row>
    <row r="2268" spans="1:2" x14ac:dyDescent="0.25">
      <c r="A2268" s="78" t="s">
        <v>5496</v>
      </c>
      <c r="B2268" s="78" t="s">
        <v>10542</v>
      </c>
    </row>
    <row r="2269" spans="1:2" x14ac:dyDescent="0.25">
      <c r="A2269" s="78" t="s">
        <v>2681</v>
      </c>
      <c r="B2269" s="78" t="s">
        <v>10542</v>
      </c>
    </row>
    <row r="2270" spans="1:2" x14ac:dyDescent="0.25">
      <c r="A2270" s="78" t="s">
        <v>5497</v>
      </c>
      <c r="B2270" s="78" t="s">
        <v>10542</v>
      </c>
    </row>
    <row r="2271" spans="1:2" x14ac:dyDescent="0.25">
      <c r="A2271" s="78" t="s">
        <v>5498</v>
      </c>
      <c r="B2271" s="78" t="s">
        <v>10542</v>
      </c>
    </row>
    <row r="2272" spans="1:2" x14ac:dyDescent="0.25">
      <c r="A2272" s="78" t="s">
        <v>5499</v>
      </c>
      <c r="B2272" s="78" t="s">
        <v>10542</v>
      </c>
    </row>
    <row r="2273" spans="1:2" x14ac:dyDescent="0.25">
      <c r="A2273" s="78" t="s">
        <v>5500</v>
      </c>
      <c r="B2273" s="78" t="s">
        <v>10542</v>
      </c>
    </row>
    <row r="2274" spans="1:2" x14ac:dyDescent="0.25">
      <c r="A2274" s="78" t="s">
        <v>5501</v>
      </c>
      <c r="B2274" s="78" t="s">
        <v>10542</v>
      </c>
    </row>
    <row r="2275" spans="1:2" x14ac:dyDescent="0.25">
      <c r="A2275" s="78" t="s">
        <v>5502</v>
      </c>
      <c r="B2275" s="78" t="s">
        <v>10542</v>
      </c>
    </row>
    <row r="2276" spans="1:2" x14ac:dyDescent="0.25">
      <c r="A2276" s="78" t="s">
        <v>5503</v>
      </c>
      <c r="B2276" s="78" t="s">
        <v>10542</v>
      </c>
    </row>
    <row r="2277" spans="1:2" x14ac:dyDescent="0.25">
      <c r="A2277" s="78" t="s">
        <v>5504</v>
      </c>
      <c r="B2277" s="78" t="s">
        <v>10542</v>
      </c>
    </row>
    <row r="2278" spans="1:2" x14ac:dyDescent="0.25">
      <c r="A2278" s="78" t="s">
        <v>5505</v>
      </c>
      <c r="B2278" s="78" t="s">
        <v>10542</v>
      </c>
    </row>
    <row r="2279" spans="1:2" x14ac:dyDescent="0.25">
      <c r="A2279" s="78" t="s">
        <v>5506</v>
      </c>
      <c r="B2279" s="78" t="s">
        <v>10542</v>
      </c>
    </row>
    <row r="2280" spans="1:2" x14ac:dyDescent="0.25">
      <c r="A2280" s="78" t="s">
        <v>5507</v>
      </c>
      <c r="B2280" s="78" t="s">
        <v>10542</v>
      </c>
    </row>
    <row r="2281" spans="1:2" x14ac:dyDescent="0.25">
      <c r="A2281" s="78" t="s">
        <v>5508</v>
      </c>
      <c r="B2281" s="78" t="s">
        <v>10542</v>
      </c>
    </row>
    <row r="2282" spans="1:2" x14ac:dyDescent="0.25">
      <c r="A2282" s="78" t="s">
        <v>5509</v>
      </c>
      <c r="B2282" s="78" t="s">
        <v>10542</v>
      </c>
    </row>
    <row r="2283" spans="1:2" x14ac:dyDescent="0.25">
      <c r="A2283" s="78" t="s">
        <v>5510</v>
      </c>
      <c r="B2283" s="78" t="s">
        <v>10542</v>
      </c>
    </row>
    <row r="2284" spans="1:2" x14ac:dyDescent="0.25">
      <c r="A2284" s="78" t="s">
        <v>5511</v>
      </c>
      <c r="B2284" s="78" t="s">
        <v>10542</v>
      </c>
    </row>
    <row r="2285" spans="1:2" x14ac:dyDescent="0.25">
      <c r="A2285" s="78" t="s">
        <v>5512</v>
      </c>
      <c r="B2285" s="78" t="s">
        <v>10542</v>
      </c>
    </row>
    <row r="2286" spans="1:2" x14ac:dyDescent="0.25">
      <c r="A2286" s="78" t="s">
        <v>5513</v>
      </c>
      <c r="B2286" s="78" t="s">
        <v>10542</v>
      </c>
    </row>
    <row r="2287" spans="1:2" x14ac:dyDescent="0.25">
      <c r="A2287" s="78" t="s">
        <v>5514</v>
      </c>
      <c r="B2287" s="78" t="s">
        <v>10542</v>
      </c>
    </row>
    <row r="2288" spans="1:2" x14ac:dyDescent="0.25">
      <c r="A2288" s="78" t="s">
        <v>5515</v>
      </c>
      <c r="B2288" s="78" t="s">
        <v>10542</v>
      </c>
    </row>
    <row r="2289" spans="1:2" x14ac:dyDescent="0.25">
      <c r="A2289" s="78" t="s">
        <v>5516</v>
      </c>
      <c r="B2289" s="78" t="s">
        <v>10542</v>
      </c>
    </row>
    <row r="2290" spans="1:2" x14ac:dyDescent="0.25">
      <c r="A2290" s="78" t="s">
        <v>5517</v>
      </c>
      <c r="B2290" s="78" t="s">
        <v>10542</v>
      </c>
    </row>
    <row r="2291" spans="1:2" x14ac:dyDescent="0.25">
      <c r="A2291" s="78" t="s">
        <v>5518</v>
      </c>
      <c r="B2291" s="78" t="s">
        <v>10542</v>
      </c>
    </row>
    <row r="2292" spans="1:2" x14ac:dyDescent="0.25">
      <c r="A2292" s="78" t="s">
        <v>5519</v>
      </c>
      <c r="B2292" s="78" t="s">
        <v>10542</v>
      </c>
    </row>
    <row r="2293" spans="1:2" x14ac:dyDescent="0.25">
      <c r="A2293" s="78" t="s">
        <v>5520</v>
      </c>
      <c r="B2293" s="78" t="s">
        <v>10542</v>
      </c>
    </row>
    <row r="2294" spans="1:2" x14ac:dyDescent="0.25">
      <c r="A2294" s="78" t="s">
        <v>5521</v>
      </c>
      <c r="B2294" s="78" t="s">
        <v>10542</v>
      </c>
    </row>
    <row r="2295" spans="1:2" x14ac:dyDescent="0.25">
      <c r="A2295" s="78" t="s">
        <v>5522</v>
      </c>
      <c r="B2295" s="78" t="s">
        <v>10542</v>
      </c>
    </row>
    <row r="2296" spans="1:2" x14ac:dyDescent="0.25">
      <c r="A2296" s="78" t="s">
        <v>5523</v>
      </c>
      <c r="B2296" s="78" t="s">
        <v>10542</v>
      </c>
    </row>
    <row r="2297" spans="1:2" x14ac:dyDescent="0.25">
      <c r="A2297" s="78" t="s">
        <v>5524</v>
      </c>
      <c r="B2297" s="78" t="s">
        <v>10542</v>
      </c>
    </row>
    <row r="2298" spans="1:2" x14ac:dyDescent="0.25">
      <c r="A2298" s="78" t="s">
        <v>5525</v>
      </c>
      <c r="B2298" s="78" t="s">
        <v>10542</v>
      </c>
    </row>
    <row r="2299" spans="1:2" x14ac:dyDescent="0.25">
      <c r="A2299" s="78" t="s">
        <v>5526</v>
      </c>
      <c r="B2299" s="78" t="s">
        <v>10542</v>
      </c>
    </row>
    <row r="2300" spans="1:2" x14ac:dyDescent="0.25">
      <c r="A2300" s="78" t="s">
        <v>5527</v>
      </c>
      <c r="B2300" s="78" t="s">
        <v>10542</v>
      </c>
    </row>
    <row r="2301" spans="1:2" x14ac:dyDescent="0.25">
      <c r="A2301" s="78" t="s">
        <v>5528</v>
      </c>
      <c r="B2301" s="78" t="s">
        <v>10542</v>
      </c>
    </row>
    <row r="2302" spans="1:2" x14ac:dyDescent="0.25">
      <c r="A2302" s="78" t="s">
        <v>5529</v>
      </c>
      <c r="B2302" s="78" t="s">
        <v>10542</v>
      </c>
    </row>
    <row r="2303" spans="1:2" x14ac:dyDescent="0.25">
      <c r="A2303" s="78" t="s">
        <v>5530</v>
      </c>
      <c r="B2303" s="78" t="s">
        <v>10542</v>
      </c>
    </row>
    <row r="2304" spans="1:2" x14ac:dyDescent="0.25">
      <c r="A2304" s="78" t="s">
        <v>5531</v>
      </c>
      <c r="B2304" s="78" t="s">
        <v>10542</v>
      </c>
    </row>
    <row r="2305" spans="1:2" x14ac:dyDescent="0.25">
      <c r="A2305" s="78" t="s">
        <v>5532</v>
      </c>
      <c r="B2305" s="78" t="s">
        <v>10542</v>
      </c>
    </row>
    <row r="2306" spans="1:2" x14ac:dyDescent="0.25">
      <c r="A2306" s="78" t="s">
        <v>5533</v>
      </c>
      <c r="B2306" s="78" t="s">
        <v>10542</v>
      </c>
    </row>
    <row r="2307" spans="1:2" x14ac:dyDescent="0.25">
      <c r="A2307" s="78" t="s">
        <v>5534</v>
      </c>
      <c r="B2307" s="78" t="s">
        <v>10542</v>
      </c>
    </row>
    <row r="2308" spans="1:2" x14ac:dyDescent="0.25">
      <c r="A2308" s="78" t="s">
        <v>5535</v>
      </c>
      <c r="B2308" s="78" t="s">
        <v>10542</v>
      </c>
    </row>
    <row r="2309" spans="1:2" x14ac:dyDescent="0.25">
      <c r="A2309" s="78" t="s">
        <v>5536</v>
      </c>
      <c r="B2309" s="78" t="s">
        <v>10542</v>
      </c>
    </row>
    <row r="2310" spans="1:2" x14ac:dyDescent="0.25">
      <c r="A2310" s="78" t="s">
        <v>5537</v>
      </c>
      <c r="B2310" s="78" t="s">
        <v>10542</v>
      </c>
    </row>
    <row r="2311" spans="1:2" x14ac:dyDescent="0.25">
      <c r="A2311" s="78" t="s">
        <v>5538</v>
      </c>
      <c r="B2311" s="78" t="s">
        <v>10542</v>
      </c>
    </row>
    <row r="2312" spans="1:2" x14ac:dyDescent="0.25">
      <c r="A2312" s="78" t="s">
        <v>5539</v>
      </c>
      <c r="B2312" s="78" t="s">
        <v>10542</v>
      </c>
    </row>
    <row r="2313" spans="1:2" x14ac:dyDescent="0.25">
      <c r="A2313" s="78" t="s">
        <v>5540</v>
      </c>
      <c r="B2313" s="78" t="s">
        <v>10542</v>
      </c>
    </row>
    <row r="2314" spans="1:2" x14ac:dyDescent="0.25">
      <c r="A2314" s="78" t="s">
        <v>5541</v>
      </c>
      <c r="B2314" s="78" t="s">
        <v>10542</v>
      </c>
    </row>
    <row r="2315" spans="1:2" x14ac:dyDescent="0.25">
      <c r="A2315" s="78" t="s">
        <v>5542</v>
      </c>
      <c r="B2315" s="78" t="s">
        <v>10542</v>
      </c>
    </row>
    <row r="2316" spans="1:2" x14ac:dyDescent="0.25">
      <c r="A2316" s="78" t="s">
        <v>5543</v>
      </c>
      <c r="B2316" s="78" t="s">
        <v>10542</v>
      </c>
    </row>
    <row r="2317" spans="1:2" x14ac:dyDescent="0.25">
      <c r="A2317" s="78" t="s">
        <v>5544</v>
      </c>
      <c r="B2317" s="78" t="s">
        <v>10542</v>
      </c>
    </row>
    <row r="2318" spans="1:2" x14ac:dyDescent="0.25">
      <c r="A2318" s="78" t="s">
        <v>5545</v>
      </c>
      <c r="B2318" s="78" t="s">
        <v>10542</v>
      </c>
    </row>
    <row r="2319" spans="1:2" x14ac:dyDescent="0.25">
      <c r="A2319" s="78" t="s">
        <v>5546</v>
      </c>
      <c r="B2319" s="78" t="s">
        <v>10542</v>
      </c>
    </row>
    <row r="2320" spans="1:2" x14ac:dyDescent="0.25">
      <c r="A2320" s="78" t="s">
        <v>5547</v>
      </c>
      <c r="B2320" s="78" t="s">
        <v>10542</v>
      </c>
    </row>
    <row r="2321" spans="1:2" x14ac:dyDescent="0.25">
      <c r="A2321" s="78" t="s">
        <v>5548</v>
      </c>
      <c r="B2321" s="78" t="s">
        <v>10542</v>
      </c>
    </row>
    <row r="2322" spans="1:2" x14ac:dyDescent="0.25">
      <c r="A2322" s="78" t="s">
        <v>5549</v>
      </c>
      <c r="B2322" s="78" t="s">
        <v>10542</v>
      </c>
    </row>
    <row r="2323" spans="1:2" x14ac:dyDescent="0.25">
      <c r="A2323" s="78" t="s">
        <v>5550</v>
      </c>
      <c r="B2323" s="78" t="s">
        <v>10542</v>
      </c>
    </row>
    <row r="2324" spans="1:2" x14ac:dyDescent="0.25">
      <c r="A2324" s="78" t="s">
        <v>5551</v>
      </c>
      <c r="B2324" s="78" t="s">
        <v>10542</v>
      </c>
    </row>
    <row r="2325" spans="1:2" x14ac:dyDescent="0.25">
      <c r="A2325" s="78" t="s">
        <v>5552</v>
      </c>
      <c r="B2325" s="78" t="s">
        <v>10542</v>
      </c>
    </row>
    <row r="2326" spans="1:2" x14ac:dyDescent="0.25">
      <c r="A2326" s="78" t="s">
        <v>5553</v>
      </c>
      <c r="B2326" s="78" t="s">
        <v>10542</v>
      </c>
    </row>
    <row r="2327" spans="1:2" x14ac:dyDescent="0.25">
      <c r="A2327" s="78" t="s">
        <v>5554</v>
      </c>
      <c r="B2327" s="78" t="s">
        <v>10542</v>
      </c>
    </row>
    <row r="2328" spans="1:2" x14ac:dyDescent="0.25">
      <c r="A2328" s="78" t="s">
        <v>5555</v>
      </c>
      <c r="B2328" s="78" t="s">
        <v>10542</v>
      </c>
    </row>
    <row r="2329" spans="1:2" x14ac:dyDescent="0.25">
      <c r="A2329" s="78" t="s">
        <v>5556</v>
      </c>
      <c r="B2329" s="78" t="s">
        <v>10542</v>
      </c>
    </row>
    <row r="2330" spans="1:2" x14ac:dyDescent="0.25">
      <c r="A2330" s="78" t="s">
        <v>5557</v>
      </c>
      <c r="B2330" s="78" t="s">
        <v>10542</v>
      </c>
    </row>
    <row r="2331" spans="1:2" x14ac:dyDescent="0.25">
      <c r="A2331" s="78" t="s">
        <v>5558</v>
      </c>
      <c r="B2331" s="78" t="s">
        <v>10542</v>
      </c>
    </row>
    <row r="2332" spans="1:2" x14ac:dyDescent="0.25">
      <c r="A2332" s="78" t="s">
        <v>5559</v>
      </c>
      <c r="B2332" s="78" t="s">
        <v>10542</v>
      </c>
    </row>
    <row r="2333" spans="1:2" x14ac:dyDescent="0.25">
      <c r="A2333" s="78" t="s">
        <v>5560</v>
      </c>
      <c r="B2333" s="78" t="s">
        <v>10542</v>
      </c>
    </row>
    <row r="2334" spans="1:2" x14ac:dyDescent="0.25">
      <c r="A2334" s="78" t="s">
        <v>5561</v>
      </c>
      <c r="B2334" s="78" t="s">
        <v>10542</v>
      </c>
    </row>
    <row r="2335" spans="1:2" x14ac:dyDescent="0.25">
      <c r="A2335" s="78" t="s">
        <v>5562</v>
      </c>
      <c r="B2335" s="78" t="s">
        <v>10542</v>
      </c>
    </row>
    <row r="2336" spans="1:2" x14ac:dyDescent="0.25">
      <c r="A2336" s="78" t="s">
        <v>5563</v>
      </c>
      <c r="B2336" s="78" t="s">
        <v>10542</v>
      </c>
    </row>
    <row r="2337" spans="1:2" x14ac:dyDescent="0.25">
      <c r="A2337" s="78" t="s">
        <v>5564</v>
      </c>
      <c r="B2337" s="78" t="s">
        <v>10542</v>
      </c>
    </row>
    <row r="2338" spans="1:2" x14ac:dyDescent="0.25">
      <c r="A2338" s="78" t="s">
        <v>5565</v>
      </c>
      <c r="B2338" s="78" t="s">
        <v>10542</v>
      </c>
    </row>
    <row r="2339" spans="1:2" x14ac:dyDescent="0.25">
      <c r="A2339" s="78" t="s">
        <v>5566</v>
      </c>
      <c r="B2339" s="78" t="s">
        <v>10542</v>
      </c>
    </row>
    <row r="2340" spans="1:2" x14ac:dyDescent="0.25">
      <c r="A2340" s="78" t="s">
        <v>5567</v>
      </c>
      <c r="B2340" s="78" t="s">
        <v>10542</v>
      </c>
    </row>
    <row r="2341" spans="1:2" x14ac:dyDescent="0.25">
      <c r="A2341" s="78" t="s">
        <v>5568</v>
      </c>
      <c r="B2341" s="78" t="s">
        <v>10542</v>
      </c>
    </row>
    <row r="2342" spans="1:2" x14ac:dyDescent="0.25">
      <c r="A2342" s="78" t="s">
        <v>5569</v>
      </c>
      <c r="B2342" s="78" t="s">
        <v>10542</v>
      </c>
    </row>
    <row r="2343" spans="1:2" x14ac:dyDescent="0.25">
      <c r="A2343" s="78" t="s">
        <v>5570</v>
      </c>
      <c r="B2343" s="78" t="s">
        <v>10542</v>
      </c>
    </row>
    <row r="2344" spans="1:2" x14ac:dyDescent="0.25">
      <c r="A2344" s="78" t="s">
        <v>5571</v>
      </c>
      <c r="B2344" s="78" t="s">
        <v>10542</v>
      </c>
    </row>
    <row r="2345" spans="1:2" x14ac:dyDescent="0.25">
      <c r="A2345" s="78" t="s">
        <v>5572</v>
      </c>
      <c r="B2345" s="78" t="s">
        <v>10542</v>
      </c>
    </row>
    <row r="2346" spans="1:2" x14ac:dyDescent="0.25">
      <c r="A2346" s="78" t="s">
        <v>5573</v>
      </c>
      <c r="B2346" s="78" t="s">
        <v>10542</v>
      </c>
    </row>
    <row r="2347" spans="1:2" x14ac:dyDescent="0.25">
      <c r="A2347" s="78" t="s">
        <v>5574</v>
      </c>
      <c r="B2347" s="78" t="s">
        <v>10542</v>
      </c>
    </row>
    <row r="2348" spans="1:2" x14ac:dyDescent="0.25">
      <c r="A2348" s="78" t="s">
        <v>5575</v>
      </c>
      <c r="B2348" s="78" t="s">
        <v>10542</v>
      </c>
    </row>
    <row r="2349" spans="1:2" x14ac:dyDescent="0.25">
      <c r="A2349" s="78" t="s">
        <v>5576</v>
      </c>
      <c r="B2349" s="78" t="s">
        <v>10542</v>
      </c>
    </row>
    <row r="2350" spans="1:2" x14ac:dyDescent="0.25">
      <c r="A2350" s="78" t="s">
        <v>5577</v>
      </c>
      <c r="B2350" s="78" t="s">
        <v>10542</v>
      </c>
    </row>
    <row r="2351" spans="1:2" x14ac:dyDescent="0.25">
      <c r="A2351" s="78" t="s">
        <v>5578</v>
      </c>
      <c r="B2351" s="78" t="s">
        <v>10542</v>
      </c>
    </row>
    <row r="2352" spans="1:2" x14ac:dyDescent="0.25">
      <c r="A2352" s="78" t="s">
        <v>5579</v>
      </c>
      <c r="B2352" s="78" t="s">
        <v>10542</v>
      </c>
    </row>
    <row r="2353" spans="1:2" x14ac:dyDescent="0.25">
      <c r="A2353" s="78" t="s">
        <v>5580</v>
      </c>
      <c r="B2353" s="78" t="s">
        <v>10542</v>
      </c>
    </row>
    <row r="2354" spans="1:2" x14ac:dyDescent="0.25">
      <c r="A2354" s="78" t="s">
        <v>5581</v>
      </c>
      <c r="B2354" s="78" t="s">
        <v>10542</v>
      </c>
    </row>
    <row r="2355" spans="1:2" x14ac:dyDescent="0.25">
      <c r="A2355" s="78" t="s">
        <v>5582</v>
      </c>
      <c r="B2355" s="78" t="s">
        <v>10542</v>
      </c>
    </row>
    <row r="2356" spans="1:2" x14ac:dyDescent="0.25">
      <c r="A2356" s="78" t="s">
        <v>5583</v>
      </c>
      <c r="B2356" s="78" t="s">
        <v>10542</v>
      </c>
    </row>
    <row r="2357" spans="1:2" x14ac:dyDescent="0.25">
      <c r="A2357" s="78" t="s">
        <v>5584</v>
      </c>
      <c r="B2357" s="78" t="s">
        <v>10542</v>
      </c>
    </row>
    <row r="2358" spans="1:2" x14ac:dyDescent="0.25">
      <c r="A2358" s="78" t="s">
        <v>5585</v>
      </c>
      <c r="B2358" s="78" t="s">
        <v>10542</v>
      </c>
    </row>
    <row r="2359" spans="1:2" x14ac:dyDescent="0.25">
      <c r="A2359" s="78" t="s">
        <v>5586</v>
      </c>
      <c r="B2359" s="78" t="s">
        <v>10542</v>
      </c>
    </row>
    <row r="2360" spans="1:2" x14ac:dyDescent="0.25">
      <c r="A2360" s="78" t="s">
        <v>5587</v>
      </c>
      <c r="B2360" s="78" t="s">
        <v>10542</v>
      </c>
    </row>
    <row r="2361" spans="1:2" x14ac:dyDescent="0.25">
      <c r="A2361" s="78" t="s">
        <v>5588</v>
      </c>
      <c r="B2361" s="78" t="s">
        <v>10542</v>
      </c>
    </row>
    <row r="2362" spans="1:2" x14ac:dyDescent="0.25">
      <c r="A2362" s="78" t="s">
        <v>5589</v>
      </c>
      <c r="B2362" s="78" t="s">
        <v>10542</v>
      </c>
    </row>
    <row r="2363" spans="1:2" x14ac:dyDescent="0.25">
      <c r="A2363" s="78" t="s">
        <v>5590</v>
      </c>
      <c r="B2363" s="78" t="s">
        <v>10542</v>
      </c>
    </row>
    <row r="2364" spans="1:2" x14ac:dyDescent="0.25">
      <c r="A2364" s="78" t="s">
        <v>5591</v>
      </c>
      <c r="B2364" s="78" t="s">
        <v>10542</v>
      </c>
    </row>
    <row r="2365" spans="1:2" x14ac:dyDescent="0.25">
      <c r="A2365" s="78" t="s">
        <v>5592</v>
      </c>
      <c r="B2365" s="78" t="s">
        <v>10542</v>
      </c>
    </row>
    <row r="2366" spans="1:2" x14ac:dyDescent="0.25">
      <c r="A2366" s="78" t="s">
        <v>5593</v>
      </c>
      <c r="B2366" s="78" t="s">
        <v>10542</v>
      </c>
    </row>
    <row r="2367" spans="1:2" x14ac:dyDescent="0.25">
      <c r="A2367" s="78" t="s">
        <v>5594</v>
      </c>
      <c r="B2367" s="78" t="s">
        <v>10542</v>
      </c>
    </row>
    <row r="2368" spans="1:2" x14ac:dyDescent="0.25">
      <c r="A2368" s="78" t="s">
        <v>5595</v>
      </c>
      <c r="B2368" s="78" t="s">
        <v>10542</v>
      </c>
    </row>
    <row r="2369" spans="1:2" x14ac:dyDescent="0.25">
      <c r="A2369" s="78" t="s">
        <v>5596</v>
      </c>
      <c r="B2369" s="78" t="s">
        <v>10542</v>
      </c>
    </row>
    <row r="2370" spans="1:2" x14ac:dyDescent="0.25">
      <c r="A2370" s="78" t="s">
        <v>5597</v>
      </c>
      <c r="B2370" s="78" t="s">
        <v>10542</v>
      </c>
    </row>
    <row r="2371" spans="1:2" x14ac:dyDescent="0.25">
      <c r="A2371" s="78" t="s">
        <v>5598</v>
      </c>
      <c r="B2371" s="78" t="s">
        <v>10542</v>
      </c>
    </row>
    <row r="2372" spans="1:2" x14ac:dyDescent="0.25">
      <c r="A2372" s="78" t="s">
        <v>5599</v>
      </c>
      <c r="B2372" s="78" t="s">
        <v>10542</v>
      </c>
    </row>
    <row r="2373" spans="1:2" x14ac:dyDescent="0.25">
      <c r="A2373" s="78" t="s">
        <v>5600</v>
      </c>
      <c r="B2373" s="78" t="s">
        <v>10542</v>
      </c>
    </row>
    <row r="2374" spans="1:2" x14ac:dyDescent="0.25">
      <c r="A2374" s="78" t="s">
        <v>5601</v>
      </c>
      <c r="B2374" s="78" t="s">
        <v>10542</v>
      </c>
    </row>
    <row r="2375" spans="1:2" x14ac:dyDescent="0.25">
      <c r="A2375" s="78" t="s">
        <v>5602</v>
      </c>
      <c r="B2375" s="78" t="s">
        <v>10542</v>
      </c>
    </row>
    <row r="2376" spans="1:2" x14ac:dyDescent="0.25">
      <c r="A2376" s="78" t="s">
        <v>5603</v>
      </c>
      <c r="B2376" s="78" t="s">
        <v>10542</v>
      </c>
    </row>
    <row r="2377" spans="1:2" x14ac:dyDescent="0.25">
      <c r="A2377" s="78" t="s">
        <v>5604</v>
      </c>
      <c r="B2377" s="78" t="s">
        <v>10542</v>
      </c>
    </row>
    <row r="2378" spans="1:2" x14ac:dyDescent="0.25">
      <c r="A2378" s="78" t="s">
        <v>5605</v>
      </c>
      <c r="B2378" s="78" t="s">
        <v>10542</v>
      </c>
    </row>
    <row r="2379" spans="1:2" x14ac:dyDescent="0.25">
      <c r="A2379" s="78" t="s">
        <v>5606</v>
      </c>
      <c r="B2379" s="78" t="s">
        <v>10542</v>
      </c>
    </row>
    <row r="2380" spans="1:2" x14ac:dyDescent="0.25">
      <c r="A2380" s="78" t="s">
        <v>5607</v>
      </c>
      <c r="B2380" s="78" t="s">
        <v>10542</v>
      </c>
    </row>
    <row r="2381" spans="1:2" x14ac:dyDescent="0.25">
      <c r="A2381" s="78" t="s">
        <v>5608</v>
      </c>
      <c r="B2381" s="78" t="s">
        <v>10542</v>
      </c>
    </row>
    <row r="2382" spans="1:2" x14ac:dyDescent="0.25">
      <c r="A2382" s="78" t="s">
        <v>5609</v>
      </c>
      <c r="B2382" s="78" t="s">
        <v>10542</v>
      </c>
    </row>
    <row r="2383" spans="1:2" x14ac:dyDescent="0.25">
      <c r="A2383" s="78" t="s">
        <v>5610</v>
      </c>
      <c r="B2383" s="78" t="s">
        <v>10542</v>
      </c>
    </row>
    <row r="2384" spans="1:2" x14ac:dyDescent="0.25">
      <c r="A2384" s="78" t="s">
        <v>5611</v>
      </c>
      <c r="B2384" s="78" t="s">
        <v>10542</v>
      </c>
    </row>
    <row r="2385" spans="1:2" x14ac:dyDescent="0.25">
      <c r="A2385" s="78" t="s">
        <v>5612</v>
      </c>
      <c r="B2385" s="78" t="s">
        <v>10542</v>
      </c>
    </row>
    <row r="2386" spans="1:2" x14ac:dyDescent="0.25">
      <c r="A2386" s="78" t="s">
        <v>5613</v>
      </c>
      <c r="B2386" s="78" t="s">
        <v>10542</v>
      </c>
    </row>
    <row r="2387" spans="1:2" x14ac:dyDescent="0.25">
      <c r="A2387" s="78" t="s">
        <v>5614</v>
      </c>
      <c r="B2387" s="78" t="s">
        <v>10542</v>
      </c>
    </row>
    <row r="2388" spans="1:2" x14ac:dyDescent="0.25">
      <c r="A2388" s="78" t="s">
        <v>5615</v>
      </c>
      <c r="B2388" s="78" t="s">
        <v>10542</v>
      </c>
    </row>
    <row r="2389" spans="1:2" x14ac:dyDescent="0.25">
      <c r="A2389" s="78" t="s">
        <v>5616</v>
      </c>
      <c r="B2389" s="78" t="s">
        <v>10542</v>
      </c>
    </row>
    <row r="2390" spans="1:2" x14ac:dyDescent="0.25">
      <c r="A2390" s="78" t="s">
        <v>5617</v>
      </c>
      <c r="B2390" s="78" t="s">
        <v>10542</v>
      </c>
    </row>
    <row r="2391" spans="1:2" x14ac:dyDescent="0.25">
      <c r="A2391" s="78" t="s">
        <v>5618</v>
      </c>
      <c r="B2391" s="78" t="s">
        <v>10542</v>
      </c>
    </row>
    <row r="2392" spans="1:2" x14ac:dyDescent="0.25">
      <c r="A2392" s="78" t="s">
        <v>5619</v>
      </c>
      <c r="B2392" s="78" t="s">
        <v>10542</v>
      </c>
    </row>
    <row r="2393" spans="1:2" x14ac:dyDescent="0.25">
      <c r="A2393" s="78" t="s">
        <v>5620</v>
      </c>
      <c r="B2393" s="78" t="s">
        <v>10542</v>
      </c>
    </row>
    <row r="2394" spans="1:2" x14ac:dyDescent="0.25">
      <c r="A2394" s="78" t="s">
        <v>5621</v>
      </c>
      <c r="B2394" s="78" t="s">
        <v>10542</v>
      </c>
    </row>
    <row r="2395" spans="1:2" x14ac:dyDescent="0.25">
      <c r="A2395" s="78" t="s">
        <v>5622</v>
      </c>
      <c r="B2395" s="78" t="s">
        <v>10542</v>
      </c>
    </row>
    <row r="2396" spans="1:2" x14ac:dyDescent="0.25">
      <c r="A2396" s="78" t="s">
        <v>5623</v>
      </c>
      <c r="B2396" s="78" t="s">
        <v>10542</v>
      </c>
    </row>
    <row r="2397" spans="1:2" x14ac:dyDescent="0.25">
      <c r="A2397" s="78" t="s">
        <v>5624</v>
      </c>
      <c r="B2397" s="78" t="s">
        <v>10542</v>
      </c>
    </row>
    <row r="2398" spans="1:2" x14ac:dyDescent="0.25">
      <c r="A2398" s="78" t="s">
        <v>5625</v>
      </c>
      <c r="B2398" s="78" t="s">
        <v>10542</v>
      </c>
    </row>
    <row r="2399" spans="1:2" x14ac:dyDescent="0.25">
      <c r="A2399" s="78" t="s">
        <v>5626</v>
      </c>
      <c r="B2399" s="78" t="s">
        <v>10542</v>
      </c>
    </row>
    <row r="2400" spans="1:2" x14ac:dyDescent="0.25">
      <c r="A2400" s="78" t="s">
        <v>5627</v>
      </c>
      <c r="B2400" s="78" t="s">
        <v>10542</v>
      </c>
    </row>
    <row r="2401" spans="1:2" x14ac:dyDescent="0.25">
      <c r="A2401" s="78" t="s">
        <v>5628</v>
      </c>
      <c r="B2401" s="78" t="s">
        <v>10542</v>
      </c>
    </row>
    <row r="2402" spans="1:2" x14ac:dyDescent="0.25">
      <c r="A2402" s="78" t="s">
        <v>5629</v>
      </c>
      <c r="B2402" s="78" t="s">
        <v>10542</v>
      </c>
    </row>
    <row r="2403" spans="1:2" x14ac:dyDescent="0.25">
      <c r="A2403" s="78" t="s">
        <v>5630</v>
      </c>
      <c r="B2403" s="78" t="s">
        <v>10542</v>
      </c>
    </row>
    <row r="2404" spans="1:2" x14ac:dyDescent="0.25">
      <c r="A2404" s="78" t="s">
        <v>5631</v>
      </c>
      <c r="B2404" s="78" t="s">
        <v>10542</v>
      </c>
    </row>
    <row r="2405" spans="1:2" x14ac:dyDescent="0.25">
      <c r="A2405" s="78" t="s">
        <v>5632</v>
      </c>
      <c r="B2405" s="78" t="s">
        <v>10542</v>
      </c>
    </row>
    <row r="2406" spans="1:2" x14ac:dyDescent="0.25">
      <c r="A2406" s="78" t="s">
        <v>5633</v>
      </c>
      <c r="B2406" s="78" t="s">
        <v>10542</v>
      </c>
    </row>
    <row r="2407" spans="1:2" x14ac:dyDescent="0.25">
      <c r="A2407" s="78" t="s">
        <v>5634</v>
      </c>
      <c r="B2407" s="78" t="s">
        <v>10542</v>
      </c>
    </row>
    <row r="2408" spans="1:2" x14ac:dyDescent="0.25">
      <c r="A2408" s="78" t="s">
        <v>5635</v>
      </c>
      <c r="B2408" s="78" t="s">
        <v>10542</v>
      </c>
    </row>
    <row r="2409" spans="1:2" x14ac:dyDescent="0.25">
      <c r="A2409" s="78" t="s">
        <v>5636</v>
      </c>
      <c r="B2409" s="78" t="s">
        <v>10542</v>
      </c>
    </row>
    <row r="2410" spans="1:2" x14ac:dyDescent="0.25">
      <c r="A2410" s="78" t="s">
        <v>5637</v>
      </c>
      <c r="B2410" s="78" t="s">
        <v>10542</v>
      </c>
    </row>
    <row r="2411" spans="1:2" x14ac:dyDescent="0.25">
      <c r="A2411" s="78" t="s">
        <v>5638</v>
      </c>
      <c r="B2411" s="78" t="s">
        <v>10542</v>
      </c>
    </row>
    <row r="2412" spans="1:2" x14ac:dyDescent="0.25">
      <c r="A2412" s="78" t="s">
        <v>5639</v>
      </c>
      <c r="B2412" s="78" t="s">
        <v>10542</v>
      </c>
    </row>
    <row r="2413" spans="1:2" x14ac:dyDescent="0.25">
      <c r="A2413" s="78" t="s">
        <v>5640</v>
      </c>
      <c r="B2413" s="78" t="s">
        <v>10542</v>
      </c>
    </row>
    <row r="2414" spans="1:2" x14ac:dyDescent="0.25">
      <c r="A2414" s="78" t="s">
        <v>5641</v>
      </c>
      <c r="B2414" s="78" t="s">
        <v>10542</v>
      </c>
    </row>
    <row r="2415" spans="1:2" x14ac:dyDescent="0.25">
      <c r="A2415" s="78" t="s">
        <v>5642</v>
      </c>
      <c r="B2415" s="78" t="s">
        <v>10542</v>
      </c>
    </row>
    <row r="2416" spans="1:2" x14ac:dyDescent="0.25">
      <c r="A2416" s="78" t="s">
        <v>5643</v>
      </c>
      <c r="B2416" s="78" t="s">
        <v>10542</v>
      </c>
    </row>
    <row r="2417" spans="1:2" x14ac:dyDescent="0.25">
      <c r="A2417" s="78" t="s">
        <v>5644</v>
      </c>
      <c r="B2417" s="78" t="s">
        <v>10542</v>
      </c>
    </row>
    <row r="2418" spans="1:2" x14ac:dyDescent="0.25">
      <c r="A2418" s="78" t="s">
        <v>5645</v>
      </c>
      <c r="B2418" s="78" t="s">
        <v>10542</v>
      </c>
    </row>
    <row r="2419" spans="1:2" x14ac:dyDescent="0.25">
      <c r="A2419" s="78" t="s">
        <v>5646</v>
      </c>
      <c r="B2419" s="78" t="s">
        <v>10542</v>
      </c>
    </row>
    <row r="2420" spans="1:2" x14ac:dyDescent="0.25">
      <c r="A2420" s="78" t="s">
        <v>5647</v>
      </c>
      <c r="B2420" s="78" t="s">
        <v>10542</v>
      </c>
    </row>
    <row r="2421" spans="1:2" x14ac:dyDescent="0.25">
      <c r="A2421" s="78" t="s">
        <v>5648</v>
      </c>
      <c r="B2421" s="78" t="s">
        <v>10542</v>
      </c>
    </row>
    <row r="2422" spans="1:2" x14ac:dyDescent="0.25">
      <c r="A2422" s="78" t="s">
        <v>5649</v>
      </c>
      <c r="B2422" s="78" t="s">
        <v>10542</v>
      </c>
    </row>
    <row r="2423" spans="1:2" x14ac:dyDescent="0.25">
      <c r="A2423" s="78" t="s">
        <v>5650</v>
      </c>
      <c r="B2423" s="78" t="s">
        <v>10542</v>
      </c>
    </row>
    <row r="2424" spans="1:2" x14ac:dyDescent="0.25">
      <c r="A2424" s="78" t="s">
        <v>5651</v>
      </c>
      <c r="B2424" s="78" t="s">
        <v>10542</v>
      </c>
    </row>
    <row r="2425" spans="1:2" x14ac:dyDescent="0.25">
      <c r="A2425" s="78" t="s">
        <v>5652</v>
      </c>
      <c r="B2425" s="78" t="s">
        <v>10542</v>
      </c>
    </row>
    <row r="2426" spans="1:2" x14ac:dyDescent="0.25">
      <c r="A2426" s="78" t="s">
        <v>5653</v>
      </c>
      <c r="B2426" s="78" t="s">
        <v>10542</v>
      </c>
    </row>
    <row r="2427" spans="1:2" x14ac:dyDescent="0.25">
      <c r="A2427" s="78" t="s">
        <v>5654</v>
      </c>
      <c r="B2427" s="78" t="s">
        <v>10542</v>
      </c>
    </row>
    <row r="2428" spans="1:2" x14ac:dyDescent="0.25">
      <c r="A2428" s="78" t="s">
        <v>5655</v>
      </c>
      <c r="B2428" s="78" t="s">
        <v>10542</v>
      </c>
    </row>
    <row r="2429" spans="1:2" x14ac:dyDescent="0.25">
      <c r="A2429" s="78" t="s">
        <v>5656</v>
      </c>
      <c r="B2429" s="78" t="s">
        <v>10542</v>
      </c>
    </row>
    <row r="2430" spans="1:2" x14ac:dyDescent="0.25">
      <c r="A2430" s="78" t="s">
        <v>5657</v>
      </c>
      <c r="B2430" s="78" t="s">
        <v>10542</v>
      </c>
    </row>
    <row r="2431" spans="1:2" x14ac:dyDescent="0.25">
      <c r="A2431" s="78" t="s">
        <v>5658</v>
      </c>
      <c r="B2431" s="78" t="s">
        <v>10542</v>
      </c>
    </row>
    <row r="2432" spans="1:2" x14ac:dyDescent="0.25">
      <c r="A2432" s="78" t="s">
        <v>5659</v>
      </c>
      <c r="B2432" s="78" t="s">
        <v>10542</v>
      </c>
    </row>
    <row r="2433" spans="1:2" x14ac:dyDescent="0.25">
      <c r="A2433" s="78" t="s">
        <v>5660</v>
      </c>
      <c r="B2433" s="78" t="s">
        <v>10542</v>
      </c>
    </row>
    <row r="2434" spans="1:2" x14ac:dyDescent="0.25">
      <c r="A2434" s="78" t="s">
        <v>5661</v>
      </c>
      <c r="B2434" s="78" t="s">
        <v>10542</v>
      </c>
    </row>
    <row r="2435" spans="1:2" x14ac:dyDescent="0.25">
      <c r="A2435" s="78" t="s">
        <v>5662</v>
      </c>
      <c r="B2435" s="78" t="s">
        <v>10542</v>
      </c>
    </row>
    <row r="2436" spans="1:2" x14ac:dyDescent="0.25">
      <c r="A2436" s="78" t="s">
        <v>5663</v>
      </c>
      <c r="B2436" s="78" t="s">
        <v>10542</v>
      </c>
    </row>
    <row r="2437" spans="1:2" x14ac:dyDescent="0.25">
      <c r="A2437" s="78" t="s">
        <v>5664</v>
      </c>
      <c r="B2437" s="78" t="s">
        <v>10542</v>
      </c>
    </row>
    <row r="2438" spans="1:2" x14ac:dyDescent="0.25">
      <c r="A2438" s="78" t="s">
        <v>5665</v>
      </c>
      <c r="B2438" s="78" t="s">
        <v>10542</v>
      </c>
    </row>
    <row r="2439" spans="1:2" x14ac:dyDescent="0.25">
      <c r="A2439" s="78" t="s">
        <v>5666</v>
      </c>
      <c r="B2439" s="78" t="s">
        <v>10542</v>
      </c>
    </row>
    <row r="2440" spans="1:2" x14ac:dyDescent="0.25">
      <c r="A2440" s="78" t="s">
        <v>5667</v>
      </c>
      <c r="B2440" s="78" t="s">
        <v>10542</v>
      </c>
    </row>
    <row r="2441" spans="1:2" x14ac:dyDescent="0.25">
      <c r="A2441" s="78" t="s">
        <v>5668</v>
      </c>
      <c r="B2441" s="78" t="s">
        <v>10542</v>
      </c>
    </row>
    <row r="2442" spans="1:2" x14ac:dyDescent="0.25">
      <c r="A2442" s="78" t="s">
        <v>5669</v>
      </c>
      <c r="B2442" s="78" t="s">
        <v>10542</v>
      </c>
    </row>
    <row r="2443" spans="1:2" x14ac:dyDescent="0.25">
      <c r="A2443" s="78" t="s">
        <v>5670</v>
      </c>
      <c r="B2443" s="78" t="s">
        <v>10542</v>
      </c>
    </row>
    <row r="2444" spans="1:2" x14ac:dyDescent="0.25">
      <c r="A2444" s="78" t="s">
        <v>5671</v>
      </c>
      <c r="B2444" s="78" t="s">
        <v>10542</v>
      </c>
    </row>
    <row r="2445" spans="1:2" x14ac:dyDescent="0.25">
      <c r="A2445" s="78" t="s">
        <v>5672</v>
      </c>
      <c r="B2445" s="78" t="s">
        <v>10542</v>
      </c>
    </row>
    <row r="2446" spans="1:2" x14ac:dyDescent="0.25">
      <c r="A2446" s="78" t="s">
        <v>5673</v>
      </c>
      <c r="B2446" s="78" t="s">
        <v>10542</v>
      </c>
    </row>
    <row r="2447" spans="1:2" x14ac:dyDescent="0.25">
      <c r="A2447" s="78" t="s">
        <v>5674</v>
      </c>
      <c r="B2447" s="78" t="s">
        <v>10542</v>
      </c>
    </row>
    <row r="2448" spans="1:2" x14ac:dyDescent="0.25">
      <c r="A2448" s="78" t="s">
        <v>5675</v>
      </c>
      <c r="B2448" s="78" t="s">
        <v>10542</v>
      </c>
    </row>
    <row r="2449" spans="1:2" x14ac:dyDescent="0.25">
      <c r="A2449" s="78" t="s">
        <v>5676</v>
      </c>
      <c r="B2449" s="78" t="s">
        <v>10542</v>
      </c>
    </row>
    <row r="2450" spans="1:2" x14ac:dyDescent="0.25">
      <c r="A2450" s="78" t="s">
        <v>5677</v>
      </c>
      <c r="B2450" s="78" t="s">
        <v>10542</v>
      </c>
    </row>
    <row r="2451" spans="1:2" x14ac:dyDescent="0.25">
      <c r="A2451" s="78" t="s">
        <v>5678</v>
      </c>
      <c r="B2451" s="78" t="s">
        <v>10542</v>
      </c>
    </row>
    <row r="2452" spans="1:2" x14ac:dyDescent="0.25">
      <c r="A2452" s="78" t="s">
        <v>5679</v>
      </c>
      <c r="B2452" s="78" t="s">
        <v>10542</v>
      </c>
    </row>
    <row r="2453" spans="1:2" x14ac:dyDescent="0.25">
      <c r="A2453" s="78" t="s">
        <v>5680</v>
      </c>
      <c r="B2453" s="78" t="s">
        <v>10542</v>
      </c>
    </row>
    <row r="2454" spans="1:2" x14ac:dyDescent="0.25">
      <c r="A2454" s="78" t="s">
        <v>5681</v>
      </c>
      <c r="B2454" s="78" t="s">
        <v>10542</v>
      </c>
    </row>
    <row r="2455" spans="1:2" x14ac:dyDescent="0.25">
      <c r="A2455" s="78" t="s">
        <v>5682</v>
      </c>
      <c r="B2455" s="78" t="s">
        <v>10542</v>
      </c>
    </row>
    <row r="2456" spans="1:2" x14ac:dyDescent="0.25">
      <c r="A2456" s="78" t="s">
        <v>5683</v>
      </c>
      <c r="B2456" s="78" t="s">
        <v>10542</v>
      </c>
    </row>
    <row r="2457" spans="1:2" x14ac:dyDescent="0.25">
      <c r="A2457" s="78" t="s">
        <v>5684</v>
      </c>
      <c r="B2457" s="78" t="s">
        <v>10542</v>
      </c>
    </row>
    <row r="2458" spans="1:2" x14ac:dyDescent="0.25">
      <c r="A2458" s="78" t="s">
        <v>5685</v>
      </c>
      <c r="B2458" s="78" t="s">
        <v>10542</v>
      </c>
    </row>
    <row r="2459" spans="1:2" x14ac:dyDescent="0.25">
      <c r="A2459" s="78" t="s">
        <v>5686</v>
      </c>
      <c r="B2459" s="78" t="s">
        <v>10542</v>
      </c>
    </row>
    <row r="2460" spans="1:2" x14ac:dyDescent="0.25">
      <c r="A2460" s="78" t="s">
        <v>5687</v>
      </c>
      <c r="B2460" s="78" t="s">
        <v>10542</v>
      </c>
    </row>
    <row r="2461" spans="1:2" x14ac:dyDescent="0.25">
      <c r="A2461" s="78" t="s">
        <v>5688</v>
      </c>
      <c r="B2461" s="78" t="s">
        <v>10542</v>
      </c>
    </row>
    <row r="2462" spans="1:2" x14ac:dyDescent="0.25">
      <c r="A2462" s="78" t="s">
        <v>5689</v>
      </c>
      <c r="B2462" s="78" t="s">
        <v>10542</v>
      </c>
    </row>
    <row r="2463" spans="1:2" x14ac:dyDescent="0.25">
      <c r="A2463" s="78" t="s">
        <v>5690</v>
      </c>
      <c r="B2463" s="78" t="s">
        <v>10542</v>
      </c>
    </row>
    <row r="2464" spans="1:2" x14ac:dyDescent="0.25">
      <c r="A2464" s="78" t="s">
        <v>5691</v>
      </c>
      <c r="B2464" s="78" t="s">
        <v>10542</v>
      </c>
    </row>
    <row r="2465" spans="1:2" x14ac:dyDescent="0.25">
      <c r="A2465" s="78" t="s">
        <v>5692</v>
      </c>
      <c r="B2465" s="78" t="s">
        <v>10542</v>
      </c>
    </row>
    <row r="2466" spans="1:2" x14ac:dyDescent="0.25">
      <c r="A2466" s="78" t="s">
        <v>5693</v>
      </c>
      <c r="B2466" s="78" t="s">
        <v>10542</v>
      </c>
    </row>
    <row r="2467" spans="1:2" x14ac:dyDescent="0.25">
      <c r="A2467" s="78" t="s">
        <v>5694</v>
      </c>
      <c r="B2467" s="78" t="s">
        <v>10542</v>
      </c>
    </row>
    <row r="2468" spans="1:2" x14ac:dyDescent="0.25">
      <c r="A2468" s="78" t="s">
        <v>5695</v>
      </c>
      <c r="B2468" s="78" t="s">
        <v>10542</v>
      </c>
    </row>
    <row r="2469" spans="1:2" x14ac:dyDescent="0.25">
      <c r="A2469" s="78" t="s">
        <v>5696</v>
      </c>
      <c r="B2469" s="78" t="s">
        <v>10542</v>
      </c>
    </row>
    <row r="2470" spans="1:2" x14ac:dyDescent="0.25">
      <c r="A2470" s="78" t="s">
        <v>5697</v>
      </c>
      <c r="B2470" s="78" t="s">
        <v>10542</v>
      </c>
    </row>
    <row r="2471" spans="1:2" x14ac:dyDescent="0.25">
      <c r="A2471" s="78" t="s">
        <v>5698</v>
      </c>
      <c r="B2471" s="78" t="s">
        <v>10542</v>
      </c>
    </row>
    <row r="2472" spans="1:2" x14ac:dyDescent="0.25">
      <c r="A2472" s="78" t="s">
        <v>5699</v>
      </c>
      <c r="B2472" s="78" t="s">
        <v>10542</v>
      </c>
    </row>
    <row r="2473" spans="1:2" x14ac:dyDescent="0.25">
      <c r="A2473" s="78" t="s">
        <v>5700</v>
      </c>
      <c r="B2473" s="78" t="s">
        <v>10542</v>
      </c>
    </row>
    <row r="2474" spans="1:2" x14ac:dyDescent="0.25">
      <c r="A2474" s="78" t="s">
        <v>5701</v>
      </c>
      <c r="B2474" s="78" t="s">
        <v>10542</v>
      </c>
    </row>
    <row r="2475" spans="1:2" x14ac:dyDescent="0.25">
      <c r="A2475" s="78" t="s">
        <v>5702</v>
      </c>
      <c r="B2475" s="78" t="s">
        <v>10542</v>
      </c>
    </row>
    <row r="2476" spans="1:2" x14ac:dyDescent="0.25">
      <c r="A2476" s="78" t="s">
        <v>5703</v>
      </c>
      <c r="B2476" s="78" t="s">
        <v>10542</v>
      </c>
    </row>
    <row r="2477" spans="1:2" x14ac:dyDescent="0.25">
      <c r="A2477" s="78" t="s">
        <v>5704</v>
      </c>
      <c r="B2477" s="78" t="s">
        <v>10542</v>
      </c>
    </row>
    <row r="2478" spans="1:2" x14ac:dyDescent="0.25">
      <c r="A2478" s="78" t="s">
        <v>5705</v>
      </c>
      <c r="B2478" s="78" t="s">
        <v>10542</v>
      </c>
    </row>
    <row r="2479" spans="1:2" x14ac:dyDescent="0.25">
      <c r="A2479" s="78" t="s">
        <v>5706</v>
      </c>
      <c r="B2479" s="78" t="s">
        <v>10542</v>
      </c>
    </row>
    <row r="2480" spans="1:2" x14ac:dyDescent="0.25">
      <c r="A2480" s="78" t="s">
        <v>5707</v>
      </c>
      <c r="B2480" s="78" t="s">
        <v>10542</v>
      </c>
    </row>
    <row r="2481" spans="1:2" x14ac:dyDescent="0.25">
      <c r="A2481" s="78" t="s">
        <v>5708</v>
      </c>
      <c r="B2481" s="78" t="s">
        <v>10542</v>
      </c>
    </row>
    <row r="2482" spans="1:2" x14ac:dyDescent="0.25">
      <c r="A2482" s="78" t="s">
        <v>5709</v>
      </c>
      <c r="B2482" s="78" t="s">
        <v>10542</v>
      </c>
    </row>
    <row r="2483" spans="1:2" x14ac:dyDescent="0.25">
      <c r="A2483" s="78" t="s">
        <v>5710</v>
      </c>
      <c r="B2483" s="78" t="s">
        <v>10542</v>
      </c>
    </row>
    <row r="2484" spans="1:2" x14ac:dyDescent="0.25">
      <c r="A2484" s="78" t="s">
        <v>5711</v>
      </c>
      <c r="B2484" s="78" t="s">
        <v>10542</v>
      </c>
    </row>
    <row r="2485" spans="1:2" x14ac:dyDescent="0.25">
      <c r="A2485" s="78" t="s">
        <v>5712</v>
      </c>
      <c r="B2485" s="78" t="s">
        <v>10542</v>
      </c>
    </row>
    <row r="2486" spans="1:2" x14ac:dyDescent="0.25">
      <c r="A2486" s="78" t="s">
        <v>5713</v>
      </c>
      <c r="B2486" s="78" t="s">
        <v>10542</v>
      </c>
    </row>
    <row r="2487" spans="1:2" x14ac:dyDescent="0.25">
      <c r="A2487" s="78" t="s">
        <v>5714</v>
      </c>
      <c r="B2487" s="78" t="s">
        <v>10542</v>
      </c>
    </row>
    <row r="2488" spans="1:2" x14ac:dyDescent="0.25">
      <c r="A2488" s="78" t="s">
        <v>5715</v>
      </c>
      <c r="B2488" s="78" t="s">
        <v>10542</v>
      </c>
    </row>
    <row r="2489" spans="1:2" x14ac:dyDescent="0.25">
      <c r="A2489" s="78" t="s">
        <v>5716</v>
      </c>
      <c r="B2489" s="78" t="s">
        <v>10542</v>
      </c>
    </row>
    <row r="2490" spans="1:2" x14ac:dyDescent="0.25">
      <c r="A2490" s="78" t="s">
        <v>5717</v>
      </c>
      <c r="B2490" s="78" t="s">
        <v>10542</v>
      </c>
    </row>
    <row r="2491" spans="1:2" x14ac:dyDescent="0.25">
      <c r="A2491" s="78" t="s">
        <v>5718</v>
      </c>
      <c r="B2491" s="78" t="s">
        <v>10542</v>
      </c>
    </row>
    <row r="2492" spans="1:2" x14ac:dyDescent="0.25">
      <c r="A2492" s="78" t="s">
        <v>5719</v>
      </c>
      <c r="B2492" s="78" t="s">
        <v>10542</v>
      </c>
    </row>
    <row r="2493" spans="1:2" x14ac:dyDescent="0.25">
      <c r="A2493" s="78" t="s">
        <v>5720</v>
      </c>
      <c r="B2493" s="78" t="s">
        <v>10542</v>
      </c>
    </row>
    <row r="2494" spans="1:2" x14ac:dyDescent="0.25">
      <c r="A2494" s="78" t="s">
        <v>5721</v>
      </c>
      <c r="B2494" s="78" t="s">
        <v>10542</v>
      </c>
    </row>
    <row r="2495" spans="1:2" x14ac:dyDescent="0.25">
      <c r="A2495" s="78" t="s">
        <v>5722</v>
      </c>
      <c r="B2495" s="78" t="s">
        <v>10542</v>
      </c>
    </row>
    <row r="2496" spans="1:2" x14ac:dyDescent="0.25">
      <c r="A2496" s="78" t="s">
        <v>5723</v>
      </c>
      <c r="B2496" s="78" t="s">
        <v>10542</v>
      </c>
    </row>
    <row r="2497" spans="1:2" x14ac:dyDescent="0.25">
      <c r="A2497" s="78" t="s">
        <v>5724</v>
      </c>
      <c r="B2497" s="78" t="s">
        <v>10542</v>
      </c>
    </row>
    <row r="2498" spans="1:2" x14ac:dyDescent="0.25">
      <c r="A2498" s="78" t="s">
        <v>5725</v>
      </c>
      <c r="B2498" s="78" t="s">
        <v>10542</v>
      </c>
    </row>
    <row r="2499" spans="1:2" x14ac:dyDescent="0.25">
      <c r="A2499" s="78" t="s">
        <v>5726</v>
      </c>
      <c r="B2499" s="78" t="s">
        <v>10542</v>
      </c>
    </row>
    <row r="2500" spans="1:2" x14ac:dyDescent="0.25">
      <c r="A2500" s="78" t="s">
        <v>5727</v>
      </c>
      <c r="B2500" s="78" t="s">
        <v>10542</v>
      </c>
    </row>
    <row r="2501" spans="1:2" x14ac:dyDescent="0.25">
      <c r="A2501" s="78" t="s">
        <v>5728</v>
      </c>
      <c r="B2501" s="78" t="s">
        <v>10542</v>
      </c>
    </row>
    <row r="2502" spans="1:2" x14ac:dyDescent="0.25">
      <c r="A2502" s="78" t="s">
        <v>5729</v>
      </c>
      <c r="B2502" s="78" t="s">
        <v>10542</v>
      </c>
    </row>
    <row r="2503" spans="1:2" x14ac:dyDescent="0.25">
      <c r="A2503" s="78" t="s">
        <v>5730</v>
      </c>
      <c r="B2503" s="78" t="s">
        <v>10542</v>
      </c>
    </row>
    <row r="2504" spans="1:2" x14ac:dyDescent="0.25">
      <c r="A2504" s="78" t="s">
        <v>5731</v>
      </c>
      <c r="B2504" s="78" t="s">
        <v>10542</v>
      </c>
    </row>
    <row r="2505" spans="1:2" x14ac:dyDescent="0.25">
      <c r="A2505" s="78" t="s">
        <v>5732</v>
      </c>
      <c r="B2505" s="78" t="s">
        <v>10542</v>
      </c>
    </row>
    <row r="2506" spans="1:2" x14ac:dyDescent="0.25">
      <c r="A2506" s="78" t="s">
        <v>5733</v>
      </c>
      <c r="B2506" s="78" t="s">
        <v>10542</v>
      </c>
    </row>
    <row r="2507" spans="1:2" x14ac:dyDescent="0.25">
      <c r="A2507" s="78" t="s">
        <v>5734</v>
      </c>
      <c r="B2507" s="78" t="s">
        <v>10542</v>
      </c>
    </row>
    <row r="2508" spans="1:2" x14ac:dyDescent="0.25">
      <c r="A2508" s="78" t="s">
        <v>5735</v>
      </c>
      <c r="B2508" s="78" t="s">
        <v>10542</v>
      </c>
    </row>
    <row r="2509" spans="1:2" x14ac:dyDescent="0.25">
      <c r="A2509" s="78" t="s">
        <v>5736</v>
      </c>
      <c r="B2509" s="78" t="s">
        <v>10542</v>
      </c>
    </row>
    <row r="2510" spans="1:2" x14ac:dyDescent="0.25">
      <c r="A2510" s="78" t="s">
        <v>5737</v>
      </c>
      <c r="B2510" s="78" t="s">
        <v>10542</v>
      </c>
    </row>
    <row r="2511" spans="1:2" x14ac:dyDescent="0.25">
      <c r="A2511" s="78" t="s">
        <v>5738</v>
      </c>
      <c r="B2511" s="78" t="s">
        <v>10542</v>
      </c>
    </row>
    <row r="2512" spans="1:2" x14ac:dyDescent="0.25">
      <c r="A2512" s="78" t="s">
        <v>5739</v>
      </c>
      <c r="B2512" s="78" t="s">
        <v>10542</v>
      </c>
    </row>
    <row r="2513" spans="1:2" x14ac:dyDescent="0.25">
      <c r="A2513" s="78" t="s">
        <v>5740</v>
      </c>
      <c r="B2513" s="78" t="s">
        <v>10542</v>
      </c>
    </row>
    <row r="2514" spans="1:2" x14ac:dyDescent="0.25">
      <c r="A2514" s="78" t="s">
        <v>5741</v>
      </c>
      <c r="B2514" s="78" t="s">
        <v>10542</v>
      </c>
    </row>
    <row r="2515" spans="1:2" x14ac:dyDescent="0.25">
      <c r="A2515" s="78" t="s">
        <v>5742</v>
      </c>
      <c r="B2515" s="78" t="s">
        <v>10542</v>
      </c>
    </row>
    <row r="2516" spans="1:2" x14ac:dyDescent="0.25">
      <c r="A2516" s="78" t="s">
        <v>5743</v>
      </c>
      <c r="B2516" s="78" t="s">
        <v>10542</v>
      </c>
    </row>
    <row r="2517" spans="1:2" x14ac:dyDescent="0.25">
      <c r="A2517" s="78" t="s">
        <v>5744</v>
      </c>
      <c r="B2517" s="78" t="s">
        <v>10542</v>
      </c>
    </row>
    <row r="2518" spans="1:2" x14ac:dyDescent="0.25">
      <c r="A2518" s="78" t="s">
        <v>5745</v>
      </c>
      <c r="B2518" s="78" t="s">
        <v>10542</v>
      </c>
    </row>
    <row r="2519" spans="1:2" x14ac:dyDescent="0.25">
      <c r="A2519" s="78" t="s">
        <v>5746</v>
      </c>
      <c r="B2519" s="78" t="s">
        <v>10542</v>
      </c>
    </row>
    <row r="2520" spans="1:2" x14ac:dyDescent="0.25">
      <c r="A2520" s="78" t="s">
        <v>5747</v>
      </c>
      <c r="B2520" s="78" t="s">
        <v>10542</v>
      </c>
    </row>
    <row r="2521" spans="1:2" x14ac:dyDescent="0.25">
      <c r="A2521" s="78" t="s">
        <v>5748</v>
      </c>
      <c r="B2521" s="78" t="s">
        <v>10542</v>
      </c>
    </row>
    <row r="2522" spans="1:2" x14ac:dyDescent="0.25">
      <c r="A2522" s="78" t="s">
        <v>5749</v>
      </c>
      <c r="B2522" s="78" t="s">
        <v>10542</v>
      </c>
    </row>
    <row r="2523" spans="1:2" x14ac:dyDescent="0.25">
      <c r="A2523" s="78" t="s">
        <v>5750</v>
      </c>
      <c r="B2523" s="78" t="s">
        <v>10542</v>
      </c>
    </row>
    <row r="2524" spans="1:2" x14ac:dyDescent="0.25">
      <c r="A2524" s="78" t="s">
        <v>5751</v>
      </c>
      <c r="B2524" s="78" t="s">
        <v>10542</v>
      </c>
    </row>
    <row r="2525" spans="1:2" x14ac:dyDescent="0.25">
      <c r="A2525" s="78" t="s">
        <v>5752</v>
      </c>
      <c r="B2525" s="78" t="s">
        <v>10542</v>
      </c>
    </row>
    <row r="2526" spans="1:2" x14ac:dyDescent="0.25">
      <c r="A2526" s="78" t="s">
        <v>5753</v>
      </c>
      <c r="B2526" s="78" t="s">
        <v>10542</v>
      </c>
    </row>
    <row r="2527" spans="1:2" x14ac:dyDescent="0.25">
      <c r="A2527" s="78" t="s">
        <v>5754</v>
      </c>
      <c r="B2527" s="78" t="s">
        <v>10542</v>
      </c>
    </row>
    <row r="2528" spans="1:2" x14ac:dyDescent="0.25">
      <c r="A2528" s="78" t="s">
        <v>5755</v>
      </c>
      <c r="B2528" s="78" t="s">
        <v>10542</v>
      </c>
    </row>
    <row r="2529" spans="1:2" x14ac:dyDescent="0.25">
      <c r="A2529" s="78" t="s">
        <v>5756</v>
      </c>
      <c r="B2529" s="78" t="s">
        <v>10542</v>
      </c>
    </row>
    <row r="2530" spans="1:2" x14ac:dyDescent="0.25">
      <c r="A2530" s="78" t="s">
        <v>5757</v>
      </c>
      <c r="B2530" s="78" t="s">
        <v>10542</v>
      </c>
    </row>
    <row r="2531" spans="1:2" x14ac:dyDescent="0.25">
      <c r="A2531" s="78" t="s">
        <v>5758</v>
      </c>
      <c r="B2531" s="78" t="s">
        <v>10542</v>
      </c>
    </row>
    <row r="2532" spans="1:2" x14ac:dyDescent="0.25">
      <c r="A2532" s="78" t="s">
        <v>5759</v>
      </c>
      <c r="B2532" s="78" t="s">
        <v>10542</v>
      </c>
    </row>
    <row r="2533" spans="1:2" x14ac:dyDescent="0.25">
      <c r="A2533" s="78" t="s">
        <v>5760</v>
      </c>
      <c r="B2533" s="78" t="s">
        <v>10542</v>
      </c>
    </row>
    <row r="2534" spans="1:2" x14ac:dyDescent="0.25">
      <c r="A2534" s="78" t="s">
        <v>5761</v>
      </c>
      <c r="B2534" s="78" t="s">
        <v>10542</v>
      </c>
    </row>
    <row r="2535" spans="1:2" x14ac:dyDescent="0.25">
      <c r="A2535" s="78" t="s">
        <v>5762</v>
      </c>
      <c r="B2535" s="78" t="s">
        <v>10543</v>
      </c>
    </row>
    <row r="2536" spans="1:2" x14ac:dyDescent="0.25">
      <c r="A2536" s="78" t="s">
        <v>5763</v>
      </c>
      <c r="B2536" s="78" t="s">
        <v>10543</v>
      </c>
    </row>
    <row r="2537" spans="1:2" x14ac:dyDescent="0.25">
      <c r="A2537" s="78" t="s">
        <v>5764</v>
      </c>
      <c r="B2537" s="78" t="s">
        <v>10543</v>
      </c>
    </row>
    <row r="2538" spans="1:2" x14ac:dyDescent="0.25">
      <c r="A2538" s="78" t="s">
        <v>5765</v>
      </c>
      <c r="B2538" s="78" t="s">
        <v>10543</v>
      </c>
    </row>
    <row r="2539" spans="1:2" x14ac:dyDescent="0.25">
      <c r="A2539" s="78" t="s">
        <v>5766</v>
      </c>
      <c r="B2539" s="78" t="s">
        <v>10543</v>
      </c>
    </row>
    <row r="2540" spans="1:2" x14ac:dyDescent="0.25">
      <c r="A2540" s="78" t="s">
        <v>5767</v>
      </c>
      <c r="B2540" s="78" t="s">
        <v>10543</v>
      </c>
    </row>
    <row r="2541" spans="1:2" x14ac:dyDescent="0.25">
      <c r="A2541" s="78" t="s">
        <v>5768</v>
      </c>
      <c r="B2541" s="78" t="s">
        <v>10543</v>
      </c>
    </row>
    <row r="2542" spans="1:2" x14ac:dyDescent="0.25">
      <c r="A2542" s="78" t="s">
        <v>5769</v>
      </c>
      <c r="B2542" s="78" t="s">
        <v>10543</v>
      </c>
    </row>
    <row r="2543" spans="1:2" x14ac:dyDescent="0.25">
      <c r="A2543" s="78" t="s">
        <v>5770</v>
      </c>
      <c r="B2543" s="78" t="s">
        <v>10543</v>
      </c>
    </row>
    <row r="2544" spans="1:2" x14ac:dyDescent="0.25">
      <c r="A2544" s="78" t="s">
        <v>5771</v>
      </c>
      <c r="B2544" s="78" t="s">
        <v>10543</v>
      </c>
    </row>
    <row r="2545" spans="1:2" x14ac:dyDescent="0.25">
      <c r="A2545" s="78" t="s">
        <v>5772</v>
      </c>
      <c r="B2545" s="78" t="s">
        <v>10543</v>
      </c>
    </row>
    <row r="2546" spans="1:2" x14ac:dyDescent="0.25">
      <c r="A2546" s="78" t="s">
        <v>5773</v>
      </c>
      <c r="B2546" s="78" t="s">
        <v>10543</v>
      </c>
    </row>
    <row r="2547" spans="1:2" x14ac:dyDescent="0.25">
      <c r="A2547" s="78" t="s">
        <v>5774</v>
      </c>
      <c r="B2547" s="78" t="s">
        <v>10543</v>
      </c>
    </row>
    <row r="2548" spans="1:2" x14ac:dyDescent="0.25">
      <c r="A2548" s="78" t="s">
        <v>5775</v>
      </c>
      <c r="B2548" s="78" t="s">
        <v>10543</v>
      </c>
    </row>
    <row r="2549" spans="1:2" x14ac:dyDescent="0.25">
      <c r="A2549" s="78" t="s">
        <v>5776</v>
      </c>
      <c r="B2549" s="78" t="s">
        <v>10543</v>
      </c>
    </row>
    <row r="2550" spans="1:2" x14ac:dyDescent="0.25">
      <c r="A2550" s="78" t="s">
        <v>5777</v>
      </c>
      <c r="B2550" s="78" t="s">
        <v>10543</v>
      </c>
    </row>
    <row r="2551" spans="1:2" x14ac:dyDescent="0.25">
      <c r="A2551" s="78" t="s">
        <v>5778</v>
      </c>
      <c r="B2551" s="78" t="s">
        <v>10543</v>
      </c>
    </row>
    <row r="2552" spans="1:2" x14ac:dyDescent="0.25">
      <c r="A2552" s="78" t="s">
        <v>5779</v>
      </c>
      <c r="B2552" s="78" t="s">
        <v>10543</v>
      </c>
    </row>
    <row r="2553" spans="1:2" x14ac:dyDescent="0.25">
      <c r="A2553" s="78" t="s">
        <v>5780</v>
      </c>
      <c r="B2553" s="78" t="s">
        <v>10543</v>
      </c>
    </row>
    <row r="2554" spans="1:2" x14ac:dyDescent="0.25">
      <c r="A2554" s="78" t="s">
        <v>5781</v>
      </c>
      <c r="B2554" s="78" t="s">
        <v>10543</v>
      </c>
    </row>
    <row r="2555" spans="1:2" x14ac:dyDescent="0.25">
      <c r="A2555" s="78" t="s">
        <v>5782</v>
      </c>
      <c r="B2555" s="78" t="s">
        <v>10543</v>
      </c>
    </row>
    <row r="2556" spans="1:2" x14ac:dyDescent="0.25">
      <c r="A2556" s="78" t="s">
        <v>5783</v>
      </c>
      <c r="B2556" s="78" t="s">
        <v>10543</v>
      </c>
    </row>
    <row r="2557" spans="1:2" x14ac:dyDescent="0.25">
      <c r="A2557" s="78" t="s">
        <v>5784</v>
      </c>
      <c r="B2557" s="78" t="s">
        <v>10543</v>
      </c>
    </row>
    <row r="2558" spans="1:2" x14ac:dyDescent="0.25">
      <c r="A2558" s="78" t="s">
        <v>5785</v>
      </c>
      <c r="B2558" s="78" t="s">
        <v>10543</v>
      </c>
    </row>
    <row r="2559" spans="1:2" x14ac:dyDescent="0.25">
      <c r="A2559" s="78" t="s">
        <v>5786</v>
      </c>
      <c r="B2559" s="78" t="s">
        <v>10543</v>
      </c>
    </row>
    <row r="2560" spans="1:2" x14ac:dyDescent="0.25">
      <c r="A2560" s="78" t="s">
        <v>5787</v>
      </c>
      <c r="B2560" s="78" t="s">
        <v>10543</v>
      </c>
    </row>
    <row r="2561" spans="1:2" x14ac:dyDescent="0.25">
      <c r="A2561" s="78" t="s">
        <v>5788</v>
      </c>
      <c r="B2561" s="78" t="s">
        <v>10543</v>
      </c>
    </row>
    <row r="2562" spans="1:2" x14ac:dyDescent="0.25">
      <c r="A2562" s="78" t="s">
        <v>5789</v>
      </c>
      <c r="B2562" s="78" t="s">
        <v>10543</v>
      </c>
    </row>
    <row r="2563" spans="1:2" x14ac:dyDescent="0.25">
      <c r="A2563" s="78" t="s">
        <v>5790</v>
      </c>
      <c r="B2563" s="78" t="s">
        <v>10543</v>
      </c>
    </row>
    <row r="2564" spans="1:2" x14ac:dyDescent="0.25">
      <c r="A2564" s="78" t="s">
        <v>5791</v>
      </c>
      <c r="B2564" s="78" t="s">
        <v>10543</v>
      </c>
    </row>
    <row r="2565" spans="1:2" x14ac:dyDescent="0.25">
      <c r="A2565" s="78" t="s">
        <v>5792</v>
      </c>
      <c r="B2565" s="78" t="s">
        <v>10543</v>
      </c>
    </row>
    <row r="2566" spans="1:2" x14ac:dyDescent="0.25">
      <c r="A2566" s="78" t="s">
        <v>5793</v>
      </c>
      <c r="B2566" s="78" t="s">
        <v>10543</v>
      </c>
    </row>
    <row r="2567" spans="1:2" x14ac:dyDescent="0.25">
      <c r="A2567" s="78" t="s">
        <v>5794</v>
      </c>
      <c r="B2567" s="78" t="s">
        <v>10543</v>
      </c>
    </row>
    <row r="2568" spans="1:2" x14ac:dyDescent="0.25">
      <c r="A2568" s="78" t="s">
        <v>5795</v>
      </c>
      <c r="B2568" s="78" t="s">
        <v>10543</v>
      </c>
    </row>
    <row r="2569" spans="1:2" x14ac:dyDescent="0.25">
      <c r="A2569" s="78" t="s">
        <v>5796</v>
      </c>
      <c r="B2569" s="78" t="s">
        <v>10543</v>
      </c>
    </row>
    <row r="2570" spans="1:2" x14ac:dyDescent="0.25">
      <c r="A2570" s="78" t="s">
        <v>5797</v>
      </c>
      <c r="B2570" s="78" t="s">
        <v>10543</v>
      </c>
    </row>
    <row r="2571" spans="1:2" x14ac:dyDescent="0.25">
      <c r="A2571" s="78" t="s">
        <v>5798</v>
      </c>
      <c r="B2571" s="78" t="s">
        <v>10543</v>
      </c>
    </row>
    <row r="2572" spans="1:2" x14ac:dyDescent="0.25">
      <c r="A2572" s="78" t="s">
        <v>5799</v>
      </c>
      <c r="B2572" s="78" t="s">
        <v>10543</v>
      </c>
    </row>
    <row r="2573" spans="1:2" x14ac:dyDescent="0.25">
      <c r="A2573" s="78" t="s">
        <v>5800</v>
      </c>
      <c r="B2573" s="78" t="s">
        <v>10543</v>
      </c>
    </row>
    <row r="2574" spans="1:2" x14ac:dyDescent="0.25">
      <c r="A2574" s="78" t="s">
        <v>5801</v>
      </c>
      <c r="B2574" s="78" t="s">
        <v>10543</v>
      </c>
    </row>
    <row r="2575" spans="1:2" x14ac:dyDescent="0.25">
      <c r="A2575" s="78" t="s">
        <v>5802</v>
      </c>
      <c r="B2575" s="78" t="s">
        <v>10543</v>
      </c>
    </row>
    <row r="2576" spans="1:2" x14ac:dyDescent="0.25">
      <c r="A2576" s="78" t="s">
        <v>5803</v>
      </c>
      <c r="B2576" s="78" t="s">
        <v>10543</v>
      </c>
    </row>
    <row r="2577" spans="1:2" x14ac:dyDescent="0.25">
      <c r="A2577" s="78" t="s">
        <v>5804</v>
      </c>
      <c r="B2577" s="78" t="s">
        <v>10543</v>
      </c>
    </row>
    <row r="2578" spans="1:2" x14ac:dyDescent="0.25">
      <c r="A2578" s="78" t="s">
        <v>5805</v>
      </c>
      <c r="B2578" s="78" t="s">
        <v>10543</v>
      </c>
    </row>
    <row r="2579" spans="1:2" x14ac:dyDescent="0.25">
      <c r="A2579" s="78" t="s">
        <v>5806</v>
      </c>
      <c r="B2579" s="78" t="s">
        <v>10543</v>
      </c>
    </row>
    <row r="2580" spans="1:2" x14ac:dyDescent="0.25">
      <c r="A2580" s="78" t="s">
        <v>5807</v>
      </c>
      <c r="B2580" s="78" t="s">
        <v>10543</v>
      </c>
    </row>
    <row r="2581" spans="1:2" x14ac:dyDescent="0.25">
      <c r="A2581" s="78" t="s">
        <v>5808</v>
      </c>
      <c r="B2581" s="78" t="s">
        <v>10543</v>
      </c>
    </row>
    <row r="2582" spans="1:2" x14ac:dyDescent="0.25">
      <c r="A2582" s="78" t="s">
        <v>5809</v>
      </c>
      <c r="B2582" s="78" t="s">
        <v>10543</v>
      </c>
    </row>
    <row r="2583" spans="1:2" x14ac:dyDescent="0.25">
      <c r="A2583" s="78" t="s">
        <v>5810</v>
      </c>
      <c r="B2583" s="78" t="s">
        <v>10543</v>
      </c>
    </row>
    <row r="2584" spans="1:2" x14ac:dyDescent="0.25">
      <c r="A2584" s="78" t="s">
        <v>5811</v>
      </c>
      <c r="B2584" s="78" t="s">
        <v>10543</v>
      </c>
    </row>
    <row r="2585" spans="1:2" x14ac:dyDescent="0.25">
      <c r="A2585" s="78" t="s">
        <v>5812</v>
      </c>
      <c r="B2585" s="78" t="s">
        <v>10543</v>
      </c>
    </row>
    <row r="2586" spans="1:2" x14ac:dyDescent="0.25">
      <c r="A2586" s="78" t="s">
        <v>5813</v>
      </c>
      <c r="B2586" s="78" t="s">
        <v>10543</v>
      </c>
    </row>
    <row r="2587" spans="1:2" x14ac:dyDescent="0.25">
      <c r="A2587" s="78" t="s">
        <v>5814</v>
      </c>
      <c r="B2587" s="78" t="s">
        <v>10543</v>
      </c>
    </row>
    <row r="2588" spans="1:2" x14ac:dyDescent="0.25">
      <c r="A2588" s="78" t="s">
        <v>5815</v>
      </c>
      <c r="B2588" s="78" t="s">
        <v>10543</v>
      </c>
    </row>
    <row r="2589" spans="1:2" x14ac:dyDescent="0.25">
      <c r="A2589" s="78" t="s">
        <v>5816</v>
      </c>
      <c r="B2589" s="78" t="s">
        <v>10543</v>
      </c>
    </row>
    <row r="2590" spans="1:2" x14ac:dyDescent="0.25">
      <c r="A2590" s="78" t="s">
        <v>5817</v>
      </c>
      <c r="B2590" s="78" t="s">
        <v>10543</v>
      </c>
    </row>
    <row r="2591" spans="1:2" x14ac:dyDescent="0.25">
      <c r="A2591" s="78" t="s">
        <v>5818</v>
      </c>
      <c r="B2591" s="78" t="s">
        <v>10543</v>
      </c>
    </row>
    <row r="2592" spans="1:2" x14ac:dyDescent="0.25">
      <c r="A2592" s="78" t="s">
        <v>5819</v>
      </c>
      <c r="B2592" s="78" t="s">
        <v>10543</v>
      </c>
    </row>
    <row r="2593" spans="1:2" x14ac:dyDescent="0.25">
      <c r="A2593" s="78" t="s">
        <v>5820</v>
      </c>
      <c r="B2593" s="78" t="s">
        <v>10543</v>
      </c>
    </row>
    <row r="2594" spans="1:2" x14ac:dyDescent="0.25">
      <c r="A2594" s="78" t="s">
        <v>5821</v>
      </c>
      <c r="B2594" s="78" t="s">
        <v>10543</v>
      </c>
    </row>
    <row r="2595" spans="1:2" x14ac:dyDescent="0.25">
      <c r="A2595" s="78" t="s">
        <v>5822</v>
      </c>
      <c r="B2595" s="78" t="s">
        <v>10543</v>
      </c>
    </row>
    <row r="2596" spans="1:2" x14ac:dyDescent="0.25">
      <c r="A2596" s="78" t="s">
        <v>5823</v>
      </c>
      <c r="B2596" s="78" t="s">
        <v>10543</v>
      </c>
    </row>
    <row r="2597" spans="1:2" x14ac:dyDescent="0.25">
      <c r="A2597" s="78" t="s">
        <v>5824</v>
      </c>
      <c r="B2597" s="78" t="s">
        <v>10543</v>
      </c>
    </row>
    <row r="2598" spans="1:2" x14ac:dyDescent="0.25">
      <c r="A2598" s="78" t="s">
        <v>5825</v>
      </c>
      <c r="B2598" s="78" t="s">
        <v>10543</v>
      </c>
    </row>
    <row r="2599" spans="1:2" x14ac:dyDescent="0.25">
      <c r="A2599" s="78" t="s">
        <v>5826</v>
      </c>
      <c r="B2599" s="78" t="s">
        <v>10543</v>
      </c>
    </row>
    <row r="2600" spans="1:2" x14ac:dyDescent="0.25">
      <c r="A2600" s="78" t="s">
        <v>5827</v>
      </c>
      <c r="B2600" s="78" t="s">
        <v>10543</v>
      </c>
    </row>
    <row r="2601" spans="1:2" x14ac:dyDescent="0.25">
      <c r="A2601" s="78" t="s">
        <v>5828</v>
      </c>
      <c r="B2601" s="78" t="s">
        <v>10543</v>
      </c>
    </row>
    <row r="2602" spans="1:2" x14ac:dyDescent="0.25">
      <c r="A2602" s="78" t="s">
        <v>5829</v>
      </c>
      <c r="B2602" s="78" t="s">
        <v>10543</v>
      </c>
    </row>
    <row r="2603" spans="1:2" x14ac:dyDescent="0.25">
      <c r="A2603" s="78" t="s">
        <v>5830</v>
      </c>
      <c r="B2603" s="78" t="s">
        <v>10543</v>
      </c>
    </row>
    <row r="2604" spans="1:2" x14ac:dyDescent="0.25">
      <c r="A2604" s="78" t="s">
        <v>5831</v>
      </c>
      <c r="B2604" s="78" t="s">
        <v>10543</v>
      </c>
    </row>
    <row r="2605" spans="1:2" x14ac:dyDescent="0.25">
      <c r="A2605" s="78" t="s">
        <v>5832</v>
      </c>
      <c r="B2605" s="78" t="s">
        <v>10543</v>
      </c>
    </row>
    <row r="2606" spans="1:2" x14ac:dyDescent="0.25">
      <c r="A2606" s="78" t="s">
        <v>5833</v>
      </c>
      <c r="B2606" s="78" t="s">
        <v>10543</v>
      </c>
    </row>
    <row r="2607" spans="1:2" x14ac:dyDescent="0.25">
      <c r="A2607" s="78" t="s">
        <v>5834</v>
      </c>
      <c r="B2607" s="78" t="s">
        <v>10543</v>
      </c>
    </row>
    <row r="2608" spans="1:2" x14ac:dyDescent="0.25">
      <c r="A2608" s="78" t="s">
        <v>5835</v>
      </c>
      <c r="B2608" s="78" t="s">
        <v>10543</v>
      </c>
    </row>
    <row r="2609" spans="1:2" x14ac:dyDescent="0.25">
      <c r="A2609" s="78" t="s">
        <v>5836</v>
      </c>
      <c r="B2609" s="78" t="s">
        <v>10543</v>
      </c>
    </row>
    <row r="2610" spans="1:2" x14ac:dyDescent="0.25">
      <c r="A2610" s="78" t="s">
        <v>5837</v>
      </c>
      <c r="B2610" s="78" t="s">
        <v>10543</v>
      </c>
    </row>
    <row r="2611" spans="1:2" x14ac:dyDescent="0.25">
      <c r="A2611" s="78" t="s">
        <v>5838</v>
      </c>
      <c r="B2611" s="78" t="s">
        <v>10543</v>
      </c>
    </row>
    <row r="2612" spans="1:2" x14ac:dyDescent="0.25">
      <c r="A2612" s="78" t="s">
        <v>5839</v>
      </c>
      <c r="B2612" s="78" t="s">
        <v>10543</v>
      </c>
    </row>
    <row r="2613" spans="1:2" x14ac:dyDescent="0.25">
      <c r="A2613" s="78" t="s">
        <v>5840</v>
      </c>
      <c r="B2613" s="78" t="s">
        <v>10543</v>
      </c>
    </row>
    <row r="2614" spans="1:2" x14ac:dyDescent="0.25">
      <c r="A2614" s="78" t="s">
        <v>5841</v>
      </c>
      <c r="B2614" s="78" t="s">
        <v>10543</v>
      </c>
    </row>
    <row r="2615" spans="1:2" x14ac:dyDescent="0.25">
      <c r="A2615" s="78" t="s">
        <v>5842</v>
      </c>
      <c r="B2615" s="78" t="s">
        <v>10543</v>
      </c>
    </row>
    <row r="2616" spans="1:2" x14ac:dyDescent="0.25">
      <c r="A2616" s="78" t="s">
        <v>5843</v>
      </c>
      <c r="B2616" s="78" t="s">
        <v>10543</v>
      </c>
    </row>
    <row r="2617" spans="1:2" x14ac:dyDescent="0.25">
      <c r="A2617" s="78" t="s">
        <v>5844</v>
      </c>
      <c r="B2617" s="78" t="s">
        <v>10543</v>
      </c>
    </row>
    <row r="2618" spans="1:2" x14ac:dyDescent="0.25">
      <c r="A2618" s="78" t="s">
        <v>5845</v>
      </c>
      <c r="B2618" s="78" t="s">
        <v>10543</v>
      </c>
    </row>
    <row r="2619" spans="1:2" x14ac:dyDescent="0.25">
      <c r="A2619" s="78" t="s">
        <v>5846</v>
      </c>
      <c r="B2619" s="78" t="s">
        <v>10543</v>
      </c>
    </row>
    <row r="2620" spans="1:2" x14ac:dyDescent="0.25">
      <c r="A2620" s="78" t="s">
        <v>5847</v>
      </c>
      <c r="B2620" s="78" t="s">
        <v>10543</v>
      </c>
    </row>
    <row r="2621" spans="1:2" x14ac:dyDescent="0.25">
      <c r="A2621" s="78" t="s">
        <v>5848</v>
      </c>
      <c r="B2621" s="78" t="s">
        <v>10543</v>
      </c>
    </row>
    <row r="2622" spans="1:2" x14ac:dyDescent="0.25">
      <c r="A2622" s="78" t="s">
        <v>5849</v>
      </c>
      <c r="B2622" s="78" t="s">
        <v>10543</v>
      </c>
    </row>
    <row r="2623" spans="1:2" x14ac:dyDescent="0.25">
      <c r="A2623" s="78" t="s">
        <v>5850</v>
      </c>
      <c r="B2623" s="78" t="s">
        <v>10543</v>
      </c>
    </row>
    <row r="2624" spans="1:2" x14ac:dyDescent="0.25">
      <c r="A2624" s="78" t="s">
        <v>5851</v>
      </c>
      <c r="B2624" s="78" t="s">
        <v>10543</v>
      </c>
    </row>
    <row r="2625" spans="1:2" x14ac:dyDescent="0.25">
      <c r="A2625" s="78" t="s">
        <v>5852</v>
      </c>
      <c r="B2625" s="78" t="s">
        <v>10543</v>
      </c>
    </row>
    <row r="2626" spans="1:2" x14ac:dyDescent="0.25">
      <c r="A2626" s="78" t="s">
        <v>5853</v>
      </c>
      <c r="B2626" s="78" t="s">
        <v>10543</v>
      </c>
    </row>
    <row r="2627" spans="1:2" x14ac:dyDescent="0.25">
      <c r="A2627" s="78" t="s">
        <v>5854</v>
      </c>
      <c r="B2627" s="78" t="s">
        <v>10543</v>
      </c>
    </row>
    <row r="2628" spans="1:2" x14ac:dyDescent="0.25">
      <c r="A2628" s="78" t="s">
        <v>5855</v>
      </c>
      <c r="B2628" s="78" t="s">
        <v>10543</v>
      </c>
    </row>
    <row r="2629" spans="1:2" x14ac:dyDescent="0.25">
      <c r="A2629" s="78" t="s">
        <v>5856</v>
      </c>
      <c r="B2629" s="78" t="s">
        <v>10543</v>
      </c>
    </row>
    <row r="2630" spans="1:2" x14ac:dyDescent="0.25">
      <c r="A2630" s="78" t="s">
        <v>5857</v>
      </c>
      <c r="B2630" s="78" t="s">
        <v>10543</v>
      </c>
    </row>
    <row r="2631" spans="1:2" x14ac:dyDescent="0.25">
      <c r="A2631" s="78" t="s">
        <v>5858</v>
      </c>
      <c r="B2631" s="78" t="s">
        <v>10543</v>
      </c>
    </row>
    <row r="2632" spans="1:2" x14ac:dyDescent="0.25">
      <c r="A2632" s="78" t="s">
        <v>5859</v>
      </c>
      <c r="B2632" s="78" t="s">
        <v>10543</v>
      </c>
    </row>
    <row r="2633" spans="1:2" x14ac:dyDescent="0.25">
      <c r="A2633" s="78" t="s">
        <v>5860</v>
      </c>
      <c r="B2633" s="78" t="s">
        <v>10543</v>
      </c>
    </row>
    <row r="2634" spans="1:2" x14ac:dyDescent="0.25">
      <c r="A2634" s="78" t="s">
        <v>5861</v>
      </c>
      <c r="B2634" s="78" t="s">
        <v>10543</v>
      </c>
    </row>
    <row r="2635" spans="1:2" x14ac:dyDescent="0.25">
      <c r="A2635" s="78" t="s">
        <v>5862</v>
      </c>
      <c r="B2635" s="78" t="s">
        <v>10543</v>
      </c>
    </row>
    <row r="2636" spans="1:2" x14ac:dyDescent="0.25">
      <c r="A2636" s="78" t="s">
        <v>5863</v>
      </c>
      <c r="B2636" s="78" t="s">
        <v>10543</v>
      </c>
    </row>
    <row r="2637" spans="1:2" x14ac:dyDescent="0.25">
      <c r="A2637" s="78" t="s">
        <v>5864</v>
      </c>
      <c r="B2637" s="78" t="s">
        <v>10543</v>
      </c>
    </row>
    <row r="2638" spans="1:2" x14ac:dyDescent="0.25">
      <c r="A2638" s="78" t="s">
        <v>5865</v>
      </c>
      <c r="B2638" s="78" t="s">
        <v>10543</v>
      </c>
    </row>
    <row r="2639" spans="1:2" x14ac:dyDescent="0.25">
      <c r="A2639" s="78" t="s">
        <v>5866</v>
      </c>
      <c r="B2639" s="78" t="s">
        <v>10543</v>
      </c>
    </row>
    <row r="2640" spans="1:2" x14ac:dyDescent="0.25">
      <c r="A2640" s="78" t="s">
        <v>5867</v>
      </c>
      <c r="B2640" s="78" t="s">
        <v>10543</v>
      </c>
    </row>
    <row r="2641" spans="1:2" x14ac:dyDescent="0.25">
      <c r="A2641" s="78" t="s">
        <v>5868</v>
      </c>
      <c r="B2641" s="78" t="s">
        <v>10543</v>
      </c>
    </row>
    <row r="2642" spans="1:2" x14ac:dyDescent="0.25">
      <c r="A2642" s="78" t="s">
        <v>5869</v>
      </c>
      <c r="B2642" s="78" t="s">
        <v>10543</v>
      </c>
    </row>
    <row r="2643" spans="1:2" x14ac:dyDescent="0.25">
      <c r="A2643" s="78" t="s">
        <v>5870</v>
      </c>
      <c r="B2643" s="78" t="s">
        <v>10543</v>
      </c>
    </row>
    <row r="2644" spans="1:2" x14ac:dyDescent="0.25">
      <c r="A2644" s="78" t="s">
        <v>5871</v>
      </c>
      <c r="B2644" s="78" t="s">
        <v>10543</v>
      </c>
    </row>
    <row r="2645" spans="1:2" x14ac:dyDescent="0.25">
      <c r="A2645" s="78" t="s">
        <v>5872</v>
      </c>
      <c r="B2645" s="78" t="s">
        <v>10543</v>
      </c>
    </row>
    <row r="2646" spans="1:2" x14ac:dyDescent="0.25">
      <c r="A2646" s="78" t="s">
        <v>5873</v>
      </c>
      <c r="B2646" s="78" t="s">
        <v>10543</v>
      </c>
    </row>
    <row r="2647" spans="1:2" x14ac:dyDescent="0.25">
      <c r="A2647" s="78" t="s">
        <v>5874</v>
      </c>
      <c r="B2647" s="78" t="s">
        <v>10543</v>
      </c>
    </row>
    <row r="2648" spans="1:2" x14ac:dyDescent="0.25">
      <c r="A2648" s="78" t="s">
        <v>5875</v>
      </c>
      <c r="B2648" s="78" t="s">
        <v>10543</v>
      </c>
    </row>
    <row r="2649" spans="1:2" x14ac:dyDescent="0.25">
      <c r="A2649" s="78" t="s">
        <v>5876</v>
      </c>
      <c r="B2649" s="78" t="s">
        <v>10543</v>
      </c>
    </row>
    <row r="2650" spans="1:2" x14ac:dyDescent="0.25">
      <c r="A2650" s="78" t="s">
        <v>5877</v>
      </c>
      <c r="B2650" s="78" t="s">
        <v>10543</v>
      </c>
    </row>
    <row r="2651" spans="1:2" x14ac:dyDescent="0.25">
      <c r="A2651" s="78" t="s">
        <v>5878</v>
      </c>
      <c r="B2651" s="78" t="s">
        <v>10543</v>
      </c>
    </row>
    <row r="2652" spans="1:2" x14ac:dyDescent="0.25">
      <c r="A2652" s="78" t="s">
        <v>5879</v>
      </c>
      <c r="B2652" s="78" t="s">
        <v>10543</v>
      </c>
    </row>
    <row r="2653" spans="1:2" x14ac:dyDescent="0.25">
      <c r="A2653" s="78" t="s">
        <v>5880</v>
      </c>
      <c r="B2653" s="78" t="s">
        <v>10543</v>
      </c>
    </row>
    <row r="2654" spans="1:2" x14ac:dyDescent="0.25">
      <c r="A2654" s="78" t="s">
        <v>5881</v>
      </c>
      <c r="B2654" s="78" t="s">
        <v>10543</v>
      </c>
    </row>
    <row r="2655" spans="1:2" x14ac:dyDescent="0.25">
      <c r="A2655" s="78" t="s">
        <v>5882</v>
      </c>
      <c r="B2655" s="78" t="s">
        <v>10543</v>
      </c>
    </row>
    <row r="2656" spans="1:2" x14ac:dyDescent="0.25">
      <c r="A2656" s="78" t="s">
        <v>5883</v>
      </c>
      <c r="B2656" s="78" t="s">
        <v>10543</v>
      </c>
    </row>
    <row r="2657" spans="1:2" x14ac:dyDescent="0.25">
      <c r="A2657" s="78" t="s">
        <v>5884</v>
      </c>
      <c r="B2657" s="78" t="s">
        <v>10543</v>
      </c>
    </row>
    <row r="2658" spans="1:2" x14ac:dyDescent="0.25">
      <c r="A2658" s="78" t="s">
        <v>5885</v>
      </c>
      <c r="B2658" s="78" t="s">
        <v>10543</v>
      </c>
    </row>
    <row r="2659" spans="1:2" x14ac:dyDescent="0.25">
      <c r="A2659" s="78" t="s">
        <v>5886</v>
      </c>
      <c r="B2659" s="78" t="s">
        <v>10543</v>
      </c>
    </row>
    <row r="2660" spans="1:2" x14ac:dyDescent="0.25">
      <c r="A2660" s="78" t="s">
        <v>5887</v>
      </c>
      <c r="B2660" s="78" t="s">
        <v>10543</v>
      </c>
    </row>
    <row r="2661" spans="1:2" x14ac:dyDescent="0.25">
      <c r="A2661" s="78" t="s">
        <v>5888</v>
      </c>
      <c r="B2661" s="78" t="s">
        <v>10543</v>
      </c>
    </row>
    <row r="2662" spans="1:2" x14ac:dyDescent="0.25">
      <c r="A2662" s="78" t="s">
        <v>5889</v>
      </c>
      <c r="B2662" s="78" t="s">
        <v>10543</v>
      </c>
    </row>
    <row r="2663" spans="1:2" x14ac:dyDescent="0.25">
      <c r="A2663" s="78" t="s">
        <v>5890</v>
      </c>
      <c r="B2663" s="78" t="s">
        <v>10543</v>
      </c>
    </row>
    <row r="2664" spans="1:2" x14ac:dyDescent="0.25">
      <c r="A2664" s="78" t="s">
        <v>5891</v>
      </c>
      <c r="B2664" s="78" t="s">
        <v>10543</v>
      </c>
    </row>
    <row r="2665" spans="1:2" x14ac:dyDescent="0.25">
      <c r="A2665" s="78" t="s">
        <v>5892</v>
      </c>
      <c r="B2665" s="78" t="s">
        <v>10543</v>
      </c>
    </row>
    <row r="2666" spans="1:2" x14ac:dyDescent="0.25">
      <c r="A2666" s="78" t="s">
        <v>5893</v>
      </c>
      <c r="B2666" s="78" t="s">
        <v>10543</v>
      </c>
    </row>
    <row r="2667" spans="1:2" x14ac:dyDescent="0.25">
      <c r="A2667" s="78" t="s">
        <v>5894</v>
      </c>
      <c r="B2667" s="78" t="s">
        <v>10543</v>
      </c>
    </row>
    <row r="2668" spans="1:2" x14ac:dyDescent="0.25">
      <c r="A2668" s="78" t="s">
        <v>5895</v>
      </c>
      <c r="B2668" s="78" t="s">
        <v>10543</v>
      </c>
    </row>
    <row r="2669" spans="1:2" x14ac:dyDescent="0.25">
      <c r="A2669" s="78" t="s">
        <v>5896</v>
      </c>
      <c r="B2669" s="78" t="s">
        <v>10543</v>
      </c>
    </row>
    <row r="2670" spans="1:2" x14ac:dyDescent="0.25">
      <c r="A2670" s="78" t="s">
        <v>5897</v>
      </c>
      <c r="B2670" s="78" t="s">
        <v>10543</v>
      </c>
    </row>
    <row r="2671" spans="1:2" x14ac:dyDescent="0.25">
      <c r="A2671" s="78" t="s">
        <v>5898</v>
      </c>
      <c r="B2671" s="78" t="s">
        <v>10543</v>
      </c>
    </row>
    <row r="2672" spans="1:2" x14ac:dyDescent="0.25">
      <c r="A2672" s="78" t="s">
        <v>5899</v>
      </c>
      <c r="B2672" s="78" t="s">
        <v>10543</v>
      </c>
    </row>
    <row r="2673" spans="1:2" x14ac:dyDescent="0.25">
      <c r="A2673" s="78" t="s">
        <v>5900</v>
      </c>
      <c r="B2673" s="78" t="s">
        <v>10543</v>
      </c>
    </row>
    <row r="2674" spans="1:2" x14ac:dyDescent="0.25">
      <c r="A2674" s="78" t="s">
        <v>5901</v>
      </c>
      <c r="B2674" s="78" t="s">
        <v>10543</v>
      </c>
    </row>
    <row r="2675" spans="1:2" x14ac:dyDescent="0.25">
      <c r="A2675" s="78" t="s">
        <v>5902</v>
      </c>
      <c r="B2675" s="78" t="s">
        <v>10543</v>
      </c>
    </row>
    <row r="2676" spans="1:2" x14ac:dyDescent="0.25">
      <c r="A2676" s="78" t="s">
        <v>5903</v>
      </c>
      <c r="B2676" s="78" t="s">
        <v>10543</v>
      </c>
    </row>
    <row r="2677" spans="1:2" x14ac:dyDescent="0.25">
      <c r="A2677" s="78" t="s">
        <v>5904</v>
      </c>
      <c r="B2677" s="78" t="s">
        <v>10543</v>
      </c>
    </row>
    <row r="2678" spans="1:2" x14ac:dyDescent="0.25">
      <c r="A2678" s="78" t="s">
        <v>5905</v>
      </c>
      <c r="B2678" s="78" t="s">
        <v>10543</v>
      </c>
    </row>
    <row r="2679" spans="1:2" x14ac:dyDescent="0.25">
      <c r="A2679" s="78" t="s">
        <v>5906</v>
      </c>
      <c r="B2679" s="78" t="s">
        <v>10543</v>
      </c>
    </row>
    <row r="2680" spans="1:2" x14ac:dyDescent="0.25">
      <c r="A2680" s="78" t="s">
        <v>5907</v>
      </c>
      <c r="B2680" s="78" t="s">
        <v>10543</v>
      </c>
    </row>
    <row r="2681" spans="1:2" x14ac:dyDescent="0.25">
      <c r="A2681" s="78" t="s">
        <v>5908</v>
      </c>
      <c r="B2681" s="78" t="s">
        <v>10543</v>
      </c>
    </row>
    <row r="2682" spans="1:2" x14ac:dyDescent="0.25">
      <c r="A2682" s="78" t="s">
        <v>5909</v>
      </c>
      <c r="B2682" s="78" t="s">
        <v>10543</v>
      </c>
    </row>
    <row r="2683" spans="1:2" x14ac:dyDescent="0.25">
      <c r="A2683" s="78" t="s">
        <v>5910</v>
      </c>
      <c r="B2683" s="78" t="s">
        <v>10543</v>
      </c>
    </row>
    <row r="2684" spans="1:2" x14ac:dyDescent="0.25">
      <c r="A2684" s="78" t="s">
        <v>5911</v>
      </c>
      <c r="B2684" s="78" t="s">
        <v>10543</v>
      </c>
    </row>
    <row r="2685" spans="1:2" x14ac:dyDescent="0.25">
      <c r="A2685" s="78" t="s">
        <v>5912</v>
      </c>
      <c r="B2685" s="78" t="s">
        <v>10543</v>
      </c>
    </row>
    <row r="2686" spans="1:2" x14ac:dyDescent="0.25">
      <c r="A2686" s="78" t="s">
        <v>5913</v>
      </c>
      <c r="B2686" s="78" t="s">
        <v>10543</v>
      </c>
    </row>
    <row r="2687" spans="1:2" x14ac:dyDescent="0.25">
      <c r="A2687" s="78" t="s">
        <v>5914</v>
      </c>
      <c r="B2687" s="78" t="s">
        <v>10543</v>
      </c>
    </row>
    <row r="2688" spans="1:2" x14ac:dyDescent="0.25">
      <c r="A2688" s="78" t="s">
        <v>5915</v>
      </c>
      <c r="B2688" s="78" t="s">
        <v>10543</v>
      </c>
    </row>
    <row r="2689" spans="1:2" x14ac:dyDescent="0.25">
      <c r="A2689" s="78" t="s">
        <v>5916</v>
      </c>
      <c r="B2689" s="78" t="s">
        <v>10543</v>
      </c>
    </row>
    <row r="2690" spans="1:2" x14ac:dyDescent="0.25">
      <c r="A2690" s="78" t="s">
        <v>5917</v>
      </c>
      <c r="B2690" s="78" t="s">
        <v>10543</v>
      </c>
    </row>
    <row r="2691" spans="1:2" x14ac:dyDescent="0.25">
      <c r="A2691" s="78" t="s">
        <v>5918</v>
      </c>
      <c r="B2691" s="78" t="s">
        <v>10543</v>
      </c>
    </row>
    <row r="2692" spans="1:2" x14ac:dyDescent="0.25">
      <c r="A2692" s="78" t="s">
        <v>5919</v>
      </c>
      <c r="B2692" s="78" t="s">
        <v>10543</v>
      </c>
    </row>
    <row r="2693" spans="1:2" x14ac:dyDescent="0.25">
      <c r="A2693" s="78" t="s">
        <v>5920</v>
      </c>
      <c r="B2693" s="78" t="s">
        <v>10543</v>
      </c>
    </row>
    <row r="2694" spans="1:2" x14ac:dyDescent="0.25">
      <c r="A2694" s="78" t="s">
        <v>5921</v>
      </c>
      <c r="B2694" s="78" t="s">
        <v>10543</v>
      </c>
    </row>
    <row r="2695" spans="1:2" x14ac:dyDescent="0.25">
      <c r="A2695" s="78" t="s">
        <v>5922</v>
      </c>
      <c r="B2695" s="78" t="s">
        <v>10543</v>
      </c>
    </row>
    <row r="2696" spans="1:2" x14ac:dyDescent="0.25">
      <c r="A2696" s="78" t="s">
        <v>5923</v>
      </c>
      <c r="B2696" s="78" t="s">
        <v>10543</v>
      </c>
    </row>
    <row r="2697" spans="1:2" x14ac:dyDescent="0.25">
      <c r="A2697" s="78" t="s">
        <v>5924</v>
      </c>
      <c r="B2697" s="78" t="s">
        <v>10543</v>
      </c>
    </row>
    <row r="2698" spans="1:2" x14ac:dyDescent="0.25">
      <c r="A2698" s="78" t="s">
        <v>5925</v>
      </c>
      <c r="B2698" s="78" t="s">
        <v>10543</v>
      </c>
    </row>
    <row r="2699" spans="1:2" x14ac:dyDescent="0.25">
      <c r="A2699" s="78" t="s">
        <v>5926</v>
      </c>
      <c r="B2699" s="78" t="s">
        <v>10543</v>
      </c>
    </row>
    <row r="2700" spans="1:2" x14ac:dyDescent="0.25">
      <c r="A2700" s="78" t="s">
        <v>5927</v>
      </c>
      <c r="B2700" s="78" t="s">
        <v>10543</v>
      </c>
    </row>
    <row r="2701" spans="1:2" x14ac:dyDescent="0.25">
      <c r="A2701" s="78" t="s">
        <v>5928</v>
      </c>
      <c r="B2701" s="78" t="s">
        <v>10543</v>
      </c>
    </row>
    <row r="2702" spans="1:2" x14ac:dyDescent="0.25">
      <c r="A2702" s="78" t="s">
        <v>5929</v>
      </c>
      <c r="B2702" s="78" t="s">
        <v>10543</v>
      </c>
    </row>
    <row r="2703" spans="1:2" x14ac:dyDescent="0.25">
      <c r="A2703" s="78" t="s">
        <v>5930</v>
      </c>
      <c r="B2703" s="78" t="s">
        <v>10543</v>
      </c>
    </row>
    <row r="2704" spans="1:2" x14ac:dyDescent="0.25">
      <c r="A2704" s="78" t="s">
        <v>5931</v>
      </c>
      <c r="B2704" s="78" t="s">
        <v>10543</v>
      </c>
    </row>
    <row r="2705" spans="1:2" x14ac:dyDescent="0.25">
      <c r="A2705" s="78" t="s">
        <v>5932</v>
      </c>
      <c r="B2705" s="78" t="s">
        <v>10543</v>
      </c>
    </row>
    <row r="2706" spans="1:2" x14ac:dyDescent="0.25">
      <c r="A2706" s="78" t="s">
        <v>5933</v>
      </c>
      <c r="B2706" s="78" t="s">
        <v>10543</v>
      </c>
    </row>
    <row r="2707" spans="1:2" x14ac:dyDescent="0.25">
      <c r="A2707" s="78" t="s">
        <v>5934</v>
      </c>
      <c r="B2707" s="78" t="s">
        <v>10543</v>
      </c>
    </row>
    <row r="2708" spans="1:2" x14ac:dyDescent="0.25">
      <c r="A2708" s="78" t="s">
        <v>5935</v>
      </c>
      <c r="B2708" s="78" t="s">
        <v>10543</v>
      </c>
    </row>
    <row r="2709" spans="1:2" x14ac:dyDescent="0.25">
      <c r="A2709" s="78" t="s">
        <v>5936</v>
      </c>
      <c r="B2709" s="78" t="s">
        <v>10543</v>
      </c>
    </row>
    <row r="2710" spans="1:2" x14ac:dyDescent="0.25">
      <c r="A2710" s="78" t="s">
        <v>5937</v>
      </c>
      <c r="B2710" s="78" t="s">
        <v>10543</v>
      </c>
    </row>
    <row r="2711" spans="1:2" x14ac:dyDescent="0.25">
      <c r="A2711" s="78" t="s">
        <v>5938</v>
      </c>
      <c r="B2711" s="78" t="s">
        <v>10543</v>
      </c>
    </row>
    <row r="2712" spans="1:2" x14ac:dyDescent="0.25">
      <c r="A2712" s="78" t="s">
        <v>5939</v>
      </c>
      <c r="B2712" s="78" t="s">
        <v>10543</v>
      </c>
    </row>
    <row r="2713" spans="1:2" x14ac:dyDescent="0.25">
      <c r="A2713" s="78" t="s">
        <v>5940</v>
      </c>
      <c r="B2713" s="78" t="s">
        <v>10543</v>
      </c>
    </row>
    <row r="2714" spans="1:2" x14ac:dyDescent="0.25">
      <c r="A2714" s="78" t="s">
        <v>5941</v>
      </c>
      <c r="B2714" s="78" t="s">
        <v>10543</v>
      </c>
    </row>
    <row r="2715" spans="1:2" x14ac:dyDescent="0.25">
      <c r="A2715" s="78" t="s">
        <v>5942</v>
      </c>
      <c r="B2715" s="78" t="s">
        <v>10543</v>
      </c>
    </row>
    <row r="2716" spans="1:2" x14ac:dyDescent="0.25">
      <c r="A2716" s="78" t="s">
        <v>5943</v>
      </c>
      <c r="B2716" s="78" t="s">
        <v>10543</v>
      </c>
    </row>
    <row r="2717" spans="1:2" x14ac:dyDescent="0.25">
      <c r="A2717" s="78" t="s">
        <v>5944</v>
      </c>
      <c r="B2717" s="78" t="s">
        <v>10543</v>
      </c>
    </row>
    <row r="2718" spans="1:2" x14ac:dyDescent="0.25">
      <c r="A2718" s="78" t="s">
        <v>5945</v>
      </c>
      <c r="B2718" s="78" t="s">
        <v>10543</v>
      </c>
    </row>
    <row r="2719" spans="1:2" x14ac:dyDescent="0.25">
      <c r="A2719" s="78" t="s">
        <v>5946</v>
      </c>
      <c r="B2719" s="78" t="s">
        <v>10543</v>
      </c>
    </row>
    <row r="2720" spans="1:2" x14ac:dyDescent="0.25">
      <c r="A2720" s="78" t="s">
        <v>5947</v>
      </c>
      <c r="B2720" s="78" t="s">
        <v>10543</v>
      </c>
    </row>
    <row r="2721" spans="1:2" x14ac:dyDescent="0.25">
      <c r="A2721" s="78" t="s">
        <v>5948</v>
      </c>
      <c r="B2721" s="78" t="s">
        <v>10543</v>
      </c>
    </row>
    <row r="2722" spans="1:2" x14ac:dyDescent="0.25">
      <c r="A2722" s="78" t="s">
        <v>5949</v>
      </c>
      <c r="B2722" s="78" t="s">
        <v>10543</v>
      </c>
    </row>
    <row r="2723" spans="1:2" x14ac:dyDescent="0.25">
      <c r="A2723" s="78" t="s">
        <v>5950</v>
      </c>
      <c r="B2723" s="78" t="s">
        <v>10543</v>
      </c>
    </row>
    <row r="2724" spans="1:2" x14ac:dyDescent="0.25">
      <c r="A2724" s="78" t="s">
        <v>5951</v>
      </c>
      <c r="B2724" s="78" t="s">
        <v>10543</v>
      </c>
    </row>
    <row r="2725" spans="1:2" x14ac:dyDescent="0.25">
      <c r="A2725" s="78" t="s">
        <v>5952</v>
      </c>
      <c r="B2725" s="78" t="s">
        <v>10543</v>
      </c>
    </row>
    <row r="2726" spans="1:2" x14ac:dyDescent="0.25">
      <c r="A2726" s="78" t="s">
        <v>5953</v>
      </c>
      <c r="B2726" s="78" t="s">
        <v>10543</v>
      </c>
    </row>
    <row r="2727" spans="1:2" x14ac:dyDescent="0.25">
      <c r="A2727" s="78" t="s">
        <v>5954</v>
      </c>
      <c r="B2727" s="78" t="s">
        <v>10543</v>
      </c>
    </row>
    <row r="2728" spans="1:2" x14ac:dyDescent="0.25">
      <c r="A2728" s="78" t="s">
        <v>5955</v>
      </c>
      <c r="B2728" s="78" t="s">
        <v>10543</v>
      </c>
    </row>
    <row r="2729" spans="1:2" x14ac:dyDescent="0.25">
      <c r="A2729" s="78" t="s">
        <v>5956</v>
      </c>
      <c r="B2729" s="78" t="s">
        <v>10543</v>
      </c>
    </row>
    <row r="2730" spans="1:2" x14ac:dyDescent="0.25">
      <c r="A2730" s="78" t="s">
        <v>5957</v>
      </c>
      <c r="B2730" s="78" t="s">
        <v>10543</v>
      </c>
    </row>
    <row r="2731" spans="1:2" x14ac:dyDescent="0.25">
      <c r="A2731" s="78" t="s">
        <v>5958</v>
      </c>
      <c r="B2731" s="78" t="s">
        <v>10543</v>
      </c>
    </row>
    <row r="2732" spans="1:2" x14ac:dyDescent="0.25">
      <c r="A2732" s="78" t="s">
        <v>5959</v>
      </c>
      <c r="B2732" s="78" t="s">
        <v>10543</v>
      </c>
    </row>
    <row r="2733" spans="1:2" x14ac:dyDescent="0.25">
      <c r="A2733" s="78" t="s">
        <v>5960</v>
      </c>
      <c r="B2733" s="78" t="s">
        <v>10543</v>
      </c>
    </row>
    <row r="2734" spans="1:2" x14ac:dyDescent="0.25">
      <c r="A2734" s="78" t="s">
        <v>5961</v>
      </c>
      <c r="B2734" s="78" t="s">
        <v>10543</v>
      </c>
    </row>
    <row r="2735" spans="1:2" x14ac:dyDescent="0.25">
      <c r="A2735" s="78" t="s">
        <v>5962</v>
      </c>
      <c r="B2735" s="78" t="s">
        <v>10543</v>
      </c>
    </row>
    <row r="2736" spans="1:2" x14ac:dyDescent="0.25">
      <c r="A2736" s="78" t="s">
        <v>5963</v>
      </c>
      <c r="B2736" s="78" t="s">
        <v>10543</v>
      </c>
    </row>
    <row r="2737" spans="1:2" x14ac:dyDescent="0.25">
      <c r="A2737" s="78" t="s">
        <v>5964</v>
      </c>
      <c r="B2737" s="78" t="s">
        <v>10543</v>
      </c>
    </row>
    <row r="2738" spans="1:2" x14ac:dyDescent="0.25">
      <c r="A2738" s="78" t="s">
        <v>5965</v>
      </c>
      <c r="B2738" s="78" t="s">
        <v>10543</v>
      </c>
    </row>
    <row r="2739" spans="1:2" x14ac:dyDescent="0.25">
      <c r="A2739" s="78" t="s">
        <v>5966</v>
      </c>
      <c r="B2739" s="78" t="s">
        <v>10543</v>
      </c>
    </row>
    <row r="2740" spans="1:2" x14ac:dyDescent="0.25">
      <c r="A2740" s="78" t="s">
        <v>5967</v>
      </c>
      <c r="B2740" s="78" t="s">
        <v>10543</v>
      </c>
    </row>
    <row r="2741" spans="1:2" x14ac:dyDescent="0.25">
      <c r="A2741" s="78" t="s">
        <v>5968</v>
      </c>
      <c r="B2741" s="78" t="s">
        <v>10543</v>
      </c>
    </row>
    <row r="2742" spans="1:2" x14ac:dyDescent="0.25">
      <c r="A2742" s="78" t="s">
        <v>5969</v>
      </c>
      <c r="B2742" s="78" t="s">
        <v>10543</v>
      </c>
    </row>
    <row r="2743" spans="1:2" x14ac:dyDescent="0.25">
      <c r="A2743" s="78" t="s">
        <v>5970</v>
      </c>
      <c r="B2743" s="78" t="s">
        <v>10543</v>
      </c>
    </row>
    <row r="2744" spans="1:2" x14ac:dyDescent="0.25">
      <c r="A2744" s="78" t="s">
        <v>5971</v>
      </c>
      <c r="B2744" s="78" t="s">
        <v>10543</v>
      </c>
    </row>
    <row r="2745" spans="1:2" x14ac:dyDescent="0.25">
      <c r="A2745" s="78" t="s">
        <v>5972</v>
      </c>
      <c r="B2745" s="78" t="s">
        <v>10543</v>
      </c>
    </row>
    <row r="2746" spans="1:2" x14ac:dyDescent="0.25">
      <c r="A2746" s="78" t="s">
        <v>5973</v>
      </c>
      <c r="B2746" s="78" t="s">
        <v>10543</v>
      </c>
    </row>
    <row r="2747" spans="1:2" x14ac:dyDescent="0.25">
      <c r="A2747" s="78" t="s">
        <v>5974</v>
      </c>
      <c r="B2747" s="78" t="s">
        <v>10543</v>
      </c>
    </row>
    <row r="2748" spans="1:2" x14ac:dyDescent="0.25">
      <c r="A2748" s="78" t="s">
        <v>5975</v>
      </c>
      <c r="B2748" s="78" t="s">
        <v>10543</v>
      </c>
    </row>
    <row r="2749" spans="1:2" x14ac:dyDescent="0.25">
      <c r="A2749" s="78" t="s">
        <v>5976</v>
      </c>
      <c r="B2749" s="78" t="s">
        <v>10543</v>
      </c>
    </row>
    <row r="2750" spans="1:2" x14ac:dyDescent="0.25">
      <c r="A2750" s="78" t="s">
        <v>5977</v>
      </c>
      <c r="B2750" s="78" t="s">
        <v>10543</v>
      </c>
    </row>
    <row r="2751" spans="1:2" x14ac:dyDescent="0.25">
      <c r="A2751" s="78" t="s">
        <v>5978</v>
      </c>
      <c r="B2751" s="78" t="s">
        <v>10543</v>
      </c>
    </row>
    <row r="2752" spans="1:2" x14ac:dyDescent="0.25">
      <c r="A2752" s="78" t="s">
        <v>5979</v>
      </c>
      <c r="B2752" s="78" t="s">
        <v>10543</v>
      </c>
    </row>
    <row r="2753" spans="1:2" x14ac:dyDescent="0.25">
      <c r="A2753" s="78" t="s">
        <v>5980</v>
      </c>
      <c r="B2753" s="78" t="s">
        <v>10543</v>
      </c>
    </row>
    <row r="2754" spans="1:2" x14ac:dyDescent="0.25">
      <c r="A2754" s="78" t="s">
        <v>5981</v>
      </c>
      <c r="B2754" s="78" t="s">
        <v>10543</v>
      </c>
    </row>
    <row r="2755" spans="1:2" x14ac:dyDescent="0.25">
      <c r="A2755" s="78" t="s">
        <v>5982</v>
      </c>
      <c r="B2755" s="78" t="s">
        <v>10543</v>
      </c>
    </row>
    <row r="2756" spans="1:2" x14ac:dyDescent="0.25">
      <c r="A2756" s="78" t="s">
        <v>5983</v>
      </c>
      <c r="B2756" s="78" t="s">
        <v>10543</v>
      </c>
    </row>
    <row r="2757" spans="1:2" x14ac:dyDescent="0.25">
      <c r="A2757" s="78" t="s">
        <v>5984</v>
      </c>
      <c r="B2757" s="78" t="s">
        <v>10543</v>
      </c>
    </row>
    <row r="2758" spans="1:2" x14ac:dyDescent="0.25">
      <c r="A2758" s="78" t="s">
        <v>5985</v>
      </c>
      <c r="B2758" s="78" t="s">
        <v>10543</v>
      </c>
    </row>
    <row r="2759" spans="1:2" x14ac:dyDescent="0.25">
      <c r="A2759" s="78" t="s">
        <v>5986</v>
      </c>
      <c r="B2759" s="78" t="s">
        <v>10543</v>
      </c>
    </row>
    <row r="2760" spans="1:2" x14ac:dyDescent="0.25">
      <c r="A2760" s="78" t="s">
        <v>5987</v>
      </c>
      <c r="B2760" s="78" t="s">
        <v>10543</v>
      </c>
    </row>
    <row r="2761" spans="1:2" x14ac:dyDescent="0.25">
      <c r="A2761" s="78" t="s">
        <v>5988</v>
      </c>
      <c r="B2761" s="78" t="s">
        <v>10543</v>
      </c>
    </row>
    <row r="2762" spans="1:2" x14ac:dyDescent="0.25">
      <c r="A2762" s="78" t="s">
        <v>5989</v>
      </c>
      <c r="B2762" s="78" t="s">
        <v>10543</v>
      </c>
    </row>
    <row r="2763" spans="1:2" x14ac:dyDescent="0.25">
      <c r="A2763" s="78" t="s">
        <v>5990</v>
      </c>
      <c r="B2763" s="78" t="s">
        <v>10543</v>
      </c>
    </row>
    <row r="2764" spans="1:2" x14ac:dyDescent="0.25">
      <c r="A2764" s="78" t="s">
        <v>5991</v>
      </c>
      <c r="B2764" s="78" t="s">
        <v>10543</v>
      </c>
    </row>
    <row r="2765" spans="1:2" x14ac:dyDescent="0.25">
      <c r="A2765" s="78" t="s">
        <v>5992</v>
      </c>
      <c r="B2765" s="78" t="s">
        <v>10543</v>
      </c>
    </row>
    <row r="2766" spans="1:2" x14ac:dyDescent="0.25">
      <c r="A2766" s="78" t="s">
        <v>5993</v>
      </c>
      <c r="B2766" s="78" t="s">
        <v>10543</v>
      </c>
    </row>
    <row r="2767" spans="1:2" x14ac:dyDescent="0.25">
      <c r="A2767" s="78" t="s">
        <v>5994</v>
      </c>
      <c r="B2767" s="78" t="s">
        <v>10543</v>
      </c>
    </row>
    <row r="2768" spans="1:2" x14ac:dyDescent="0.25">
      <c r="A2768" s="78" t="s">
        <v>5995</v>
      </c>
      <c r="B2768" s="78" t="s">
        <v>10543</v>
      </c>
    </row>
    <row r="2769" spans="1:2" x14ac:dyDescent="0.25">
      <c r="A2769" s="78" t="s">
        <v>5996</v>
      </c>
      <c r="B2769" s="78" t="s">
        <v>10543</v>
      </c>
    </row>
    <row r="2770" spans="1:2" x14ac:dyDescent="0.25">
      <c r="A2770" s="78" t="s">
        <v>5997</v>
      </c>
      <c r="B2770" s="78" t="s">
        <v>10543</v>
      </c>
    </row>
    <row r="2771" spans="1:2" x14ac:dyDescent="0.25">
      <c r="A2771" s="78" t="s">
        <v>5998</v>
      </c>
      <c r="B2771" s="78" t="s">
        <v>10543</v>
      </c>
    </row>
    <row r="2772" spans="1:2" x14ac:dyDescent="0.25">
      <c r="A2772" s="78" t="s">
        <v>5999</v>
      </c>
      <c r="B2772" s="78" t="s">
        <v>10543</v>
      </c>
    </row>
    <row r="2773" spans="1:2" x14ac:dyDescent="0.25">
      <c r="A2773" s="78" t="s">
        <v>6000</v>
      </c>
      <c r="B2773" s="78" t="s">
        <v>10543</v>
      </c>
    </row>
    <row r="2774" spans="1:2" x14ac:dyDescent="0.25">
      <c r="A2774" s="78" t="s">
        <v>6001</v>
      </c>
      <c r="B2774" s="78" t="s">
        <v>10543</v>
      </c>
    </row>
    <row r="2775" spans="1:2" x14ac:dyDescent="0.25">
      <c r="A2775" s="78" t="s">
        <v>6002</v>
      </c>
      <c r="B2775" s="78" t="s">
        <v>10543</v>
      </c>
    </row>
    <row r="2776" spans="1:2" x14ac:dyDescent="0.25">
      <c r="A2776" s="78" t="s">
        <v>6003</v>
      </c>
      <c r="B2776" s="78" t="s">
        <v>10543</v>
      </c>
    </row>
    <row r="2777" spans="1:2" x14ac:dyDescent="0.25">
      <c r="A2777" s="78" t="s">
        <v>6004</v>
      </c>
      <c r="B2777" s="78" t="s">
        <v>10543</v>
      </c>
    </row>
    <row r="2778" spans="1:2" x14ac:dyDescent="0.25">
      <c r="A2778" s="78" t="s">
        <v>6005</v>
      </c>
      <c r="B2778" s="78" t="s">
        <v>10543</v>
      </c>
    </row>
    <row r="2779" spans="1:2" x14ac:dyDescent="0.25">
      <c r="A2779" s="78" t="s">
        <v>6006</v>
      </c>
      <c r="B2779" s="78" t="s">
        <v>10543</v>
      </c>
    </row>
    <row r="2780" spans="1:2" x14ac:dyDescent="0.25">
      <c r="A2780" s="78" t="s">
        <v>6007</v>
      </c>
      <c r="B2780" s="78" t="s">
        <v>10543</v>
      </c>
    </row>
    <row r="2781" spans="1:2" x14ac:dyDescent="0.25">
      <c r="A2781" s="78" t="s">
        <v>6008</v>
      </c>
      <c r="B2781" s="78" t="s">
        <v>10543</v>
      </c>
    </row>
    <row r="2782" spans="1:2" x14ac:dyDescent="0.25">
      <c r="A2782" s="78" t="s">
        <v>6009</v>
      </c>
      <c r="B2782" s="78" t="s">
        <v>10543</v>
      </c>
    </row>
    <row r="2783" spans="1:2" x14ac:dyDescent="0.25">
      <c r="A2783" s="78" t="s">
        <v>6010</v>
      </c>
      <c r="B2783" s="78" t="s">
        <v>10543</v>
      </c>
    </row>
    <row r="2784" spans="1:2" x14ac:dyDescent="0.25">
      <c r="A2784" s="78" t="s">
        <v>6011</v>
      </c>
      <c r="B2784" s="78" t="s">
        <v>10543</v>
      </c>
    </row>
    <row r="2785" spans="1:2" x14ac:dyDescent="0.25">
      <c r="A2785" s="78" t="s">
        <v>6012</v>
      </c>
      <c r="B2785" s="78" t="s">
        <v>10543</v>
      </c>
    </row>
    <row r="2786" spans="1:2" x14ac:dyDescent="0.25">
      <c r="A2786" s="78" t="s">
        <v>6013</v>
      </c>
      <c r="B2786" s="78" t="s">
        <v>10543</v>
      </c>
    </row>
    <row r="2787" spans="1:2" x14ac:dyDescent="0.25">
      <c r="A2787" s="78" t="s">
        <v>6014</v>
      </c>
      <c r="B2787" s="78" t="s">
        <v>10543</v>
      </c>
    </row>
    <row r="2788" spans="1:2" x14ac:dyDescent="0.25">
      <c r="A2788" s="78" t="s">
        <v>6015</v>
      </c>
      <c r="B2788" s="78" t="s">
        <v>10543</v>
      </c>
    </row>
    <row r="2789" spans="1:2" x14ac:dyDescent="0.25">
      <c r="A2789" s="78" t="s">
        <v>6016</v>
      </c>
      <c r="B2789" s="78" t="s">
        <v>10543</v>
      </c>
    </row>
    <row r="2790" spans="1:2" x14ac:dyDescent="0.25">
      <c r="A2790" s="78" t="s">
        <v>6017</v>
      </c>
      <c r="B2790" s="78" t="s">
        <v>10543</v>
      </c>
    </row>
    <row r="2791" spans="1:2" x14ac:dyDescent="0.25">
      <c r="A2791" s="78" t="s">
        <v>6018</v>
      </c>
      <c r="B2791" s="78" t="s">
        <v>10543</v>
      </c>
    </row>
    <row r="2792" spans="1:2" x14ac:dyDescent="0.25">
      <c r="A2792" s="78" t="s">
        <v>6019</v>
      </c>
      <c r="B2792" s="78" t="s">
        <v>10543</v>
      </c>
    </row>
    <row r="2793" spans="1:2" x14ac:dyDescent="0.25">
      <c r="A2793" s="78" t="s">
        <v>6020</v>
      </c>
      <c r="B2793" s="78" t="s">
        <v>10543</v>
      </c>
    </row>
    <row r="2794" spans="1:2" x14ac:dyDescent="0.25">
      <c r="A2794" s="78" t="s">
        <v>6021</v>
      </c>
      <c r="B2794" s="78" t="s">
        <v>10543</v>
      </c>
    </row>
    <row r="2795" spans="1:2" x14ac:dyDescent="0.25">
      <c r="A2795" s="78" t="s">
        <v>6022</v>
      </c>
      <c r="B2795" s="78" t="s">
        <v>10543</v>
      </c>
    </row>
    <row r="2796" spans="1:2" x14ac:dyDescent="0.25">
      <c r="A2796" s="78" t="s">
        <v>6023</v>
      </c>
      <c r="B2796" s="78" t="s">
        <v>10543</v>
      </c>
    </row>
    <row r="2797" spans="1:2" x14ac:dyDescent="0.25">
      <c r="A2797" s="78" t="s">
        <v>6024</v>
      </c>
      <c r="B2797" s="78" t="s">
        <v>10543</v>
      </c>
    </row>
    <row r="2798" spans="1:2" x14ac:dyDescent="0.25">
      <c r="A2798" s="78" t="s">
        <v>6025</v>
      </c>
      <c r="B2798" s="78" t="s">
        <v>10543</v>
      </c>
    </row>
    <row r="2799" spans="1:2" x14ac:dyDescent="0.25">
      <c r="A2799" s="78" t="s">
        <v>6026</v>
      </c>
      <c r="B2799" s="78" t="s">
        <v>10543</v>
      </c>
    </row>
    <row r="2800" spans="1:2" x14ac:dyDescent="0.25">
      <c r="A2800" s="78" t="s">
        <v>6027</v>
      </c>
      <c r="B2800" s="78" t="s">
        <v>10543</v>
      </c>
    </row>
    <row r="2801" spans="1:2" x14ac:dyDescent="0.25">
      <c r="A2801" s="78" t="s">
        <v>6028</v>
      </c>
      <c r="B2801" s="78" t="s">
        <v>10543</v>
      </c>
    </row>
    <row r="2802" spans="1:2" x14ac:dyDescent="0.25">
      <c r="A2802" s="78" t="s">
        <v>6029</v>
      </c>
      <c r="B2802" s="78" t="s">
        <v>10543</v>
      </c>
    </row>
    <row r="2803" spans="1:2" x14ac:dyDescent="0.25">
      <c r="A2803" s="78" t="s">
        <v>6030</v>
      </c>
      <c r="B2803" s="78" t="s">
        <v>10543</v>
      </c>
    </row>
    <row r="2804" spans="1:2" x14ac:dyDescent="0.25">
      <c r="A2804" s="78" t="s">
        <v>6031</v>
      </c>
      <c r="B2804" s="78" t="s">
        <v>10543</v>
      </c>
    </row>
    <row r="2805" spans="1:2" x14ac:dyDescent="0.25">
      <c r="A2805" s="78" t="s">
        <v>6032</v>
      </c>
      <c r="B2805" s="78" t="s">
        <v>10543</v>
      </c>
    </row>
    <row r="2806" spans="1:2" x14ac:dyDescent="0.25">
      <c r="A2806" s="78" t="s">
        <v>6033</v>
      </c>
      <c r="B2806" s="78" t="s">
        <v>10543</v>
      </c>
    </row>
    <row r="2807" spans="1:2" x14ac:dyDescent="0.25">
      <c r="A2807" s="78" t="s">
        <v>6034</v>
      </c>
      <c r="B2807" s="78" t="s">
        <v>10543</v>
      </c>
    </row>
    <row r="2808" spans="1:2" x14ac:dyDescent="0.25">
      <c r="A2808" s="78" t="s">
        <v>6035</v>
      </c>
      <c r="B2808" s="78" t="s">
        <v>10543</v>
      </c>
    </row>
    <row r="2809" spans="1:2" x14ac:dyDescent="0.25">
      <c r="A2809" s="78" t="s">
        <v>6036</v>
      </c>
      <c r="B2809" s="78" t="s">
        <v>10543</v>
      </c>
    </row>
    <row r="2810" spans="1:2" x14ac:dyDescent="0.25">
      <c r="A2810" s="78" t="s">
        <v>6037</v>
      </c>
      <c r="B2810" s="78" t="s">
        <v>10543</v>
      </c>
    </row>
    <row r="2811" spans="1:2" x14ac:dyDescent="0.25">
      <c r="A2811" s="78" t="s">
        <v>6038</v>
      </c>
      <c r="B2811" s="78" t="s">
        <v>10543</v>
      </c>
    </row>
    <row r="2812" spans="1:2" x14ac:dyDescent="0.25">
      <c r="A2812" s="78" t="s">
        <v>6039</v>
      </c>
      <c r="B2812" s="78" t="s">
        <v>10543</v>
      </c>
    </row>
    <row r="2813" spans="1:2" x14ac:dyDescent="0.25">
      <c r="A2813" s="78" t="s">
        <v>6040</v>
      </c>
      <c r="B2813" s="78" t="s">
        <v>10543</v>
      </c>
    </row>
    <row r="2814" spans="1:2" x14ac:dyDescent="0.25">
      <c r="A2814" s="78" t="s">
        <v>6041</v>
      </c>
      <c r="B2814" s="78" t="s">
        <v>10543</v>
      </c>
    </row>
    <row r="2815" spans="1:2" x14ac:dyDescent="0.25">
      <c r="A2815" s="78" t="s">
        <v>6042</v>
      </c>
      <c r="B2815" s="78" t="s">
        <v>10543</v>
      </c>
    </row>
    <row r="2816" spans="1:2" x14ac:dyDescent="0.25">
      <c r="A2816" s="78" t="s">
        <v>6043</v>
      </c>
      <c r="B2816" s="78" t="s">
        <v>10543</v>
      </c>
    </row>
    <row r="2817" spans="1:2" x14ac:dyDescent="0.25">
      <c r="A2817" s="78" t="s">
        <v>6044</v>
      </c>
      <c r="B2817" s="78" t="s">
        <v>10543</v>
      </c>
    </row>
    <row r="2818" spans="1:2" x14ac:dyDescent="0.25">
      <c r="A2818" s="78" t="s">
        <v>6045</v>
      </c>
      <c r="B2818" s="78" t="s">
        <v>10543</v>
      </c>
    </row>
    <row r="2819" spans="1:2" x14ac:dyDescent="0.25">
      <c r="A2819" s="78" t="s">
        <v>6046</v>
      </c>
      <c r="B2819" s="78" t="s">
        <v>10543</v>
      </c>
    </row>
    <row r="2820" spans="1:2" x14ac:dyDescent="0.25">
      <c r="A2820" s="78" t="s">
        <v>6047</v>
      </c>
      <c r="B2820" s="78" t="s">
        <v>10543</v>
      </c>
    </row>
    <row r="2821" spans="1:2" x14ac:dyDescent="0.25">
      <c r="A2821" s="78" t="s">
        <v>6048</v>
      </c>
      <c r="B2821" s="78" t="s">
        <v>10543</v>
      </c>
    </row>
    <row r="2822" spans="1:2" x14ac:dyDescent="0.25">
      <c r="A2822" s="78" t="s">
        <v>6049</v>
      </c>
      <c r="B2822" s="78" t="s">
        <v>10543</v>
      </c>
    </row>
    <row r="2823" spans="1:2" x14ac:dyDescent="0.25">
      <c r="A2823" s="78" t="s">
        <v>6050</v>
      </c>
      <c r="B2823" s="78" t="s">
        <v>10543</v>
      </c>
    </row>
    <row r="2824" spans="1:2" x14ac:dyDescent="0.25">
      <c r="A2824" s="78" t="s">
        <v>6051</v>
      </c>
      <c r="B2824" s="78" t="s">
        <v>10543</v>
      </c>
    </row>
    <row r="2825" spans="1:2" x14ac:dyDescent="0.25">
      <c r="A2825" s="78" t="s">
        <v>6052</v>
      </c>
      <c r="B2825" s="78" t="s">
        <v>10543</v>
      </c>
    </row>
    <row r="2826" spans="1:2" x14ac:dyDescent="0.25">
      <c r="A2826" s="78" t="s">
        <v>6053</v>
      </c>
      <c r="B2826" s="78" t="s">
        <v>10543</v>
      </c>
    </row>
    <row r="2827" spans="1:2" x14ac:dyDescent="0.25">
      <c r="A2827" s="78" t="s">
        <v>6054</v>
      </c>
      <c r="B2827" s="78" t="s">
        <v>10543</v>
      </c>
    </row>
    <row r="2828" spans="1:2" x14ac:dyDescent="0.25">
      <c r="A2828" s="78" t="s">
        <v>6055</v>
      </c>
      <c r="B2828" s="78" t="s">
        <v>10543</v>
      </c>
    </row>
    <row r="2829" spans="1:2" x14ac:dyDescent="0.25">
      <c r="A2829" s="78" t="s">
        <v>6056</v>
      </c>
      <c r="B2829" s="78" t="s">
        <v>10543</v>
      </c>
    </row>
    <row r="2830" spans="1:2" x14ac:dyDescent="0.25">
      <c r="A2830" s="78" t="s">
        <v>6057</v>
      </c>
      <c r="B2830" s="78" t="s">
        <v>10543</v>
      </c>
    </row>
    <row r="2831" spans="1:2" x14ac:dyDescent="0.25">
      <c r="A2831" s="78" t="s">
        <v>6058</v>
      </c>
      <c r="B2831" s="78" t="s">
        <v>10543</v>
      </c>
    </row>
    <row r="2832" spans="1:2" x14ac:dyDescent="0.25">
      <c r="A2832" s="78" t="s">
        <v>6059</v>
      </c>
      <c r="B2832" s="78" t="s">
        <v>10543</v>
      </c>
    </row>
    <row r="2833" spans="1:2" x14ac:dyDescent="0.25">
      <c r="A2833" s="78" t="s">
        <v>6060</v>
      </c>
      <c r="B2833" s="78" t="s">
        <v>10543</v>
      </c>
    </row>
    <row r="2834" spans="1:2" x14ac:dyDescent="0.25">
      <c r="A2834" s="78" t="s">
        <v>6061</v>
      </c>
      <c r="B2834" s="78" t="s">
        <v>10543</v>
      </c>
    </row>
    <row r="2835" spans="1:2" x14ac:dyDescent="0.25">
      <c r="A2835" s="78" t="s">
        <v>6062</v>
      </c>
      <c r="B2835" s="78" t="s">
        <v>10543</v>
      </c>
    </row>
    <row r="2836" spans="1:2" x14ac:dyDescent="0.25">
      <c r="A2836" s="78" t="s">
        <v>6063</v>
      </c>
      <c r="B2836" s="78" t="s">
        <v>10543</v>
      </c>
    </row>
    <row r="2837" spans="1:2" x14ac:dyDescent="0.25">
      <c r="A2837" s="78" t="s">
        <v>6064</v>
      </c>
      <c r="B2837" s="78" t="s">
        <v>10543</v>
      </c>
    </row>
    <row r="2838" spans="1:2" x14ac:dyDescent="0.25">
      <c r="A2838" s="78" t="s">
        <v>6065</v>
      </c>
      <c r="B2838" s="78" t="s">
        <v>10543</v>
      </c>
    </row>
    <row r="2839" spans="1:2" x14ac:dyDescent="0.25">
      <c r="A2839" s="78" t="s">
        <v>6066</v>
      </c>
      <c r="B2839" s="78" t="s">
        <v>10543</v>
      </c>
    </row>
    <row r="2840" spans="1:2" x14ac:dyDescent="0.25">
      <c r="A2840" s="78" t="s">
        <v>6067</v>
      </c>
      <c r="B2840" s="78" t="s">
        <v>10543</v>
      </c>
    </row>
    <row r="2841" spans="1:2" x14ac:dyDescent="0.25">
      <c r="A2841" s="78" t="s">
        <v>6068</v>
      </c>
      <c r="B2841" s="78" t="s">
        <v>10543</v>
      </c>
    </row>
    <row r="2842" spans="1:2" x14ac:dyDescent="0.25">
      <c r="A2842" s="78" t="s">
        <v>6069</v>
      </c>
      <c r="B2842" s="78" t="s">
        <v>10543</v>
      </c>
    </row>
    <row r="2843" spans="1:2" x14ac:dyDescent="0.25">
      <c r="A2843" s="78" t="s">
        <v>6070</v>
      </c>
      <c r="B2843" s="78" t="s">
        <v>10543</v>
      </c>
    </row>
    <row r="2844" spans="1:2" x14ac:dyDescent="0.25">
      <c r="A2844" s="78" t="s">
        <v>6071</v>
      </c>
      <c r="B2844" s="78" t="s">
        <v>10543</v>
      </c>
    </row>
    <row r="2845" spans="1:2" x14ac:dyDescent="0.25">
      <c r="A2845" s="78" t="s">
        <v>6072</v>
      </c>
      <c r="B2845" s="78" t="s">
        <v>10543</v>
      </c>
    </row>
    <row r="2846" spans="1:2" x14ac:dyDescent="0.25">
      <c r="A2846" s="78" t="s">
        <v>6073</v>
      </c>
      <c r="B2846" s="78" t="s">
        <v>10543</v>
      </c>
    </row>
    <row r="2847" spans="1:2" x14ac:dyDescent="0.25">
      <c r="A2847" s="78" t="s">
        <v>6074</v>
      </c>
      <c r="B2847" s="78" t="s">
        <v>10543</v>
      </c>
    </row>
    <row r="2848" spans="1:2" x14ac:dyDescent="0.25">
      <c r="A2848" s="78" t="s">
        <v>6075</v>
      </c>
      <c r="B2848" s="78" t="s">
        <v>10543</v>
      </c>
    </row>
    <row r="2849" spans="1:2" x14ac:dyDescent="0.25">
      <c r="A2849" s="78" t="s">
        <v>6076</v>
      </c>
      <c r="B2849" s="78" t="s">
        <v>10543</v>
      </c>
    </row>
    <row r="2850" spans="1:2" x14ac:dyDescent="0.25">
      <c r="A2850" s="78" t="s">
        <v>6077</v>
      </c>
      <c r="B2850" s="78" t="s">
        <v>10543</v>
      </c>
    </row>
    <row r="2851" spans="1:2" x14ac:dyDescent="0.25">
      <c r="A2851" s="78" t="s">
        <v>6078</v>
      </c>
      <c r="B2851" s="78" t="s">
        <v>10543</v>
      </c>
    </row>
    <row r="2852" spans="1:2" x14ac:dyDescent="0.25">
      <c r="A2852" s="78" t="s">
        <v>6079</v>
      </c>
      <c r="B2852" s="78" t="s">
        <v>10543</v>
      </c>
    </row>
    <row r="2853" spans="1:2" x14ac:dyDescent="0.25">
      <c r="A2853" s="78" t="s">
        <v>6080</v>
      </c>
      <c r="B2853" s="78" t="s">
        <v>10543</v>
      </c>
    </row>
    <row r="2854" spans="1:2" x14ac:dyDescent="0.25">
      <c r="A2854" s="78" t="s">
        <v>6081</v>
      </c>
      <c r="B2854" s="78" t="s">
        <v>10543</v>
      </c>
    </row>
    <row r="2855" spans="1:2" x14ac:dyDescent="0.25">
      <c r="A2855" s="78" t="s">
        <v>6082</v>
      </c>
      <c r="B2855" s="78" t="s">
        <v>10543</v>
      </c>
    </row>
    <row r="2856" spans="1:2" x14ac:dyDescent="0.25">
      <c r="A2856" s="78" t="s">
        <v>6083</v>
      </c>
      <c r="B2856" s="78" t="s">
        <v>10543</v>
      </c>
    </row>
    <row r="2857" spans="1:2" x14ac:dyDescent="0.25">
      <c r="A2857" s="78" t="s">
        <v>6084</v>
      </c>
      <c r="B2857" s="78" t="s">
        <v>10543</v>
      </c>
    </row>
    <row r="2858" spans="1:2" x14ac:dyDescent="0.25">
      <c r="A2858" s="78" t="s">
        <v>6085</v>
      </c>
      <c r="B2858" s="78" t="s">
        <v>10543</v>
      </c>
    </row>
    <row r="2859" spans="1:2" x14ac:dyDescent="0.25">
      <c r="A2859" s="78" t="s">
        <v>6086</v>
      </c>
      <c r="B2859" s="78" t="s">
        <v>10543</v>
      </c>
    </row>
    <row r="2860" spans="1:2" x14ac:dyDescent="0.25">
      <c r="A2860" s="78" t="s">
        <v>6087</v>
      </c>
      <c r="B2860" s="78" t="s">
        <v>10543</v>
      </c>
    </row>
    <row r="2861" spans="1:2" x14ac:dyDescent="0.25">
      <c r="A2861" s="78" t="s">
        <v>6088</v>
      </c>
      <c r="B2861" s="78" t="s">
        <v>10543</v>
      </c>
    </row>
    <row r="2862" spans="1:2" x14ac:dyDescent="0.25">
      <c r="A2862" s="78" t="s">
        <v>6089</v>
      </c>
      <c r="B2862" s="78" t="s">
        <v>10543</v>
      </c>
    </row>
    <row r="2863" spans="1:2" x14ac:dyDescent="0.25">
      <c r="A2863" s="78" t="s">
        <v>6090</v>
      </c>
      <c r="B2863" s="78" t="s">
        <v>10543</v>
      </c>
    </row>
    <row r="2864" spans="1:2" x14ac:dyDescent="0.25">
      <c r="A2864" s="78" t="s">
        <v>6091</v>
      </c>
      <c r="B2864" s="78" t="s">
        <v>10543</v>
      </c>
    </row>
    <row r="2865" spans="1:2" x14ac:dyDescent="0.25">
      <c r="A2865" s="78" t="s">
        <v>6092</v>
      </c>
      <c r="B2865" s="78" t="s">
        <v>10543</v>
      </c>
    </row>
    <row r="2866" spans="1:2" x14ac:dyDescent="0.25">
      <c r="A2866" s="78" t="s">
        <v>6093</v>
      </c>
      <c r="B2866" s="78" t="s">
        <v>10543</v>
      </c>
    </row>
    <row r="2867" spans="1:2" x14ac:dyDescent="0.25">
      <c r="A2867" s="78" t="s">
        <v>6094</v>
      </c>
      <c r="B2867" s="78" t="s">
        <v>10543</v>
      </c>
    </row>
    <row r="2868" spans="1:2" x14ac:dyDescent="0.25">
      <c r="A2868" s="78" t="s">
        <v>6095</v>
      </c>
      <c r="B2868" s="78" t="s">
        <v>10543</v>
      </c>
    </row>
    <row r="2869" spans="1:2" x14ac:dyDescent="0.25">
      <c r="A2869" s="78" t="s">
        <v>6096</v>
      </c>
      <c r="B2869" s="78" t="s">
        <v>10543</v>
      </c>
    </row>
    <row r="2870" spans="1:2" x14ac:dyDescent="0.25">
      <c r="A2870" s="78" t="s">
        <v>6097</v>
      </c>
      <c r="B2870" s="78" t="s">
        <v>10543</v>
      </c>
    </row>
    <row r="2871" spans="1:2" x14ac:dyDescent="0.25">
      <c r="A2871" s="78" t="s">
        <v>6098</v>
      </c>
      <c r="B2871" s="78" t="s">
        <v>10543</v>
      </c>
    </row>
    <row r="2872" spans="1:2" x14ac:dyDescent="0.25">
      <c r="A2872" s="78" t="s">
        <v>6099</v>
      </c>
      <c r="B2872" s="78" t="s">
        <v>10543</v>
      </c>
    </row>
    <row r="2873" spans="1:2" x14ac:dyDescent="0.25">
      <c r="A2873" s="78" t="s">
        <v>6100</v>
      </c>
      <c r="B2873" s="78" t="s">
        <v>10543</v>
      </c>
    </row>
    <row r="2874" spans="1:2" x14ac:dyDescent="0.25">
      <c r="A2874" s="78" t="s">
        <v>6101</v>
      </c>
      <c r="B2874" s="78" t="s">
        <v>10543</v>
      </c>
    </row>
    <row r="2875" spans="1:2" x14ac:dyDescent="0.25">
      <c r="A2875" s="78" t="s">
        <v>6102</v>
      </c>
      <c r="B2875" s="78" t="s">
        <v>10543</v>
      </c>
    </row>
    <row r="2876" spans="1:2" x14ac:dyDescent="0.25">
      <c r="A2876" s="78" t="s">
        <v>6103</v>
      </c>
      <c r="B2876" s="78" t="s">
        <v>10543</v>
      </c>
    </row>
    <row r="2877" spans="1:2" x14ac:dyDescent="0.25">
      <c r="A2877" s="78" t="s">
        <v>6104</v>
      </c>
      <c r="B2877" s="78" t="s">
        <v>10543</v>
      </c>
    </row>
    <row r="2878" spans="1:2" x14ac:dyDescent="0.25">
      <c r="A2878" s="78" t="s">
        <v>6105</v>
      </c>
      <c r="B2878" s="78" t="s">
        <v>10543</v>
      </c>
    </row>
    <row r="2879" spans="1:2" x14ac:dyDescent="0.25">
      <c r="A2879" s="78" t="s">
        <v>6106</v>
      </c>
      <c r="B2879" s="78" t="s">
        <v>10543</v>
      </c>
    </row>
    <row r="2880" spans="1:2" x14ac:dyDescent="0.25">
      <c r="A2880" s="78" t="s">
        <v>6107</v>
      </c>
      <c r="B2880" s="78" t="s">
        <v>10543</v>
      </c>
    </row>
    <row r="2881" spans="1:2" x14ac:dyDescent="0.25">
      <c r="A2881" s="78" t="s">
        <v>6108</v>
      </c>
      <c r="B2881" s="78" t="s">
        <v>10543</v>
      </c>
    </row>
    <row r="2882" spans="1:2" x14ac:dyDescent="0.25">
      <c r="A2882" s="78" t="s">
        <v>6109</v>
      </c>
      <c r="B2882" s="78" t="s">
        <v>10543</v>
      </c>
    </row>
    <row r="2883" spans="1:2" x14ac:dyDescent="0.25">
      <c r="A2883" s="78" t="s">
        <v>6110</v>
      </c>
      <c r="B2883" s="78" t="s">
        <v>10543</v>
      </c>
    </row>
    <row r="2884" spans="1:2" x14ac:dyDescent="0.25">
      <c r="A2884" s="78" t="s">
        <v>6111</v>
      </c>
      <c r="B2884" s="78" t="s">
        <v>10543</v>
      </c>
    </row>
    <row r="2885" spans="1:2" x14ac:dyDescent="0.25">
      <c r="A2885" s="78" t="s">
        <v>6112</v>
      </c>
      <c r="B2885" s="78" t="s">
        <v>10543</v>
      </c>
    </row>
    <row r="2886" spans="1:2" x14ac:dyDescent="0.25">
      <c r="A2886" s="78" t="s">
        <v>6113</v>
      </c>
      <c r="B2886" s="78" t="s">
        <v>10543</v>
      </c>
    </row>
    <row r="2887" spans="1:2" x14ac:dyDescent="0.25">
      <c r="A2887" s="78" t="s">
        <v>6114</v>
      </c>
      <c r="B2887" s="78" t="s">
        <v>10543</v>
      </c>
    </row>
    <row r="2888" spans="1:2" x14ac:dyDescent="0.25">
      <c r="A2888" s="78" t="s">
        <v>6115</v>
      </c>
      <c r="B2888" s="78" t="s">
        <v>10543</v>
      </c>
    </row>
    <row r="2889" spans="1:2" x14ac:dyDescent="0.25">
      <c r="A2889" s="78" t="s">
        <v>6116</v>
      </c>
      <c r="B2889" s="78" t="s">
        <v>10543</v>
      </c>
    </row>
    <row r="2890" spans="1:2" x14ac:dyDescent="0.25">
      <c r="A2890" s="78" t="s">
        <v>6117</v>
      </c>
      <c r="B2890" s="78" t="s">
        <v>10543</v>
      </c>
    </row>
    <row r="2891" spans="1:2" x14ac:dyDescent="0.25">
      <c r="A2891" s="78" t="s">
        <v>6118</v>
      </c>
      <c r="B2891" s="78" t="s">
        <v>10543</v>
      </c>
    </row>
    <row r="2892" spans="1:2" x14ac:dyDescent="0.25">
      <c r="A2892" s="78" t="s">
        <v>6119</v>
      </c>
      <c r="B2892" s="78" t="s">
        <v>10543</v>
      </c>
    </row>
    <row r="2893" spans="1:2" x14ac:dyDescent="0.25">
      <c r="A2893" s="78" t="s">
        <v>6120</v>
      </c>
      <c r="B2893" s="78" t="s">
        <v>10543</v>
      </c>
    </row>
    <row r="2894" spans="1:2" x14ac:dyDescent="0.25">
      <c r="A2894" s="78" t="s">
        <v>6121</v>
      </c>
      <c r="B2894" s="78" t="s">
        <v>10543</v>
      </c>
    </row>
    <row r="2895" spans="1:2" x14ac:dyDescent="0.25">
      <c r="A2895" s="78" t="s">
        <v>6122</v>
      </c>
      <c r="B2895" s="78" t="s">
        <v>10543</v>
      </c>
    </row>
    <row r="2896" spans="1:2" x14ac:dyDescent="0.25">
      <c r="A2896" s="78" t="s">
        <v>6123</v>
      </c>
      <c r="B2896" s="78" t="s">
        <v>10543</v>
      </c>
    </row>
    <row r="2897" spans="1:2" x14ac:dyDescent="0.25">
      <c r="A2897" s="78" t="s">
        <v>6124</v>
      </c>
      <c r="B2897" s="78" t="s">
        <v>10543</v>
      </c>
    </row>
    <row r="2898" spans="1:2" x14ac:dyDescent="0.25">
      <c r="A2898" s="78" t="s">
        <v>6125</v>
      </c>
      <c r="B2898" s="78" t="s">
        <v>10543</v>
      </c>
    </row>
    <row r="2899" spans="1:2" x14ac:dyDescent="0.25">
      <c r="A2899" s="78" t="s">
        <v>6126</v>
      </c>
      <c r="B2899" s="78" t="s">
        <v>10543</v>
      </c>
    </row>
    <row r="2900" spans="1:2" x14ac:dyDescent="0.25">
      <c r="A2900" s="78" t="s">
        <v>6127</v>
      </c>
      <c r="B2900" s="78" t="s">
        <v>10543</v>
      </c>
    </row>
    <row r="2901" spans="1:2" x14ac:dyDescent="0.25">
      <c r="A2901" s="78" t="s">
        <v>6128</v>
      </c>
      <c r="B2901" s="78" t="s">
        <v>10543</v>
      </c>
    </row>
    <row r="2902" spans="1:2" x14ac:dyDescent="0.25">
      <c r="A2902" s="78" t="s">
        <v>6129</v>
      </c>
      <c r="B2902" s="78" t="s">
        <v>10543</v>
      </c>
    </row>
    <row r="2903" spans="1:2" x14ac:dyDescent="0.25">
      <c r="A2903" s="78" t="s">
        <v>6130</v>
      </c>
      <c r="B2903" s="78" t="s">
        <v>10543</v>
      </c>
    </row>
    <row r="2904" spans="1:2" x14ac:dyDescent="0.25">
      <c r="A2904" s="78" t="s">
        <v>6131</v>
      </c>
      <c r="B2904" s="78" t="s">
        <v>10543</v>
      </c>
    </row>
    <row r="2905" spans="1:2" x14ac:dyDescent="0.25">
      <c r="A2905" s="78" t="s">
        <v>6132</v>
      </c>
      <c r="B2905" s="78" t="s">
        <v>10543</v>
      </c>
    </row>
    <row r="2906" spans="1:2" x14ac:dyDescent="0.25">
      <c r="A2906" s="78" t="s">
        <v>6133</v>
      </c>
      <c r="B2906" s="78" t="s">
        <v>10543</v>
      </c>
    </row>
    <row r="2907" spans="1:2" x14ac:dyDescent="0.25">
      <c r="A2907" s="78" t="s">
        <v>6134</v>
      </c>
      <c r="B2907" s="78" t="s">
        <v>10543</v>
      </c>
    </row>
    <row r="2908" spans="1:2" x14ac:dyDescent="0.25">
      <c r="A2908" s="78" t="s">
        <v>6135</v>
      </c>
      <c r="B2908" s="78" t="s">
        <v>10543</v>
      </c>
    </row>
    <row r="2909" spans="1:2" x14ac:dyDescent="0.25">
      <c r="A2909" s="78" t="s">
        <v>6136</v>
      </c>
      <c r="B2909" s="78" t="s">
        <v>10543</v>
      </c>
    </row>
    <row r="2910" spans="1:2" x14ac:dyDescent="0.25">
      <c r="A2910" s="78" t="s">
        <v>6137</v>
      </c>
      <c r="B2910" s="78" t="s">
        <v>10543</v>
      </c>
    </row>
    <row r="2911" spans="1:2" x14ac:dyDescent="0.25">
      <c r="A2911" s="78" t="s">
        <v>6138</v>
      </c>
      <c r="B2911" s="78" t="s">
        <v>10543</v>
      </c>
    </row>
    <row r="2912" spans="1:2" x14ac:dyDescent="0.25">
      <c r="A2912" s="78" t="s">
        <v>6139</v>
      </c>
      <c r="B2912" s="78" t="s">
        <v>10543</v>
      </c>
    </row>
    <row r="2913" spans="1:2" x14ac:dyDescent="0.25">
      <c r="A2913" s="78" t="s">
        <v>6140</v>
      </c>
      <c r="B2913" s="78" t="s">
        <v>10543</v>
      </c>
    </row>
    <row r="2914" spans="1:2" x14ac:dyDescent="0.25">
      <c r="A2914" s="78" t="s">
        <v>6141</v>
      </c>
      <c r="B2914" s="78" t="s">
        <v>10543</v>
      </c>
    </row>
    <row r="2915" spans="1:2" x14ac:dyDescent="0.25">
      <c r="A2915" s="78" t="s">
        <v>6142</v>
      </c>
      <c r="B2915" s="78" t="s">
        <v>10543</v>
      </c>
    </row>
    <row r="2916" spans="1:2" x14ac:dyDescent="0.25">
      <c r="A2916" s="78" t="s">
        <v>6143</v>
      </c>
      <c r="B2916" s="78" t="s">
        <v>10543</v>
      </c>
    </row>
    <row r="2917" spans="1:2" x14ac:dyDescent="0.25">
      <c r="A2917" s="78" t="s">
        <v>6144</v>
      </c>
      <c r="B2917" s="78" t="s">
        <v>10543</v>
      </c>
    </row>
    <row r="2918" spans="1:2" x14ac:dyDescent="0.25">
      <c r="A2918" s="78" t="s">
        <v>6145</v>
      </c>
      <c r="B2918" s="78" t="s">
        <v>10543</v>
      </c>
    </row>
    <row r="2919" spans="1:2" x14ac:dyDescent="0.25">
      <c r="A2919" s="78" t="s">
        <v>6146</v>
      </c>
      <c r="B2919" s="78" t="s">
        <v>10543</v>
      </c>
    </row>
    <row r="2920" spans="1:2" x14ac:dyDescent="0.25">
      <c r="A2920" s="78" t="s">
        <v>6147</v>
      </c>
      <c r="B2920" s="78" t="s">
        <v>10543</v>
      </c>
    </row>
    <row r="2921" spans="1:2" x14ac:dyDescent="0.25">
      <c r="A2921" s="78" t="s">
        <v>6148</v>
      </c>
      <c r="B2921" s="78" t="s">
        <v>10543</v>
      </c>
    </row>
    <row r="2922" spans="1:2" x14ac:dyDescent="0.25">
      <c r="A2922" s="78" t="s">
        <v>6149</v>
      </c>
      <c r="B2922" s="78" t="s">
        <v>10543</v>
      </c>
    </row>
    <row r="2923" spans="1:2" x14ac:dyDescent="0.25">
      <c r="A2923" s="78" t="s">
        <v>6150</v>
      </c>
      <c r="B2923" s="78" t="s">
        <v>10543</v>
      </c>
    </row>
    <row r="2924" spans="1:2" x14ac:dyDescent="0.25">
      <c r="A2924" s="78" t="s">
        <v>6151</v>
      </c>
      <c r="B2924" s="78" t="s">
        <v>10543</v>
      </c>
    </row>
    <row r="2925" spans="1:2" x14ac:dyDescent="0.25">
      <c r="A2925" s="78" t="s">
        <v>6152</v>
      </c>
      <c r="B2925" s="78" t="s">
        <v>10543</v>
      </c>
    </row>
    <row r="2926" spans="1:2" x14ac:dyDescent="0.25">
      <c r="A2926" s="78" t="s">
        <v>6153</v>
      </c>
      <c r="B2926" s="78" t="s">
        <v>10543</v>
      </c>
    </row>
    <row r="2927" spans="1:2" x14ac:dyDescent="0.25">
      <c r="A2927" s="78" t="s">
        <v>6154</v>
      </c>
      <c r="B2927" s="78" t="s">
        <v>10543</v>
      </c>
    </row>
    <row r="2928" spans="1:2" x14ac:dyDescent="0.25">
      <c r="A2928" s="78" t="s">
        <v>6155</v>
      </c>
      <c r="B2928" s="78" t="s">
        <v>10543</v>
      </c>
    </row>
    <row r="2929" spans="1:2" x14ac:dyDescent="0.25">
      <c r="A2929" s="78" t="s">
        <v>6156</v>
      </c>
      <c r="B2929" s="78" t="s">
        <v>10543</v>
      </c>
    </row>
    <row r="2930" spans="1:2" x14ac:dyDescent="0.25">
      <c r="A2930" s="78" t="s">
        <v>6157</v>
      </c>
      <c r="B2930" s="78" t="s">
        <v>10543</v>
      </c>
    </row>
    <row r="2931" spans="1:2" x14ac:dyDescent="0.25">
      <c r="A2931" s="78" t="s">
        <v>6158</v>
      </c>
      <c r="B2931" s="78" t="s">
        <v>10543</v>
      </c>
    </row>
    <row r="2932" spans="1:2" x14ac:dyDescent="0.25">
      <c r="A2932" s="78" t="s">
        <v>6159</v>
      </c>
      <c r="B2932" s="78" t="s">
        <v>10543</v>
      </c>
    </row>
    <row r="2933" spans="1:2" x14ac:dyDescent="0.25">
      <c r="A2933" s="78" t="s">
        <v>6160</v>
      </c>
      <c r="B2933" s="78" t="s">
        <v>10543</v>
      </c>
    </row>
    <row r="2934" spans="1:2" x14ac:dyDescent="0.25">
      <c r="A2934" s="78" t="s">
        <v>6161</v>
      </c>
      <c r="B2934" s="78" t="s">
        <v>10543</v>
      </c>
    </row>
    <row r="2935" spans="1:2" x14ac:dyDescent="0.25">
      <c r="A2935" s="78" t="s">
        <v>6162</v>
      </c>
      <c r="B2935" s="78" t="s">
        <v>10543</v>
      </c>
    </row>
    <row r="2936" spans="1:2" x14ac:dyDescent="0.25">
      <c r="A2936" s="78" t="s">
        <v>6163</v>
      </c>
      <c r="B2936" s="78" t="s">
        <v>10543</v>
      </c>
    </row>
    <row r="2937" spans="1:2" x14ac:dyDescent="0.25">
      <c r="A2937" s="78" t="s">
        <v>6164</v>
      </c>
      <c r="B2937" s="78" t="s">
        <v>10543</v>
      </c>
    </row>
    <row r="2938" spans="1:2" x14ac:dyDescent="0.25">
      <c r="A2938" s="78" t="s">
        <v>6165</v>
      </c>
      <c r="B2938" s="78" t="s">
        <v>10543</v>
      </c>
    </row>
    <row r="2939" spans="1:2" x14ac:dyDescent="0.25">
      <c r="A2939" s="78" t="s">
        <v>6166</v>
      </c>
      <c r="B2939" s="78" t="s">
        <v>10543</v>
      </c>
    </row>
    <row r="2940" spans="1:2" x14ac:dyDescent="0.25">
      <c r="A2940" s="78" t="s">
        <v>6167</v>
      </c>
      <c r="B2940" s="78" t="s">
        <v>10543</v>
      </c>
    </row>
    <row r="2941" spans="1:2" x14ac:dyDescent="0.25">
      <c r="A2941" s="78" t="s">
        <v>6168</v>
      </c>
      <c r="B2941" s="78" t="s">
        <v>10543</v>
      </c>
    </row>
    <row r="2942" spans="1:2" x14ac:dyDescent="0.25">
      <c r="A2942" s="78" t="s">
        <v>6169</v>
      </c>
      <c r="B2942" s="78" t="s">
        <v>10543</v>
      </c>
    </row>
    <row r="2943" spans="1:2" x14ac:dyDescent="0.25">
      <c r="A2943" s="78" t="s">
        <v>6170</v>
      </c>
      <c r="B2943" s="78" t="s">
        <v>10543</v>
      </c>
    </row>
    <row r="2944" spans="1:2" x14ac:dyDescent="0.25">
      <c r="A2944" s="78" t="s">
        <v>6171</v>
      </c>
      <c r="B2944" s="78" t="s">
        <v>10543</v>
      </c>
    </row>
    <row r="2945" spans="1:2" x14ac:dyDescent="0.25">
      <c r="A2945" s="78" t="s">
        <v>6172</v>
      </c>
      <c r="B2945" s="78" t="s">
        <v>10543</v>
      </c>
    </row>
    <row r="2946" spans="1:2" x14ac:dyDescent="0.25">
      <c r="A2946" s="78" t="s">
        <v>6173</v>
      </c>
      <c r="B2946" s="78" t="s">
        <v>10543</v>
      </c>
    </row>
    <row r="2947" spans="1:2" x14ac:dyDescent="0.25">
      <c r="A2947" s="78" t="s">
        <v>6174</v>
      </c>
      <c r="B2947" s="78" t="s">
        <v>10543</v>
      </c>
    </row>
    <row r="2948" spans="1:2" x14ac:dyDescent="0.25">
      <c r="A2948" s="78" t="s">
        <v>6175</v>
      </c>
      <c r="B2948" s="78" t="s">
        <v>10543</v>
      </c>
    </row>
    <row r="2949" spans="1:2" x14ac:dyDescent="0.25">
      <c r="A2949" s="78" t="s">
        <v>6176</v>
      </c>
      <c r="B2949" s="78" t="s">
        <v>10543</v>
      </c>
    </row>
    <row r="2950" spans="1:2" x14ac:dyDescent="0.25">
      <c r="A2950" s="78" t="s">
        <v>6177</v>
      </c>
      <c r="B2950" s="78" t="s">
        <v>10543</v>
      </c>
    </row>
    <row r="2951" spans="1:2" x14ac:dyDescent="0.25">
      <c r="A2951" s="78" t="s">
        <v>6178</v>
      </c>
      <c r="B2951" s="78" t="s">
        <v>10543</v>
      </c>
    </row>
    <row r="2952" spans="1:2" x14ac:dyDescent="0.25">
      <c r="A2952" s="78" t="s">
        <v>6179</v>
      </c>
      <c r="B2952" s="78" t="s">
        <v>10543</v>
      </c>
    </row>
    <row r="2953" spans="1:2" x14ac:dyDescent="0.25">
      <c r="A2953" s="78" t="s">
        <v>6180</v>
      </c>
      <c r="B2953" s="78" t="s">
        <v>10543</v>
      </c>
    </row>
    <row r="2954" spans="1:2" x14ac:dyDescent="0.25">
      <c r="A2954" s="78" t="s">
        <v>6181</v>
      </c>
      <c r="B2954" s="78" t="s">
        <v>10543</v>
      </c>
    </row>
    <row r="2955" spans="1:2" x14ac:dyDescent="0.25">
      <c r="A2955" s="78" t="s">
        <v>6182</v>
      </c>
      <c r="B2955" s="78" t="s">
        <v>10543</v>
      </c>
    </row>
    <row r="2956" spans="1:2" x14ac:dyDescent="0.25">
      <c r="A2956" s="78" t="s">
        <v>6183</v>
      </c>
      <c r="B2956" s="78" t="s">
        <v>10543</v>
      </c>
    </row>
    <row r="2957" spans="1:2" x14ac:dyDescent="0.25">
      <c r="A2957" s="78" t="s">
        <v>6184</v>
      </c>
      <c r="B2957" s="78" t="s">
        <v>10543</v>
      </c>
    </row>
    <row r="2958" spans="1:2" x14ac:dyDescent="0.25">
      <c r="A2958" s="78" t="s">
        <v>6185</v>
      </c>
      <c r="B2958" s="78" t="s">
        <v>10543</v>
      </c>
    </row>
    <row r="2959" spans="1:2" x14ac:dyDescent="0.25">
      <c r="A2959" s="78" t="s">
        <v>6186</v>
      </c>
      <c r="B2959" s="78" t="s">
        <v>10543</v>
      </c>
    </row>
    <row r="2960" spans="1:2" x14ac:dyDescent="0.25">
      <c r="A2960" s="78" t="s">
        <v>6187</v>
      </c>
      <c r="B2960" s="78" t="s">
        <v>10543</v>
      </c>
    </row>
    <row r="2961" spans="1:2" x14ac:dyDescent="0.25">
      <c r="A2961" s="78" t="s">
        <v>6188</v>
      </c>
      <c r="B2961" s="78" t="s">
        <v>10543</v>
      </c>
    </row>
    <row r="2962" spans="1:2" x14ac:dyDescent="0.25">
      <c r="A2962" s="78" t="s">
        <v>6189</v>
      </c>
      <c r="B2962" s="78" t="s">
        <v>10543</v>
      </c>
    </row>
    <row r="2963" spans="1:2" x14ac:dyDescent="0.25">
      <c r="A2963" s="78" t="s">
        <v>6190</v>
      </c>
      <c r="B2963" s="78" t="s">
        <v>10543</v>
      </c>
    </row>
    <row r="2964" spans="1:2" x14ac:dyDescent="0.25">
      <c r="A2964" s="78" t="s">
        <v>6191</v>
      </c>
      <c r="B2964" s="78" t="s">
        <v>10543</v>
      </c>
    </row>
    <row r="2965" spans="1:2" x14ac:dyDescent="0.25">
      <c r="A2965" s="78" t="s">
        <v>6192</v>
      </c>
      <c r="B2965" s="78" t="s">
        <v>10543</v>
      </c>
    </row>
    <row r="2966" spans="1:2" x14ac:dyDescent="0.25">
      <c r="A2966" s="78" t="s">
        <v>6193</v>
      </c>
      <c r="B2966" s="78" t="s">
        <v>10543</v>
      </c>
    </row>
    <row r="2967" spans="1:2" x14ac:dyDescent="0.25">
      <c r="A2967" s="78" t="s">
        <v>6194</v>
      </c>
      <c r="B2967" s="78" t="s">
        <v>10543</v>
      </c>
    </row>
    <row r="2968" spans="1:2" x14ac:dyDescent="0.25">
      <c r="A2968" s="78" t="s">
        <v>6195</v>
      </c>
      <c r="B2968" s="78" t="s">
        <v>10543</v>
      </c>
    </row>
    <row r="2969" spans="1:2" x14ac:dyDescent="0.25">
      <c r="A2969" s="78" t="s">
        <v>6196</v>
      </c>
      <c r="B2969" s="78" t="s">
        <v>10543</v>
      </c>
    </row>
    <row r="2970" spans="1:2" x14ac:dyDescent="0.25">
      <c r="A2970" s="78" t="s">
        <v>6197</v>
      </c>
      <c r="B2970" s="78" t="s">
        <v>10543</v>
      </c>
    </row>
    <row r="2971" spans="1:2" x14ac:dyDescent="0.25">
      <c r="A2971" s="78" t="s">
        <v>6198</v>
      </c>
      <c r="B2971" s="78" t="s">
        <v>10543</v>
      </c>
    </row>
    <row r="2972" spans="1:2" x14ac:dyDescent="0.25">
      <c r="A2972" s="78" t="s">
        <v>6199</v>
      </c>
      <c r="B2972" s="78" t="s">
        <v>10543</v>
      </c>
    </row>
    <row r="2973" spans="1:2" x14ac:dyDescent="0.25">
      <c r="A2973" s="78" t="s">
        <v>6200</v>
      </c>
      <c r="B2973" s="78" t="s">
        <v>10543</v>
      </c>
    </row>
    <row r="2974" spans="1:2" x14ac:dyDescent="0.25">
      <c r="A2974" s="78" t="s">
        <v>6201</v>
      </c>
      <c r="B2974" s="78" t="s">
        <v>10543</v>
      </c>
    </row>
    <row r="2975" spans="1:2" x14ac:dyDescent="0.25">
      <c r="A2975" s="78" t="s">
        <v>6202</v>
      </c>
      <c r="B2975" s="78" t="s">
        <v>10543</v>
      </c>
    </row>
    <row r="2976" spans="1:2" x14ac:dyDescent="0.25">
      <c r="A2976" s="78" t="s">
        <v>6203</v>
      </c>
      <c r="B2976" s="78" t="s">
        <v>10543</v>
      </c>
    </row>
    <row r="2977" spans="1:2" x14ac:dyDescent="0.25">
      <c r="A2977" s="78" t="s">
        <v>6204</v>
      </c>
      <c r="B2977" s="78" t="s">
        <v>10543</v>
      </c>
    </row>
    <row r="2978" spans="1:2" x14ac:dyDescent="0.25">
      <c r="A2978" s="78" t="s">
        <v>6205</v>
      </c>
      <c r="B2978" s="78" t="s">
        <v>10543</v>
      </c>
    </row>
    <row r="2979" spans="1:2" x14ac:dyDescent="0.25">
      <c r="A2979" s="78" t="s">
        <v>6206</v>
      </c>
      <c r="B2979" s="78" t="s">
        <v>10543</v>
      </c>
    </row>
    <row r="2980" spans="1:2" x14ac:dyDescent="0.25">
      <c r="A2980" s="78" t="s">
        <v>6207</v>
      </c>
      <c r="B2980" s="78" t="s">
        <v>10543</v>
      </c>
    </row>
    <row r="2981" spans="1:2" x14ac:dyDescent="0.25">
      <c r="A2981" s="78" t="s">
        <v>6208</v>
      </c>
      <c r="B2981" s="78" t="s">
        <v>10543</v>
      </c>
    </row>
    <row r="2982" spans="1:2" x14ac:dyDescent="0.25">
      <c r="A2982" s="78" t="s">
        <v>6209</v>
      </c>
      <c r="B2982" s="78" t="s">
        <v>10543</v>
      </c>
    </row>
    <row r="2983" spans="1:2" x14ac:dyDescent="0.25">
      <c r="A2983" s="78" t="s">
        <v>6210</v>
      </c>
      <c r="B2983" s="78" t="s">
        <v>10543</v>
      </c>
    </row>
    <row r="2984" spans="1:2" x14ac:dyDescent="0.25">
      <c r="A2984" s="78" t="s">
        <v>6211</v>
      </c>
      <c r="B2984" s="78" t="s">
        <v>10543</v>
      </c>
    </row>
    <row r="2985" spans="1:2" x14ac:dyDescent="0.25">
      <c r="A2985" s="78" t="s">
        <v>6212</v>
      </c>
      <c r="B2985" s="78" t="s">
        <v>10543</v>
      </c>
    </row>
    <row r="2986" spans="1:2" x14ac:dyDescent="0.25">
      <c r="A2986" s="78" t="s">
        <v>6213</v>
      </c>
      <c r="B2986" s="78" t="s">
        <v>10543</v>
      </c>
    </row>
    <row r="2987" spans="1:2" x14ac:dyDescent="0.25">
      <c r="A2987" s="78" t="s">
        <v>6214</v>
      </c>
      <c r="B2987" s="78" t="s">
        <v>10543</v>
      </c>
    </row>
    <row r="2988" spans="1:2" x14ac:dyDescent="0.25">
      <c r="A2988" s="78" t="s">
        <v>6215</v>
      </c>
      <c r="B2988" s="78" t="s">
        <v>10543</v>
      </c>
    </row>
    <row r="2989" spans="1:2" x14ac:dyDescent="0.25">
      <c r="A2989" s="78" t="s">
        <v>6216</v>
      </c>
      <c r="B2989" s="78" t="s">
        <v>10543</v>
      </c>
    </row>
    <row r="2990" spans="1:2" x14ac:dyDescent="0.25">
      <c r="A2990" s="78" t="s">
        <v>6217</v>
      </c>
      <c r="B2990" s="78" t="s">
        <v>10543</v>
      </c>
    </row>
    <row r="2991" spans="1:2" x14ac:dyDescent="0.25">
      <c r="A2991" s="78" t="s">
        <v>6218</v>
      </c>
      <c r="B2991" s="78" t="s">
        <v>10543</v>
      </c>
    </row>
    <row r="2992" spans="1:2" x14ac:dyDescent="0.25">
      <c r="A2992" s="78" t="s">
        <v>6219</v>
      </c>
      <c r="B2992" s="78" t="s">
        <v>10543</v>
      </c>
    </row>
    <row r="2993" spans="1:2" x14ac:dyDescent="0.25">
      <c r="A2993" s="78" t="s">
        <v>6220</v>
      </c>
      <c r="B2993" s="78" t="s">
        <v>10543</v>
      </c>
    </row>
    <row r="2994" spans="1:2" x14ac:dyDescent="0.25">
      <c r="A2994" s="78" t="s">
        <v>6221</v>
      </c>
      <c r="B2994" s="78" t="s">
        <v>10543</v>
      </c>
    </row>
    <row r="2995" spans="1:2" x14ac:dyDescent="0.25">
      <c r="A2995" s="78" t="s">
        <v>6222</v>
      </c>
      <c r="B2995" s="78" t="s">
        <v>10543</v>
      </c>
    </row>
    <row r="2996" spans="1:2" x14ac:dyDescent="0.25">
      <c r="A2996" s="78" t="s">
        <v>6223</v>
      </c>
      <c r="B2996" s="78" t="s">
        <v>10543</v>
      </c>
    </row>
    <row r="2997" spans="1:2" x14ac:dyDescent="0.25">
      <c r="A2997" s="78" t="s">
        <v>6224</v>
      </c>
      <c r="B2997" s="78" t="s">
        <v>10543</v>
      </c>
    </row>
    <row r="2998" spans="1:2" x14ac:dyDescent="0.25">
      <c r="A2998" s="78" t="s">
        <v>6225</v>
      </c>
      <c r="B2998" s="78" t="s">
        <v>10543</v>
      </c>
    </row>
    <row r="2999" spans="1:2" x14ac:dyDescent="0.25">
      <c r="A2999" s="78" t="s">
        <v>6226</v>
      </c>
      <c r="B2999" s="78" t="s">
        <v>10543</v>
      </c>
    </row>
    <row r="3000" spans="1:2" x14ac:dyDescent="0.25">
      <c r="A3000" s="78" t="s">
        <v>6227</v>
      </c>
      <c r="B3000" s="78" t="s">
        <v>10543</v>
      </c>
    </row>
    <row r="3001" spans="1:2" x14ac:dyDescent="0.25">
      <c r="A3001" s="78" t="s">
        <v>6228</v>
      </c>
      <c r="B3001" s="78" t="s">
        <v>10543</v>
      </c>
    </row>
    <row r="3002" spans="1:2" x14ac:dyDescent="0.25">
      <c r="A3002" s="78" t="s">
        <v>6229</v>
      </c>
      <c r="B3002" s="78" t="s">
        <v>10543</v>
      </c>
    </row>
    <row r="3003" spans="1:2" x14ac:dyDescent="0.25">
      <c r="A3003" s="78" t="s">
        <v>6230</v>
      </c>
      <c r="B3003" s="78" t="s">
        <v>10543</v>
      </c>
    </row>
    <row r="3004" spans="1:2" x14ac:dyDescent="0.25">
      <c r="A3004" s="78" t="s">
        <v>6231</v>
      </c>
      <c r="B3004" s="78" t="s">
        <v>10543</v>
      </c>
    </row>
    <row r="3005" spans="1:2" x14ac:dyDescent="0.25">
      <c r="A3005" s="78" t="s">
        <v>6232</v>
      </c>
      <c r="B3005" s="78" t="s">
        <v>10543</v>
      </c>
    </row>
    <row r="3006" spans="1:2" x14ac:dyDescent="0.25">
      <c r="A3006" s="78" t="s">
        <v>6233</v>
      </c>
      <c r="B3006" s="78" t="s">
        <v>10543</v>
      </c>
    </row>
    <row r="3007" spans="1:2" x14ac:dyDescent="0.25">
      <c r="A3007" s="78" t="s">
        <v>6234</v>
      </c>
      <c r="B3007" s="78" t="s">
        <v>10543</v>
      </c>
    </row>
    <row r="3008" spans="1:2" x14ac:dyDescent="0.25">
      <c r="A3008" s="78" t="s">
        <v>6235</v>
      </c>
      <c r="B3008" s="78" t="s">
        <v>10543</v>
      </c>
    </row>
    <row r="3009" spans="1:2" x14ac:dyDescent="0.25">
      <c r="A3009" s="78" t="s">
        <v>6236</v>
      </c>
      <c r="B3009" s="78" t="s">
        <v>10543</v>
      </c>
    </row>
    <row r="3010" spans="1:2" x14ac:dyDescent="0.25">
      <c r="A3010" s="78" t="s">
        <v>6237</v>
      </c>
      <c r="B3010" s="78" t="s">
        <v>10543</v>
      </c>
    </row>
    <row r="3011" spans="1:2" x14ac:dyDescent="0.25">
      <c r="A3011" s="78" t="s">
        <v>6238</v>
      </c>
      <c r="B3011" s="78" t="s">
        <v>10543</v>
      </c>
    </row>
    <row r="3012" spans="1:2" x14ac:dyDescent="0.25">
      <c r="A3012" s="78" t="s">
        <v>6239</v>
      </c>
      <c r="B3012" s="78" t="s">
        <v>10543</v>
      </c>
    </row>
    <row r="3013" spans="1:2" x14ac:dyDescent="0.25">
      <c r="A3013" s="78" t="s">
        <v>6240</v>
      </c>
      <c r="B3013" s="78" t="s">
        <v>10543</v>
      </c>
    </row>
    <row r="3014" spans="1:2" x14ac:dyDescent="0.25">
      <c r="A3014" s="78" t="s">
        <v>6241</v>
      </c>
      <c r="B3014" s="78" t="s">
        <v>10543</v>
      </c>
    </row>
    <row r="3015" spans="1:2" x14ac:dyDescent="0.25">
      <c r="A3015" s="78" t="s">
        <v>6242</v>
      </c>
      <c r="B3015" s="78" t="s">
        <v>10543</v>
      </c>
    </row>
    <row r="3016" spans="1:2" x14ac:dyDescent="0.25">
      <c r="A3016" s="78" t="s">
        <v>6243</v>
      </c>
      <c r="B3016" s="78" t="s">
        <v>10543</v>
      </c>
    </row>
    <row r="3017" spans="1:2" x14ac:dyDescent="0.25">
      <c r="A3017" s="78" t="s">
        <v>6244</v>
      </c>
      <c r="B3017" s="78" t="s">
        <v>10543</v>
      </c>
    </row>
    <row r="3018" spans="1:2" x14ac:dyDescent="0.25">
      <c r="A3018" s="78" t="s">
        <v>6245</v>
      </c>
      <c r="B3018" s="78" t="s">
        <v>10543</v>
      </c>
    </row>
    <row r="3019" spans="1:2" x14ac:dyDescent="0.25">
      <c r="A3019" s="78" t="s">
        <v>6246</v>
      </c>
      <c r="B3019" s="78" t="s">
        <v>10543</v>
      </c>
    </row>
    <row r="3020" spans="1:2" x14ac:dyDescent="0.25">
      <c r="A3020" s="78" t="s">
        <v>6247</v>
      </c>
      <c r="B3020" s="78" t="s">
        <v>10543</v>
      </c>
    </row>
    <row r="3021" spans="1:2" x14ac:dyDescent="0.25">
      <c r="A3021" s="78" t="s">
        <v>6248</v>
      </c>
      <c r="B3021" s="78" t="s">
        <v>10543</v>
      </c>
    </row>
    <row r="3022" spans="1:2" x14ac:dyDescent="0.25">
      <c r="A3022" s="78" t="s">
        <v>6249</v>
      </c>
      <c r="B3022" s="78" t="s">
        <v>10543</v>
      </c>
    </row>
    <row r="3023" spans="1:2" x14ac:dyDescent="0.25">
      <c r="A3023" s="78" t="s">
        <v>6250</v>
      </c>
      <c r="B3023" s="78" t="s">
        <v>10543</v>
      </c>
    </row>
    <row r="3024" spans="1:2" x14ac:dyDescent="0.25">
      <c r="A3024" s="78" t="s">
        <v>6251</v>
      </c>
      <c r="B3024" s="78" t="s">
        <v>10543</v>
      </c>
    </row>
    <row r="3025" spans="1:2" x14ac:dyDescent="0.25">
      <c r="A3025" s="78" t="s">
        <v>6252</v>
      </c>
      <c r="B3025" s="78" t="s">
        <v>10543</v>
      </c>
    </row>
    <row r="3026" spans="1:2" x14ac:dyDescent="0.25">
      <c r="A3026" s="78" t="s">
        <v>6253</v>
      </c>
      <c r="B3026" s="78" t="s">
        <v>10543</v>
      </c>
    </row>
    <row r="3027" spans="1:2" x14ac:dyDescent="0.25">
      <c r="A3027" s="78" t="s">
        <v>6254</v>
      </c>
      <c r="B3027" s="78" t="s">
        <v>10543</v>
      </c>
    </row>
    <row r="3028" spans="1:2" x14ac:dyDescent="0.25">
      <c r="A3028" s="78" t="s">
        <v>6255</v>
      </c>
      <c r="B3028" s="78" t="s">
        <v>10543</v>
      </c>
    </row>
    <row r="3029" spans="1:2" x14ac:dyDescent="0.25">
      <c r="A3029" s="78" t="s">
        <v>6256</v>
      </c>
      <c r="B3029" s="78" t="s">
        <v>10543</v>
      </c>
    </row>
    <row r="3030" spans="1:2" x14ac:dyDescent="0.25">
      <c r="A3030" s="78" t="s">
        <v>6257</v>
      </c>
      <c r="B3030" s="78" t="s">
        <v>10543</v>
      </c>
    </row>
    <row r="3031" spans="1:2" x14ac:dyDescent="0.25">
      <c r="A3031" s="78" t="s">
        <v>6258</v>
      </c>
      <c r="B3031" s="78" t="s">
        <v>10543</v>
      </c>
    </row>
    <row r="3032" spans="1:2" x14ac:dyDescent="0.25">
      <c r="A3032" s="78" t="s">
        <v>6259</v>
      </c>
      <c r="B3032" s="78" t="s">
        <v>10543</v>
      </c>
    </row>
    <row r="3033" spans="1:2" x14ac:dyDescent="0.25">
      <c r="A3033" s="78" t="s">
        <v>6260</v>
      </c>
      <c r="B3033" s="78" t="s">
        <v>10543</v>
      </c>
    </row>
    <row r="3034" spans="1:2" x14ac:dyDescent="0.25">
      <c r="A3034" s="78" t="s">
        <v>6261</v>
      </c>
      <c r="B3034" s="78" t="s">
        <v>10543</v>
      </c>
    </row>
    <row r="3035" spans="1:2" x14ac:dyDescent="0.25">
      <c r="A3035" s="78" t="s">
        <v>6262</v>
      </c>
      <c r="B3035" s="78" t="s">
        <v>10543</v>
      </c>
    </row>
    <row r="3036" spans="1:2" x14ac:dyDescent="0.25">
      <c r="A3036" s="78" t="s">
        <v>6263</v>
      </c>
      <c r="B3036" s="78" t="s">
        <v>10543</v>
      </c>
    </row>
    <row r="3037" spans="1:2" x14ac:dyDescent="0.25">
      <c r="A3037" s="78" t="s">
        <v>6264</v>
      </c>
      <c r="B3037" s="78" t="s">
        <v>10543</v>
      </c>
    </row>
    <row r="3038" spans="1:2" x14ac:dyDescent="0.25">
      <c r="A3038" s="78" t="s">
        <v>6265</v>
      </c>
      <c r="B3038" s="78" t="s">
        <v>10543</v>
      </c>
    </row>
    <row r="3039" spans="1:2" x14ac:dyDescent="0.25">
      <c r="A3039" s="78" t="s">
        <v>6266</v>
      </c>
      <c r="B3039" s="78" t="s">
        <v>10543</v>
      </c>
    </row>
    <row r="3040" spans="1:2" x14ac:dyDescent="0.25">
      <c r="A3040" s="78" t="s">
        <v>6267</v>
      </c>
      <c r="B3040" s="78" t="s">
        <v>10543</v>
      </c>
    </row>
    <row r="3041" spans="1:2" x14ac:dyDescent="0.25">
      <c r="A3041" s="78" t="s">
        <v>6268</v>
      </c>
      <c r="B3041" s="78" t="s">
        <v>10543</v>
      </c>
    </row>
    <row r="3042" spans="1:2" x14ac:dyDescent="0.25">
      <c r="A3042" s="78" t="s">
        <v>6269</v>
      </c>
      <c r="B3042" s="78" t="s">
        <v>10543</v>
      </c>
    </row>
    <row r="3043" spans="1:2" x14ac:dyDescent="0.25">
      <c r="A3043" s="78" t="s">
        <v>6270</v>
      </c>
      <c r="B3043" s="78" t="s">
        <v>10543</v>
      </c>
    </row>
    <row r="3044" spans="1:2" x14ac:dyDescent="0.25">
      <c r="A3044" s="78" t="s">
        <v>6271</v>
      </c>
      <c r="B3044" s="78" t="s">
        <v>10543</v>
      </c>
    </row>
    <row r="3045" spans="1:2" x14ac:dyDescent="0.25">
      <c r="A3045" s="78" t="s">
        <v>6272</v>
      </c>
      <c r="B3045" s="78" t="s">
        <v>10543</v>
      </c>
    </row>
    <row r="3046" spans="1:2" x14ac:dyDescent="0.25">
      <c r="A3046" s="78" t="s">
        <v>6273</v>
      </c>
      <c r="B3046" s="78" t="s">
        <v>10543</v>
      </c>
    </row>
    <row r="3047" spans="1:2" x14ac:dyDescent="0.25">
      <c r="A3047" s="78" t="s">
        <v>6274</v>
      </c>
      <c r="B3047" s="78" t="s">
        <v>10543</v>
      </c>
    </row>
    <row r="3048" spans="1:2" x14ac:dyDescent="0.25">
      <c r="A3048" s="78" t="s">
        <v>6275</v>
      </c>
      <c r="B3048" s="78" t="s">
        <v>10543</v>
      </c>
    </row>
    <row r="3049" spans="1:2" x14ac:dyDescent="0.25">
      <c r="A3049" s="78" t="s">
        <v>6276</v>
      </c>
      <c r="B3049" s="78" t="s">
        <v>10543</v>
      </c>
    </row>
    <row r="3050" spans="1:2" x14ac:dyDescent="0.25">
      <c r="A3050" s="78" t="s">
        <v>6277</v>
      </c>
      <c r="B3050" s="78" t="s">
        <v>10543</v>
      </c>
    </row>
    <row r="3051" spans="1:2" x14ac:dyDescent="0.25">
      <c r="A3051" s="78" t="s">
        <v>6278</v>
      </c>
      <c r="B3051" s="78" t="s">
        <v>10543</v>
      </c>
    </row>
    <row r="3052" spans="1:2" x14ac:dyDescent="0.25">
      <c r="A3052" s="78" t="s">
        <v>6279</v>
      </c>
      <c r="B3052" s="78" t="s">
        <v>10543</v>
      </c>
    </row>
    <row r="3053" spans="1:2" x14ac:dyDescent="0.25">
      <c r="A3053" s="78" t="s">
        <v>6280</v>
      </c>
      <c r="B3053" s="78" t="s">
        <v>10543</v>
      </c>
    </row>
    <row r="3054" spans="1:2" x14ac:dyDescent="0.25">
      <c r="A3054" s="78" t="s">
        <v>6281</v>
      </c>
      <c r="B3054" s="78" t="s">
        <v>10543</v>
      </c>
    </row>
    <row r="3055" spans="1:2" x14ac:dyDescent="0.25">
      <c r="A3055" s="78" t="s">
        <v>6282</v>
      </c>
      <c r="B3055" s="78" t="s">
        <v>10543</v>
      </c>
    </row>
    <row r="3056" spans="1:2" x14ac:dyDescent="0.25">
      <c r="A3056" s="78" t="s">
        <v>6283</v>
      </c>
      <c r="B3056" s="78" t="s">
        <v>10543</v>
      </c>
    </row>
    <row r="3057" spans="1:2" x14ac:dyDescent="0.25">
      <c r="A3057" s="78" t="s">
        <v>6284</v>
      </c>
      <c r="B3057" s="78" t="s">
        <v>10543</v>
      </c>
    </row>
    <row r="3058" spans="1:2" x14ac:dyDescent="0.25">
      <c r="A3058" s="78" t="s">
        <v>6285</v>
      </c>
      <c r="B3058" s="78" t="s">
        <v>10543</v>
      </c>
    </row>
    <row r="3059" spans="1:2" x14ac:dyDescent="0.25">
      <c r="A3059" s="78" t="s">
        <v>6286</v>
      </c>
      <c r="B3059" s="78" t="s">
        <v>10543</v>
      </c>
    </row>
    <row r="3060" spans="1:2" x14ac:dyDescent="0.25">
      <c r="A3060" s="78" t="s">
        <v>6287</v>
      </c>
      <c r="B3060" s="78" t="s">
        <v>10543</v>
      </c>
    </row>
    <row r="3061" spans="1:2" x14ac:dyDescent="0.25">
      <c r="A3061" s="78" t="s">
        <v>6288</v>
      </c>
      <c r="B3061" s="78" t="s">
        <v>10543</v>
      </c>
    </row>
    <row r="3062" spans="1:2" x14ac:dyDescent="0.25">
      <c r="A3062" s="78" t="s">
        <v>6289</v>
      </c>
      <c r="B3062" s="78" t="s">
        <v>10543</v>
      </c>
    </row>
    <row r="3063" spans="1:2" x14ac:dyDescent="0.25">
      <c r="A3063" s="78" t="s">
        <v>6290</v>
      </c>
      <c r="B3063" s="78" t="s">
        <v>10543</v>
      </c>
    </row>
    <row r="3064" spans="1:2" x14ac:dyDescent="0.25">
      <c r="A3064" s="78" t="s">
        <v>6291</v>
      </c>
      <c r="B3064" s="78" t="s">
        <v>10543</v>
      </c>
    </row>
    <row r="3065" spans="1:2" x14ac:dyDescent="0.25">
      <c r="A3065" s="78" t="s">
        <v>6292</v>
      </c>
      <c r="B3065" s="78" t="s">
        <v>10543</v>
      </c>
    </row>
    <row r="3066" spans="1:2" x14ac:dyDescent="0.25">
      <c r="A3066" s="78" t="s">
        <v>6293</v>
      </c>
      <c r="B3066" s="78" t="s">
        <v>10543</v>
      </c>
    </row>
    <row r="3067" spans="1:2" x14ac:dyDescent="0.25">
      <c r="A3067" s="78" t="s">
        <v>6294</v>
      </c>
      <c r="B3067" s="78" t="s">
        <v>10543</v>
      </c>
    </row>
    <row r="3068" spans="1:2" x14ac:dyDescent="0.25">
      <c r="A3068" s="78" t="s">
        <v>6295</v>
      </c>
      <c r="B3068" s="78" t="s">
        <v>10543</v>
      </c>
    </row>
    <row r="3069" spans="1:2" x14ac:dyDescent="0.25">
      <c r="A3069" s="78" t="s">
        <v>6296</v>
      </c>
      <c r="B3069" s="78" t="s">
        <v>10543</v>
      </c>
    </row>
    <row r="3070" spans="1:2" x14ac:dyDescent="0.25">
      <c r="A3070" s="78" t="s">
        <v>6297</v>
      </c>
      <c r="B3070" s="78" t="s">
        <v>10543</v>
      </c>
    </row>
    <row r="3071" spans="1:2" x14ac:dyDescent="0.25">
      <c r="A3071" s="78" t="s">
        <v>6298</v>
      </c>
      <c r="B3071" s="78" t="s">
        <v>10543</v>
      </c>
    </row>
    <row r="3072" spans="1:2" x14ac:dyDescent="0.25">
      <c r="A3072" s="78" t="s">
        <v>6299</v>
      </c>
      <c r="B3072" s="78" t="s">
        <v>10543</v>
      </c>
    </row>
    <row r="3073" spans="1:2" x14ac:dyDescent="0.25">
      <c r="A3073" s="78" t="s">
        <v>6300</v>
      </c>
      <c r="B3073" s="78" t="s">
        <v>10543</v>
      </c>
    </row>
    <row r="3074" spans="1:2" x14ac:dyDescent="0.25">
      <c r="A3074" s="78" t="s">
        <v>6301</v>
      </c>
      <c r="B3074" s="78" t="s">
        <v>10543</v>
      </c>
    </row>
    <row r="3075" spans="1:2" x14ac:dyDescent="0.25">
      <c r="A3075" s="78" t="s">
        <v>6302</v>
      </c>
      <c r="B3075" s="78" t="s">
        <v>10543</v>
      </c>
    </row>
    <row r="3076" spans="1:2" x14ac:dyDescent="0.25">
      <c r="A3076" s="78" t="s">
        <v>6303</v>
      </c>
      <c r="B3076" s="78" t="s">
        <v>10543</v>
      </c>
    </row>
    <row r="3077" spans="1:2" x14ac:dyDescent="0.25">
      <c r="A3077" s="78" t="s">
        <v>6304</v>
      </c>
      <c r="B3077" s="78" t="s">
        <v>10543</v>
      </c>
    </row>
    <row r="3078" spans="1:2" x14ac:dyDescent="0.25">
      <c r="A3078" s="78" t="s">
        <v>6305</v>
      </c>
      <c r="B3078" s="78" t="s">
        <v>10543</v>
      </c>
    </row>
    <row r="3079" spans="1:2" x14ac:dyDescent="0.25">
      <c r="A3079" s="78" t="s">
        <v>6306</v>
      </c>
      <c r="B3079" s="78" t="s">
        <v>10543</v>
      </c>
    </row>
    <row r="3080" spans="1:2" x14ac:dyDescent="0.25">
      <c r="A3080" s="78" t="s">
        <v>6307</v>
      </c>
      <c r="B3080" s="78" t="s">
        <v>10543</v>
      </c>
    </row>
    <row r="3081" spans="1:2" x14ac:dyDescent="0.25">
      <c r="A3081" s="78" t="s">
        <v>6308</v>
      </c>
      <c r="B3081" s="78" t="s">
        <v>10543</v>
      </c>
    </row>
    <row r="3082" spans="1:2" x14ac:dyDescent="0.25">
      <c r="A3082" s="78" t="s">
        <v>6309</v>
      </c>
      <c r="B3082" s="78" t="s">
        <v>10543</v>
      </c>
    </row>
    <row r="3083" spans="1:2" x14ac:dyDescent="0.25">
      <c r="A3083" s="78" t="s">
        <v>6310</v>
      </c>
      <c r="B3083" s="78" t="s">
        <v>10543</v>
      </c>
    </row>
    <row r="3084" spans="1:2" x14ac:dyDescent="0.25">
      <c r="A3084" s="78" t="s">
        <v>6311</v>
      </c>
      <c r="B3084" s="78" t="s">
        <v>10543</v>
      </c>
    </row>
    <row r="3085" spans="1:2" x14ac:dyDescent="0.25">
      <c r="A3085" s="78" t="s">
        <v>6312</v>
      </c>
      <c r="B3085" s="78" t="s">
        <v>10543</v>
      </c>
    </row>
    <row r="3086" spans="1:2" x14ac:dyDescent="0.25">
      <c r="A3086" s="78" t="s">
        <v>6313</v>
      </c>
      <c r="B3086" s="78" t="s">
        <v>10543</v>
      </c>
    </row>
    <row r="3087" spans="1:2" x14ac:dyDescent="0.25">
      <c r="A3087" s="78" t="s">
        <v>6314</v>
      </c>
      <c r="B3087" s="78" t="s">
        <v>10543</v>
      </c>
    </row>
    <row r="3088" spans="1:2" x14ac:dyDescent="0.25">
      <c r="A3088" s="78" t="s">
        <v>6315</v>
      </c>
      <c r="B3088" s="78" t="s">
        <v>10543</v>
      </c>
    </row>
    <row r="3089" spans="1:2" x14ac:dyDescent="0.25">
      <c r="A3089" s="78" t="s">
        <v>6316</v>
      </c>
      <c r="B3089" s="78" t="s">
        <v>10543</v>
      </c>
    </row>
    <row r="3090" spans="1:2" x14ac:dyDescent="0.25">
      <c r="A3090" s="78" t="s">
        <v>6317</v>
      </c>
      <c r="B3090" s="78" t="s">
        <v>10543</v>
      </c>
    </row>
    <row r="3091" spans="1:2" x14ac:dyDescent="0.25">
      <c r="A3091" s="78" t="s">
        <v>6318</v>
      </c>
      <c r="B3091" s="78" t="s">
        <v>10543</v>
      </c>
    </row>
    <row r="3092" spans="1:2" x14ac:dyDescent="0.25">
      <c r="A3092" s="78" t="s">
        <v>6319</v>
      </c>
      <c r="B3092" s="78" t="s">
        <v>10543</v>
      </c>
    </row>
    <row r="3093" spans="1:2" x14ac:dyDescent="0.25">
      <c r="A3093" s="78" t="s">
        <v>6320</v>
      </c>
      <c r="B3093" s="78" t="s">
        <v>10543</v>
      </c>
    </row>
    <row r="3094" spans="1:2" x14ac:dyDescent="0.25">
      <c r="A3094" s="78" t="s">
        <v>6321</v>
      </c>
      <c r="B3094" s="78" t="s">
        <v>10543</v>
      </c>
    </row>
    <row r="3095" spans="1:2" x14ac:dyDescent="0.25">
      <c r="A3095" s="78" t="s">
        <v>6322</v>
      </c>
      <c r="B3095" s="78" t="s">
        <v>10543</v>
      </c>
    </row>
    <row r="3096" spans="1:2" x14ac:dyDescent="0.25">
      <c r="A3096" s="78" t="s">
        <v>6323</v>
      </c>
      <c r="B3096" s="78" t="s">
        <v>10543</v>
      </c>
    </row>
    <row r="3097" spans="1:2" x14ac:dyDescent="0.25">
      <c r="A3097" s="78" t="s">
        <v>6324</v>
      </c>
      <c r="B3097" s="78" t="s">
        <v>10543</v>
      </c>
    </row>
    <row r="3098" spans="1:2" x14ac:dyDescent="0.25">
      <c r="A3098" s="78" t="s">
        <v>6325</v>
      </c>
      <c r="B3098" s="78" t="s">
        <v>10543</v>
      </c>
    </row>
    <row r="3099" spans="1:2" x14ac:dyDescent="0.25">
      <c r="A3099" s="78" t="s">
        <v>6326</v>
      </c>
      <c r="B3099" s="78" t="s">
        <v>10543</v>
      </c>
    </row>
    <row r="3100" spans="1:2" x14ac:dyDescent="0.25">
      <c r="A3100" s="78" t="s">
        <v>6327</v>
      </c>
      <c r="B3100" s="78" t="s">
        <v>10543</v>
      </c>
    </row>
    <row r="3101" spans="1:2" x14ac:dyDescent="0.25">
      <c r="A3101" s="78" t="s">
        <v>6328</v>
      </c>
      <c r="B3101" s="78" t="s">
        <v>10543</v>
      </c>
    </row>
    <row r="3102" spans="1:2" x14ac:dyDescent="0.25">
      <c r="A3102" s="78" t="s">
        <v>6329</v>
      </c>
      <c r="B3102" s="78" t="s">
        <v>10543</v>
      </c>
    </row>
    <row r="3103" spans="1:2" x14ac:dyDescent="0.25">
      <c r="A3103" s="78" t="s">
        <v>6330</v>
      </c>
      <c r="B3103" s="78" t="s">
        <v>10543</v>
      </c>
    </row>
    <row r="3104" spans="1:2" x14ac:dyDescent="0.25">
      <c r="A3104" s="78" t="s">
        <v>6331</v>
      </c>
      <c r="B3104" s="78" t="s">
        <v>10543</v>
      </c>
    </row>
    <row r="3105" spans="1:2" x14ac:dyDescent="0.25">
      <c r="A3105" s="78" t="s">
        <v>6332</v>
      </c>
      <c r="B3105" s="78" t="s">
        <v>10543</v>
      </c>
    </row>
    <row r="3106" spans="1:2" x14ac:dyDescent="0.25">
      <c r="A3106" s="78" t="s">
        <v>6333</v>
      </c>
      <c r="B3106" s="78" t="s">
        <v>10543</v>
      </c>
    </row>
    <row r="3107" spans="1:2" x14ac:dyDescent="0.25">
      <c r="A3107" s="78" t="s">
        <v>6334</v>
      </c>
      <c r="B3107" s="78" t="s">
        <v>10543</v>
      </c>
    </row>
    <row r="3108" spans="1:2" x14ac:dyDescent="0.25">
      <c r="A3108" s="78" t="s">
        <v>6335</v>
      </c>
      <c r="B3108" s="78" t="s">
        <v>10543</v>
      </c>
    </row>
    <row r="3109" spans="1:2" x14ac:dyDescent="0.25">
      <c r="A3109" s="78" t="s">
        <v>6336</v>
      </c>
      <c r="B3109" s="78" t="s">
        <v>10543</v>
      </c>
    </row>
    <row r="3110" spans="1:2" x14ac:dyDescent="0.25">
      <c r="A3110" s="78" t="s">
        <v>6337</v>
      </c>
      <c r="B3110" s="78" t="s">
        <v>10543</v>
      </c>
    </row>
    <row r="3111" spans="1:2" x14ac:dyDescent="0.25">
      <c r="A3111" s="78" t="s">
        <v>6338</v>
      </c>
      <c r="B3111" s="78" t="s">
        <v>10543</v>
      </c>
    </row>
    <row r="3112" spans="1:2" x14ac:dyDescent="0.25">
      <c r="A3112" s="78" t="s">
        <v>6339</v>
      </c>
      <c r="B3112" s="78" t="s">
        <v>10543</v>
      </c>
    </row>
    <row r="3113" spans="1:2" x14ac:dyDescent="0.25">
      <c r="A3113" s="78" t="s">
        <v>6340</v>
      </c>
      <c r="B3113" s="78" t="s">
        <v>10543</v>
      </c>
    </row>
    <row r="3114" spans="1:2" x14ac:dyDescent="0.25">
      <c r="A3114" s="78" t="s">
        <v>6341</v>
      </c>
      <c r="B3114" s="78" t="s">
        <v>10543</v>
      </c>
    </row>
    <row r="3115" spans="1:2" x14ac:dyDescent="0.25">
      <c r="A3115" s="78" t="s">
        <v>6342</v>
      </c>
      <c r="B3115" s="78" t="s">
        <v>10543</v>
      </c>
    </row>
    <row r="3116" spans="1:2" x14ac:dyDescent="0.25">
      <c r="A3116" s="78" t="s">
        <v>6343</v>
      </c>
      <c r="B3116" s="78" t="s">
        <v>10543</v>
      </c>
    </row>
    <row r="3117" spans="1:2" x14ac:dyDescent="0.25">
      <c r="A3117" s="78" t="s">
        <v>6344</v>
      </c>
      <c r="B3117" s="78" t="s">
        <v>10543</v>
      </c>
    </row>
    <row r="3118" spans="1:2" x14ac:dyDescent="0.25">
      <c r="A3118" s="78" t="s">
        <v>6345</v>
      </c>
      <c r="B3118" s="78" t="s">
        <v>10543</v>
      </c>
    </row>
    <row r="3119" spans="1:2" x14ac:dyDescent="0.25">
      <c r="A3119" s="78" t="s">
        <v>6346</v>
      </c>
      <c r="B3119" s="78" t="s">
        <v>10543</v>
      </c>
    </row>
    <row r="3120" spans="1:2" x14ac:dyDescent="0.25">
      <c r="A3120" s="78" t="s">
        <v>6347</v>
      </c>
      <c r="B3120" s="78" t="s">
        <v>10543</v>
      </c>
    </row>
    <row r="3121" spans="1:2" x14ac:dyDescent="0.25">
      <c r="A3121" s="78" t="s">
        <v>6348</v>
      </c>
      <c r="B3121" s="78" t="s">
        <v>10543</v>
      </c>
    </row>
    <row r="3122" spans="1:2" x14ac:dyDescent="0.25">
      <c r="A3122" s="78" t="s">
        <v>6349</v>
      </c>
      <c r="B3122" s="78" t="s">
        <v>10543</v>
      </c>
    </row>
    <row r="3123" spans="1:2" x14ac:dyDescent="0.25">
      <c r="A3123" s="78" t="s">
        <v>6350</v>
      </c>
      <c r="B3123" s="78" t="s">
        <v>10543</v>
      </c>
    </row>
    <row r="3124" spans="1:2" x14ac:dyDescent="0.25">
      <c r="A3124" s="78" t="s">
        <v>6351</v>
      </c>
      <c r="B3124" s="78" t="s">
        <v>10543</v>
      </c>
    </row>
    <row r="3125" spans="1:2" x14ac:dyDescent="0.25">
      <c r="A3125" s="78" t="s">
        <v>6352</v>
      </c>
      <c r="B3125" s="78" t="s">
        <v>10543</v>
      </c>
    </row>
    <row r="3126" spans="1:2" x14ac:dyDescent="0.25">
      <c r="A3126" s="78" t="s">
        <v>6353</v>
      </c>
      <c r="B3126" s="78" t="s">
        <v>10543</v>
      </c>
    </row>
    <row r="3127" spans="1:2" x14ac:dyDescent="0.25">
      <c r="A3127" s="78" t="s">
        <v>6354</v>
      </c>
      <c r="B3127" s="78" t="s">
        <v>10543</v>
      </c>
    </row>
    <row r="3128" spans="1:2" x14ac:dyDescent="0.25">
      <c r="A3128" s="78" t="s">
        <v>6355</v>
      </c>
      <c r="B3128" s="78" t="s">
        <v>10543</v>
      </c>
    </row>
    <row r="3129" spans="1:2" x14ac:dyDescent="0.25">
      <c r="A3129" s="78" t="s">
        <v>6356</v>
      </c>
      <c r="B3129" s="78" t="s">
        <v>10543</v>
      </c>
    </row>
    <row r="3130" spans="1:2" x14ac:dyDescent="0.25">
      <c r="A3130" s="78" t="s">
        <v>6357</v>
      </c>
      <c r="B3130" s="78" t="s">
        <v>10543</v>
      </c>
    </row>
    <row r="3131" spans="1:2" x14ac:dyDescent="0.25">
      <c r="A3131" s="78" t="s">
        <v>6358</v>
      </c>
      <c r="B3131" s="78" t="s">
        <v>10543</v>
      </c>
    </row>
    <row r="3132" spans="1:2" x14ac:dyDescent="0.25">
      <c r="A3132" s="78" t="s">
        <v>6359</v>
      </c>
      <c r="B3132" s="78" t="s">
        <v>10543</v>
      </c>
    </row>
    <row r="3133" spans="1:2" x14ac:dyDescent="0.25">
      <c r="A3133" s="78" t="s">
        <v>6360</v>
      </c>
      <c r="B3133" s="78" t="s">
        <v>10543</v>
      </c>
    </row>
    <row r="3134" spans="1:2" x14ac:dyDescent="0.25">
      <c r="A3134" s="78" t="s">
        <v>6361</v>
      </c>
      <c r="B3134" s="78" t="s">
        <v>10543</v>
      </c>
    </row>
    <row r="3135" spans="1:2" x14ac:dyDescent="0.25">
      <c r="A3135" s="78" t="s">
        <v>6362</v>
      </c>
      <c r="B3135" s="78" t="s">
        <v>10543</v>
      </c>
    </row>
    <row r="3136" spans="1:2" x14ac:dyDescent="0.25">
      <c r="A3136" s="78" t="s">
        <v>6363</v>
      </c>
      <c r="B3136" s="78" t="s">
        <v>10543</v>
      </c>
    </row>
    <row r="3137" spans="1:2" x14ac:dyDescent="0.25">
      <c r="A3137" s="78" t="s">
        <v>6364</v>
      </c>
      <c r="B3137" s="78" t="s">
        <v>10543</v>
      </c>
    </row>
    <row r="3138" spans="1:2" x14ac:dyDescent="0.25">
      <c r="A3138" s="78" t="s">
        <v>6365</v>
      </c>
      <c r="B3138" s="78" t="s">
        <v>10543</v>
      </c>
    </row>
    <row r="3139" spans="1:2" x14ac:dyDescent="0.25">
      <c r="A3139" s="78" t="s">
        <v>6366</v>
      </c>
      <c r="B3139" s="78" t="s">
        <v>10543</v>
      </c>
    </row>
    <row r="3140" spans="1:2" x14ac:dyDescent="0.25">
      <c r="A3140" s="78" t="s">
        <v>6367</v>
      </c>
      <c r="B3140" s="78" t="s">
        <v>10543</v>
      </c>
    </row>
    <row r="3141" spans="1:2" x14ac:dyDescent="0.25">
      <c r="A3141" s="78" t="s">
        <v>6368</v>
      </c>
      <c r="B3141" s="78" t="s">
        <v>10543</v>
      </c>
    </row>
    <row r="3142" spans="1:2" x14ac:dyDescent="0.25">
      <c r="A3142" s="78" t="s">
        <v>6369</v>
      </c>
      <c r="B3142" s="78" t="s">
        <v>10543</v>
      </c>
    </row>
    <row r="3143" spans="1:2" x14ac:dyDescent="0.25">
      <c r="A3143" s="78" t="s">
        <v>6370</v>
      </c>
      <c r="B3143" s="78" t="s">
        <v>10543</v>
      </c>
    </row>
    <row r="3144" spans="1:2" x14ac:dyDescent="0.25">
      <c r="A3144" s="78" t="s">
        <v>6371</v>
      </c>
      <c r="B3144" s="78" t="s">
        <v>10543</v>
      </c>
    </row>
    <row r="3145" spans="1:2" x14ac:dyDescent="0.25">
      <c r="A3145" s="78" t="s">
        <v>6372</v>
      </c>
      <c r="B3145" s="78" t="s">
        <v>10543</v>
      </c>
    </row>
    <row r="3146" spans="1:2" x14ac:dyDescent="0.25">
      <c r="A3146" s="78" t="s">
        <v>6373</v>
      </c>
      <c r="B3146" s="78" t="s">
        <v>10543</v>
      </c>
    </row>
    <row r="3147" spans="1:2" x14ac:dyDescent="0.25">
      <c r="A3147" s="78" t="s">
        <v>6374</v>
      </c>
      <c r="B3147" s="78" t="s">
        <v>10543</v>
      </c>
    </row>
    <row r="3148" spans="1:2" x14ac:dyDescent="0.25">
      <c r="A3148" s="78" t="s">
        <v>6375</v>
      </c>
      <c r="B3148" s="78" t="s">
        <v>10543</v>
      </c>
    </row>
    <row r="3149" spans="1:2" x14ac:dyDescent="0.25">
      <c r="A3149" s="78" t="s">
        <v>6376</v>
      </c>
      <c r="B3149" s="78" t="s">
        <v>10543</v>
      </c>
    </row>
    <row r="3150" spans="1:2" x14ac:dyDescent="0.25">
      <c r="A3150" s="78" t="s">
        <v>6377</v>
      </c>
      <c r="B3150" s="78" t="s">
        <v>10543</v>
      </c>
    </row>
    <row r="3151" spans="1:2" x14ac:dyDescent="0.25">
      <c r="A3151" s="78" t="s">
        <v>6378</v>
      </c>
      <c r="B3151" s="78" t="s">
        <v>10543</v>
      </c>
    </row>
    <row r="3152" spans="1:2" x14ac:dyDescent="0.25">
      <c r="A3152" s="78" t="s">
        <v>6379</v>
      </c>
      <c r="B3152" s="78" t="s">
        <v>10543</v>
      </c>
    </row>
    <row r="3153" spans="1:2" x14ac:dyDescent="0.25">
      <c r="A3153" s="78" t="s">
        <v>6380</v>
      </c>
      <c r="B3153" s="78" t="s">
        <v>10543</v>
      </c>
    </row>
    <row r="3154" spans="1:2" x14ac:dyDescent="0.25">
      <c r="A3154" s="78" t="s">
        <v>6381</v>
      </c>
      <c r="B3154" s="78" t="s">
        <v>10543</v>
      </c>
    </row>
    <row r="3155" spans="1:2" x14ac:dyDescent="0.25">
      <c r="A3155" s="78" t="s">
        <v>6382</v>
      </c>
      <c r="B3155" s="78" t="s">
        <v>10543</v>
      </c>
    </row>
    <row r="3156" spans="1:2" x14ac:dyDescent="0.25">
      <c r="A3156" s="78" t="s">
        <v>6383</v>
      </c>
      <c r="B3156" s="78" t="s">
        <v>10543</v>
      </c>
    </row>
    <row r="3157" spans="1:2" x14ac:dyDescent="0.25">
      <c r="A3157" s="78" t="s">
        <v>6384</v>
      </c>
      <c r="B3157" s="78" t="s">
        <v>10543</v>
      </c>
    </row>
    <row r="3158" spans="1:2" x14ac:dyDescent="0.25">
      <c r="A3158" s="78" t="s">
        <v>6385</v>
      </c>
      <c r="B3158" s="78" t="s">
        <v>10543</v>
      </c>
    </row>
    <row r="3159" spans="1:2" x14ac:dyDescent="0.25">
      <c r="A3159" s="78" t="s">
        <v>6386</v>
      </c>
      <c r="B3159" s="78" t="s">
        <v>10543</v>
      </c>
    </row>
    <row r="3160" spans="1:2" x14ac:dyDescent="0.25">
      <c r="A3160" s="78" t="s">
        <v>6387</v>
      </c>
      <c r="B3160" s="78" t="s">
        <v>10543</v>
      </c>
    </row>
    <row r="3161" spans="1:2" x14ac:dyDescent="0.25">
      <c r="A3161" s="78" t="s">
        <v>6388</v>
      </c>
      <c r="B3161" s="78" t="s">
        <v>10543</v>
      </c>
    </row>
    <row r="3162" spans="1:2" x14ac:dyDescent="0.25">
      <c r="A3162" s="78" t="s">
        <v>6389</v>
      </c>
      <c r="B3162" s="78" t="s">
        <v>10543</v>
      </c>
    </row>
    <row r="3163" spans="1:2" x14ac:dyDescent="0.25">
      <c r="A3163" s="78" t="s">
        <v>6390</v>
      </c>
      <c r="B3163" s="78" t="s">
        <v>10543</v>
      </c>
    </row>
    <row r="3164" spans="1:2" x14ac:dyDescent="0.25">
      <c r="A3164" s="78" t="s">
        <v>6391</v>
      </c>
      <c r="B3164" s="78" t="s">
        <v>10543</v>
      </c>
    </row>
    <row r="3165" spans="1:2" x14ac:dyDescent="0.25">
      <c r="A3165" s="78" t="s">
        <v>6392</v>
      </c>
      <c r="B3165" s="78" t="s">
        <v>10543</v>
      </c>
    </row>
    <row r="3166" spans="1:2" x14ac:dyDescent="0.25">
      <c r="A3166" s="78" t="s">
        <v>6393</v>
      </c>
      <c r="B3166" s="78" t="s">
        <v>10543</v>
      </c>
    </row>
    <row r="3167" spans="1:2" x14ac:dyDescent="0.25">
      <c r="A3167" s="78" t="s">
        <v>6394</v>
      </c>
      <c r="B3167" s="78" t="s">
        <v>10543</v>
      </c>
    </row>
    <row r="3168" spans="1:2" x14ac:dyDescent="0.25">
      <c r="A3168" s="78" t="s">
        <v>6395</v>
      </c>
      <c r="B3168" s="78" t="s">
        <v>10543</v>
      </c>
    </row>
    <row r="3169" spans="1:2" x14ac:dyDescent="0.25">
      <c r="A3169" s="78" t="s">
        <v>6396</v>
      </c>
      <c r="B3169" s="78" t="s">
        <v>10543</v>
      </c>
    </row>
    <row r="3170" spans="1:2" x14ac:dyDescent="0.25">
      <c r="A3170" s="78" t="s">
        <v>6397</v>
      </c>
      <c r="B3170" s="78" t="s">
        <v>10543</v>
      </c>
    </row>
    <row r="3171" spans="1:2" x14ac:dyDescent="0.25">
      <c r="A3171" s="78" t="s">
        <v>6398</v>
      </c>
      <c r="B3171" s="78" t="s">
        <v>10543</v>
      </c>
    </row>
    <row r="3172" spans="1:2" x14ac:dyDescent="0.25">
      <c r="A3172" s="78" t="s">
        <v>6399</v>
      </c>
      <c r="B3172" s="78" t="s">
        <v>10543</v>
      </c>
    </row>
    <row r="3173" spans="1:2" x14ac:dyDescent="0.25">
      <c r="A3173" s="78" t="s">
        <v>6400</v>
      </c>
      <c r="B3173" s="78" t="s">
        <v>10543</v>
      </c>
    </row>
    <row r="3174" spans="1:2" x14ac:dyDescent="0.25">
      <c r="A3174" s="78" t="s">
        <v>6401</v>
      </c>
      <c r="B3174" s="78" t="s">
        <v>10543</v>
      </c>
    </row>
    <row r="3175" spans="1:2" x14ac:dyDescent="0.25">
      <c r="A3175" s="78" t="s">
        <v>6402</v>
      </c>
      <c r="B3175" s="78" t="s">
        <v>10543</v>
      </c>
    </row>
    <row r="3176" spans="1:2" x14ac:dyDescent="0.25">
      <c r="A3176" s="78" t="s">
        <v>6403</v>
      </c>
      <c r="B3176" s="78" t="s">
        <v>10543</v>
      </c>
    </row>
    <row r="3177" spans="1:2" x14ac:dyDescent="0.25">
      <c r="A3177" s="78" t="s">
        <v>6404</v>
      </c>
      <c r="B3177" s="78" t="s">
        <v>10543</v>
      </c>
    </row>
    <row r="3178" spans="1:2" x14ac:dyDescent="0.25">
      <c r="A3178" s="78" t="s">
        <v>6405</v>
      </c>
      <c r="B3178" s="78" t="s">
        <v>10543</v>
      </c>
    </row>
    <row r="3179" spans="1:2" x14ac:dyDescent="0.25">
      <c r="A3179" s="78" t="s">
        <v>6406</v>
      </c>
      <c r="B3179" s="78" t="s">
        <v>10543</v>
      </c>
    </row>
    <row r="3180" spans="1:2" x14ac:dyDescent="0.25">
      <c r="A3180" s="78" t="s">
        <v>6407</v>
      </c>
      <c r="B3180" s="78" t="s">
        <v>10543</v>
      </c>
    </row>
    <row r="3181" spans="1:2" x14ac:dyDescent="0.25">
      <c r="A3181" s="78" t="s">
        <v>6408</v>
      </c>
      <c r="B3181" s="78" t="s">
        <v>10543</v>
      </c>
    </row>
    <row r="3182" spans="1:2" x14ac:dyDescent="0.25">
      <c r="A3182" s="78" t="s">
        <v>6409</v>
      </c>
      <c r="B3182" s="78" t="s">
        <v>10543</v>
      </c>
    </row>
    <row r="3183" spans="1:2" x14ac:dyDescent="0.25">
      <c r="A3183" s="78" t="s">
        <v>6410</v>
      </c>
      <c r="B3183" s="78" t="s">
        <v>10543</v>
      </c>
    </row>
    <row r="3184" spans="1:2" x14ac:dyDescent="0.25">
      <c r="A3184" s="78" t="s">
        <v>6411</v>
      </c>
      <c r="B3184" s="78" t="s">
        <v>10543</v>
      </c>
    </row>
    <row r="3185" spans="1:2" x14ac:dyDescent="0.25">
      <c r="A3185" s="78" t="s">
        <v>6412</v>
      </c>
      <c r="B3185" s="78" t="s">
        <v>10543</v>
      </c>
    </row>
    <row r="3186" spans="1:2" x14ac:dyDescent="0.25">
      <c r="A3186" s="78" t="s">
        <v>6413</v>
      </c>
      <c r="B3186" s="78" t="s">
        <v>10543</v>
      </c>
    </row>
    <row r="3187" spans="1:2" x14ac:dyDescent="0.25">
      <c r="A3187" s="78" t="s">
        <v>6414</v>
      </c>
      <c r="B3187" s="78" t="s">
        <v>10543</v>
      </c>
    </row>
    <row r="3188" spans="1:2" x14ac:dyDescent="0.25">
      <c r="A3188" s="78" t="s">
        <v>6415</v>
      </c>
      <c r="B3188" s="78" t="s">
        <v>10543</v>
      </c>
    </row>
    <row r="3189" spans="1:2" x14ac:dyDescent="0.25">
      <c r="A3189" s="78" t="s">
        <v>6416</v>
      </c>
      <c r="B3189" s="78" t="s">
        <v>10543</v>
      </c>
    </row>
    <row r="3190" spans="1:2" x14ac:dyDescent="0.25">
      <c r="A3190" s="78" t="s">
        <v>6417</v>
      </c>
      <c r="B3190" s="78" t="s">
        <v>10543</v>
      </c>
    </row>
    <row r="3191" spans="1:2" x14ac:dyDescent="0.25">
      <c r="A3191" s="78" t="s">
        <v>6418</v>
      </c>
      <c r="B3191" s="78" t="s">
        <v>10543</v>
      </c>
    </row>
    <row r="3192" spans="1:2" x14ac:dyDescent="0.25">
      <c r="A3192" s="78" t="s">
        <v>6419</v>
      </c>
      <c r="B3192" s="78" t="s">
        <v>10543</v>
      </c>
    </row>
    <row r="3193" spans="1:2" x14ac:dyDescent="0.25">
      <c r="A3193" s="78" t="s">
        <v>6420</v>
      </c>
      <c r="B3193" s="78" t="s">
        <v>10543</v>
      </c>
    </row>
    <row r="3194" spans="1:2" x14ac:dyDescent="0.25">
      <c r="A3194" s="78" t="s">
        <v>6421</v>
      </c>
      <c r="B3194" s="78" t="s">
        <v>10543</v>
      </c>
    </row>
    <row r="3195" spans="1:2" x14ac:dyDescent="0.25">
      <c r="A3195" s="78" t="s">
        <v>6422</v>
      </c>
      <c r="B3195" s="78" t="s">
        <v>10543</v>
      </c>
    </row>
    <row r="3196" spans="1:2" x14ac:dyDescent="0.25">
      <c r="A3196" s="78" t="s">
        <v>6423</v>
      </c>
      <c r="B3196" s="78" t="s">
        <v>10543</v>
      </c>
    </row>
    <row r="3197" spans="1:2" x14ac:dyDescent="0.25">
      <c r="A3197" s="78" t="s">
        <v>6424</v>
      </c>
      <c r="B3197" s="78" t="s">
        <v>10543</v>
      </c>
    </row>
    <row r="3198" spans="1:2" x14ac:dyDescent="0.25">
      <c r="A3198" s="78" t="s">
        <v>6425</v>
      </c>
      <c r="B3198" s="78" t="s">
        <v>10543</v>
      </c>
    </row>
    <row r="3199" spans="1:2" x14ac:dyDescent="0.25">
      <c r="A3199" s="78" t="s">
        <v>6426</v>
      </c>
      <c r="B3199" s="78" t="s">
        <v>10543</v>
      </c>
    </row>
    <row r="3200" spans="1:2" x14ac:dyDescent="0.25">
      <c r="A3200" s="78" t="s">
        <v>6427</v>
      </c>
      <c r="B3200" s="78" t="s">
        <v>10543</v>
      </c>
    </row>
    <row r="3201" spans="1:2" x14ac:dyDescent="0.25">
      <c r="A3201" s="78" t="s">
        <v>6428</v>
      </c>
      <c r="B3201" s="78" t="s">
        <v>10543</v>
      </c>
    </row>
    <row r="3202" spans="1:2" x14ac:dyDescent="0.25">
      <c r="A3202" s="78" t="s">
        <v>6429</v>
      </c>
      <c r="B3202" s="78" t="s">
        <v>10543</v>
      </c>
    </row>
    <row r="3203" spans="1:2" x14ac:dyDescent="0.25">
      <c r="A3203" s="78" t="s">
        <v>6430</v>
      </c>
      <c r="B3203" s="78" t="s">
        <v>10543</v>
      </c>
    </row>
    <row r="3204" spans="1:2" x14ac:dyDescent="0.25">
      <c r="A3204" s="78" t="s">
        <v>6431</v>
      </c>
      <c r="B3204" s="78" t="s">
        <v>10543</v>
      </c>
    </row>
    <row r="3205" spans="1:2" x14ac:dyDescent="0.25">
      <c r="A3205" s="78" t="s">
        <v>6432</v>
      </c>
      <c r="B3205" s="78" t="s">
        <v>10543</v>
      </c>
    </row>
    <row r="3206" spans="1:2" x14ac:dyDescent="0.25">
      <c r="A3206" s="78" t="s">
        <v>6433</v>
      </c>
      <c r="B3206" s="78" t="s">
        <v>10543</v>
      </c>
    </row>
    <row r="3207" spans="1:2" x14ac:dyDescent="0.25">
      <c r="A3207" s="78" t="s">
        <v>6434</v>
      </c>
      <c r="B3207" s="78" t="s">
        <v>10543</v>
      </c>
    </row>
    <row r="3208" spans="1:2" x14ac:dyDescent="0.25">
      <c r="A3208" s="78" t="s">
        <v>6435</v>
      </c>
      <c r="B3208" s="78" t="s">
        <v>10543</v>
      </c>
    </row>
    <row r="3209" spans="1:2" x14ac:dyDescent="0.25">
      <c r="A3209" s="78" t="s">
        <v>6436</v>
      </c>
      <c r="B3209" s="78" t="s">
        <v>10543</v>
      </c>
    </row>
    <row r="3210" spans="1:2" x14ac:dyDescent="0.25">
      <c r="A3210" s="78" t="s">
        <v>6437</v>
      </c>
      <c r="B3210" s="78" t="s">
        <v>10543</v>
      </c>
    </row>
    <row r="3211" spans="1:2" x14ac:dyDescent="0.25">
      <c r="A3211" s="78" t="s">
        <v>6438</v>
      </c>
      <c r="B3211" s="78" t="s">
        <v>10543</v>
      </c>
    </row>
    <row r="3212" spans="1:2" x14ac:dyDescent="0.25">
      <c r="A3212" s="78" t="s">
        <v>6439</v>
      </c>
      <c r="B3212" s="78" t="s">
        <v>10543</v>
      </c>
    </row>
    <row r="3213" spans="1:2" x14ac:dyDescent="0.25">
      <c r="A3213" s="78" t="s">
        <v>6440</v>
      </c>
      <c r="B3213" s="78" t="s">
        <v>10543</v>
      </c>
    </row>
    <row r="3214" spans="1:2" x14ac:dyDescent="0.25">
      <c r="A3214" s="78" t="s">
        <v>6441</v>
      </c>
      <c r="B3214" s="78" t="s">
        <v>10543</v>
      </c>
    </row>
    <row r="3215" spans="1:2" x14ac:dyDescent="0.25">
      <c r="A3215" s="78" t="s">
        <v>6442</v>
      </c>
      <c r="B3215" s="78" t="s">
        <v>10543</v>
      </c>
    </row>
    <row r="3216" spans="1:2" x14ac:dyDescent="0.25">
      <c r="A3216" s="78" t="s">
        <v>6443</v>
      </c>
      <c r="B3216" s="78" t="s">
        <v>10543</v>
      </c>
    </row>
    <row r="3217" spans="1:2" x14ac:dyDescent="0.25">
      <c r="A3217" s="78" t="s">
        <v>6444</v>
      </c>
      <c r="B3217" s="78" t="s">
        <v>10543</v>
      </c>
    </row>
    <row r="3218" spans="1:2" x14ac:dyDescent="0.25">
      <c r="A3218" s="78" t="s">
        <v>6445</v>
      </c>
      <c r="B3218" s="78" t="s">
        <v>10543</v>
      </c>
    </row>
    <row r="3219" spans="1:2" x14ac:dyDescent="0.25">
      <c r="A3219" s="78" t="s">
        <v>6446</v>
      </c>
      <c r="B3219" s="78" t="s">
        <v>10543</v>
      </c>
    </row>
    <row r="3220" spans="1:2" x14ac:dyDescent="0.25">
      <c r="A3220" s="78" t="s">
        <v>6447</v>
      </c>
      <c r="B3220" s="78" t="s">
        <v>10543</v>
      </c>
    </row>
    <row r="3221" spans="1:2" x14ac:dyDescent="0.25">
      <c r="A3221" s="78" t="s">
        <v>6448</v>
      </c>
      <c r="B3221" s="78" t="s">
        <v>10543</v>
      </c>
    </row>
    <row r="3222" spans="1:2" x14ac:dyDescent="0.25">
      <c r="A3222" s="78" t="s">
        <v>6449</v>
      </c>
      <c r="B3222" s="78" t="s">
        <v>10543</v>
      </c>
    </row>
    <row r="3223" spans="1:2" x14ac:dyDescent="0.25">
      <c r="A3223" s="78" t="s">
        <v>6450</v>
      </c>
      <c r="B3223" s="78" t="s">
        <v>10543</v>
      </c>
    </row>
    <row r="3224" spans="1:2" x14ac:dyDescent="0.25">
      <c r="A3224" s="78" t="s">
        <v>6451</v>
      </c>
      <c r="B3224" s="78" t="s">
        <v>10543</v>
      </c>
    </row>
    <row r="3225" spans="1:2" x14ac:dyDescent="0.25">
      <c r="A3225" s="78" t="s">
        <v>6452</v>
      </c>
      <c r="B3225" s="78" t="s">
        <v>10543</v>
      </c>
    </row>
    <row r="3226" spans="1:2" x14ac:dyDescent="0.25">
      <c r="A3226" s="78" t="s">
        <v>6453</v>
      </c>
      <c r="B3226" s="78" t="s">
        <v>10543</v>
      </c>
    </row>
    <row r="3227" spans="1:2" x14ac:dyDescent="0.25">
      <c r="A3227" s="78" t="s">
        <v>6454</v>
      </c>
      <c r="B3227" s="78" t="s">
        <v>10543</v>
      </c>
    </row>
    <row r="3228" spans="1:2" x14ac:dyDescent="0.25">
      <c r="A3228" s="78" t="s">
        <v>6455</v>
      </c>
      <c r="B3228" s="78" t="s">
        <v>10543</v>
      </c>
    </row>
    <row r="3229" spans="1:2" x14ac:dyDescent="0.25">
      <c r="A3229" s="78" t="s">
        <v>6456</v>
      </c>
      <c r="B3229" s="78" t="s">
        <v>10543</v>
      </c>
    </row>
    <row r="3230" spans="1:2" x14ac:dyDescent="0.25">
      <c r="A3230" s="78" t="s">
        <v>6457</v>
      </c>
      <c r="B3230" s="78" t="s">
        <v>10543</v>
      </c>
    </row>
    <row r="3231" spans="1:2" x14ac:dyDescent="0.25">
      <c r="A3231" s="78" t="s">
        <v>6458</v>
      </c>
      <c r="B3231" s="78" t="s">
        <v>10543</v>
      </c>
    </row>
    <row r="3232" spans="1:2" x14ac:dyDescent="0.25">
      <c r="A3232" s="78" t="s">
        <v>6459</v>
      </c>
      <c r="B3232" s="78" t="s">
        <v>10543</v>
      </c>
    </row>
    <row r="3233" spans="1:2" x14ac:dyDescent="0.25">
      <c r="A3233" s="78" t="s">
        <v>6460</v>
      </c>
      <c r="B3233" s="78" t="s">
        <v>10543</v>
      </c>
    </row>
    <row r="3234" spans="1:2" x14ac:dyDescent="0.25">
      <c r="A3234" s="78" t="s">
        <v>6461</v>
      </c>
      <c r="B3234" s="78" t="s">
        <v>10543</v>
      </c>
    </row>
    <row r="3235" spans="1:2" x14ac:dyDescent="0.25">
      <c r="A3235" s="78" t="s">
        <v>6462</v>
      </c>
      <c r="B3235" s="78" t="s">
        <v>10543</v>
      </c>
    </row>
    <row r="3236" spans="1:2" x14ac:dyDescent="0.25">
      <c r="A3236" s="78" t="s">
        <v>6463</v>
      </c>
      <c r="B3236" s="78" t="s">
        <v>10543</v>
      </c>
    </row>
    <row r="3237" spans="1:2" x14ac:dyDescent="0.25">
      <c r="A3237" s="78" t="s">
        <v>6464</v>
      </c>
      <c r="B3237" s="78" t="s">
        <v>10543</v>
      </c>
    </row>
    <row r="3238" spans="1:2" x14ac:dyDescent="0.25">
      <c r="A3238" s="78" t="s">
        <v>6465</v>
      </c>
      <c r="B3238" s="78" t="s">
        <v>10543</v>
      </c>
    </row>
    <row r="3239" spans="1:2" x14ac:dyDescent="0.25">
      <c r="A3239" s="78" t="s">
        <v>6466</v>
      </c>
      <c r="B3239" s="78" t="s">
        <v>10543</v>
      </c>
    </row>
    <row r="3240" spans="1:2" x14ac:dyDescent="0.25">
      <c r="A3240" s="78" t="s">
        <v>6467</v>
      </c>
      <c r="B3240" s="78" t="s">
        <v>10543</v>
      </c>
    </row>
    <row r="3241" spans="1:2" x14ac:dyDescent="0.25">
      <c r="A3241" s="78" t="s">
        <v>6468</v>
      </c>
      <c r="B3241" s="78" t="s">
        <v>10543</v>
      </c>
    </row>
    <row r="3242" spans="1:2" x14ac:dyDescent="0.25">
      <c r="A3242" s="78" t="s">
        <v>6469</v>
      </c>
      <c r="B3242" s="78" t="s">
        <v>10543</v>
      </c>
    </row>
    <row r="3243" spans="1:2" x14ac:dyDescent="0.25">
      <c r="A3243" s="78" t="s">
        <v>6470</v>
      </c>
      <c r="B3243" s="78" t="s">
        <v>10543</v>
      </c>
    </row>
    <row r="3244" spans="1:2" x14ac:dyDescent="0.25">
      <c r="A3244" s="78" t="s">
        <v>6471</v>
      </c>
      <c r="B3244" s="78" t="s">
        <v>10543</v>
      </c>
    </row>
    <row r="3245" spans="1:2" x14ac:dyDescent="0.25">
      <c r="A3245" s="78" t="s">
        <v>6472</v>
      </c>
      <c r="B3245" s="78" t="s">
        <v>10543</v>
      </c>
    </row>
    <row r="3246" spans="1:2" x14ac:dyDescent="0.25">
      <c r="A3246" s="78" t="s">
        <v>6473</v>
      </c>
      <c r="B3246" s="78" t="s">
        <v>10543</v>
      </c>
    </row>
    <row r="3247" spans="1:2" x14ac:dyDescent="0.25">
      <c r="A3247" s="78" t="s">
        <v>6474</v>
      </c>
      <c r="B3247" s="78" t="s">
        <v>10543</v>
      </c>
    </row>
    <row r="3248" spans="1:2" x14ac:dyDescent="0.25">
      <c r="A3248" s="78" t="s">
        <v>6475</v>
      </c>
      <c r="B3248" s="78" t="s">
        <v>10543</v>
      </c>
    </row>
    <row r="3249" spans="1:2" x14ac:dyDescent="0.25">
      <c r="A3249" s="78" t="s">
        <v>6476</v>
      </c>
      <c r="B3249" s="78" t="s">
        <v>10543</v>
      </c>
    </row>
    <row r="3250" spans="1:2" x14ac:dyDescent="0.25">
      <c r="A3250" s="78" t="s">
        <v>6477</v>
      </c>
      <c r="B3250" s="78" t="s">
        <v>10543</v>
      </c>
    </row>
    <row r="3251" spans="1:2" x14ac:dyDescent="0.25">
      <c r="A3251" s="78" t="s">
        <v>6478</v>
      </c>
      <c r="B3251" s="78" t="s">
        <v>10543</v>
      </c>
    </row>
    <row r="3252" spans="1:2" x14ac:dyDescent="0.25">
      <c r="A3252" s="78" t="s">
        <v>6479</v>
      </c>
      <c r="B3252" s="78" t="s">
        <v>10543</v>
      </c>
    </row>
    <row r="3253" spans="1:2" x14ac:dyDescent="0.25">
      <c r="A3253" s="78" t="s">
        <v>6480</v>
      </c>
      <c r="B3253" s="78" t="s">
        <v>10543</v>
      </c>
    </row>
    <row r="3254" spans="1:2" x14ac:dyDescent="0.25">
      <c r="A3254" s="78" t="s">
        <v>6481</v>
      </c>
      <c r="B3254" s="78" t="s">
        <v>10543</v>
      </c>
    </row>
    <row r="3255" spans="1:2" x14ac:dyDescent="0.25">
      <c r="A3255" s="78" t="s">
        <v>6482</v>
      </c>
      <c r="B3255" s="78" t="s">
        <v>10543</v>
      </c>
    </row>
    <row r="3256" spans="1:2" x14ac:dyDescent="0.25">
      <c r="A3256" s="78" t="s">
        <v>6483</v>
      </c>
      <c r="B3256" s="78" t="s">
        <v>10543</v>
      </c>
    </row>
    <row r="3257" spans="1:2" x14ac:dyDescent="0.25">
      <c r="A3257" s="78" t="s">
        <v>6484</v>
      </c>
      <c r="B3257" s="78" t="s">
        <v>10543</v>
      </c>
    </row>
    <row r="3258" spans="1:2" x14ac:dyDescent="0.25">
      <c r="A3258" s="78" t="s">
        <v>6485</v>
      </c>
      <c r="B3258" s="78" t="s">
        <v>10543</v>
      </c>
    </row>
    <row r="3259" spans="1:2" x14ac:dyDescent="0.25">
      <c r="A3259" s="78" t="s">
        <v>6486</v>
      </c>
      <c r="B3259" s="78" t="s">
        <v>10543</v>
      </c>
    </row>
    <row r="3260" spans="1:2" x14ac:dyDescent="0.25">
      <c r="A3260" s="78" t="s">
        <v>6487</v>
      </c>
      <c r="B3260" s="78" t="s">
        <v>10543</v>
      </c>
    </row>
    <row r="3261" spans="1:2" x14ac:dyDescent="0.25">
      <c r="A3261" s="78" t="s">
        <v>6488</v>
      </c>
      <c r="B3261" s="78" t="s">
        <v>10543</v>
      </c>
    </row>
    <row r="3262" spans="1:2" x14ac:dyDescent="0.25">
      <c r="A3262" s="78" t="s">
        <v>6489</v>
      </c>
      <c r="B3262" s="78" t="s">
        <v>10543</v>
      </c>
    </row>
    <row r="3263" spans="1:2" x14ac:dyDescent="0.25">
      <c r="A3263" s="78" t="s">
        <v>6490</v>
      </c>
      <c r="B3263" s="78" t="s">
        <v>10543</v>
      </c>
    </row>
    <row r="3264" spans="1:2" x14ac:dyDescent="0.25">
      <c r="A3264" s="78" t="s">
        <v>6491</v>
      </c>
      <c r="B3264" s="78" t="s">
        <v>10543</v>
      </c>
    </row>
    <row r="3265" spans="1:2" x14ac:dyDescent="0.25">
      <c r="A3265" s="78" t="s">
        <v>6492</v>
      </c>
      <c r="B3265" s="78" t="s">
        <v>10543</v>
      </c>
    </row>
    <row r="3266" spans="1:2" x14ac:dyDescent="0.25">
      <c r="A3266" s="78" t="s">
        <v>6493</v>
      </c>
      <c r="B3266" s="78" t="s">
        <v>10543</v>
      </c>
    </row>
    <row r="3267" spans="1:2" x14ac:dyDescent="0.25">
      <c r="A3267" s="78" t="s">
        <v>6494</v>
      </c>
      <c r="B3267" s="78" t="s">
        <v>10543</v>
      </c>
    </row>
    <row r="3268" spans="1:2" x14ac:dyDescent="0.25">
      <c r="A3268" s="78" t="s">
        <v>6495</v>
      </c>
      <c r="B3268" s="78" t="s">
        <v>10543</v>
      </c>
    </row>
    <row r="3269" spans="1:2" x14ac:dyDescent="0.25">
      <c r="A3269" s="78" t="s">
        <v>6496</v>
      </c>
      <c r="B3269" s="78" t="s">
        <v>10543</v>
      </c>
    </row>
    <row r="3270" spans="1:2" x14ac:dyDescent="0.25">
      <c r="A3270" s="78" t="s">
        <v>6497</v>
      </c>
      <c r="B3270" s="78" t="s">
        <v>10543</v>
      </c>
    </row>
    <row r="3271" spans="1:2" x14ac:dyDescent="0.25">
      <c r="A3271" s="78" t="s">
        <v>6498</v>
      </c>
      <c r="B3271" s="78" t="s">
        <v>10543</v>
      </c>
    </row>
    <row r="3272" spans="1:2" x14ac:dyDescent="0.25">
      <c r="A3272" s="78" t="s">
        <v>6499</v>
      </c>
      <c r="B3272" s="78" t="s">
        <v>10543</v>
      </c>
    </row>
    <row r="3273" spans="1:2" x14ac:dyDescent="0.25">
      <c r="A3273" s="78" t="s">
        <v>6500</v>
      </c>
      <c r="B3273" s="78" t="s">
        <v>10543</v>
      </c>
    </row>
    <row r="3274" spans="1:2" x14ac:dyDescent="0.25">
      <c r="A3274" s="78" t="s">
        <v>6501</v>
      </c>
      <c r="B3274" s="78" t="s">
        <v>10543</v>
      </c>
    </row>
    <row r="3275" spans="1:2" x14ac:dyDescent="0.25">
      <c r="A3275" s="78" t="s">
        <v>6502</v>
      </c>
      <c r="B3275" s="78" t="s">
        <v>10543</v>
      </c>
    </row>
    <row r="3276" spans="1:2" x14ac:dyDescent="0.25">
      <c r="A3276" s="78" t="s">
        <v>6503</v>
      </c>
      <c r="B3276" s="78" t="s">
        <v>10543</v>
      </c>
    </row>
    <row r="3277" spans="1:2" x14ac:dyDescent="0.25">
      <c r="A3277" s="78" t="s">
        <v>6504</v>
      </c>
      <c r="B3277" s="78" t="s">
        <v>10543</v>
      </c>
    </row>
    <row r="3278" spans="1:2" x14ac:dyDescent="0.25">
      <c r="A3278" s="78" t="s">
        <v>6505</v>
      </c>
      <c r="B3278" s="78" t="s">
        <v>10543</v>
      </c>
    </row>
    <row r="3279" spans="1:2" x14ac:dyDescent="0.25">
      <c r="A3279" s="78" t="s">
        <v>6506</v>
      </c>
      <c r="B3279" s="78" t="s">
        <v>10543</v>
      </c>
    </row>
    <row r="3280" spans="1:2" x14ac:dyDescent="0.25">
      <c r="A3280" s="78" t="s">
        <v>6507</v>
      </c>
      <c r="B3280" s="78" t="s">
        <v>10543</v>
      </c>
    </row>
    <row r="3281" spans="1:2" x14ac:dyDescent="0.25">
      <c r="A3281" s="78" t="s">
        <v>6508</v>
      </c>
      <c r="B3281" s="78" t="s">
        <v>10543</v>
      </c>
    </row>
    <row r="3282" spans="1:2" x14ac:dyDescent="0.25">
      <c r="A3282" s="78" t="s">
        <v>6509</v>
      </c>
      <c r="B3282" s="78" t="s">
        <v>10543</v>
      </c>
    </row>
    <row r="3283" spans="1:2" x14ac:dyDescent="0.25">
      <c r="A3283" s="78" t="s">
        <v>6510</v>
      </c>
      <c r="B3283" s="78" t="s">
        <v>10543</v>
      </c>
    </row>
    <row r="3284" spans="1:2" x14ac:dyDescent="0.25">
      <c r="A3284" s="78" t="s">
        <v>6511</v>
      </c>
      <c r="B3284" s="78" t="s">
        <v>10543</v>
      </c>
    </row>
    <row r="3285" spans="1:2" x14ac:dyDescent="0.25">
      <c r="A3285" s="78" t="s">
        <v>6512</v>
      </c>
      <c r="B3285" s="78" t="s">
        <v>10543</v>
      </c>
    </row>
    <row r="3286" spans="1:2" x14ac:dyDescent="0.25">
      <c r="A3286" s="78" t="s">
        <v>6513</v>
      </c>
      <c r="B3286" s="78" t="s">
        <v>10543</v>
      </c>
    </row>
    <row r="3287" spans="1:2" x14ac:dyDescent="0.25">
      <c r="A3287" s="78" t="s">
        <v>6514</v>
      </c>
      <c r="B3287" s="78" t="s">
        <v>10543</v>
      </c>
    </row>
    <row r="3288" spans="1:2" x14ac:dyDescent="0.25">
      <c r="A3288" s="78" t="s">
        <v>6515</v>
      </c>
      <c r="B3288" s="78" t="s">
        <v>10543</v>
      </c>
    </row>
    <row r="3289" spans="1:2" x14ac:dyDescent="0.25">
      <c r="A3289" s="78" t="s">
        <v>6516</v>
      </c>
      <c r="B3289" s="78" t="s">
        <v>10543</v>
      </c>
    </row>
    <row r="3290" spans="1:2" x14ac:dyDescent="0.25">
      <c r="A3290" s="78" t="s">
        <v>6517</v>
      </c>
      <c r="B3290" s="78" t="s">
        <v>10543</v>
      </c>
    </row>
    <row r="3291" spans="1:2" x14ac:dyDescent="0.25">
      <c r="A3291" s="78" t="s">
        <v>6518</v>
      </c>
      <c r="B3291" s="78" t="s">
        <v>10543</v>
      </c>
    </row>
    <row r="3292" spans="1:2" x14ac:dyDescent="0.25">
      <c r="A3292" s="78" t="s">
        <v>6519</v>
      </c>
      <c r="B3292" s="78" t="s">
        <v>10543</v>
      </c>
    </row>
    <row r="3293" spans="1:2" x14ac:dyDescent="0.25">
      <c r="A3293" s="78" t="s">
        <v>6520</v>
      </c>
      <c r="B3293" s="78" t="s">
        <v>10543</v>
      </c>
    </row>
    <row r="3294" spans="1:2" x14ac:dyDescent="0.25">
      <c r="A3294" s="78" t="s">
        <v>6521</v>
      </c>
      <c r="B3294" s="78" t="s">
        <v>10543</v>
      </c>
    </row>
    <row r="3295" spans="1:2" x14ac:dyDescent="0.25">
      <c r="A3295" s="78" t="s">
        <v>6522</v>
      </c>
      <c r="B3295" s="78" t="s">
        <v>10543</v>
      </c>
    </row>
    <row r="3296" spans="1:2" x14ac:dyDescent="0.25">
      <c r="A3296" s="78" t="s">
        <v>6523</v>
      </c>
      <c r="B3296" s="78" t="s">
        <v>10543</v>
      </c>
    </row>
    <row r="3297" spans="1:2" x14ac:dyDescent="0.25">
      <c r="A3297" s="78" t="s">
        <v>6524</v>
      </c>
      <c r="B3297" s="78" t="s">
        <v>10543</v>
      </c>
    </row>
    <row r="3298" spans="1:2" x14ac:dyDescent="0.25">
      <c r="A3298" s="78" t="s">
        <v>6525</v>
      </c>
      <c r="B3298" s="78" t="s">
        <v>10543</v>
      </c>
    </row>
    <row r="3299" spans="1:2" x14ac:dyDescent="0.25">
      <c r="A3299" s="78" t="s">
        <v>6526</v>
      </c>
      <c r="B3299" s="78" t="s">
        <v>10543</v>
      </c>
    </row>
    <row r="3300" spans="1:2" x14ac:dyDescent="0.25">
      <c r="A3300" s="78" t="s">
        <v>6527</v>
      </c>
      <c r="B3300" s="78" t="s">
        <v>10543</v>
      </c>
    </row>
    <row r="3301" spans="1:2" x14ac:dyDescent="0.25">
      <c r="A3301" s="78" t="s">
        <v>6528</v>
      </c>
      <c r="B3301" s="78" t="s">
        <v>10543</v>
      </c>
    </row>
    <row r="3302" spans="1:2" x14ac:dyDescent="0.25">
      <c r="A3302" s="78" t="s">
        <v>6529</v>
      </c>
      <c r="B3302" s="78" t="s">
        <v>10543</v>
      </c>
    </row>
    <row r="3303" spans="1:2" x14ac:dyDescent="0.25">
      <c r="A3303" s="78" t="s">
        <v>6530</v>
      </c>
      <c r="B3303" s="78" t="s">
        <v>10543</v>
      </c>
    </row>
    <row r="3304" spans="1:2" x14ac:dyDescent="0.25">
      <c r="A3304" s="78" t="s">
        <v>6531</v>
      </c>
      <c r="B3304" s="78" t="s">
        <v>10543</v>
      </c>
    </row>
    <row r="3305" spans="1:2" x14ac:dyDescent="0.25">
      <c r="A3305" s="78" t="s">
        <v>6532</v>
      </c>
      <c r="B3305" s="78" t="s">
        <v>10543</v>
      </c>
    </row>
    <row r="3306" spans="1:2" x14ac:dyDescent="0.25">
      <c r="A3306" s="78" t="s">
        <v>6533</v>
      </c>
      <c r="B3306" s="78" t="s">
        <v>10543</v>
      </c>
    </row>
    <row r="3307" spans="1:2" x14ac:dyDescent="0.25">
      <c r="A3307" s="78" t="s">
        <v>6534</v>
      </c>
      <c r="B3307" s="78" t="s">
        <v>10543</v>
      </c>
    </row>
    <row r="3308" spans="1:2" x14ac:dyDescent="0.25">
      <c r="A3308" s="78" t="s">
        <v>6535</v>
      </c>
      <c r="B3308" s="78" t="s">
        <v>10543</v>
      </c>
    </row>
    <row r="3309" spans="1:2" x14ac:dyDescent="0.25">
      <c r="A3309" s="78" t="s">
        <v>6536</v>
      </c>
      <c r="B3309" s="78" t="s">
        <v>10543</v>
      </c>
    </row>
    <row r="3310" spans="1:2" x14ac:dyDescent="0.25">
      <c r="A3310" s="78" t="s">
        <v>6537</v>
      </c>
      <c r="B3310" s="78" t="s">
        <v>10543</v>
      </c>
    </row>
    <row r="3311" spans="1:2" x14ac:dyDescent="0.25">
      <c r="A3311" s="78" t="s">
        <v>6538</v>
      </c>
      <c r="B3311" s="78" t="s">
        <v>10543</v>
      </c>
    </row>
    <row r="3312" spans="1:2" x14ac:dyDescent="0.25">
      <c r="A3312" s="78" t="s">
        <v>6539</v>
      </c>
      <c r="B3312" s="78" t="s">
        <v>10543</v>
      </c>
    </row>
    <row r="3313" spans="1:2" x14ac:dyDescent="0.25">
      <c r="A3313" s="78" t="s">
        <v>6540</v>
      </c>
      <c r="B3313" s="78" t="s">
        <v>10543</v>
      </c>
    </row>
    <row r="3314" spans="1:2" x14ac:dyDescent="0.25">
      <c r="A3314" s="78" t="s">
        <v>6541</v>
      </c>
      <c r="B3314" s="78" t="s">
        <v>10543</v>
      </c>
    </row>
    <row r="3315" spans="1:2" x14ac:dyDescent="0.25">
      <c r="A3315" s="78" t="s">
        <v>6542</v>
      </c>
      <c r="B3315" s="78" t="s">
        <v>10543</v>
      </c>
    </row>
    <row r="3316" spans="1:2" x14ac:dyDescent="0.25">
      <c r="A3316" s="78" t="s">
        <v>6543</v>
      </c>
      <c r="B3316" s="78" t="s">
        <v>10543</v>
      </c>
    </row>
    <row r="3317" spans="1:2" x14ac:dyDescent="0.25">
      <c r="A3317" s="78" t="s">
        <v>6544</v>
      </c>
      <c r="B3317" s="78" t="s">
        <v>10543</v>
      </c>
    </row>
    <row r="3318" spans="1:2" x14ac:dyDescent="0.25">
      <c r="A3318" s="78" t="s">
        <v>6545</v>
      </c>
      <c r="B3318" s="78" t="s">
        <v>10543</v>
      </c>
    </row>
    <row r="3319" spans="1:2" x14ac:dyDescent="0.25">
      <c r="A3319" s="78" t="s">
        <v>6546</v>
      </c>
      <c r="B3319" s="78" t="s">
        <v>10543</v>
      </c>
    </row>
    <row r="3320" spans="1:2" x14ac:dyDescent="0.25">
      <c r="A3320" s="78" t="s">
        <v>6547</v>
      </c>
      <c r="B3320" s="78" t="s">
        <v>10543</v>
      </c>
    </row>
    <row r="3321" spans="1:2" x14ac:dyDescent="0.25">
      <c r="A3321" s="78" t="s">
        <v>6548</v>
      </c>
      <c r="B3321" s="78" t="s">
        <v>10543</v>
      </c>
    </row>
    <row r="3322" spans="1:2" x14ac:dyDescent="0.25">
      <c r="A3322" s="78" t="s">
        <v>6549</v>
      </c>
      <c r="B3322" s="78" t="s">
        <v>10543</v>
      </c>
    </row>
    <row r="3323" spans="1:2" x14ac:dyDescent="0.25">
      <c r="A3323" s="78" t="s">
        <v>6550</v>
      </c>
      <c r="B3323" s="78" t="s">
        <v>10543</v>
      </c>
    </row>
    <row r="3324" spans="1:2" x14ac:dyDescent="0.25">
      <c r="A3324" s="78" t="s">
        <v>6551</v>
      </c>
      <c r="B3324" s="78" t="s">
        <v>10543</v>
      </c>
    </row>
    <row r="3325" spans="1:2" x14ac:dyDescent="0.25">
      <c r="A3325" s="78" t="s">
        <v>6552</v>
      </c>
      <c r="B3325" s="78" t="s">
        <v>10543</v>
      </c>
    </row>
    <row r="3326" spans="1:2" x14ac:dyDescent="0.25">
      <c r="A3326" s="78" t="s">
        <v>6553</v>
      </c>
      <c r="B3326" s="78" t="s">
        <v>10543</v>
      </c>
    </row>
    <row r="3327" spans="1:2" x14ac:dyDescent="0.25">
      <c r="A3327" s="78" t="s">
        <v>6554</v>
      </c>
      <c r="B3327" s="78" t="s">
        <v>10543</v>
      </c>
    </row>
    <row r="3328" spans="1:2" x14ac:dyDescent="0.25">
      <c r="A3328" s="78" t="s">
        <v>6555</v>
      </c>
      <c r="B3328" s="78" t="s">
        <v>10543</v>
      </c>
    </row>
    <row r="3329" spans="1:2" x14ac:dyDescent="0.25">
      <c r="A3329" s="78" t="s">
        <v>6556</v>
      </c>
      <c r="B3329" s="78" t="s">
        <v>10543</v>
      </c>
    </row>
    <row r="3330" spans="1:2" x14ac:dyDescent="0.25">
      <c r="A3330" s="78" t="s">
        <v>6557</v>
      </c>
      <c r="B3330" s="78" t="s">
        <v>10543</v>
      </c>
    </row>
    <row r="3331" spans="1:2" x14ac:dyDescent="0.25">
      <c r="A3331" s="78" t="s">
        <v>6558</v>
      </c>
      <c r="B3331" s="78" t="s">
        <v>10543</v>
      </c>
    </row>
    <row r="3332" spans="1:2" x14ac:dyDescent="0.25">
      <c r="A3332" s="78" t="s">
        <v>6559</v>
      </c>
      <c r="B3332" s="78" t="s">
        <v>10543</v>
      </c>
    </row>
    <row r="3333" spans="1:2" x14ac:dyDescent="0.25">
      <c r="A3333" s="78" t="s">
        <v>6560</v>
      </c>
      <c r="B3333" s="78" t="s">
        <v>10543</v>
      </c>
    </row>
    <row r="3334" spans="1:2" x14ac:dyDescent="0.25">
      <c r="A3334" s="78" t="s">
        <v>6561</v>
      </c>
      <c r="B3334" s="78" t="s">
        <v>10543</v>
      </c>
    </row>
    <row r="3335" spans="1:2" x14ac:dyDescent="0.25">
      <c r="A3335" s="78" t="s">
        <v>6562</v>
      </c>
      <c r="B3335" s="78" t="s">
        <v>10543</v>
      </c>
    </row>
    <row r="3336" spans="1:2" x14ac:dyDescent="0.25">
      <c r="A3336" s="78" t="s">
        <v>6563</v>
      </c>
      <c r="B3336" s="78" t="s">
        <v>10543</v>
      </c>
    </row>
    <row r="3337" spans="1:2" x14ac:dyDescent="0.25">
      <c r="A3337" s="78" t="s">
        <v>6564</v>
      </c>
      <c r="B3337" s="78" t="s">
        <v>10543</v>
      </c>
    </row>
    <row r="3338" spans="1:2" x14ac:dyDescent="0.25">
      <c r="A3338" s="78" t="s">
        <v>6565</v>
      </c>
      <c r="B3338" s="78" t="s">
        <v>10543</v>
      </c>
    </row>
    <row r="3339" spans="1:2" x14ac:dyDescent="0.25">
      <c r="A3339" s="78" t="s">
        <v>6566</v>
      </c>
      <c r="B3339" s="78" t="s">
        <v>10543</v>
      </c>
    </row>
    <row r="3340" spans="1:2" x14ac:dyDescent="0.25">
      <c r="A3340" s="78" t="s">
        <v>6567</v>
      </c>
      <c r="B3340" s="78" t="s">
        <v>10543</v>
      </c>
    </row>
    <row r="3341" spans="1:2" x14ac:dyDescent="0.25">
      <c r="A3341" s="78" t="s">
        <v>6568</v>
      </c>
      <c r="B3341" s="78" t="s">
        <v>10543</v>
      </c>
    </row>
    <row r="3342" spans="1:2" x14ac:dyDescent="0.25">
      <c r="A3342" s="78" t="s">
        <v>6569</v>
      </c>
      <c r="B3342" s="78" t="s">
        <v>10543</v>
      </c>
    </row>
    <row r="3343" spans="1:2" x14ac:dyDescent="0.25">
      <c r="A3343" s="78" t="s">
        <v>6570</v>
      </c>
      <c r="B3343" s="78" t="s">
        <v>10543</v>
      </c>
    </row>
    <row r="3344" spans="1:2" x14ac:dyDescent="0.25">
      <c r="A3344" s="78" t="s">
        <v>6571</v>
      </c>
      <c r="B3344" s="78" t="s">
        <v>10543</v>
      </c>
    </row>
    <row r="3345" spans="1:2" x14ac:dyDescent="0.25">
      <c r="A3345" s="78" t="s">
        <v>6572</v>
      </c>
      <c r="B3345" s="78" t="s">
        <v>10543</v>
      </c>
    </row>
    <row r="3346" spans="1:2" x14ac:dyDescent="0.25">
      <c r="A3346" s="78" t="s">
        <v>6573</v>
      </c>
      <c r="B3346" s="78" t="s">
        <v>10543</v>
      </c>
    </row>
    <row r="3347" spans="1:2" x14ac:dyDescent="0.25">
      <c r="A3347" s="78" t="s">
        <v>6574</v>
      </c>
      <c r="B3347" s="78" t="s">
        <v>10543</v>
      </c>
    </row>
    <row r="3348" spans="1:2" x14ac:dyDescent="0.25">
      <c r="A3348" s="78" t="s">
        <v>6575</v>
      </c>
      <c r="B3348" s="78" t="s">
        <v>10543</v>
      </c>
    </row>
    <row r="3349" spans="1:2" x14ac:dyDescent="0.25">
      <c r="A3349" s="78" t="s">
        <v>6576</v>
      </c>
      <c r="B3349" s="78" t="s">
        <v>10543</v>
      </c>
    </row>
    <row r="3350" spans="1:2" x14ac:dyDescent="0.25">
      <c r="A3350" s="78" t="s">
        <v>6577</v>
      </c>
      <c r="B3350" s="78" t="s">
        <v>10543</v>
      </c>
    </row>
    <row r="3351" spans="1:2" x14ac:dyDescent="0.25">
      <c r="A3351" s="78" t="s">
        <v>6578</v>
      </c>
      <c r="B3351" s="78" t="s">
        <v>10543</v>
      </c>
    </row>
    <row r="3352" spans="1:2" x14ac:dyDescent="0.25">
      <c r="A3352" s="78" t="s">
        <v>6579</v>
      </c>
      <c r="B3352" s="78" t="s">
        <v>10543</v>
      </c>
    </row>
    <row r="3353" spans="1:2" x14ac:dyDescent="0.25">
      <c r="A3353" s="78" t="s">
        <v>6580</v>
      </c>
      <c r="B3353" s="78" t="s">
        <v>10543</v>
      </c>
    </row>
    <row r="3354" spans="1:2" x14ac:dyDescent="0.25">
      <c r="A3354" s="78" t="s">
        <v>6581</v>
      </c>
      <c r="B3354" s="78" t="s">
        <v>10543</v>
      </c>
    </row>
    <row r="3355" spans="1:2" x14ac:dyDescent="0.25">
      <c r="A3355" s="78" t="s">
        <v>6582</v>
      </c>
      <c r="B3355" s="78" t="s">
        <v>10543</v>
      </c>
    </row>
    <row r="3356" spans="1:2" x14ac:dyDescent="0.25">
      <c r="A3356" s="78" t="s">
        <v>6583</v>
      </c>
      <c r="B3356" s="78" t="s">
        <v>10543</v>
      </c>
    </row>
    <row r="3357" spans="1:2" x14ac:dyDescent="0.25">
      <c r="A3357" s="78" t="s">
        <v>6584</v>
      </c>
      <c r="B3357" s="78" t="s">
        <v>10543</v>
      </c>
    </row>
    <row r="3358" spans="1:2" x14ac:dyDescent="0.25">
      <c r="A3358" s="78" t="s">
        <v>6585</v>
      </c>
      <c r="B3358" s="78" t="s">
        <v>10543</v>
      </c>
    </row>
    <row r="3359" spans="1:2" x14ac:dyDescent="0.25">
      <c r="A3359" s="78" t="s">
        <v>6586</v>
      </c>
      <c r="B3359" s="78" t="s">
        <v>10543</v>
      </c>
    </row>
    <row r="3360" spans="1:2" x14ac:dyDescent="0.25">
      <c r="A3360" s="78" t="s">
        <v>6587</v>
      </c>
      <c r="B3360" s="78" t="s">
        <v>10543</v>
      </c>
    </row>
    <row r="3361" spans="1:2" x14ac:dyDescent="0.25">
      <c r="A3361" s="78" t="s">
        <v>6588</v>
      </c>
      <c r="B3361" s="78" t="s">
        <v>10543</v>
      </c>
    </row>
    <row r="3362" spans="1:2" x14ac:dyDescent="0.25">
      <c r="A3362" s="78" t="s">
        <v>6589</v>
      </c>
      <c r="B3362" s="78" t="s">
        <v>10543</v>
      </c>
    </row>
    <row r="3363" spans="1:2" x14ac:dyDescent="0.25">
      <c r="A3363" s="78" t="s">
        <v>6590</v>
      </c>
      <c r="B3363" s="78" t="s">
        <v>10543</v>
      </c>
    </row>
    <row r="3364" spans="1:2" x14ac:dyDescent="0.25">
      <c r="A3364" s="78" t="s">
        <v>6591</v>
      </c>
      <c r="B3364" s="78" t="s">
        <v>10543</v>
      </c>
    </row>
    <row r="3365" spans="1:2" x14ac:dyDescent="0.25">
      <c r="A3365" s="78" t="s">
        <v>6592</v>
      </c>
      <c r="B3365" s="78" t="s">
        <v>10543</v>
      </c>
    </row>
    <row r="3366" spans="1:2" x14ac:dyDescent="0.25">
      <c r="A3366" s="78" t="s">
        <v>6593</v>
      </c>
      <c r="B3366" s="78" t="s">
        <v>10543</v>
      </c>
    </row>
    <row r="3367" spans="1:2" x14ac:dyDescent="0.25">
      <c r="A3367" s="78" t="s">
        <v>6594</v>
      </c>
      <c r="B3367" s="78" t="s">
        <v>10543</v>
      </c>
    </row>
    <row r="3368" spans="1:2" x14ac:dyDescent="0.25">
      <c r="A3368" s="78" t="s">
        <v>6595</v>
      </c>
      <c r="B3368" s="78" t="s">
        <v>10543</v>
      </c>
    </row>
    <row r="3369" spans="1:2" x14ac:dyDescent="0.25">
      <c r="A3369" s="78" t="s">
        <v>6596</v>
      </c>
      <c r="B3369" s="78" t="s">
        <v>10543</v>
      </c>
    </row>
    <row r="3370" spans="1:2" x14ac:dyDescent="0.25">
      <c r="A3370" s="78" t="s">
        <v>6597</v>
      </c>
      <c r="B3370" s="78" t="s">
        <v>10543</v>
      </c>
    </row>
    <row r="3371" spans="1:2" x14ac:dyDescent="0.25">
      <c r="A3371" s="78" t="s">
        <v>6598</v>
      </c>
      <c r="B3371" s="78" t="s">
        <v>10543</v>
      </c>
    </row>
    <row r="3372" spans="1:2" x14ac:dyDescent="0.25">
      <c r="A3372" s="78" t="s">
        <v>6599</v>
      </c>
      <c r="B3372" s="78" t="s">
        <v>10543</v>
      </c>
    </row>
    <row r="3373" spans="1:2" x14ac:dyDescent="0.25">
      <c r="A3373" s="78" t="s">
        <v>6600</v>
      </c>
      <c r="B3373" s="78" t="s">
        <v>10543</v>
      </c>
    </row>
    <row r="3374" spans="1:2" x14ac:dyDescent="0.25">
      <c r="A3374" s="78" t="s">
        <v>6601</v>
      </c>
      <c r="B3374" s="78" t="s">
        <v>10543</v>
      </c>
    </row>
    <row r="3375" spans="1:2" x14ac:dyDescent="0.25">
      <c r="A3375" s="78" t="s">
        <v>6602</v>
      </c>
      <c r="B3375" s="78" t="s">
        <v>10543</v>
      </c>
    </row>
    <row r="3376" spans="1:2" x14ac:dyDescent="0.25">
      <c r="A3376" s="78" t="s">
        <v>6603</v>
      </c>
      <c r="B3376" s="78" t="s">
        <v>10543</v>
      </c>
    </row>
    <row r="3377" spans="1:2" x14ac:dyDescent="0.25">
      <c r="A3377" s="78" t="s">
        <v>6604</v>
      </c>
      <c r="B3377" s="78" t="s">
        <v>10543</v>
      </c>
    </row>
    <row r="3378" spans="1:2" x14ac:dyDescent="0.25">
      <c r="A3378" s="78" t="s">
        <v>6605</v>
      </c>
      <c r="B3378" s="78" t="s">
        <v>10543</v>
      </c>
    </row>
    <row r="3379" spans="1:2" x14ac:dyDescent="0.25">
      <c r="A3379" s="78" t="s">
        <v>6606</v>
      </c>
      <c r="B3379" s="78" t="s">
        <v>10543</v>
      </c>
    </row>
    <row r="3380" spans="1:2" x14ac:dyDescent="0.25">
      <c r="A3380" s="78" t="s">
        <v>6607</v>
      </c>
      <c r="B3380" s="78" t="s">
        <v>10543</v>
      </c>
    </row>
    <row r="3381" spans="1:2" x14ac:dyDescent="0.25">
      <c r="A3381" s="78" t="s">
        <v>6608</v>
      </c>
      <c r="B3381" s="78" t="s">
        <v>10543</v>
      </c>
    </row>
    <row r="3382" spans="1:2" x14ac:dyDescent="0.25">
      <c r="A3382" s="78" t="s">
        <v>6609</v>
      </c>
      <c r="B3382" s="78" t="s">
        <v>10543</v>
      </c>
    </row>
    <row r="3383" spans="1:2" x14ac:dyDescent="0.25">
      <c r="A3383" s="78" t="s">
        <v>6610</v>
      </c>
      <c r="B3383" s="78" t="s">
        <v>10543</v>
      </c>
    </row>
    <row r="3384" spans="1:2" x14ac:dyDescent="0.25">
      <c r="A3384" s="78" t="s">
        <v>6611</v>
      </c>
      <c r="B3384" s="78" t="s">
        <v>10543</v>
      </c>
    </row>
    <row r="3385" spans="1:2" x14ac:dyDescent="0.25">
      <c r="A3385" s="78" t="s">
        <v>6612</v>
      </c>
      <c r="B3385" s="78" t="s">
        <v>10543</v>
      </c>
    </row>
    <row r="3386" spans="1:2" x14ac:dyDescent="0.25">
      <c r="A3386" s="78" t="s">
        <v>6613</v>
      </c>
      <c r="B3386" s="78" t="s">
        <v>10543</v>
      </c>
    </row>
    <row r="3387" spans="1:2" x14ac:dyDescent="0.25">
      <c r="A3387" s="78" t="s">
        <v>6614</v>
      </c>
      <c r="B3387" s="78" t="s">
        <v>10543</v>
      </c>
    </row>
    <row r="3388" spans="1:2" x14ac:dyDescent="0.25">
      <c r="A3388" s="78" t="s">
        <v>6615</v>
      </c>
      <c r="B3388" s="78" t="s">
        <v>10543</v>
      </c>
    </row>
    <row r="3389" spans="1:2" x14ac:dyDescent="0.25">
      <c r="A3389" s="78" t="s">
        <v>6616</v>
      </c>
      <c r="B3389" s="78" t="s">
        <v>10543</v>
      </c>
    </row>
    <row r="3390" spans="1:2" x14ac:dyDescent="0.25">
      <c r="A3390" s="78" t="s">
        <v>6617</v>
      </c>
      <c r="B3390" s="78" t="s">
        <v>10543</v>
      </c>
    </row>
    <row r="3391" spans="1:2" x14ac:dyDescent="0.25">
      <c r="A3391" s="78" t="s">
        <v>6618</v>
      </c>
      <c r="B3391" s="78" t="s">
        <v>10543</v>
      </c>
    </row>
    <row r="3392" spans="1:2" x14ac:dyDescent="0.25">
      <c r="A3392" s="78" t="s">
        <v>6619</v>
      </c>
      <c r="B3392" s="78" t="s">
        <v>10543</v>
      </c>
    </row>
    <row r="3393" spans="1:2" x14ac:dyDescent="0.25">
      <c r="A3393" s="78" t="s">
        <v>6620</v>
      </c>
      <c r="B3393" s="78" t="s">
        <v>10543</v>
      </c>
    </row>
    <row r="3394" spans="1:2" x14ac:dyDescent="0.25">
      <c r="A3394" s="78" t="s">
        <v>6621</v>
      </c>
      <c r="B3394" s="78" t="s">
        <v>10543</v>
      </c>
    </row>
    <row r="3395" spans="1:2" x14ac:dyDescent="0.25">
      <c r="A3395" s="78" t="s">
        <v>6622</v>
      </c>
      <c r="B3395" s="78" t="s">
        <v>10543</v>
      </c>
    </row>
    <row r="3396" spans="1:2" x14ac:dyDescent="0.25">
      <c r="A3396" s="78" t="s">
        <v>6623</v>
      </c>
      <c r="B3396" s="78" t="s">
        <v>10543</v>
      </c>
    </row>
    <row r="3397" spans="1:2" x14ac:dyDescent="0.25">
      <c r="A3397" s="78" t="s">
        <v>6624</v>
      </c>
      <c r="B3397" s="78" t="s">
        <v>10543</v>
      </c>
    </row>
    <row r="3398" spans="1:2" x14ac:dyDescent="0.25">
      <c r="A3398" s="78" t="s">
        <v>6625</v>
      </c>
      <c r="B3398" s="78" t="s">
        <v>10543</v>
      </c>
    </row>
    <row r="3399" spans="1:2" x14ac:dyDescent="0.25">
      <c r="A3399" s="78" t="s">
        <v>6626</v>
      </c>
      <c r="B3399" s="78" t="s">
        <v>10543</v>
      </c>
    </row>
    <row r="3400" spans="1:2" x14ac:dyDescent="0.25">
      <c r="A3400" s="78" t="s">
        <v>6627</v>
      </c>
      <c r="B3400" s="78" t="s">
        <v>10543</v>
      </c>
    </row>
    <row r="3401" spans="1:2" x14ac:dyDescent="0.25">
      <c r="A3401" s="78" t="s">
        <v>6628</v>
      </c>
      <c r="B3401" s="78" t="s">
        <v>10543</v>
      </c>
    </row>
    <row r="3402" spans="1:2" x14ac:dyDescent="0.25">
      <c r="A3402" s="78" t="s">
        <v>6629</v>
      </c>
      <c r="B3402" s="78" t="s">
        <v>10543</v>
      </c>
    </row>
    <row r="3403" spans="1:2" x14ac:dyDescent="0.25">
      <c r="A3403" s="78" t="s">
        <v>6630</v>
      </c>
      <c r="B3403" s="78" t="s">
        <v>10543</v>
      </c>
    </row>
    <row r="3404" spans="1:2" x14ac:dyDescent="0.25">
      <c r="A3404" s="78" t="s">
        <v>6631</v>
      </c>
      <c r="B3404" s="78" t="s">
        <v>10543</v>
      </c>
    </row>
    <row r="3405" spans="1:2" x14ac:dyDescent="0.25">
      <c r="A3405" s="78" t="s">
        <v>6632</v>
      </c>
      <c r="B3405" s="78" t="s">
        <v>10543</v>
      </c>
    </row>
    <row r="3406" spans="1:2" x14ac:dyDescent="0.25">
      <c r="A3406" s="78" t="s">
        <v>6633</v>
      </c>
      <c r="B3406" s="78" t="s">
        <v>10543</v>
      </c>
    </row>
    <row r="3407" spans="1:2" x14ac:dyDescent="0.25">
      <c r="A3407" s="78" t="s">
        <v>6634</v>
      </c>
      <c r="B3407" s="78" t="s">
        <v>10543</v>
      </c>
    </row>
    <row r="3408" spans="1:2" x14ac:dyDescent="0.25">
      <c r="A3408" s="78" t="s">
        <v>6635</v>
      </c>
      <c r="B3408" s="78" t="s">
        <v>10543</v>
      </c>
    </row>
    <row r="3409" spans="1:2" x14ac:dyDescent="0.25">
      <c r="A3409" s="78" t="s">
        <v>6636</v>
      </c>
      <c r="B3409" s="78" t="s">
        <v>10543</v>
      </c>
    </row>
    <row r="3410" spans="1:2" x14ac:dyDescent="0.25">
      <c r="A3410" s="78" t="s">
        <v>6637</v>
      </c>
      <c r="B3410" s="78" t="s">
        <v>10543</v>
      </c>
    </row>
    <row r="3411" spans="1:2" x14ac:dyDescent="0.25">
      <c r="A3411" s="78" t="s">
        <v>6638</v>
      </c>
      <c r="B3411" s="78" t="s">
        <v>10543</v>
      </c>
    </row>
    <row r="3412" spans="1:2" x14ac:dyDescent="0.25">
      <c r="A3412" s="78" t="s">
        <v>6639</v>
      </c>
      <c r="B3412" s="78" t="s">
        <v>10543</v>
      </c>
    </row>
    <row r="3413" spans="1:2" x14ac:dyDescent="0.25">
      <c r="A3413" s="78" t="s">
        <v>6640</v>
      </c>
      <c r="B3413" s="78" t="s">
        <v>10543</v>
      </c>
    </row>
    <row r="3414" spans="1:2" x14ac:dyDescent="0.25">
      <c r="A3414" s="78" t="s">
        <v>6641</v>
      </c>
      <c r="B3414" s="78" t="s">
        <v>10543</v>
      </c>
    </row>
    <row r="3415" spans="1:2" x14ac:dyDescent="0.25">
      <c r="A3415" s="78" t="s">
        <v>6642</v>
      </c>
      <c r="B3415" s="78" t="s">
        <v>10543</v>
      </c>
    </row>
    <row r="3416" spans="1:2" x14ac:dyDescent="0.25">
      <c r="A3416" s="78" t="s">
        <v>6643</v>
      </c>
      <c r="B3416" s="78" t="s">
        <v>10543</v>
      </c>
    </row>
    <row r="3417" spans="1:2" x14ac:dyDescent="0.25">
      <c r="A3417" s="78" t="s">
        <v>6644</v>
      </c>
      <c r="B3417" s="78" t="s">
        <v>10543</v>
      </c>
    </row>
    <row r="3418" spans="1:2" x14ac:dyDescent="0.25">
      <c r="A3418" s="78" t="s">
        <v>6645</v>
      </c>
      <c r="B3418" s="78" t="s">
        <v>10543</v>
      </c>
    </row>
    <row r="3419" spans="1:2" x14ac:dyDescent="0.25">
      <c r="A3419" s="78" t="s">
        <v>6646</v>
      </c>
      <c r="B3419" s="78" t="s">
        <v>10543</v>
      </c>
    </row>
    <row r="3420" spans="1:2" x14ac:dyDescent="0.25">
      <c r="A3420" s="78" t="s">
        <v>6647</v>
      </c>
      <c r="B3420" s="78" t="s">
        <v>10543</v>
      </c>
    </row>
    <row r="3421" spans="1:2" x14ac:dyDescent="0.25">
      <c r="A3421" s="78" t="s">
        <v>6648</v>
      </c>
      <c r="B3421" s="78" t="s">
        <v>10543</v>
      </c>
    </row>
    <row r="3422" spans="1:2" x14ac:dyDescent="0.25">
      <c r="A3422" s="78" t="s">
        <v>6649</v>
      </c>
      <c r="B3422" s="78" t="s">
        <v>10543</v>
      </c>
    </row>
    <row r="3423" spans="1:2" x14ac:dyDescent="0.25">
      <c r="A3423" s="78" t="s">
        <v>6650</v>
      </c>
      <c r="B3423" s="78" t="s">
        <v>10543</v>
      </c>
    </row>
    <row r="3424" spans="1:2" x14ac:dyDescent="0.25">
      <c r="A3424" s="78" t="s">
        <v>6651</v>
      </c>
      <c r="B3424" s="78" t="s">
        <v>10543</v>
      </c>
    </row>
    <row r="3425" spans="1:2" x14ac:dyDescent="0.25">
      <c r="A3425" s="78" t="s">
        <v>6652</v>
      </c>
      <c r="B3425" s="78" t="s">
        <v>10543</v>
      </c>
    </row>
    <row r="3426" spans="1:2" x14ac:dyDescent="0.25">
      <c r="A3426" s="78" t="s">
        <v>6653</v>
      </c>
      <c r="B3426" s="78" t="s">
        <v>10543</v>
      </c>
    </row>
    <row r="3427" spans="1:2" x14ac:dyDescent="0.25">
      <c r="A3427" s="78" t="s">
        <v>6654</v>
      </c>
      <c r="B3427" s="78" t="s">
        <v>10543</v>
      </c>
    </row>
    <row r="3428" spans="1:2" x14ac:dyDescent="0.25">
      <c r="A3428" s="78" t="s">
        <v>6655</v>
      </c>
      <c r="B3428" s="78" t="s">
        <v>10543</v>
      </c>
    </row>
    <row r="3429" spans="1:2" x14ac:dyDescent="0.25">
      <c r="A3429" s="78" t="s">
        <v>6656</v>
      </c>
      <c r="B3429" s="78" t="s">
        <v>10543</v>
      </c>
    </row>
    <row r="3430" spans="1:2" x14ac:dyDescent="0.25">
      <c r="A3430" s="78" t="s">
        <v>6657</v>
      </c>
      <c r="B3430" s="78" t="s">
        <v>10543</v>
      </c>
    </row>
    <row r="3431" spans="1:2" x14ac:dyDescent="0.25">
      <c r="A3431" s="78" t="s">
        <v>6658</v>
      </c>
      <c r="B3431" s="78" t="s">
        <v>10543</v>
      </c>
    </row>
    <row r="3432" spans="1:2" x14ac:dyDescent="0.25">
      <c r="A3432" s="78" t="s">
        <v>6659</v>
      </c>
      <c r="B3432" s="78" t="s">
        <v>10543</v>
      </c>
    </row>
    <row r="3433" spans="1:2" x14ac:dyDescent="0.25">
      <c r="A3433" s="78" t="s">
        <v>6660</v>
      </c>
      <c r="B3433" s="78" t="s">
        <v>10543</v>
      </c>
    </row>
    <row r="3434" spans="1:2" x14ac:dyDescent="0.25">
      <c r="A3434" s="78" t="s">
        <v>6661</v>
      </c>
      <c r="B3434" s="78" t="s">
        <v>10543</v>
      </c>
    </row>
    <row r="3435" spans="1:2" x14ac:dyDescent="0.25">
      <c r="A3435" s="78" t="s">
        <v>6662</v>
      </c>
      <c r="B3435" s="78" t="s">
        <v>10543</v>
      </c>
    </row>
    <row r="3436" spans="1:2" x14ac:dyDescent="0.25">
      <c r="A3436" s="78" t="s">
        <v>6663</v>
      </c>
      <c r="B3436" s="78" t="s">
        <v>10543</v>
      </c>
    </row>
    <row r="3437" spans="1:2" x14ac:dyDescent="0.25">
      <c r="A3437" s="78" t="s">
        <v>6664</v>
      </c>
      <c r="B3437" s="78" t="s">
        <v>10543</v>
      </c>
    </row>
    <row r="3438" spans="1:2" x14ac:dyDescent="0.25">
      <c r="A3438" s="78" t="s">
        <v>6665</v>
      </c>
      <c r="B3438" s="78" t="s">
        <v>10543</v>
      </c>
    </row>
    <row r="3439" spans="1:2" x14ac:dyDescent="0.25">
      <c r="A3439" s="78" t="s">
        <v>6666</v>
      </c>
      <c r="B3439" s="78" t="s">
        <v>10543</v>
      </c>
    </row>
    <row r="3440" spans="1:2" x14ac:dyDescent="0.25">
      <c r="A3440" s="78" t="s">
        <v>6667</v>
      </c>
      <c r="B3440" s="78" t="s">
        <v>10543</v>
      </c>
    </row>
    <row r="3441" spans="1:2" x14ac:dyDescent="0.25">
      <c r="A3441" s="78" t="s">
        <v>6668</v>
      </c>
      <c r="B3441" s="78" t="s">
        <v>10543</v>
      </c>
    </row>
    <row r="3442" spans="1:2" x14ac:dyDescent="0.25">
      <c r="A3442" s="78" t="s">
        <v>6669</v>
      </c>
      <c r="B3442" s="78" t="s">
        <v>10543</v>
      </c>
    </row>
    <row r="3443" spans="1:2" x14ac:dyDescent="0.25">
      <c r="A3443" s="78" t="s">
        <v>6670</v>
      </c>
      <c r="B3443" s="78" t="s">
        <v>10543</v>
      </c>
    </row>
    <row r="3444" spans="1:2" x14ac:dyDescent="0.25">
      <c r="A3444" s="78" t="s">
        <v>6671</v>
      </c>
      <c r="B3444" s="78" t="s">
        <v>10543</v>
      </c>
    </row>
    <row r="3445" spans="1:2" x14ac:dyDescent="0.25">
      <c r="A3445" s="78" t="s">
        <v>6672</v>
      </c>
      <c r="B3445" s="78" t="s">
        <v>10543</v>
      </c>
    </row>
    <row r="3446" spans="1:2" x14ac:dyDescent="0.25">
      <c r="A3446" s="78" t="s">
        <v>6673</v>
      </c>
      <c r="B3446" s="78" t="s">
        <v>10543</v>
      </c>
    </row>
    <row r="3447" spans="1:2" x14ac:dyDescent="0.25">
      <c r="A3447" s="78" t="s">
        <v>6674</v>
      </c>
      <c r="B3447" s="78" t="s">
        <v>10543</v>
      </c>
    </row>
    <row r="3448" spans="1:2" x14ac:dyDescent="0.25">
      <c r="A3448" s="78" t="s">
        <v>6675</v>
      </c>
      <c r="B3448" s="78" t="s">
        <v>10543</v>
      </c>
    </row>
    <row r="3449" spans="1:2" x14ac:dyDescent="0.25">
      <c r="A3449" s="78" t="s">
        <v>6676</v>
      </c>
      <c r="B3449" s="78" t="s">
        <v>10543</v>
      </c>
    </row>
    <row r="3450" spans="1:2" x14ac:dyDescent="0.25">
      <c r="A3450" s="78" t="s">
        <v>6677</v>
      </c>
      <c r="B3450" s="78" t="s">
        <v>10543</v>
      </c>
    </row>
    <row r="3451" spans="1:2" x14ac:dyDescent="0.25">
      <c r="A3451" s="78" t="s">
        <v>6678</v>
      </c>
      <c r="B3451" s="78" t="s">
        <v>10543</v>
      </c>
    </row>
    <row r="3452" spans="1:2" x14ac:dyDescent="0.25">
      <c r="A3452" s="78" t="s">
        <v>6679</v>
      </c>
      <c r="B3452" s="78" t="s">
        <v>10543</v>
      </c>
    </row>
    <row r="3453" spans="1:2" x14ac:dyDescent="0.25">
      <c r="A3453" s="78" t="s">
        <v>6680</v>
      </c>
      <c r="B3453" s="78" t="s">
        <v>10543</v>
      </c>
    </row>
    <row r="3454" spans="1:2" x14ac:dyDescent="0.25">
      <c r="A3454" s="78" t="s">
        <v>6681</v>
      </c>
      <c r="B3454" s="78" t="s">
        <v>10543</v>
      </c>
    </row>
    <row r="3455" spans="1:2" x14ac:dyDescent="0.25">
      <c r="A3455" s="78" t="s">
        <v>6682</v>
      </c>
      <c r="B3455" s="78" t="s">
        <v>10543</v>
      </c>
    </row>
    <row r="3456" spans="1:2" x14ac:dyDescent="0.25">
      <c r="A3456" s="78" t="s">
        <v>6683</v>
      </c>
      <c r="B3456" s="78" t="s">
        <v>10543</v>
      </c>
    </row>
    <row r="3457" spans="1:2" x14ac:dyDescent="0.25">
      <c r="A3457" s="78" t="s">
        <v>6684</v>
      </c>
      <c r="B3457" s="78" t="s">
        <v>10543</v>
      </c>
    </row>
    <row r="3458" spans="1:2" x14ac:dyDescent="0.25">
      <c r="A3458" s="78" t="s">
        <v>6685</v>
      </c>
      <c r="B3458" s="78" t="s">
        <v>10543</v>
      </c>
    </row>
    <row r="3459" spans="1:2" x14ac:dyDescent="0.25">
      <c r="A3459" s="78" t="s">
        <v>6686</v>
      </c>
      <c r="B3459" s="78" t="s">
        <v>10543</v>
      </c>
    </row>
    <row r="3460" spans="1:2" x14ac:dyDescent="0.25">
      <c r="A3460" s="78" t="s">
        <v>6687</v>
      </c>
      <c r="B3460" s="78" t="s">
        <v>10543</v>
      </c>
    </row>
    <row r="3461" spans="1:2" x14ac:dyDescent="0.25">
      <c r="A3461" s="78" t="s">
        <v>6688</v>
      </c>
      <c r="B3461" s="78" t="s">
        <v>10543</v>
      </c>
    </row>
    <row r="3462" spans="1:2" x14ac:dyDescent="0.25">
      <c r="A3462" s="78" t="s">
        <v>6689</v>
      </c>
      <c r="B3462" s="78" t="s">
        <v>10543</v>
      </c>
    </row>
    <row r="3463" spans="1:2" x14ac:dyDescent="0.25">
      <c r="A3463" s="78" t="s">
        <v>6690</v>
      </c>
      <c r="B3463" s="78" t="s">
        <v>10543</v>
      </c>
    </row>
    <row r="3464" spans="1:2" x14ac:dyDescent="0.25">
      <c r="A3464" s="78" t="s">
        <v>6691</v>
      </c>
      <c r="B3464" s="78" t="s">
        <v>10543</v>
      </c>
    </row>
    <row r="3465" spans="1:2" x14ac:dyDescent="0.25">
      <c r="A3465" s="78" t="s">
        <v>6692</v>
      </c>
      <c r="B3465" s="78" t="s">
        <v>10543</v>
      </c>
    </row>
    <row r="3466" spans="1:2" x14ac:dyDescent="0.25">
      <c r="A3466" s="78" t="s">
        <v>6693</v>
      </c>
      <c r="B3466" s="78" t="s">
        <v>10543</v>
      </c>
    </row>
    <row r="3467" spans="1:2" x14ac:dyDescent="0.25">
      <c r="A3467" s="78" t="s">
        <v>6694</v>
      </c>
      <c r="B3467" s="78" t="s">
        <v>10543</v>
      </c>
    </row>
    <row r="3468" spans="1:2" x14ac:dyDescent="0.25">
      <c r="A3468" s="78" t="s">
        <v>6695</v>
      </c>
      <c r="B3468" s="78" t="s">
        <v>10543</v>
      </c>
    </row>
    <row r="3469" spans="1:2" x14ac:dyDescent="0.25">
      <c r="A3469" s="78" t="s">
        <v>6696</v>
      </c>
      <c r="B3469" s="78" t="s">
        <v>10543</v>
      </c>
    </row>
    <row r="3470" spans="1:2" x14ac:dyDescent="0.25">
      <c r="A3470" s="78" t="s">
        <v>6697</v>
      </c>
      <c r="B3470" s="78" t="s">
        <v>10543</v>
      </c>
    </row>
    <row r="3471" spans="1:2" x14ac:dyDescent="0.25">
      <c r="A3471" s="78" t="s">
        <v>6698</v>
      </c>
      <c r="B3471" s="78" t="s">
        <v>10543</v>
      </c>
    </row>
    <row r="3472" spans="1:2" x14ac:dyDescent="0.25">
      <c r="A3472" s="78" t="s">
        <v>6699</v>
      </c>
      <c r="B3472" s="78" t="s">
        <v>10543</v>
      </c>
    </row>
    <row r="3473" spans="1:2" x14ac:dyDescent="0.25">
      <c r="A3473" s="78" t="s">
        <v>6700</v>
      </c>
      <c r="B3473" s="78" t="s">
        <v>10543</v>
      </c>
    </row>
    <row r="3474" spans="1:2" x14ac:dyDescent="0.25">
      <c r="A3474" s="78" t="s">
        <v>6701</v>
      </c>
      <c r="B3474" s="78" t="s">
        <v>10543</v>
      </c>
    </row>
    <row r="3475" spans="1:2" x14ac:dyDescent="0.25">
      <c r="A3475" s="78" t="s">
        <v>6702</v>
      </c>
      <c r="B3475" s="78" t="s">
        <v>10543</v>
      </c>
    </row>
    <row r="3476" spans="1:2" x14ac:dyDescent="0.25">
      <c r="A3476" s="78" t="s">
        <v>6703</v>
      </c>
      <c r="B3476" s="78" t="s">
        <v>10543</v>
      </c>
    </row>
    <row r="3477" spans="1:2" x14ac:dyDescent="0.25">
      <c r="A3477" s="78" t="s">
        <v>6704</v>
      </c>
      <c r="B3477" s="78" t="s">
        <v>10543</v>
      </c>
    </row>
    <row r="3478" spans="1:2" x14ac:dyDescent="0.25">
      <c r="A3478" s="78" t="s">
        <v>6705</v>
      </c>
      <c r="B3478" s="78" t="s">
        <v>10543</v>
      </c>
    </row>
    <row r="3479" spans="1:2" x14ac:dyDescent="0.25">
      <c r="A3479" s="78" t="s">
        <v>6706</v>
      </c>
      <c r="B3479" s="78" t="s">
        <v>10543</v>
      </c>
    </row>
    <row r="3480" spans="1:2" x14ac:dyDescent="0.25">
      <c r="A3480" s="78" t="s">
        <v>6707</v>
      </c>
      <c r="B3480" s="78" t="s">
        <v>10543</v>
      </c>
    </row>
    <row r="3481" spans="1:2" x14ac:dyDescent="0.25">
      <c r="A3481" s="78" t="s">
        <v>6708</v>
      </c>
      <c r="B3481" s="78" t="s">
        <v>10543</v>
      </c>
    </row>
    <row r="3482" spans="1:2" x14ac:dyDescent="0.25">
      <c r="A3482" s="78" t="s">
        <v>6709</v>
      </c>
      <c r="B3482" s="78" t="s">
        <v>10543</v>
      </c>
    </row>
    <row r="3483" spans="1:2" x14ac:dyDescent="0.25">
      <c r="A3483" s="78" t="s">
        <v>6710</v>
      </c>
      <c r="B3483" s="78" t="s">
        <v>10543</v>
      </c>
    </row>
    <row r="3484" spans="1:2" x14ac:dyDescent="0.25">
      <c r="A3484" s="78" t="s">
        <v>6711</v>
      </c>
      <c r="B3484" s="78" t="s">
        <v>10543</v>
      </c>
    </row>
    <row r="3485" spans="1:2" x14ac:dyDescent="0.25">
      <c r="A3485" s="78" t="s">
        <v>6712</v>
      </c>
      <c r="B3485" s="78" t="s">
        <v>10543</v>
      </c>
    </row>
    <row r="3486" spans="1:2" x14ac:dyDescent="0.25">
      <c r="A3486" s="78" t="s">
        <v>6713</v>
      </c>
      <c r="B3486" s="78" t="s">
        <v>10543</v>
      </c>
    </row>
    <row r="3487" spans="1:2" x14ac:dyDescent="0.25">
      <c r="A3487" s="78" t="s">
        <v>6714</v>
      </c>
      <c r="B3487" s="78" t="s">
        <v>10543</v>
      </c>
    </row>
    <row r="3488" spans="1:2" x14ac:dyDescent="0.25">
      <c r="A3488" s="78" t="s">
        <v>6715</v>
      </c>
      <c r="B3488" s="78" t="s">
        <v>10543</v>
      </c>
    </row>
    <row r="3489" spans="1:2" x14ac:dyDescent="0.25">
      <c r="A3489" s="78" t="s">
        <v>6716</v>
      </c>
      <c r="B3489" s="78" t="s">
        <v>10543</v>
      </c>
    </row>
    <row r="3490" spans="1:2" x14ac:dyDescent="0.25">
      <c r="A3490" s="78" t="s">
        <v>6717</v>
      </c>
      <c r="B3490" s="78" t="s">
        <v>10543</v>
      </c>
    </row>
    <row r="3491" spans="1:2" x14ac:dyDescent="0.25">
      <c r="A3491" s="78" t="s">
        <v>6718</v>
      </c>
      <c r="B3491" s="78" t="s">
        <v>10543</v>
      </c>
    </row>
    <row r="3492" spans="1:2" x14ac:dyDescent="0.25">
      <c r="A3492" s="78" t="s">
        <v>6719</v>
      </c>
      <c r="B3492" s="78" t="s">
        <v>10543</v>
      </c>
    </row>
    <row r="3493" spans="1:2" x14ac:dyDescent="0.25">
      <c r="A3493" s="78" t="s">
        <v>6720</v>
      </c>
      <c r="B3493" s="78" t="s">
        <v>10543</v>
      </c>
    </row>
    <row r="3494" spans="1:2" x14ac:dyDescent="0.25">
      <c r="A3494" s="78" t="s">
        <v>6721</v>
      </c>
      <c r="B3494" s="78" t="s">
        <v>10543</v>
      </c>
    </row>
    <row r="3495" spans="1:2" x14ac:dyDescent="0.25">
      <c r="A3495" s="78" t="s">
        <v>6722</v>
      </c>
      <c r="B3495" s="78" t="s">
        <v>10543</v>
      </c>
    </row>
    <row r="3496" spans="1:2" x14ac:dyDescent="0.25">
      <c r="A3496" s="78" t="s">
        <v>6723</v>
      </c>
      <c r="B3496" s="78" t="s">
        <v>10543</v>
      </c>
    </row>
    <row r="3497" spans="1:2" x14ac:dyDescent="0.25">
      <c r="A3497" s="78" t="s">
        <v>6724</v>
      </c>
      <c r="B3497" s="78" t="s">
        <v>10543</v>
      </c>
    </row>
    <row r="3498" spans="1:2" x14ac:dyDescent="0.25">
      <c r="A3498" s="78" t="s">
        <v>6725</v>
      </c>
      <c r="B3498" s="78" t="s">
        <v>10543</v>
      </c>
    </row>
    <row r="3499" spans="1:2" x14ac:dyDescent="0.25">
      <c r="A3499" s="78" t="s">
        <v>6726</v>
      </c>
      <c r="B3499" s="78" t="s">
        <v>10543</v>
      </c>
    </row>
    <row r="3500" spans="1:2" x14ac:dyDescent="0.25">
      <c r="A3500" s="78" t="s">
        <v>6727</v>
      </c>
      <c r="B3500" s="78" t="s">
        <v>10543</v>
      </c>
    </row>
    <row r="3501" spans="1:2" x14ac:dyDescent="0.25">
      <c r="A3501" s="78" t="s">
        <v>6728</v>
      </c>
      <c r="B3501" s="78" t="s">
        <v>10543</v>
      </c>
    </row>
    <row r="3502" spans="1:2" x14ac:dyDescent="0.25">
      <c r="A3502" s="78" t="s">
        <v>6729</v>
      </c>
      <c r="B3502" s="78" t="s">
        <v>10543</v>
      </c>
    </row>
    <row r="3503" spans="1:2" x14ac:dyDescent="0.25">
      <c r="A3503" s="78" t="s">
        <v>6730</v>
      </c>
      <c r="B3503" s="78" t="s">
        <v>10543</v>
      </c>
    </row>
    <row r="3504" spans="1:2" x14ac:dyDescent="0.25">
      <c r="A3504" s="78" t="s">
        <v>6731</v>
      </c>
      <c r="B3504" s="78" t="s">
        <v>10543</v>
      </c>
    </row>
    <row r="3505" spans="1:2" x14ac:dyDescent="0.25">
      <c r="A3505" s="78" t="s">
        <v>6732</v>
      </c>
      <c r="B3505" s="78" t="s">
        <v>10543</v>
      </c>
    </row>
    <row r="3506" spans="1:2" x14ac:dyDescent="0.25">
      <c r="A3506" s="78" t="s">
        <v>6733</v>
      </c>
      <c r="B3506" s="78" t="s">
        <v>10543</v>
      </c>
    </row>
    <row r="3507" spans="1:2" x14ac:dyDescent="0.25">
      <c r="A3507" s="78" t="s">
        <v>6734</v>
      </c>
      <c r="B3507" s="78" t="s">
        <v>10543</v>
      </c>
    </row>
    <row r="3508" spans="1:2" x14ac:dyDescent="0.25">
      <c r="A3508" s="78" t="s">
        <v>6735</v>
      </c>
      <c r="B3508" s="78" t="s">
        <v>10543</v>
      </c>
    </row>
    <row r="3509" spans="1:2" x14ac:dyDescent="0.25">
      <c r="A3509" s="78" t="s">
        <v>6736</v>
      </c>
      <c r="B3509" s="78" t="s">
        <v>10543</v>
      </c>
    </row>
    <row r="3510" spans="1:2" x14ac:dyDescent="0.25">
      <c r="A3510" s="78" t="s">
        <v>6737</v>
      </c>
      <c r="B3510" s="78" t="s">
        <v>10543</v>
      </c>
    </row>
    <row r="3511" spans="1:2" x14ac:dyDescent="0.25">
      <c r="A3511" s="78" t="s">
        <v>6738</v>
      </c>
      <c r="B3511" s="78" t="s">
        <v>10543</v>
      </c>
    </row>
    <row r="3512" spans="1:2" x14ac:dyDescent="0.25">
      <c r="A3512" s="78" t="s">
        <v>6739</v>
      </c>
      <c r="B3512" s="78" t="s">
        <v>10543</v>
      </c>
    </row>
    <row r="3513" spans="1:2" x14ac:dyDescent="0.25">
      <c r="A3513" s="78" t="s">
        <v>6740</v>
      </c>
      <c r="B3513" s="78" t="s">
        <v>10543</v>
      </c>
    </row>
    <row r="3514" spans="1:2" x14ac:dyDescent="0.25">
      <c r="A3514" s="78" t="s">
        <v>6741</v>
      </c>
      <c r="B3514" s="78" t="s">
        <v>10543</v>
      </c>
    </row>
    <row r="3515" spans="1:2" x14ac:dyDescent="0.25">
      <c r="A3515" s="78" t="s">
        <v>6742</v>
      </c>
      <c r="B3515" s="78" t="s">
        <v>10543</v>
      </c>
    </row>
    <row r="3516" spans="1:2" x14ac:dyDescent="0.25">
      <c r="A3516" s="78" t="s">
        <v>6743</v>
      </c>
      <c r="B3516" s="78" t="s">
        <v>10543</v>
      </c>
    </row>
    <row r="3517" spans="1:2" x14ac:dyDescent="0.25">
      <c r="A3517" s="78" t="s">
        <v>6744</v>
      </c>
      <c r="B3517" s="78" t="s">
        <v>10543</v>
      </c>
    </row>
    <row r="3518" spans="1:2" x14ac:dyDescent="0.25">
      <c r="A3518" s="78" t="s">
        <v>6745</v>
      </c>
      <c r="B3518" s="78" t="s">
        <v>10543</v>
      </c>
    </row>
    <row r="3519" spans="1:2" x14ac:dyDescent="0.25">
      <c r="A3519" s="78" t="s">
        <v>6746</v>
      </c>
      <c r="B3519" s="78" t="s">
        <v>10543</v>
      </c>
    </row>
    <row r="3520" spans="1:2" x14ac:dyDescent="0.25">
      <c r="A3520" s="78" t="s">
        <v>6747</v>
      </c>
      <c r="B3520" s="78" t="s">
        <v>10543</v>
      </c>
    </row>
    <row r="3521" spans="1:2" x14ac:dyDescent="0.25">
      <c r="A3521" s="78" t="s">
        <v>6748</v>
      </c>
      <c r="B3521" s="78" t="s">
        <v>10543</v>
      </c>
    </row>
    <row r="3522" spans="1:2" x14ac:dyDescent="0.25">
      <c r="A3522" s="78" t="s">
        <v>6749</v>
      </c>
      <c r="B3522" s="78" t="s">
        <v>10543</v>
      </c>
    </row>
    <row r="3523" spans="1:2" x14ac:dyDescent="0.25">
      <c r="A3523" s="78" t="s">
        <v>6750</v>
      </c>
      <c r="B3523" s="78" t="s">
        <v>10543</v>
      </c>
    </row>
    <row r="3524" spans="1:2" x14ac:dyDescent="0.25">
      <c r="A3524" s="78" t="s">
        <v>6751</v>
      </c>
      <c r="B3524" s="78" t="s">
        <v>10543</v>
      </c>
    </row>
    <row r="3525" spans="1:2" x14ac:dyDescent="0.25">
      <c r="A3525" s="78" t="s">
        <v>6752</v>
      </c>
      <c r="B3525" s="78" t="s">
        <v>10543</v>
      </c>
    </row>
    <row r="3526" spans="1:2" x14ac:dyDescent="0.25">
      <c r="A3526" s="78" t="s">
        <v>6753</v>
      </c>
      <c r="B3526" s="78" t="s">
        <v>10543</v>
      </c>
    </row>
    <row r="3527" spans="1:2" x14ac:dyDescent="0.25">
      <c r="A3527" s="78" t="s">
        <v>6754</v>
      </c>
      <c r="B3527" s="78" t="s">
        <v>10543</v>
      </c>
    </row>
    <row r="3528" spans="1:2" x14ac:dyDescent="0.25">
      <c r="A3528" s="78" t="s">
        <v>6755</v>
      </c>
      <c r="B3528" s="78" t="s">
        <v>10543</v>
      </c>
    </row>
    <row r="3529" spans="1:2" x14ac:dyDescent="0.25">
      <c r="A3529" s="78" t="s">
        <v>6756</v>
      </c>
      <c r="B3529" s="78" t="s">
        <v>10543</v>
      </c>
    </row>
    <row r="3530" spans="1:2" x14ac:dyDescent="0.25">
      <c r="A3530" s="78" t="s">
        <v>6757</v>
      </c>
      <c r="B3530" s="78" t="s">
        <v>10543</v>
      </c>
    </row>
    <row r="3531" spans="1:2" x14ac:dyDescent="0.25">
      <c r="A3531" s="78" t="s">
        <v>6758</v>
      </c>
      <c r="B3531" s="78" t="s">
        <v>10543</v>
      </c>
    </row>
    <row r="3532" spans="1:2" x14ac:dyDescent="0.25">
      <c r="A3532" s="78" t="s">
        <v>6759</v>
      </c>
      <c r="B3532" s="78" t="s">
        <v>10543</v>
      </c>
    </row>
    <row r="3533" spans="1:2" x14ac:dyDescent="0.25">
      <c r="A3533" s="78" t="s">
        <v>6760</v>
      </c>
      <c r="B3533" s="78" t="s">
        <v>10543</v>
      </c>
    </row>
    <row r="3534" spans="1:2" x14ac:dyDescent="0.25">
      <c r="A3534" s="78" t="s">
        <v>6761</v>
      </c>
      <c r="B3534" s="78" t="s">
        <v>10543</v>
      </c>
    </row>
    <row r="3535" spans="1:2" x14ac:dyDescent="0.25">
      <c r="A3535" s="78" t="s">
        <v>6762</v>
      </c>
      <c r="B3535" s="78" t="s">
        <v>10543</v>
      </c>
    </row>
    <row r="3536" spans="1:2" x14ac:dyDescent="0.25">
      <c r="A3536" s="78" t="s">
        <v>6763</v>
      </c>
      <c r="B3536" s="78" t="s">
        <v>10543</v>
      </c>
    </row>
    <row r="3537" spans="1:2" x14ac:dyDescent="0.25">
      <c r="A3537" s="78" t="s">
        <v>6764</v>
      </c>
      <c r="B3537" s="78" t="s">
        <v>10543</v>
      </c>
    </row>
    <row r="3538" spans="1:2" x14ac:dyDescent="0.25">
      <c r="A3538" s="78" t="s">
        <v>6765</v>
      </c>
      <c r="B3538" s="78" t="s">
        <v>10543</v>
      </c>
    </row>
    <row r="3539" spans="1:2" x14ac:dyDescent="0.25">
      <c r="A3539" s="78" t="s">
        <v>6766</v>
      </c>
      <c r="B3539" s="78" t="s">
        <v>10543</v>
      </c>
    </row>
    <row r="3540" spans="1:2" x14ac:dyDescent="0.25">
      <c r="A3540" s="78" t="s">
        <v>6767</v>
      </c>
      <c r="B3540" s="78" t="s">
        <v>10543</v>
      </c>
    </row>
    <row r="3541" spans="1:2" x14ac:dyDescent="0.25">
      <c r="A3541" s="78" t="s">
        <v>6768</v>
      </c>
      <c r="B3541" s="78" t="s">
        <v>10543</v>
      </c>
    </row>
    <row r="3542" spans="1:2" x14ac:dyDescent="0.25">
      <c r="A3542" s="78" t="s">
        <v>6769</v>
      </c>
      <c r="B3542" s="78" t="s">
        <v>10543</v>
      </c>
    </row>
    <row r="3543" spans="1:2" x14ac:dyDescent="0.25">
      <c r="A3543" s="78" t="s">
        <v>6770</v>
      </c>
      <c r="B3543" s="78" t="s">
        <v>10543</v>
      </c>
    </row>
    <row r="3544" spans="1:2" x14ac:dyDescent="0.25">
      <c r="A3544" s="78" t="s">
        <v>6771</v>
      </c>
      <c r="B3544" s="78" t="s">
        <v>10543</v>
      </c>
    </row>
    <row r="3545" spans="1:2" x14ac:dyDescent="0.25">
      <c r="A3545" s="78" t="s">
        <v>6772</v>
      </c>
      <c r="B3545" s="78" t="s">
        <v>10543</v>
      </c>
    </row>
    <row r="3546" spans="1:2" x14ac:dyDescent="0.25">
      <c r="A3546" s="78" t="s">
        <v>6773</v>
      </c>
      <c r="B3546" s="78" t="s">
        <v>10543</v>
      </c>
    </row>
    <row r="3547" spans="1:2" x14ac:dyDescent="0.25">
      <c r="A3547" s="78" t="s">
        <v>6774</v>
      </c>
      <c r="B3547" s="78" t="s">
        <v>10543</v>
      </c>
    </row>
    <row r="3548" spans="1:2" x14ac:dyDescent="0.25">
      <c r="A3548" s="78" t="s">
        <v>6775</v>
      </c>
      <c r="B3548" s="78" t="s">
        <v>10543</v>
      </c>
    </row>
    <row r="3549" spans="1:2" x14ac:dyDescent="0.25">
      <c r="A3549" s="78" t="s">
        <v>6776</v>
      </c>
      <c r="B3549" s="78" t="s">
        <v>10543</v>
      </c>
    </row>
    <row r="3550" spans="1:2" x14ac:dyDescent="0.25">
      <c r="A3550" s="78" t="s">
        <v>6777</v>
      </c>
      <c r="B3550" s="78" t="s">
        <v>10543</v>
      </c>
    </row>
    <row r="3551" spans="1:2" x14ac:dyDescent="0.25">
      <c r="A3551" s="78" t="s">
        <v>6778</v>
      </c>
      <c r="B3551" s="78" t="s">
        <v>10543</v>
      </c>
    </row>
    <row r="3552" spans="1:2" x14ac:dyDescent="0.25">
      <c r="A3552" s="78" t="s">
        <v>6779</v>
      </c>
      <c r="B3552" s="78" t="s">
        <v>10543</v>
      </c>
    </row>
    <row r="3553" spans="1:2" x14ac:dyDescent="0.25">
      <c r="A3553" s="78" t="s">
        <v>6780</v>
      </c>
      <c r="B3553" s="78" t="s">
        <v>10543</v>
      </c>
    </row>
    <row r="3554" spans="1:2" x14ac:dyDescent="0.25">
      <c r="A3554" s="78" t="s">
        <v>6781</v>
      </c>
      <c r="B3554" s="78" t="s">
        <v>10543</v>
      </c>
    </row>
    <row r="3555" spans="1:2" x14ac:dyDescent="0.25">
      <c r="A3555" s="78" t="s">
        <v>6782</v>
      </c>
      <c r="B3555" s="78" t="s">
        <v>10543</v>
      </c>
    </row>
    <row r="3556" spans="1:2" x14ac:dyDescent="0.25">
      <c r="A3556" s="78" t="s">
        <v>6783</v>
      </c>
      <c r="B3556" s="78" t="s">
        <v>10543</v>
      </c>
    </row>
    <row r="3557" spans="1:2" x14ac:dyDescent="0.25">
      <c r="A3557" s="78" t="s">
        <v>6784</v>
      </c>
      <c r="B3557" s="78" t="s">
        <v>10543</v>
      </c>
    </row>
    <row r="3558" spans="1:2" x14ac:dyDescent="0.25">
      <c r="A3558" s="78" t="s">
        <v>6785</v>
      </c>
      <c r="B3558" s="78" t="s">
        <v>10543</v>
      </c>
    </row>
    <row r="3559" spans="1:2" x14ac:dyDescent="0.25">
      <c r="A3559" s="78" t="s">
        <v>6786</v>
      </c>
      <c r="B3559" s="78" t="s">
        <v>10543</v>
      </c>
    </row>
    <row r="3560" spans="1:2" x14ac:dyDescent="0.25">
      <c r="A3560" s="78" t="s">
        <v>6787</v>
      </c>
      <c r="B3560" s="78" t="s">
        <v>10543</v>
      </c>
    </row>
    <row r="3561" spans="1:2" x14ac:dyDescent="0.25">
      <c r="A3561" s="78" t="s">
        <v>6788</v>
      </c>
      <c r="B3561" s="78" t="s">
        <v>10543</v>
      </c>
    </row>
    <row r="3562" spans="1:2" x14ac:dyDescent="0.25">
      <c r="A3562" s="78" t="s">
        <v>6789</v>
      </c>
      <c r="B3562" s="78" t="s">
        <v>10543</v>
      </c>
    </row>
    <row r="3563" spans="1:2" x14ac:dyDescent="0.25">
      <c r="A3563" s="78" t="s">
        <v>6790</v>
      </c>
      <c r="B3563" s="78" t="s">
        <v>10543</v>
      </c>
    </row>
    <row r="3564" spans="1:2" x14ac:dyDescent="0.25">
      <c r="A3564" s="78" t="s">
        <v>6791</v>
      </c>
      <c r="B3564" s="78" t="s">
        <v>10543</v>
      </c>
    </row>
    <row r="3565" spans="1:2" x14ac:dyDescent="0.25">
      <c r="A3565" s="78" t="s">
        <v>6792</v>
      </c>
      <c r="B3565" s="78" t="s">
        <v>10543</v>
      </c>
    </row>
    <row r="3566" spans="1:2" x14ac:dyDescent="0.25">
      <c r="A3566" s="78" t="s">
        <v>6793</v>
      </c>
      <c r="B3566" s="78" t="s">
        <v>10543</v>
      </c>
    </row>
    <row r="3567" spans="1:2" x14ac:dyDescent="0.25">
      <c r="A3567" s="78" t="s">
        <v>6794</v>
      </c>
      <c r="B3567" s="78" t="s">
        <v>10543</v>
      </c>
    </row>
    <row r="3568" spans="1:2" x14ac:dyDescent="0.25">
      <c r="A3568" s="78" t="s">
        <v>6795</v>
      </c>
      <c r="B3568" s="78" t="s">
        <v>10543</v>
      </c>
    </row>
    <row r="3569" spans="1:2" x14ac:dyDescent="0.25">
      <c r="A3569" s="78" t="s">
        <v>6796</v>
      </c>
      <c r="B3569" s="78" t="s">
        <v>10543</v>
      </c>
    </row>
    <row r="3570" spans="1:2" x14ac:dyDescent="0.25">
      <c r="A3570" s="78" t="s">
        <v>6797</v>
      </c>
      <c r="B3570" s="78" t="s">
        <v>10543</v>
      </c>
    </row>
    <row r="3571" spans="1:2" x14ac:dyDescent="0.25">
      <c r="A3571" s="78" t="s">
        <v>6798</v>
      </c>
      <c r="B3571" s="78" t="s">
        <v>10543</v>
      </c>
    </row>
    <row r="3572" spans="1:2" x14ac:dyDescent="0.25">
      <c r="A3572" s="78" t="s">
        <v>6799</v>
      </c>
      <c r="B3572" s="78" t="s">
        <v>10543</v>
      </c>
    </row>
    <row r="3573" spans="1:2" x14ac:dyDescent="0.25">
      <c r="A3573" s="78" t="s">
        <v>6800</v>
      </c>
      <c r="B3573" s="78" t="s">
        <v>10543</v>
      </c>
    </row>
    <row r="3574" spans="1:2" x14ac:dyDescent="0.25">
      <c r="A3574" s="78" t="s">
        <v>6801</v>
      </c>
      <c r="B3574" s="78" t="s">
        <v>10543</v>
      </c>
    </row>
    <row r="3575" spans="1:2" x14ac:dyDescent="0.25">
      <c r="A3575" s="78" t="s">
        <v>6802</v>
      </c>
      <c r="B3575" s="78" t="s">
        <v>10543</v>
      </c>
    </row>
    <row r="3576" spans="1:2" x14ac:dyDescent="0.25">
      <c r="A3576" s="78" t="s">
        <v>6803</v>
      </c>
      <c r="B3576" s="78" t="s">
        <v>10543</v>
      </c>
    </row>
    <row r="3577" spans="1:2" x14ac:dyDescent="0.25">
      <c r="A3577" s="78" t="s">
        <v>6804</v>
      </c>
      <c r="B3577" s="78" t="s">
        <v>10543</v>
      </c>
    </row>
    <row r="3578" spans="1:2" x14ac:dyDescent="0.25">
      <c r="A3578" s="78" t="s">
        <v>6805</v>
      </c>
      <c r="B3578" s="78" t="s">
        <v>10543</v>
      </c>
    </row>
    <row r="3579" spans="1:2" x14ac:dyDescent="0.25">
      <c r="A3579" s="78" t="s">
        <v>6806</v>
      </c>
      <c r="B3579" s="78" t="s">
        <v>10543</v>
      </c>
    </row>
    <row r="3580" spans="1:2" x14ac:dyDescent="0.25">
      <c r="A3580" s="78" t="s">
        <v>6807</v>
      </c>
      <c r="B3580" s="78" t="s">
        <v>10543</v>
      </c>
    </row>
    <row r="3581" spans="1:2" x14ac:dyDescent="0.25">
      <c r="A3581" s="78" t="s">
        <v>6808</v>
      </c>
      <c r="B3581" s="78" t="s">
        <v>10543</v>
      </c>
    </row>
    <row r="3582" spans="1:2" x14ac:dyDescent="0.25">
      <c r="A3582" s="78" t="s">
        <v>6809</v>
      </c>
      <c r="B3582" s="78" t="s">
        <v>10543</v>
      </c>
    </row>
    <row r="3583" spans="1:2" x14ac:dyDescent="0.25">
      <c r="A3583" s="78" t="s">
        <v>6810</v>
      </c>
      <c r="B3583" s="78" t="s">
        <v>10543</v>
      </c>
    </row>
    <row r="3584" spans="1:2" x14ac:dyDescent="0.25">
      <c r="A3584" s="78" t="s">
        <v>6811</v>
      </c>
      <c r="B3584" s="78" t="s">
        <v>10543</v>
      </c>
    </row>
    <row r="3585" spans="1:2" x14ac:dyDescent="0.25">
      <c r="A3585" s="78" t="s">
        <v>6812</v>
      </c>
      <c r="B3585" s="78" t="s">
        <v>10543</v>
      </c>
    </row>
    <row r="3586" spans="1:2" x14ac:dyDescent="0.25">
      <c r="A3586" s="78" t="s">
        <v>6813</v>
      </c>
      <c r="B3586" s="78" t="s">
        <v>10543</v>
      </c>
    </row>
    <row r="3587" spans="1:2" x14ac:dyDescent="0.25">
      <c r="A3587" s="78" t="s">
        <v>6814</v>
      </c>
      <c r="B3587" s="78" t="s">
        <v>10543</v>
      </c>
    </row>
    <row r="3588" spans="1:2" x14ac:dyDescent="0.25">
      <c r="A3588" s="78" t="s">
        <v>6815</v>
      </c>
      <c r="B3588" s="78" t="s">
        <v>10543</v>
      </c>
    </row>
    <row r="3589" spans="1:2" x14ac:dyDescent="0.25">
      <c r="A3589" s="78" t="s">
        <v>6816</v>
      </c>
      <c r="B3589" s="78" t="s">
        <v>10543</v>
      </c>
    </row>
    <row r="3590" spans="1:2" x14ac:dyDescent="0.25">
      <c r="A3590" s="78" t="s">
        <v>6817</v>
      </c>
      <c r="B3590" s="78" t="s">
        <v>10543</v>
      </c>
    </row>
    <row r="3591" spans="1:2" x14ac:dyDescent="0.25">
      <c r="A3591" s="78" t="s">
        <v>6818</v>
      </c>
      <c r="B3591" s="78" t="s">
        <v>10543</v>
      </c>
    </row>
    <row r="3592" spans="1:2" x14ac:dyDescent="0.25">
      <c r="A3592" s="78" t="s">
        <v>6819</v>
      </c>
      <c r="B3592" s="78" t="s">
        <v>10543</v>
      </c>
    </row>
    <row r="3593" spans="1:2" x14ac:dyDescent="0.25">
      <c r="A3593" s="78" t="s">
        <v>6820</v>
      </c>
      <c r="B3593" s="78" t="s">
        <v>10543</v>
      </c>
    </row>
    <row r="3594" spans="1:2" x14ac:dyDescent="0.25">
      <c r="A3594" s="78" t="s">
        <v>6821</v>
      </c>
      <c r="B3594" s="78" t="s">
        <v>10543</v>
      </c>
    </row>
    <row r="3595" spans="1:2" x14ac:dyDescent="0.25">
      <c r="A3595" s="78" t="s">
        <v>6822</v>
      </c>
      <c r="B3595" s="78" t="s">
        <v>10543</v>
      </c>
    </row>
    <row r="3596" spans="1:2" x14ac:dyDescent="0.25">
      <c r="A3596" s="78" t="s">
        <v>6823</v>
      </c>
      <c r="B3596" s="78" t="s">
        <v>10543</v>
      </c>
    </row>
    <row r="3597" spans="1:2" x14ac:dyDescent="0.25">
      <c r="A3597" s="78" t="s">
        <v>6824</v>
      </c>
      <c r="B3597" s="78" t="s">
        <v>10543</v>
      </c>
    </row>
    <row r="3598" spans="1:2" x14ac:dyDescent="0.25">
      <c r="A3598" s="78" t="s">
        <v>6825</v>
      </c>
      <c r="B3598" s="78" t="s">
        <v>10543</v>
      </c>
    </row>
    <row r="3599" spans="1:2" x14ac:dyDescent="0.25">
      <c r="A3599" s="78" t="s">
        <v>6826</v>
      </c>
      <c r="B3599" s="78" t="s">
        <v>10543</v>
      </c>
    </row>
    <row r="3600" spans="1:2" x14ac:dyDescent="0.25">
      <c r="A3600" s="78" t="s">
        <v>6827</v>
      </c>
      <c r="B3600" s="78" t="s">
        <v>10543</v>
      </c>
    </row>
    <row r="3601" spans="1:2" x14ac:dyDescent="0.25">
      <c r="A3601" s="78" t="s">
        <v>6828</v>
      </c>
      <c r="B3601" s="78" t="s">
        <v>10543</v>
      </c>
    </row>
    <row r="3602" spans="1:2" x14ac:dyDescent="0.25">
      <c r="A3602" s="78" t="s">
        <v>6829</v>
      </c>
      <c r="B3602" s="78" t="s">
        <v>10543</v>
      </c>
    </row>
    <row r="3603" spans="1:2" x14ac:dyDescent="0.25">
      <c r="A3603" s="78" t="s">
        <v>6830</v>
      </c>
      <c r="B3603" s="78" t="s">
        <v>10543</v>
      </c>
    </row>
    <row r="3604" spans="1:2" x14ac:dyDescent="0.25">
      <c r="A3604" s="78" t="s">
        <v>6831</v>
      </c>
      <c r="B3604" s="78" t="s">
        <v>10543</v>
      </c>
    </row>
    <row r="3605" spans="1:2" x14ac:dyDescent="0.25">
      <c r="A3605" s="78" t="s">
        <v>6832</v>
      </c>
      <c r="B3605" s="78" t="s">
        <v>10543</v>
      </c>
    </row>
    <row r="3606" spans="1:2" x14ac:dyDescent="0.25">
      <c r="A3606" s="78" t="s">
        <v>6833</v>
      </c>
      <c r="B3606" s="78" t="s">
        <v>10543</v>
      </c>
    </row>
    <row r="3607" spans="1:2" x14ac:dyDescent="0.25">
      <c r="A3607" s="78" t="s">
        <v>6834</v>
      </c>
      <c r="B3607" s="78" t="s">
        <v>10543</v>
      </c>
    </row>
    <row r="3608" spans="1:2" x14ac:dyDescent="0.25">
      <c r="A3608" s="78" t="s">
        <v>6835</v>
      </c>
      <c r="B3608" s="78" t="s">
        <v>10543</v>
      </c>
    </row>
    <row r="3609" spans="1:2" x14ac:dyDescent="0.25">
      <c r="A3609" s="78" t="s">
        <v>6836</v>
      </c>
      <c r="B3609" s="78" t="s">
        <v>10543</v>
      </c>
    </row>
    <row r="3610" spans="1:2" x14ac:dyDescent="0.25">
      <c r="A3610" s="78" t="s">
        <v>6837</v>
      </c>
      <c r="B3610" s="78" t="s">
        <v>10543</v>
      </c>
    </row>
    <row r="3611" spans="1:2" x14ac:dyDescent="0.25">
      <c r="A3611" s="78" t="s">
        <v>6838</v>
      </c>
      <c r="B3611" s="78" t="s">
        <v>10543</v>
      </c>
    </row>
    <row r="3612" spans="1:2" x14ac:dyDescent="0.25">
      <c r="A3612" s="78" t="s">
        <v>6839</v>
      </c>
      <c r="B3612" s="78" t="s">
        <v>10543</v>
      </c>
    </row>
    <row r="3613" spans="1:2" x14ac:dyDescent="0.25">
      <c r="A3613" s="78" t="s">
        <v>6840</v>
      </c>
      <c r="B3613" s="78" t="s">
        <v>10543</v>
      </c>
    </row>
    <row r="3614" spans="1:2" x14ac:dyDescent="0.25">
      <c r="A3614" s="78" t="s">
        <v>6841</v>
      </c>
      <c r="B3614" s="78" t="s">
        <v>10543</v>
      </c>
    </row>
    <row r="3615" spans="1:2" x14ac:dyDescent="0.25">
      <c r="A3615" s="78" t="s">
        <v>6842</v>
      </c>
      <c r="B3615" s="78" t="s">
        <v>10543</v>
      </c>
    </row>
    <row r="3616" spans="1:2" x14ac:dyDescent="0.25">
      <c r="A3616" s="78" t="s">
        <v>6843</v>
      </c>
      <c r="B3616" s="78" t="s">
        <v>10543</v>
      </c>
    </row>
    <row r="3617" spans="1:2" x14ac:dyDescent="0.25">
      <c r="A3617" s="78" t="s">
        <v>6844</v>
      </c>
      <c r="B3617" s="78" t="s">
        <v>10543</v>
      </c>
    </row>
    <row r="3618" spans="1:2" x14ac:dyDescent="0.25">
      <c r="A3618" s="78" t="s">
        <v>6845</v>
      </c>
      <c r="B3618" s="78" t="s">
        <v>10543</v>
      </c>
    </row>
    <row r="3619" spans="1:2" x14ac:dyDescent="0.25">
      <c r="A3619" s="78" t="s">
        <v>6846</v>
      </c>
      <c r="B3619" s="78" t="s">
        <v>10543</v>
      </c>
    </row>
    <row r="3620" spans="1:2" x14ac:dyDescent="0.25">
      <c r="A3620" s="78" t="s">
        <v>6847</v>
      </c>
      <c r="B3620" s="78" t="s">
        <v>10543</v>
      </c>
    </row>
    <row r="3621" spans="1:2" x14ac:dyDescent="0.25">
      <c r="A3621" s="78" t="s">
        <v>6848</v>
      </c>
      <c r="B3621" s="78" t="s">
        <v>10543</v>
      </c>
    </row>
    <row r="3622" spans="1:2" x14ac:dyDescent="0.25">
      <c r="A3622" s="78" t="s">
        <v>6849</v>
      </c>
      <c r="B3622" s="78" t="s">
        <v>10543</v>
      </c>
    </row>
    <row r="3623" spans="1:2" x14ac:dyDescent="0.25">
      <c r="A3623" s="78" t="s">
        <v>6850</v>
      </c>
      <c r="B3623" s="78" t="s">
        <v>10543</v>
      </c>
    </row>
    <row r="3624" spans="1:2" x14ac:dyDescent="0.25">
      <c r="A3624" s="78" t="s">
        <v>6851</v>
      </c>
      <c r="B3624" s="78" t="s">
        <v>10543</v>
      </c>
    </row>
    <row r="3625" spans="1:2" x14ac:dyDescent="0.25">
      <c r="A3625" s="78" t="s">
        <v>6852</v>
      </c>
      <c r="B3625" s="78" t="s">
        <v>10543</v>
      </c>
    </row>
    <row r="3626" spans="1:2" x14ac:dyDescent="0.25">
      <c r="A3626" s="78" t="s">
        <v>6853</v>
      </c>
      <c r="B3626" s="78" t="s">
        <v>10543</v>
      </c>
    </row>
    <row r="3627" spans="1:2" x14ac:dyDescent="0.25">
      <c r="A3627" s="78" t="s">
        <v>6854</v>
      </c>
      <c r="B3627" s="78" t="s">
        <v>10543</v>
      </c>
    </row>
    <row r="3628" spans="1:2" x14ac:dyDescent="0.25">
      <c r="A3628" s="78" t="s">
        <v>6855</v>
      </c>
      <c r="B3628" s="78" t="s">
        <v>10543</v>
      </c>
    </row>
    <row r="3629" spans="1:2" x14ac:dyDescent="0.25">
      <c r="A3629" s="78" t="s">
        <v>6856</v>
      </c>
      <c r="B3629" s="78" t="s">
        <v>10543</v>
      </c>
    </row>
    <row r="3630" spans="1:2" x14ac:dyDescent="0.25">
      <c r="A3630" s="78" t="s">
        <v>6857</v>
      </c>
      <c r="B3630" s="78" t="s">
        <v>10543</v>
      </c>
    </row>
    <row r="3631" spans="1:2" x14ac:dyDescent="0.25">
      <c r="A3631" s="78" t="s">
        <v>6858</v>
      </c>
      <c r="B3631" s="78" t="s">
        <v>10543</v>
      </c>
    </row>
    <row r="3632" spans="1:2" x14ac:dyDescent="0.25">
      <c r="A3632" s="78" t="s">
        <v>6859</v>
      </c>
      <c r="B3632" s="78" t="s">
        <v>10543</v>
      </c>
    </row>
    <row r="3633" spans="1:2" x14ac:dyDescent="0.25">
      <c r="A3633" s="78" t="s">
        <v>6860</v>
      </c>
      <c r="B3633" s="78" t="s">
        <v>10543</v>
      </c>
    </row>
    <row r="3634" spans="1:2" x14ac:dyDescent="0.25">
      <c r="A3634" s="78" t="s">
        <v>6861</v>
      </c>
      <c r="B3634" s="78" t="s">
        <v>10543</v>
      </c>
    </row>
    <row r="3635" spans="1:2" x14ac:dyDescent="0.25">
      <c r="A3635" s="78" t="s">
        <v>6862</v>
      </c>
      <c r="B3635" s="78" t="s">
        <v>10543</v>
      </c>
    </row>
    <row r="3636" spans="1:2" x14ac:dyDescent="0.25">
      <c r="A3636" s="78" t="s">
        <v>6863</v>
      </c>
      <c r="B3636" s="78" t="s">
        <v>10543</v>
      </c>
    </row>
    <row r="3637" spans="1:2" x14ac:dyDescent="0.25">
      <c r="A3637" s="78" t="s">
        <v>6864</v>
      </c>
      <c r="B3637" s="78" t="s">
        <v>10543</v>
      </c>
    </row>
    <row r="3638" spans="1:2" x14ac:dyDescent="0.25">
      <c r="A3638" s="78" t="s">
        <v>6865</v>
      </c>
      <c r="B3638" s="78" t="s">
        <v>10543</v>
      </c>
    </row>
    <row r="3639" spans="1:2" x14ac:dyDescent="0.25">
      <c r="A3639" s="78" t="s">
        <v>6866</v>
      </c>
      <c r="B3639" s="78" t="s">
        <v>10543</v>
      </c>
    </row>
    <row r="3640" spans="1:2" x14ac:dyDescent="0.25">
      <c r="A3640" s="78" t="s">
        <v>6867</v>
      </c>
      <c r="B3640" s="78" t="s">
        <v>10543</v>
      </c>
    </row>
    <row r="3641" spans="1:2" x14ac:dyDescent="0.25">
      <c r="A3641" s="78" t="s">
        <v>6868</v>
      </c>
      <c r="B3641" s="78" t="s">
        <v>10543</v>
      </c>
    </row>
    <row r="3642" spans="1:2" x14ac:dyDescent="0.25">
      <c r="A3642" s="78" t="s">
        <v>6869</v>
      </c>
      <c r="B3642" s="78" t="s">
        <v>10543</v>
      </c>
    </row>
    <row r="3643" spans="1:2" x14ac:dyDescent="0.25">
      <c r="A3643" s="78" t="s">
        <v>6870</v>
      </c>
      <c r="B3643" s="78" t="s">
        <v>10543</v>
      </c>
    </row>
    <row r="3644" spans="1:2" x14ac:dyDescent="0.25">
      <c r="A3644" s="78" t="s">
        <v>6871</v>
      </c>
      <c r="B3644" s="78" t="s">
        <v>10543</v>
      </c>
    </row>
    <row r="3645" spans="1:2" x14ac:dyDescent="0.25">
      <c r="A3645" s="78" t="s">
        <v>6872</v>
      </c>
      <c r="B3645" s="78" t="s">
        <v>10543</v>
      </c>
    </row>
    <row r="3646" spans="1:2" x14ac:dyDescent="0.25">
      <c r="A3646" s="78" t="s">
        <v>6873</v>
      </c>
      <c r="B3646" s="78" t="s">
        <v>10543</v>
      </c>
    </row>
    <row r="3647" spans="1:2" x14ac:dyDescent="0.25">
      <c r="A3647" s="78" t="s">
        <v>6874</v>
      </c>
      <c r="B3647" s="78" t="s">
        <v>10543</v>
      </c>
    </row>
    <row r="3648" spans="1:2" x14ac:dyDescent="0.25">
      <c r="A3648" s="78" t="s">
        <v>6875</v>
      </c>
      <c r="B3648" s="78" t="s">
        <v>10543</v>
      </c>
    </row>
    <row r="3649" spans="1:2" x14ac:dyDescent="0.25">
      <c r="A3649" s="78" t="s">
        <v>6876</v>
      </c>
      <c r="B3649" s="78" t="s">
        <v>10543</v>
      </c>
    </row>
    <row r="3650" spans="1:2" x14ac:dyDescent="0.25">
      <c r="A3650" s="78" t="s">
        <v>6877</v>
      </c>
      <c r="B3650" s="78" t="s">
        <v>10543</v>
      </c>
    </row>
    <row r="3651" spans="1:2" x14ac:dyDescent="0.25">
      <c r="A3651" s="78" t="s">
        <v>6878</v>
      </c>
      <c r="B3651" s="78" t="s">
        <v>10543</v>
      </c>
    </row>
    <row r="3652" spans="1:2" x14ac:dyDescent="0.25">
      <c r="A3652" s="78" t="s">
        <v>6879</v>
      </c>
      <c r="B3652" s="78" t="s">
        <v>10543</v>
      </c>
    </row>
    <row r="3653" spans="1:2" x14ac:dyDescent="0.25">
      <c r="A3653" s="78" t="s">
        <v>6880</v>
      </c>
      <c r="B3653" s="78" t="s">
        <v>10543</v>
      </c>
    </row>
    <row r="3654" spans="1:2" x14ac:dyDescent="0.25">
      <c r="A3654" s="78" t="s">
        <v>6881</v>
      </c>
      <c r="B3654" s="78" t="s">
        <v>10543</v>
      </c>
    </row>
    <row r="3655" spans="1:2" x14ac:dyDescent="0.25">
      <c r="A3655" s="78" t="s">
        <v>6882</v>
      </c>
      <c r="B3655" s="78" t="s">
        <v>10543</v>
      </c>
    </row>
    <row r="3656" spans="1:2" x14ac:dyDescent="0.25">
      <c r="A3656" s="78" t="s">
        <v>6883</v>
      </c>
      <c r="B3656" s="78" t="s">
        <v>10543</v>
      </c>
    </row>
    <row r="3657" spans="1:2" x14ac:dyDescent="0.25">
      <c r="A3657" s="78" t="s">
        <v>6884</v>
      </c>
      <c r="B3657" s="78" t="s">
        <v>10543</v>
      </c>
    </row>
    <row r="3658" spans="1:2" x14ac:dyDescent="0.25">
      <c r="A3658" s="78" t="s">
        <v>6885</v>
      </c>
      <c r="B3658" s="78" t="s">
        <v>10543</v>
      </c>
    </row>
    <row r="3659" spans="1:2" x14ac:dyDescent="0.25">
      <c r="A3659" s="78" t="s">
        <v>6886</v>
      </c>
      <c r="B3659" s="78" t="s">
        <v>10543</v>
      </c>
    </row>
    <row r="3660" spans="1:2" x14ac:dyDescent="0.25">
      <c r="A3660" s="78" t="s">
        <v>6887</v>
      </c>
      <c r="B3660" s="78" t="s">
        <v>10543</v>
      </c>
    </row>
    <row r="3661" spans="1:2" x14ac:dyDescent="0.25">
      <c r="A3661" s="78" t="s">
        <v>6888</v>
      </c>
      <c r="B3661" s="78" t="s">
        <v>10543</v>
      </c>
    </row>
    <row r="3662" spans="1:2" x14ac:dyDescent="0.25">
      <c r="A3662" s="78" t="s">
        <v>6889</v>
      </c>
      <c r="B3662" s="78" t="s">
        <v>10543</v>
      </c>
    </row>
    <row r="3663" spans="1:2" x14ac:dyDescent="0.25">
      <c r="A3663" s="78" t="s">
        <v>6890</v>
      </c>
      <c r="B3663" s="78" t="s">
        <v>10543</v>
      </c>
    </row>
    <row r="3664" spans="1:2" x14ac:dyDescent="0.25">
      <c r="A3664" s="78" t="s">
        <v>6891</v>
      </c>
      <c r="B3664" s="78" t="s">
        <v>10543</v>
      </c>
    </row>
    <row r="3665" spans="1:2" x14ac:dyDescent="0.25">
      <c r="A3665" s="78" t="s">
        <v>6892</v>
      </c>
      <c r="B3665" s="78" t="s">
        <v>10543</v>
      </c>
    </row>
    <row r="3666" spans="1:2" x14ac:dyDescent="0.25">
      <c r="A3666" s="78" t="s">
        <v>6893</v>
      </c>
      <c r="B3666" s="78" t="s">
        <v>10543</v>
      </c>
    </row>
    <row r="3667" spans="1:2" x14ac:dyDescent="0.25">
      <c r="A3667" s="78" t="s">
        <v>6894</v>
      </c>
      <c r="B3667" s="78" t="s">
        <v>10543</v>
      </c>
    </row>
    <row r="3668" spans="1:2" x14ac:dyDescent="0.25">
      <c r="A3668" s="78" t="s">
        <v>6895</v>
      </c>
      <c r="B3668" s="78" t="s">
        <v>10543</v>
      </c>
    </row>
    <row r="3669" spans="1:2" x14ac:dyDescent="0.25">
      <c r="A3669" s="78" t="s">
        <v>6896</v>
      </c>
      <c r="B3669" s="78" t="s">
        <v>10543</v>
      </c>
    </row>
    <row r="3670" spans="1:2" x14ac:dyDescent="0.25">
      <c r="A3670" s="78" t="s">
        <v>6897</v>
      </c>
      <c r="B3670" s="78" t="s">
        <v>10543</v>
      </c>
    </row>
    <row r="3671" spans="1:2" x14ac:dyDescent="0.25">
      <c r="A3671" s="78" t="s">
        <v>6898</v>
      </c>
      <c r="B3671" s="78" t="s">
        <v>10543</v>
      </c>
    </row>
    <row r="3672" spans="1:2" x14ac:dyDescent="0.25">
      <c r="A3672" s="78" t="s">
        <v>6899</v>
      </c>
      <c r="B3672" s="78" t="s">
        <v>10543</v>
      </c>
    </row>
    <row r="3673" spans="1:2" x14ac:dyDescent="0.25">
      <c r="A3673" s="78" t="s">
        <v>6900</v>
      </c>
      <c r="B3673" s="78" t="s">
        <v>10543</v>
      </c>
    </row>
    <row r="3674" spans="1:2" x14ac:dyDescent="0.25">
      <c r="A3674" s="78" t="s">
        <v>6901</v>
      </c>
      <c r="B3674" s="78" t="s">
        <v>10543</v>
      </c>
    </row>
    <row r="3675" spans="1:2" x14ac:dyDescent="0.25">
      <c r="A3675" s="78" t="s">
        <v>6902</v>
      </c>
      <c r="B3675" s="78" t="s">
        <v>10543</v>
      </c>
    </row>
    <row r="3676" spans="1:2" x14ac:dyDescent="0.25">
      <c r="A3676" s="78" t="s">
        <v>6903</v>
      </c>
      <c r="B3676" s="78" t="s">
        <v>10543</v>
      </c>
    </row>
    <row r="3677" spans="1:2" x14ac:dyDescent="0.25">
      <c r="A3677" s="78" t="s">
        <v>6904</v>
      </c>
      <c r="B3677" s="78" t="s">
        <v>10543</v>
      </c>
    </row>
    <row r="3678" spans="1:2" x14ac:dyDescent="0.25">
      <c r="A3678" s="78" t="s">
        <v>6905</v>
      </c>
      <c r="B3678" s="78" t="s">
        <v>10543</v>
      </c>
    </row>
    <row r="3679" spans="1:2" x14ac:dyDescent="0.25">
      <c r="A3679" s="78" t="s">
        <v>6906</v>
      </c>
      <c r="B3679" s="78" t="s">
        <v>10543</v>
      </c>
    </row>
    <row r="3680" spans="1:2" x14ac:dyDescent="0.25">
      <c r="A3680" s="78" t="s">
        <v>6907</v>
      </c>
      <c r="B3680" s="78" t="s">
        <v>10543</v>
      </c>
    </row>
    <row r="3681" spans="1:2" x14ac:dyDescent="0.25">
      <c r="A3681" s="78" t="s">
        <v>6908</v>
      </c>
      <c r="B3681" s="78" t="s">
        <v>10543</v>
      </c>
    </row>
    <row r="3682" spans="1:2" x14ac:dyDescent="0.25">
      <c r="A3682" s="78" t="s">
        <v>6909</v>
      </c>
      <c r="B3682" s="78" t="s">
        <v>10543</v>
      </c>
    </row>
    <row r="3683" spans="1:2" x14ac:dyDescent="0.25">
      <c r="A3683" s="78" t="s">
        <v>6910</v>
      </c>
      <c r="B3683" s="78" t="s">
        <v>10543</v>
      </c>
    </row>
    <row r="3684" spans="1:2" x14ac:dyDescent="0.25">
      <c r="A3684" s="78" t="s">
        <v>6911</v>
      </c>
      <c r="B3684" s="78" t="s">
        <v>10543</v>
      </c>
    </row>
    <row r="3685" spans="1:2" x14ac:dyDescent="0.25">
      <c r="A3685" s="78" t="s">
        <v>6912</v>
      </c>
      <c r="B3685" s="78" t="s">
        <v>10543</v>
      </c>
    </row>
    <row r="3686" spans="1:2" x14ac:dyDescent="0.25">
      <c r="A3686" s="78" t="s">
        <v>6913</v>
      </c>
      <c r="B3686" s="78" t="s">
        <v>10543</v>
      </c>
    </row>
    <row r="3687" spans="1:2" x14ac:dyDescent="0.25">
      <c r="A3687" s="78" t="s">
        <v>6914</v>
      </c>
      <c r="B3687" s="78" t="s">
        <v>10543</v>
      </c>
    </row>
    <row r="3688" spans="1:2" x14ac:dyDescent="0.25">
      <c r="A3688" s="78" t="s">
        <v>6915</v>
      </c>
      <c r="B3688" s="78" t="s">
        <v>10543</v>
      </c>
    </row>
    <row r="3689" spans="1:2" x14ac:dyDescent="0.25">
      <c r="A3689" s="78" t="s">
        <v>6916</v>
      </c>
      <c r="B3689" s="78" t="s">
        <v>10543</v>
      </c>
    </row>
    <row r="3690" spans="1:2" x14ac:dyDescent="0.25">
      <c r="A3690" s="78" t="s">
        <v>6917</v>
      </c>
      <c r="B3690" s="78" t="s">
        <v>10543</v>
      </c>
    </row>
    <row r="3691" spans="1:2" x14ac:dyDescent="0.25">
      <c r="A3691" s="78" t="s">
        <v>6918</v>
      </c>
      <c r="B3691" s="78" t="s">
        <v>10543</v>
      </c>
    </row>
    <row r="3692" spans="1:2" x14ac:dyDescent="0.25">
      <c r="A3692" s="78" t="s">
        <v>6919</v>
      </c>
      <c r="B3692" s="78" t="s">
        <v>10543</v>
      </c>
    </row>
    <row r="3693" spans="1:2" x14ac:dyDescent="0.25">
      <c r="A3693" s="78" t="s">
        <v>6920</v>
      </c>
      <c r="B3693" s="78" t="s">
        <v>10543</v>
      </c>
    </row>
    <row r="3694" spans="1:2" x14ac:dyDescent="0.25">
      <c r="A3694" s="78" t="s">
        <v>6921</v>
      </c>
      <c r="B3694" s="78" t="s">
        <v>10543</v>
      </c>
    </row>
    <row r="3695" spans="1:2" x14ac:dyDescent="0.25">
      <c r="A3695" s="78" t="s">
        <v>6922</v>
      </c>
      <c r="B3695" s="78" t="s">
        <v>10543</v>
      </c>
    </row>
    <row r="3696" spans="1:2" x14ac:dyDescent="0.25">
      <c r="A3696" s="78" t="s">
        <v>6923</v>
      </c>
      <c r="B3696" s="78" t="s">
        <v>10543</v>
      </c>
    </row>
    <row r="3697" spans="1:2" x14ac:dyDescent="0.25">
      <c r="A3697" s="78" t="s">
        <v>6924</v>
      </c>
      <c r="B3697" s="78" t="s">
        <v>10543</v>
      </c>
    </row>
    <row r="3698" spans="1:2" x14ac:dyDescent="0.25">
      <c r="A3698" s="78" t="s">
        <v>6925</v>
      </c>
      <c r="B3698" s="78" t="s">
        <v>10543</v>
      </c>
    </row>
    <row r="3699" spans="1:2" x14ac:dyDescent="0.25">
      <c r="A3699" s="78" t="s">
        <v>6926</v>
      </c>
      <c r="B3699" s="78" t="s">
        <v>10543</v>
      </c>
    </row>
    <row r="3700" spans="1:2" x14ac:dyDescent="0.25">
      <c r="A3700" s="78" t="s">
        <v>6927</v>
      </c>
      <c r="B3700" s="78" t="s">
        <v>10543</v>
      </c>
    </row>
    <row r="3701" spans="1:2" x14ac:dyDescent="0.25">
      <c r="A3701" s="78" t="s">
        <v>6928</v>
      </c>
      <c r="B3701" s="78" t="s">
        <v>10543</v>
      </c>
    </row>
    <row r="3702" spans="1:2" x14ac:dyDescent="0.25">
      <c r="A3702" s="78" t="s">
        <v>6929</v>
      </c>
      <c r="B3702" s="78" t="s">
        <v>10543</v>
      </c>
    </row>
    <row r="3703" spans="1:2" x14ac:dyDescent="0.25">
      <c r="A3703" s="78" t="s">
        <v>6930</v>
      </c>
      <c r="B3703" s="78" t="s">
        <v>10543</v>
      </c>
    </row>
    <row r="3704" spans="1:2" x14ac:dyDescent="0.25">
      <c r="A3704" s="78" t="s">
        <v>6931</v>
      </c>
      <c r="B3704" s="78" t="s">
        <v>10543</v>
      </c>
    </row>
    <row r="3705" spans="1:2" x14ac:dyDescent="0.25">
      <c r="A3705" s="78" t="s">
        <v>6932</v>
      </c>
      <c r="B3705" s="78" t="s">
        <v>10543</v>
      </c>
    </row>
    <row r="3706" spans="1:2" x14ac:dyDescent="0.25">
      <c r="A3706" s="78" t="s">
        <v>6933</v>
      </c>
      <c r="B3706" s="78" t="s">
        <v>10543</v>
      </c>
    </row>
    <row r="3707" spans="1:2" x14ac:dyDescent="0.25">
      <c r="A3707" s="78" t="s">
        <v>6934</v>
      </c>
      <c r="B3707" s="78" t="s">
        <v>10543</v>
      </c>
    </row>
    <row r="3708" spans="1:2" x14ac:dyDescent="0.25">
      <c r="A3708" s="78" t="s">
        <v>6935</v>
      </c>
      <c r="B3708" s="78" t="s">
        <v>10543</v>
      </c>
    </row>
    <row r="3709" spans="1:2" x14ac:dyDescent="0.25">
      <c r="A3709" s="78" t="s">
        <v>6936</v>
      </c>
      <c r="B3709" s="78" t="s">
        <v>10543</v>
      </c>
    </row>
    <row r="3710" spans="1:2" x14ac:dyDescent="0.25">
      <c r="A3710" s="78" t="s">
        <v>6937</v>
      </c>
      <c r="B3710" s="78" t="s">
        <v>10543</v>
      </c>
    </row>
    <row r="3711" spans="1:2" x14ac:dyDescent="0.25">
      <c r="A3711" s="78" t="s">
        <v>6938</v>
      </c>
      <c r="B3711" s="78" t="s">
        <v>10543</v>
      </c>
    </row>
    <row r="3712" spans="1:2" x14ac:dyDescent="0.25">
      <c r="A3712" s="78" t="s">
        <v>6939</v>
      </c>
      <c r="B3712" s="78" t="s">
        <v>10543</v>
      </c>
    </row>
    <row r="3713" spans="1:2" x14ac:dyDescent="0.25">
      <c r="A3713" s="78" t="s">
        <v>6940</v>
      </c>
      <c r="B3713" s="78" t="s">
        <v>10543</v>
      </c>
    </row>
    <row r="3714" spans="1:2" x14ac:dyDescent="0.25">
      <c r="A3714" s="78" t="s">
        <v>6941</v>
      </c>
      <c r="B3714" s="78" t="s">
        <v>10543</v>
      </c>
    </row>
    <row r="3715" spans="1:2" x14ac:dyDescent="0.25">
      <c r="A3715" s="78" t="s">
        <v>6942</v>
      </c>
      <c r="B3715" s="78" t="s">
        <v>10543</v>
      </c>
    </row>
    <row r="3716" spans="1:2" x14ac:dyDescent="0.25">
      <c r="A3716" s="78" t="s">
        <v>6943</v>
      </c>
      <c r="B3716" s="78" t="s">
        <v>10543</v>
      </c>
    </row>
    <row r="3717" spans="1:2" x14ac:dyDescent="0.25">
      <c r="A3717" s="78" t="s">
        <v>6944</v>
      </c>
      <c r="B3717" s="78" t="s">
        <v>10543</v>
      </c>
    </row>
    <row r="3718" spans="1:2" x14ac:dyDescent="0.25">
      <c r="A3718" s="78" t="s">
        <v>6945</v>
      </c>
      <c r="B3718" s="78" t="s">
        <v>10543</v>
      </c>
    </row>
    <row r="3719" spans="1:2" x14ac:dyDescent="0.25">
      <c r="A3719" s="78" t="s">
        <v>6946</v>
      </c>
      <c r="B3719" s="78" t="s">
        <v>10543</v>
      </c>
    </row>
    <row r="3720" spans="1:2" x14ac:dyDescent="0.25">
      <c r="A3720" s="78" t="s">
        <v>6947</v>
      </c>
      <c r="B3720" s="78" t="s">
        <v>10543</v>
      </c>
    </row>
    <row r="3721" spans="1:2" x14ac:dyDescent="0.25">
      <c r="A3721" s="78" t="s">
        <v>6948</v>
      </c>
      <c r="B3721" s="78" t="s">
        <v>10543</v>
      </c>
    </row>
    <row r="3722" spans="1:2" x14ac:dyDescent="0.25">
      <c r="A3722" s="78" t="s">
        <v>6949</v>
      </c>
      <c r="B3722" s="78" t="s">
        <v>10543</v>
      </c>
    </row>
    <row r="3723" spans="1:2" x14ac:dyDescent="0.25">
      <c r="A3723" s="78" t="s">
        <v>6950</v>
      </c>
      <c r="B3723" s="78" t="s">
        <v>10543</v>
      </c>
    </row>
    <row r="3724" spans="1:2" x14ac:dyDescent="0.25">
      <c r="A3724" s="78" t="s">
        <v>6951</v>
      </c>
      <c r="B3724" s="78" t="s">
        <v>10543</v>
      </c>
    </row>
    <row r="3725" spans="1:2" x14ac:dyDescent="0.25">
      <c r="A3725" s="78" t="s">
        <v>6952</v>
      </c>
      <c r="B3725" s="78" t="s">
        <v>10543</v>
      </c>
    </row>
    <row r="3726" spans="1:2" x14ac:dyDescent="0.25">
      <c r="A3726" s="78" t="s">
        <v>6953</v>
      </c>
      <c r="B3726" s="78" t="s">
        <v>10543</v>
      </c>
    </row>
    <row r="3727" spans="1:2" x14ac:dyDescent="0.25">
      <c r="A3727" s="78" t="s">
        <v>6954</v>
      </c>
      <c r="B3727" s="78" t="s">
        <v>10543</v>
      </c>
    </row>
    <row r="3728" spans="1:2" x14ac:dyDescent="0.25">
      <c r="A3728" s="78" t="s">
        <v>6955</v>
      </c>
      <c r="B3728" s="78" t="s">
        <v>10543</v>
      </c>
    </row>
    <row r="3729" spans="1:2" x14ac:dyDescent="0.25">
      <c r="A3729" s="78" t="s">
        <v>6956</v>
      </c>
      <c r="B3729" s="78" t="s">
        <v>10543</v>
      </c>
    </row>
    <row r="3730" spans="1:2" x14ac:dyDescent="0.25">
      <c r="A3730" s="78" t="s">
        <v>6957</v>
      </c>
      <c r="B3730" s="78" t="s">
        <v>10543</v>
      </c>
    </row>
    <row r="3731" spans="1:2" x14ac:dyDescent="0.25">
      <c r="A3731" s="78" t="s">
        <v>6958</v>
      </c>
      <c r="B3731" s="78" t="s">
        <v>10543</v>
      </c>
    </row>
    <row r="3732" spans="1:2" x14ac:dyDescent="0.25">
      <c r="A3732" s="78" t="s">
        <v>6959</v>
      </c>
      <c r="B3732" s="78" t="s">
        <v>10543</v>
      </c>
    </row>
    <row r="3733" spans="1:2" x14ac:dyDescent="0.25">
      <c r="A3733" s="78" t="s">
        <v>6960</v>
      </c>
      <c r="B3733" s="78" t="s">
        <v>10543</v>
      </c>
    </row>
    <row r="3734" spans="1:2" x14ac:dyDescent="0.25">
      <c r="A3734" s="78" t="s">
        <v>6961</v>
      </c>
      <c r="B3734" s="78" t="s">
        <v>10543</v>
      </c>
    </row>
    <row r="3735" spans="1:2" x14ac:dyDescent="0.25">
      <c r="A3735" s="78" t="s">
        <v>6962</v>
      </c>
      <c r="B3735" s="78" t="s">
        <v>10543</v>
      </c>
    </row>
    <row r="3736" spans="1:2" x14ac:dyDescent="0.25">
      <c r="A3736" s="78" t="s">
        <v>6963</v>
      </c>
      <c r="B3736" s="78" t="s">
        <v>10543</v>
      </c>
    </row>
    <row r="3737" spans="1:2" x14ac:dyDescent="0.25">
      <c r="A3737" s="78" t="s">
        <v>6964</v>
      </c>
      <c r="B3737" s="78" t="s">
        <v>10543</v>
      </c>
    </row>
    <row r="3738" spans="1:2" x14ac:dyDescent="0.25">
      <c r="A3738" s="78" t="s">
        <v>6965</v>
      </c>
      <c r="B3738" s="78" t="s">
        <v>10543</v>
      </c>
    </row>
    <row r="3739" spans="1:2" x14ac:dyDescent="0.25">
      <c r="A3739" s="78" t="s">
        <v>6966</v>
      </c>
      <c r="B3739" s="78" t="s">
        <v>10543</v>
      </c>
    </row>
    <row r="3740" spans="1:2" x14ac:dyDescent="0.25">
      <c r="A3740" s="78" t="s">
        <v>6967</v>
      </c>
      <c r="B3740" s="78" t="s">
        <v>10543</v>
      </c>
    </row>
    <row r="3741" spans="1:2" x14ac:dyDescent="0.25">
      <c r="A3741" s="78" t="s">
        <v>6968</v>
      </c>
      <c r="B3741" s="78" t="s">
        <v>10543</v>
      </c>
    </row>
    <row r="3742" spans="1:2" x14ac:dyDescent="0.25">
      <c r="A3742" s="78" t="s">
        <v>6969</v>
      </c>
      <c r="B3742" s="78" t="s">
        <v>10543</v>
      </c>
    </row>
    <row r="3743" spans="1:2" x14ac:dyDescent="0.25">
      <c r="A3743" s="78" t="s">
        <v>6970</v>
      </c>
      <c r="B3743" s="78" t="s">
        <v>10543</v>
      </c>
    </row>
    <row r="3744" spans="1:2" x14ac:dyDescent="0.25">
      <c r="A3744" s="78" t="s">
        <v>6971</v>
      </c>
      <c r="B3744" s="78" t="s">
        <v>10543</v>
      </c>
    </row>
    <row r="3745" spans="1:2" x14ac:dyDescent="0.25">
      <c r="A3745" s="78" t="s">
        <v>6972</v>
      </c>
      <c r="B3745" s="78" t="s">
        <v>10543</v>
      </c>
    </row>
    <row r="3746" spans="1:2" x14ac:dyDescent="0.25">
      <c r="A3746" s="78" t="s">
        <v>6973</v>
      </c>
      <c r="B3746" s="78" t="s">
        <v>10543</v>
      </c>
    </row>
    <row r="3747" spans="1:2" x14ac:dyDescent="0.25">
      <c r="A3747" s="78" t="s">
        <v>6974</v>
      </c>
      <c r="B3747" s="78" t="s">
        <v>10543</v>
      </c>
    </row>
    <row r="3748" spans="1:2" x14ac:dyDescent="0.25">
      <c r="A3748" s="78" t="s">
        <v>6975</v>
      </c>
      <c r="B3748" s="78" t="s">
        <v>10543</v>
      </c>
    </row>
    <row r="3749" spans="1:2" x14ac:dyDescent="0.25">
      <c r="A3749" s="78" t="s">
        <v>6976</v>
      </c>
      <c r="B3749" s="78" t="s">
        <v>10543</v>
      </c>
    </row>
    <row r="3750" spans="1:2" x14ac:dyDescent="0.25">
      <c r="A3750" s="78" t="s">
        <v>6977</v>
      </c>
      <c r="B3750" s="78" t="s">
        <v>10543</v>
      </c>
    </row>
    <row r="3751" spans="1:2" x14ac:dyDescent="0.25">
      <c r="A3751" s="78" t="s">
        <v>6978</v>
      </c>
      <c r="B3751" s="78" t="s">
        <v>10543</v>
      </c>
    </row>
    <row r="3752" spans="1:2" x14ac:dyDescent="0.25">
      <c r="A3752" s="78" t="s">
        <v>6979</v>
      </c>
      <c r="B3752" s="78" t="s">
        <v>10543</v>
      </c>
    </row>
    <row r="3753" spans="1:2" x14ac:dyDescent="0.25">
      <c r="A3753" s="78" t="s">
        <v>6980</v>
      </c>
      <c r="B3753" s="78" t="s">
        <v>10543</v>
      </c>
    </row>
    <row r="3754" spans="1:2" x14ac:dyDescent="0.25">
      <c r="A3754" s="78" t="s">
        <v>6981</v>
      </c>
      <c r="B3754" s="78" t="s">
        <v>10543</v>
      </c>
    </row>
    <row r="3755" spans="1:2" x14ac:dyDescent="0.25">
      <c r="A3755" s="78" t="s">
        <v>6982</v>
      </c>
      <c r="B3755" s="78" t="s">
        <v>10543</v>
      </c>
    </row>
    <row r="3756" spans="1:2" x14ac:dyDescent="0.25">
      <c r="A3756" s="78" t="s">
        <v>6983</v>
      </c>
      <c r="B3756" s="78" t="s">
        <v>10543</v>
      </c>
    </row>
    <row r="3757" spans="1:2" x14ac:dyDescent="0.25">
      <c r="A3757" s="78" t="s">
        <v>6984</v>
      </c>
      <c r="B3757" s="78" t="s">
        <v>10543</v>
      </c>
    </row>
    <row r="3758" spans="1:2" x14ac:dyDescent="0.25">
      <c r="A3758" s="78" t="s">
        <v>6985</v>
      </c>
      <c r="B3758" s="78" t="s">
        <v>10543</v>
      </c>
    </row>
    <row r="3759" spans="1:2" x14ac:dyDescent="0.25">
      <c r="A3759" s="78" t="s">
        <v>6986</v>
      </c>
      <c r="B3759" s="78" t="s">
        <v>10543</v>
      </c>
    </row>
    <row r="3760" spans="1:2" x14ac:dyDescent="0.25">
      <c r="A3760" s="78" t="s">
        <v>6987</v>
      </c>
      <c r="B3760" s="78" t="s">
        <v>10543</v>
      </c>
    </row>
    <row r="3761" spans="1:2" x14ac:dyDescent="0.25">
      <c r="A3761" s="78" t="s">
        <v>6988</v>
      </c>
      <c r="B3761" s="78" t="s">
        <v>10543</v>
      </c>
    </row>
    <row r="3762" spans="1:2" x14ac:dyDescent="0.25">
      <c r="A3762" s="78" t="s">
        <v>6989</v>
      </c>
      <c r="B3762" s="78" t="s">
        <v>10543</v>
      </c>
    </row>
    <row r="3763" spans="1:2" x14ac:dyDescent="0.25">
      <c r="A3763" s="78" t="s">
        <v>6990</v>
      </c>
      <c r="B3763" s="78" t="s">
        <v>10543</v>
      </c>
    </row>
    <row r="3764" spans="1:2" x14ac:dyDescent="0.25">
      <c r="A3764" s="78" t="s">
        <v>6991</v>
      </c>
      <c r="B3764" s="78" t="s">
        <v>10543</v>
      </c>
    </row>
    <row r="3765" spans="1:2" x14ac:dyDescent="0.25">
      <c r="A3765" s="78" t="s">
        <v>6992</v>
      </c>
      <c r="B3765" s="78" t="s">
        <v>10543</v>
      </c>
    </row>
    <row r="3766" spans="1:2" x14ac:dyDescent="0.25">
      <c r="A3766" s="78" t="s">
        <v>6993</v>
      </c>
      <c r="B3766" s="78" t="s">
        <v>10543</v>
      </c>
    </row>
    <row r="3767" spans="1:2" x14ac:dyDescent="0.25">
      <c r="A3767" s="78" t="s">
        <v>6994</v>
      </c>
      <c r="B3767" s="78" t="s">
        <v>10543</v>
      </c>
    </row>
    <row r="3768" spans="1:2" x14ac:dyDescent="0.25">
      <c r="A3768" s="78" t="s">
        <v>6995</v>
      </c>
      <c r="B3768" s="78" t="s">
        <v>10543</v>
      </c>
    </row>
    <row r="3769" spans="1:2" x14ac:dyDescent="0.25">
      <c r="A3769" s="78" t="s">
        <v>6996</v>
      </c>
      <c r="B3769" s="78" t="s">
        <v>10543</v>
      </c>
    </row>
    <row r="3770" spans="1:2" x14ac:dyDescent="0.25">
      <c r="A3770" s="78" t="s">
        <v>6997</v>
      </c>
      <c r="B3770" s="78" t="s">
        <v>10543</v>
      </c>
    </row>
    <row r="3771" spans="1:2" x14ac:dyDescent="0.25">
      <c r="A3771" s="78" t="s">
        <v>6998</v>
      </c>
      <c r="B3771" s="78" t="s">
        <v>10543</v>
      </c>
    </row>
    <row r="3772" spans="1:2" x14ac:dyDescent="0.25">
      <c r="A3772" s="78" t="s">
        <v>6999</v>
      </c>
      <c r="B3772" s="78" t="s">
        <v>10543</v>
      </c>
    </row>
    <row r="3773" spans="1:2" x14ac:dyDescent="0.25">
      <c r="A3773" s="78" t="s">
        <v>7000</v>
      </c>
      <c r="B3773" s="78" t="s">
        <v>10543</v>
      </c>
    </row>
    <row r="3774" spans="1:2" x14ac:dyDescent="0.25">
      <c r="A3774" s="78" t="s">
        <v>7001</v>
      </c>
      <c r="B3774" s="78" t="s">
        <v>10543</v>
      </c>
    </row>
    <row r="3775" spans="1:2" x14ac:dyDescent="0.25">
      <c r="A3775" s="78" t="s">
        <v>7002</v>
      </c>
      <c r="B3775" s="78" t="s">
        <v>10543</v>
      </c>
    </row>
    <row r="3776" spans="1:2" x14ac:dyDescent="0.25">
      <c r="A3776" s="78" t="s">
        <v>7003</v>
      </c>
      <c r="B3776" s="78" t="s">
        <v>10543</v>
      </c>
    </row>
    <row r="3777" spans="1:2" x14ac:dyDescent="0.25">
      <c r="A3777" s="78" t="s">
        <v>7004</v>
      </c>
      <c r="B3777" s="78" t="s">
        <v>10543</v>
      </c>
    </row>
    <row r="3778" spans="1:2" x14ac:dyDescent="0.25">
      <c r="A3778" s="78" t="s">
        <v>7005</v>
      </c>
      <c r="B3778" s="78" t="s">
        <v>10543</v>
      </c>
    </row>
    <row r="3779" spans="1:2" x14ac:dyDescent="0.25">
      <c r="A3779" s="78" t="s">
        <v>7006</v>
      </c>
      <c r="B3779" s="78" t="s">
        <v>10543</v>
      </c>
    </row>
    <row r="3780" spans="1:2" x14ac:dyDescent="0.25">
      <c r="A3780" s="78" t="s">
        <v>7007</v>
      </c>
      <c r="B3780" s="78" t="s">
        <v>10543</v>
      </c>
    </row>
    <row r="3781" spans="1:2" x14ac:dyDescent="0.25">
      <c r="A3781" s="78" t="s">
        <v>7008</v>
      </c>
      <c r="B3781" s="78" t="s">
        <v>10543</v>
      </c>
    </row>
    <row r="3782" spans="1:2" x14ac:dyDescent="0.25">
      <c r="A3782" s="78" t="s">
        <v>7009</v>
      </c>
      <c r="B3782" s="78" t="s">
        <v>10543</v>
      </c>
    </row>
    <row r="3783" spans="1:2" x14ac:dyDescent="0.25">
      <c r="A3783" s="78" t="s">
        <v>7010</v>
      </c>
      <c r="B3783" s="78" t="s">
        <v>10543</v>
      </c>
    </row>
    <row r="3784" spans="1:2" x14ac:dyDescent="0.25">
      <c r="A3784" s="78" t="s">
        <v>7011</v>
      </c>
      <c r="B3784" s="78" t="s">
        <v>10543</v>
      </c>
    </row>
    <row r="3785" spans="1:2" x14ac:dyDescent="0.25">
      <c r="A3785" s="78" t="s">
        <v>7012</v>
      </c>
      <c r="B3785" s="78" t="s">
        <v>10543</v>
      </c>
    </row>
    <row r="3786" spans="1:2" x14ac:dyDescent="0.25">
      <c r="A3786" s="78" t="s">
        <v>7013</v>
      </c>
      <c r="B3786" s="78" t="s">
        <v>10543</v>
      </c>
    </row>
    <row r="3787" spans="1:2" x14ac:dyDescent="0.25">
      <c r="A3787" s="78" t="s">
        <v>7014</v>
      </c>
      <c r="B3787" s="78" t="s">
        <v>10543</v>
      </c>
    </row>
    <row r="3788" spans="1:2" x14ac:dyDescent="0.25">
      <c r="A3788" s="78" t="s">
        <v>7015</v>
      </c>
      <c r="B3788" s="78" t="s">
        <v>10543</v>
      </c>
    </row>
    <row r="3789" spans="1:2" x14ac:dyDescent="0.25">
      <c r="A3789" s="78" t="s">
        <v>7016</v>
      </c>
      <c r="B3789" s="78" t="s">
        <v>10543</v>
      </c>
    </row>
    <row r="3790" spans="1:2" x14ac:dyDescent="0.25">
      <c r="A3790" s="78" t="s">
        <v>7017</v>
      </c>
      <c r="B3790" s="78" t="s">
        <v>10543</v>
      </c>
    </row>
    <row r="3791" spans="1:2" x14ac:dyDescent="0.25">
      <c r="A3791" s="78" t="s">
        <v>7018</v>
      </c>
      <c r="B3791" s="78" t="s">
        <v>10543</v>
      </c>
    </row>
    <row r="3792" spans="1:2" x14ac:dyDescent="0.25">
      <c r="A3792" s="78" t="s">
        <v>7019</v>
      </c>
      <c r="B3792" s="78" t="s">
        <v>10543</v>
      </c>
    </row>
    <row r="3793" spans="1:2" x14ac:dyDescent="0.25">
      <c r="A3793" s="78" t="s">
        <v>7020</v>
      </c>
      <c r="B3793" s="78" t="s">
        <v>10543</v>
      </c>
    </row>
    <row r="3794" spans="1:2" x14ac:dyDescent="0.25">
      <c r="A3794" s="78" t="s">
        <v>7021</v>
      </c>
      <c r="B3794" s="78" t="s">
        <v>10543</v>
      </c>
    </row>
    <row r="3795" spans="1:2" x14ac:dyDescent="0.25">
      <c r="A3795" s="78" t="s">
        <v>7022</v>
      </c>
      <c r="B3795" s="78" t="s">
        <v>10543</v>
      </c>
    </row>
    <row r="3796" spans="1:2" x14ac:dyDescent="0.25">
      <c r="A3796" s="78" t="s">
        <v>7023</v>
      </c>
      <c r="B3796" s="78" t="s">
        <v>10543</v>
      </c>
    </row>
    <row r="3797" spans="1:2" x14ac:dyDescent="0.25">
      <c r="A3797" s="78" t="s">
        <v>7024</v>
      </c>
      <c r="B3797" s="78" t="s">
        <v>10543</v>
      </c>
    </row>
    <row r="3798" spans="1:2" x14ac:dyDescent="0.25">
      <c r="A3798" s="78" t="s">
        <v>7025</v>
      </c>
      <c r="B3798" s="78" t="s">
        <v>10543</v>
      </c>
    </row>
    <row r="3799" spans="1:2" x14ac:dyDescent="0.25">
      <c r="A3799" s="78" t="s">
        <v>7026</v>
      </c>
      <c r="B3799" s="78" t="s">
        <v>10543</v>
      </c>
    </row>
    <row r="3800" spans="1:2" x14ac:dyDescent="0.25">
      <c r="A3800" s="78" t="s">
        <v>7027</v>
      </c>
      <c r="B3800" s="78" t="s">
        <v>10543</v>
      </c>
    </row>
    <row r="3801" spans="1:2" x14ac:dyDescent="0.25">
      <c r="A3801" s="78" t="s">
        <v>7028</v>
      </c>
      <c r="B3801" s="78" t="s">
        <v>10543</v>
      </c>
    </row>
    <row r="3802" spans="1:2" x14ac:dyDescent="0.25">
      <c r="A3802" s="78" t="s">
        <v>7029</v>
      </c>
      <c r="B3802" s="78" t="s">
        <v>10543</v>
      </c>
    </row>
    <row r="3803" spans="1:2" x14ac:dyDescent="0.25">
      <c r="A3803" s="78" t="s">
        <v>7030</v>
      </c>
      <c r="B3803" s="78" t="s">
        <v>10543</v>
      </c>
    </row>
    <row r="3804" spans="1:2" x14ac:dyDescent="0.25">
      <c r="A3804" s="78" t="s">
        <v>7031</v>
      </c>
      <c r="B3804" s="78" t="s">
        <v>10543</v>
      </c>
    </row>
    <row r="3805" spans="1:2" x14ac:dyDescent="0.25">
      <c r="A3805" s="78" t="s">
        <v>7032</v>
      </c>
      <c r="B3805" s="78" t="s">
        <v>10543</v>
      </c>
    </row>
    <row r="3806" spans="1:2" x14ac:dyDescent="0.25">
      <c r="A3806" s="78" t="s">
        <v>7033</v>
      </c>
      <c r="B3806" s="78" t="s">
        <v>10543</v>
      </c>
    </row>
    <row r="3807" spans="1:2" x14ac:dyDescent="0.25">
      <c r="A3807" s="78" t="s">
        <v>7034</v>
      </c>
      <c r="B3807" s="78" t="s">
        <v>10543</v>
      </c>
    </row>
    <row r="3808" spans="1:2" x14ac:dyDescent="0.25">
      <c r="A3808" s="78" t="s">
        <v>7035</v>
      </c>
      <c r="B3808" s="78" t="s">
        <v>10543</v>
      </c>
    </row>
    <row r="3809" spans="1:2" x14ac:dyDescent="0.25">
      <c r="A3809" s="78" t="s">
        <v>7036</v>
      </c>
      <c r="B3809" s="78" t="s">
        <v>10543</v>
      </c>
    </row>
    <row r="3810" spans="1:2" x14ac:dyDescent="0.25">
      <c r="A3810" s="78" t="s">
        <v>7037</v>
      </c>
      <c r="B3810" s="78" t="s">
        <v>10543</v>
      </c>
    </row>
    <row r="3811" spans="1:2" x14ac:dyDescent="0.25">
      <c r="A3811" s="78" t="s">
        <v>7038</v>
      </c>
      <c r="B3811" s="78" t="s">
        <v>10543</v>
      </c>
    </row>
    <row r="3812" spans="1:2" x14ac:dyDescent="0.25">
      <c r="A3812" s="78" t="s">
        <v>7039</v>
      </c>
      <c r="B3812" s="78" t="s">
        <v>10543</v>
      </c>
    </row>
    <row r="3813" spans="1:2" x14ac:dyDescent="0.25">
      <c r="A3813" s="78" t="s">
        <v>7040</v>
      </c>
      <c r="B3813" s="78" t="s">
        <v>10543</v>
      </c>
    </row>
    <row r="3814" spans="1:2" x14ac:dyDescent="0.25">
      <c r="A3814" s="78" t="s">
        <v>7041</v>
      </c>
      <c r="B3814" s="78" t="s">
        <v>10543</v>
      </c>
    </row>
    <row r="3815" spans="1:2" x14ac:dyDescent="0.25">
      <c r="A3815" s="78" t="s">
        <v>7042</v>
      </c>
      <c r="B3815" s="78" t="s">
        <v>10543</v>
      </c>
    </row>
    <row r="3816" spans="1:2" x14ac:dyDescent="0.25">
      <c r="A3816" s="78" t="s">
        <v>7043</v>
      </c>
      <c r="B3816" s="78" t="s">
        <v>10543</v>
      </c>
    </row>
    <row r="3817" spans="1:2" x14ac:dyDescent="0.25">
      <c r="A3817" s="78" t="s">
        <v>7044</v>
      </c>
      <c r="B3817" s="78" t="s">
        <v>10543</v>
      </c>
    </row>
    <row r="3818" spans="1:2" x14ac:dyDescent="0.25">
      <c r="A3818" s="78" t="s">
        <v>7045</v>
      </c>
      <c r="B3818" s="78" t="s">
        <v>10543</v>
      </c>
    </row>
    <row r="3819" spans="1:2" x14ac:dyDescent="0.25">
      <c r="A3819" s="78" t="s">
        <v>7046</v>
      </c>
      <c r="B3819" s="78" t="s">
        <v>10543</v>
      </c>
    </row>
    <row r="3820" spans="1:2" x14ac:dyDescent="0.25">
      <c r="A3820" s="78" t="s">
        <v>7047</v>
      </c>
      <c r="B3820" s="78" t="s">
        <v>10543</v>
      </c>
    </row>
    <row r="3821" spans="1:2" x14ac:dyDescent="0.25">
      <c r="A3821" s="78" t="s">
        <v>7048</v>
      </c>
      <c r="B3821" s="78" t="s">
        <v>10543</v>
      </c>
    </row>
    <row r="3822" spans="1:2" x14ac:dyDescent="0.25">
      <c r="A3822" s="78" t="s">
        <v>7049</v>
      </c>
      <c r="B3822" s="78" t="s">
        <v>10543</v>
      </c>
    </row>
    <row r="3823" spans="1:2" x14ac:dyDescent="0.25">
      <c r="A3823" s="78" t="s">
        <v>7050</v>
      </c>
      <c r="B3823" s="78" t="s">
        <v>10543</v>
      </c>
    </row>
    <row r="3824" spans="1:2" x14ac:dyDescent="0.25">
      <c r="A3824" s="78" t="s">
        <v>7051</v>
      </c>
      <c r="B3824" s="78" t="s">
        <v>10543</v>
      </c>
    </row>
    <row r="3825" spans="1:2" x14ac:dyDescent="0.25">
      <c r="A3825" s="78" t="s">
        <v>7052</v>
      </c>
      <c r="B3825" s="78" t="s">
        <v>10543</v>
      </c>
    </row>
    <row r="3826" spans="1:2" x14ac:dyDescent="0.25">
      <c r="A3826" s="78" t="s">
        <v>7053</v>
      </c>
      <c r="B3826" s="78" t="s">
        <v>10543</v>
      </c>
    </row>
    <row r="3827" spans="1:2" x14ac:dyDescent="0.25">
      <c r="A3827" s="78" t="s">
        <v>7054</v>
      </c>
      <c r="B3827" s="78" t="s">
        <v>10543</v>
      </c>
    </row>
    <row r="3828" spans="1:2" x14ac:dyDescent="0.25">
      <c r="A3828" s="78" t="s">
        <v>7055</v>
      </c>
      <c r="B3828" s="78" t="s">
        <v>10543</v>
      </c>
    </row>
    <row r="3829" spans="1:2" x14ac:dyDescent="0.25">
      <c r="A3829" s="78" t="s">
        <v>7056</v>
      </c>
      <c r="B3829" s="78" t="s">
        <v>10543</v>
      </c>
    </row>
    <row r="3830" spans="1:2" x14ac:dyDescent="0.25">
      <c r="A3830" s="78" t="s">
        <v>7057</v>
      </c>
      <c r="B3830" s="78" t="s">
        <v>10543</v>
      </c>
    </row>
    <row r="3831" spans="1:2" x14ac:dyDescent="0.25">
      <c r="A3831" s="78" t="s">
        <v>7058</v>
      </c>
      <c r="B3831" s="78" t="s">
        <v>10543</v>
      </c>
    </row>
    <row r="3832" spans="1:2" x14ac:dyDescent="0.25">
      <c r="A3832" s="78" t="s">
        <v>7059</v>
      </c>
      <c r="B3832" s="78" t="s">
        <v>10543</v>
      </c>
    </row>
    <row r="3833" spans="1:2" x14ac:dyDescent="0.25">
      <c r="A3833" s="78" t="s">
        <v>7060</v>
      </c>
      <c r="B3833" s="78" t="s">
        <v>10543</v>
      </c>
    </row>
    <row r="3834" spans="1:2" x14ac:dyDescent="0.25">
      <c r="A3834" s="78" t="s">
        <v>7061</v>
      </c>
      <c r="B3834" s="78" t="s">
        <v>10543</v>
      </c>
    </row>
    <row r="3835" spans="1:2" x14ac:dyDescent="0.25">
      <c r="A3835" s="78" t="s">
        <v>7062</v>
      </c>
      <c r="B3835" s="78" t="s">
        <v>10543</v>
      </c>
    </row>
    <row r="3836" spans="1:2" x14ac:dyDescent="0.25">
      <c r="A3836" s="78" t="s">
        <v>7063</v>
      </c>
      <c r="B3836" s="78" t="s">
        <v>10543</v>
      </c>
    </row>
    <row r="3837" spans="1:2" x14ac:dyDescent="0.25">
      <c r="A3837" s="78" t="s">
        <v>7064</v>
      </c>
      <c r="B3837" s="78" t="s">
        <v>10543</v>
      </c>
    </row>
    <row r="3838" spans="1:2" x14ac:dyDescent="0.25">
      <c r="A3838" s="78" t="s">
        <v>7065</v>
      </c>
      <c r="B3838" s="78" t="s">
        <v>10543</v>
      </c>
    </row>
    <row r="3839" spans="1:2" x14ac:dyDescent="0.25">
      <c r="A3839" s="78" t="s">
        <v>7066</v>
      </c>
      <c r="B3839" s="78" t="s">
        <v>10543</v>
      </c>
    </row>
    <row r="3840" spans="1:2" x14ac:dyDescent="0.25">
      <c r="A3840" s="78" t="s">
        <v>7067</v>
      </c>
      <c r="B3840" s="78" t="s">
        <v>10543</v>
      </c>
    </row>
    <row r="3841" spans="1:2" x14ac:dyDescent="0.25">
      <c r="A3841" s="78" t="s">
        <v>7068</v>
      </c>
      <c r="B3841" s="78" t="s">
        <v>10543</v>
      </c>
    </row>
    <row r="3842" spans="1:2" x14ac:dyDescent="0.25">
      <c r="A3842" s="78" t="s">
        <v>7069</v>
      </c>
      <c r="B3842" s="78" t="s">
        <v>10543</v>
      </c>
    </row>
    <row r="3843" spans="1:2" x14ac:dyDescent="0.25">
      <c r="A3843" s="78" t="s">
        <v>7070</v>
      </c>
      <c r="B3843" s="78" t="s">
        <v>10543</v>
      </c>
    </row>
    <row r="3844" spans="1:2" x14ac:dyDescent="0.25">
      <c r="A3844" s="78" t="s">
        <v>7071</v>
      </c>
      <c r="B3844" s="78" t="s">
        <v>10543</v>
      </c>
    </row>
    <row r="3845" spans="1:2" x14ac:dyDescent="0.25">
      <c r="A3845" s="78" t="s">
        <v>7072</v>
      </c>
      <c r="B3845" s="78" t="s">
        <v>10543</v>
      </c>
    </row>
    <row r="3846" spans="1:2" x14ac:dyDescent="0.25">
      <c r="A3846" s="78" t="s">
        <v>7073</v>
      </c>
      <c r="B3846" s="78" t="s">
        <v>10543</v>
      </c>
    </row>
    <row r="3847" spans="1:2" x14ac:dyDescent="0.25">
      <c r="A3847" s="78" t="s">
        <v>7074</v>
      </c>
      <c r="B3847" s="78" t="s">
        <v>10543</v>
      </c>
    </row>
    <row r="3848" spans="1:2" x14ac:dyDescent="0.25">
      <c r="A3848" s="78" t="s">
        <v>7075</v>
      </c>
      <c r="B3848" s="78" t="s">
        <v>10543</v>
      </c>
    </row>
    <row r="3849" spans="1:2" x14ac:dyDescent="0.25">
      <c r="A3849" s="78" t="s">
        <v>7076</v>
      </c>
      <c r="B3849" s="78" t="s">
        <v>10543</v>
      </c>
    </row>
    <row r="3850" spans="1:2" x14ac:dyDescent="0.25">
      <c r="A3850" s="78" t="s">
        <v>7077</v>
      </c>
      <c r="B3850" s="78" t="s">
        <v>10543</v>
      </c>
    </row>
    <row r="3851" spans="1:2" x14ac:dyDescent="0.25">
      <c r="A3851" s="78" t="s">
        <v>7078</v>
      </c>
      <c r="B3851" s="78" t="s">
        <v>10543</v>
      </c>
    </row>
    <row r="3852" spans="1:2" x14ac:dyDescent="0.25">
      <c r="A3852" s="78" t="s">
        <v>7079</v>
      </c>
      <c r="B3852" s="78" t="s">
        <v>10543</v>
      </c>
    </row>
    <row r="3853" spans="1:2" x14ac:dyDescent="0.25">
      <c r="A3853" s="78" t="s">
        <v>7080</v>
      </c>
      <c r="B3853" s="78" t="s">
        <v>10543</v>
      </c>
    </row>
    <row r="3854" spans="1:2" x14ac:dyDescent="0.25">
      <c r="A3854" s="78" t="s">
        <v>7081</v>
      </c>
      <c r="B3854" s="78" t="s">
        <v>10543</v>
      </c>
    </row>
    <row r="3855" spans="1:2" x14ac:dyDescent="0.25">
      <c r="A3855" s="78" t="s">
        <v>7082</v>
      </c>
      <c r="B3855" s="78" t="s">
        <v>10543</v>
      </c>
    </row>
    <row r="3856" spans="1:2" x14ac:dyDescent="0.25">
      <c r="A3856" s="78" t="s">
        <v>7083</v>
      </c>
      <c r="B3856" s="78" t="s">
        <v>10543</v>
      </c>
    </row>
    <row r="3857" spans="1:2" x14ac:dyDescent="0.25">
      <c r="A3857" s="78" t="s">
        <v>7084</v>
      </c>
      <c r="B3857" s="78" t="s">
        <v>10543</v>
      </c>
    </row>
    <row r="3858" spans="1:2" x14ac:dyDescent="0.25">
      <c r="A3858" s="78" t="s">
        <v>7085</v>
      </c>
      <c r="B3858" s="78" t="s">
        <v>10543</v>
      </c>
    </row>
    <row r="3859" spans="1:2" x14ac:dyDescent="0.25">
      <c r="A3859" s="78" t="s">
        <v>7086</v>
      </c>
      <c r="B3859" s="78" t="s">
        <v>10543</v>
      </c>
    </row>
    <row r="3860" spans="1:2" x14ac:dyDescent="0.25">
      <c r="A3860" s="78" t="s">
        <v>7087</v>
      </c>
      <c r="B3860" s="78" t="s">
        <v>10543</v>
      </c>
    </row>
    <row r="3861" spans="1:2" x14ac:dyDescent="0.25">
      <c r="A3861" s="78" t="s">
        <v>7088</v>
      </c>
      <c r="B3861" s="78" t="s">
        <v>10543</v>
      </c>
    </row>
    <row r="3862" spans="1:2" x14ac:dyDescent="0.25">
      <c r="A3862" s="78" t="s">
        <v>7089</v>
      </c>
      <c r="B3862" s="78" t="s">
        <v>10543</v>
      </c>
    </row>
    <row r="3863" spans="1:2" x14ac:dyDescent="0.25">
      <c r="A3863" s="78" t="s">
        <v>7090</v>
      </c>
      <c r="B3863" s="78" t="s">
        <v>10543</v>
      </c>
    </row>
    <row r="3864" spans="1:2" x14ac:dyDescent="0.25">
      <c r="A3864" s="78" t="s">
        <v>7091</v>
      </c>
      <c r="B3864" s="78" t="s">
        <v>10543</v>
      </c>
    </row>
    <row r="3865" spans="1:2" x14ac:dyDescent="0.25">
      <c r="A3865" s="78" t="s">
        <v>7092</v>
      </c>
      <c r="B3865" s="78" t="s">
        <v>10543</v>
      </c>
    </row>
    <row r="3866" spans="1:2" x14ac:dyDescent="0.25">
      <c r="A3866" s="78" t="s">
        <v>7093</v>
      </c>
      <c r="B3866" s="78" t="s">
        <v>10543</v>
      </c>
    </row>
    <row r="3867" spans="1:2" x14ac:dyDescent="0.25">
      <c r="A3867" s="78" t="s">
        <v>7094</v>
      </c>
      <c r="B3867" s="78" t="s">
        <v>10543</v>
      </c>
    </row>
    <row r="3868" spans="1:2" x14ac:dyDescent="0.25">
      <c r="A3868" s="78" t="s">
        <v>7095</v>
      </c>
      <c r="B3868" s="78" t="s">
        <v>10543</v>
      </c>
    </row>
    <row r="3869" spans="1:2" x14ac:dyDescent="0.25">
      <c r="A3869" s="78" t="s">
        <v>7096</v>
      </c>
      <c r="B3869" s="78" t="s">
        <v>10543</v>
      </c>
    </row>
    <row r="3870" spans="1:2" x14ac:dyDescent="0.25">
      <c r="A3870" s="78" t="s">
        <v>7097</v>
      </c>
      <c r="B3870" s="78" t="s">
        <v>10543</v>
      </c>
    </row>
    <row r="3871" spans="1:2" x14ac:dyDescent="0.25">
      <c r="A3871" s="78" t="s">
        <v>7098</v>
      </c>
      <c r="B3871" s="78" t="s">
        <v>10543</v>
      </c>
    </row>
    <row r="3872" spans="1:2" x14ac:dyDescent="0.25">
      <c r="A3872" s="78" t="s">
        <v>7099</v>
      </c>
      <c r="B3872" s="78" t="s">
        <v>10543</v>
      </c>
    </row>
    <row r="3873" spans="1:2" x14ac:dyDescent="0.25">
      <c r="A3873" s="78" t="s">
        <v>7100</v>
      </c>
      <c r="B3873" s="78" t="s">
        <v>10543</v>
      </c>
    </row>
    <row r="3874" spans="1:2" x14ac:dyDescent="0.25">
      <c r="A3874" s="78" t="s">
        <v>7101</v>
      </c>
      <c r="B3874" s="78" t="s">
        <v>10543</v>
      </c>
    </row>
    <row r="3875" spans="1:2" x14ac:dyDescent="0.25">
      <c r="A3875" s="78" t="s">
        <v>7102</v>
      </c>
      <c r="B3875" s="78" t="s">
        <v>10543</v>
      </c>
    </row>
    <row r="3876" spans="1:2" x14ac:dyDescent="0.25">
      <c r="A3876" s="78" t="s">
        <v>7103</v>
      </c>
      <c r="B3876" s="78" t="s">
        <v>10543</v>
      </c>
    </row>
    <row r="3877" spans="1:2" x14ac:dyDescent="0.25">
      <c r="A3877" s="78" t="s">
        <v>7104</v>
      </c>
      <c r="B3877" s="78" t="s">
        <v>10543</v>
      </c>
    </row>
    <row r="3878" spans="1:2" x14ac:dyDescent="0.25">
      <c r="A3878" s="78" t="s">
        <v>7105</v>
      </c>
      <c r="B3878" s="78" t="s">
        <v>10543</v>
      </c>
    </row>
    <row r="3879" spans="1:2" x14ac:dyDescent="0.25">
      <c r="A3879" s="78" t="s">
        <v>7106</v>
      </c>
      <c r="B3879" s="78" t="s">
        <v>10543</v>
      </c>
    </row>
    <row r="3880" spans="1:2" x14ac:dyDescent="0.25">
      <c r="A3880" s="78" t="s">
        <v>7107</v>
      </c>
      <c r="B3880" s="78" t="s">
        <v>10543</v>
      </c>
    </row>
    <row r="3881" spans="1:2" x14ac:dyDescent="0.25">
      <c r="A3881" s="78" t="s">
        <v>7108</v>
      </c>
      <c r="B3881" s="78" t="s">
        <v>10543</v>
      </c>
    </row>
    <row r="3882" spans="1:2" x14ac:dyDescent="0.25">
      <c r="A3882" s="78" t="s">
        <v>7109</v>
      </c>
      <c r="B3882" s="78" t="s">
        <v>10543</v>
      </c>
    </row>
    <row r="3883" spans="1:2" x14ac:dyDescent="0.25">
      <c r="A3883" s="78" t="s">
        <v>7110</v>
      </c>
      <c r="B3883" s="78" t="s">
        <v>10543</v>
      </c>
    </row>
    <row r="3884" spans="1:2" x14ac:dyDescent="0.25">
      <c r="A3884" s="78" t="s">
        <v>7111</v>
      </c>
      <c r="B3884" s="78" t="s">
        <v>10543</v>
      </c>
    </row>
    <row r="3885" spans="1:2" x14ac:dyDescent="0.25">
      <c r="A3885" s="78" t="s">
        <v>7112</v>
      </c>
      <c r="B3885" s="78" t="s">
        <v>10543</v>
      </c>
    </row>
    <row r="3886" spans="1:2" x14ac:dyDescent="0.25">
      <c r="A3886" s="78" t="s">
        <v>7113</v>
      </c>
      <c r="B3886" s="78" t="s">
        <v>10543</v>
      </c>
    </row>
    <row r="3887" spans="1:2" x14ac:dyDescent="0.25">
      <c r="A3887" s="78" t="s">
        <v>7114</v>
      </c>
      <c r="B3887" s="78" t="s">
        <v>10543</v>
      </c>
    </row>
    <row r="3888" spans="1:2" x14ac:dyDescent="0.25">
      <c r="A3888" s="78" t="s">
        <v>7115</v>
      </c>
      <c r="B3888" s="78" t="s">
        <v>10543</v>
      </c>
    </row>
    <row r="3889" spans="1:2" x14ac:dyDescent="0.25">
      <c r="A3889" s="78" t="s">
        <v>7116</v>
      </c>
      <c r="B3889" s="78" t="s">
        <v>10543</v>
      </c>
    </row>
    <row r="3890" spans="1:2" x14ac:dyDescent="0.25">
      <c r="A3890" s="78" t="s">
        <v>7117</v>
      </c>
      <c r="B3890" s="78" t="s">
        <v>10543</v>
      </c>
    </row>
    <row r="3891" spans="1:2" x14ac:dyDescent="0.25">
      <c r="A3891" s="78" t="s">
        <v>7118</v>
      </c>
      <c r="B3891" s="78" t="s">
        <v>10543</v>
      </c>
    </row>
    <row r="3892" spans="1:2" x14ac:dyDescent="0.25">
      <c r="A3892" s="78" t="s">
        <v>7119</v>
      </c>
      <c r="B3892" s="78" t="s">
        <v>10543</v>
      </c>
    </row>
    <row r="3893" spans="1:2" x14ac:dyDescent="0.25">
      <c r="A3893" s="78" t="s">
        <v>7120</v>
      </c>
      <c r="B3893" s="78" t="s">
        <v>10543</v>
      </c>
    </row>
    <row r="3894" spans="1:2" x14ac:dyDescent="0.25">
      <c r="A3894" s="78" t="s">
        <v>7121</v>
      </c>
      <c r="B3894" s="78" t="s">
        <v>10543</v>
      </c>
    </row>
    <row r="3895" spans="1:2" x14ac:dyDescent="0.25">
      <c r="A3895" s="78" t="s">
        <v>7122</v>
      </c>
      <c r="B3895" s="78" t="s">
        <v>10543</v>
      </c>
    </row>
    <row r="3896" spans="1:2" x14ac:dyDescent="0.25">
      <c r="A3896" s="78" t="s">
        <v>7123</v>
      </c>
      <c r="B3896" s="78" t="s">
        <v>10543</v>
      </c>
    </row>
    <row r="3897" spans="1:2" x14ac:dyDescent="0.25">
      <c r="A3897" s="78" t="s">
        <v>7124</v>
      </c>
      <c r="B3897" s="78" t="s">
        <v>10543</v>
      </c>
    </row>
    <row r="3898" spans="1:2" x14ac:dyDescent="0.25">
      <c r="A3898" s="78" t="s">
        <v>7125</v>
      </c>
      <c r="B3898" s="78" t="s">
        <v>10543</v>
      </c>
    </row>
    <row r="3899" spans="1:2" x14ac:dyDescent="0.25">
      <c r="A3899" s="78" t="s">
        <v>7126</v>
      </c>
      <c r="B3899" s="78" t="s">
        <v>10543</v>
      </c>
    </row>
    <row r="3900" spans="1:2" x14ac:dyDescent="0.25">
      <c r="A3900" s="78" t="s">
        <v>7127</v>
      </c>
      <c r="B3900" s="78" t="s">
        <v>10543</v>
      </c>
    </row>
    <row r="3901" spans="1:2" x14ac:dyDescent="0.25">
      <c r="A3901" s="78" t="s">
        <v>7128</v>
      </c>
      <c r="B3901" s="78" t="s">
        <v>10543</v>
      </c>
    </row>
    <row r="3902" spans="1:2" x14ac:dyDescent="0.25">
      <c r="A3902" s="78" t="s">
        <v>7129</v>
      </c>
      <c r="B3902" s="78" t="s">
        <v>10543</v>
      </c>
    </row>
    <row r="3903" spans="1:2" x14ac:dyDescent="0.25">
      <c r="A3903" s="78" t="s">
        <v>7130</v>
      </c>
      <c r="B3903" s="78" t="s">
        <v>10543</v>
      </c>
    </row>
    <row r="3904" spans="1:2" x14ac:dyDescent="0.25">
      <c r="A3904" s="78" t="s">
        <v>7131</v>
      </c>
      <c r="B3904" s="78" t="s">
        <v>10543</v>
      </c>
    </row>
    <row r="3905" spans="1:2" x14ac:dyDescent="0.25">
      <c r="A3905" s="78" t="s">
        <v>7132</v>
      </c>
      <c r="B3905" s="78" t="s">
        <v>10543</v>
      </c>
    </row>
    <row r="3906" spans="1:2" x14ac:dyDescent="0.25">
      <c r="A3906" s="78" t="s">
        <v>7133</v>
      </c>
      <c r="B3906" s="78" t="s">
        <v>10543</v>
      </c>
    </row>
    <row r="3907" spans="1:2" x14ac:dyDescent="0.25">
      <c r="A3907" s="78" t="s">
        <v>7134</v>
      </c>
      <c r="B3907" s="78" t="s">
        <v>10543</v>
      </c>
    </row>
    <row r="3908" spans="1:2" x14ac:dyDescent="0.25">
      <c r="A3908" s="78" t="s">
        <v>7135</v>
      </c>
      <c r="B3908" s="78" t="s">
        <v>10543</v>
      </c>
    </row>
    <row r="3909" spans="1:2" x14ac:dyDescent="0.25">
      <c r="A3909" s="78" t="s">
        <v>7136</v>
      </c>
      <c r="B3909" s="78" t="s">
        <v>10543</v>
      </c>
    </row>
    <row r="3910" spans="1:2" x14ac:dyDescent="0.25">
      <c r="A3910" s="78" t="s">
        <v>7137</v>
      </c>
      <c r="B3910" s="78" t="s">
        <v>10543</v>
      </c>
    </row>
    <row r="3911" spans="1:2" x14ac:dyDescent="0.25">
      <c r="A3911" s="78" t="s">
        <v>7138</v>
      </c>
      <c r="B3911" s="78" t="s">
        <v>10543</v>
      </c>
    </row>
    <row r="3912" spans="1:2" x14ac:dyDescent="0.25">
      <c r="A3912" s="78" t="s">
        <v>7139</v>
      </c>
      <c r="B3912" s="78" t="s">
        <v>10543</v>
      </c>
    </row>
    <row r="3913" spans="1:2" x14ac:dyDescent="0.25">
      <c r="A3913" s="78" t="s">
        <v>7140</v>
      </c>
      <c r="B3913" s="78" t="s">
        <v>10543</v>
      </c>
    </row>
    <row r="3914" spans="1:2" x14ac:dyDescent="0.25">
      <c r="A3914" s="78" t="s">
        <v>7141</v>
      </c>
      <c r="B3914" s="78" t="s">
        <v>10543</v>
      </c>
    </row>
    <row r="3915" spans="1:2" x14ac:dyDescent="0.25">
      <c r="A3915" s="78" t="s">
        <v>7142</v>
      </c>
      <c r="B3915" s="78" t="s">
        <v>10543</v>
      </c>
    </row>
    <row r="3916" spans="1:2" x14ac:dyDescent="0.25">
      <c r="A3916" s="78" t="s">
        <v>7143</v>
      </c>
      <c r="B3916" s="78" t="s">
        <v>10543</v>
      </c>
    </row>
    <row r="3917" spans="1:2" x14ac:dyDescent="0.25">
      <c r="A3917" s="78" t="s">
        <v>7144</v>
      </c>
      <c r="B3917" s="78" t="s">
        <v>10543</v>
      </c>
    </row>
    <row r="3918" spans="1:2" x14ac:dyDescent="0.25">
      <c r="A3918" s="78" t="s">
        <v>7145</v>
      </c>
      <c r="B3918" s="78" t="s">
        <v>10543</v>
      </c>
    </row>
    <row r="3919" spans="1:2" x14ac:dyDescent="0.25">
      <c r="A3919" s="78" t="s">
        <v>7146</v>
      </c>
      <c r="B3919" s="78" t="s">
        <v>10543</v>
      </c>
    </row>
    <row r="3920" spans="1:2" x14ac:dyDescent="0.25">
      <c r="A3920" s="78" t="s">
        <v>7147</v>
      </c>
      <c r="B3920" s="78" t="s">
        <v>10543</v>
      </c>
    </row>
    <row r="3921" spans="1:2" x14ac:dyDescent="0.25">
      <c r="A3921" s="78" t="s">
        <v>7148</v>
      </c>
      <c r="B3921" s="78" t="s">
        <v>10543</v>
      </c>
    </row>
    <row r="3922" spans="1:2" x14ac:dyDescent="0.25">
      <c r="A3922" s="78" t="s">
        <v>7149</v>
      </c>
      <c r="B3922" s="78" t="s">
        <v>10543</v>
      </c>
    </row>
    <row r="3923" spans="1:2" x14ac:dyDescent="0.25">
      <c r="A3923" s="78" t="s">
        <v>7150</v>
      </c>
      <c r="B3923" s="78" t="s">
        <v>10543</v>
      </c>
    </row>
    <row r="3924" spans="1:2" x14ac:dyDescent="0.25">
      <c r="A3924" s="78" t="s">
        <v>7151</v>
      </c>
      <c r="B3924" s="78" t="s">
        <v>10543</v>
      </c>
    </row>
    <row r="3925" spans="1:2" x14ac:dyDescent="0.25">
      <c r="A3925" s="78" t="s">
        <v>7152</v>
      </c>
      <c r="B3925" s="78" t="s">
        <v>10543</v>
      </c>
    </row>
    <row r="3926" spans="1:2" x14ac:dyDescent="0.25">
      <c r="A3926" s="78" t="s">
        <v>7153</v>
      </c>
      <c r="B3926" s="78" t="s">
        <v>10543</v>
      </c>
    </row>
    <row r="3927" spans="1:2" x14ac:dyDescent="0.25">
      <c r="A3927" s="78" t="s">
        <v>7154</v>
      </c>
      <c r="B3927" s="78" t="s">
        <v>10543</v>
      </c>
    </row>
    <row r="3928" spans="1:2" x14ac:dyDescent="0.25">
      <c r="A3928" s="78" t="s">
        <v>7155</v>
      </c>
      <c r="B3928" s="78" t="s">
        <v>10543</v>
      </c>
    </row>
    <row r="3929" spans="1:2" x14ac:dyDescent="0.25">
      <c r="A3929" s="78" t="s">
        <v>7156</v>
      </c>
      <c r="B3929" s="78" t="s">
        <v>10543</v>
      </c>
    </row>
    <row r="3930" spans="1:2" x14ac:dyDescent="0.25">
      <c r="A3930" s="78" t="s">
        <v>7157</v>
      </c>
      <c r="B3930" s="78" t="s">
        <v>10543</v>
      </c>
    </row>
    <row r="3931" spans="1:2" x14ac:dyDescent="0.25">
      <c r="A3931" s="78" t="s">
        <v>7158</v>
      </c>
      <c r="B3931" s="78" t="s">
        <v>10543</v>
      </c>
    </row>
    <row r="3932" spans="1:2" x14ac:dyDescent="0.25">
      <c r="A3932" s="78" t="s">
        <v>7159</v>
      </c>
      <c r="B3932" s="78" t="s">
        <v>10543</v>
      </c>
    </row>
    <row r="3933" spans="1:2" x14ac:dyDescent="0.25">
      <c r="A3933" s="78" t="s">
        <v>7160</v>
      </c>
      <c r="B3933" s="78" t="s">
        <v>10543</v>
      </c>
    </row>
    <row r="3934" spans="1:2" x14ac:dyDescent="0.25">
      <c r="A3934" s="78" t="s">
        <v>7161</v>
      </c>
      <c r="B3934" s="78" t="s">
        <v>10543</v>
      </c>
    </row>
    <row r="3935" spans="1:2" x14ac:dyDescent="0.25">
      <c r="A3935" s="78" t="s">
        <v>7162</v>
      </c>
      <c r="B3935" s="78" t="s">
        <v>10543</v>
      </c>
    </row>
    <row r="3936" spans="1:2" x14ac:dyDescent="0.25">
      <c r="A3936" s="78" t="s">
        <v>7163</v>
      </c>
      <c r="B3936" s="78" t="s">
        <v>10543</v>
      </c>
    </row>
    <row r="3937" spans="1:2" x14ac:dyDescent="0.25">
      <c r="A3937" s="78" t="s">
        <v>7164</v>
      </c>
      <c r="B3937" s="78" t="s">
        <v>10543</v>
      </c>
    </row>
    <row r="3938" spans="1:2" x14ac:dyDescent="0.25">
      <c r="A3938" s="78" t="s">
        <v>7165</v>
      </c>
      <c r="B3938" s="78" t="s">
        <v>10543</v>
      </c>
    </row>
    <row r="3939" spans="1:2" x14ac:dyDescent="0.25">
      <c r="A3939" s="78" t="s">
        <v>7166</v>
      </c>
      <c r="B3939" s="78" t="s">
        <v>10543</v>
      </c>
    </row>
    <row r="3940" spans="1:2" x14ac:dyDescent="0.25">
      <c r="A3940" s="78" t="s">
        <v>7167</v>
      </c>
      <c r="B3940" s="78" t="s">
        <v>10543</v>
      </c>
    </row>
    <row r="3941" spans="1:2" x14ac:dyDescent="0.25">
      <c r="A3941" s="78" t="s">
        <v>7168</v>
      </c>
      <c r="B3941" s="78" t="s">
        <v>10543</v>
      </c>
    </row>
    <row r="3942" spans="1:2" x14ac:dyDescent="0.25">
      <c r="A3942" s="78" t="s">
        <v>7169</v>
      </c>
      <c r="B3942" s="78" t="s">
        <v>10543</v>
      </c>
    </row>
    <row r="3943" spans="1:2" x14ac:dyDescent="0.25">
      <c r="A3943" s="78" t="s">
        <v>7170</v>
      </c>
      <c r="B3943" s="78" t="s">
        <v>10543</v>
      </c>
    </row>
    <row r="3944" spans="1:2" x14ac:dyDescent="0.25">
      <c r="A3944" s="78" t="s">
        <v>7171</v>
      </c>
      <c r="B3944" s="78" t="s">
        <v>10543</v>
      </c>
    </row>
    <row r="3945" spans="1:2" x14ac:dyDescent="0.25">
      <c r="A3945" s="78" t="s">
        <v>7172</v>
      </c>
      <c r="B3945" s="78" t="s">
        <v>10543</v>
      </c>
    </row>
    <row r="3946" spans="1:2" x14ac:dyDescent="0.25">
      <c r="A3946" s="78" t="s">
        <v>7173</v>
      </c>
      <c r="B3946" s="78" t="s">
        <v>10543</v>
      </c>
    </row>
    <row r="3947" spans="1:2" x14ac:dyDescent="0.25">
      <c r="A3947" s="78" t="s">
        <v>7174</v>
      </c>
      <c r="B3947" s="78" t="s">
        <v>10543</v>
      </c>
    </row>
    <row r="3948" spans="1:2" x14ac:dyDescent="0.25">
      <c r="A3948" s="78" t="s">
        <v>7175</v>
      </c>
      <c r="B3948" s="78" t="s">
        <v>10543</v>
      </c>
    </row>
    <row r="3949" spans="1:2" x14ac:dyDescent="0.25">
      <c r="A3949" s="78" t="s">
        <v>7176</v>
      </c>
      <c r="B3949" s="78" t="s">
        <v>10543</v>
      </c>
    </row>
    <row r="3950" spans="1:2" x14ac:dyDescent="0.25">
      <c r="A3950" s="78" t="s">
        <v>7177</v>
      </c>
      <c r="B3950" s="78" t="s">
        <v>10543</v>
      </c>
    </row>
    <row r="3951" spans="1:2" x14ac:dyDescent="0.25">
      <c r="A3951" s="78" t="s">
        <v>7178</v>
      </c>
      <c r="B3951" s="78" t="s">
        <v>10543</v>
      </c>
    </row>
    <row r="3952" spans="1:2" x14ac:dyDescent="0.25">
      <c r="A3952" s="78" t="s">
        <v>7179</v>
      </c>
      <c r="B3952" s="78" t="s">
        <v>10543</v>
      </c>
    </row>
    <row r="3953" spans="1:2" x14ac:dyDescent="0.25">
      <c r="A3953" s="78" t="s">
        <v>7180</v>
      </c>
      <c r="B3953" s="78" t="s">
        <v>10543</v>
      </c>
    </row>
    <row r="3954" spans="1:2" x14ac:dyDescent="0.25">
      <c r="A3954" s="78" t="s">
        <v>7181</v>
      </c>
      <c r="B3954" s="78" t="s">
        <v>10543</v>
      </c>
    </row>
    <row r="3955" spans="1:2" x14ac:dyDescent="0.25">
      <c r="A3955" s="78" t="s">
        <v>7182</v>
      </c>
      <c r="B3955" s="78" t="s">
        <v>10543</v>
      </c>
    </row>
    <row r="3956" spans="1:2" x14ac:dyDescent="0.25">
      <c r="A3956" s="78" t="s">
        <v>7183</v>
      </c>
      <c r="B3956" s="78" t="s">
        <v>10543</v>
      </c>
    </row>
    <row r="3957" spans="1:2" x14ac:dyDescent="0.25">
      <c r="A3957" s="78" t="s">
        <v>7184</v>
      </c>
      <c r="B3957" s="78" t="s">
        <v>10543</v>
      </c>
    </row>
    <row r="3958" spans="1:2" x14ac:dyDescent="0.25">
      <c r="A3958" s="78" t="s">
        <v>7185</v>
      </c>
      <c r="B3958" s="78" t="s">
        <v>10543</v>
      </c>
    </row>
    <row r="3959" spans="1:2" x14ac:dyDescent="0.25">
      <c r="A3959" s="78" t="s">
        <v>7186</v>
      </c>
      <c r="B3959" s="78" t="s">
        <v>10543</v>
      </c>
    </row>
    <row r="3960" spans="1:2" x14ac:dyDescent="0.25">
      <c r="A3960" s="78" t="s">
        <v>7187</v>
      </c>
      <c r="B3960" s="78" t="s">
        <v>10543</v>
      </c>
    </row>
    <row r="3961" spans="1:2" x14ac:dyDescent="0.25">
      <c r="A3961" s="78" t="s">
        <v>7188</v>
      </c>
      <c r="B3961" s="78" t="s">
        <v>10543</v>
      </c>
    </row>
    <row r="3962" spans="1:2" x14ac:dyDescent="0.25">
      <c r="A3962" s="78" t="s">
        <v>7189</v>
      </c>
      <c r="B3962" s="78" t="s">
        <v>10543</v>
      </c>
    </row>
    <row r="3963" spans="1:2" x14ac:dyDescent="0.25">
      <c r="A3963" s="78" t="s">
        <v>7190</v>
      </c>
      <c r="B3963" s="78" t="s">
        <v>10543</v>
      </c>
    </row>
    <row r="3964" spans="1:2" x14ac:dyDescent="0.25">
      <c r="A3964" s="78" t="s">
        <v>7191</v>
      </c>
      <c r="B3964" s="78" t="s">
        <v>10543</v>
      </c>
    </row>
    <row r="3965" spans="1:2" x14ac:dyDescent="0.25">
      <c r="A3965" s="78" t="s">
        <v>7192</v>
      </c>
      <c r="B3965" s="78" t="s">
        <v>10543</v>
      </c>
    </row>
    <row r="3966" spans="1:2" x14ac:dyDescent="0.25">
      <c r="A3966" s="78" t="s">
        <v>7193</v>
      </c>
      <c r="B3966" s="78" t="s">
        <v>10543</v>
      </c>
    </row>
    <row r="3967" spans="1:2" x14ac:dyDescent="0.25">
      <c r="A3967" s="78" t="s">
        <v>7194</v>
      </c>
      <c r="B3967" s="78" t="s">
        <v>10543</v>
      </c>
    </row>
    <row r="3968" spans="1:2" x14ac:dyDescent="0.25">
      <c r="A3968" s="78" t="s">
        <v>7195</v>
      </c>
      <c r="B3968" s="78" t="s">
        <v>10543</v>
      </c>
    </row>
    <row r="3969" spans="1:2" x14ac:dyDescent="0.25">
      <c r="A3969" s="78" t="s">
        <v>7196</v>
      </c>
      <c r="B3969" s="78" t="s">
        <v>10543</v>
      </c>
    </row>
    <row r="3970" spans="1:2" x14ac:dyDescent="0.25">
      <c r="A3970" s="78" t="s">
        <v>7197</v>
      </c>
      <c r="B3970" s="78" t="s">
        <v>10543</v>
      </c>
    </row>
    <row r="3971" spans="1:2" x14ac:dyDescent="0.25">
      <c r="A3971" s="78" t="s">
        <v>7198</v>
      </c>
      <c r="B3971" s="78" t="s">
        <v>10543</v>
      </c>
    </row>
    <row r="3972" spans="1:2" x14ac:dyDescent="0.25">
      <c r="A3972" s="78" t="s">
        <v>7199</v>
      </c>
      <c r="B3972" s="78" t="s">
        <v>10543</v>
      </c>
    </row>
    <row r="3973" spans="1:2" x14ac:dyDescent="0.25">
      <c r="A3973" s="78" t="s">
        <v>7200</v>
      </c>
      <c r="B3973" s="78" t="s">
        <v>10543</v>
      </c>
    </row>
    <row r="3974" spans="1:2" x14ac:dyDescent="0.25">
      <c r="A3974" s="78" t="s">
        <v>7201</v>
      </c>
      <c r="B3974" s="78" t="s">
        <v>10543</v>
      </c>
    </row>
    <row r="3975" spans="1:2" x14ac:dyDescent="0.25">
      <c r="A3975" s="78" t="s">
        <v>7202</v>
      </c>
      <c r="B3975" s="78" t="s">
        <v>10543</v>
      </c>
    </row>
    <row r="3976" spans="1:2" x14ac:dyDescent="0.25">
      <c r="A3976" s="78" t="s">
        <v>7203</v>
      </c>
      <c r="B3976" s="78" t="s">
        <v>10543</v>
      </c>
    </row>
    <row r="3977" spans="1:2" x14ac:dyDescent="0.25">
      <c r="A3977" s="78" t="s">
        <v>7204</v>
      </c>
      <c r="B3977" s="78" t="s">
        <v>10543</v>
      </c>
    </row>
    <row r="3978" spans="1:2" x14ac:dyDescent="0.25">
      <c r="A3978" s="78" t="s">
        <v>7205</v>
      </c>
      <c r="B3978" s="78" t="s">
        <v>10543</v>
      </c>
    </row>
    <row r="3979" spans="1:2" x14ac:dyDescent="0.25">
      <c r="A3979" s="78" t="s">
        <v>7206</v>
      </c>
      <c r="B3979" s="78" t="s">
        <v>10543</v>
      </c>
    </row>
    <row r="3980" spans="1:2" x14ac:dyDescent="0.25">
      <c r="A3980" s="78" t="s">
        <v>7207</v>
      </c>
      <c r="B3980" s="78" t="s">
        <v>10543</v>
      </c>
    </row>
    <row r="3981" spans="1:2" x14ac:dyDescent="0.25">
      <c r="A3981" s="78" t="s">
        <v>7208</v>
      </c>
      <c r="B3981" s="78" t="s">
        <v>10543</v>
      </c>
    </row>
    <row r="3982" spans="1:2" x14ac:dyDescent="0.25">
      <c r="A3982" s="78" t="s">
        <v>7209</v>
      </c>
      <c r="B3982" s="78" t="s">
        <v>10543</v>
      </c>
    </row>
    <row r="3983" spans="1:2" x14ac:dyDescent="0.25">
      <c r="A3983" s="78" t="s">
        <v>7210</v>
      </c>
      <c r="B3983" s="78" t="s">
        <v>10543</v>
      </c>
    </row>
    <row r="3984" spans="1:2" x14ac:dyDescent="0.25">
      <c r="A3984" s="78" t="s">
        <v>7211</v>
      </c>
      <c r="B3984" s="78" t="s">
        <v>10543</v>
      </c>
    </row>
    <row r="3985" spans="1:2" x14ac:dyDescent="0.25">
      <c r="A3985" s="78" t="s">
        <v>7212</v>
      </c>
      <c r="B3985" s="78" t="s">
        <v>10543</v>
      </c>
    </row>
    <row r="3986" spans="1:2" x14ac:dyDescent="0.25">
      <c r="A3986" s="78" t="s">
        <v>7213</v>
      </c>
      <c r="B3986" s="78" t="s">
        <v>10543</v>
      </c>
    </row>
    <row r="3987" spans="1:2" x14ac:dyDescent="0.25">
      <c r="A3987" s="78" t="s">
        <v>7214</v>
      </c>
      <c r="B3987" s="78" t="s">
        <v>10543</v>
      </c>
    </row>
    <row r="3988" spans="1:2" x14ac:dyDescent="0.25">
      <c r="A3988" s="78" t="s">
        <v>7215</v>
      </c>
      <c r="B3988" s="78" t="s">
        <v>10543</v>
      </c>
    </row>
    <row r="3989" spans="1:2" x14ac:dyDescent="0.25">
      <c r="A3989" s="78" t="s">
        <v>7216</v>
      </c>
      <c r="B3989" s="78" t="s">
        <v>10543</v>
      </c>
    </row>
    <row r="3990" spans="1:2" x14ac:dyDescent="0.25">
      <c r="A3990" s="78" t="s">
        <v>7217</v>
      </c>
      <c r="B3990" s="78" t="s">
        <v>10543</v>
      </c>
    </row>
    <row r="3991" spans="1:2" x14ac:dyDescent="0.25">
      <c r="A3991" s="78" t="s">
        <v>7218</v>
      </c>
      <c r="B3991" s="78" t="s">
        <v>10543</v>
      </c>
    </row>
    <row r="3992" spans="1:2" x14ac:dyDescent="0.25">
      <c r="A3992" s="78" t="s">
        <v>7219</v>
      </c>
      <c r="B3992" s="78" t="s">
        <v>10543</v>
      </c>
    </row>
    <row r="3993" spans="1:2" x14ac:dyDescent="0.25">
      <c r="A3993" s="78" t="s">
        <v>7220</v>
      </c>
      <c r="B3993" s="78" t="s">
        <v>10543</v>
      </c>
    </row>
    <row r="3994" spans="1:2" x14ac:dyDescent="0.25">
      <c r="A3994" s="78" t="s">
        <v>7221</v>
      </c>
      <c r="B3994" s="78" t="s">
        <v>10543</v>
      </c>
    </row>
    <row r="3995" spans="1:2" x14ac:dyDescent="0.25">
      <c r="A3995" s="78" t="s">
        <v>7222</v>
      </c>
      <c r="B3995" s="78" t="s">
        <v>10543</v>
      </c>
    </row>
    <row r="3996" spans="1:2" x14ac:dyDescent="0.25">
      <c r="A3996" s="78" t="s">
        <v>7223</v>
      </c>
      <c r="B3996" s="78" t="s">
        <v>10543</v>
      </c>
    </row>
    <row r="3997" spans="1:2" x14ac:dyDescent="0.25">
      <c r="A3997" s="78" t="s">
        <v>7224</v>
      </c>
      <c r="B3997" s="78" t="s">
        <v>10543</v>
      </c>
    </row>
    <row r="3998" spans="1:2" x14ac:dyDescent="0.25">
      <c r="A3998" s="78" t="s">
        <v>7225</v>
      </c>
      <c r="B3998" s="78" t="s">
        <v>10543</v>
      </c>
    </row>
    <row r="3999" spans="1:2" x14ac:dyDescent="0.25">
      <c r="A3999" s="78" t="s">
        <v>7226</v>
      </c>
      <c r="B3999" s="78" t="s">
        <v>10543</v>
      </c>
    </row>
    <row r="4000" spans="1:2" x14ac:dyDescent="0.25">
      <c r="A4000" s="78" t="s">
        <v>7227</v>
      </c>
      <c r="B4000" s="78" t="s">
        <v>10543</v>
      </c>
    </row>
    <row r="4001" spans="1:2" x14ac:dyDescent="0.25">
      <c r="A4001" s="78" t="s">
        <v>7228</v>
      </c>
      <c r="B4001" s="78" t="s">
        <v>10543</v>
      </c>
    </row>
    <row r="4002" spans="1:2" x14ac:dyDescent="0.25">
      <c r="A4002" s="78" t="s">
        <v>7229</v>
      </c>
      <c r="B4002" s="78" t="s">
        <v>10543</v>
      </c>
    </row>
    <row r="4003" spans="1:2" x14ac:dyDescent="0.25">
      <c r="A4003" s="78" t="s">
        <v>7230</v>
      </c>
      <c r="B4003" s="78" t="s">
        <v>10543</v>
      </c>
    </row>
    <row r="4004" spans="1:2" x14ac:dyDescent="0.25">
      <c r="A4004" s="78" t="s">
        <v>7231</v>
      </c>
      <c r="B4004" s="78" t="s">
        <v>10543</v>
      </c>
    </row>
    <row r="4005" spans="1:2" x14ac:dyDescent="0.25">
      <c r="A4005" s="78" t="s">
        <v>7232</v>
      </c>
      <c r="B4005" s="78" t="s">
        <v>10543</v>
      </c>
    </row>
    <row r="4006" spans="1:2" x14ac:dyDescent="0.25">
      <c r="A4006" s="78" t="s">
        <v>7233</v>
      </c>
      <c r="B4006" s="78" t="s">
        <v>10543</v>
      </c>
    </row>
    <row r="4007" spans="1:2" x14ac:dyDescent="0.25">
      <c r="A4007" s="78" t="s">
        <v>7234</v>
      </c>
      <c r="B4007" s="78" t="s">
        <v>10543</v>
      </c>
    </row>
    <row r="4008" spans="1:2" x14ac:dyDescent="0.25">
      <c r="A4008" s="78" t="s">
        <v>7235</v>
      </c>
      <c r="B4008" s="78" t="s">
        <v>10543</v>
      </c>
    </row>
    <row r="4009" spans="1:2" x14ac:dyDescent="0.25">
      <c r="A4009" s="78" t="s">
        <v>7236</v>
      </c>
      <c r="B4009" s="78" t="s">
        <v>10543</v>
      </c>
    </row>
    <row r="4010" spans="1:2" x14ac:dyDescent="0.25">
      <c r="A4010" s="78" t="s">
        <v>7237</v>
      </c>
      <c r="B4010" s="78" t="s">
        <v>10543</v>
      </c>
    </row>
    <row r="4011" spans="1:2" x14ac:dyDescent="0.25">
      <c r="A4011" s="78" t="s">
        <v>7238</v>
      </c>
      <c r="B4011" s="78" t="s">
        <v>10543</v>
      </c>
    </row>
    <row r="4012" spans="1:2" x14ac:dyDescent="0.25">
      <c r="A4012" s="78" t="s">
        <v>7239</v>
      </c>
      <c r="B4012" s="78" t="s">
        <v>10543</v>
      </c>
    </row>
    <row r="4013" spans="1:2" x14ac:dyDescent="0.25">
      <c r="A4013" s="78" t="s">
        <v>7240</v>
      </c>
      <c r="B4013" s="78" t="s">
        <v>10543</v>
      </c>
    </row>
    <row r="4014" spans="1:2" x14ac:dyDescent="0.25">
      <c r="A4014" s="78" t="s">
        <v>7241</v>
      </c>
      <c r="B4014" s="78" t="s">
        <v>10543</v>
      </c>
    </row>
    <row r="4015" spans="1:2" x14ac:dyDescent="0.25">
      <c r="A4015" s="78" t="s">
        <v>7242</v>
      </c>
      <c r="B4015" s="78" t="s">
        <v>10543</v>
      </c>
    </row>
    <row r="4016" spans="1:2" x14ac:dyDescent="0.25">
      <c r="A4016" s="78" t="s">
        <v>7243</v>
      </c>
      <c r="B4016" s="78" t="s">
        <v>10543</v>
      </c>
    </row>
    <row r="4017" spans="1:2" x14ac:dyDescent="0.25">
      <c r="A4017" s="78" t="s">
        <v>7244</v>
      </c>
      <c r="B4017" s="78" t="s">
        <v>10543</v>
      </c>
    </row>
    <row r="4018" spans="1:2" x14ac:dyDescent="0.25">
      <c r="A4018" s="78" t="s">
        <v>7245</v>
      </c>
      <c r="B4018" s="78" t="s">
        <v>10543</v>
      </c>
    </row>
    <row r="4019" spans="1:2" x14ac:dyDescent="0.25">
      <c r="A4019" s="78" t="s">
        <v>7246</v>
      </c>
      <c r="B4019" s="78" t="s">
        <v>10543</v>
      </c>
    </row>
    <row r="4020" spans="1:2" x14ac:dyDescent="0.25">
      <c r="A4020" s="78" t="s">
        <v>7247</v>
      </c>
      <c r="B4020" s="78" t="s">
        <v>10543</v>
      </c>
    </row>
    <row r="4021" spans="1:2" x14ac:dyDescent="0.25">
      <c r="A4021" s="78" t="s">
        <v>7248</v>
      </c>
      <c r="B4021" s="78" t="s">
        <v>10543</v>
      </c>
    </row>
    <row r="4022" spans="1:2" x14ac:dyDescent="0.25">
      <c r="A4022" s="78" t="s">
        <v>7249</v>
      </c>
      <c r="B4022" s="78" t="s">
        <v>10543</v>
      </c>
    </row>
    <row r="4023" spans="1:2" x14ac:dyDescent="0.25">
      <c r="A4023" s="78" t="s">
        <v>7250</v>
      </c>
      <c r="B4023" s="78" t="s">
        <v>10543</v>
      </c>
    </row>
    <row r="4024" spans="1:2" x14ac:dyDescent="0.25">
      <c r="A4024" s="78" t="s">
        <v>7251</v>
      </c>
      <c r="B4024" s="78" t="s">
        <v>10543</v>
      </c>
    </row>
    <row r="4025" spans="1:2" x14ac:dyDescent="0.25">
      <c r="A4025" s="78" t="s">
        <v>7252</v>
      </c>
      <c r="B4025" s="78" t="s">
        <v>10543</v>
      </c>
    </row>
    <row r="4026" spans="1:2" x14ac:dyDescent="0.25">
      <c r="A4026" s="78" t="s">
        <v>7253</v>
      </c>
      <c r="B4026" s="78" t="s">
        <v>10543</v>
      </c>
    </row>
    <row r="4027" spans="1:2" x14ac:dyDescent="0.25">
      <c r="A4027" s="78" t="s">
        <v>7254</v>
      </c>
      <c r="B4027" s="78" t="s">
        <v>10543</v>
      </c>
    </row>
    <row r="4028" spans="1:2" x14ac:dyDescent="0.25">
      <c r="A4028" s="78" t="s">
        <v>7255</v>
      </c>
      <c r="B4028" s="78" t="s">
        <v>10543</v>
      </c>
    </row>
    <row r="4029" spans="1:2" x14ac:dyDescent="0.25">
      <c r="A4029" s="78" t="s">
        <v>7256</v>
      </c>
      <c r="B4029" s="78" t="s">
        <v>10543</v>
      </c>
    </row>
    <row r="4030" spans="1:2" x14ac:dyDescent="0.25">
      <c r="A4030" s="78" t="s">
        <v>7257</v>
      </c>
      <c r="B4030" s="78" t="s">
        <v>10543</v>
      </c>
    </row>
    <row r="4031" spans="1:2" x14ac:dyDescent="0.25">
      <c r="A4031" s="78" t="s">
        <v>7258</v>
      </c>
      <c r="B4031" s="78" t="s">
        <v>10543</v>
      </c>
    </row>
    <row r="4032" spans="1:2" x14ac:dyDescent="0.25">
      <c r="A4032" s="78" t="s">
        <v>7259</v>
      </c>
      <c r="B4032" s="78" t="s">
        <v>10543</v>
      </c>
    </row>
    <row r="4033" spans="1:2" x14ac:dyDescent="0.25">
      <c r="A4033" s="78" t="s">
        <v>7260</v>
      </c>
      <c r="B4033" s="78" t="s">
        <v>10543</v>
      </c>
    </row>
    <row r="4034" spans="1:2" x14ac:dyDescent="0.25">
      <c r="A4034" s="78" t="s">
        <v>7261</v>
      </c>
      <c r="B4034" s="78" t="s">
        <v>10543</v>
      </c>
    </row>
    <row r="4035" spans="1:2" x14ac:dyDescent="0.25">
      <c r="A4035" s="78" t="s">
        <v>7262</v>
      </c>
      <c r="B4035" s="78" t="s">
        <v>10543</v>
      </c>
    </row>
    <row r="4036" spans="1:2" x14ac:dyDescent="0.25">
      <c r="A4036" s="78" t="s">
        <v>7263</v>
      </c>
      <c r="B4036" s="78" t="s">
        <v>10543</v>
      </c>
    </row>
    <row r="4037" spans="1:2" x14ac:dyDescent="0.25">
      <c r="A4037" s="78" t="s">
        <v>7264</v>
      </c>
      <c r="B4037" s="78" t="s">
        <v>10543</v>
      </c>
    </row>
    <row r="4038" spans="1:2" x14ac:dyDescent="0.25">
      <c r="A4038" s="78" t="s">
        <v>7265</v>
      </c>
      <c r="B4038" s="78" t="s">
        <v>10543</v>
      </c>
    </row>
    <row r="4039" spans="1:2" x14ac:dyDescent="0.25">
      <c r="A4039" s="78" t="s">
        <v>7266</v>
      </c>
      <c r="B4039" s="78" t="s">
        <v>10543</v>
      </c>
    </row>
    <row r="4040" spans="1:2" x14ac:dyDescent="0.25">
      <c r="A4040" s="78" t="s">
        <v>7267</v>
      </c>
      <c r="B4040" s="78" t="s">
        <v>10543</v>
      </c>
    </row>
    <row r="4041" spans="1:2" x14ac:dyDescent="0.25">
      <c r="A4041" s="78" t="s">
        <v>7268</v>
      </c>
      <c r="B4041" s="78" t="s">
        <v>10543</v>
      </c>
    </row>
    <row r="4042" spans="1:2" x14ac:dyDescent="0.25">
      <c r="A4042" s="78" t="s">
        <v>7269</v>
      </c>
      <c r="B4042" s="78" t="s">
        <v>10543</v>
      </c>
    </row>
    <row r="4043" spans="1:2" x14ac:dyDescent="0.25">
      <c r="A4043" s="78" t="s">
        <v>7270</v>
      </c>
      <c r="B4043" s="78" t="s">
        <v>10543</v>
      </c>
    </row>
    <row r="4044" spans="1:2" x14ac:dyDescent="0.25">
      <c r="A4044" s="78" t="s">
        <v>7271</v>
      </c>
      <c r="B4044" s="78" t="s">
        <v>10543</v>
      </c>
    </row>
    <row r="4045" spans="1:2" x14ac:dyDescent="0.25">
      <c r="A4045" s="78" t="s">
        <v>7272</v>
      </c>
      <c r="B4045" s="78" t="s">
        <v>10543</v>
      </c>
    </row>
    <row r="4046" spans="1:2" x14ac:dyDescent="0.25">
      <c r="A4046" s="78" t="s">
        <v>7273</v>
      </c>
      <c r="B4046" s="78" t="s">
        <v>10543</v>
      </c>
    </row>
    <row r="4047" spans="1:2" x14ac:dyDescent="0.25">
      <c r="A4047" s="78" t="s">
        <v>7274</v>
      </c>
      <c r="B4047" s="78" t="s">
        <v>10543</v>
      </c>
    </row>
    <row r="4048" spans="1:2" x14ac:dyDescent="0.25">
      <c r="A4048" s="78" t="s">
        <v>7275</v>
      </c>
      <c r="B4048" s="78" t="s">
        <v>10543</v>
      </c>
    </row>
    <row r="4049" spans="1:2" x14ac:dyDescent="0.25">
      <c r="A4049" s="78" t="s">
        <v>7276</v>
      </c>
      <c r="B4049" s="78" t="s">
        <v>10543</v>
      </c>
    </row>
    <row r="4050" spans="1:2" x14ac:dyDescent="0.25">
      <c r="A4050" s="78" t="s">
        <v>7277</v>
      </c>
      <c r="B4050" s="78" t="s">
        <v>10543</v>
      </c>
    </row>
    <row r="4051" spans="1:2" x14ac:dyDescent="0.25">
      <c r="A4051" s="78" t="s">
        <v>7278</v>
      </c>
      <c r="B4051" s="78" t="s">
        <v>10543</v>
      </c>
    </row>
    <row r="4052" spans="1:2" x14ac:dyDescent="0.25">
      <c r="A4052" s="78" t="s">
        <v>7279</v>
      </c>
      <c r="B4052" s="78" t="s">
        <v>10543</v>
      </c>
    </row>
    <row r="4053" spans="1:2" x14ac:dyDescent="0.25">
      <c r="A4053" s="78" t="s">
        <v>7280</v>
      </c>
      <c r="B4053" s="78" t="s">
        <v>10543</v>
      </c>
    </row>
    <row r="4054" spans="1:2" x14ac:dyDescent="0.25">
      <c r="A4054" s="78" t="s">
        <v>7281</v>
      </c>
      <c r="B4054" s="78" t="s">
        <v>10543</v>
      </c>
    </row>
    <row r="4055" spans="1:2" x14ac:dyDescent="0.25">
      <c r="A4055" s="78" t="s">
        <v>7282</v>
      </c>
      <c r="B4055" s="78" t="s">
        <v>10543</v>
      </c>
    </row>
    <row r="4056" spans="1:2" x14ac:dyDescent="0.25">
      <c r="A4056" s="78" t="s">
        <v>7283</v>
      </c>
      <c r="B4056" s="78" t="s">
        <v>10543</v>
      </c>
    </row>
    <row r="4057" spans="1:2" x14ac:dyDescent="0.25">
      <c r="A4057" s="78" t="s">
        <v>7284</v>
      </c>
      <c r="B4057" s="78" t="s">
        <v>10543</v>
      </c>
    </row>
    <row r="4058" spans="1:2" x14ac:dyDescent="0.25">
      <c r="A4058" s="78" t="s">
        <v>7285</v>
      </c>
      <c r="B4058" s="78" t="s">
        <v>10543</v>
      </c>
    </row>
    <row r="4059" spans="1:2" x14ac:dyDescent="0.25">
      <c r="A4059" s="78" t="s">
        <v>7286</v>
      </c>
      <c r="B4059" s="78" t="s">
        <v>10543</v>
      </c>
    </row>
    <row r="4060" spans="1:2" x14ac:dyDescent="0.25">
      <c r="A4060" s="78" t="s">
        <v>7287</v>
      </c>
      <c r="B4060" s="78" t="s">
        <v>10543</v>
      </c>
    </row>
    <row r="4061" spans="1:2" x14ac:dyDescent="0.25">
      <c r="A4061" s="78" t="s">
        <v>7288</v>
      </c>
      <c r="B4061" s="78" t="s">
        <v>10543</v>
      </c>
    </row>
    <row r="4062" spans="1:2" x14ac:dyDescent="0.25">
      <c r="A4062" s="78" t="s">
        <v>7289</v>
      </c>
      <c r="B4062" s="78" t="s">
        <v>10543</v>
      </c>
    </row>
    <row r="4063" spans="1:2" x14ac:dyDescent="0.25">
      <c r="A4063" s="78" t="s">
        <v>7290</v>
      </c>
      <c r="B4063" s="78" t="s">
        <v>10543</v>
      </c>
    </row>
    <row r="4064" spans="1:2" x14ac:dyDescent="0.25">
      <c r="A4064" s="78" t="s">
        <v>7291</v>
      </c>
      <c r="B4064" s="78" t="s">
        <v>10543</v>
      </c>
    </row>
    <row r="4065" spans="1:2" x14ac:dyDescent="0.25">
      <c r="A4065" s="78" t="s">
        <v>7292</v>
      </c>
      <c r="B4065" s="78" t="s">
        <v>10543</v>
      </c>
    </row>
    <row r="4066" spans="1:2" x14ac:dyDescent="0.25">
      <c r="A4066" s="78" t="s">
        <v>7293</v>
      </c>
      <c r="B4066" s="78" t="s">
        <v>10543</v>
      </c>
    </row>
    <row r="4067" spans="1:2" x14ac:dyDescent="0.25">
      <c r="A4067" s="78" t="s">
        <v>7294</v>
      </c>
      <c r="B4067" s="78" t="s">
        <v>10543</v>
      </c>
    </row>
    <row r="4068" spans="1:2" x14ac:dyDescent="0.25">
      <c r="A4068" s="78" t="s">
        <v>7295</v>
      </c>
      <c r="B4068" s="78" t="s">
        <v>10543</v>
      </c>
    </row>
    <row r="4069" spans="1:2" x14ac:dyDescent="0.25">
      <c r="A4069" s="78" t="s">
        <v>7296</v>
      </c>
      <c r="B4069" s="78" t="s">
        <v>10543</v>
      </c>
    </row>
    <row r="4070" spans="1:2" x14ac:dyDescent="0.25">
      <c r="A4070" s="78" t="s">
        <v>7297</v>
      </c>
      <c r="B4070" s="78" t="s">
        <v>10543</v>
      </c>
    </row>
    <row r="4071" spans="1:2" x14ac:dyDescent="0.25">
      <c r="A4071" s="78" t="s">
        <v>7298</v>
      </c>
      <c r="B4071" s="78" t="s">
        <v>10543</v>
      </c>
    </row>
    <row r="4072" spans="1:2" x14ac:dyDescent="0.25">
      <c r="A4072" s="78" t="s">
        <v>7299</v>
      </c>
      <c r="B4072" s="78" t="s">
        <v>10543</v>
      </c>
    </row>
    <row r="4073" spans="1:2" x14ac:dyDescent="0.25">
      <c r="A4073" s="78" t="s">
        <v>7300</v>
      </c>
      <c r="B4073" s="78" t="s">
        <v>10543</v>
      </c>
    </row>
    <row r="4074" spans="1:2" x14ac:dyDescent="0.25">
      <c r="A4074" s="78" t="s">
        <v>7301</v>
      </c>
      <c r="B4074" s="78" t="s">
        <v>10543</v>
      </c>
    </row>
    <row r="4075" spans="1:2" x14ac:dyDescent="0.25">
      <c r="A4075" s="78" t="s">
        <v>7302</v>
      </c>
      <c r="B4075" s="78" t="s">
        <v>10543</v>
      </c>
    </row>
    <row r="4076" spans="1:2" x14ac:dyDescent="0.25">
      <c r="A4076" s="78" t="s">
        <v>7303</v>
      </c>
      <c r="B4076" s="78" t="s">
        <v>10543</v>
      </c>
    </row>
    <row r="4077" spans="1:2" x14ac:dyDescent="0.25">
      <c r="A4077" s="78" t="s">
        <v>7304</v>
      </c>
      <c r="B4077" s="78" t="s">
        <v>10543</v>
      </c>
    </row>
    <row r="4078" spans="1:2" x14ac:dyDescent="0.25">
      <c r="A4078" s="78" t="s">
        <v>7305</v>
      </c>
      <c r="B4078" s="78" t="s">
        <v>10543</v>
      </c>
    </row>
    <row r="4079" spans="1:2" x14ac:dyDescent="0.25">
      <c r="A4079" s="78" t="s">
        <v>7306</v>
      </c>
      <c r="B4079" s="78" t="s">
        <v>10543</v>
      </c>
    </row>
    <row r="4080" spans="1:2" x14ac:dyDescent="0.25">
      <c r="A4080" s="78" t="s">
        <v>7307</v>
      </c>
      <c r="B4080" s="78" t="s">
        <v>10543</v>
      </c>
    </row>
    <row r="4081" spans="1:2" x14ac:dyDescent="0.25">
      <c r="A4081" s="78" t="s">
        <v>7308</v>
      </c>
      <c r="B4081" s="78" t="s">
        <v>10543</v>
      </c>
    </row>
    <row r="4082" spans="1:2" x14ac:dyDescent="0.25">
      <c r="A4082" s="78" t="s">
        <v>7309</v>
      </c>
      <c r="B4082" s="78" t="s">
        <v>10543</v>
      </c>
    </row>
    <row r="4083" spans="1:2" x14ac:dyDescent="0.25">
      <c r="A4083" s="78" t="s">
        <v>7310</v>
      </c>
      <c r="B4083" s="78" t="s">
        <v>10543</v>
      </c>
    </row>
    <row r="4084" spans="1:2" x14ac:dyDescent="0.25">
      <c r="A4084" s="78" t="s">
        <v>7311</v>
      </c>
      <c r="B4084" s="78" t="s">
        <v>10543</v>
      </c>
    </row>
    <row r="4085" spans="1:2" x14ac:dyDescent="0.25">
      <c r="A4085" s="78" t="s">
        <v>7312</v>
      </c>
      <c r="B4085" s="78" t="s">
        <v>10543</v>
      </c>
    </row>
    <row r="4086" spans="1:2" x14ac:dyDescent="0.25">
      <c r="A4086" s="78" t="s">
        <v>7313</v>
      </c>
      <c r="B4086" s="78" t="s">
        <v>10543</v>
      </c>
    </row>
    <row r="4087" spans="1:2" x14ac:dyDescent="0.25">
      <c r="A4087" s="78" t="s">
        <v>7314</v>
      </c>
      <c r="B4087" s="78" t="s">
        <v>10543</v>
      </c>
    </row>
    <row r="4088" spans="1:2" x14ac:dyDescent="0.25">
      <c r="A4088" s="78" t="s">
        <v>7315</v>
      </c>
      <c r="B4088" s="78" t="s">
        <v>10543</v>
      </c>
    </row>
    <row r="4089" spans="1:2" x14ac:dyDescent="0.25">
      <c r="A4089" s="78" t="s">
        <v>7316</v>
      </c>
      <c r="B4089" s="78" t="s">
        <v>10543</v>
      </c>
    </row>
    <row r="4090" spans="1:2" x14ac:dyDescent="0.25">
      <c r="A4090" s="78" t="s">
        <v>7317</v>
      </c>
      <c r="B4090" s="78" t="s">
        <v>10543</v>
      </c>
    </row>
    <row r="4091" spans="1:2" x14ac:dyDescent="0.25">
      <c r="A4091" s="78" t="s">
        <v>7318</v>
      </c>
      <c r="B4091" s="78" t="s">
        <v>10543</v>
      </c>
    </row>
    <row r="4092" spans="1:2" x14ac:dyDescent="0.25">
      <c r="A4092" s="78" t="s">
        <v>7319</v>
      </c>
      <c r="B4092" s="78" t="s">
        <v>10543</v>
      </c>
    </row>
    <row r="4093" spans="1:2" x14ac:dyDescent="0.25">
      <c r="A4093" s="78" t="s">
        <v>7320</v>
      </c>
      <c r="B4093" s="78" t="s">
        <v>10543</v>
      </c>
    </row>
    <row r="4094" spans="1:2" x14ac:dyDescent="0.25">
      <c r="A4094" s="78" t="s">
        <v>7321</v>
      </c>
      <c r="B4094" s="78" t="s">
        <v>10543</v>
      </c>
    </row>
    <row r="4095" spans="1:2" x14ac:dyDescent="0.25">
      <c r="A4095" s="78" t="s">
        <v>7322</v>
      </c>
      <c r="B4095" s="78" t="s">
        <v>10543</v>
      </c>
    </row>
    <row r="4096" spans="1:2" x14ac:dyDescent="0.25">
      <c r="A4096" s="78" t="s">
        <v>7323</v>
      </c>
      <c r="B4096" s="78" t="s">
        <v>10543</v>
      </c>
    </row>
    <row r="4097" spans="1:2" x14ac:dyDescent="0.25">
      <c r="A4097" s="78" t="s">
        <v>7324</v>
      </c>
      <c r="B4097" s="78" t="s">
        <v>10543</v>
      </c>
    </row>
    <row r="4098" spans="1:2" x14ac:dyDescent="0.25">
      <c r="A4098" s="78" t="s">
        <v>7325</v>
      </c>
      <c r="B4098" s="78" t="s">
        <v>10543</v>
      </c>
    </row>
    <row r="4099" spans="1:2" x14ac:dyDescent="0.25">
      <c r="A4099" s="78" t="s">
        <v>7326</v>
      </c>
      <c r="B4099" s="78" t="s">
        <v>10543</v>
      </c>
    </row>
    <row r="4100" spans="1:2" x14ac:dyDescent="0.25">
      <c r="A4100" s="78" t="s">
        <v>7327</v>
      </c>
      <c r="B4100" s="78" t="s">
        <v>10543</v>
      </c>
    </row>
    <row r="4101" spans="1:2" x14ac:dyDescent="0.25">
      <c r="A4101" s="78" t="s">
        <v>7328</v>
      </c>
      <c r="B4101" s="78" t="s">
        <v>10543</v>
      </c>
    </row>
    <row r="4102" spans="1:2" x14ac:dyDescent="0.25">
      <c r="A4102" s="78" t="s">
        <v>7329</v>
      </c>
      <c r="B4102" s="78" t="s">
        <v>10543</v>
      </c>
    </row>
    <row r="4103" spans="1:2" x14ac:dyDescent="0.25">
      <c r="A4103" s="78" t="s">
        <v>7330</v>
      </c>
      <c r="B4103" s="78" t="s">
        <v>10543</v>
      </c>
    </row>
    <row r="4104" spans="1:2" x14ac:dyDescent="0.25">
      <c r="A4104" s="78" t="s">
        <v>7331</v>
      </c>
      <c r="B4104" s="78" t="s">
        <v>10543</v>
      </c>
    </row>
    <row r="4105" spans="1:2" x14ac:dyDescent="0.25">
      <c r="A4105" s="78" t="s">
        <v>7332</v>
      </c>
      <c r="B4105" s="78" t="s">
        <v>10543</v>
      </c>
    </row>
    <row r="4106" spans="1:2" x14ac:dyDescent="0.25">
      <c r="A4106" s="78" t="s">
        <v>7333</v>
      </c>
      <c r="B4106" s="78" t="s">
        <v>10543</v>
      </c>
    </row>
    <row r="4107" spans="1:2" x14ac:dyDescent="0.25">
      <c r="A4107" s="78" t="s">
        <v>7334</v>
      </c>
      <c r="B4107" s="78" t="s">
        <v>10543</v>
      </c>
    </row>
    <row r="4108" spans="1:2" x14ac:dyDescent="0.25">
      <c r="A4108" s="78" t="s">
        <v>7335</v>
      </c>
      <c r="B4108" s="78" t="s">
        <v>10543</v>
      </c>
    </row>
    <row r="4109" spans="1:2" x14ac:dyDescent="0.25">
      <c r="A4109" s="78" t="s">
        <v>7336</v>
      </c>
      <c r="B4109" s="78" t="s">
        <v>10543</v>
      </c>
    </row>
    <row r="4110" spans="1:2" x14ac:dyDescent="0.25">
      <c r="A4110" s="78" t="s">
        <v>7337</v>
      </c>
      <c r="B4110" s="78" t="s">
        <v>10543</v>
      </c>
    </row>
    <row r="4111" spans="1:2" x14ac:dyDescent="0.25">
      <c r="A4111" s="78" t="s">
        <v>7338</v>
      </c>
      <c r="B4111" s="78" t="s">
        <v>10543</v>
      </c>
    </row>
    <row r="4112" spans="1:2" x14ac:dyDescent="0.25">
      <c r="A4112" s="78" t="s">
        <v>7339</v>
      </c>
      <c r="B4112" s="78" t="s">
        <v>10543</v>
      </c>
    </row>
    <row r="4113" spans="1:2" x14ac:dyDescent="0.25">
      <c r="A4113" s="78" t="s">
        <v>7340</v>
      </c>
      <c r="B4113" s="78" t="s">
        <v>10543</v>
      </c>
    </row>
    <row r="4114" spans="1:2" x14ac:dyDescent="0.25">
      <c r="A4114" s="78" t="s">
        <v>7341</v>
      </c>
      <c r="B4114" s="78" t="s">
        <v>10543</v>
      </c>
    </row>
    <row r="4115" spans="1:2" x14ac:dyDescent="0.25">
      <c r="A4115" s="78" t="s">
        <v>7342</v>
      </c>
      <c r="B4115" s="78" t="s">
        <v>10543</v>
      </c>
    </row>
    <row r="4116" spans="1:2" x14ac:dyDescent="0.25">
      <c r="A4116" s="78" t="b">
        <v>0</v>
      </c>
      <c r="B4116" s="78" t="s">
        <v>10543</v>
      </c>
    </row>
    <row r="4117" spans="1:2" x14ac:dyDescent="0.25">
      <c r="A4117" s="78" t="s">
        <v>7343</v>
      </c>
      <c r="B4117" s="78" t="s">
        <v>10543</v>
      </c>
    </row>
    <row r="4118" spans="1:2" x14ac:dyDescent="0.25">
      <c r="A4118" s="78" t="s">
        <v>7344</v>
      </c>
      <c r="B4118" s="78" t="s">
        <v>10543</v>
      </c>
    </row>
    <row r="4119" spans="1:2" x14ac:dyDescent="0.25">
      <c r="A4119" s="78" t="s">
        <v>7345</v>
      </c>
      <c r="B4119" s="78" t="s">
        <v>10543</v>
      </c>
    </row>
    <row r="4120" spans="1:2" x14ac:dyDescent="0.25">
      <c r="A4120" s="78" t="s">
        <v>7346</v>
      </c>
      <c r="B4120" s="78" t="s">
        <v>10543</v>
      </c>
    </row>
    <row r="4121" spans="1:2" x14ac:dyDescent="0.25">
      <c r="A4121" s="78" t="s">
        <v>7347</v>
      </c>
      <c r="B4121" s="78" t="s">
        <v>10543</v>
      </c>
    </row>
    <row r="4122" spans="1:2" x14ac:dyDescent="0.25">
      <c r="A4122" s="78" t="s">
        <v>7348</v>
      </c>
      <c r="B4122" s="78" t="s">
        <v>10543</v>
      </c>
    </row>
    <row r="4123" spans="1:2" x14ac:dyDescent="0.25">
      <c r="A4123" s="78" t="s">
        <v>7349</v>
      </c>
      <c r="B4123" s="78" t="s">
        <v>10543</v>
      </c>
    </row>
    <row r="4124" spans="1:2" x14ac:dyDescent="0.25">
      <c r="A4124" s="78" t="s">
        <v>7350</v>
      </c>
      <c r="B4124" s="78" t="s">
        <v>10543</v>
      </c>
    </row>
    <row r="4125" spans="1:2" x14ac:dyDescent="0.25">
      <c r="A4125" s="78" t="s">
        <v>7351</v>
      </c>
      <c r="B4125" s="78" t="s">
        <v>10543</v>
      </c>
    </row>
    <row r="4126" spans="1:2" x14ac:dyDescent="0.25">
      <c r="A4126" s="78" t="s">
        <v>7352</v>
      </c>
      <c r="B4126" s="78" t="s">
        <v>10543</v>
      </c>
    </row>
    <row r="4127" spans="1:2" x14ac:dyDescent="0.25">
      <c r="A4127" s="78" t="s">
        <v>7353</v>
      </c>
      <c r="B4127" s="78" t="s">
        <v>10543</v>
      </c>
    </row>
    <row r="4128" spans="1:2" x14ac:dyDescent="0.25">
      <c r="A4128" s="78" t="s">
        <v>7354</v>
      </c>
      <c r="B4128" s="78" t="s">
        <v>10543</v>
      </c>
    </row>
    <row r="4129" spans="1:2" x14ac:dyDescent="0.25">
      <c r="A4129" s="78" t="s">
        <v>7355</v>
      </c>
      <c r="B4129" s="78" t="s">
        <v>10543</v>
      </c>
    </row>
    <row r="4130" spans="1:2" x14ac:dyDescent="0.25">
      <c r="A4130" s="78" t="s">
        <v>7356</v>
      </c>
      <c r="B4130" s="78" t="s">
        <v>10543</v>
      </c>
    </row>
    <row r="4131" spans="1:2" x14ac:dyDescent="0.25">
      <c r="A4131" s="78" t="s">
        <v>7357</v>
      </c>
      <c r="B4131" s="78" t="s">
        <v>10543</v>
      </c>
    </row>
    <row r="4132" spans="1:2" x14ac:dyDescent="0.25">
      <c r="A4132" s="78" t="s">
        <v>7358</v>
      </c>
      <c r="B4132" s="78" t="s">
        <v>10543</v>
      </c>
    </row>
    <row r="4133" spans="1:2" x14ac:dyDescent="0.25">
      <c r="A4133" s="78" t="s">
        <v>7359</v>
      </c>
      <c r="B4133" s="78" t="s">
        <v>10543</v>
      </c>
    </row>
    <row r="4134" spans="1:2" x14ac:dyDescent="0.25">
      <c r="A4134" s="78" t="s">
        <v>7360</v>
      </c>
      <c r="B4134" s="78" t="s">
        <v>10543</v>
      </c>
    </row>
    <row r="4135" spans="1:2" x14ac:dyDescent="0.25">
      <c r="A4135" s="78" t="s">
        <v>7361</v>
      </c>
      <c r="B4135" s="78" t="s">
        <v>10543</v>
      </c>
    </row>
    <row r="4136" spans="1:2" x14ac:dyDescent="0.25">
      <c r="A4136" s="78" t="s">
        <v>7362</v>
      </c>
      <c r="B4136" s="78" t="s">
        <v>10543</v>
      </c>
    </row>
    <row r="4137" spans="1:2" x14ac:dyDescent="0.25">
      <c r="A4137" s="78" t="s">
        <v>7363</v>
      </c>
      <c r="B4137" s="78" t="s">
        <v>10543</v>
      </c>
    </row>
    <row r="4138" spans="1:2" x14ac:dyDescent="0.25">
      <c r="A4138" s="78" t="s">
        <v>7364</v>
      </c>
      <c r="B4138" s="78" t="s">
        <v>10543</v>
      </c>
    </row>
    <row r="4139" spans="1:2" x14ac:dyDescent="0.25">
      <c r="A4139" s="78" t="s">
        <v>7365</v>
      </c>
      <c r="B4139" s="78" t="s">
        <v>10543</v>
      </c>
    </row>
    <row r="4140" spans="1:2" x14ac:dyDescent="0.25">
      <c r="A4140" s="78" t="s">
        <v>7366</v>
      </c>
      <c r="B4140" s="78" t="s">
        <v>10543</v>
      </c>
    </row>
    <row r="4141" spans="1:2" x14ac:dyDescent="0.25">
      <c r="A4141" s="78" t="s">
        <v>7367</v>
      </c>
      <c r="B4141" s="78" t="s">
        <v>10543</v>
      </c>
    </row>
    <row r="4142" spans="1:2" x14ac:dyDescent="0.25">
      <c r="A4142" s="78" t="s">
        <v>7368</v>
      </c>
      <c r="B4142" s="78" t="s">
        <v>10543</v>
      </c>
    </row>
    <row r="4143" spans="1:2" x14ac:dyDescent="0.25">
      <c r="A4143" s="78" t="s">
        <v>7369</v>
      </c>
      <c r="B4143" s="78" t="s">
        <v>10543</v>
      </c>
    </row>
    <row r="4144" spans="1:2" x14ac:dyDescent="0.25">
      <c r="A4144" s="78" t="s">
        <v>7370</v>
      </c>
      <c r="B4144" s="78" t="s">
        <v>10543</v>
      </c>
    </row>
    <row r="4145" spans="1:2" x14ac:dyDescent="0.25">
      <c r="A4145" s="78" t="s">
        <v>7371</v>
      </c>
      <c r="B4145" s="78" t="s">
        <v>10543</v>
      </c>
    </row>
    <row r="4146" spans="1:2" x14ac:dyDescent="0.25">
      <c r="A4146" s="78" t="s">
        <v>7372</v>
      </c>
      <c r="B4146" s="78" t="s">
        <v>10543</v>
      </c>
    </row>
    <row r="4147" spans="1:2" x14ac:dyDescent="0.25">
      <c r="A4147" s="78" t="s">
        <v>7373</v>
      </c>
      <c r="B4147" s="78" t="s">
        <v>10543</v>
      </c>
    </row>
    <row r="4148" spans="1:2" x14ac:dyDescent="0.25">
      <c r="A4148" s="78" t="s">
        <v>7374</v>
      </c>
      <c r="B4148" s="78" t="s">
        <v>10543</v>
      </c>
    </row>
    <row r="4149" spans="1:2" x14ac:dyDescent="0.25">
      <c r="A4149" s="78" t="s">
        <v>7375</v>
      </c>
      <c r="B4149" s="78" t="s">
        <v>10543</v>
      </c>
    </row>
    <row r="4150" spans="1:2" x14ac:dyDescent="0.25">
      <c r="A4150" s="78" t="s">
        <v>7376</v>
      </c>
      <c r="B4150" s="78" t="s">
        <v>10543</v>
      </c>
    </row>
    <row r="4151" spans="1:2" x14ac:dyDescent="0.25">
      <c r="A4151" s="78" t="s">
        <v>7377</v>
      </c>
      <c r="B4151" s="78" t="s">
        <v>10543</v>
      </c>
    </row>
    <row r="4152" spans="1:2" x14ac:dyDescent="0.25">
      <c r="A4152" s="78" t="s">
        <v>7378</v>
      </c>
      <c r="B4152" s="78" t="s">
        <v>10543</v>
      </c>
    </row>
    <row r="4153" spans="1:2" x14ac:dyDescent="0.25">
      <c r="A4153" s="78" t="s">
        <v>7379</v>
      </c>
      <c r="B4153" s="78" t="s">
        <v>10543</v>
      </c>
    </row>
    <row r="4154" spans="1:2" x14ac:dyDescent="0.25">
      <c r="A4154" s="78" t="s">
        <v>7380</v>
      </c>
      <c r="B4154" s="78" t="s">
        <v>10543</v>
      </c>
    </row>
    <row r="4155" spans="1:2" x14ac:dyDescent="0.25">
      <c r="A4155" s="78" t="s">
        <v>7381</v>
      </c>
      <c r="B4155" s="78" t="s">
        <v>10543</v>
      </c>
    </row>
    <row r="4156" spans="1:2" x14ac:dyDescent="0.25">
      <c r="A4156" s="78" t="s">
        <v>7382</v>
      </c>
      <c r="B4156" s="78" t="s">
        <v>10543</v>
      </c>
    </row>
    <row r="4157" spans="1:2" x14ac:dyDescent="0.25">
      <c r="A4157" s="78" t="s">
        <v>7383</v>
      </c>
      <c r="B4157" s="78" t="s">
        <v>10543</v>
      </c>
    </row>
    <row r="4158" spans="1:2" x14ac:dyDescent="0.25">
      <c r="A4158" s="78" t="s">
        <v>7384</v>
      </c>
      <c r="B4158" s="78" t="s">
        <v>10543</v>
      </c>
    </row>
    <row r="4159" spans="1:2" x14ac:dyDescent="0.25">
      <c r="A4159" s="78" t="s">
        <v>7385</v>
      </c>
      <c r="B4159" s="78" t="s">
        <v>10543</v>
      </c>
    </row>
    <row r="4160" spans="1:2" x14ac:dyDescent="0.25">
      <c r="A4160" s="78" t="s">
        <v>7386</v>
      </c>
      <c r="B4160" s="78" t="s">
        <v>10543</v>
      </c>
    </row>
    <row r="4161" spans="1:2" x14ac:dyDescent="0.25">
      <c r="A4161" s="78" t="s">
        <v>7387</v>
      </c>
      <c r="B4161" s="78" t="s">
        <v>10543</v>
      </c>
    </row>
    <row r="4162" spans="1:2" x14ac:dyDescent="0.25">
      <c r="A4162" s="78" t="s">
        <v>7388</v>
      </c>
      <c r="B4162" s="78" t="s">
        <v>10543</v>
      </c>
    </row>
    <row r="4163" spans="1:2" x14ac:dyDescent="0.25">
      <c r="A4163" s="78" t="s">
        <v>7389</v>
      </c>
      <c r="B4163" s="78" t="s">
        <v>10543</v>
      </c>
    </row>
    <row r="4164" spans="1:2" x14ac:dyDescent="0.25">
      <c r="A4164" s="78" t="s">
        <v>7390</v>
      </c>
      <c r="B4164" s="78" t="s">
        <v>10543</v>
      </c>
    </row>
    <row r="4165" spans="1:2" x14ac:dyDescent="0.25">
      <c r="A4165" s="78" t="s">
        <v>7391</v>
      </c>
      <c r="B4165" s="78" t="s">
        <v>10543</v>
      </c>
    </row>
    <row r="4166" spans="1:2" x14ac:dyDescent="0.25">
      <c r="A4166" s="78" t="s">
        <v>7392</v>
      </c>
      <c r="B4166" s="78" t="s">
        <v>10543</v>
      </c>
    </row>
    <row r="4167" spans="1:2" x14ac:dyDescent="0.25">
      <c r="A4167" s="78" t="s">
        <v>7393</v>
      </c>
      <c r="B4167" s="78" t="s">
        <v>10543</v>
      </c>
    </row>
    <row r="4168" spans="1:2" x14ac:dyDescent="0.25">
      <c r="A4168" s="78" t="s">
        <v>7394</v>
      </c>
      <c r="B4168" s="78" t="s">
        <v>10543</v>
      </c>
    </row>
    <row r="4169" spans="1:2" x14ac:dyDescent="0.25">
      <c r="A4169" s="78" t="s">
        <v>7395</v>
      </c>
      <c r="B4169" s="78" t="s">
        <v>10543</v>
      </c>
    </row>
    <row r="4170" spans="1:2" x14ac:dyDescent="0.25">
      <c r="A4170" s="78" t="s">
        <v>7396</v>
      </c>
      <c r="B4170" s="78" t="s">
        <v>10543</v>
      </c>
    </row>
    <row r="4171" spans="1:2" x14ac:dyDescent="0.25">
      <c r="A4171" s="78" t="s">
        <v>7397</v>
      </c>
      <c r="B4171" s="78" t="s">
        <v>10543</v>
      </c>
    </row>
    <row r="4172" spans="1:2" x14ac:dyDescent="0.25">
      <c r="A4172" s="78" t="s">
        <v>7398</v>
      </c>
      <c r="B4172" s="78" t="s">
        <v>10543</v>
      </c>
    </row>
    <row r="4173" spans="1:2" x14ac:dyDescent="0.25">
      <c r="A4173" s="78" t="s">
        <v>7399</v>
      </c>
      <c r="B4173" s="78" t="s">
        <v>10543</v>
      </c>
    </row>
    <row r="4174" spans="1:2" x14ac:dyDescent="0.25">
      <c r="A4174" s="78" t="s">
        <v>7400</v>
      </c>
      <c r="B4174" s="78" t="s">
        <v>10543</v>
      </c>
    </row>
    <row r="4175" spans="1:2" x14ac:dyDescent="0.25">
      <c r="A4175" s="78" t="s">
        <v>7401</v>
      </c>
      <c r="B4175" s="78" t="s">
        <v>10543</v>
      </c>
    </row>
    <row r="4176" spans="1:2" x14ac:dyDescent="0.25">
      <c r="A4176" s="78" t="s">
        <v>7402</v>
      </c>
      <c r="B4176" s="78" t="s">
        <v>10543</v>
      </c>
    </row>
    <row r="4177" spans="1:2" x14ac:dyDescent="0.25">
      <c r="A4177" s="78" t="s">
        <v>7403</v>
      </c>
      <c r="B4177" s="78" t="s">
        <v>10543</v>
      </c>
    </row>
    <row r="4178" spans="1:2" x14ac:dyDescent="0.25">
      <c r="A4178" s="78" t="s">
        <v>7404</v>
      </c>
      <c r="B4178" s="78" t="s">
        <v>10543</v>
      </c>
    </row>
    <row r="4179" spans="1:2" x14ac:dyDescent="0.25">
      <c r="A4179" s="78" t="s">
        <v>7405</v>
      </c>
      <c r="B4179" s="78" t="s">
        <v>10543</v>
      </c>
    </row>
    <row r="4180" spans="1:2" x14ac:dyDescent="0.25">
      <c r="A4180" s="78" t="s">
        <v>7406</v>
      </c>
      <c r="B4180" s="78" t="s">
        <v>10543</v>
      </c>
    </row>
    <row r="4181" spans="1:2" x14ac:dyDescent="0.25">
      <c r="A4181" s="78" t="s">
        <v>7407</v>
      </c>
      <c r="B4181" s="78" t="s">
        <v>10543</v>
      </c>
    </row>
    <row r="4182" spans="1:2" x14ac:dyDescent="0.25">
      <c r="A4182" s="78" t="s">
        <v>7408</v>
      </c>
      <c r="B4182" s="78" t="s">
        <v>10543</v>
      </c>
    </row>
    <row r="4183" spans="1:2" x14ac:dyDescent="0.25">
      <c r="A4183" s="78" t="s">
        <v>7409</v>
      </c>
      <c r="B4183" s="78" t="s">
        <v>10543</v>
      </c>
    </row>
    <row r="4184" spans="1:2" x14ac:dyDescent="0.25">
      <c r="A4184" s="78" t="s">
        <v>7410</v>
      </c>
      <c r="B4184" s="78" t="s">
        <v>10543</v>
      </c>
    </row>
    <row r="4185" spans="1:2" x14ac:dyDescent="0.25">
      <c r="A4185" s="78" t="s">
        <v>7411</v>
      </c>
      <c r="B4185" s="78" t="s">
        <v>10543</v>
      </c>
    </row>
    <row r="4186" spans="1:2" x14ac:dyDescent="0.25">
      <c r="A4186" s="78" t="s">
        <v>7412</v>
      </c>
      <c r="B4186" s="78" t="s">
        <v>10543</v>
      </c>
    </row>
    <row r="4187" spans="1:2" x14ac:dyDescent="0.25">
      <c r="A4187" s="78" t="s">
        <v>7413</v>
      </c>
      <c r="B4187" s="78" t="s">
        <v>10543</v>
      </c>
    </row>
    <row r="4188" spans="1:2" x14ac:dyDescent="0.25">
      <c r="A4188" s="78" t="s">
        <v>7414</v>
      </c>
      <c r="B4188" s="78" t="s">
        <v>10543</v>
      </c>
    </row>
    <row r="4189" spans="1:2" x14ac:dyDescent="0.25">
      <c r="A4189" s="78" t="s">
        <v>7415</v>
      </c>
      <c r="B4189" s="78" t="s">
        <v>10543</v>
      </c>
    </row>
    <row r="4190" spans="1:2" x14ac:dyDescent="0.25">
      <c r="A4190" s="78" t="s">
        <v>7416</v>
      </c>
      <c r="B4190" s="78" t="s">
        <v>10543</v>
      </c>
    </row>
    <row r="4191" spans="1:2" x14ac:dyDescent="0.25">
      <c r="A4191" s="78" t="s">
        <v>7417</v>
      </c>
      <c r="B4191" s="78" t="s">
        <v>10543</v>
      </c>
    </row>
    <row r="4192" spans="1:2" x14ac:dyDescent="0.25">
      <c r="A4192" s="78" t="s">
        <v>7418</v>
      </c>
      <c r="B4192" s="78" t="s">
        <v>10543</v>
      </c>
    </row>
    <row r="4193" spans="1:2" x14ac:dyDescent="0.25">
      <c r="A4193" s="78" t="s">
        <v>7419</v>
      </c>
      <c r="B4193" s="78" t="s">
        <v>10543</v>
      </c>
    </row>
    <row r="4194" spans="1:2" x14ac:dyDescent="0.25">
      <c r="A4194" s="78" t="s">
        <v>7420</v>
      </c>
      <c r="B4194" s="78" t="s">
        <v>10543</v>
      </c>
    </row>
    <row r="4195" spans="1:2" x14ac:dyDescent="0.25">
      <c r="A4195" s="78" t="s">
        <v>7421</v>
      </c>
      <c r="B4195" s="78" t="s">
        <v>10543</v>
      </c>
    </row>
    <row r="4196" spans="1:2" x14ac:dyDescent="0.25">
      <c r="A4196" s="78" t="s">
        <v>7422</v>
      </c>
      <c r="B4196" s="78" t="s">
        <v>10543</v>
      </c>
    </row>
    <row r="4197" spans="1:2" x14ac:dyDescent="0.25">
      <c r="A4197" s="78" t="s">
        <v>7423</v>
      </c>
      <c r="B4197" s="78" t="s">
        <v>10543</v>
      </c>
    </row>
    <row r="4198" spans="1:2" x14ac:dyDescent="0.25">
      <c r="A4198" s="78" t="s">
        <v>7424</v>
      </c>
      <c r="B4198" s="78" t="s">
        <v>10543</v>
      </c>
    </row>
    <row r="4199" spans="1:2" x14ac:dyDescent="0.25">
      <c r="A4199" s="78" t="s">
        <v>7425</v>
      </c>
      <c r="B4199" s="78" t="s">
        <v>10543</v>
      </c>
    </row>
    <row r="4200" spans="1:2" x14ac:dyDescent="0.25">
      <c r="A4200" s="78" t="s">
        <v>7426</v>
      </c>
      <c r="B4200" s="78" t="s">
        <v>10543</v>
      </c>
    </row>
    <row r="4201" spans="1:2" x14ac:dyDescent="0.25">
      <c r="A4201" s="78" t="s">
        <v>7427</v>
      </c>
      <c r="B4201" s="78" t="s">
        <v>10543</v>
      </c>
    </row>
    <row r="4202" spans="1:2" x14ac:dyDescent="0.25">
      <c r="A4202" s="78" t="s">
        <v>7428</v>
      </c>
      <c r="B4202" s="78" t="s">
        <v>10543</v>
      </c>
    </row>
    <row r="4203" spans="1:2" x14ac:dyDescent="0.25">
      <c r="A4203" s="78" t="s">
        <v>7429</v>
      </c>
      <c r="B4203" s="78" t="s">
        <v>10543</v>
      </c>
    </row>
    <row r="4204" spans="1:2" x14ac:dyDescent="0.25">
      <c r="A4204" s="78" t="s">
        <v>7430</v>
      </c>
      <c r="B4204" s="78" t="s">
        <v>10543</v>
      </c>
    </row>
    <row r="4205" spans="1:2" x14ac:dyDescent="0.25">
      <c r="A4205" s="78" t="s">
        <v>7431</v>
      </c>
      <c r="B4205" s="78" t="s">
        <v>10543</v>
      </c>
    </row>
    <row r="4206" spans="1:2" x14ac:dyDescent="0.25">
      <c r="A4206" s="78" t="s">
        <v>7432</v>
      </c>
      <c r="B4206" s="78" t="s">
        <v>10543</v>
      </c>
    </row>
    <row r="4207" spans="1:2" x14ac:dyDescent="0.25">
      <c r="A4207" s="78" t="s">
        <v>7433</v>
      </c>
      <c r="B4207" s="78" t="s">
        <v>10543</v>
      </c>
    </row>
    <row r="4208" spans="1:2" x14ac:dyDescent="0.25">
      <c r="A4208" s="78" t="s">
        <v>7434</v>
      </c>
      <c r="B4208" s="78" t="s">
        <v>10543</v>
      </c>
    </row>
    <row r="4209" spans="1:2" x14ac:dyDescent="0.25">
      <c r="A4209" s="78" t="s">
        <v>7435</v>
      </c>
      <c r="B4209" s="78" t="s">
        <v>10543</v>
      </c>
    </row>
    <row r="4210" spans="1:2" x14ac:dyDescent="0.25">
      <c r="A4210" s="78" t="s">
        <v>7436</v>
      </c>
      <c r="B4210" s="78" t="s">
        <v>10543</v>
      </c>
    </row>
    <row r="4211" spans="1:2" x14ac:dyDescent="0.25">
      <c r="A4211" s="78" t="s">
        <v>7437</v>
      </c>
      <c r="B4211" s="78" t="s">
        <v>10543</v>
      </c>
    </row>
    <row r="4212" spans="1:2" x14ac:dyDescent="0.25">
      <c r="A4212" s="78" t="s">
        <v>7438</v>
      </c>
      <c r="B4212" s="78" t="s">
        <v>10543</v>
      </c>
    </row>
    <row r="4213" spans="1:2" x14ac:dyDescent="0.25">
      <c r="A4213" s="78" t="s">
        <v>7439</v>
      </c>
      <c r="B4213" s="78" t="s">
        <v>10543</v>
      </c>
    </row>
    <row r="4214" spans="1:2" x14ac:dyDescent="0.25">
      <c r="A4214" s="78" t="s">
        <v>7440</v>
      </c>
      <c r="B4214" s="78" t="s">
        <v>10543</v>
      </c>
    </row>
    <row r="4215" spans="1:2" x14ac:dyDescent="0.25">
      <c r="A4215" s="78" t="s">
        <v>7441</v>
      </c>
      <c r="B4215" s="78" t="s">
        <v>10543</v>
      </c>
    </row>
    <row r="4216" spans="1:2" x14ac:dyDescent="0.25">
      <c r="A4216" s="78" t="s">
        <v>7442</v>
      </c>
      <c r="B4216" s="78" t="s">
        <v>10543</v>
      </c>
    </row>
    <row r="4217" spans="1:2" x14ac:dyDescent="0.25">
      <c r="A4217" s="78" t="s">
        <v>7443</v>
      </c>
      <c r="B4217" s="78" t="s">
        <v>10543</v>
      </c>
    </row>
    <row r="4218" spans="1:2" x14ac:dyDescent="0.25">
      <c r="A4218" s="78" t="s">
        <v>7444</v>
      </c>
      <c r="B4218" s="78" t="s">
        <v>10543</v>
      </c>
    </row>
    <row r="4219" spans="1:2" x14ac:dyDescent="0.25">
      <c r="A4219" s="78" t="s">
        <v>7445</v>
      </c>
      <c r="B4219" s="78" t="s">
        <v>10543</v>
      </c>
    </row>
    <row r="4220" spans="1:2" x14ac:dyDescent="0.25">
      <c r="A4220" s="78" t="s">
        <v>7446</v>
      </c>
      <c r="B4220" s="78" t="s">
        <v>10543</v>
      </c>
    </row>
    <row r="4221" spans="1:2" x14ac:dyDescent="0.25">
      <c r="A4221" s="78" t="s">
        <v>7447</v>
      </c>
      <c r="B4221" s="78" t="s">
        <v>10543</v>
      </c>
    </row>
    <row r="4222" spans="1:2" x14ac:dyDescent="0.25">
      <c r="A4222" s="78" t="s">
        <v>7448</v>
      </c>
      <c r="B4222" s="78" t="s">
        <v>10543</v>
      </c>
    </row>
    <row r="4223" spans="1:2" x14ac:dyDescent="0.25">
      <c r="A4223" s="78" t="s">
        <v>7449</v>
      </c>
      <c r="B4223" s="78" t="s">
        <v>10543</v>
      </c>
    </row>
    <row r="4224" spans="1:2" x14ac:dyDescent="0.25">
      <c r="A4224" s="78" t="s">
        <v>7450</v>
      </c>
      <c r="B4224" s="78" t="s">
        <v>10543</v>
      </c>
    </row>
    <row r="4225" spans="1:2" x14ac:dyDescent="0.25">
      <c r="A4225" s="78" t="s">
        <v>7451</v>
      </c>
      <c r="B4225" s="78" t="s">
        <v>10543</v>
      </c>
    </row>
    <row r="4226" spans="1:2" x14ac:dyDescent="0.25">
      <c r="A4226" s="78" t="s">
        <v>7452</v>
      </c>
      <c r="B4226" s="78" t="s">
        <v>10543</v>
      </c>
    </row>
    <row r="4227" spans="1:2" x14ac:dyDescent="0.25">
      <c r="A4227" s="78" t="s">
        <v>7453</v>
      </c>
      <c r="B4227" s="78" t="s">
        <v>10543</v>
      </c>
    </row>
    <row r="4228" spans="1:2" x14ac:dyDescent="0.25">
      <c r="A4228" s="78" t="s">
        <v>7454</v>
      </c>
      <c r="B4228" s="78" t="s">
        <v>10543</v>
      </c>
    </row>
    <row r="4229" spans="1:2" x14ac:dyDescent="0.25">
      <c r="A4229" s="78" t="s">
        <v>7455</v>
      </c>
      <c r="B4229" s="78" t="s">
        <v>10543</v>
      </c>
    </row>
    <row r="4230" spans="1:2" x14ac:dyDescent="0.25">
      <c r="A4230" s="78" t="s">
        <v>7456</v>
      </c>
      <c r="B4230" s="78" t="s">
        <v>10543</v>
      </c>
    </row>
    <row r="4231" spans="1:2" x14ac:dyDescent="0.25">
      <c r="A4231" s="78" t="s">
        <v>7457</v>
      </c>
      <c r="B4231" s="78" t="s">
        <v>10543</v>
      </c>
    </row>
    <row r="4232" spans="1:2" x14ac:dyDescent="0.25">
      <c r="A4232" s="78" t="s">
        <v>7458</v>
      </c>
      <c r="B4232" s="78" t="s">
        <v>10543</v>
      </c>
    </row>
    <row r="4233" spans="1:2" x14ac:dyDescent="0.25">
      <c r="A4233" s="78" t="s">
        <v>7459</v>
      </c>
      <c r="B4233" s="78" t="s">
        <v>10543</v>
      </c>
    </row>
    <row r="4234" spans="1:2" x14ac:dyDescent="0.25">
      <c r="A4234" s="78" t="s">
        <v>7460</v>
      </c>
      <c r="B4234" s="78" t="s">
        <v>10543</v>
      </c>
    </row>
    <row r="4235" spans="1:2" x14ac:dyDescent="0.25">
      <c r="A4235" s="78" t="s">
        <v>7461</v>
      </c>
      <c r="B4235" s="78" t="s">
        <v>10543</v>
      </c>
    </row>
    <row r="4236" spans="1:2" x14ac:dyDescent="0.25">
      <c r="A4236" s="78" t="s">
        <v>7462</v>
      </c>
      <c r="B4236" s="78" t="s">
        <v>10543</v>
      </c>
    </row>
    <row r="4237" spans="1:2" x14ac:dyDescent="0.25">
      <c r="A4237" s="78" t="s">
        <v>7463</v>
      </c>
      <c r="B4237" s="78" t="s">
        <v>10543</v>
      </c>
    </row>
    <row r="4238" spans="1:2" x14ac:dyDescent="0.25">
      <c r="A4238" s="78" t="s">
        <v>7464</v>
      </c>
      <c r="B4238" s="78" t="s">
        <v>10543</v>
      </c>
    </row>
    <row r="4239" spans="1:2" x14ac:dyDescent="0.25">
      <c r="A4239" s="78" t="s">
        <v>7465</v>
      </c>
      <c r="B4239" s="78" t="s">
        <v>10543</v>
      </c>
    </row>
    <row r="4240" spans="1:2" x14ac:dyDescent="0.25">
      <c r="A4240" s="78" t="s">
        <v>7466</v>
      </c>
      <c r="B4240" s="78" t="s">
        <v>10543</v>
      </c>
    </row>
    <row r="4241" spans="1:2" x14ac:dyDescent="0.25">
      <c r="A4241" s="78" t="s">
        <v>7467</v>
      </c>
      <c r="B4241" s="78" t="s">
        <v>10543</v>
      </c>
    </row>
    <row r="4242" spans="1:2" x14ac:dyDescent="0.25">
      <c r="A4242" s="78" t="s">
        <v>7468</v>
      </c>
      <c r="B4242" s="78" t="s">
        <v>10543</v>
      </c>
    </row>
    <row r="4243" spans="1:2" x14ac:dyDescent="0.25">
      <c r="A4243" s="78" t="s">
        <v>7469</v>
      </c>
      <c r="B4243" s="78" t="s">
        <v>10543</v>
      </c>
    </row>
    <row r="4244" spans="1:2" x14ac:dyDescent="0.25">
      <c r="A4244" s="78" t="s">
        <v>7470</v>
      </c>
      <c r="B4244" s="78" t="s">
        <v>10543</v>
      </c>
    </row>
    <row r="4245" spans="1:2" x14ac:dyDescent="0.25">
      <c r="A4245" s="78" t="s">
        <v>7471</v>
      </c>
      <c r="B4245" s="78" t="s">
        <v>10543</v>
      </c>
    </row>
    <row r="4246" spans="1:2" x14ac:dyDescent="0.25">
      <c r="A4246" s="78" t="s">
        <v>7472</v>
      </c>
      <c r="B4246" s="78" t="s">
        <v>10543</v>
      </c>
    </row>
    <row r="4247" spans="1:2" x14ac:dyDescent="0.25">
      <c r="A4247" s="78" t="s">
        <v>7473</v>
      </c>
      <c r="B4247" s="78" t="s">
        <v>10543</v>
      </c>
    </row>
    <row r="4248" spans="1:2" x14ac:dyDescent="0.25">
      <c r="A4248" s="78" t="s">
        <v>7474</v>
      </c>
      <c r="B4248" s="78" t="s">
        <v>10543</v>
      </c>
    </row>
    <row r="4249" spans="1:2" x14ac:dyDescent="0.25">
      <c r="A4249" s="78" t="s">
        <v>7475</v>
      </c>
      <c r="B4249" s="78" t="s">
        <v>10543</v>
      </c>
    </row>
    <row r="4250" spans="1:2" x14ac:dyDescent="0.25">
      <c r="A4250" s="78" t="s">
        <v>7476</v>
      </c>
      <c r="B4250" s="78" t="s">
        <v>10543</v>
      </c>
    </row>
    <row r="4251" spans="1:2" x14ac:dyDescent="0.25">
      <c r="A4251" s="78" t="s">
        <v>7477</v>
      </c>
      <c r="B4251" s="78" t="s">
        <v>10543</v>
      </c>
    </row>
    <row r="4252" spans="1:2" x14ac:dyDescent="0.25">
      <c r="A4252" s="78" t="s">
        <v>7478</v>
      </c>
      <c r="B4252" s="78" t="s">
        <v>10543</v>
      </c>
    </row>
    <row r="4253" spans="1:2" x14ac:dyDescent="0.25">
      <c r="A4253" s="78" t="s">
        <v>7479</v>
      </c>
      <c r="B4253" s="78" t="s">
        <v>10543</v>
      </c>
    </row>
    <row r="4254" spans="1:2" x14ac:dyDescent="0.25">
      <c r="A4254" s="78" t="s">
        <v>7480</v>
      </c>
      <c r="B4254" s="78" t="s">
        <v>10543</v>
      </c>
    </row>
    <row r="4255" spans="1:2" x14ac:dyDescent="0.25">
      <c r="A4255" s="78" t="s">
        <v>7481</v>
      </c>
      <c r="B4255" s="78" t="s">
        <v>10543</v>
      </c>
    </row>
    <row r="4256" spans="1:2" x14ac:dyDescent="0.25">
      <c r="A4256" s="78" t="s">
        <v>7482</v>
      </c>
      <c r="B4256" s="78" t="s">
        <v>10543</v>
      </c>
    </row>
    <row r="4257" spans="1:2" x14ac:dyDescent="0.25">
      <c r="A4257" s="78" t="s">
        <v>7483</v>
      </c>
      <c r="B4257" s="78" t="s">
        <v>10543</v>
      </c>
    </row>
    <row r="4258" spans="1:2" x14ac:dyDescent="0.25">
      <c r="A4258" s="78" t="s">
        <v>7484</v>
      </c>
      <c r="B4258" s="78" t="s">
        <v>10543</v>
      </c>
    </row>
    <row r="4259" spans="1:2" x14ac:dyDescent="0.25">
      <c r="A4259" s="78" t="s">
        <v>7485</v>
      </c>
      <c r="B4259" s="78" t="s">
        <v>10543</v>
      </c>
    </row>
    <row r="4260" spans="1:2" x14ac:dyDescent="0.25">
      <c r="A4260" s="78" t="s">
        <v>7486</v>
      </c>
      <c r="B4260" s="78" t="s">
        <v>10543</v>
      </c>
    </row>
    <row r="4261" spans="1:2" x14ac:dyDescent="0.25">
      <c r="A4261" s="78" t="s">
        <v>7487</v>
      </c>
      <c r="B4261" s="78" t="s">
        <v>10543</v>
      </c>
    </row>
    <row r="4262" spans="1:2" x14ac:dyDescent="0.25">
      <c r="A4262" s="78" t="s">
        <v>7488</v>
      </c>
      <c r="B4262" s="78" t="s">
        <v>10543</v>
      </c>
    </row>
    <row r="4263" spans="1:2" x14ac:dyDescent="0.25">
      <c r="A4263" s="78" t="s">
        <v>7489</v>
      </c>
      <c r="B4263" s="78" t="s">
        <v>10543</v>
      </c>
    </row>
    <row r="4264" spans="1:2" x14ac:dyDescent="0.25">
      <c r="A4264" s="78" t="s">
        <v>7490</v>
      </c>
      <c r="B4264" s="78" t="s">
        <v>10543</v>
      </c>
    </row>
    <row r="4265" spans="1:2" x14ac:dyDescent="0.25">
      <c r="A4265" s="78" t="s">
        <v>7491</v>
      </c>
      <c r="B4265" s="78" t="s">
        <v>10543</v>
      </c>
    </row>
    <row r="4266" spans="1:2" x14ac:dyDescent="0.25">
      <c r="A4266" s="78" t="s">
        <v>7492</v>
      </c>
      <c r="B4266" s="78" t="s">
        <v>10543</v>
      </c>
    </row>
    <row r="4267" spans="1:2" x14ac:dyDescent="0.25">
      <c r="A4267" s="78" t="s">
        <v>7493</v>
      </c>
      <c r="B4267" s="78" t="s">
        <v>10543</v>
      </c>
    </row>
    <row r="4268" spans="1:2" x14ac:dyDescent="0.25">
      <c r="A4268" s="78" t="s">
        <v>7494</v>
      </c>
      <c r="B4268" s="78" t="s">
        <v>10543</v>
      </c>
    </row>
    <row r="4269" spans="1:2" x14ac:dyDescent="0.25">
      <c r="A4269" s="78" t="s">
        <v>7495</v>
      </c>
      <c r="B4269" s="78" t="s">
        <v>10543</v>
      </c>
    </row>
    <row r="4270" spans="1:2" x14ac:dyDescent="0.25">
      <c r="A4270" s="78" t="s">
        <v>7496</v>
      </c>
      <c r="B4270" s="78" t="s">
        <v>10543</v>
      </c>
    </row>
    <row r="4271" spans="1:2" x14ac:dyDescent="0.25">
      <c r="A4271" s="78" t="s">
        <v>7497</v>
      </c>
      <c r="B4271" s="78" t="s">
        <v>10543</v>
      </c>
    </row>
    <row r="4272" spans="1:2" x14ac:dyDescent="0.25">
      <c r="A4272" s="78" t="s">
        <v>7498</v>
      </c>
      <c r="B4272" s="78" t="s">
        <v>10543</v>
      </c>
    </row>
    <row r="4273" spans="1:2" x14ac:dyDescent="0.25">
      <c r="A4273" s="78" t="s">
        <v>7499</v>
      </c>
      <c r="B4273" s="78" t="s">
        <v>10543</v>
      </c>
    </row>
    <row r="4274" spans="1:2" x14ac:dyDescent="0.25">
      <c r="A4274" s="78" t="s">
        <v>7500</v>
      </c>
      <c r="B4274" s="78" t="s">
        <v>10543</v>
      </c>
    </row>
    <row r="4275" spans="1:2" x14ac:dyDescent="0.25">
      <c r="A4275" s="78" t="s">
        <v>7501</v>
      </c>
      <c r="B4275" s="78" t="s">
        <v>10543</v>
      </c>
    </row>
    <row r="4276" spans="1:2" x14ac:dyDescent="0.25">
      <c r="A4276" s="78" t="s">
        <v>7502</v>
      </c>
      <c r="B4276" s="78" t="s">
        <v>10543</v>
      </c>
    </row>
    <row r="4277" spans="1:2" x14ac:dyDescent="0.25">
      <c r="A4277" s="78" t="s">
        <v>7503</v>
      </c>
      <c r="B4277" s="78" t="s">
        <v>10543</v>
      </c>
    </row>
    <row r="4278" spans="1:2" x14ac:dyDescent="0.25">
      <c r="A4278" s="78" t="s">
        <v>7504</v>
      </c>
      <c r="B4278" s="78" t="s">
        <v>10543</v>
      </c>
    </row>
    <row r="4279" spans="1:2" x14ac:dyDescent="0.25">
      <c r="A4279" s="78" t="s">
        <v>7505</v>
      </c>
      <c r="B4279" s="78" t="s">
        <v>10543</v>
      </c>
    </row>
    <row r="4280" spans="1:2" x14ac:dyDescent="0.25">
      <c r="A4280" s="78" t="s">
        <v>7506</v>
      </c>
      <c r="B4280" s="78" t="s">
        <v>10543</v>
      </c>
    </row>
    <row r="4281" spans="1:2" x14ac:dyDescent="0.25">
      <c r="A4281" s="78" t="s">
        <v>7507</v>
      </c>
      <c r="B4281" s="78" t="s">
        <v>10543</v>
      </c>
    </row>
    <row r="4282" spans="1:2" x14ac:dyDescent="0.25">
      <c r="A4282" s="78" t="s">
        <v>7508</v>
      </c>
      <c r="B4282" s="78" t="s">
        <v>10543</v>
      </c>
    </row>
    <row r="4283" spans="1:2" x14ac:dyDescent="0.25">
      <c r="A4283" s="78" t="s">
        <v>7509</v>
      </c>
      <c r="B4283" s="78" t="s">
        <v>10543</v>
      </c>
    </row>
    <row r="4284" spans="1:2" x14ac:dyDescent="0.25">
      <c r="A4284" s="78" t="s">
        <v>7510</v>
      </c>
      <c r="B4284" s="78" t="s">
        <v>10543</v>
      </c>
    </row>
    <row r="4285" spans="1:2" x14ac:dyDescent="0.25">
      <c r="A4285" s="78" t="s">
        <v>7511</v>
      </c>
      <c r="B4285" s="78" t="s">
        <v>10543</v>
      </c>
    </row>
    <row r="4286" spans="1:2" x14ac:dyDescent="0.25">
      <c r="A4286" s="78" t="s">
        <v>7512</v>
      </c>
      <c r="B4286" s="78" t="s">
        <v>10543</v>
      </c>
    </row>
    <row r="4287" spans="1:2" x14ac:dyDescent="0.25">
      <c r="A4287" s="78" t="s">
        <v>7513</v>
      </c>
      <c r="B4287" s="78" t="s">
        <v>10543</v>
      </c>
    </row>
    <row r="4288" spans="1:2" x14ac:dyDescent="0.25">
      <c r="A4288" s="78" t="s">
        <v>7514</v>
      </c>
      <c r="B4288" s="78" t="s">
        <v>10543</v>
      </c>
    </row>
    <row r="4289" spans="1:2" x14ac:dyDescent="0.25">
      <c r="A4289" s="78" t="s">
        <v>7515</v>
      </c>
      <c r="B4289" s="78" t="s">
        <v>10543</v>
      </c>
    </row>
    <row r="4290" spans="1:2" x14ac:dyDescent="0.25">
      <c r="A4290" s="78" t="s">
        <v>7516</v>
      </c>
      <c r="B4290" s="78" t="s">
        <v>10543</v>
      </c>
    </row>
    <row r="4291" spans="1:2" x14ac:dyDescent="0.25">
      <c r="A4291" s="78" t="s">
        <v>7517</v>
      </c>
      <c r="B4291" s="78" t="s">
        <v>10543</v>
      </c>
    </row>
    <row r="4292" spans="1:2" x14ac:dyDescent="0.25">
      <c r="A4292" s="78" t="s">
        <v>7518</v>
      </c>
      <c r="B4292" s="78" t="s">
        <v>10543</v>
      </c>
    </row>
    <row r="4293" spans="1:2" x14ac:dyDescent="0.25">
      <c r="A4293" s="78" t="s">
        <v>7519</v>
      </c>
      <c r="B4293" s="78" t="s">
        <v>10543</v>
      </c>
    </row>
    <row r="4294" spans="1:2" x14ac:dyDescent="0.25">
      <c r="A4294" s="78" t="s">
        <v>7520</v>
      </c>
      <c r="B4294" s="78" t="s">
        <v>10543</v>
      </c>
    </row>
    <row r="4295" spans="1:2" x14ac:dyDescent="0.25">
      <c r="A4295" s="78" t="s">
        <v>7521</v>
      </c>
      <c r="B4295" s="78" t="s">
        <v>10543</v>
      </c>
    </row>
    <row r="4296" spans="1:2" x14ac:dyDescent="0.25">
      <c r="A4296" s="78" t="s">
        <v>7522</v>
      </c>
      <c r="B4296" s="78" t="s">
        <v>10543</v>
      </c>
    </row>
    <row r="4297" spans="1:2" x14ac:dyDescent="0.25">
      <c r="A4297" s="78" t="s">
        <v>7523</v>
      </c>
      <c r="B4297" s="78" t="s">
        <v>10543</v>
      </c>
    </row>
    <row r="4298" spans="1:2" x14ac:dyDescent="0.25">
      <c r="A4298" s="78" t="s">
        <v>7524</v>
      </c>
      <c r="B4298" s="78" t="s">
        <v>10543</v>
      </c>
    </row>
    <row r="4299" spans="1:2" x14ac:dyDescent="0.25">
      <c r="A4299" s="78" t="s">
        <v>7525</v>
      </c>
      <c r="B4299" s="78" t="s">
        <v>10543</v>
      </c>
    </row>
    <row r="4300" spans="1:2" x14ac:dyDescent="0.25">
      <c r="A4300" s="78" t="s">
        <v>7526</v>
      </c>
      <c r="B4300" s="78" t="s">
        <v>10543</v>
      </c>
    </row>
    <row r="4301" spans="1:2" x14ac:dyDescent="0.25">
      <c r="A4301" s="78" t="s">
        <v>7527</v>
      </c>
      <c r="B4301" s="78" t="s">
        <v>10543</v>
      </c>
    </row>
    <row r="4302" spans="1:2" x14ac:dyDescent="0.25">
      <c r="A4302" s="78" t="s">
        <v>7528</v>
      </c>
      <c r="B4302" s="78" t="s">
        <v>10543</v>
      </c>
    </row>
    <row r="4303" spans="1:2" x14ac:dyDescent="0.25">
      <c r="A4303" s="78" t="s">
        <v>7529</v>
      </c>
      <c r="B4303" s="78" t="s">
        <v>10543</v>
      </c>
    </row>
    <row r="4304" spans="1:2" x14ac:dyDescent="0.25">
      <c r="A4304" s="78" t="s">
        <v>7530</v>
      </c>
      <c r="B4304" s="78" t="s">
        <v>10543</v>
      </c>
    </row>
    <row r="4305" spans="1:2" x14ac:dyDescent="0.25">
      <c r="A4305" s="78" t="s">
        <v>7531</v>
      </c>
      <c r="B4305" s="78" t="s">
        <v>10543</v>
      </c>
    </row>
    <row r="4306" spans="1:2" x14ac:dyDescent="0.25">
      <c r="A4306" s="78" t="s">
        <v>7532</v>
      </c>
      <c r="B4306" s="78" t="s">
        <v>10543</v>
      </c>
    </row>
    <row r="4307" spans="1:2" x14ac:dyDescent="0.25">
      <c r="A4307" s="78" t="s">
        <v>7533</v>
      </c>
      <c r="B4307" s="78" t="s">
        <v>10543</v>
      </c>
    </row>
    <row r="4308" spans="1:2" x14ac:dyDescent="0.25">
      <c r="A4308" s="78" t="s">
        <v>7534</v>
      </c>
      <c r="B4308" s="78" t="s">
        <v>10543</v>
      </c>
    </row>
    <row r="4309" spans="1:2" x14ac:dyDescent="0.25">
      <c r="A4309" s="78" t="s">
        <v>7535</v>
      </c>
      <c r="B4309" s="78" t="s">
        <v>10543</v>
      </c>
    </row>
    <row r="4310" spans="1:2" x14ac:dyDescent="0.25">
      <c r="A4310" s="78" t="s">
        <v>7536</v>
      </c>
      <c r="B4310" s="78" t="s">
        <v>10543</v>
      </c>
    </row>
    <row r="4311" spans="1:2" x14ac:dyDescent="0.25">
      <c r="A4311" s="78" t="s">
        <v>7537</v>
      </c>
      <c r="B4311" s="78" t="s">
        <v>10543</v>
      </c>
    </row>
    <row r="4312" spans="1:2" x14ac:dyDescent="0.25">
      <c r="A4312" s="78" t="s">
        <v>7538</v>
      </c>
      <c r="B4312" s="78" t="s">
        <v>10543</v>
      </c>
    </row>
    <row r="4313" spans="1:2" x14ac:dyDescent="0.25">
      <c r="A4313" s="78" t="s">
        <v>7539</v>
      </c>
      <c r="B4313" s="78" t="s">
        <v>10543</v>
      </c>
    </row>
    <row r="4314" spans="1:2" x14ac:dyDescent="0.25">
      <c r="A4314" s="78" t="s">
        <v>7540</v>
      </c>
      <c r="B4314" s="78" t="s">
        <v>10543</v>
      </c>
    </row>
    <row r="4315" spans="1:2" x14ac:dyDescent="0.25">
      <c r="A4315" s="78" t="s">
        <v>7541</v>
      </c>
      <c r="B4315" s="78" t="s">
        <v>10543</v>
      </c>
    </row>
    <row r="4316" spans="1:2" x14ac:dyDescent="0.25">
      <c r="A4316" s="78" t="s">
        <v>7542</v>
      </c>
      <c r="B4316" s="78" t="s">
        <v>10543</v>
      </c>
    </row>
    <row r="4317" spans="1:2" x14ac:dyDescent="0.25">
      <c r="A4317" s="78" t="s">
        <v>7543</v>
      </c>
      <c r="B4317" s="78" t="s">
        <v>10543</v>
      </c>
    </row>
    <row r="4318" spans="1:2" x14ac:dyDescent="0.25">
      <c r="A4318" s="78" t="s">
        <v>7544</v>
      </c>
      <c r="B4318" s="78" t="s">
        <v>10543</v>
      </c>
    </row>
    <row r="4319" spans="1:2" x14ac:dyDescent="0.25">
      <c r="A4319" s="78" t="s">
        <v>7545</v>
      </c>
      <c r="B4319" s="78" t="s">
        <v>10543</v>
      </c>
    </row>
    <row r="4320" spans="1:2" x14ac:dyDescent="0.25">
      <c r="A4320" s="78" t="s">
        <v>7546</v>
      </c>
      <c r="B4320" s="78" t="s">
        <v>10543</v>
      </c>
    </row>
    <row r="4321" spans="1:2" x14ac:dyDescent="0.25">
      <c r="A4321" s="78" t="s">
        <v>7547</v>
      </c>
      <c r="B4321" s="78" t="s">
        <v>10543</v>
      </c>
    </row>
    <row r="4322" spans="1:2" x14ac:dyDescent="0.25">
      <c r="A4322" s="78" t="s">
        <v>7548</v>
      </c>
      <c r="B4322" s="78" t="s">
        <v>10543</v>
      </c>
    </row>
    <row r="4323" spans="1:2" x14ac:dyDescent="0.25">
      <c r="A4323" s="78" t="s">
        <v>7549</v>
      </c>
      <c r="B4323" s="78" t="s">
        <v>10543</v>
      </c>
    </row>
    <row r="4324" spans="1:2" x14ac:dyDescent="0.25">
      <c r="A4324" s="78" t="s">
        <v>7550</v>
      </c>
      <c r="B4324" s="78" t="s">
        <v>10543</v>
      </c>
    </row>
    <row r="4325" spans="1:2" x14ac:dyDescent="0.25">
      <c r="A4325" s="78" t="s">
        <v>7551</v>
      </c>
      <c r="B4325" s="78" t="s">
        <v>10543</v>
      </c>
    </row>
    <row r="4326" spans="1:2" x14ac:dyDescent="0.25">
      <c r="A4326" s="78" t="s">
        <v>7552</v>
      </c>
      <c r="B4326" s="78" t="s">
        <v>10543</v>
      </c>
    </row>
    <row r="4327" spans="1:2" x14ac:dyDescent="0.25">
      <c r="A4327" s="78" t="s">
        <v>7553</v>
      </c>
      <c r="B4327" s="78" t="s">
        <v>10543</v>
      </c>
    </row>
    <row r="4328" spans="1:2" x14ac:dyDescent="0.25">
      <c r="A4328" s="78" t="s">
        <v>7554</v>
      </c>
      <c r="B4328" s="78" t="s">
        <v>10543</v>
      </c>
    </row>
    <row r="4329" spans="1:2" x14ac:dyDescent="0.25">
      <c r="A4329" s="78" t="s">
        <v>7555</v>
      </c>
      <c r="B4329" s="78" t="s">
        <v>10543</v>
      </c>
    </row>
    <row r="4330" spans="1:2" x14ac:dyDescent="0.25">
      <c r="A4330" s="78" t="s">
        <v>7556</v>
      </c>
      <c r="B4330" s="78" t="s">
        <v>10543</v>
      </c>
    </row>
    <row r="4331" spans="1:2" x14ac:dyDescent="0.25">
      <c r="A4331" s="78" t="s">
        <v>7557</v>
      </c>
      <c r="B4331" s="78" t="s">
        <v>10543</v>
      </c>
    </row>
    <row r="4332" spans="1:2" x14ac:dyDescent="0.25">
      <c r="A4332" s="78" t="s">
        <v>7558</v>
      </c>
      <c r="B4332" s="78" t="s">
        <v>10543</v>
      </c>
    </row>
    <row r="4333" spans="1:2" x14ac:dyDescent="0.25">
      <c r="A4333" s="78" t="s">
        <v>7559</v>
      </c>
      <c r="B4333" s="78" t="s">
        <v>10543</v>
      </c>
    </row>
    <row r="4334" spans="1:2" x14ac:dyDescent="0.25">
      <c r="A4334" s="78" t="s">
        <v>7560</v>
      </c>
      <c r="B4334" s="78" t="s">
        <v>10543</v>
      </c>
    </row>
    <row r="4335" spans="1:2" x14ac:dyDescent="0.25">
      <c r="A4335" s="78" t="s">
        <v>7561</v>
      </c>
      <c r="B4335" s="78" t="s">
        <v>10543</v>
      </c>
    </row>
    <row r="4336" spans="1:2" x14ac:dyDescent="0.25">
      <c r="A4336" s="78" t="s">
        <v>7562</v>
      </c>
      <c r="B4336" s="78" t="s">
        <v>10543</v>
      </c>
    </row>
    <row r="4337" spans="1:2" x14ac:dyDescent="0.25">
      <c r="A4337" s="78" t="s">
        <v>7563</v>
      </c>
      <c r="B4337" s="78" t="s">
        <v>10543</v>
      </c>
    </row>
    <row r="4338" spans="1:2" x14ac:dyDescent="0.25">
      <c r="A4338" s="78" t="s">
        <v>7564</v>
      </c>
      <c r="B4338" s="78" t="s">
        <v>10543</v>
      </c>
    </row>
    <row r="4339" spans="1:2" x14ac:dyDescent="0.25">
      <c r="A4339" s="78" t="s">
        <v>7565</v>
      </c>
      <c r="B4339" s="78" t="s">
        <v>10543</v>
      </c>
    </row>
    <row r="4340" spans="1:2" x14ac:dyDescent="0.25">
      <c r="A4340" s="78" t="s">
        <v>7566</v>
      </c>
      <c r="B4340" s="78" t="s">
        <v>10543</v>
      </c>
    </row>
    <row r="4341" spans="1:2" x14ac:dyDescent="0.25">
      <c r="A4341" s="78" t="s">
        <v>7567</v>
      </c>
      <c r="B4341" s="78" t="s">
        <v>10543</v>
      </c>
    </row>
    <row r="4342" spans="1:2" x14ac:dyDescent="0.25">
      <c r="A4342" s="78" t="s">
        <v>7568</v>
      </c>
      <c r="B4342" s="78" t="s">
        <v>10543</v>
      </c>
    </row>
    <row r="4343" spans="1:2" x14ac:dyDescent="0.25">
      <c r="A4343" s="78" t="s">
        <v>7569</v>
      </c>
      <c r="B4343" s="78" t="s">
        <v>10543</v>
      </c>
    </row>
    <row r="4344" spans="1:2" x14ac:dyDescent="0.25">
      <c r="A4344" s="78" t="s">
        <v>7570</v>
      </c>
      <c r="B4344" s="78" t="s">
        <v>10543</v>
      </c>
    </row>
    <row r="4345" spans="1:2" x14ac:dyDescent="0.25">
      <c r="A4345" s="78" t="s">
        <v>7571</v>
      </c>
      <c r="B4345" s="78" t="s">
        <v>10543</v>
      </c>
    </row>
    <row r="4346" spans="1:2" x14ac:dyDescent="0.25">
      <c r="A4346" s="78" t="s">
        <v>7572</v>
      </c>
      <c r="B4346" s="78" t="s">
        <v>10543</v>
      </c>
    </row>
    <row r="4347" spans="1:2" x14ac:dyDescent="0.25">
      <c r="A4347" s="78" t="s">
        <v>7573</v>
      </c>
      <c r="B4347" s="78" t="s">
        <v>10543</v>
      </c>
    </row>
    <row r="4348" spans="1:2" x14ac:dyDescent="0.25">
      <c r="A4348" s="78" t="s">
        <v>7574</v>
      </c>
      <c r="B4348" s="78" t="s">
        <v>10543</v>
      </c>
    </row>
    <row r="4349" spans="1:2" x14ac:dyDescent="0.25">
      <c r="A4349" s="78" t="s">
        <v>7575</v>
      </c>
      <c r="B4349" s="78" t="s">
        <v>10543</v>
      </c>
    </row>
    <row r="4350" spans="1:2" x14ac:dyDescent="0.25">
      <c r="A4350" s="78" t="s">
        <v>7576</v>
      </c>
      <c r="B4350" s="78" t="s">
        <v>10543</v>
      </c>
    </row>
    <row r="4351" spans="1:2" x14ac:dyDescent="0.25">
      <c r="A4351" s="78" t="s">
        <v>7577</v>
      </c>
      <c r="B4351" s="78" t="s">
        <v>10543</v>
      </c>
    </row>
    <row r="4352" spans="1:2" x14ac:dyDescent="0.25">
      <c r="A4352" s="78" t="s">
        <v>7578</v>
      </c>
      <c r="B4352" s="78" t="s">
        <v>10543</v>
      </c>
    </row>
    <row r="4353" spans="1:2" x14ac:dyDescent="0.25">
      <c r="A4353" s="78" t="s">
        <v>7579</v>
      </c>
      <c r="B4353" s="78" t="s">
        <v>10543</v>
      </c>
    </row>
    <row r="4354" spans="1:2" x14ac:dyDescent="0.25">
      <c r="A4354" s="78" t="s">
        <v>7580</v>
      </c>
      <c r="B4354" s="78" t="s">
        <v>10543</v>
      </c>
    </row>
    <row r="4355" spans="1:2" x14ac:dyDescent="0.25">
      <c r="A4355" s="78" t="s">
        <v>7581</v>
      </c>
      <c r="B4355" s="78" t="s">
        <v>10543</v>
      </c>
    </row>
    <row r="4356" spans="1:2" x14ac:dyDescent="0.25">
      <c r="A4356" s="78" t="s">
        <v>7582</v>
      </c>
      <c r="B4356" s="78" t="s">
        <v>10543</v>
      </c>
    </row>
    <row r="4357" spans="1:2" x14ac:dyDescent="0.25">
      <c r="A4357" s="78" t="s">
        <v>7583</v>
      </c>
      <c r="B4357" s="78" t="s">
        <v>10543</v>
      </c>
    </row>
    <row r="4358" spans="1:2" x14ac:dyDescent="0.25">
      <c r="A4358" s="78" t="s">
        <v>7584</v>
      </c>
      <c r="B4358" s="78" t="s">
        <v>10543</v>
      </c>
    </row>
    <row r="4359" spans="1:2" x14ac:dyDescent="0.25">
      <c r="A4359" s="78" t="s">
        <v>7585</v>
      </c>
      <c r="B4359" s="78" t="s">
        <v>10543</v>
      </c>
    </row>
    <row r="4360" spans="1:2" x14ac:dyDescent="0.25">
      <c r="A4360" s="78" t="s">
        <v>7586</v>
      </c>
      <c r="B4360" s="78" t="s">
        <v>10543</v>
      </c>
    </row>
    <row r="4361" spans="1:2" x14ac:dyDescent="0.25">
      <c r="A4361" s="78" t="s">
        <v>7587</v>
      </c>
      <c r="B4361" s="78" t="s">
        <v>10543</v>
      </c>
    </row>
    <row r="4362" spans="1:2" x14ac:dyDescent="0.25">
      <c r="A4362" s="78" t="s">
        <v>7588</v>
      </c>
      <c r="B4362" s="78" t="s">
        <v>10543</v>
      </c>
    </row>
    <row r="4363" spans="1:2" x14ac:dyDescent="0.25">
      <c r="A4363" s="78" t="s">
        <v>7589</v>
      </c>
      <c r="B4363" s="78" t="s">
        <v>10543</v>
      </c>
    </row>
    <row r="4364" spans="1:2" x14ac:dyDescent="0.25">
      <c r="A4364" s="78" t="s">
        <v>7590</v>
      </c>
      <c r="B4364" s="78" t="s">
        <v>10543</v>
      </c>
    </row>
    <row r="4365" spans="1:2" x14ac:dyDescent="0.25">
      <c r="A4365" s="78" t="s">
        <v>7591</v>
      </c>
      <c r="B4365" s="78" t="s">
        <v>10543</v>
      </c>
    </row>
    <row r="4366" spans="1:2" x14ac:dyDescent="0.25">
      <c r="A4366" s="78" t="s">
        <v>7592</v>
      </c>
      <c r="B4366" s="78" t="s">
        <v>10543</v>
      </c>
    </row>
    <row r="4367" spans="1:2" x14ac:dyDescent="0.25">
      <c r="A4367" s="78" t="s">
        <v>7593</v>
      </c>
      <c r="B4367" s="78" t="s">
        <v>10543</v>
      </c>
    </row>
    <row r="4368" spans="1:2" x14ac:dyDescent="0.25">
      <c r="A4368" s="78" t="s">
        <v>7594</v>
      </c>
      <c r="B4368" s="78" t="s">
        <v>10543</v>
      </c>
    </row>
    <row r="4369" spans="1:2" x14ac:dyDescent="0.25">
      <c r="A4369" s="78" t="s">
        <v>7595</v>
      </c>
      <c r="B4369" s="78" t="s">
        <v>10543</v>
      </c>
    </row>
    <row r="4370" spans="1:2" x14ac:dyDescent="0.25">
      <c r="A4370" s="78" t="s">
        <v>7596</v>
      </c>
      <c r="B4370" s="78" t="s">
        <v>10543</v>
      </c>
    </row>
    <row r="4371" spans="1:2" x14ac:dyDescent="0.25">
      <c r="A4371" s="78" t="s">
        <v>7597</v>
      </c>
      <c r="B4371" s="78" t="s">
        <v>10543</v>
      </c>
    </row>
    <row r="4372" spans="1:2" x14ac:dyDescent="0.25">
      <c r="A4372" s="78" t="s">
        <v>7598</v>
      </c>
      <c r="B4372" s="78" t="s">
        <v>10543</v>
      </c>
    </row>
    <row r="4373" spans="1:2" x14ac:dyDescent="0.25">
      <c r="A4373" s="78" t="s">
        <v>7599</v>
      </c>
      <c r="B4373" s="78" t="s">
        <v>10543</v>
      </c>
    </row>
    <row r="4374" spans="1:2" x14ac:dyDescent="0.25">
      <c r="A4374" s="78" t="s">
        <v>7600</v>
      </c>
      <c r="B4374" s="78" t="s">
        <v>10543</v>
      </c>
    </row>
    <row r="4375" spans="1:2" x14ac:dyDescent="0.25">
      <c r="A4375" s="78" t="s">
        <v>7601</v>
      </c>
      <c r="B4375" s="78" t="s">
        <v>10543</v>
      </c>
    </row>
    <row r="4376" spans="1:2" x14ac:dyDescent="0.25">
      <c r="A4376" s="78" t="s">
        <v>7602</v>
      </c>
      <c r="B4376" s="78" t="s">
        <v>10543</v>
      </c>
    </row>
    <row r="4377" spans="1:2" x14ac:dyDescent="0.25">
      <c r="A4377" s="78" t="s">
        <v>7603</v>
      </c>
      <c r="B4377" s="78" t="s">
        <v>10543</v>
      </c>
    </row>
    <row r="4378" spans="1:2" x14ac:dyDescent="0.25">
      <c r="A4378" s="78" t="s">
        <v>7604</v>
      </c>
      <c r="B4378" s="78" t="s">
        <v>10543</v>
      </c>
    </row>
    <row r="4379" spans="1:2" x14ac:dyDescent="0.25">
      <c r="A4379" s="78" t="s">
        <v>7605</v>
      </c>
      <c r="B4379" s="78" t="s">
        <v>10543</v>
      </c>
    </row>
    <row r="4380" spans="1:2" x14ac:dyDescent="0.25">
      <c r="A4380" s="78" t="s">
        <v>7606</v>
      </c>
      <c r="B4380" s="78" t="s">
        <v>10543</v>
      </c>
    </row>
    <row r="4381" spans="1:2" x14ac:dyDescent="0.25">
      <c r="A4381" s="78" t="s">
        <v>7607</v>
      </c>
      <c r="B4381" s="78" t="s">
        <v>10543</v>
      </c>
    </row>
    <row r="4382" spans="1:2" x14ac:dyDescent="0.25">
      <c r="A4382" s="78" t="s">
        <v>7608</v>
      </c>
      <c r="B4382" s="78" t="s">
        <v>10543</v>
      </c>
    </row>
    <row r="4383" spans="1:2" x14ac:dyDescent="0.25">
      <c r="A4383" s="78" t="s">
        <v>7609</v>
      </c>
      <c r="B4383" s="78" t="s">
        <v>10543</v>
      </c>
    </row>
    <row r="4384" spans="1:2" x14ac:dyDescent="0.25">
      <c r="A4384" s="78" t="s">
        <v>7610</v>
      </c>
      <c r="B4384" s="78" t="s">
        <v>10543</v>
      </c>
    </row>
    <row r="4385" spans="1:2" x14ac:dyDescent="0.25">
      <c r="A4385" s="78" t="s">
        <v>7611</v>
      </c>
      <c r="B4385" s="78" t="s">
        <v>10543</v>
      </c>
    </row>
    <row r="4386" spans="1:2" x14ac:dyDescent="0.25">
      <c r="A4386" s="78" t="s">
        <v>7612</v>
      </c>
      <c r="B4386" s="78" t="s">
        <v>10543</v>
      </c>
    </row>
    <row r="4387" spans="1:2" x14ac:dyDescent="0.25">
      <c r="A4387" s="78" t="s">
        <v>7613</v>
      </c>
      <c r="B4387" s="78" t="s">
        <v>10543</v>
      </c>
    </row>
    <row r="4388" spans="1:2" x14ac:dyDescent="0.25">
      <c r="A4388" s="78" t="s">
        <v>7614</v>
      </c>
      <c r="B4388" s="78" t="s">
        <v>10543</v>
      </c>
    </row>
    <row r="4389" spans="1:2" x14ac:dyDescent="0.25">
      <c r="A4389" s="78" t="s">
        <v>7615</v>
      </c>
      <c r="B4389" s="78" t="s">
        <v>10543</v>
      </c>
    </row>
    <row r="4390" spans="1:2" x14ac:dyDescent="0.25">
      <c r="A4390" s="78" t="s">
        <v>7616</v>
      </c>
      <c r="B4390" s="78" t="s">
        <v>10543</v>
      </c>
    </row>
    <row r="4391" spans="1:2" x14ac:dyDescent="0.25">
      <c r="A4391" s="78" t="s">
        <v>7617</v>
      </c>
      <c r="B4391" s="78" t="s">
        <v>10543</v>
      </c>
    </row>
    <row r="4392" spans="1:2" x14ac:dyDescent="0.25">
      <c r="A4392" s="78" t="s">
        <v>7618</v>
      </c>
      <c r="B4392" s="78" t="s">
        <v>10543</v>
      </c>
    </row>
    <row r="4393" spans="1:2" x14ac:dyDescent="0.25">
      <c r="A4393" s="78" t="s">
        <v>7619</v>
      </c>
      <c r="B4393" s="78" t="s">
        <v>10543</v>
      </c>
    </row>
    <row r="4394" spans="1:2" x14ac:dyDescent="0.25">
      <c r="A4394" s="78" t="s">
        <v>7620</v>
      </c>
      <c r="B4394" s="78" t="s">
        <v>10543</v>
      </c>
    </row>
    <row r="4395" spans="1:2" x14ac:dyDescent="0.25">
      <c r="A4395" s="78" t="s">
        <v>7621</v>
      </c>
      <c r="B4395" s="78" t="s">
        <v>10543</v>
      </c>
    </row>
    <row r="4396" spans="1:2" x14ac:dyDescent="0.25">
      <c r="A4396" s="78" t="s">
        <v>7622</v>
      </c>
      <c r="B4396" s="78" t="s">
        <v>10543</v>
      </c>
    </row>
    <row r="4397" spans="1:2" x14ac:dyDescent="0.25">
      <c r="A4397" s="78" t="s">
        <v>7623</v>
      </c>
      <c r="B4397" s="78" t="s">
        <v>10543</v>
      </c>
    </row>
    <row r="4398" spans="1:2" x14ac:dyDescent="0.25">
      <c r="A4398" s="78" t="s">
        <v>7624</v>
      </c>
      <c r="B4398" s="78" t="s">
        <v>10543</v>
      </c>
    </row>
    <row r="4399" spans="1:2" x14ac:dyDescent="0.25">
      <c r="A4399" s="78" t="s">
        <v>7625</v>
      </c>
      <c r="B4399" s="78" t="s">
        <v>10543</v>
      </c>
    </row>
    <row r="4400" spans="1:2" x14ac:dyDescent="0.25">
      <c r="A4400" s="78" t="s">
        <v>7626</v>
      </c>
      <c r="B4400" s="78" t="s">
        <v>10543</v>
      </c>
    </row>
    <row r="4401" spans="1:2" x14ac:dyDescent="0.25">
      <c r="A4401" s="78" t="s">
        <v>7627</v>
      </c>
      <c r="B4401" s="78" t="s">
        <v>10543</v>
      </c>
    </row>
    <row r="4402" spans="1:2" x14ac:dyDescent="0.25">
      <c r="A4402" s="78" t="s">
        <v>7628</v>
      </c>
      <c r="B4402" s="78" t="s">
        <v>10543</v>
      </c>
    </row>
    <row r="4403" spans="1:2" x14ac:dyDescent="0.25">
      <c r="A4403" s="78" t="s">
        <v>7629</v>
      </c>
      <c r="B4403" s="78" t="s">
        <v>10543</v>
      </c>
    </row>
    <row r="4404" spans="1:2" x14ac:dyDescent="0.25">
      <c r="A4404" s="78" t="s">
        <v>7630</v>
      </c>
      <c r="B4404" s="78" t="s">
        <v>10543</v>
      </c>
    </row>
    <row r="4405" spans="1:2" x14ac:dyDescent="0.25">
      <c r="A4405" s="78" t="s">
        <v>7631</v>
      </c>
      <c r="B4405" s="78" t="s">
        <v>10543</v>
      </c>
    </row>
    <row r="4406" spans="1:2" x14ac:dyDescent="0.25">
      <c r="A4406" s="78" t="s">
        <v>7632</v>
      </c>
      <c r="B4406" s="78" t="s">
        <v>10543</v>
      </c>
    </row>
    <row r="4407" spans="1:2" x14ac:dyDescent="0.25">
      <c r="A4407" s="78" t="s">
        <v>7633</v>
      </c>
      <c r="B4407" s="78" t="s">
        <v>10543</v>
      </c>
    </row>
    <row r="4408" spans="1:2" x14ac:dyDescent="0.25">
      <c r="A4408" s="78" t="s">
        <v>7634</v>
      </c>
      <c r="B4408" s="78" t="s">
        <v>10543</v>
      </c>
    </row>
    <row r="4409" spans="1:2" x14ac:dyDescent="0.25">
      <c r="A4409" s="78" t="s">
        <v>7635</v>
      </c>
      <c r="B4409" s="78" t="s">
        <v>10543</v>
      </c>
    </row>
    <row r="4410" spans="1:2" x14ac:dyDescent="0.25">
      <c r="A4410" s="78" t="s">
        <v>7636</v>
      </c>
      <c r="B4410" s="78" t="s">
        <v>10543</v>
      </c>
    </row>
    <row r="4411" spans="1:2" x14ac:dyDescent="0.25">
      <c r="A4411" s="78" t="s">
        <v>7637</v>
      </c>
      <c r="B4411" s="78" t="s">
        <v>10543</v>
      </c>
    </row>
    <row r="4412" spans="1:2" x14ac:dyDescent="0.25">
      <c r="A4412" s="78" t="s">
        <v>7638</v>
      </c>
      <c r="B4412" s="78" t="s">
        <v>10543</v>
      </c>
    </row>
    <row r="4413" spans="1:2" x14ac:dyDescent="0.25">
      <c r="A4413" s="78" t="s">
        <v>7639</v>
      </c>
      <c r="B4413" s="78" t="s">
        <v>10543</v>
      </c>
    </row>
    <row r="4414" spans="1:2" x14ac:dyDescent="0.25">
      <c r="A4414" s="78" t="s">
        <v>7640</v>
      </c>
      <c r="B4414" s="78" t="s">
        <v>10543</v>
      </c>
    </row>
    <row r="4415" spans="1:2" x14ac:dyDescent="0.25">
      <c r="A4415" s="78" t="s">
        <v>7641</v>
      </c>
      <c r="B4415" s="78" t="s">
        <v>10543</v>
      </c>
    </row>
    <row r="4416" spans="1:2" x14ac:dyDescent="0.25">
      <c r="A4416" s="78" t="s">
        <v>7642</v>
      </c>
      <c r="B4416" s="78" t="s">
        <v>10543</v>
      </c>
    </row>
    <row r="4417" spans="1:2" x14ac:dyDescent="0.25">
      <c r="A4417" s="78" t="s">
        <v>7643</v>
      </c>
      <c r="B4417" s="78" t="s">
        <v>10543</v>
      </c>
    </row>
    <row r="4418" spans="1:2" x14ac:dyDescent="0.25">
      <c r="A4418" s="78" t="s">
        <v>7644</v>
      </c>
      <c r="B4418" s="78" t="s">
        <v>10543</v>
      </c>
    </row>
    <row r="4419" spans="1:2" x14ac:dyDescent="0.25">
      <c r="A4419" s="78" t="s">
        <v>7645</v>
      </c>
      <c r="B4419" s="78" t="s">
        <v>10543</v>
      </c>
    </row>
    <row r="4420" spans="1:2" x14ac:dyDescent="0.25">
      <c r="A4420" s="78" t="s">
        <v>7646</v>
      </c>
      <c r="B4420" s="78" t="s">
        <v>10543</v>
      </c>
    </row>
    <row r="4421" spans="1:2" x14ac:dyDescent="0.25">
      <c r="A4421" s="78" t="s">
        <v>7647</v>
      </c>
      <c r="B4421" s="78" t="s">
        <v>10543</v>
      </c>
    </row>
    <row r="4422" spans="1:2" x14ac:dyDescent="0.25">
      <c r="A4422" s="78" t="s">
        <v>7648</v>
      </c>
      <c r="B4422" s="78" t="s">
        <v>10543</v>
      </c>
    </row>
    <row r="4423" spans="1:2" x14ac:dyDescent="0.25">
      <c r="A4423" s="78" t="s">
        <v>7649</v>
      </c>
      <c r="B4423" s="78" t="s">
        <v>10543</v>
      </c>
    </row>
    <row r="4424" spans="1:2" x14ac:dyDescent="0.25">
      <c r="A4424" s="78" t="s">
        <v>7650</v>
      </c>
      <c r="B4424" s="78" t="s">
        <v>10543</v>
      </c>
    </row>
    <row r="4425" spans="1:2" x14ac:dyDescent="0.25">
      <c r="A4425" s="78" t="s">
        <v>7651</v>
      </c>
      <c r="B4425" s="78" t="s">
        <v>10543</v>
      </c>
    </row>
    <row r="4426" spans="1:2" x14ac:dyDescent="0.25">
      <c r="A4426" s="78" t="s">
        <v>7652</v>
      </c>
      <c r="B4426" s="78" t="s">
        <v>10543</v>
      </c>
    </row>
    <row r="4427" spans="1:2" x14ac:dyDescent="0.25">
      <c r="A4427" s="78" t="s">
        <v>7653</v>
      </c>
      <c r="B4427" s="78" t="s">
        <v>10543</v>
      </c>
    </row>
    <row r="4428" spans="1:2" x14ac:dyDescent="0.25">
      <c r="A4428" s="78" t="s">
        <v>7654</v>
      </c>
      <c r="B4428" s="78" t="s">
        <v>10543</v>
      </c>
    </row>
    <row r="4429" spans="1:2" x14ac:dyDescent="0.25">
      <c r="A4429" s="78" t="s">
        <v>7655</v>
      </c>
      <c r="B4429" s="78" t="s">
        <v>10543</v>
      </c>
    </row>
    <row r="4430" spans="1:2" x14ac:dyDescent="0.25">
      <c r="A4430" s="78" t="s">
        <v>7656</v>
      </c>
      <c r="B4430" s="78" t="s">
        <v>10543</v>
      </c>
    </row>
    <row r="4431" spans="1:2" x14ac:dyDescent="0.25">
      <c r="A4431" s="78" t="s">
        <v>7657</v>
      </c>
      <c r="B4431" s="78" t="s">
        <v>10543</v>
      </c>
    </row>
    <row r="4432" spans="1:2" x14ac:dyDescent="0.25">
      <c r="A4432" s="78" t="s">
        <v>7658</v>
      </c>
      <c r="B4432" s="78" t="s">
        <v>10543</v>
      </c>
    </row>
    <row r="4433" spans="1:2" x14ac:dyDescent="0.25">
      <c r="A4433" s="78" t="s">
        <v>7659</v>
      </c>
      <c r="B4433" s="78" t="s">
        <v>10543</v>
      </c>
    </row>
    <row r="4434" spans="1:2" x14ac:dyDescent="0.25">
      <c r="A4434" s="78" t="s">
        <v>7660</v>
      </c>
      <c r="B4434" s="78" t="s">
        <v>10543</v>
      </c>
    </row>
    <row r="4435" spans="1:2" x14ac:dyDescent="0.25">
      <c r="A4435" s="78" t="s">
        <v>7661</v>
      </c>
      <c r="B4435" s="78" t="s">
        <v>10543</v>
      </c>
    </row>
    <row r="4436" spans="1:2" x14ac:dyDescent="0.25">
      <c r="A4436" s="78" t="s">
        <v>7662</v>
      </c>
      <c r="B4436" s="78" t="s">
        <v>10543</v>
      </c>
    </row>
    <row r="4437" spans="1:2" x14ac:dyDescent="0.25">
      <c r="A4437" s="78" t="s">
        <v>7663</v>
      </c>
      <c r="B4437" s="78" t="s">
        <v>10543</v>
      </c>
    </row>
    <row r="4438" spans="1:2" x14ac:dyDescent="0.25">
      <c r="A4438" s="78" t="s">
        <v>7664</v>
      </c>
      <c r="B4438" s="78" t="s">
        <v>10543</v>
      </c>
    </row>
    <row r="4439" spans="1:2" x14ac:dyDescent="0.25">
      <c r="A4439" s="78" t="s">
        <v>7665</v>
      </c>
      <c r="B4439" s="78" t="s">
        <v>10543</v>
      </c>
    </row>
    <row r="4440" spans="1:2" x14ac:dyDescent="0.25">
      <c r="A4440" s="78" t="s">
        <v>7666</v>
      </c>
      <c r="B4440" s="78" t="s">
        <v>10543</v>
      </c>
    </row>
    <row r="4441" spans="1:2" x14ac:dyDescent="0.25">
      <c r="A4441" s="78" t="s">
        <v>7667</v>
      </c>
      <c r="B4441" s="78" t="s">
        <v>10543</v>
      </c>
    </row>
    <row r="4442" spans="1:2" x14ac:dyDescent="0.25">
      <c r="A4442" s="78" t="s">
        <v>7668</v>
      </c>
      <c r="B4442" s="78" t="s">
        <v>10543</v>
      </c>
    </row>
    <row r="4443" spans="1:2" x14ac:dyDescent="0.25">
      <c r="A4443" s="78" t="s">
        <v>7669</v>
      </c>
      <c r="B4443" s="78" t="s">
        <v>10543</v>
      </c>
    </row>
    <row r="4444" spans="1:2" x14ac:dyDescent="0.25">
      <c r="A4444" s="78" t="s">
        <v>7670</v>
      </c>
      <c r="B4444" s="78" t="s">
        <v>10543</v>
      </c>
    </row>
    <row r="4445" spans="1:2" x14ac:dyDescent="0.25">
      <c r="A4445" s="78" t="s">
        <v>7671</v>
      </c>
      <c r="B4445" s="78" t="s">
        <v>10543</v>
      </c>
    </row>
    <row r="4446" spans="1:2" x14ac:dyDescent="0.25">
      <c r="A4446" s="78" t="s">
        <v>7672</v>
      </c>
      <c r="B4446" s="78" t="s">
        <v>10543</v>
      </c>
    </row>
    <row r="4447" spans="1:2" x14ac:dyDescent="0.25">
      <c r="A4447" s="78" t="s">
        <v>7673</v>
      </c>
      <c r="B4447" s="78" t="s">
        <v>10543</v>
      </c>
    </row>
    <row r="4448" spans="1:2" x14ac:dyDescent="0.25">
      <c r="A4448" s="78" t="s">
        <v>7674</v>
      </c>
      <c r="B4448" s="78" t="s">
        <v>10543</v>
      </c>
    </row>
    <row r="4449" spans="1:2" x14ac:dyDescent="0.25">
      <c r="A4449" s="78" t="s">
        <v>7675</v>
      </c>
      <c r="B4449" s="78" t="s">
        <v>10543</v>
      </c>
    </row>
    <row r="4450" spans="1:2" x14ac:dyDescent="0.25">
      <c r="A4450" s="78" t="s">
        <v>7676</v>
      </c>
      <c r="B4450" s="78" t="s">
        <v>10543</v>
      </c>
    </row>
    <row r="4451" spans="1:2" x14ac:dyDescent="0.25">
      <c r="A4451" s="78" t="s">
        <v>7677</v>
      </c>
      <c r="B4451" s="78" t="s">
        <v>10543</v>
      </c>
    </row>
    <row r="4452" spans="1:2" x14ac:dyDescent="0.25">
      <c r="A4452" s="78" t="s">
        <v>7678</v>
      </c>
      <c r="B4452" s="78" t="s">
        <v>10543</v>
      </c>
    </row>
    <row r="4453" spans="1:2" x14ac:dyDescent="0.25">
      <c r="A4453" s="78" t="s">
        <v>7679</v>
      </c>
      <c r="B4453" s="78" t="s">
        <v>10543</v>
      </c>
    </row>
    <row r="4454" spans="1:2" x14ac:dyDescent="0.25">
      <c r="A4454" s="78" t="s">
        <v>7680</v>
      </c>
      <c r="B4454" s="78" t="s">
        <v>10543</v>
      </c>
    </row>
    <row r="4455" spans="1:2" x14ac:dyDescent="0.25">
      <c r="A4455" s="78" t="s">
        <v>7681</v>
      </c>
      <c r="B4455" s="78" t="s">
        <v>10543</v>
      </c>
    </row>
    <row r="4456" spans="1:2" x14ac:dyDescent="0.25">
      <c r="A4456" s="78" t="s">
        <v>7682</v>
      </c>
      <c r="B4456" s="78" t="s">
        <v>10543</v>
      </c>
    </row>
    <row r="4457" spans="1:2" x14ac:dyDescent="0.25">
      <c r="A4457" s="78" t="s">
        <v>7683</v>
      </c>
      <c r="B4457" s="78" t="s">
        <v>10543</v>
      </c>
    </row>
    <row r="4458" spans="1:2" x14ac:dyDescent="0.25">
      <c r="A4458" s="78" t="s">
        <v>7684</v>
      </c>
      <c r="B4458" s="78" t="s">
        <v>10543</v>
      </c>
    </row>
    <row r="4459" spans="1:2" x14ac:dyDescent="0.25">
      <c r="A4459" s="78" t="s">
        <v>7685</v>
      </c>
      <c r="B4459" s="78" t="s">
        <v>10543</v>
      </c>
    </row>
    <row r="4460" spans="1:2" x14ac:dyDescent="0.25">
      <c r="A4460" s="78" t="s">
        <v>7686</v>
      </c>
      <c r="B4460" s="78" t="s">
        <v>10543</v>
      </c>
    </row>
    <row r="4461" spans="1:2" x14ac:dyDescent="0.25">
      <c r="A4461" s="78" t="s">
        <v>7687</v>
      </c>
      <c r="B4461" s="78" t="s">
        <v>10543</v>
      </c>
    </row>
    <row r="4462" spans="1:2" x14ac:dyDescent="0.25">
      <c r="A4462" s="78" t="s">
        <v>7688</v>
      </c>
      <c r="B4462" s="78" t="s">
        <v>10543</v>
      </c>
    </row>
    <row r="4463" spans="1:2" x14ac:dyDescent="0.25">
      <c r="A4463" s="78" t="s">
        <v>7689</v>
      </c>
      <c r="B4463" s="78" t="s">
        <v>10543</v>
      </c>
    </row>
    <row r="4464" spans="1:2" x14ac:dyDescent="0.25">
      <c r="A4464" s="78" t="s">
        <v>7690</v>
      </c>
      <c r="B4464" s="78" t="s">
        <v>10543</v>
      </c>
    </row>
    <row r="4465" spans="1:2" x14ac:dyDescent="0.25">
      <c r="A4465" s="78" t="s">
        <v>7691</v>
      </c>
      <c r="B4465" s="78" t="s">
        <v>10543</v>
      </c>
    </row>
    <row r="4466" spans="1:2" x14ac:dyDescent="0.25">
      <c r="A4466" s="78" t="s">
        <v>7692</v>
      </c>
      <c r="B4466" s="78" t="s">
        <v>10543</v>
      </c>
    </row>
    <row r="4467" spans="1:2" x14ac:dyDescent="0.25">
      <c r="A4467" s="78" t="s">
        <v>7693</v>
      </c>
      <c r="B4467" s="78" t="s">
        <v>10543</v>
      </c>
    </row>
    <row r="4468" spans="1:2" x14ac:dyDescent="0.25">
      <c r="A4468" s="78" t="s">
        <v>7694</v>
      </c>
      <c r="B4468" s="78" t="s">
        <v>10543</v>
      </c>
    </row>
    <row r="4469" spans="1:2" x14ac:dyDescent="0.25">
      <c r="A4469" s="78" t="s">
        <v>7695</v>
      </c>
      <c r="B4469" s="78" t="s">
        <v>10543</v>
      </c>
    </row>
    <row r="4470" spans="1:2" x14ac:dyDescent="0.25">
      <c r="A4470" s="78" t="s">
        <v>7696</v>
      </c>
      <c r="B4470" s="78" t="s">
        <v>10543</v>
      </c>
    </row>
    <row r="4471" spans="1:2" x14ac:dyDescent="0.25">
      <c r="A4471" s="78" t="s">
        <v>7697</v>
      </c>
      <c r="B4471" s="78" t="s">
        <v>10543</v>
      </c>
    </row>
    <row r="4472" spans="1:2" x14ac:dyDescent="0.25">
      <c r="A4472" s="78" t="s">
        <v>7698</v>
      </c>
      <c r="B4472" s="78" t="s">
        <v>10543</v>
      </c>
    </row>
    <row r="4473" spans="1:2" x14ac:dyDescent="0.25">
      <c r="A4473" s="78" t="s">
        <v>7699</v>
      </c>
      <c r="B4473" s="78" t="s">
        <v>10543</v>
      </c>
    </row>
    <row r="4474" spans="1:2" x14ac:dyDescent="0.25">
      <c r="A4474" s="78" t="s">
        <v>7700</v>
      </c>
      <c r="B4474" s="78" t="s">
        <v>10543</v>
      </c>
    </row>
    <row r="4475" spans="1:2" x14ac:dyDescent="0.25">
      <c r="A4475" s="78" t="s">
        <v>7701</v>
      </c>
      <c r="B4475" s="78" t="s">
        <v>10543</v>
      </c>
    </row>
    <row r="4476" spans="1:2" x14ac:dyDescent="0.25">
      <c r="A4476" s="78" t="s">
        <v>7702</v>
      </c>
      <c r="B4476" s="78" t="s">
        <v>10543</v>
      </c>
    </row>
    <row r="4477" spans="1:2" x14ac:dyDescent="0.25">
      <c r="A4477" s="78" t="s">
        <v>7703</v>
      </c>
      <c r="B4477" s="78" t="s">
        <v>10543</v>
      </c>
    </row>
    <row r="4478" spans="1:2" x14ac:dyDescent="0.25">
      <c r="A4478" s="78" t="s">
        <v>7704</v>
      </c>
      <c r="B4478" s="78" t="s">
        <v>10543</v>
      </c>
    </row>
    <row r="4479" spans="1:2" x14ac:dyDescent="0.25">
      <c r="A4479" s="78" t="s">
        <v>7705</v>
      </c>
      <c r="B4479" s="78" t="s">
        <v>10543</v>
      </c>
    </row>
    <row r="4480" spans="1:2" x14ac:dyDescent="0.25">
      <c r="A4480" s="78" t="s">
        <v>7706</v>
      </c>
      <c r="B4480" s="78" t="s">
        <v>10543</v>
      </c>
    </row>
    <row r="4481" spans="1:2" x14ac:dyDescent="0.25">
      <c r="A4481" s="78" t="s">
        <v>7707</v>
      </c>
      <c r="B4481" s="78" t="s">
        <v>10543</v>
      </c>
    </row>
    <row r="4482" spans="1:2" x14ac:dyDescent="0.25">
      <c r="A4482" s="78" t="s">
        <v>7708</v>
      </c>
      <c r="B4482" s="78" t="s">
        <v>10543</v>
      </c>
    </row>
    <row r="4483" spans="1:2" x14ac:dyDescent="0.25">
      <c r="A4483" s="78" t="s">
        <v>7709</v>
      </c>
      <c r="B4483" s="78" t="s">
        <v>10543</v>
      </c>
    </row>
    <row r="4484" spans="1:2" x14ac:dyDescent="0.25">
      <c r="A4484" s="78" t="s">
        <v>7710</v>
      </c>
      <c r="B4484" s="78" t="s">
        <v>10543</v>
      </c>
    </row>
    <row r="4485" spans="1:2" x14ac:dyDescent="0.25">
      <c r="A4485" s="78" t="s">
        <v>7711</v>
      </c>
      <c r="B4485" s="78" t="s">
        <v>10543</v>
      </c>
    </row>
    <row r="4486" spans="1:2" x14ac:dyDescent="0.25">
      <c r="A4486" s="78" t="s">
        <v>7712</v>
      </c>
      <c r="B4486" s="78" t="s">
        <v>10543</v>
      </c>
    </row>
    <row r="4487" spans="1:2" x14ac:dyDescent="0.25">
      <c r="A4487" s="78" t="s">
        <v>7713</v>
      </c>
      <c r="B4487" s="78" t="s">
        <v>10543</v>
      </c>
    </row>
    <row r="4488" spans="1:2" x14ac:dyDescent="0.25">
      <c r="A4488" s="78" t="s">
        <v>7714</v>
      </c>
      <c r="B4488" s="78" t="s">
        <v>10543</v>
      </c>
    </row>
    <row r="4489" spans="1:2" x14ac:dyDescent="0.25">
      <c r="A4489" s="78" t="s">
        <v>7715</v>
      </c>
      <c r="B4489" s="78" t="s">
        <v>10543</v>
      </c>
    </row>
    <row r="4490" spans="1:2" x14ac:dyDescent="0.25">
      <c r="A4490" s="78" t="s">
        <v>7716</v>
      </c>
      <c r="B4490" s="78" t="s">
        <v>10543</v>
      </c>
    </row>
    <row r="4491" spans="1:2" x14ac:dyDescent="0.25">
      <c r="A4491" s="78" t="s">
        <v>7717</v>
      </c>
      <c r="B4491" s="78" t="s">
        <v>10543</v>
      </c>
    </row>
    <row r="4492" spans="1:2" x14ac:dyDescent="0.25">
      <c r="A4492" s="78" t="s">
        <v>7718</v>
      </c>
      <c r="B4492" s="78" t="s">
        <v>10543</v>
      </c>
    </row>
    <row r="4493" spans="1:2" x14ac:dyDescent="0.25">
      <c r="A4493" s="78" t="s">
        <v>7719</v>
      </c>
      <c r="B4493" s="78" t="s">
        <v>10543</v>
      </c>
    </row>
    <row r="4494" spans="1:2" x14ac:dyDescent="0.25">
      <c r="A4494" s="78" t="s">
        <v>7720</v>
      </c>
      <c r="B4494" s="78" t="s">
        <v>10543</v>
      </c>
    </row>
    <row r="4495" spans="1:2" x14ac:dyDescent="0.25">
      <c r="A4495" s="78" t="s">
        <v>7721</v>
      </c>
      <c r="B4495" s="78" t="s">
        <v>10543</v>
      </c>
    </row>
    <row r="4496" spans="1:2" x14ac:dyDescent="0.25">
      <c r="A4496" s="78" t="s">
        <v>7722</v>
      </c>
      <c r="B4496" s="78" t="s">
        <v>10543</v>
      </c>
    </row>
    <row r="4497" spans="1:2" x14ac:dyDescent="0.25">
      <c r="A4497" s="78" t="s">
        <v>7723</v>
      </c>
      <c r="B4497" s="78" t="s">
        <v>10543</v>
      </c>
    </row>
    <row r="4498" spans="1:2" x14ac:dyDescent="0.25">
      <c r="A4498" s="78" t="s">
        <v>7724</v>
      </c>
      <c r="B4498" s="78" t="s">
        <v>10543</v>
      </c>
    </row>
    <row r="4499" spans="1:2" x14ac:dyDescent="0.25">
      <c r="A4499" s="78" t="s">
        <v>7725</v>
      </c>
      <c r="B4499" s="78" t="s">
        <v>10543</v>
      </c>
    </row>
    <row r="4500" spans="1:2" x14ac:dyDescent="0.25">
      <c r="A4500" s="78" t="s">
        <v>7726</v>
      </c>
      <c r="B4500" s="78" t="s">
        <v>10543</v>
      </c>
    </row>
    <row r="4501" spans="1:2" x14ac:dyDescent="0.25">
      <c r="A4501" s="78" t="s">
        <v>7727</v>
      </c>
      <c r="B4501" s="78" t="s">
        <v>10543</v>
      </c>
    </row>
    <row r="4502" spans="1:2" x14ac:dyDescent="0.25">
      <c r="A4502" s="78" t="s">
        <v>7728</v>
      </c>
      <c r="B4502" s="78" t="s">
        <v>10543</v>
      </c>
    </row>
    <row r="4503" spans="1:2" x14ac:dyDescent="0.25">
      <c r="A4503" s="78" t="s">
        <v>7729</v>
      </c>
      <c r="B4503" s="78" t="s">
        <v>10543</v>
      </c>
    </row>
    <row r="4504" spans="1:2" x14ac:dyDescent="0.25">
      <c r="A4504" s="78" t="s">
        <v>7730</v>
      </c>
      <c r="B4504" s="78" t="s">
        <v>10543</v>
      </c>
    </row>
    <row r="4505" spans="1:2" x14ac:dyDescent="0.25">
      <c r="A4505" s="78" t="s">
        <v>7731</v>
      </c>
      <c r="B4505" s="78" t="s">
        <v>10543</v>
      </c>
    </row>
    <row r="4506" spans="1:2" x14ac:dyDescent="0.25">
      <c r="A4506" s="78" t="s">
        <v>7732</v>
      </c>
      <c r="B4506" s="78" t="s">
        <v>10543</v>
      </c>
    </row>
    <row r="4507" spans="1:2" x14ac:dyDescent="0.25">
      <c r="A4507" s="78" t="s">
        <v>7733</v>
      </c>
      <c r="B4507" s="78" t="s">
        <v>10543</v>
      </c>
    </row>
    <row r="4508" spans="1:2" x14ac:dyDescent="0.25">
      <c r="A4508" s="78" t="s">
        <v>7734</v>
      </c>
      <c r="B4508" s="78" t="s">
        <v>10543</v>
      </c>
    </row>
    <row r="4509" spans="1:2" x14ac:dyDescent="0.25">
      <c r="A4509" s="78" t="s">
        <v>7735</v>
      </c>
      <c r="B4509" s="78" t="s">
        <v>10543</v>
      </c>
    </row>
    <row r="4510" spans="1:2" x14ac:dyDescent="0.25">
      <c r="A4510" s="78" t="s">
        <v>7736</v>
      </c>
      <c r="B4510" s="78" t="s">
        <v>10543</v>
      </c>
    </row>
    <row r="4511" spans="1:2" x14ac:dyDescent="0.25">
      <c r="A4511" s="78" t="s">
        <v>7737</v>
      </c>
      <c r="B4511" s="78" t="s">
        <v>10543</v>
      </c>
    </row>
    <row r="4512" spans="1:2" x14ac:dyDescent="0.25">
      <c r="A4512" s="78" t="s">
        <v>7738</v>
      </c>
      <c r="B4512" s="78" t="s">
        <v>10543</v>
      </c>
    </row>
    <row r="4513" spans="1:2" x14ac:dyDescent="0.25">
      <c r="A4513" s="78" t="s">
        <v>7739</v>
      </c>
      <c r="B4513" s="78" t="s">
        <v>10543</v>
      </c>
    </row>
    <row r="4514" spans="1:2" x14ac:dyDescent="0.25">
      <c r="A4514" s="78" t="s">
        <v>7740</v>
      </c>
      <c r="B4514" s="78" t="s">
        <v>10543</v>
      </c>
    </row>
    <row r="4515" spans="1:2" x14ac:dyDescent="0.25">
      <c r="A4515" s="78" t="s">
        <v>7741</v>
      </c>
      <c r="B4515" s="78" t="s">
        <v>10543</v>
      </c>
    </row>
    <row r="4516" spans="1:2" x14ac:dyDescent="0.25">
      <c r="A4516" s="78" t="s">
        <v>7742</v>
      </c>
      <c r="B4516" s="78" t="s">
        <v>10543</v>
      </c>
    </row>
    <row r="4517" spans="1:2" x14ac:dyDescent="0.25">
      <c r="A4517" s="78" t="s">
        <v>7743</v>
      </c>
      <c r="B4517" s="78" t="s">
        <v>10543</v>
      </c>
    </row>
    <row r="4518" spans="1:2" x14ac:dyDescent="0.25">
      <c r="A4518" s="78" t="s">
        <v>7744</v>
      </c>
      <c r="B4518" s="78" t="s">
        <v>10543</v>
      </c>
    </row>
    <row r="4519" spans="1:2" x14ac:dyDescent="0.25">
      <c r="A4519" s="78" t="s">
        <v>7745</v>
      </c>
      <c r="B4519" s="78" t="s">
        <v>10543</v>
      </c>
    </row>
    <row r="4520" spans="1:2" x14ac:dyDescent="0.25">
      <c r="A4520" s="78" t="s">
        <v>7746</v>
      </c>
      <c r="B4520" s="78" t="s">
        <v>10543</v>
      </c>
    </row>
    <row r="4521" spans="1:2" x14ac:dyDescent="0.25">
      <c r="A4521" s="78" t="s">
        <v>7747</v>
      </c>
      <c r="B4521" s="78" t="s">
        <v>10543</v>
      </c>
    </row>
    <row r="4522" spans="1:2" x14ac:dyDescent="0.25">
      <c r="A4522" s="78" t="s">
        <v>7748</v>
      </c>
      <c r="B4522" s="78" t="s">
        <v>10543</v>
      </c>
    </row>
    <row r="4523" spans="1:2" x14ac:dyDescent="0.25">
      <c r="A4523" s="78" t="s">
        <v>7749</v>
      </c>
      <c r="B4523" s="78" t="s">
        <v>10543</v>
      </c>
    </row>
    <row r="4524" spans="1:2" x14ac:dyDescent="0.25">
      <c r="A4524" s="78" t="s">
        <v>7750</v>
      </c>
      <c r="B4524" s="78" t="s">
        <v>10543</v>
      </c>
    </row>
    <row r="4525" spans="1:2" x14ac:dyDescent="0.25">
      <c r="A4525" s="78" t="s">
        <v>7751</v>
      </c>
      <c r="B4525" s="78" t="s">
        <v>10543</v>
      </c>
    </row>
    <row r="4526" spans="1:2" x14ac:dyDescent="0.25">
      <c r="A4526" s="78" t="s">
        <v>7752</v>
      </c>
      <c r="B4526" s="78" t="s">
        <v>10543</v>
      </c>
    </row>
    <row r="4527" spans="1:2" x14ac:dyDescent="0.25">
      <c r="A4527" s="78" t="s">
        <v>7753</v>
      </c>
      <c r="B4527" s="78" t="s">
        <v>10543</v>
      </c>
    </row>
    <row r="4528" spans="1:2" x14ac:dyDescent="0.25">
      <c r="A4528" s="78" t="s">
        <v>7754</v>
      </c>
      <c r="B4528" s="78" t="s">
        <v>10543</v>
      </c>
    </row>
    <row r="4529" spans="1:2" x14ac:dyDescent="0.25">
      <c r="A4529" s="78" t="s">
        <v>7755</v>
      </c>
      <c r="B4529" s="78" t="s">
        <v>10543</v>
      </c>
    </row>
    <row r="4530" spans="1:2" x14ac:dyDescent="0.25">
      <c r="A4530" s="78" t="s">
        <v>7756</v>
      </c>
      <c r="B4530" s="78" t="s">
        <v>10543</v>
      </c>
    </row>
    <row r="4531" spans="1:2" x14ac:dyDescent="0.25">
      <c r="A4531" s="78" t="s">
        <v>7757</v>
      </c>
      <c r="B4531" s="78" t="s">
        <v>10543</v>
      </c>
    </row>
    <row r="4532" spans="1:2" x14ac:dyDescent="0.25">
      <c r="A4532" s="78" t="s">
        <v>7758</v>
      </c>
      <c r="B4532" s="78" t="s">
        <v>10543</v>
      </c>
    </row>
    <row r="4533" spans="1:2" x14ac:dyDescent="0.25">
      <c r="A4533" s="78" t="s">
        <v>7759</v>
      </c>
      <c r="B4533" s="78" t="s">
        <v>10543</v>
      </c>
    </row>
    <row r="4534" spans="1:2" x14ac:dyDescent="0.25">
      <c r="A4534" s="78" t="s">
        <v>7760</v>
      </c>
      <c r="B4534" s="78" t="s">
        <v>10543</v>
      </c>
    </row>
    <row r="4535" spans="1:2" x14ac:dyDescent="0.25">
      <c r="A4535" s="78" t="s">
        <v>7761</v>
      </c>
      <c r="B4535" s="78" t="s">
        <v>10543</v>
      </c>
    </row>
    <row r="4536" spans="1:2" x14ac:dyDescent="0.25">
      <c r="A4536" s="78" t="s">
        <v>7762</v>
      </c>
      <c r="B4536" s="78" t="s">
        <v>10543</v>
      </c>
    </row>
    <row r="4537" spans="1:2" x14ac:dyDescent="0.25">
      <c r="A4537" s="78" t="s">
        <v>7763</v>
      </c>
      <c r="B4537" s="78" t="s">
        <v>10543</v>
      </c>
    </row>
    <row r="4538" spans="1:2" x14ac:dyDescent="0.25">
      <c r="A4538" s="78" t="s">
        <v>7764</v>
      </c>
      <c r="B4538" s="78" t="s">
        <v>10543</v>
      </c>
    </row>
    <row r="4539" spans="1:2" x14ac:dyDescent="0.25">
      <c r="A4539" s="78" t="s">
        <v>7765</v>
      </c>
      <c r="B4539" s="78" t="s">
        <v>10543</v>
      </c>
    </row>
    <row r="4540" spans="1:2" x14ac:dyDescent="0.25">
      <c r="A4540" s="78" t="s">
        <v>7766</v>
      </c>
      <c r="B4540" s="78" t="s">
        <v>10543</v>
      </c>
    </row>
    <row r="4541" spans="1:2" x14ac:dyDescent="0.25">
      <c r="A4541" s="78" t="s">
        <v>7767</v>
      </c>
      <c r="B4541" s="78" t="s">
        <v>10543</v>
      </c>
    </row>
    <row r="4542" spans="1:2" x14ac:dyDescent="0.25">
      <c r="A4542" s="78" t="s">
        <v>7768</v>
      </c>
      <c r="B4542" s="78" t="s">
        <v>10543</v>
      </c>
    </row>
    <row r="4543" spans="1:2" x14ac:dyDescent="0.25">
      <c r="A4543" s="78" t="s">
        <v>7769</v>
      </c>
      <c r="B4543" s="78" t="s">
        <v>10543</v>
      </c>
    </row>
    <row r="4544" spans="1:2" x14ac:dyDescent="0.25">
      <c r="A4544" s="78" t="s">
        <v>7770</v>
      </c>
      <c r="B4544" s="78" t="s">
        <v>10543</v>
      </c>
    </row>
    <row r="4545" spans="1:2" x14ac:dyDescent="0.25">
      <c r="A4545" s="78" t="s">
        <v>7771</v>
      </c>
      <c r="B4545" s="78" t="s">
        <v>10543</v>
      </c>
    </row>
    <row r="4546" spans="1:2" x14ac:dyDescent="0.25">
      <c r="A4546" s="78" t="s">
        <v>7772</v>
      </c>
      <c r="B4546" s="78" t="s">
        <v>10543</v>
      </c>
    </row>
    <row r="4547" spans="1:2" x14ac:dyDescent="0.25">
      <c r="A4547" s="78" t="s">
        <v>7773</v>
      </c>
      <c r="B4547" s="78" t="s">
        <v>10543</v>
      </c>
    </row>
    <row r="4548" spans="1:2" x14ac:dyDescent="0.25">
      <c r="A4548" s="78" t="s">
        <v>7774</v>
      </c>
      <c r="B4548" s="78" t="s">
        <v>10543</v>
      </c>
    </row>
    <row r="4549" spans="1:2" x14ac:dyDescent="0.25">
      <c r="A4549" s="78" t="s">
        <v>7775</v>
      </c>
      <c r="B4549" s="78" t="s">
        <v>10543</v>
      </c>
    </row>
    <row r="4550" spans="1:2" x14ac:dyDescent="0.25">
      <c r="A4550" s="78" t="s">
        <v>7776</v>
      </c>
      <c r="B4550" s="78" t="s">
        <v>10543</v>
      </c>
    </row>
    <row r="4551" spans="1:2" x14ac:dyDescent="0.25">
      <c r="A4551" s="78" t="s">
        <v>7777</v>
      </c>
      <c r="B4551" s="78" t="s">
        <v>10543</v>
      </c>
    </row>
    <row r="4552" spans="1:2" x14ac:dyDescent="0.25">
      <c r="A4552" s="78" t="s">
        <v>7778</v>
      </c>
      <c r="B4552" s="78" t="s">
        <v>10543</v>
      </c>
    </row>
    <row r="4553" spans="1:2" x14ac:dyDescent="0.25">
      <c r="A4553" s="78" t="s">
        <v>7779</v>
      </c>
      <c r="B4553" s="78" t="s">
        <v>10543</v>
      </c>
    </row>
    <row r="4554" spans="1:2" x14ac:dyDescent="0.25">
      <c r="A4554" s="78" t="s">
        <v>7780</v>
      </c>
      <c r="B4554" s="78" t="s">
        <v>10543</v>
      </c>
    </row>
    <row r="4555" spans="1:2" x14ac:dyDescent="0.25">
      <c r="A4555" s="78" t="s">
        <v>7781</v>
      </c>
      <c r="B4555" s="78" t="s">
        <v>10543</v>
      </c>
    </row>
    <row r="4556" spans="1:2" x14ac:dyDescent="0.25">
      <c r="A4556" s="78" t="s">
        <v>7782</v>
      </c>
      <c r="B4556" s="78" t="s">
        <v>10543</v>
      </c>
    </row>
    <row r="4557" spans="1:2" x14ac:dyDescent="0.25">
      <c r="A4557" s="78" t="s">
        <v>7783</v>
      </c>
      <c r="B4557" s="78" t="s">
        <v>10543</v>
      </c>
    </row>
    <row r="4558" spans="1:2" x14ac:dyDescent="0.25">
      <c r="A4558" s="78" t="s">
        <v>7784</v>
      </c>
      <c r="B4558" s="78" t="s">
        <v>10543</v>
      </c>
    </row>
    <row r="4559" spans="1:2" x14ac:dyDescent="0.25">
      <c r="A4559" s="78" t="s">
        <v>7785</v>
      </c>
      <c r="B4559" s="78" t="s">
        <v>10543</v>
      </c>
    </row>
    <row r="4560" spans="1:2" x14ac:dyDescent="0.25">
      <c r="A4560" s="78" t="s">
        <v>7786</v>
      </c>
      <c r="B4560" s="78" t="s">
        <v>10543</v>
      </c>
    </row>
    <row r="4561" spans="1:2" x14ac:dyDescent="0.25">
      <c r="A4561" s="78" t="s">
        <v>7787</v>
      </c>
      <c r="B4561" s="78" t="s">
        <v>10543</v>
      </c>
    </row>
    <row r="4562" spans="1:2" x14ac:dyDescent="0.25">
      <c r="A4562" s="78" t="s">
        <v>7788</v>
      </c>
      <c r="B4562" s="78" t="s">
        <v>10543</v>
      </c>
    </row>
    <row r="4563" spans="1:2" x14ac:dyDescent="0.25">
      <c r="A4563" s="78" t="s">
        <v>7789</v>
      </c>
      <c r="B4563" s="78" t="s">
        <v>10543</v>
      </c>
    </row>
    <row r="4564" spans="1:2" x14ac:dyDescent="0.25">
      <c r="A4564" s="78" t="s">
        <v>7790</v>
      </c>
      <c r="B4564" s="78" t="s">
        <v>10543</v>
      </c>
    </row>
    <row r="4565" spans="1:2" x14ac:dyDescent="0.25">
      <c r="A4565" s="78" t="s">
        <v>7791</v>
      </c>
      <c r="B4565" s="78" t="s">
        <v>10543</v>
      </c>
    </row>
    <row r="4566" spans="1:2" x14ac:dyDescent="0.25">
      <c r="A4566" s="78" t="s">
        <v>7792</v>
      </c>
      <c r="B4566" s="78" t="s">
        <v>10543</v>
      </c>
    </row>
    <row r="4567" spans="1:2" x14ac:dyDescent="0.25">
      <c r="A4567" s="78" t="s">
        <v>7793</v>
      </c>
      <c r="B4567" s="78" t="s">
        <v>10543</v>
      </c>
    </row>
    <row r="4568" spans="1:2" x14ac:dyDescent="0.25">
      <c r="A4568" s="78" t="s">
        <v>7794</v>
      </c>
      <c r="B4568" s="78" t="s">
        <v>10543</v>
      </c>
    </row>
    <row r="4569" spans="1:2" x14ac:dyDescent="0.25">
      <c r="A4569" s="78" t="s">
        <v>7795</v>
      </c>
      <c r="B4569" s="78" t="s">
        <v>10543</v>
      </c>
    </row>
    <row r="4570" spans="1:2" x14ac:dyDescent="0.25">
      <c r="A4570" s="78" t="s">
        <v>7796</v>
      </c>
      <c r="B4570" s="78" t="s">
        <v>10543</v>
      </c>
    </row>
    <row r="4571" spans="1:2" x14ac:dyDescent="0.25">
      <c r="A4571" s="78" t="s">
        <v>7797</v>
      </c>
      <c r="B4571" s="78" t="s">
        <v>10543</v>
      </c>
    </row>
    <row r="4572" spans="1:2" x14ac:dyDescent="0.25">
      <c r="A4572" s="78" t="s">
        <v>7798</v>
      </c>
      <c r="B4572" s="78" t="s">
        <v>10543</v>
      </c>
    </row>
    <row r="4573" spans="1:2" x14ac:dyDescent="0.25">
      <c r="A4573" s="78" t="s">
        <v>7799</v>
      </c>
      <c r="B4573" s="78" t="s">
        <v>10543</v>
      </c>
    </row>
    <row r="4574" spans="1:2" x14ac:dyDescent="0.25">
      <c r="A4574" s="78" t="s">
        <v>7800</v>
      </c>
      <c r="B4574" s="78" t="s">
        <v>10543</v>
      </c>
    </row>
    <row r="4575" spans="1:2" x14ac:dyDescent="0.25">
      <c r="A4575" s="78" t="s">
        <v>7801</v>
      </c>
      <c r="B4575" s="78" t="s">
        <v>10543</v>
      </c>
    </row>
    <row r="4576" spans="1:2" x14ac:dyDescent="0.25">
      <c r="A4576" s="78" t="s">
        <v>7802</v>
      </c>
      <c r="B4576" s="78" t="s">
        <v>10543</v>
      </c>
    </row>
    <row r="4577" spans="1:2" x14ac:dyDescent="0.25">
      <c r="A4577" s="78" t="s">
        <v>7803</v>
      </c>
      <c r="B4577" s="78" t="s">
        <v>10543</v>
      </c>
    </row>
    <row r="4578" spans="1:2" x14ac:dyDescent="0.25">
      <c r="A4578" s="78" t="s">
        <v>7804</v>
      </c>
      <c r="B4578" s="78" t="s">
        <v>10543</v>
      </c>
    </row>
    <row r="4579" spans="1:2" x14ac:dyDescent="0.25">
      <c r="A4579" s="78" t="s">
        <v>7805</v>
      </c>
      <c r="B4579" s="78" t="s">
        <v>10543</v>
      </c>
    </row>
    <row r="4580" spans="1:2" x14ac:dyDescent="0.25">
      <c r="A4580" s="78" t="s">
        <v>7806</v>
      </c>
      <c r="B4580" s="78" t="s">
        <v>10543</v>
      </c>
    </row>
    <row r="4581" spans="1:2" x14ac:dyDescent="0.25">
      <c r="A4581" s="78" t="s">
        <v>7807</v>
      </c>
      <c r="B4581" s="78" t="s">
        <v>10543</v>
      </c>
    </row>
    <row r="4582" spans="1:2" x14ac:dyDescent="0.25">
      <c r="A4582" s="78" t="s">
        <v>7808</v>
      </c>
      <c r="B4582" s="78" t="s">
        <v>10543</v>
      </c>
    </row>
    <row r="4583" spans="1:2" x14ac:dyDescent="0.25">
      <c r="A4583" s="78" t="s">
        <v>7809</v>
      </c>
      <c r="B4583" s="78" t="s">
        <v>10543</v>
      </c>
    </row>
    <row r="4584" spans="1:2" x14ac:dyDescent="0.25">
      <c r="A4584" s="78" t="s">
        <v>7810</v>
      </c>
      <c r="B4584" s="78" t="s">
        <v>10543</v>
      </c>
    </row>
    <row r="4585" spans="1:2" x14ac:dyDescent="0.25">
      <c r="A4585" s="78" t="s">
        <v>7811</v>
      </c>
      <c r="B4585" s="78" t="s">
        <v>10543</v>
      </c>
    </row>
    <row r="4586" spans="1:2" x14ac:dyDescent="0.25">
      <c r="A4586" s="78" t="s">
        <v>7812</v>
      </c>
      <c r="B4586" s="78" t="s">
        <v>10543</v>
      </c>
    </row>
    <row r="4587" spans="1:2" x14ac:dyDescent="0.25">
      <c r="A4587" s="78" t="s">
        <v>7813</v>
      </c>
      <c r="B4587" s="78" t="s">
        <v>10543</v>
      </c>
    </row>
    <row r="4588" spans="1:2" x14ac:dyDescent="0.25">
      <c r="A4588" s="78" t="s">
        <v>7814</v>
      </c>
      <c r="B4588" s="78" t="s">
        <v>10543</v>
      </c>
    </row>
    <row r="4589" spans="1:2" x14ac:dyDescent="0.25">
      <c r="A4589" s="78" t="s">
        <v>7815</v>
      </c>
      <c r="B4589" s="78" t="s">
        <v>10543</v>
      </c>
    </row>
    <row r="4590" spans="1:2" x14ac:dyDescent="0.25">
      <c r="A4590" s="78" t="s">
        <v>7816</v>
      </c>
      <c r="B4590" s="78" t="s">
        <v>10543</v>
      </c>
    </row>
    <row r="4591" spans="1:2" x14ac:dyDescent="0.25">
      <c r="A4591" s="78" t="s">
        <v>7817</v>
      </c>
      <c r="B4591" s="78" t="s">
        <v>10543</v>
      </c>
    </row>
    <row r="4592" spans="1:2" x14ac:dyDescent="0.25">
      <c r="A4592" s="78" t="s">
        <v>7818</v>
      </c>
      <c r="B4592" s="78" t="s">
        <v>10543</v>
      </c>
    </row>
    <row r="4593" spans="1:2" x14ac:dyDescent="0.25">
      <c r="A4593" s="78" t="s">
        <v>7819</v>
      </c>
      <c r="B4593" s="78" t="s">
        <v>10543</v>
      </c>
    </row>
    <row r="4594" spans="1:2" x14ac:dyDescent="0.25">
      <c r="A4594" s="78" t="s">
        <v>7820</v>
      </c>
      <c r="B4594" s="78" t="s">
        <v>10543</v>
      </c>
    </row>
    <row r="4595" spans="1:2" x14ac:dyDescent="0.25">
      <c r="A4595" s="78" t="s">
        <v>7821</v>
      </c>
      <c r="B4595" s="78" t="s">
        <v>10543</v>
      </c>
    </row>
    <row r="4596" spans="1:2" x14ac:dyDescent="0.25">
      <c r="A4596" s="78" t="s">
        <v>7822</v>
      </c>
      <c r="B4596" s="78" t="s">
        <v>10543</v>
      </c>
    </row>
    <row r="4597" spans="1:2" x14ac:dyDescent="0.25">
      <c r="A4597" s="78" t="s">
        <v>7823</v>
      </c>
      <c r="B4597" s="78" t="s">
        <v>10543</v>
      </c>
    </row>
    <row r="4598" spans="1:2" x14ac:dyDescent="0.25">
      <c r="A4598" s="78" t="s">
        <v>7824</v>
      </c>
      <c r="B4598" s="78" t="s">
        <v>10543</v>
      </c>
    </row>
    <row r="4599" spans="1:2" x14ac:dyDescent="0.25">
      <c r="A4599" s="78" t="s">
        <v>7825</v>
      </c>
      <c r="B4599" s="78" t="s">
        <v>10543</v>
      </c>
    </row>
    <row r="4600" spans="1:2" x14ac:dyDescent="0.25">
      <c r="A4600" s="78" t="s">
        <v>7826</v>
      </c>
      <c r="B4600" s="78" t="s">
        <v>10543</v>
      </c>
    </row>
    <row r="4601" spans="1:2" x14ac:dyDescent="0.25">
      <c r="A4601" s="78" t="s">
        <v>7827</v>
      </c>
      <c r="B4601" s="78" t="s">
        <v>10543</v>
      </c>
    </row>
    <row r="4602" spans="1:2" x14ac:dyDescent="0.25">
      <c r="A4602" s="78" t="s">
        <v>7828</v>
      </c>
      <c r="B4602" s="78" t="s">
        <v>10543</v>
      </c>
    </row>
    <row r="4603" spans="1:2" x14ac:dyDescent="0.25">
      <c r="A4603" s="78" t="s">
        <v>7829</v>
      </c>
      <c r="B4603" s="78" t="s">
        <v>10543</v>
      </c>
    </row>
    <row r="4604" spans="1:2" x14ac:dyDescent="0.25">
      <c r="A4604" s="78" t="s">
        <v>7830</v>
      </c>
      <c r="B4604" s="78" t="s">
        <v>10543</v>
      </c>
    </row>
    <row r="4605" spans="1:2" x14ac:dyDescent="0.25">
      <c r="A4605" s="78" t="s">
        <v>7831</v>
      </c>
      <c r="B4605" s="78" t="s">
        <v>10543</v>
      </c>
    </row>
    <row r="4606" spans="1:2" x14ac:dyDescent="0.25">
      <c r="A4606" s="78" t="s">
        <v>7832</v>
      </c>
      <c r="B4606" s="78" t="s">
        <v>10543</v>
      </c>
    </row>
    <row r="4607" spans="1:2" x14ac:dyDescent="0.25">
      <c r="A4607" s="78" t="s">
        <v>7833</v>
      </c>
      <c r="B4607" s="78" t="s">
        <v>10543</v>
      </c>
    </row>
    <row r="4608" spans="1:2" x14ac:dyDescent="0.25">
      <c r="A4608" s="78" t="s">
        <v>7834</v>
      </c>
      <c r="B4608" s="78" t="s">
        <v>10543</v>
      </c>
    </row>
    <row r="4609" spans="1:2" x14ac:dyDescent="0.25">
      <c r="A4609" s="78" t="s">
        <v>7835</v>
      </c>
      <c r="B4609" s="78" t="s">
        <v>10543</v>
      </c>
    </row>
    <row r="4610" spans="1:2" x14ac:dyDescent="0.25">
      <c r="A4610" s="78" t="s">
        <v>7836</v>
      </c>
      <c r="B4610" s="78" t="s">
        <v>10543</v>
      </c>
    </row>
    <row r="4611" spans="1:2" x14ac:dyDescent="0.25">
      <c r="A4611" s="78" t="s">
        <v>7837</v>
      </c>
      <c r="B4611" s="78" t="s">
        <v>10543</v>
      </c>
    </row>
    <row r="4612" spans="1:2" x14ac:dyDescent="0.25">
      <c r="A4612" s="78" t="s">
        <v>7838</v>
      </c>
      <c r="B4612" s="78" t="s">
        <v>10543</v>
      </c>
    </row>
    <row r="4613" spans="1:2" x14ac:dyDescent="0.25">
      <c r="A4613" s="78" t="s">
        <v>7839</v>
      </c>
      <c r="B4613" s="78" t="s">
        <v>10543</v>
      </c>
    </row>
    <row r="4614" spans="1:2" x14ac:dyDescent="0.25">
      <c r="A4614" s="78" t="s">
        <v>7840</v>
      </c>
      <c r="B4614" s="78" t="s">
        <v>10543</v>
      </c>
    </row>
    <row r="4615" spans="1:2" x14ac:dyDescent="0.25">
      <c r="A4615" s="78" t="s">
        <v>7841</v>
      </c>
      <c r="B4615" s="78" t="s">
        <v>10543</v>
      </c>
    </row>
    <row r="4616" spans="1:2" x14ac:dyDescent="0.25">
      <c r="A4616" s="78" t="s">
        <v>7842</v>
      </c>
      <c r="B4616" s="78" t="s">
        <v>10543</v>
      </c>
    </row>
    <row r="4617" spans="1:2" x14ac:dyDescent="0.25">
      <c r="A4617" s="78" t="s">
        <v>7843</v>
      </c>
      <c r="B4617" s="78" t="s">
        <v>10543</v>
      </c>
    </row>
    <row r="4618" spans="1:2" x14ac:dyDescent="0.25">
      <c r="A4618" s="78" t="s">
        <v>7844</v>
      </c>
      <c r="B4618" s="78" t="s">
        <v>10543</v>
      </c>
    </row>
    <row r="4619" spans="1:2" x14ac:dyDescent="0.25">
      <c r="A4619" s="78" t="s">
        <v>7845</v>
      </c>
      <c r="B4619" s="78" t="s">
        <v>10543</v>
      </c>
    </row>
    <row r="4620" spans="1:2" x14ac:dyDescent="0.25">
      <c r="A4620" s="78" t="s">
        <v>7846</v>
      </c>
      <c r="B4620" s="78" t="s">
        <v>10543</v>
      </c>
    </row>
    <row r="4621" spans="1:2" x14ac:dyDescent="0.25">
      <c r="A4621" s="78" t="s">
        <v>7847</v>
      </c>
      <c r="B4621" s="78" t="s">
        <v>10543</v>
      </c>
    </row>
    <row r="4622" spans="1:2" x14ac:dyDescent="0.25">
      <c r="A4622" s="78" t="s">
        <v>7848</v>
      </c>
      <c r="B4622" s="78" t="s">
        <v>10543</v>
      </c>
    </row>
    <row r="4623" spans="1:2" x14ac:dyDescent="0.25">
      <c r="A4623" s="78" t="s">
        <v>7849</v>
      </c>
      <c r="B4623" s="78" t="s">
        <v>10543</v>
      </c>
    </row>
    <row r="4624" spans="1:2" x14ac:dyDescent="0.25">
      <c r="A4624" s="78" t="s">
        <v>7850</v>
      </c>
      <c r="B4624" s="78" t="s">
        <v>10543</v>
      </c>
    </row>
    <row r="4625" spans="1:2" x14ac:dyDescent="0.25">
      <c r="A4625" s="78" t="s">
        <v>7851</v>
      </c>
      <c r="B4625" s="78" t="s">
        <v>10543</v>
      </c>
    </row>
    <row r="4626" spans="1:2" x14ac:dyDescent="0.25">
      <c r="A4626" s="78" t="s">
        <v>7852</v>
      </c>
      <c r="B4626" s="78" t="s">
        <v>10543</v>
      </c>
    </row>
    <row r="4627" spans="1:2" x14ac:dyDescent="0.25">
      <c r="A4627" s="78" t="s">
        <v>7853</v>
      </c>
      <c r="B4627" s="78" t="s">
        <v>10543</v>
      </c>
    </row>
    <row r="4628" spans="1:2" x14ac:dyDescent="0.25">
      <c r="A4628" s="78" t="s">
        <v>7854</v>
      </c>
      <c r="B4628" s="78" t="s">
        <v>10543</v>
      </c>
    </row>
    <row r="4629" spans="1:2" x14ac:dyDescent="0.25">
      <c r="A4629" s="78" t="s">
        <v>7855</v>
      </c>
      <c r="B4629" s="78" t="s">
        <v>10543</v>
      </c>
    </row>
    <row r="4630" spans="1:2" x14ac:dyDescent="0.25">
      <c r="A4630" s="78" t="s">
        <v>7856</v>
      </c>
      <c r="B4630" s="78" t="s">
        <v>10543</v>
      </c>
    </row>
    <row r="4631" spans="1:2" x14ac:dyDescent="0.25">
      <c r="A4631" s="78" t="s">
        <v>7857</v>
      </c>
      <c r="B4631" s="78" t="s">
        <v>10543</v>
      </c>
    </row>
    <row r="4632" spans="1:2" x14ac:dyDescent="0.25">
      <c r="A4632" s="78" t="s">
        <v>7858</v>
      </c>
      <c r="B4632" s="78" t="s">
        <v>10543</v>
      </c>
    </row>
    <row r="4633" spans="1:2" x14ac:dyDescent="0.25">
      <c r="A4633" s="78" t="s">
        <v>7859</v>
      </c>
      <c r="B4633" s="78" t="s">
        <v>10543</v>
      </c>
    </row>
    <row r="4634" spans="1:2" x14ac:dyDescent="0.25">
      <c r="A4634" s="78" t="s">
        <v>7860</v>
      </c>
      <c r="B4634" s="78" t="s">
        <v>10543</v>
      </c>
    </row>
    <row r="4635" spans="1:2" x14ac:dyDescent="0.25">
      <c r="A4635" s="78" t="s">
        <v>7861</v>
      </c>
      <c r="B4635" s="78" t="s">
        <v>10543</v>
      </c>
    </row>
    <row r="4636" spans="1:2" x14ac:dyDescent="0.25">
      <c r="A4636" s="78" t="s">
        <v>7862</v>
      </c>
      <c r="B4636" s="78" t="s">
        <v>10543</v>
      </c>
    </row>
    <row r="4637" spans="1:2" x14ac:dyDescent="0.25">
      <c r="A4637" s="78" t="s">
        <v>7863</v>
      </c>
      <c r="B4637" s="78" t="s">
        <v>10543</v>
      </c>
    </row>
    <row r="4638" spans="1:2" x14ac:dyDescent="0.25">
      <c r="A4638" s="78" t="s">
        <v>7864</v>
      </c>
      <c r="B4638" s="78" t="s">
        <v>10543</v>
      </c>
    </row>
    <row r="4639" spans="1:2" x14ac:dyDescent="0.25">
      <c r="A4639" s="78" t="s">
        <v>7865</v>
      </c>
      <c r="B4639" s="78" t="s">
        <v>10543</v>
      </c>
    </row>
    <row r="4640" spans="1:2" x14ac:dyDescent="0.25">
      <c r="A4640" s="78" t="s">
        <v>7866</v>
      </c>
      <c r="B4640" s="78" t="s">
        <v>10543</v>
      </c>
    </row>
    <row r="4641" spans="1:2" x14ac:dyDescent="0.25">
      <c r="A4641" s="78" t="s">
        <v>7867</v>
      </c>
      <c r="B4641" s="78" t="s">
        <v>10543</v>
      </c>
    </row>
    <row r="4642" spans="1:2" x14ac:dyDescent="0.25">
      <c r="A4642" s="78" t="s">
        <v>7868</v>
      </c>
      <c r="B4642" s="78" t="s">
        <v>10543</v>
      </c>
    </row>
    <row r="4643" spans="1:2" x14ac:dyDescent="0.25">
      <c r="A4643" s="78" t="s">
        <v>7869</v>
      </c>
      <c r="B4643" s="78" t="s">
        <v>10543</v>
      </c>
    </row>
    <row r="4644" spans="1:2" x14ac:dyDescent="0.25">
      <c r="A4644" s="78" t="s">
        <v>7870</v>
      </c>
      <c r="B4644" s="78" t="s">
        <v>10543</v>
      </c>
    </row>
    <row r="4645" spans="1:2" x14ac:dyDescent="0.25">
      <c r="A4645" s="78" t="s">
        <v>7871</v>
      </c>
      <c r="B4645" s="78" t="s">
        <v>10543</v>
      </c>
    </row>
    <row r="4646" spans="1:2" x14ac:dyDescent="0.25">
      <c r="A4646" s="78" t="s">
        <v>7872</v>
      </c>
      <c r="B4646" s="78" t="s">
        <v>10543</v>
      </c>
    </row>
    <row r="4647" spans="1:2" x14ac:dyDescent="0.25">
      <c r="A4647" s="78" t="s">
        <v>7873</v>
      </c>
      <c r="B4647" s="78" t="s">
        <v>10543</v>
      </c>
    </row>
    <row r="4648" spans="1:2" x14ac:dyDescent="0.25">
      <c r="A4648" s="78" t="s">
        <v>7874</v>
      </c>
      <c r="B4648" s="78" t="s">
        <v>10543</v>
      </c>
    </row>
    <row r="4649" spans="1:2" x14ac:dyDescent="0.25">
      <c r="A4649" s="78" t="s">
        <v>7875</v>
      </c>
      <c r="B4649" s="78" t="s">
        <v>10543</v>
      </c>
    </row>
    <row r="4650" spans="1:2" x14ac:dyDescent="0.25">
      <c r="A4650" s="78" t="s">
        <v>7876</v>
      </c>
      <c r="B4650" s="78" t="s">
        <v>10543</v>
      </c>
    </row>
    <row r="4651" spans="1:2" x14ac:dyDescent="0.25">
      <c r="A4651" s="78" t="s">
        <v>7877</v>
      </c>
      <c r="B4651" s="78" t="s">
        <v>10543</v>
      </c>
    </row>
    <row r="4652" spans="1:2" x14ac:dyDescent="0.25">
      <c r="A4652" s="78" t="s">
        <v>7878</v>
      </c>
      <c r="B4652" s="78" t="s">
        <v>10543</v>
      </c>
    </row>
    <row r="4653" spans="1:2" x14ac:dyDescent="0.25">
      <c r="A4653" s="78" t="s">
        <v>7879</v>
      </c>
      <c r="B4653" s="78" t="s">
        <v>10543</v>
      </c>
    </row>
    <row r="4654" spans="1:2" x14ac:dyDescent="0.25">
      <c r="A4654" s="78" t="s">
        <v>7880</v>
      </c>
      <c r="B4654" s="78" t="s">
        <v>10543</v>
      </c>
    </row>
    <row r="4655" spans="1:2" x14ac:dyDescent="0.25">
      <c r="A4655" s="78" t="s">
        <v>7881</v>
      </c>
      <c r="B4655" s="78" t="s">
        <v>10543</v>
      </c>
    </row>
    <row r="4656" spans="1:2" x14ac:dyDescent="0.25">
      <c r="A4656" s="78" t="s">
        <v>7882</v>
      </c>
      <c r="B4656" s="78" t="s">
        <v>10543</v>
      </c>
    </row>
    <row r="4657" spans="1:2" x14ac:dyDescent="0.25">
      <c r="A4657" s="78" t="s">
        <v>7883</v>
      </c>
      <c r="B4657" s="78" t="s">
        <v>10543</v>
      </c>
    </row>
    <row r="4658" spans="1:2" x14ac:dyDescent="0.25">
      <c r="A4658" s="78" t="s">
        <v>7884</v>
      </c>
      <c r="B4658" s="78" t="s">
        <v>10543</v>
      </c>
    </row>
    <row r="4659" spans="1:2" x14ac:dyDescent="0.25">
      <c r="A4659" s="78" t="s">
        <v>7885</v>
      </c>
      <c r="B4659" s="78" t="s">
        <v>10543</v>
      </c>
    </row>
    <row r="4660" spans="1:2" x14ac:dyDescent="0.25">
      <c r="A4660" s="78" t="s">
        <v>7886</v>
      </c>
      <c r="B4660" s="78" t="s">
        <v>10543</v>
      </c>
    </row>
    <row r="4661" spans="1:2" x14ac:dyDescent="0.25">
      <c r="A4661" s="78" t="s">
        <v>7887</v>
      </c>
      <c r="B4661" s="78" t="s">
        <v>10543</v>
      </c>
    </row>
    <row r="4662" spans="1:2" x14ac:dyDescent="0.25">
      <c r="A4662" s="78" t="s">
        <v>7888</v>
      </c>
      <c r="B4662" s="78" t="s">
        <v>10543</v>
      </c>
    </row>
    <row r="4663" spans="1:2" x14ac:dyDescent="0.25">
      <c r="A4663" s="78" t="s">
        <v>7889</v>
      </c>
      <c r="B4663" s="78" t="s">
        <v>10543</v>
      </c>
    </row>
    <row r="4664" spans="1:2" x14ac:dyDescent="0.25">
      <c r="A4664" s="78" t="s">
        <v>7890</v>
      </c>
      <c r="B4664" s="78" t="s">
        <v>10543</v>
      </c>
    </row>
    <row r="4665" spans="1:2" x14ac:dyDescent="0.25">
      <c r="A4665" s="78" t="s">
        <v>7891</v>
      </c>
      <c r="B4665" s="78" t="s">
        <v>10543</v>
      </c>
    </row>
    <row r="4666" spans="1:2" x14ac:dyDescent="0.25">
      <c r="A4666" s="78" t="s">
        <v>7892</v>
      </c>
      <c r="B4666" s="78" t="s">
        <v>10543</v>
      </c>
    </row>
    <row r="4667" spans="1:2" x14ac:dyDescent="0.25">
      <c r="A4667" s="78" t="s">
        <v>7893</v>
      </c>
      <c r="B4667" s="78" t="s">
        <v>10543</v>
      </c>
    </row>
    <row r="4668" spans="1:2" x14ac:dyDescent="0.25">
      <c r="A4668" s="78" t="s">
        <v>7894</v>
      </c>
      <c r="B4668" s="78" t="s">
        <v>10543</v>
      </c>
    </row>
    <row r="4669" spans="1:2" x14ac:dyDescent="0.25">
      <c r="A4669" s="78" t="s">
        <v>7895</v>
      </c>
      <c r="B4669" s="78" t="s">
        <v>10543</v>
      </c>
    </row>
    <row r="4670" spans="1:2" x14ac:dyDescent="0.25">
      <c r="A4670" s="78" t="s">
        <v>7896</v>
      </c>
      <c r="B4670" s="78" t="s">
        <v>10543</v>
      </c>
    </row>
    <row r="4671" spans="1:2" x14ac:dyDescent="0.25">
      <c r="A4671" s="78" t="s">
        <v>7897</v>
      </c>
      <c r="B4671" s="78" t="s">
        <v>10543</v>
      </c>
    </row>
    <row r="4672" spans="1:2" x14ac:dyDescent="0.25">
      <c r="A4672" s="78" t="s">
        <v>7898</v>
      </c>
      <c r="B4672" s="78" t="s">
        <v>10543</v>
      </c>
    </row>
    <row r="4673" spans="1:2" x14ac:dyDescent="0.25">
      <c r="A4673" s="78" t="s">
        <v>7899</v>
      </c>
      <c r="B4673" s="78" t="s">
        <v>10543</v>
      </c>
    </row>
    <row r="4674" spans="1:2" x14ac:dyDescent="0.25">
      <c r="A4674" s="78" t="s">
        <v>7900</v>
      </c>
      <c r="B4674" s="78" t="s">
        <v>10543</v>
      </c>
    </row>
    <row r="4675" spans="1:2" x14ac:dyDescent="0.25">
      <c r="A4675" s="78" t="s">
        <v>7901</v>
      </c>
      <c r="B4675" s="78" t="s">
        <v>10543</v>
      </c>
    </row>
    <row r="4676" spans="1:2" x14ac:dyDescent="0.25">
      <c r="A4676" s="78" t="s">
        <v>7902</v>
      </c>
      <c r="B4676" s="78" t="s">
        <v>10543</v>
      </c>
    </row>
    <row r="4677" spans="1:2" x14ac:dyDescent="0.25">
      <c r="A4677" s="78" t="s">
        <v>7903</v>
      </c>
      <c r="B4677" s="78" t="s">
        <v>10543</v>
      </c>
    </row>
    <row r="4678" spans="1:2" x14ac:dyDescent="0.25">
      <c r="A4678" s="78" t="s">
        <v>7904</v>
      </c>
      <c r="B4678" s="78" t="s">
        <v>10543</v>
      </c>
    </row>
    <row r="4679" spans="1:2" x14ac:dyDescent="0.25">
      <c r="A4679" s="78" t="s">
        <v>7905</v>
      </c>
      <c r="B4679" s="78" t="s">
        <v>10543</v>
      </c>
    </row>
    <row r="4680" spans="1:2" x14ac:dyDescent="0.25">
      <c r="A4680" s="78" t="s">
        <v>7906</v>
      </c>
      <c r="B4680" s="78" t="s">
        <v>10543</v>
      </c>
    </row>
    <row r="4681" spans="1:2" x14ac:dyDescent="0.25">
      <c r="A4681" s="78" t="s">
        <v>7907</v>
      </c>
      <c r="B4681" s="78" t="s">
        <v>10543</v>
      </c>
    </row>
    <row r="4682" spans="1:2" x14ac:dyDescent="0.25">
      <c r="A4682" s="78" t="s">
        <v>7908</v>
      </c>
      <c r="B4682" s="78" t="s">
        <v>10543</v>
      </c>
    </row>
    <row r="4683" spans="1:2" x14ac:dyDescent="0.25">
      <c r="A4683" s="78" t="s">
        <v>7909</v>
      </c>
      <c r="B4683" s="78" t="s">
        <v>10543</v>
      </c>
    </row>
    <row r="4684" spans="1:2" x14ac:dyDescent="0.25">
      <c r="A4684" s="78" t="s">
        <v>7910</v>
      </c>
      <c r="B4684" s="78" t="s">
        <v>10543</v>
      </c>
    </row>
    <row r="4685" spans="1:2" x14ac:dyDescent="0.25">
      <c r="A4685" s="78" t="s">
        <v>7911</v>
      </c>
      <c r="B4685" s="78" t="s">
        <v>10543</v>
      </c>
    </row>
    <row r="4686" spans="1:2" x14ac:dyDescent="0.25">
      <c r="A4686" s="78" t="s">
        <v>7912</v>
      </c>
      <c r="B4686" s="78" t="s">
        <v>10543</v>
      </c>
    </row>
    <row r="4687" spans="1:2" x14ac:dyDescent="0.25">
      <c r="A4687" s="78" t="s">
        <v>7913</v>
      </c>
      <c r="B4687" s="78" t="s">
        <v>10543</v>
      </c>
    </row>
    <row r="4688" spans="1:2" x14ac:dyDescent="0.25">
      <c r="A4688" s="78" t="s">
        <v>7914</v>
      </c>
      <c r="B4688" s="78" t="s">
        <v>10543</v>
      </c>
    </row>
    <row r="4689" spans="1:2" x14ac:dyDescent="0.25">
      <c r="A4689" s="78" t="s">
        <v>7915</v>
      </c>
      <c r="B4689" s="78" t="s">
        <v>10543</v>
      </c>
    </row>
    <row r="4690" spans="1:2" x14ac:dyDescent="0.25">
      <c r="A4690" s="78" t="s">
        <v>7916</v>
      </c>
      <c r="B4690" s="78" t="s">
        <v>10543</v>
      </c>
    </row>
    <row r="4691" spans="1:2" x14ac:dyDescent="0.25">
      <c r="A4691" s="78" t="s">
        <v>7917</v>
      </c>
      <c r="B4691" s="78" t="s">
        <v>10543</v>
      </c>
    </row>
    <row r="4692" spans="1:2" x14ac:dyDescent="0.25">
      <c r="A4692" s="78" t="s">
        <v>7918</v>
      </c>
      <c r="B4692" s="78" t="s">
        <v>10543</v>
      </c>
    </row>
    <row r="4693" spans="1:2" x14ac:dyDescent="0.25">
      <c r="A4693" s="78" t="s">
        <v>7919</v>
      </c>
      <c r="B4693" s="78" t="s">
        <v>10543</v>
      </c>
    </row>
    <row r="4694" spans="1:2" x14ac:dyDescent="0.25">
      <c r="A4694" s="78" t="s">
        <v>7920</v>
      </c>
      <c r="B4694" s="78" t="s">
        <v>10543</v>
      </c>
    </row>
    <row r="4695" spans="1:2" x14ac:dyDescent="0.25">
      <c r="A4695" s="78" t="s">
        <v>7921</v>
      </c>
      <c r="B4695" s="78" t="s">
        <v>10543</v>
      </c>
    </row>
    <row r="4696" spans="1:2" x14ac:dyDescent="0.25">
      <c r="A4696" s="78" t="s">
        <v>7922</v>
      </c>
      <c r="B4696" s="78" t="s">
        <v>10543</v>
      </c>
    </row>
    <row r="4697" spans="1:2" x14ac:dyDescent="0.25">
      <c r="A4697" s="78" t="s">
        <v>7923</v>
      </c>
      <c r="B4697" s="78" t="s">
        <v>10543</v>
      </c>
    </row>
    <row r="4698" spans="1:2" x14ac:dyDescent="0.25">
      <c r="A4698" s="78" t="s">
        <v>7924</v>
      </c>
      <c r="B4698" s="78" t="s">
        <v>10543</v>
      </c>
    </row>
    <row r="4699" spans="1:2" x14ac:dyDescent="0.25">
      <c r="A4699" s="78" t="s">
        <v>7925</v>
      </c>
      <c r="B4699" s="78" t="s">
        <v>10543</v>
      </c>
    </row>
    <row r="4700" spans="1:2" x14ac:dyDescent="0.25">
      <c r="A4700" s="78" t="s">
        <v>7926</v>
      </c>
      <c r="B4700" s="78" t="s">
        <v>10543</v>
      </c>
    </row>
    <row r="4701" spans="1:2" x14ac:dyDescent="0.25">
      <c r="A4701" s="78" t="s">
        <v>7927</v>
      </c>
      <c r="B4701" s="78" t="s">
        <v>10543</v>
      </c>
    </row>
    <row r="4702" spans="1:2" x14ac:dyDescent="0.25">
      <c r="A4702" s="78" t="s">
        <v>7928</v>
      </c>
      <c r="B4702" s="78" t="s">
        <v>10543</v>
      </c>
    </row>
    <row r="4703" spans="1:2" x14ac:dyDescent="0.25">
      <c r="A4703" s="78" t="s">
        <v>7929</v>
      </c>
      <c r="B4703" s="78" t="s">
        <v>10543</v>
      </c>
    </row>
    <row r="4704" spans="1:2" x14ac:dyDescent="0.25">
      <c r="A4704" s="78" t="s">
        <v>7930</v>
      </c>
      <c r="B4704" s="78" t="s">
        <v>10543</v>
      </c>
    </row>
    <row r="4705" spans="1:2" x14ac:dyDescent="0.25">
      <c r="A4705" s="78" t="s">
        <v>7931</v>
      </c>
      <c r="B4705" s="78" t="s">
        <v>10543</v>
      </c>
    </row>
    <row r="4706" spans="1:2" x14ac:dyDescent="0.25">
      <c r="A4706" s="78" t="s">
        <v>7932</v>
      </c>
      <c r="B4706" s="78" t="s">
        <v>10543</v>
      </c>
    </row>
    <row r="4707" spans="1:2" x14ac:dyDescent="0.25">
      <c r="A4707" s="78" t="s">
        <v>7933</v>
      </c>
      <c r="B4707" s="78" t="s">
        <v>10543</v>
      </c>
    </row>
    <row r="4708" spans="1:2" x14ac:dyDescent="0.25">
      <c r="A4708" s="78" t="s">
        <v>7934</v>
      </c>
      <c r="B4708" s="78" t="s">
        <v>10543</v>
      </c>
    </row>
    <row r="4709" spans="1:2" x14ac:dyDescent="0.25">
      <c r="A4709" s="78" t="s">
        <v>7935</v>
      </c>
      <c r="B4709" s="78" t="s">
        <v>10543</v>
      </c>
    </row>
    <row r="4710" spans="1:2" x14ac:dyDescent="0.25">
      <c r="A4710" s="78" t="s">
        <v>7936</v>
      </c>
      <c r="B4710" s="78" t="s">
        <v>10543</v>
      </c>
    </row>
    <row r="4711" spans="1:2" x14ac:dyDescent="0.25">
      <c r="A4711" s="78" t="s">
        <v>7937</v>
      </c>
      <c r="B4711" s="78" t="s">
        <v>10543</v>
      </c>
    </row>
    <row r="4712" spans="1:2" x14ac:dyDescent="0.25">
      <c r="A4712" s="78" t="s">
        <v>7938</v>
      </c>
      <c r="B4712" s="78" t="s">
        <v>10543</v>
      </c>
    </row>
    <row r="4713" spans="1:2" x14ac:dyDescent="0.25">
      <c r="A4713" s="78" t="s">
        <v>7939</v>
      </c>
      <c r="B4713" s="78" t="s">
        <v>10543</v>
      </c>
    </row>
    <row r="4714" spans="1:2" x14ac:dyDescent="0.25">
      <c r="A4714" s="78" t="s">
        <v>7940</v>
      </c>
      <c r="B4714" s="78" t="s">
        <v>10543</v>
      </c>
    </row>
    <row r="4715" spans="1:2" x14ac:dyDescent="0.25">
      <c r="A4715" s="78" t="s">
        <v>7941</v>
      </c>
      <c r="B4715" s="78" t="s">
        <v>10543</v>
      </c>
    </row>
    <row r="4716" spans="1:2" x14ac:dyDescent="0.25">
      <c r="A4716" s="78" t="s">
        <v>7942</v>
      </c>
      <c r="B4716" s="78" t="s">
        <v>10543</v>
      </c>
    </row>
    <row r="4717" spans="1:2" x14ac:dyDescent="0.25">
      <c r="A4717" s="78" t="s">
        <v>7943</v>
      </c>
      <c r="B4717" s="78" t="s">
        <v>10543</v>
      </c>
    </row>
    <row r="4718" spans="1:2" x14ac:dyDescent="0.25">
      <c r="A4718" s="78" t="s">
        <v>7944</v>
      </c>
      <c r="B4718" s="78" t="s">
        <v>10543</v>
      </c>
    </row>
    <row r="4719" spans="1:2" x14ac:dyDescent="0.25">
      <c r="A4719" s="78" t="s">
        <v>7945</v>
      </c>
      <c r="B4719" s="78" t="s">
        <v>10543</v>
      </c>
    </row>
    <row r="4720" spans="1:2" x14ac:dyDescent="0.25">
      <c r="A4720" s="78" t="s">
        <v>7946</v>
      </c>
      <c r="B4720" s="78" t="s">
        <v>10543</v>
      </c>
    </row>
    <row r="4721" spans="1:2" x14ac:dyDescent="0.25">
      <c r="A4721" s="78" t="s">
        <v>7947</v>
      </c>
      <c r="B4721" s="78" t="s">
        <v>10543</v>
      </c>
    </row>
    <row r="4722" spans="1:2" x14ac:dyDescent="0.25">
      <c r="A4722" s="78" t="s">
        <v>7948</v>
      </c>
      <c r="B4722" s="78" t="s">
        <v>10543</v>
      </c>
    </row>
    <row r="4723" spans="1:2" x14ac:dyDescent="0.25">
      <c r="A4723" s="78" t="s">
        <v>7949</v>
      </c>
      <c r="B4723" s="78" t="s">
        <v>10543</v>
      </c>
    </row>
    <row r="4724" spans="1:2" x14ac:dyDescent="0.25">
      <c r="A4724" s="78" t="s">
        <v>7950</v>
      </c>
      <c r="B4724" s="78" t="s">
        <v>10543</v>
      </c>
    </row>
    <row r="4725" spans="1:2" x14ac:dyDescent="0.25">
      <c r="A4725" s="78" t="s">
        <v>7951</v>
      </c>
      <c r="B4725" s="78" t="s">
        <v>10543</v>
      </c>
    </row>
    <row r="4726" spans="1:2" x14ac:dyDescent="0.25">
      <c r="A4726" s="78" t="s">
        <v>7952</v>
      </c>
      <c r="B4726" s="78" t="s">
        <v>10543</v>
      </c>
    </row>
    <row r="4727" spans="1:2" x14ac:dyDescent="0.25">
      <c r="A4727" s="78" t="s">
        <v>7953</v>
      </c>
      <c r="B4727" s="78" t="s">
        <v>10543</v>
      </c>
    </row>
    <row r="4728" spans="1:2" x14ac:dyDescent="0.25">
      <c r="A4728" s="78" t="s">
        <v>7954</v>
      </c>
      <c r="B4728" s="78" t="s">
        <v>10543</v>
      </c>
    </row>
    <row r="4729" spans="1:2" x14ac:dyDescent="0.25">
      <c r="A4729" s="78" t="s">
        <v>7955</v>
      </c>
      <c r="B4729" s="78" t="s">
        <v>10543</v>
      </c>
    </row>
    <row r="4730" spans="1:2" x14ac:dyDescent="0.25">
      <c r="A4730" s="78" t="s">
        <v>7956</v>
      </c>
      <c r="B4730" s="78" t="s">
        <v>10543</v>
      </c>
    </row>
    <row r="4731" spans="1:2" x14ac:dyDescent="0.25">
      <c r="A4731" s="78" t="s">
        <v>7957</v>
      </c>
      <c r="B4731" s="78" t="s">
        <v>10543</v>
      </c>
    </row>
    <row r="4732" spans="1:2" x14ac:dyDescent="0.25">
      <c r="A4732" s="78" t="s">
        <v>7958</v>
      </c>
      <c r="B4732" s="78" t="s">
        <v>10543</v>
      </c>
    </row>
    <row r="4733" spans="1:2" x14ac:dyDescent="0.25">
      <c r="A4733" s="78" t="s">
        <v>7959</v>
      </c>
      <c r="B4733" s="78" t="s">
        <v>10543</v>
      </c>
    </row>
    <row r="4734" spans="1:2" x14ac:dyDescent="0.25">
      <c r="A4734" s="78" t="s">
        <v>7960</v>
      </c>
      <c r="B4734" s="78" t="s">
        <v>10543</v>
      </c>
    </row>
    <row r="4735" spans="1:2" x14ac:dyDescent="0.25">
      <c r="A4735" s="78" t="s">
        <v>7961</v>
      </c>
      <c r="B4735" s="78" t="s">
        <v>10543</v>
      </c>
    </row>
    <row r="4736" spans="1:2" x14ac:dyDescent="0.25">
      <c r="A4736" s="78" t="s">
        <v>7962</v>
      </c>
      <c r="B4736" s="78" t="s">
        <v>10543</v>
      </c>
    </row>
    <row r="4737" spans="1:2" x14ac:dyDescent="0.25">
      <c r="A4737" s="78" t="s">
        <v>7963</v>
      </c>
      <c r="B4737" s="78" t="s">
        <v>10543</v>
      </c>
    </row>
    <row r="4738" spans="1:2" x14ac:dyDescent="0.25">
      <c r="A4738" s="78" t="s">
        <v>7964</v>
      </c>
      <c r="B4738" s="78" t="s">
        <v>10543</v>
      </c>
    </row>
    <row r="4739" spans="1:2" x14ac:dyDescent="0.25">
      <c r="A4739" s="78" t="s">
        <v>7965</v>
      </c>
      <c r="B4739" s="78" t="s">
        <v>10543</v>
      </c>
    </row>
    <row r="4740" spans="1:2" x14ac:dyDescent="0.25">
      <c r="A4740" s="78" t="s">
        <v>7966</v>
      </c>
      <c r="B4740" s="78" t="s">
        <v>10543</v>
      </c>
    </row>
    <row r="4741" spans="1:2" x14ac:dyDescent="0.25">
      <c r="A4741" s="78" t="s">
        <v>7967</v>
      </c>
      <c r="B4741" s="78" t="s">
        <v>10543</v>
      </c>
    </row>
    <row r="4742" spans="1:2" x14ac:dyDescent="0.25">
      <c r="A4742" s="78" t="s">
        <v>7968</v>
      </c>
      <c r="B4742" s="78" t="s">
        <v>10543</v>
      </c>
    </row>
    <row r="4743" spans="1:2" x14ac:dyDescent="0.25">
      <c r="A4743" s="78" t="s">
        <v>7969</v>
      </c>
      <c r="B4743" s="78" t="s">
        <v>10543</v>
      </c>
    </row>
    <row r="4744" spans="1:2" x14ac:dyDescent="0.25">
      <c r="A4744" s="78" t="s">
        <v>7970</v>
      </c>
      <c r="B4744" s="78" t="s">
        <v>10543</v>
      </c>
    </row>
    <row r="4745" spans="1:2" x14ac:dyDescent="0.25">
      <c r="A4745" s="78" t="s">
        <v>7971</v>
      </c>
      <c r="B4745" s="78" t="s">
        <v>10543</v>
      </c>
    </row>
    <row r="4746" spans="1:2" x14ac:dyDescent="0.25">
      <c r="A4746" s="78" t="s">
        <v>7972</v>
      </c>
      <c r="B4746" s="78" t="s">
        <v>10543</v>
      </c>
    </row>
    <row r="4747" spans="1:2" x14ac:dyDescent="0.25">
      <c r="A4747" s="78" t="s">
        <v>7973</v>
      </c>
      <c r="B4747" s="78" t="s">
        <v>10543</v>
      </c>
    </row>
    <row r="4748" spans="1:2" x14ac:dyDescent="0.25">
      <c r="A4748" s="78" t="s">
        <v>7974</v>
      </c>
      <c r="B4748" s="78" t="s">
        <v>10543</v>
      </c>
    </row>
    <row r="4749" spans="1:2" x14ac:dyDescent="0.25">
      <c r="A4749" s="78" t="s">
        <v>7975</v>
      </c>
      <c r="B4749" s="78" t="s">
        <v>10543</v>
      </c>
    </row>
    <row r="4750" spans="1:2" x14ac:dyDescent="0.25">
      <c r="A4750" s="78" t="s">
        <v>7976</v>
      </c>
      <c r="B4750" s="78" t="s">
        <v>10543</v>
      </c>
    </row>
    <row r="4751" spans="1:2" x14ac:dyDescent="0.25">
      <c r="A4751" s="78" t="s">
        <v>7977</v>
      </c>
      <c r="B4751" s="78" t="s">
        <v>10543</v>
      </c>
    </row>
    <row r="4752" spans="1:2" x14ac:dyDescent="0.25">
      <c r="A4752" s="78" t="s">
        <v>7978</v>
      </c>
      <c r="B4752" s="78" t="s">
        <v>10543</v>
      </c>
    </row>
    <row r="4753" spans="1:2" x14ac:dyDescent="0.25">
      <c r="A4753" s="78" t="s">
        <v>7979</v>
      </c>
      <c r="B4753" s="78" t="s">
        <v>10543</v>
      </c>
    </row>
    <row r="4754" spans="1:2" x14ac:dyDescent="0.25">
      <c r="A4754" s="78" t="s">
        <v>7980</v>
      </c>
      <c r="B4754" s="78" t="s">
        <v>10543</v>
      </c>
    </row>
    <row r="4755" spans="1:2" x14ac:dyDescent="0.25">
      <c r="A4755" s="78" t="s">
        <v>7981</v>
      </c>
      <c r="B4755" s="78" t="s">
        <v>10543</v>
      </c>
    </row>
    <row r="4756" spans="1:2" x14ac:dyDescent="0.25">
      <c r="A4756" s="78" t="s">
        <v>7982</v>
      </c>
      <c r="B4756" s="78" t="s">
        <v>10543</v>
      </c>
    </row>
    <row r="4757" spans="1:2" x14ac:dyDescent="0.25">
      <c r="A4757" s="78" t="s">
        <v>7983</v>
      </c>
      <c r="B4757" s="78" t="s">
        <v>10543</v>
      </c>
    </row>
    <row r="4758" spans="1:2" x14ac:dyDescent="0.25">
      <c r="A4758" s="78" t="s">
        <v>7984</v>
      </c>
      <c r="B4758" s="78" t="s">
        <v>10543</v>
      </c>
    </row>
    <row r="4759" spans="1:2" x14ac:dyDescent="0.25">
      <c r="A4759" s="78" t="s">
        <v>7985</v>
      </c>
      <c r="B4759" s="78" t="s">
        <v>10543</v>
      </c>
    </row>
    <row r="4760" spans="1:2" x14ac:dyDescent="0.25">
      <c r="A4760" s="78" t="s">
        <v>7986</v>
      </c>
      <c r="B4760" s="78" t="s">
        <v>10543</v>
      </c>
    </row>
    <row r="4761" spans="1:2" x14ac:dyDescent="0.25">
      <c r="A4761" s="78" t="s">
        <v>7987</v>
      </c>
      <c r="B4761" s="78" t="s">
        <v>10543</v>
      </c>
    </row>
    <row r="4762" spans="1:2" x14ac:dyDescent="0.25">
      <c r="A4762" s="78" t="s">
        <v>7988</v>
      </c>
      <c r="B4762" s="78" t="s">
        <v>10543</v>
      </c>
    </row>
    <row r="4763" spans="1:2" x14ac:dyDescent="0.25">
      <c r="A4763" s="78" t="s">
        <v>7989</v>
      </c>
      <c r="B4763" s="78" t="s">
        <v>10543</v>
      </c>
    </row>
    <row r="4764" spans="1:2" x14ac:dyDescent="0.25">
      <c r="A4764" s="78" t="s">
        <v>7990</v>
      </c>
      <c r="B4764" s="78" t="s">
        <v>10543</v>
      </c>
    </row>
    <row r="4765" spans="1:2" x14ac:dyDescent="0.25">
      <c r="A4765" s="78" t="s">
        <v>7991</v>
      </c>
      <c r="B4765" s="78" t="s">
        <v>10543</v>
      </c>
    </row>
    <row r="4766" spans="1:2" x14ac:dyDescent="0.25">
      <c r="A4766" s="78" t="s">
        <v>7992</v>
      </c>
      <c r="B4766" s="78" t="s">
        <v>10543</v>
      </c>
    </row>
    <row r="4767" spans="1:2" x14ac:dyDescent="0.25">
      <c r="A4767" s="78" t="s">
        <v>7993</v>
      </c>
      <c r="B4767" s="78" t="s">
        <v>10543</v>
      </c>
    </row>
    <row r="4768" spans="1:2" x14ac:dyDescent="0.25">
      <c r="A4768" s="78" t="s">
        <v>7994</v>
      </c>
      <c r="B4768" s="78" t="s">
        <v>10543</v>
      </c>
    </row>
    <row r="4769" spans="1:2" x14ac:dyDescent="0.25">
      <c r="A4769" s="78" t="s">
        <v>7995</v>
      </c>
      <c r="B4769" s="78" t="s">
        <v>10543</v>
      </c>
    </row>
    <row r="4770" spans="1:2" x14ac:dyDescent="0.25">
      <c r="A4770" s="78" t="s">
        <v>7996</v>
      </c>
      <c r="B4770" s="78" t="s">
        <v>10543</v>
      </c>
    </row>
    <row r="4771" spans="1:2" x14ac:dyDescent="0.25">
      <c r="A4771" s="78" t="s">
        <v>7997</v>
      </c>
      <c r="B4771" s="78" t="s">
        <v>10543</v>
      </c>
    </row>
    <row r="4772" spans="1:2" x14ac:dyDescent="0.25">
      <c r="A4772" s="78" t="s">
        <v>7998</v>
      </c>
      <c r="B4772" s="78" t="s">
        <v>10543</v>
      </c>
    </row>
    <row r="4773" spans="1:2" x14ac:dyDescent="0.25">
      <c r="A4773" s="78" t="s">
        <v>7999</v>
      </c>
      <c r="B4773" s="78" t="s">
        <v>10543</v>
      </c>
    </row>
    <row r="4774" spans="1:2" x14ac:dyDescent="0.25">
      <c r="A4774" s="78" t="s">
        <v>8000</v>
      </c>
      <c r="B4774" s="78" t="s">
        <v>10543</v>
      </c>
    </row>
    <row r="4775" spans="1:2" x14ac:dyDescent="0.25">
      <c r="A4775" s="78" t="s">
        <v>8001</v>
      </c>
      <c r="B4775" s="78" t="s">
        <v>10543</v>
      </c>
    </row>
    <row r="4776" spans="1:2" x14ac:dyDescent="0.25">
      <c r="A4776" s="78" t="s">
        <v>8002</v>
      </c>
      <c r="B4776" s="78" t="s">
        <v>10543</v>
      </c>
    </row>
    <row r="4777" spans="1:2" x14ac:dyDescent="0.25">
      <c r="A4777" s="78" t="s">
        <v>8003</v>
      </c>
      <c r="B4777" s="78" t="s">
        <v>10543</v>
      </c>
    </row>
    <row r="4778" spans="1:2" x14ac:dyDescent="0.25">
      <c r="A4778" s="78" t="s">
        <v>8004</v>
      </c>
      <c r="B4778" s="78" t="s">
        <v>10543</v>
      </c>
    </row>
    <row r="4779" spans="1:2" x14ac:dyDescent="0.25">
      <c r="A4779" s="78" t="s">
        <v>8005</v>
      </c>
      <c r="B4779" s="78" t="s">
        <v>10543</v>
      </c>
    </row>
    <row r="4780" spans="1:2" x14ac:dyDescent="0.25">
      <c r="A4780" s="78" t="s">
        <v>8006</v>
      </c>
      <c r="B4780" s="78" t="s">
        <v>10543</v>
      </c>
    </row>
    <row r="4781" spans="1:2" x14ac:dyDescent="0.25">
      <c r="A4781" s="78" t="s">
        <v>8007</v>
      </c>
      <c r="B4781" s="78" t="s">
        <v>10543</v>
      </c>
    </row>
    <row r="4782" spans="1:2" x14ac:dyDescent="0.25">
      <c r="A4782" s="78" t="s">
        <v>8008</v>
      </c>
      <c r="B4782" s="78" t="s">
        <v>10543</v>
      </c>
    </row>
    <row r="4783" spans="1:2" x14ac:dyDescent="0.25">
      <c r="A4783" s="78" t="s">
        <v>8009</v>
      </c>
      <c r="B4783" s="78" t="s">
        <v>10543</v>
      </c>
    </row>
    <row r="4784" spans="1:2" x14ac:dyDescent="0.25">
      <c r="A4784" s="78" t="s">
        <v>8010</v>
      </c>
      <c r="B4784" s="78" t="s">
        <v>10543</v>
      </c>
    </row>
    <row r="4785" spans="1:2" x14ac:dyDescent="0.25">
      <c r="A4785" s="78" t="s">
        <v>8011</v>
      </c>
      <c r="B4785" s="78" t="s">
        <v>10543</v>
      </c>
    </row>
    <row r="4786" spans="1:2" x14ac:dyDescent="0.25">
      <c r="A4786" s="78" t="s">
        <v>8012</v>
      </c>
      <c r="B4786" s="78" t="s">
        <v>10543</v>
      </c>
    </row>
    <row r="4787" spans="1:2" x14ac:dyDescent="0.25">
      <c r="A4787" s="78" t="s">
        <v>8013</v>
      </c>
      <c r="B4787" s="78" t="s">
        <v>10543</v>
      </c>
    </row>
    <row r="4788" spans="1:2" x14ac:dyDescent="0.25">
      <c r="A4788" s="78" t="s">
        <v>8014</v>
      </c>
      <c r="B4788" s="78" t="s">
        <v>10543</v>
      </c>
    </row>
    <row r="4789" spans="1:2" x14ac:dyDescent="0.25">
      <c r="A4789" s="78" t="s">
        <v>8015</v>
      </c>
      <c r="B4789" s="78" t="s">
        <v>10543</v>
      </c>
    </row>
    <row r="4790" spans="1:2" x14ac:dyDescent="0.25">
      <c r="A4790" s="78" t="s">
        <v>8016</v>
      </c>
      <c r="B4790" s="78" t="s">
        <v>10543</v>
      </c>
    </row>
    <row r="4791" spans="1:2" x14ac:dyDescent="0.25">
      <c r="A4791" s="78" t="s">
        <v>8017</v>
      </c>
      <c r="B4791" s="78" t="s">
        <v>10543</v>
      </c>
    </row>
    <row r="4792" spans="1:2" x14ac:dyDescent="0.25">
      <c r="A4792" s="78" t="s">
        <v>8018</v>
      </c>
      <c r="B4792" s="78" t="s">
        <v>10543</v>
      </c>
    </row>
    <row r="4793" spans="1:2" x14ac:dyDescent="0.25">
      <c r="A4793" s="78" t="s">
        <v>8019</v>
      </c>
      <c r="B4793" s="78" t="s">
        <v>10543</v>
      </c>
    </row>
    <row r="4794" spans="1:2" x14ac:dyDescent="0.25">
      <c r="A4794" s="78" t="s">
        <v>8020</v>
      </c>
      <c r="B4794" s="78" t="s">
        <v>10543</v>
      </c>
    </row>
    <row r="4795" spans="1:2" x14ac:dyDescent="0.25">
      <c r="A4795" s="78" t="s">
        <v>8021</v>
      </c>
      <c r="B4795" s="78" t="s">
        <v>10543</v>
      </c>
    </row>
    <row r="4796" spans="1:2" x14ac:dyDescent="0.25">
      <c r="A4796" s="78" t="s">
        <v>8022</v>
      </c>
      <c r="B4796" s="78" t="s">
        <v>10543</v>
      </c>
    </row>
    <row r="4797" spans="1:2" x14ac:dyDescent="0.25">
      <c r="A4797" s="78" t="s">
        <v>8023</v>
      </c>
      <c r="B4797" s="78" t="s">
        <v>10543</v>
      </c>
    </row>
    <row r="4798" spans="1:2" x14ac:dyDescent="0.25">
      <c r="A4798" s="78" t="s">
        <v>8024</v>
      </c>
      <c r="B4798" s="78" t="s">
        <v>10543</v>
      </c>
    </row>
    <row r="4799" spans="1:2" x14ac:dyDescent="0.25">
      <c r="A4799" s="78" t="s">
        <v>8025</v>
      </c>
      <c r="B4799" s="78" t="s">
        <v>10543</v>
      </c>
    </row>
    <row r="4800" spans="1:2" x14ac:dyDescent="0.25">
      <c r="A4800" s="78" t="s">
        <v>8026</v>
      </c>
      <c r="B4800" s="78" t="s">
        <v>10543</v>
      </c>
    </row>
    <row r="4801" spans="1:2" x14ac:dyDescent="0.25">
      <c r="A4801" s="78" t="s">
        <v>8027</v>
      </c>
      <c r="B4801" s="78" t="s">
        <v>10543</v>
      </c>
    </row>
    <row r="4802" spans="1:2" x14ac:dyDescent="0.25">
      <c r="A4802" s="78" t="s">
        <v>8028</v>
      </c>
      <c r="B4802" s="78" t="s">
        <v>10543</v>
      </c>
    </row>
    <row r="4803" spans="1:2" x14ac:dyDescent="0.25">
      <c r="A4803" s="78" t="s">
        <v>8029</v>
      </c>
      <c r="B4803" s="78" t="s">
        <v>10543</v>
      </c>
    </row>
    <row r="4804" spans="1:2" x14ac:dyDescent="0.25">
      <c r="A4804" s="78" t="s">
        <v>8030</v>
      </c>
      <c r="B4804" s="78" t="s">
        <v>10543</v>
      </c>
    </row>
    <row r="4805" spans="1:2" x14ac:dyDescent="0.25">
      <c r="A4805" s="78" t="s">
        <v>8031</v>
      </c>
      <c r="B4805" s="78" t="s">
        <v>10543</v>
      </c>
    </row>
    <row r="4806" spans="1:2" x14ac:dyDescent="0.25">
      <c r="A4806" s="78" t="s">
        <v>8032</v>
      </c>
      <c r="B4806" s="78" t="s">
        <v>10543</v>
      </c>
    </row>
    <row r="4807" spans="1:2" x14ac:dyDescent="0.25">
      <c r="A4807" s="78" t="s">
        <v>8033</v>
      </c>
      <c r="B4807" s="78" t="s">
        <v>10543</v>
      </c>
    </row>
    <row r="4808" spans="1:2" x14ac:dyDescent="0.25">
      <c r="A4808" s="78" t="s">
        <v>8034</v>
      </c>
      <c r="B4808" s="78" t="s">
        <v>10543</v>
      </c>
    </row>
    <row r="4809" spans="1:2" x14ac:dyDescent="0.25">
      <c r="A4809" s="78" t="s">
        <v>8035</v>
      </c>
      <c r="B4809" s="78" t="s">
        <v>10543</v>
      </c>
    </row>
    <row r="4810" spans="1:2" x14ac:dyDescent="0.25">
      <c r="A4810" s="78" t="s">
        <v>8036</v>
      </c>
      <c r="B4810" s="78" t="s">
        <v>10543</v>
      </c>
    </row>
    <row r="4811" spans="1:2" x14ac:dyDescent="0.25">
      <c r="A4811" s="78" t="s">
        <v>8037</v>
      </c>
      <c r="B4811" s="78" t="s">
        <v>10543</v>
      </c>
    </row>
    <row r="4812" spans="1:2" x14ac:dyDescent="0.25">
      <c r="A4812" s="78" t="s">
        <v>8038</v>
      </c>
      <c r="B4812" s="78" t="s">
        <v>10543</v>
      </c>
    </row>
    <row r="4813" spans="1:2" x14ac:dyDescent="0.25">
      <c r="A4813" s="78" t="s">
        <v>8039</v>
      </c>
      <c r="B4813" s="78" t="s">
        <v>10543</v>
      </c>
    </row>
    <row r="4814" spans="1:2" x14ac:dyDescent="0.25">
      <c r="A4814" s="78" t="s">
        <v>8040</v>
      </c>
      <c r="B4814" s="78" t="s">
        <v>10543</v>
      </c>
    </row>
    <row r="4815" spans="1:2" x14ac:dyDescent="0.25">
      <c r="A4815" s="78" t="s">
        <v>8041</v>
      </c>
      <c r="B4815" s="78" t="s">
        <v>10543</v>
      </c>
    </row>
    <row r="4816" spans="1:2" x14ac:dyDescent="0.25">
      <c r="A4816" s="78" t="s">
        <v>8042</v>
      </c>
      <c r="B4816" s="78" t="s">
        <v>10543</v>
      </c>
    </row>
    <row r="4817" spans="1:2" x14ac:dyDescent="0.25">
      <c r="A4817" s="78" t="s">
        <v>8043</v>
      </c>
      <c r="B4817" s="78" t="s">
        <v>10543</v>
      </c>
    </row>
    <row r="4818" spans="1:2" x14ac:dyDescent="0.25">
      <c r="A4818" s="78" t="s">
        <v>8044</v>
      </c>
      <c r="B4818" s="78" t="s">
        <v>10543</v>
      </c>
    </row>
    <row r="4819" spans="1:2" x14ac:dyDescent="0.25">
      <c r="A4819" s="78" t="s">
        <v>8045</v>
      </c>
      <c r="B4819" s="78" t="s">
        <v>10543</v>
      </c>
    </row>
    <row r="4820" spans="1:2" x14ac:dyDescent="0.25">
      <c r="A4820" s="78" t="s">
        <v>8046</v>
      </c>
      <c r="B4820" s="78" t="s">
        <v>10543</v>
      </c>
    </row>
    <row r="4821" spans="1:2" x14ac:dyDescent="0.25">
      <c r="A4821" s="78" t="s">
        <v>8047</v>
      </c>
      <c r="B4821" s="78" t="s">
        <v>10543</v>
      </c>
    </row>
    <row r="4822" spans="1:2" x14ac:dyDescent="0.25">
      <c r="A4822" s="78" t="s">
        <v>8048</v>
      </c>
      <c r="B4822" s="78" t="s">
        <v>10543</v>
      </c>
    </row>
    <row r="4823" spans="1:2" x14ac:dyDescent="0.25">
      <c r="A4823" s="78" t="s">
        <v>8049</v>
      </c>
      <c r="B4823" s="78" t="s">
        <v>10543</v>
      </c>
    </row>
    <row r="4824" spans="1:2" x14ac:dyDescent="0.25">
      <c r="A4824" s="78" t="s">
        <v>8050</v>
      </c>
      <c r="B4824" s="78" t="s">
        <v>10543</v>
      </c>
    </row>
    <row r="4825" spans="1:2" x14ac:dyDescent="0.25">
      <c r="A4825" s="78" t="s">
        <v>8051</v>
      </c>
      <c r="B4825" s="78" t="s">
        <v>10543</v>
      </c>
    </row>
    <row r="4826" spans="1:2" x14ac:dyDescent="0.25">
      <c r="A4826" s="78" t="s">
        <v>8052</v>
      </c>
      <c r="B4826" s="78" t="s">
        <v>10543</v>
      </c>
    </row>
    <row r="4827" spans="1:2" x14ac:dyDescent="0.25">
      <c r="A4827" s="78" t="s">
        <v>8053</v>
      </c>
      <c r="B4827" s="78" t="s">
        <v>10543</v>
      </c>
    </row>
    <row r="4828" spans="1:2" x14ac:dyDescent="0.25">
      <c r="A4828" s="78" t="s">
        <v>8054</v>
      </c>
      <c r="B4828" s="78" t="s">
        <v>10543</v>
      </c>
    </row>
    <row r="4829" spans="1:2" x14ac:dyDescent="0.25">
      <c r="A4829" s="78" t="s">
        <v>8055</v>
      </c>
      <c r="B4829" s="78" t="s">
        <v>10543</v>
      </c>
    </row>
    <row r="4830" spans="1:2" x14ac:dyDescent="0.25">
      <c r="A4830" s="78" t="s">
        <v>8056</v>
      </c>
      <c r="B4830" s="78" t="s">
        <v>10543</v>
      </c>
    </row>
    <row r="4831" spans="1:2" x14ac:dyDescent="0.25">
      <c r="A4831" s="78" t="s">
        <v>8057</v>
      </c>
      <c r="B4831" s="78" t="s">
        <v>10543</v>
      </c>
    </row>
    <row r="4832" spans="1:2" x14ac:dyDescent="0.25">
      <c r="A4832" s="78" t="s">
        <v>8058</v>
      </c>
      <c r="B4832" s="78" t="s">
        <v>10543</v>
      </c>
    </row>
    <row r="4833" spans="1:2" x14ac:dyDescent="0.25">
      <c r="A4833" s="78" t="s">
        <v>8059</v>
      </c>
      <c r="B4833" s="78" t="s">
        <v>10543</v>
      </c>
    </row>
    <row r="4834" spans="1:2" x14ac:dyDescent="0.25">
      <c r="A4834" s="78" t="s">
        <v>8060</v>
      </c>
      <c r="B4834" s="78" t="s">
        <v>10543</v>
      </c>
    </row>
    <row r="4835" spans="1:2" x14ac:dyDescent="0.25">
      <c r="A4835" s="78" t="s">
        <v>8061</v>
      </c>
      <c r="B4835" s="78" t="s">
        <v>10543</v>
      </c>
    </row>
    <row r="4836" spans="1:2" x14ac:dyDescent="0.25">
      <c r="A4836" s="78" t="s">
        <v>8062</v>
      </c>
      <c r="B4836" s="78" t="s">
        <v>10543</v>
      </c>
    </row>
    <row r="4837" spans="1:2" x14ac:dyDescent="0.25">
      <c r="A4837" s="78" t="s">
        <v>8063</v>
      </c>
      <c r="B4837" s="78" t="s">
        <v>10543</v>
      </c>
    </row>
    <row r="4838" spans="1:2" x14ac:dyDescent="0.25">
      <c r="A4838" s="78" t="s">
        <v>8064</v>
      </c>
      <c r="B4838" s="78" t="s">
        <v>10543</v>
      </c>
    </row>
    <row r="4839" spans="1:2" x14ac:dyDescent="0.25">
      <c r="A4839" s="78" t="s">
        <v>8065</v>
      </c>
      <c r="B4839" s="78" t="s">
        <v>10543</v>
      </c>
    </row>
    <row r="4840" spans="1:2" x14ac:dyDescent="0.25">
      <c r="A4840" s="78" t="s">
        <v>8066</v>
      </c>
      <c r="B4840" s="78" t="s">
        <v>10543</v>
      </c>
    </row>
    <row r="4841" spans="1:2" x14ac:dyDescent="0.25">
      <c r="A4841" s="78" t="s">
        <v>8067</v>
      </c>
      <c r="B4841" s="78" t="s">
        <v>10543</v>
      </c>
    </row>
    <row r="4842" spans="1:2" x14ac:dyDescent="0.25">
      <c r="A4842" s="78" t="s">
        <v>8068</v>
      </c>
      <c r="B4842" s="78" t="s">
        <v>10543</v>
      </c>
    </row>
    <row r="4843" spans="1:2" x14ac:dyDescent="0.25">
      <c r="A4843" s="78" t="s">
        <v>8069</v>
      </c>
      <c r="B4843" s="78" t="s">
        <v>10543</v>
      </c>
    </row>
    <row r="4844" spans="1:2" x14ac:dyDescent="0.25">
      <c r="A4844" s="78" t="s">
        <v>8070</v>
      </c>
      <c r="B4844" s="78" t="s">
        <v>10543</v>
      </c>
    </row>
    <row r="4845" spans="1:2" x14ac:dyDescent="0.25">
      <c r="A4845" s="78" t="s">
        <v>8071</v>
      </c>
      <c r="B4845" s="78" t="s">
        <v>10543</v>
      </c>
    </row>
    <row r="4846" spans="1:2" x14ac:dyDescent="0.25">
      <c r="A4846" s="78" t="s">
        <v>8072</v>
      </c>
      <c r="B4846" s="78" t="s">
        <v>10543</v>
      </c>
    </row>
    <row r="4847" spans="1:2" x14ac:dyDescent="0.25">
      <c r="A4847" s="78" t="s">
        <v>8073</v>
      </c>
      <c r="B4847" s="78" t="s">
        <v>10543</v>
      </c>
    </row>
    <row r="4848" spans="1:2" x14ac:dyDescent="0.25">
      <c r="A4848" s="78" t="s">
        <v>8074</v>
      </c>
      <c r="B4848" s="78" t="s">
        <v>10543</v>
      </c>
    </row>
    <row r="4849" spans="1:2" x14ac:dyDescent="0.25">
      <c r="A4849" s="78" t="s">
        <v>8075</v>
      </c>
      <c r="B4849" s="78" t="s">
        <v>10543</v>
      </c>
    </row>
    <row r="4850" spans="1:2" x14ac:dyDescent="0.25">
      <c r="A4850" s="78" t="s">
        <v>8076</v>
      </c>
      <c r="B4850" s="78" t="s">
        <v>10543</v>
      </c>
    </row>
    <row r="4851" spans="1:2" x14ac:dyDescent="0.25">
      <c r="A4851" s="78" t="s">
        <v>8077</v>
      </c>
      <c r="B4851" s="78" t="s">
        <v>10543</v>
      </c>
    </row>
    <row r="4852" spans="1:2" x14ac:dyDescent="0.25">
      <c r="A4852" s="78" t="s">
        <v>8078</v>
      </c>
      <c r="B4852" s="78" t="s">
        <v>10543</v>
      </c>
    </row>
    <row r="4853" spans="1:2" x14ac:dyDescent="0.25">
      <c r="A4853" s="78" t="s">
        <v>8079</v>
      </c>
      <c r="B4853" s="78" t="s">
        <v>10543</v>
      </c>
    </row>
    <row r="4854" spans="1:2" x14ac:dyDescent="0.25">
      <c r="A4854" s="78" t="s">
        <v>8080</v>
      </c>
      <c r="B4854" s="78" t="s">
        <v>10543</v>
      </c>
    </row>
    <row r="4855" spans="1:2" x14ac:dyDescent="0.25">
      <c r="A4855" s="78" t="s">
        <v>8081</v>
      </c>
      <c r="B4855" s="78" t="s">
        <v>10543</v>
      </c>
    </row>
    <row r="4856" spans="1:2" x14ac:dyDescent="0.25">
      <c r="A4856" s="78" t="s">
        <v>8082</v>
      </c>
      <c r="B4856" s="78" t="s">
        <v>10543</v>
      </c>
    </row>
    <row r="4857" spans="1:2" x14ac:dyDescent="0.25">
      <c r="A4857" s="78" t="s">
        <v>8083</v>
      </c>
      <c r="B4857" s="78" t="s">
        <v>10543</v>
      </c>
    </row>
    <row r="4858" spans="1:2" x14ac:dyDescent="0.25">
      <c r="A4858" s="78" t="s">
        <v>8084</v>
      </c>
      <c r="B4858" s="78" t="s">
        <v>10543</v>
      </c>
    </row>
    <row r="4859" spans="1:2" x14ac:dyDescent="0.25">
      <c r="A4859" s="78" t="s">
        <v>8085</v>
      </c>
      <c r="B4859" s="78" t="s">
        <v>10543</v>
      </c>
    </row>
    <row r="4860" spans="1:2" x14ac:dyDescent="0.25">
      <c r="A4860" s="78" t="s">
        <v>8086</v>
      </c>
      <c r="B4860" s="78" t="s">
        <v>10543</v>
      </c>
    </row>
    <row r="4861" spans="1:2" x14ac:dyDescent="0.25">
      <c r="A4861" s="78" t="s">
        <v>8087</v>
      </c>
      <c r="B4861" s="78" t="s">
        <v>10543</v>
      </c>
    </row>
    <row r="4862" spans="1:2" x14ac:dyDescent="0.25">
      <c r="A4862" s="78" t="s">
        <v>8088</v>
      </c>
      <c r="B4862" s="78" t="s">
        <v>10543</v>
      </c>
    </row>
    <row r="4863" spans="1:2" x14ac:dyDescent="0.25">
      <c r="A4863" s="78" t="s">
        <v>8089</v>
      </c>
      <c r="B4863" s="78" t="s">
        <v>10543</v>
      </c>
    </row>
    <row r="4864" spans="1:2" x14ac:dyDescent="0.25">
      <c r="A4864" s="78" t="s">
        <v>8090</v>
      </c>
      <c r="B4864" s="78" t="s">
        <v>10543</v>
      </c>
    </row>
    <row r="4865" spans="1:2" x14ac:dyDescent="0.25">
      <c r="A4865" s="78" t="s">
        <v>8091</v>
      </c>
      <c r="B4865" s="78" t="s">
        <v>10543</v>
      </c>
    </row>
    <row r="4866" spans="1:2" x14ac:dyDescent="0.25">
      <c r="A4866" s="78" t="s">
        <v>8092</v>
      </c>
      <c r="B4866" s="78" t="s">
        <v>10543</v>
      </c>
    </row>
    <row r="4867" spans="1:2" x14ac:dyDescent="0.25">
      <c r="A4867" s="78" t="s">
        <v>8093</v>
      </c>
      <c r="B4867" s="78" t="s">
        <v>10543</v>
      </c>
    </row>
    <row r="4868" spans="1:2" x14ac:dyDescent="0.25">
      <c r="A4868" s="78" t="s">
        <v>8094</v>
      </c>
      <c r="B4868" s="78" t="s">
        <v>10543</v>
      </c>
    </row>
    <row r="4869" spans="1:2" x14ac:dyDescent="0.25">
      <c r="A4869" s="78" t="s">
        <v>8095</v>
      </c>
      <c r="B4869" s="78" t="s">
        <v>10543</v>
      </c>
    </row>
    <row r="4870" spans="1:2" x14ac:dyDescent="0.25">
      <c r="A4870" s="78" t="s">
        <v>8096</v>
      </c>
      <c r="B4870" s="78" t="s">
        <v>10543</v>
      </c>
    </row>
    <row r="4871" spans="1:2" x14ac:dyDescent="0.25">
      <c r="A4871" s="78" t="s">
        <v>8097</v>
      </c>
      <c r="B4871" s="78" t="s">
        <v>10543</v>
      </c>
    </row>
    <row r="4872" spans="1:2" x14ac:dyDescent="0.25">
      <c r="A4872" s="78" t="s">
        <v>8098</v>
      </c>
      <c r="B4872" s="78" t="s">
        <v>10543</v>
      </c>
    </row>
    <row r="4873" spans="1:2" x14ac:dyDescent="0.25">
      <c r="A4873" s="78" t="s">
        <v>8099</v>
      </c>
      <c r="B4873" s="78" t="s">
        <v>10543</v>
      </c>
    </row>
    <row r="4874" spans="1:2" x14ac:dyDescent="0.25">
      <c r="A4874" s="78" t="s">
        <v>8100</v>
      </c>
      <c r="B4874" s="78" t="s">
        <v>10543</v>
      </c>
    </row>
    <row r="4875" spans="1:2" x14ac:dyDescent="0.25">
      <c r="A4875" s="78" t="s">
        <v>8101</v>
      </c>
      <c r="B4875" s="78" t="s">
        <v>10543</v>
      </c>
    </row>
    <row r="4876" spans="1:2" x14ac:dyDescent="0.25">
      <c r="A4876" s="78" t="s">
        <v>8102</v>
      </c>
      <c r="B4876" s="78" t="s">
        <v>10543</v>
      </c>
    </row>
    <row r="4877" spans="1:2" x14ac:dyDescent="0.25">
      <c r="A4877" s="78" t="s">
        <v>8103</v>
      </c>
      <c r="B4877" s="78" t="s">
        <v>10543</v>
      </c>
    </row>
    <row r="4878" spans="1:2" x14ac:dyDescent="0.25">
      <c r="A4878" s="78" t="s">
        <v>8104</v>
      </c>
      <c r="B4878" s="78" t="s">
        <v>10543</v>
      </c>
    </row>
    <row r="4879" spans="1:2" x14ac:dyDescent="0.25">
      <c r="A4879" s="78" t="s">
        <v>8105</v>
      </c>
      <c r="B4879" s="78" t="s">
        <v>10543</v>
      </c>
    </row>
    <row r="4880" spans="1:2" x14ac:dyDescent="0.25">
      <c r="A4880" s="78" t="s">
        <v>8106</v>
      </c>
      <c r="B4880" s="78" t="s">
        <v>10543</v>
      </c>
    </row>
    <row r="4881" spans="1:2" x14ac:dyDescent="0.25">
      <c r="A4881" s="78" t="s">
        <v>8107</v>
      </c>
      <c r="B4881" s="78" t="s">
        <v>10543</v>
      </c>
    </row>
    <row r="4882" spans="1:2" x14ac:dyDescent="0.25">
      <c r="A4882" s="78" t="s">
        <v>8108</v>
      </c>
      <c r="B4882" s="78" t="s">
        <v>10543</v>
      </c>
    </row>
    <row r="4883" spans="1:2" x14ac:dyDescent="0.25">
      <c r="A4883" s="78" t="s">
        <v>8109</v>
      </c>
      <c r="B4883" s="78" t="s">
        <v>10543</v>
      </c>
    </row>
    <row r="4884" spans="1:2" x14ac:dyDescent="0.25">
      <c r="A4884" s="78" t="s">
        <v>8110</v>
      </c>
      <c r="B4884" s="78" t="s">
        <v>10543</v>
      </c>
    </row>
    <row r="4885" spans="1:2" x14ac:dyDescent="0.25">
      <c r="A4885" s="78" t="s">
        <v>8111</v>
      </c>
      <c r="B4885" s="78" t="s">
        <v>10543</v>
      </c>
    </row>
    <row r="4886" spans="1:2" x14ac:dyDescent="0.25">
      <c r="A4886" s="78" t="s">
        <v>8112</v>
      </c>
      <c r="B4886" s="78" t="s">
        <v>10543</v>
      </c>
    </row>
    <row r="4887" spans="1:2" x14ac:dyDescent="0.25">
      <c r="A4887" s="78" t="s">
        <v>8113</v>
      </c>
      <c r="B4887" s="78" t="s">
        <v>10543</v>
      </c>
    </row>
    <row r="4888" spans="1:2" x14ac:dyDescent="0.25">
      <c r="A4888" s="78" t="s">
        <v>8114</v>
      </c>
      <c r="B4888" s="78" t="s">
        <v>10543</v>
      </c>
    </row>
    <row r="4889" spans="1:2" x14ac:dyDescent="0.25">
      <c r="A4889" s="78" t="s">
        <v>8115</v>
      </c>
      <c r="B4889" s="78" t="s">
        <v>10543</v>
      </c>
    </row>
    <row r="4890" spans="1:2" x14ac:dyDescent="0.25">
      <c r="A4890" s="78" t="s">
        <v>8116</v>
      </c>
      <c r="B4890" s="78" t="s">
        <v>10543</v>
      </c>
    </row>
    <row r="4891" spans="1:2" x14ac:dyDescent="0.25">
      <c r="A4891" s="78" t="s">
        <v>8117</v>
      </c>
      <c r="B4891" s="78" t="s">
        <v>10543</v>
      </c>
    </row>
    <row r="4892" spans="1:2" x14ac:dyDescent="0.25">
      <c r="A4892" s="78" t="s">
        <v>8118</v>
      </c>
      <c r="B4892" s="78" t="s">
        <v>10543</v>
      </c>
    </row>
    <row r="4893" spans="1:2" x14ac:dyDescent="0.25">
      <c r="A4893" s="78" t="s">
        <v>8119</v>
      </c>
      <c r="B4893" s="78" t="s">
        <v>10543</v>
      </c>
    </row>
    <row r="4894" spans="1:2" x14ac:dyDescent="0.25">
      <c r="A4894" s="78" t="s">
        <v>8120</v>
      </c>
      <c r="B4894" s="78" t="s">
        <v>10543</v>
      </c>
    </row>
    <row r="4895" spans="1:2" x14ac:dyDescent="0.25">
      <c r="A4895" s="78" t="s">
        <v>8121</v>
      </c>
      <c r="B4895" s="78" t="s">
        <v>10543</v>
      </c>
    </row>
    <row r="4896" spans="1:2" x14ac:dyDescent="0.25">
      <c r="A4896" s="78" t="s">
        <v>8122</v>
      </c>
      <c r="B4896" s="78" t="s">
        <v>10543</v>
      </c>
    </row>
    <row r="4897" spans="1:2" x14ac:dyDescent="0.25">
      <c r="A4897" s="78" t="s">
        <v>8123</v>
      </c>
      <c r="B4897" s="78" t="s">
        <v>10543</v>
      </c>
    </row>
    <row r="4898" spans="1:2" x14ac:dyDescent="0.25">
      <c r="A4898" s="78" t="s">
        <v>8124</v>
      </c>
      <c r="B4898" s="78" t="s">
        <v>10543</v>
      </c>
    </row>
    <row r="4899" spans="1:2" x14ac:dyDescent="0.25">
      <c r="A4899" s="78" t="s">
        <v>8125</v>
      </c>
      <c r="B4899" s="78" t="s">
        <v>10543</v>
      </c>
    </row>
    <row r="4900" spans="1:2" x14ac:dyDescent="0.25">
      <c r="A4900" s="78" t="s">
        <v>8126</v>
      </c>
      <c r="B4900" s="78" t="s">
        <v>10543</v>
      </c>
    </row>
    <row r="4901" spans="1:2" x14ac:dyDescent="0.25">
      <c r="A4901" s="78" t="s">
        <v>8127</v>
      </c>
      <c r="B4901" s="78" t="s">
        <v>10543</v>
      </c>
    </row>
    <row r="4902" spans="1:2" x14ac:dyDescent="0.25">
      <c r="A4902" s="78" t="s">
        <v>8128</v>
      </c>
      <c r="B4902" s="78" t="s">
        <v>10543</v>
      </c>
    </row>
    <row r="4903" spans="1:2" x14ac:dyDescent="0.25">
      <c r="A4903" s="78" t="s">
        <v>8129</v>
      </c>
      <c r="B4903" s="78" t="s">
        <v>10543</v>
      </c>
    </row>
    <row r="4904" spans="1:2" x14ac:dyDescent="0.25">
      <c r="A4904" s="78" t="s">
        <v>8130</v>
      </c>
      <c r="B4904" s="78" t="s">
        <v>10543</v>
      </c>
    </row>
    <row r="4905" spans="1:2" x14ac:dyDescent="0.25">
      <c r="A4905" s="78" t="s">
        <v>8131</v>
      </c>
      <c r="B4905" s="78" t="s">
        <v>10543</v>
      </c>
    </row>
    <row r="4906" spans="1:2" x14ac:dyDescent="0.25">
      <c r="A4906" s="78" t="s">
        <v>8132</v>
      </c>
      <c r="B4906" s="78" t="s">
        <v>10543</v>
      </c>
    </row>
    <row r="4907" spans="1:2" x14ac:dyDescent="0.25">
      <c r="A4907" s="78" t="s">
        <v>8133</v>
      </c>
      <c r="B4907" s="78" t="s">
        <v>10543</v>
      </c>
    </row>
    <row r="4908" spans="1:2" x14ac:dyDescent="0.25">
      <c r="A4908" s="78" t="s">
        <v>8134</v>
      </c>
      <c r="B4908" s="78" t="s">
        <v>10543</v>
      </c>
    </row>
    <row r="4909" spans="1:2" x14ac:dyDescent="0.25">
      <c r="A4909" s="78" t="s">
        <v>8135</v>
      </c>
      <c r="B4909" s="78" t="s">
        <v>10543</v>
      </c>
    </row>
    <row r="4910" spans="1:2" x14ac:dyDescent="0.25">
      <c r="A4910" s="78" t="s">
        <v>8136</v>
      </c>
      <c r="B4910" s="78" t="s">
        <v>10543</v>
      </c>
    </row>
    <row r="4911" spans="1:2" x14ac:dyDescent="0.25">
      <c r="A4911" s="78" t="s">
        <v>8137</v>
      </c>
      <c r="B4911" s="78" t="s">
        <v>10543</v>
      </c>
    </row>
    <row r="4912" spans="1:2" x14ac:dyDescent="0.25">
      <c r="A4912" s="78" t="s">
        <v>8138</v>
      </c>
      <c r="B4912" s="78" t="s">
        <v>10543</v>
      </c>
    </row>
    <row r="4913" spans="1:2" x14ac:dyDescent="0.25">
      <c r="A4913" s="78" t="s">
        <v>8139</v>
      </c>
      <c r="B4913" s="78" t="s">
        <v>10543</v>
      </c>
    </row>
    <row r="4914" spans="1:2" x14ac:dyDescent="0.25">
      <c r="A4914" s="78" t="s">
        <v>8140</v>
      </c>
      <c r="B4914" s="78" t="s">
        <v>10543</v>
      </c>
    </row>
    <row r="4915" spans="1:2" x14ac:dyDescent="0.25">
      <c r="A4915" s="78" t="s">
        <v>8141</v>
      </c>
      <c r="B4915" s="78" t="s">
        <v>10543</v>
      </c>
    </row>
    <row r="4916" spans="1:2" x14ac:dyDescent="0.25">
      <c r="A4916" s="78" t="s">
        <v>8142</v>
      </c>
      <c r="B4916" s="78" t="s">
        <v>10543</v>
      </c>
    </row>
    <row r="4917" spans="1:2" x14ac:dyDescent="0.25">
      <c r="A4917" s="78" t="s">
        <v>8143</v>
      </c>
      <c r="B4917" s="78" t="s">
        <v>10543</v>
      </c>
    </row>
    <row r="4918" spans="1:2" x14ac:dyDescent="0.25">
      <c r="A4918" s="78" t="s">
        <v>8144</v>
      </c>
      <c r="B4918" s="78" t="s">
        <v>10543</v>
      </c>
    </row>
    <row r="4919" spans="1:2" x14ac:dyDescent="0.25">
      <c r="A4919" s="78" t="s">
        <v>8145</v>
      </c>
      <c r="B4919" s="78" t="s">
        <v>10543</v>
      </c>
    </row>
    <row r="4920" spans="1:2" x14ac:dyDescent="0.25">
      <c r="A4920" s="78" t="s">
        <v>8146</v>
      </c>
      <c r="B4920" s="78" t="s">
        <v>10543</v>
      </c>
    </row>
    <row r="4921" spans="1:2" x14ac:dyDescent="0.25">
      <c r="A4921" s="78" t="s">
        <v>8147</v>
      </c>
      <c r="B4921" s="78" t="s">
        <v>10543</v>
      </c>
    </row>
    <row r="4922" spans="1:2" x14ac:dyDescent="0.25">
      <c r="A4922" s="78" t="s">
        <v>8148</v>
      </c>
      <c r="B4922" s="78" t="s">
        <v>10543</v>
      </c>
    </row>
    <row r="4923" spans="1:2" x14ac:dyDescent="0.25">
      <c r="A4923" s="78" t="s">
        <v>8149</v>
      </c>
      <c r="B4923" s="78" t="s">
        <v>10543</v>
      </c>
    </row>
    <row r="4924" spans="1:2" x14ac:dyDescent="0.25">
      <c r="A4924" s="78" t="s">
        <v>8150</v>
      </c>
      <c r="B4924" s="78" t="s">
        <v>10543</v>
      </c>
    </row>
    <row r="4925" spans="1:2" x14ac:dyDescent="0.25">
      <c r="A4925" s="78" t="s">
        <v>8151</v>
      </c>
      <c r="B4925" s="78" t="s">
        <v>10543</v>
      </c>
    </row>
    <row r="4926" spans="1:2" x14ac:dyDescent="0.25">
      <c r="A4926" s="78" t="s">
        <v>8152</v>
      </c>
      <c r="B4926" s="78" t="s">
        <v>10543</v>
      </c>
    </row>
    <row r="4927" spans="1:2" x14ac:dyDescent="0.25">
      <c r="A4927" s="78" t="s">
        <v>8153</v>
      </c>
      <c r="B4927" s="78" t="s">
        <v>10543</v>
      </c>
    </row>
    <row r="4928" spans="1:2" x14ac:dyDescent="0.25">
      <c r="A4928" s="78" t="s">
        <v>8154</v>
      </c>
      <c r="B4928" s="78" t="s">
        <v>10543</v>
      </c>
    </row>
    <row r="4929" spans="1:2" x14ac:dyDescent="0.25">
      <c r="A4929" s="78" t="s">
        <v>8155</v>
      </c>
      <c r="B4929" s="78" t="s">
        <v>10543</v>
      </c>
    </row>
    <row r="4930" spans="1:2" x14ac:dyDescent="0.25">
      <c r="A4930" s="78" t="s">
        <v>8156</v>
      </c>
      <c r="B4930" s="78" t="s">
        <v>10543</v>
      </c>
    </row>
    <row r="4931" spans="1:2" x14ac:dyDescent="0.25">
      <c r="A4931" s="78" t="s">
        <v>8157</v>
      </c>
      <c r="B4931" s="78" t="s">
        <v>10543</v>
      </c>
    </row>
    <row r="4932" spans="1:2" x14ac:dyDescent="0.25">
      <c r="A4932" s="78" t="s">
        <v>8158</v>
      </c>
      <c r="B4932" s="78" t="s">
        <v>10543</v>
      </c>
    </row>
    <row r="4933" spans="1:2" x14ac:dyDescent="0.25">
      <c r="A4933" s="78" t="s">
        <v>8159</v>
      </c>
      <c r="B4933" s="78" t="s">
        <v>10543</v>
      </c>
    </row>
    <row r="4934" spans="1:2" x14ac:dyDescent="0.25">
      <c r="A4934" s="78" t="s">
        <v>8160</v>
      </c>
      <c r="B4934" s="78" t="s">
        <v>10543</v>
      </c>
    </row>
    <row r="4935" spans="1:2" x14ac:dyDescent="0.25">
      <c r="A4935" s="78" t="s">
        <v>8161</v>
      </c>
      <c r="B4935" s="78" t="s">
        <v>10543</v>
      </c>
    </row>
    <row r="4936" spans="1:2" x14ac:dyDescent="0.25">
      <c r="A4936" s="78" t="s">
        <v>8162</v>
      </c>
      <c r="B4936" s="78" t="s">
        <v>10543</v>
      </c>
    </row>
    <row r="4937" spans="1:2" x14ac:dyDescent="0.25">
      <c r="A4937" s="78" t="s">
        <v>8163</v>
      </c>
      <c r="B4937" s="78" t="s">
        <v>10543</v>
      </c>
    </row>
    <row r="4938" spans="1:2" x14ac:dyDescent="0.25">
      <c r="A4938" s="78" t="s">
        <v>8164</v>
      </c>
      <c r="B4938" s="78" t="s">
        <v>10543</v>
      </c>
    </row>
    <row r="4939" spans="1:2" x14ac:dyDescent="0.25">
      <c r="A4939" s="78" t="s">
        <v>8165</v>
      </c>
      <c r="B4939" s="78" t="s">
        <v>10543</v>
      </c>
    </row>
    <row r="4940" spans="1:2" x14ac:dyDescent="0.25">
      <c r="A4940" s="78" t="s">
        <v>8166</v>
      </c>
      <c r="B4940" s="78" t="s">
        <v>10543</v>
      </c>
    </row>
    <row r="4941" spans="1:2" x14ac:dyDescent="0.25">
      <c r="A4941" s="78" t="s">
        <v>8167</v>
      </c>
      <c r="B4941" s="78" t="s">
        <v>10543</v>
      </c>
    </row>
    <row r="4942" spans="1:2" x14ac:dyDescent="0.25">
      <c r="A4942" s="78" t="s">
        <v>8168</v>
      </c>
      <c r="B4942" s="78" t="s">
        <v>10543</v>
      </c>
    </row>
    <row r="4943" spans="1:2" x14ac:dyDescent="0.25">
      <c r="A4943" s="78" t="s">
        <v>8169</v>
      </c>
      <c r="B4943" s="78" t="s">
        <v>10543</v>
      </c>
    </row>
    <row r="4944" spans="1:2" x14ac:dyDescent="0.25">
      <c r="A4944" s="78" t="s">
        <v>8170</v>
      </c>
      <c r="B4944" s="78" t="s">
        <v>10543</v>
      </c>
    </row>
    <row r="4945" spans="1:2" x14ac:dyDescent="0.25">
      <c r="A4945" s="78" t="s">
        <v>8171</v>
      </c>
      <c r="B4945" s="78" t="s">
        <v>10543</v>
      </c>
    </row>
    <row r="4946" spans="1:2" x14ac:dyDescent="0.25">
      <c r="A4946" s="78" t="s">
        <v>8172</v>
      </c>
      <c r="B4946" s="78" t="s">
        <v>10543</v>
      </c>
    </row>
    <row r="4947" spans="1:2" x14ac:dyDescent="0.25">
      <c r="A4947" s="78" t="s">
        <v>8173</v>
      </c>
      <c r="B4947" s="78" t="s">
        <v>10543</v>
      </c>
    </row>
    <row r="4948" spans="1:2" x14ac:dyDescent="0.25">
      <c r="A4948" s="78" t="s">
        <v>8174</v>
      </c>
      <c r="B4948" s="78" t="s">
        <v>10543</v>
      </c>
    </row>
    <row r="4949" spans="1:2" x14ac:dyDescent="0.25">
      <c r="A4949" s="78" t="s">
        <v>8175</v>
      </c>
      <c r="B4949" s="78" t="s">
        <v>10543</v>
      </c>
    </row>
    <row r="4950" spans="1:2" x14ac:dyDescent="0.25">
      <c r="A4950" s="78" t="s">
        <v>8176</v>
      </c>
      <c r="B4950" s="78" t="s">
        <v>10543</v>
      </c>
    </row>
    <row r="4951" spans="1:2" x14ac:dyDescent="0.25">
      <c r="A4951" s="78" t="s">
        <v>8177</v>
      </c>
      <c r="B4951" s="78" t="s">
        <v>10543</v>
      </c>
    </row>
    <row r="4952" spans="1:2" x14ac:dyDescent="0.25">
      <c r="A4952" s="78" t="s">
        <v>8178</v>
      </c>
      <c r="B4952" s="78" t="s">
        <v>10543</v>
      </c>
    </row>
    <row r="4953" spans="1:2" x14ac:dyDescent="0.25">
      <c r="A4953" s="78" t="s">
        <v>8179</v>
      </c>
      <c r="B4953" s="78" t="s">
        <v>10543</v>
      </c>
    </row>
    <row r="4954" spans="1:2" x14ac:dyDescent="0.25">
      <c r="A4954" s="78" t="s">
        <v>8180</v>
      </c>
      <c r="B4954" s="78" t="s">
        <v>10543</v>
      </c>
    </row>
    <row r="4955" spans="1:2" x14ac:dyDescent="0.25">
      <c r="A4955" s="78" t="s">
        <v>8181</v>
      </c>
      <c r="B4955" s="78" t="s">
        <v>10543</v>
      </c>
    </row>
    <row r="4956" spans="1:2" x14ac:dyDescent="0.25">
      <c r="A4956" s="78" t="s">
        <v>8182</v>
      </c>
      <c r="B4956" s="78" t="s">
        <v>10543</v>
      </c>
    </row>
    <row r="4957" spans="1:2" x14ac:dyDescent="0.25">
      <c r="A4957" s="78" t="s">
        <v>8183</v>
      </c>
      <c r="B4957" s="78" t="s">
        <v>10543</v>
      </c>
    </row>
    <row r="4958" spans="1:2" x14ac:dyDescent="0.25">
      <c r="A4958" s="78" t="s">
        <v>8184</v>
      </c>
      <c r="B4958" s="78" t="s">
        <v>10543</v>
      </c>
    </row>
    <row r="4959" spans="1:2" x14ac:dyDescent="0.25">
      <c r="A4959" s="78" t="s">
        <v>8185</v>
      </c>
      <c r="B4959" s="78" t="s">
        <v>10543</v>
      </c>
    </row>
    <row r="4960" spans="1:2" x14ac:dyDescent="0.25">
      <c r="A4960" s="78" t="s">
        <v>8186</v>
      </c>
      <c r="B4960" s="78" t="s">
        <v>10543</v>
      </c>
    </row>
    <row r="4961" spans="1:2" x14ac:dyDescent="0.25">
      <c r="A4961" s="78" t="s">
        <v>8187</v>
      </c>
      <c r="B4961" s="78" t="s">
        <v>10543</v>
      </c>
    </row>
    <row r="4962" spans="1:2" x14ac:dyDescent="0.25">
      <c r="A4962" s="78" t="s">
        <v>8188</v>
      </c>
      <c r="B4962" s="78" t="s">
        <v>10543</v>
      </c>
    </row>
    <row r="4963" spans="1:2" x14ac:dyDescent="0.25">
      <c r="A4963" s="78" t="s">
        <v>8189</v>
      </c>
      <c r="B4963" s="78" t="s">
        <v>10543</v>
      </c>
    </row>
    <row r="4964" spans="1:2" x14ac:dyDescent="0.25">
      <c r="A4964" s="78" t="s">
        <v>8190</v>
      </c>
      <c r="B4964" s="78" t="s">
        <v>10543</v>
      </c>
    </row>
    <row r="4965" spans="1:2" x14ac:dyDescent="0.25">
      <c r="A4965" s="78" t="s">
        <v>8191</v>
      </c>
      <c r="B4965" s="78" t="s">
        <v>10543</v>
      </c>
    </row>
    <row r="4966" spans="1:2" x14ac:dyDescent="0.25">
      <c r="A4966" s="78" t="s">
        <v>8192</v>
      </c>
      <c r="B4966" s="78" t="s">
        <v>10543</v>
      </c>
    </row>
    <row r="4967" spans="1:2" x14ac:dyDescent="0.25">
      <c r="A4967" s="78" t="s">
        <v>8193</v>
      </c>
      <c r="B4967" s="78" t="s">
        <v>10543</v>
      </c>
    </row>
    <row r="4968" spans="1:2" x14ac:dyDescent="0.25">
      <c r="A4968" s="78" t="s">
        <v>8194</v>
      </c>
      <c r="B4968" s="78" t="s">
        <v>10543</v>
      </c>
    </row>
    <row r="4969" spans="1:2" x14ac:dyDescent="0.25">
      <c r="A4969" s="78" t="s">
        <v>8195</v>
      </c>
      <c r="B4969" s="78" t="s">
        <v>10543</v>
      </c>
    </row>
    <row r="4970" spans="1:2" x14ac:dyDescent="0.25">
      <c r="A4970" s="78" t="s">
        <v>8196</v>
      </c>
      <c r="B4970" s="78" t="s">
        <v>10543</v>
      </c>
    </row>
    <row r="4971" spans="1:2" x14ac:dyDescent="0.25">
      <c r="A4971" s="78" t="s">
        <v>8197</v>
      </c>
      <c r="B4971" s="78" t="s">
        <v>10543</v>
      </c>
    </row>
    <row r="4972" spans="1:2" x14ac:dyDescent="0.25">
      <c r="A4972" s="78" t="s">
        <v>8198</v>
      </c>
      <c r="B4972" s="78" t="s">
        <v>10543</v>
      </c>
    </row>
    <row r="4973" spans="1:2" x14ac:dyDescent="0.25">
      <c r="A4973" s="78" t="s">
        <v>8199</v>
      </c>
      <c r="B4973" s="78" t="s">
        <v>10543</v>
      </c>
    </row>
    <row r="4974" spans="1:2" x14ac:dyDescent="0.25">
      <c r="A4974" s="78" t="s">
        <v>8200</v>
      </c>
      <c r="B4974" s="78" t="s">
        <v>10543</v>
      </c>
    </row>
    <row r="4975" spans="1:2" x14ac:dyDescent="0.25">
      <c r="A4975" s="78" t="s">
        <v>8201</v>
      </c>
      <c r="B4975" s="78" t="s">
        <v>10543</v>
      </c>
    </row>
    <row r="4976" spans="1:2" x14ac:dyDescent="0.25">
      <c r="A4976" s="78" t="s">
        <v>8202</v>
      </c>
      <c r="B4976" s="78" t="s">
        <v>10543</v>
      </c>
    </row>
    <row r="4977" spans="1:2" x14ac:dyDescent="0.25">
      <c r="A4977" s="78" t="s">
        <v>8203</v>
      </c>
      <c r="B4977" s="78" t="s">
        <v>10543</v>
      </c>
    </row>
    <row r="4978" spans="1:2" x14ac:dyDescent="0.25">
      <c r="A4978" s="78" t="s">
        <v>8204</v>
      </c>
      <c r="B4978" s="78" t="s">
        <v>10543</v>
      </c>
    </row>
    <row r="4979" spans="1:2" x14ac:dyDescent="0.25">
      <c r="A4979" s="78" t="s">
        <v>8205</v>
      </c>
      <c r="B4979" s="78" t="s">
        <v>10543</v>
      </c>
    </row>
    <row r="4980" spans="1:2" x14ac:dyDescent="0.25">
      <c r="A4980" s="78" t="s">
        <v>8206</v>
      </c>
      <c r="B4980" s="78" t="s">
        <v>10543</v>
      </c>
    </row>
    <row r="4981" spans="1:2" x14ac:dyDescent="0.25">
      <c r="A4981" s="78" t="s">
        <v>8207</v>
      </c>
      <c r="B4981" s="78" t="s">
        <v>10543</v>
      </c>
    </row>
    <row r="4982" spans="1:2" x14ac:dyDescent="0.25">
      <c r="A4982" s="78" t="s">
        <v>8208</v>
      </c>
      <c r="B4982" s="78" t="s">
        <v>10543</v>
      </c>
    </row>
    <row r="4983" spans="1:2" x14ac:dyDescent="0.25">
      <c r="A4983" s="78" t="s">
        <v>8209</v>
      </c>
      <c r="B4983" s="78" t="s">
        <v>10543</v>
      </c>
    </row>
    <row r="4984" spans="1:2" x14ac:dyDescent="0.25">
      <c r="A4984" s="78" t="s">
        <v>8210</v>
      </c>
      <c r="B4984" s="78" t="s">
        <v>10543</v>
      </c>
    </row>
    <row r="4985" spans="1:2" x14ac:dyDescent="0.25">
      <c r="A4985" s="78" t="s">
        <v>8211</v>
      </c>
      <c r="B4985" s="78" t="s">
        <v>10543</v>
      </c>
    </row>
    <row r="4986" spans="1:2" x14ac:dyDescent="0.25">
      <c r="A4986" s="78" t="s">
        <v>8212</v>
      </c>
      <c r="B4986" s="78" t="s">
        <v>10543</v>
      </c>
    </row>
    <row r="4987" spans="1:2" x14ac:dyDescent="0.25">
      <c r="A4987" s="78" t="s">
        <v>8213</v>
      </c>
      <c r="B4987" s="78" t="s">
        <v>10543</v>
      </c>
    </row>
    <row r="4988" spans="1:2" x14ac:dyDescent="0.25">
      <c r="A4988" s="78" t="s">
        <v>8214</v>
      </c>
      <c r="B4988" s="78" t="s">
        <v>10543</v>
      </c>
    </row>
    <row r="4989" spans="1:2" x14ac:dyDescent="0.25">
      <c r="A4989" s="78" t="s">
        <v>8215</v>
      </c>
      <c r="B4989" s="78" t="s">
        <v>10543</v>
      </c>
    </row>
    <row r="4990" spans="1:2" x14ac:dyDescent="0.25">
      <c r="A4990" s="78" t="s">
        <v>8216</v>
      </c>
      <c r="B4990" s="78" t="s">
        <v>10543</v>
      </c>
    </row>
    <row r="4991" spans="1:2" x14ac:dyDescent="0.25">
      <c r="A4991" s="78" t="s">
        <v>8217</v>
      </c>
      <c r="B4991" s="78" t="s">
        <v>10543</v>
      </c>
    </row>
    <row r="4992" spans="1:2" x14ac:dyDescent="0.25">
      <c r="A4992" s="78" t="s">
        <v>8218</v>
      </c>
      <c r="B4992" s="78" t="s">
        <v>10543</v>
      </c>
    </row>
    <row r="4993" spans="1:2" x14ac:dyDescent="0.25">
      <c r="A4993" s="78" t="s">
        <v>8219</v>
      </c>
      <c r="B4993" s="78" t="s">
        <v>10543</v>
      </c>
    </row>
    <row r="4994" spans="1:2" x14ac:dyDescent="0.25">
      <c r="A4994" s="78" t="s">
        <v>8220</v>
      </c>
      <c r="B4994" s="78" t="s">
        <v>10543</v>
      </c>
    </row>
    <row r="4995" spans="1:2" x14ac:dyDescent="0.25">
      <c r="A4995" s="78" t="s">
        <v>8221</v>
      </c>
      <c r="B4995" s="78" t="s">
        <v>10543</v>
      </c>
    </row>
    <row r="4996" spans="1:2" x14ac:dyDescent="0.25">
      <c r="A4996" s="78" t="s">
        <v>8222</v>
      </c>
      <c r="B4996" s="78" t="s">
        <v>10543</v>
      </c>
    </row>
    <row r="4997" spans="1:2" x14ac:dyDescent="0.25">
      <c r="A4997" s="78" t="s">
        <v>8223</v>
      </c>
      <c r="B4997" s="78" t="s">
        <v>10543</v>
      </c>
    </row>
    <row r="4998" spans="1:2" x14ac:dyDescent="0.25">
      <c r="A4998" s="78" t="s">
        <v>8224</v>
      </c>
      <c r="B4998" s="78" t="s">
        <v>10543</v>
      </c>
    </row>
    <row r="4999" spans="1:2" x14ac:dyDescent="0.25">
      <c r="A4999" s="78" t="s">
        <v>8225</v>
      </c>
      <c r="B4999" s="78" t="s">
        <v>10543</v>
      </c>
    </row>
    <row r="5000" spans="1:2" x14ac:dyDescent="0.25">
      <c r="A5000" s="78" t="s">
        <v>8226</v>
      </c>
      <c r="B5000" s="78" t="s">
        <v>10543</v>
      </c>
    </row>
    <row r="5001" spans="1:2" x14ac:dyDescent="0.25">
      <c r="A5001" s="78" t="s">
        <v>8227</v>
      </c>
      <c r="B5001" s="78" t="s">
        <v>10543</v>
      </c>
    </row>
    <row r="5002" spans="1:2" x14ac:dyDescent="0.25">
      <c r="A5002" s="78" t="s">
        <v>8228</v>
      </c>
      <c r="B5002" s="78" t="s">
        <v>10543</v>
      </c>
    </row>
    <row r="5003" spans="1:2" x14ac:dyDescent="0.25">
      <c r="A5003" s="78" t="s">
        <v>8229</v>
      </c>
      <c r="B5003" s="78" t="s">
        <v>10543</v>
      </c>
    </row>
    <row r="5004" spans="1:2" x14ac:dyDescent="0.25">
      <c r="A5004" s="78" t="s">
        <v>8230</v>
      </c>
      <c r="B5004" s="78" t="s">
        <v>10543</v>
      </c>
    </row>
    <row r="5005" spans="1:2" x14ac:dyDescent="0.25">
      <c r="A5005" s="78" t="s">
        <v>8231</v>
      </c>
      <c r="B5005" s="78" t="s">
        <v>10543</v>
      </c>
    </row>
    <row r="5006" spans="1:2" x14ac:dyDescent="0.25">
      <c r="A5006" s="78" t="s">
        <v>8232</v>
      </c>
      <c r="B5006" s="78" t="s">
        <v>10543</v>
      </c>
    </row>
    <row r="5007" spans="1:2" x14ac:dyDescent="0.25">
      <c r="A5007" s="78" t="s">
        <v>8233</v>
      </c>
      <c r="B5007" s="78" t="s">
        <v>10543</v>
      </c>
    </row>
    <row r="5008" spans="1:2" x14ac:dyDescent="0.25">
      <c r="A5008" s="78" t="s">
        <v>8234</v>
      </c>
      <c r="B5008" s="78" t="s">
        <v>10543</v>
      </c>
    </row>
    <row r="5009" spans="1:2" x14ac:dyDescent="0.25">
      <c r="A5009" s="78" t="s">
        <v>8235</v>
      </c>
      <c r="B5009" s="78" t="s">
        <v>10543</v>
      </c>
    </row>
    <row r="5010" spans="1:2" x14ac:dyDescent="0.25">
      <c r="A5010" s="78" t="s">
        <v>8236</v>
      </c>
      <c r="B5010" s="78" t="s">
        <v>10543</v>
      </c>
    </row>
    <row r="5011" spans="1:2" x14ac:dyDescent="0.25">
      <c r="A5011" s="78" t="s">
        <v>8237</v>
      </c>
      <c r="B5011" s="78" t="s">
        <v>10543</v>
      </c>
    </row>
    <row r="5012" spans="1:2" x14ac:dyDescent="0.25">
      <c r="A5012" s="78" t="s">
        <v>8238</v>
      </c>
      <c r="B5012" s="78" t="s">
        <v>10543</v>
      </c>
    </row>
    <row r="5013" spans="1:2" x14ac:dyDescent="0.25">
      <c r="A5013" s="78" t="s">
        <v>8239</v>
      </c>
      <c r="B5013" s="78" t="s">
        <v>10543</v>
      </c>
    </row>
    <row r="5014" spans="1:2" x14ac:dyDescent="0.25">
      <c r="A5014" s="78" t="s">
        <v>8240</v>
      </c>
      <c r="B5014" s="78" t="s">
        <v>10543</v>
      </c>
    </row>
    <row r="5015" spans="1:2" x14ac:dyDescent="0.25">
      <c r="A5015" s="78" t="s">
        <v>8241</v>
      </c>
      <c r="B5015" s="78" t="s">
        <v>10543</v>
      </c>
    </row>
    <row r="5016" spans="1:2" x14ac:dyDescent="0.25">
      <c r="A5016" s="78" t="s">
        <v>8242</v>
      </c>
      <c r="B5016" s="78" t="s">
        <v>10543</v>
      </c>
    </row>
    <row r="5017" spans="1:2" x14ac:dyDescent="0.25">
      <c r="A5017" s="78" t="s">
        <v>8243</v>
      </c>
      <c r="B5017" s="78" t="s">
        <v>10543</v>
      </c>
    </row>
    <row r="5018" spans="1:2" x14ac:dyDescent="0.25">
      <c r="A5018" s="78" t="s">
        <v>8244</v>
      </c>
      <c r="B5018" s="78" t="s">
        <v>10543</v>
      </c>
    </row>
    <row r="5019" spans="1:2" x14ac:dyDescent="0.25">
      <c r="A5019" s="78" t="s">
        <v>8245</v>
      </c>
      <c r="B5019" s="78" t="s">
        <v>10543</v>
      </c>
    </row>
    <row r="5020" spans="1:2" x14ac:dyDescent="0.25">
      <c r="A5020" s="78" t="s">
        <v>8246</v>
      </c>
      <c r="B5020" s="78" t="s">
        <v>10543</v>
      </c>
    </row>
    <row r="5021" spans="1:2" x14ac:dyDescent="0.25">
      <c r="A5021" s="78" t="s">
        <v>8247</v>
      </c>
      <c r="B5021" s="78" t="s">
        <v>10543</v>
      </c>
    </row>
    <row r="5022" spans="1:2" x14ac:dyDescent="0.25">
      <c r="A5022" s="78" t="s">
        <v>8248</v>
      </c>
      <c r="B5022" s="78" t="s">
        <v>10543</v>
      </c>
    </row>
    <row r="5023" spans="1:2" x14ac:dyDescent="0.25">
      <c r="A5023" s="78" t="s">
        <v>8249</v>
      </c>
      <c r="B5023" s="78" t="s">
        <v>10543</v>
      </c>
    </row>
    <row r="5024" spans="1:2" x14ac:dyDescent="0.25">
      <c r="A5024" s="78" t="s">
        <v>8250</v>
      </c>
      <c r="B5024" s="78" t="s">
        <v>10543</v>
      </c>
    </row>
    <row r="5025" spans="1:2" x14ac:dyDescent="0.25">
      <c r="A5025" s="78" t="s">
        <v>8251</v>
      </c>
      <c r="B5025" s="78" t="s">
        <v>10543</v>
      </c>
    </row>
    <row r="5026" spans="1:2" x14ac:dyDescent="0.25">
      <c r="A5026" s="78" t="s">
        <v>8252</v>
      </c>
      <c r="B5026" s="78" t="s">
        <v>10543</v>
      </c>
    </row>
    <row r="5027" spans="1:2" x14ac:dyDescent="0.25">
      <c r="A5027" s="78" t="s">
        <v>8253</v>
      </c>
      <c r="B5027" s="78" t="s">
        <v>10543</v>
      </c>
    </row>
    <row r="5028" spans="1:2" x14ac:dyDescent="0.25">
      <c r="A5028" s="78" t="s">
        <v>8254</v>
      </c>
      <c r="B5028" s="78" t="s">
        <v>10543</v>
      </c>
    </row>
    <row r="5029" spans="1:2" x14ac:dyDescent="0.25">
      <c r="A5029" s="78" t="s">
        <v>8255</v>
      </c>
      <c r="B5029" s="78" t="s">
        <v>10543</v>
      </c>
    </row>
    <row r="5030" spans="1:2" x14ac:dyDescent="0.25">
      <c r="A5030" s="78" t="s">
        <v>8256</v>
      </c>
      <c r="B5030" s="78" t="s">
        <v>10543</v>
      </c>
    </row>
    <row r="5031" spans="1:2" x14ac:dyDescent="0.25">
      <c r="A5031" s="78" t="s">
        <v>8257</v>
      </c>
      <c r="B5031" s="78" t="s">
        <v>10543</v>
      </c>
    </row>
    <row r="5032" spans="1:2" x14ac:dyDescent="0.25">
      <c r="A5032" s="78" t="s">
        <v>8258</v>
      </c>
      <c r="B5032" s="78" t="s">
        <v>10543</v>
      </c>
    </row>
    <row r="5033" spans="1:2" x14ac:dyDescent="0.25">
      <c r="A5033" s="78" t="s">
        <v>8259</v>
      </c>
      <c r="B5033" s="78" t="s">
        <v>10543</v>
      </c>
    </row>
    <row r="5034" spans="1:2" x14ac:dyDescent="0.25">
      <c r="A5034" s="78" t="s">
        <v>8260</v>
      </c>
      <c r="B5034" s="78" t="s">
        <v>10543</v>
      </c>
    </row>
    <row r="5035" spans="1:2" x14ac:dyDescent="0.25">
      <c r="A5035" s="78" t="s">
        <v>8261</v>
      </c>
      <c r="B5035" s="78" t="s">
        <v>10543</v>
      </c>
    </row>
    <row r="5036" spans="1:2" x14ac:dyDescent="0.25">
      <c r="A5036" s="78" t="s">
        <v>8262</v>
      </c>
      <c r="B5036" s="78" t="s">
        <v>10543</v>
      </c>
    </row>
    <row r="5037" spans="1:2" x14ac:dyDescent="0.25">
      <c r="A5037" s="78" t="s">
        <v>8263</v>
      </c>
      <c r="B5037" s="78" t="s">
        <v>10543</v>
      </c>
    </row>
    <row r="5038" spans="1:2" x14ac:dyDescent="0.25">
      <c r="A5038" s="78" t="s">
        <v>8264</v>
      </c>
      <c r="B5038" s="78" t="s">
        <v>10543</v>
      </c>
    </row>
    <row r="5039" spans="1:2" x14ac:dyDescent="0.25">
      <c r="A5039" s="78" t="s">
        <v>8265</v>
      </c>
      <c r="B5039" s="78" t="s">
        <v>10543</v>
      </c>
    </row>
    <row r="5040" spans="1:2" x14ac:dyDescent="0.25">
      <c r="A5040" s="78" t="s">
        <v>8266</v>
      </c>
      <c r="B5040" s="78" t="s">
        <v>10543</v>
      </c>
    </row>
    <row r="5041" spans="1:2" x14ac:dyDescent="0.25">
      <c r="A5041" s="78" t="s">
        <v>8267</v>
      </c>
      <c r="B5041" s="78" t="s">
        <v>10543</v>
      </c>
    </row>
    <row r="5042" spans="1:2" x14ac:dyDescent="0.25">
      <c r="A5042" s="78" t="s">
        <v>8268</v>
      </c>
      <c r="B5042" s="78" t="s">
        <v>10543</v>
      </c>
    </row>
    <row r="5043" spans="1:2" x14ac:dyDescent="0.25">
      <c r="A5043" s="78" t="s">
        <v>8269</v>
      </c>
      <c r="B5043" s="78" t="s">
        <v>10543</v>
      </c>
    </row>
    <row r="5044" spans="1:2" x14ac:dyDescent="0.25">
      <c r="A5044" s="78" t="s">
        <v>8270</v>
      </c>
      <c r="B5044" s="78" t="s">
        <v>10543</v>
      </c>
    </row>
    <row r="5045" spans="1:2" x14ac:dyDescent="0.25">
      <c r="A5045" s="78" t="s">
        <v>8271</v>
      </c>
      <c r="B5045" s="78" t="s">
        <v>10543</v>
      </c>
    </row>
    <row r="5046" spans="1:2" x14ac:dyDescent="0.25">
      <c r="A5046" s="78" t="s">
        <v>8272</v>
      </c>
      <c r="B5046" s="78" t="s">
        <v>10543</v>
      </c>
    </row>
    <row r="5047" spans="1:2" x14ac:dyDescent="0.25">
      <c r="A5047" s="78" t="s">
        <v>8273</v>
      </c>
      <c r="B5047" s="78" t="s">
        <v>10543</v>
      </c>
    </row>
    <row r="5048" spans="1:2" x14ac:dyDescent="0.25">
      <c r="A5048" s="78" t="s">
        <v>8274</v>
      </c>
      <c r="B5048" s="78" t="s">
        <v>10543</v>
      </c>
    </row>
    <row r="5049" spans="1:2" x14ac:dyDescent="0.25">
      <c r="A5049" s="78" t="s">
        <v>8275</v>
      </c>
      <c r="B5049" s="78" t="s">
        <v>10543</v>
      </c>
    </row>
    <row r="5050" spans="1:2" x14ac:dyDescent="0.25">
      <c r="A5050" s="78" t="s">
        <v>8276</v>
      </c>
      <c r="B5050" s="78" t="s">
        <v>10543</v>
      </c>
    </row>
    <row r="5051" spans="1:2" x14ac:dyDescent="0.25">
      <c r="A5051" s="78" t="s">
        <v>8277</v>
      </c>
      <c r="B5051" s="78" t="s">
        <v>10543</v>
      </c>
    </row>
    <row r="5052" spans="1:2" x14ac:dyDescent="0.25">
      <c r="A5052" s="78" t="s">
        <v>8278</v>
      </c>
      <c r="B5052" s="78" t="s">
        <v>10543</v>
      </c>
    </row>
    <row r="5053" spans="1:2" x14ac:dyDescent="0.25">
      <c r="A5053" s="78" t="s">
        <v>8279</v>
      </c>
      <c r="B5053" s="78" t="s">
        <v>10543</v>
      </c>
    </row>
    <row r="5054" spans="1:2" x14ac:dyDescent="0.25">
      <c r="A5054" s="78" t="s">
        <v>8280</v>
      </c>
      <c r="B5054" s="78" t="s">
        <v>10543</v>
      </c>
    </row>
    <row r="5055" spans="1:2" x14ac:dyDescent="0.25">
      <c r="A5055" s="78" t="s">
        <v>8281</v>
      </c>
      <c r="B5055" s="78" t="s">
        <v>10543</v>
      </c>
    </row>
    <row r="5056" spans="1:2" x14ac:dyDescent="0.25">
      <c r="A5056" s="78" t="s">
        <v>8282</v>
      </c>
      <c r="B5056" s="78" t="s">
        <v>10543</v>
      </c>
    </row>
    <row r="5057" spans="1:2" x14ac:dyDescent="0.25">
      <c r="A5057" s="78" t="s">
        <v>8283</v>
      </c>
      <c r="B5057" s="78" t="s">
        <v>10543</v>
      </c>
    </row>
    <row r="5058" spans="1:2" x14ac:dyDescent="0.25">
      <c r="A5058" s="78" t="s">
        <v>8284</v>
      </c>
      <c r="B5058" s="78" t="s">
        <v>10543</v>
      </c>
    </row>
    <row r="5059" spans="1:2" x14ac:dyDescent="0.25">
      <c r="A5059" s="78" t="s">
        <v>8285</v>
      </c>
      <c r="B5059" s="78" t="s">
        <v>10543</v>
      </c>
    </row>
    <row r="5060" spans="1:2" x14ac:dyDescent="0.25">
      <c r="A5060" s="78" t="s">
        <v>8286</v>
      </c>
      <c r="B5060" s="78" t="s">
        <v>10543</v>
      </c>
    </row>
    <row r="5061" spans="1:2" x14ac:dyDescent="0.25">
      <c r="A5061" s="78" t="s">
        <v>8287</v>
      </c>
      <c r="B5061" s="78" t="s">
        <v>10543</v>
      </c>
    </row>
    <row r="5062" spans="1:2" x14ac:dyDescent="0.25">
      <c r="A5062" s="78" t="s">
        <v>8288</v>
      </c>
      <c r="B5062" s="78" t="s">
        <v>10543</v>
      </c>
    </row>
    <row r="5063" spans="1:2" x14ac:dyDescent="0.25">
      <c r="A5063" s="78" t="s">
        <v>8289</v>
      </c>
      <c r="B5063" s="78" t="s">
        <v>10543</v>
      </c>
    </row>
    <row r="5064" spans="1:2" x14ac:dyDescent="0.25">
      <c r="A5064" s="78" t="s">
        <v>8290</v>
      </c>
      <c r="B5064" s="78" t="s">
        <v>10543</v>
      </c>
    </row>
    <row r="5065" spans="1:2" x14ac:dyDescent="0.25">
      <c r="A5065" s="78" t="s">
        <v>8291</v>
      </c>
      <c r="B5065" s="78" t="s">
        <v>10543</v>
      </c>
    </row>
    <row r="5066" spans="1:2" x14ac:dyDescent="0.25">
      <c r="A5066" s="78" t="s">
        <v>8292</v>
      </c>
      <c r="B5066" s="78" t="s">
        <v>10543</v>
      </c>
    </row>
    <row r="5067" spans="1:2" x14ac:dyDescent="0.25">
      <c r="A5067" s="78" t="s">
        <v>8293</v>
      </c>
      <c r="B5067" s="78" t="s">
        <v>10543</v>
      </c>
    </row>
    <row r="5068" spans="1:2" x14ac:dyDescent="0.25">
      <c r="A5068" s="78" t="s">
        <v>8294</v>
      </c>
      <c r="B5068" s="78" t="s">
        <v>10543</v>
      </c>
    </row>
    <row r="5069" spans="1:2" x14ac:dyDescent="0.25">
      <c r="A5069" s="78" t="s">
        <v>8295</v>
      </c>
      <c r="B5069" s="78" t="s">
        <v>10543</v>
      </c>
    </row>
    <row r="5070" spans="1:2" x14ac:dyDescent="0.25">
      <c r="A5070" s="78" t="s">
        <v>8296</v>
      </c>
      <c r="B5070" s="78" t="s">
        <v>10543</v>
      </c>
    </row>
    <row r="5071" spans="1:2" x14ac:dyDescent="0.25">
      <c r="A5071" s="78" t="s">
        <v>8297</v>
      </c>
      <c r="B5071" s="78" t="s">
        <v>10543</v>
      </c>
    </row>
    <row r="5072" spans="1:2" x14ac:dyDescent="0.25">
      <c r="A5072" s="78" t="s">
        <v>8298</v>
      </c>
      <c r="B5072" s="78" t="s">
        <v>10543</v>
      </c>
    </row>
    <row r="5073" spans="1:2" x14ac:dyDescent="0.25">
      <c r="A5073" s="78" t="s">
        <v>8299</v>
      </c>
      <c r="B5073" s="78" t="s">
        <v>10543</v>
      </c>
    </row>
    <row r="5074" spans="1:2" x14ac:dyDescent="0.25">
      <c r="A5074" s="78" t="s">
        <v>8300</v>
      </c>
      <c r="B5074" s="78" t="s">
        <v>10543</v>
      </c>
    </row>
    <row r="5075" spans="1:2" x14ac:dyDescent="0.25">
      <c r="A5075" s="78" t="s">
        <v>8301</v>
      </c>
      <c r="B5075" s="78" t="s">
        <v>10543</v>
      </c>
    </row>
    <row r="5076" spans="1:2" x14ac:dyDescent="0.25">
      <c r="A5076" s="78" t="s">
        <v>8302</v>
      </c>
      <c r="B5076" s="78" t="s">
        <v>10543</v>
      </c>
    </row>
    <row r="5077" spans="1:2" x14ac:dyDescent="0.25">
      <c r="A5077" s="78" t="s">
        <v>8303</v>
      </c>
      <c r="B5077" s="78" t="s">
        <v>10543</v>
      </c>
    </row>
    <row r="5078" spans="1:2" x14ac:dyDescent="0.25">
      <c r="A5078" s="78" t="s">
        <v>8304</v>
      </c>
      <c r="B5078" s="78" t="s">
        <v>10543</v>
      </c>
    </row>
    <row r="5079" spans="1:2" x14ac:dyDescent="0.25">
      <c r="A5079" s="78" t="s">
        <v>8305</v>
      </c>
      <c r="B5079" s="78" t="s">
        <v>10543</v>
      </c>
    </row>
    <row r="5080" spans="1:2" x14ac:dyDescent="0.25">
      <c r="A5080" s="78" t="s">
        <v>8306</v>
      </c>
      <c r="B5080" s="78" t="s">
        <v>10543</v>
      </c>
    </row>
    <row r="5081" spans="1:2" x14ac:dyDescent="0.25">
      <c r="A5081" s="78" t="s">
        <v>8307</v>
      </c>
      <c r="B5081" s="78" t="s">
        <v>10543</v>
      </c>
    </row>
    <row r="5082" spans="1:2" x14ac:dyDescent="0.25">
      <c r="A5082" s="78" t="s">
        <v>8308</v>
      </c>
      <c r="B5082" s="78" t="s">
        <v>10543</v>
      </c>
    </row>
    <row r="5083" spans="1:2" x14ac:dyDescent="0.25">
      <c r="A5083" s="78" t="s">
        <v>8309</v>
      </c>
      <c r="B5083" s="78" t="s">
        <v>10543</v>
      </c>
    </row>
    <row r="5084" spans="1:2" x14ac:dyDescent="0.25">
      <c r="A5084" s="78" t="s">
        <v>8310</v>
      </c>
      <c r="B5084" s="78" t="s">
        <v>10543</v>
      </c>
    </row>
    <row r="5085" spans="1:2" x14ac:dyDescent="0.25">
      <c r="A5085" s="78" t="s">
        <v>8311</v>
      </c>
      <c r="B5085" s="78" t="s">
        <v>10543</v>
      </c>
    </row>
    <row r="5086" spans="1:2" x14ac:dyDescent="0.25">
      <c r="A5086" s="78" t="s">
        <v>8312</v>
      </c>
      <c r="B5086" s="78" t="s">
        <v>10543</v>
      </c>
    </row>
    <row r="5087" spans="1:2" x14ac:dyDescent="0.25">
      <c r="A5087" s="78" t="s">
        <v>8313</v>
      </c>
      <c r="B5087" s="78" t="s">
        <v>10543</v>
      </c>
    </row>
    <row r="5088" spans="1:2" x14ac:dyDescent="0.25">
      <c r="A5088" s="78" t="s">
        <v>8314</v>
      </c>
      <c r="B5088" s="78" t="s">
        <v>10543</v>
      </c>
    </row>
    <row r="5089" spans="1:2" x14ac:dyDescent="0.25">
      <c r="A5089" s="78" t="s">
        <v>8315</v>
      </c>
      <c r="B5089" s="78" t="s">
        <v>10543</v>
      </c>
    </row>
    <row r="5090" spans="1:2" x14ac:dyDescent="0.25">
      <c r="A5090" s="78" t="s">
        <v>8316</v>
      </c>
      <c r="B5090" s="78" t="s">
        <v>10543</v>
      </c>
    </row>
    <row r="5091" spans="1:2" x14ac:dyDescent="0.25">
      <c r="A5091" s="78" t="s">
        <v>8317</v>
      </c>
      <c r="B5091" s="78" t="s">
        <v>10543</v>
      </c>
    </row>
    <row r="5092" spans="1:2" x14ac:dyDescent="0.25">
      <c r="A5092" s="78" t="s">
        <v>8318</v>
      </c>
      <c r="B5092" s="78" t="s">
        <v>10543</v>
      </c>
    </row>
    <row r="5093" spans="1:2" x14ac:dyDescent="0.25">
      <c r="A5093" s="78" t="s">
        <v>8319</v>
      </c>
      <c r="B5093" s="78" t="s">
        <v>10543</v>
      </c>
    </row>
    <row r="5094" spans="1:2" x14ac:dyDescent="0.25">
      <c r="A5094" s="78" t="s">
        <v>8320</v>
      </c>
      <c r="B5094" s="78" t="s">
        <v>10543</v>
      </c>
    </row>
    <row r="5095" spans="1:2" x14ac:dyDescent="0.25">
      <c r="A5095" s="78" t="s">
        <v>8321</v>
      </c>
      <c r="B5095" s="78" t="s">
        <v>10543</v>
      </c>
    </row>
    <row r="5096" spans="1:2" x14ac:dyDescent="0.25">
      <c r="A5096" s="78" t="s">
        <v>8322</v>
      </c>
      <c r="B5096" s="78" t="s">
        <v>10543</v>
      </c>
    </row>
    <row r="5097" spans="1:2" x14ac:dyDescent="0.25">
      <c r="A5097" s="78" t="s">
        <v>8323</v>
      </c>
      <c r="B5097" s="78" t="s">
        <v>10543</v>
      </c>
    </row>
    <row r="5098" spans="1:2" x14ac:dyDescent="0.25">
      <c r="A5098" s="78" t="s">
        <v>8324</v>
      </c>
      <c r="B5098" s="78" t="s">
        <v>10543</v>
      </c>
    </row>
    <row r="5099" spans="1:2" x14ac:dyDescent="0.25">
      <c r="A5099" s="78" t="s">
        <v>8325</v>
      </c>
      <c r="B5099" s="78" t="s">
        <v>10543</v>
      </c>
    </row>
    <row r="5100" spans="1:2" x14ac:dyDescent="0.25">
      <c r="A5100" s="78" t="s">
        <v>8326</v>
      </c>
      <c r="B5100" s="78" t="s">
        <v>10543</v>
      </c>
    </row>
    <row r="5101" spans="1:2" x14ac:dyDescent="0.25">
      <c r="A5101" s="78" t="s">
        <v>8327</v>
      </c>
      <c r="B5101" s="78" t="s">
        <v>10543</v>
      </c>
    </row>
    <row r="5102" spans="1:2" x14ac:dyDescent="0.25">
      <c r="A5102" s="78" t="s">
        <v>8328</v>
      </c>
      <c r="B5102" s="78" t="s">
        <v>10543</v>
      </c>
    </row>
    <row r="5103" spans="1:2" x14ac:dyDescent="0.25">
      <c r="A5103" s="78" t="s">
        <v>8329</v>
      </c>
      <c r="B5103" s="78" t="s">
        <v>10543</v>
      </c>
    </row>
    <row r="5104" spans="1:2" x14ac:dyDescent="0.25">
      <c r="A5104" s="78" t="s">
        <v>8330</v>
      </c>
      <c r="B5104" s="78" t="s">
        <v>10543</v>
      </c>
    </row>
    <row r="5105" spans="1:2" x14ac:dyDescent="0.25">
      <c r="A5105" s="78" t="s">
        <v>8331</v>
      </c>
      <c r="B5105" s="78" t="s">
        <v>10543</v>
      </c>
    </row>
    <row r="5106" spans="1:2" x14ac:dyDescent="0.25">
      <c r="A5106" s="78" t="s">
        <v>8332</v>
      </c>
      <c r="B5106" s="78" t="s">
        <v>10543</v>
      </c>
    </row>
    <row r="5107" spans="1:2" x14ac:dyDescent="0.25">
      <c r="A5107" s="78" t="s">
        <v>8333</v>
      </c>
      <c r="B5107" s="78" t="s">
        <v>10543</v>
      </c>
    </row>
    <row r="5108" spans="1:2" x14ac:dyDescent="0.25">
      <c r="A5108" s="78" t="s">
        <v>8334</v>
      </c>
      <c r="B5108" s="78" t="s">
        <v>10543</v>
      </c>
    </row>
    <row r="5109" spans="1:2" x14ac:dyDescent="0.25">
      <c r="A5109" s="78" t="s">
        <v>8335</v>
      </c>
      <c r="B5109" s="78" t="s">
        <v>10543</v>
      </c>
    </row>
    <row r="5110" spans="1:2" x14ac:dyDescent="0.25">
      <c r="A5110" s="78" t="s">
        <v>8336</v>
      </c>
      <c r="B5110" s="78" t="s">
        <v>10543</v>
      </c>
    </row>
    <row r="5111" spans="1:2" x14ac:dyDescent="0.25">
      <c r="A5111" s="78" t="s">
        <v>8337</v>
      </c>
      <c r="B5111" s="78" t="s">
        <v>10543</v>
      </c>
    </row>
    <row r="5112" spans="1:2" x14ac:dyDescent="0.25">
      <c r="A5112" s="78" t="s">
        <v>8338</v>
      </c>
      <c r="B5112" s="78" t="s">
        <v>10543</v>
      </c>
    </row>
    <row r="5113" spans="1:2" x14ac:dyDescent="0.25">
      <c r="A5113" s="78" t="s">
        <v>8339</v>
      </c>
      <c r="B5113" s="78" t="s">
        <v>10543</v>
      </c>
    </row>
    <row r="5114" spans="1:2" x14ac:dyDescent="0.25">
      <c r="A5114" s="78" t="s">
        <v>8340</v>
      </c>
      <c r="B5114" s="78" t="s">
        <v>10543</v>
      </c>
    </row>
    <row r="5115" spans="1:2" x14ac:dyDescent="0.25">
      <c r="A5115" s="78" t="s">
        <v>8341</v>
      </c>
      <c r="B5115" s="78" t="s">
        <v>10543</v>
      </c>
    </row>
    <row r="5116" spans="1:2" x14ac:dyDescent="0.25">
      <c r="A5116" s="78" t="s">
        <v>8342</v>
      </c>
      <c r="B5116" s="78" t="s">
        <v>10543</v>
      </c>
    </row>
    <row r="5117" spans="1:2" x14ac:dyDescent="0.25">
      <c r="A5117" s="78" t="s">
        <v>8343</v>
      </c>
      <c r="B5117" s="78" t="s">
        <v>10543</v>
      </c>
    </row>
    <row r="5118" spans="1:2" x14ac:dyDescent="0.25">
      <c r="A5118" s="78" t="s">
        <v>8344</v>
      </c>
      <c r="B5118" s="78" t="s">
        <v>10543</v>
      </c>
    </row>
    <row r="5119" spans="1:2" x14ac:dyDescent="0.25">
      <c r="A5119" s="78" t="s">
        <v>8345</v>
      </c>
      <c r="B5119" s="78" t="s">
        <v>10543</v>
      </c>
    </row>
    <row r="5120" spans="1:2" x14ac:dyDescent="0.25">
      <c r="A5120" s="78" t="s">
        <v>8346</v>
      </c>
      <c r="B5120" s="78" t="s">
        <v>10543</v>
      </c>
    </row>
    <row r="5121" spans="1:2" x14ac:dyDescent="0.25">
      <c r="A5121" s="78" t="s">
        <v>8347</v>
      </c>
      <c r="B5121" s="78" t="s">
        <v>10543</v>
      </c>
    </row>
    <row r="5122" spans="1:2" x14ac:dyDescent="0.25">
      <c r="A5122" s="78" t="s">
        <v>8348</v>
      </c>
      <c r="B5122" s="78" t="s">
        <v>10543</v>
      </c>
    </row>
    <row r="5123" spans="1:2" x14ac:dyDescent="0.25">
      <c r="A5123" s="78" t="s">
        <v>8349</v>
      </c>
      <c r="B5123" s="78" t="s">
        <v>10543</v>
      </c>
    </row>
    <row r="5124" spans="1:2" x14ac:dyDescent="0.25">
      <c r="A5124" s="78" t="s">
        <v>8350</v>
      </c>
      <c r="B5124" s="78" t="s">
        <v>10543</v>
      </c>
    </row>
    <row r="5125" spans="1:2" x14ac:dyDescent="0.25">
      <c r="A5125" s="78" t="s">
        <v>8351</v>
      </c>
      <c r="B5125" s="78" t="s">
        <v>10543</v>
      </c>
    </row>
    <row r="5126" spans="1:2" x14ac:dyDescent="0.25">
      <c r="A5126" s="78" t="s">
        <v>8352</v>
      </c>
      <c r="B5126" s="78" t="s">
        <v>10543</v>
      </c>
    </row>
    <row r="5127" spans="1:2" x14ac:dyDescent="0.25">
      <c r="A5127" s="78" t="s">
        <v>8353</v>
      </c>
      <c r="B5127" s="78" t="s">
        <v>10543</v>
      </c>
    </row>
    <row r="5128" spans="1:2" x14ac:dyDescent="0.25">
      <c r="A5128" s="78" t="s">
        <v>8354</v>
      </c>
      <c r="B5128" s="78" t="s">
        <v>10543</v>
      </c>
    </row>
    <row r="5129" spans="1:2" x14ac:dyDescent="0.25">
      <c r="A5129" s="78" t="s">
        <v>8355</v>
      </c>
      <c r="B5129" s="78" t="s">
        <v>10543</v>
      </c>
    </row>
    <row r="5130" spans="1:2" x14ac:dyDescent="0.25">
      <c r="A5130" s="78" t="s">
        <v>8356</v>
      </c>
      <c r="B5130" s="78" t="s">
        <v>10543</v>
      </c>
    </row>
    <row r="5131" spans="1:2" x14ac:dyDescent="0.25">
      <c r="A5131" s="78" t="s">
        <v>8357</v>
      </c>
      <c r="B5131" s="78" t="s">
        <v>10543</v>
      </c>
    </row>
    <row r="5132" spans="1:2" x14ac:dyDescent="0.25">
      <c r="A5132" s="78" t="s">
        <v>8358</v>
      </c>
      <c r="B5132" s="78" t="s">
        <v>10543</v>
      </c>
    </row>
    <row r="5133" spans="1:2" x14ac:dyDescent="0.25">
      <c r="A5133" s="78" t="s">
        <v>8359</v>
      </c>
      <c r="B5133" s="78" t="s">
        <v>10543</v>
      </c>
    </row>
    <row r="5134" spans="1:2" x14ac:dyDescent="0.25">
      <c r="A5134" s="78" t="s">
        <v>8360</v>
      </c>
      <c r="B5134" s="78" t="s">
        <v>10543</v>
      </c>
    </row>
    <row r="5135" spans="1:2" x14ac:dyDescent="0.25">
      <c r="A5135" s="78" t="s">
        <v>8361</v>
      </c>
      <c r="B5135" s="78" t="s">
        <v>10543</v>
      </c>
    </row>
    <row r="5136" spans="1:2" x14ac:dyDescent="0.25">
      <c r="A5136" s="78" t="s">
        <v>8362</v>
      </c>
      <c r="B5136" s="78" t="s">
        <v>10543</v>
      </c>
    </row>
    <row r="5137" spans="1:2" x14ac:dyDescent="0.25">
      <c r="A5137" s="78" t="s">
        <v>8363</v>
      </c>
      <c r="B5137" s="78" t="s">
        <v>10543</v>
      </c>
    </row>
    <row r="5138" spans="1:2" x14ac:dyDescent="0.25">
      <c r="A5138" s="78" t="s">
        <v>8364</v>
      </c>
      <c r="B5138" s="78" t="s">
        <v>10543</v>
      </c>
    </row>
    <row r="5139" spans="1:2" x14ac:dyDescent="0.25">
      <c r="A5139" s="78" t="s">
        <v>8365</v>
      </c>
      <c r="B5139" s="78" t="s">
        <v>10543</v>
      </c>
    </row>
    <row r="5140" spans="1:2" x14ac:dyDescent="0.25">
      <c r="A5140" s="78" t="s">
        <v>8366</v>
      </c>
      <c r="B5140" s="78" t="s">
        <v>10543</v>
      </c>
    </row>
    <row r="5141" spans="1:2" x14ac:dyDescent="0.25">
      <c r="A5141" s="78" t="s">
        <v>8367</v>
      </c>
      <c r="B5141" s="78" t="s">
        <v>10543</v>
      </c>
    </row>
    <row r="5142" spans="1:2" x14ac:dyDescent="0.25">
      <c r="A5142" s="78" t="s">
        <v>8368</v>
      </c>
      <c r="B5142" s="78" t="s">
        <v>10543</v>
      </c>
    </row>
    <row r="5143" spans="1:2" x14ac:dyDescent="0.25">
      <c r="A5143" s="78" t="s">
        <v>8369</v>
      </c>
      <c r="B5143" s="78" t="s">
        <v>10543</v>
      </c>
    </row>
    <row r="5144" spans="1:2" x14ac:dyDescent="0.25">
      <c r="A5144" s="78" t="s">
        <v>8370</v>
      </c>
      <c r="B5144" s="78" t="s">
        <v>10543</v>
      </c>
    </row>
    <row r="5145" spans="1:2" x14ac:dyDescent="0.25">
      <c r="A5145" s="78" t="s">
        <v>8371</v>
      </c>
      <c r="B5145" s="78" t="s">
        <v>10543</v>
      </c>
    </row>
    <row r="5146" spans="1:2" x14ac:dyDescent="0.25">
      <c r="A5146" s="78" t="s">
        <v>8372</v>
      </c>
      <c r="B5146" s="78" t="s">
        <v>10543</v>
      </c>
    </row>
    <row r="5147" spans="1:2" x14ac:dyDescent="0.25">
      <c r="A5147" s="78" t="s">
        <v>8373</v>
      </c>
      <c r="B5147" s="78" t="s">
        <v>10543</v>
      </c>
    </row>
    <row r="5148" spans="1:2" x14ac:dyDescent="0.25">
      <c r="A5148" s="78" t="s">
        <v>8374</v>
      </c>
      <c r="B5148" s="78" t="s">
        <v>10543</v>
      </c>
    </row>
    <row r="5149" spans="1:2" x14ac:dyDescent="0.25">
      <c r="A5149" s="78" t="s">
        <v>8375</v>
      </c>
      <c r="B5149" s="78" t="s">
        <v>10543</v>
      </c>
    </row>
    <row r="5150" spans="1:2" x14ac:dyDescent="0.25">
      <c r="A5150" s="78" t="s">
        <v>8376</v>
      </c>
      <c r="B5150" s="78" t="s">
        <v>10543</v>
      </c>
    </row>
    <row r="5151" spans="1:2" x14ac:dyDescent="0.25">
      <c r="A5151" s="78" t="s">
        <v>8377</v>
      </c>
      <c r="B5151" s="78" t="s">
        <v>10543</v>
      </c>
    </row>
    <row r="5152" spans="1:2" x14ac:dyDescent="0.25">
      <c r="A5152" s="78" t="s">
        <v>8378</v>
      </c>
      <c r="B5152" s="78" t="s">
        <v>10543</v>
      </c>
    </row>
    <row r="5153" spans="1:2" x14ac:dyDescent="0.25">
      <c r="A5153" s="78" t="s">
        <v>8379</v>
      </c>
      <c r="B5153" s="78" t="s">
        <v>10543</v>
      </c>
    </row>
    <row r="5154" spans="1:2" x14ac:dyDescent="0.25">
      <c r="A5154" s="78" t="s">
        <v>8380</v>
      </c>
      <c r="B5154" s="78" t="s">
        <v>10543</v>
      </c>
    </row>
    <row r="5155" spans="1:2" x14ac:dyDescent="0.25">
      <c r="A5155" s="78" t="s">
        <v>8381</v>
      </c>
      <c r="B5155" s="78" t="s">
        <v>10543</v>
      </c>
    </row>
    <row r="5156" spans="1:2" x14ac:dyDescent="0.25">
      <c r="A5156" s="78" t="s">
        <v>8382</v>
      </c>
      <c r="B5156" s="78" t="s">
        <v>10543</v>
      </c>
    </row>
    <row r="5157" spans="1:2" x14ac:dyDescent="0.25">
      <c r="A5157" s="78" t="s">
        <v>8383</v>
      </c>
      <c r="B5157" s="78" t="s">
        <v>10543</v>
      </c>
    </row>
    <row r="5158" spans="1:2" x14ac:dyDescent="0.25">
      <c r="A5158" s="78" t="s">
        <v>8384</v>
      </c>
      <c r="B5158" s="78" t="s">
        <v>10543</v>
      </c>
    </row>
    <row r="5159" spans="1:2" x14ac:dyDescent="0.25">
      <c r="A5159" s="78" t="s">
        <v>8385</v>
      </c>
      <c r="B5159" s="78" t="s">
        <v>10543</v>
      </c>
    </row>
    <row r="5160" spans="1:2" x14ac:dyDescent="0.25">
      <c r="A5160" s="78" t="s">
        <v>8386</v>
      </c>
      <c r="B5160" s="78" t="s">
        <v>10543</v>
      </c>
    </row>
    <row r="5161" spans="1:2" x14ac:dyDescent="0.25">
      <c r="A5161" s="78" t="s">
        <v>8387</v>
      </c>
      <c r="B5161" s="78" t="s">
        <v>10543</v>
      </c>
    </row>
    <row r="5162" spans="1:2" x14ac:dyDescent="0.25">
      <c r="A5162" s="78" t="s">
        <v>8388</v>
      </c>
      <c r="B5162" s="78" t="s">
        <v>10543</v>
      </c>
    </row>
    <row r="5163" spans="1:2" x14ac:dyDescent="0.25">
      <c r="A5163" s="78" t="s">
        <v>8389</v>
      </c>
      <c r="B5163" s="78" t="s">
        <v>10543</v>
      </c>
    </row>
    <row r="5164" spans="1:2" x14ac:dyDescent="0.25">
      <c r="A5164" s="78" t="s">
        <v>8390</v>
      </c>
      <c r="B5164" s="78" t="s">
        <v>10543</v>
      </c>
    </row>
    <row r="5165" spans="1:2" x14ac:dyDescent="0.25">
      <c r="A5165" s="78" t="s">
        <v>8391</v>
      </c>
      <c r="B5165" s="78" t="s">
        <v>10543</v>
      </c>
    </row>
    <row r="5166" spans="1:2" x14ac:dyDescent="0.25">
      <c r="A5166" s="78" t="s">
        <v>8392</v>
      </c>
      <c r="B5166" s="78" t="s">
        <v>10543</v>
      </c>
    </row>
    <row r="5167" spans="1:2" x14ac:dyDescent="0.25">
      <c r="A5167" s="78" t="s">
        <v>8393</v>
      </c>
      <c r="B5167" s="78" t="s">
        <v>10543</v>
      </c>
    </row>
    <row r="5168" spans="1:2" x14ac:dyDescent="0.25">
      <c r="A5168" s="78" t="s">
        <v>8394</v>
      </c>
      <c r="B5168" s="78" t="s">
        <v>10543</v>
      </c>
    </row>
    <row r="5169" spans="1:2" x14ac:dyDescent="0.25">
      <c r="A5169" s="78" t="s">
        <v>8395</v>
      </c>
      <c r="B5169" s="78" t="s">
        <v>10543</v>
      </c>
    </row>
    <row r="5170" spans="1:2" x14ac:dyDescent="0.25">
      <c r="A5170" s="78" t="s">
        <v>8396</v>
      </c>
      <c r="B5170" s="78" t="s">
        <v>10543</v>
      </c>
    </row>
    <row r="5171" spans="1:2" x14ac:dyDescent="0.25">
      <c r="A5171" s="78" t="s">
        <v>8397</v>
      </c>
      <c r="B5171" s="78" t="s">
        <v>10543</v>
      </c>
    </row>
    <row r="5172" spans="1:2" x14ac:dyDescent="0.25">
      <c r="A5172" s="78" t="s">
        <v>8398</v>
      </c>
      <c r="B5172" s="78" t="s">
        <v>10543</v>
      </c>
    </row>
    <row r="5173" spans="1:2" x14ac:dyDescent="0.25">
      <c r="A5173" s="78" t="s">
        <v>8399</v>
      </c>
      <c r="B5173" s="78" t="s">
        <v>10543</v>
      </c>
    </row>
    <row r="5174" spans="1:2" x14ac:dyDescent="0.25">
      <c r="A5174" s="78" t="s">
        <v>8400</v>
      </c>
      <c r="B5174" s="78" t="s">
        <v>10543</v>
      </c>
    </row>
    <row r="5175" spans="1:2" x14ac:dyDescent="0.25">
      <c r="A5175" s="78" t="s">
        <v>8401</v>
      </c>
      <c r="B5175" s="78" t="s">
        <v>10543</v>
      </c>
    </row>
    <row r="5176" spans="1:2" x14ac:dyDescent="0.25">
      <c r="A5176" s="78" t="s">
        <v>8402</v>
      </c>
      <c r="B5176" s="78" t="s">
        <v>10543</v>
      </c>
    </row>
    <row r="5177" spans="1:2" x14ac:dyDescent="0.25">
      <c r="A5177" s="78" t="s">
        <v>8403</v>
      </c>
      <c r="B5177" s="78" t="s">
        <v>10543</v>
      </c>
    </row>
    <row r="5178" spans="1:2" x14ac:dyDescent="0.25">
      <c r="A5178" s="78" t="s">
        <v>8404</v>
      </c>
      <c r="B5178" s="78" t="s">
        <v>10543</v>
      </c>
    </row>
    <row r="5179" spans="1:2" x14ac:dyDescent="0.25">
      <c r="A5179" s="78" t="s">
        <v>8405</v>
      </c>
      <c r="B5179" s="78" t="s">
        <v>10543</v>
      </c>
    </row>
    <row r="5180" spans="1:2" x14ac:dyDescent="0.25">
      <c r="A5180" s="78" t="s">
        <v>8406</v>
      </c>
      <c r="B5180" s="78" t="s">
        <v>10543</v>
      </c>
    </row>
    <row r="5181" spans="1:2" x14ac:dyDescent="0.25">
      <c r="A5181" s="78" t="s">
        <v>8407</v>
      </c>
      <c r="B5181" s="78" t="s">
        <v>10543</v>
      </c>
    </row>
    <row r="5182" spans="1:2" x14ac:dyDescent="0.25">
      <c r="A5182" s="78" t="s">
        <v>8408</v>
      </c>
      <c r="B5182" s="78" t="s">
        <v>10543</v>
      </c>
    </row>
    <row r="5183" spans="1:2" x14ac:dyDescent="0.25">
      <c r="A5183" s="78" t="s">
        <v>8409</v>
      </c>
      <c r="B5183" s="78" t="s">
        <v>10543</v>
      </c>
    </row>
    <row r="5184" spans="1:2" x14ac:dyDescent="0.25">
      <c r="A5184" s="78" t="s">
        <v>8410</v>
      </c>
      <c r="B5184" s="78" t="s">
        <v>10543</v>
      </c>
    </row>
    <row r="5185" spans="1:2" x14ac:dyDescent="0.25">
      <c r="A5185" s="78" t="s">
        <v>8411</v>
      </c>
      <c r="B5185" s="78" t="s">
        <v>10543</v>
      </c>
    </row>
    <row r="5186" spans="1:2" x14ac:dyDescent="0.25">
      <c r="A5186" s="78" t="s">
        <v>8412</v>
      </c>
      <c r="B5186" s="78" t="s">
        <v>10543</v>
      </c>
    </row>
    <row r="5187" spans="1:2" x14ac:dyDescent="0.25">
      <c r="A5187" s="78" t="s">
        <v>8413</v>
      </c>
      <c r="B5187" s="78" t="s">
        <v>10543</v>
      </c>
    </row>
    <row r="5188" spans="1:2" x14ac:dyDescent="0.25">
      <c r="A5188" s="78" t="s">
        <v>8414</v>
      </c>
      <c r="B5188" s="78" t="s">
        <v>10543</v>
      </c>
    </row>
    <row r="5189" spans="1:2" x14ac:dyDescent="0.25">
      <c r="A5189" s="78" t="s">
        <v>8415</v>
      </c>
      <c r="B5189" s="78" t="s">
        <v>10543</v>
      </c>
    </row>
    <row r="5190" spans="1:2" x14ac:dyDescent="0.25">
      <c r="A5190" s="78" t="s">
        <v>8416</v>
      </c>
      <c r="B5190" s="78" t="s">
        <v>10543</v>
      </c>
    </row>
    <row r="5191" spans="1:2" x14ac:dyDescent="0.25">
      <c r="A5191" s="78" t="s">
        <v>8417</v>
      </c>
      <c r="B5191" s="78" t="s">
        <v>10543</v>
      </c>
    </row>
    <row r="5192" spans="1:2" x14ac:dyDescent="0.25">
      <c r="A5192" s="78" t="s">
        <v>8418</v>
      </c>
      <c r="B5192" s="78" t="s">
        <v>10543</v>
      </c>
    </row>
    <row r="5193" spans="1:2" x14ac:dyDescent="0.25">
      <c r="A5193" s="78" t="s">
        <v>8419</v>
      </c>
      <c r="B5193" s="78" t="s">
        <v>10543</v>
      </c>
    </row>
    <row r="5194" spans="1:2" x14ac:dyDescent="0.25">
      <c r="A5194" s="78" t="s">
        <v>8420</v>
      </c>
      <c r="B5194" s="78" t="s">
        <v>10543</v>
      </c>
    </row>
    <row r="5195" spans="1:2" x14ac:dyDescent="0.25">
      <c r="A5195" s="78" t="s">
        <v>8421</v>
      </c>
      <c r="B5195" s="78" t="s">
        <v>10543</v>
      </c>
    </row>
    <row r="5196" spans="1:2" x14ac:dyDescent="0.25">
      <c r="A5196" s="78" t="s">
        <v>8422</v>
      </c>
      <c r="B5196" s="78" t="s">
        <v>10543</v>
      </c>
    </row>
    <row r="5197" spans="1:2" x14ac:dyDescent="0.25">
      <c r="A5197" s="78" t="s">
        <v>8423</v>
      </c>
      <c r="B5197" s="78" t="s">
        <v>10543</v>
      </c>
    </row>
    <row r="5198" spans="1:2" x14ac:dyDescent="0.25">
      <c r="A5198" s="78" t="s">
        <v>8424</v>
      </c>
      <c r="B5198" s="78" t="s">
        <v>10543</v>
      </c>
    </row>
    <row r="5199" spans="1:2" x14ac:dyDescent="0.25">
      <c r="A5199" s="78" t="s">
        <v>8425</v>
      </c>
      <c r="B5199" s="78" t="s">
        <v>10543</v>
      </c>
    </row>
    <row r="5200" spans="1:2" x14ac:dyDescent="0.25">
      <c r="A5200" s="78" t="s">
        <v>8426</v>
      </c>
      <c r="B5200" s="78" t="s">
        <v>10543</v>
      </c>
    </row>
    <row r="5201" spans="1:2" x14ac:dyDescent="0.25">
      <c r="A5201" s="78" t="s">
        <v>8427</v>
      </c>
      <c r="B5201" s="78" t="s">
        <v>10543</v>
      </c>
    </row>
    <row r="5202" spans="1:2" x14ac:dyDescent="0.25">
      <c r="A5202" s="78" t="s">
        <v>8428</v>
      </c>
      <c r="B5202" s="78" t="s">
        <v>10543</v>
      </c>
    </row>
    <row r="5203" spans="1:2" x14ac:dyDescent="0.25">
      <c r="A5203" s="78" t="s">
        <v>8429</v>
      </c>
      <c r="B5203" s="78" t="s">
        <v>10543</v>
      </c>
    </row>
    <row r="5204" spans="1:2" x14ac:dyDescent="0.25">
      <c r="A5204" s="78" t="s">
        <v>8430</v>
      </c>
      <c r="B5204" s="78" t="s">
        <v>10543</v>
      </c>
    </row>
    <row r="5205" spans="1:2" x14ac:dyDescent="0.25">
      <c r="A5205" s="78" t="s">
        <v>8431</v>
      </c>
      <c r="B5205" s="78" t="s">
        <v>10543</v>
      </c>
    </row>
    <row r="5206" spans="1:2" x14ac:dyDescent="0.25">
      <c r="A5206" s="78" t="s">
        <v>8432</v>
      </c>
      <c r="B5206" s="78" t="s">
        <v>10543</v>
      </c>
    </row>
    <row r="5207" spans="1:2" x14ac:dyDescent="0.25">
      <c r="A5207" s="78" t="s">
        <v>8433</v>
      </c>
      <c r="B5207" s="78" t="s">
        <v>10543</v>
      </c>
    </row>
    <row r="5208" spans="1:2" x14ac:dyDescent="0.25">
      <c r="A5208" s="78" t="s">
        <v>8434</v>
      </c>
      <c r="B5208" s="78" t="s">
        <v>10543</v>
      </c>
    </row>
    <row r="5209" spans="1:2" x14ac:dyDescent="0.25">
      <c r="A5209" s="78" t="s">
        <v>8435</v>
      </c>
      <c r="B5209" s="78" t="s">
        <v>10543</v>
      </c>
    </row>
    <row r="5210" spans="1:2" x14ac:dyDescent="0.25">
      <c r="A5210" s="78" t="s">
        <v>8436</v>
      </c>
      <c r="B5210" s="78" t="s">
        <v>10543</v>
      </c>
    </row>
    <row r="5211" spans="1:2" x14ac:dyDescent="0.25">
      <c r="A5211" s="78" t="s">
        <v>8437</v>
      </c>
      <c r="B5211" s="78" t="s">
        <v>10543</v>
      </c>
    </row>
    <row r="5212" spans="1:2" x14ac:dyDescent="0.25">
      <c r="A5212" s="78" t="s">
        <v>8438</v>
      </c>
      <c r="B5212" s="78" t="s">
        <v>10543</v>
      </c>
    </row>
    <row r="5213" spans="1:2" x14ac:dyDescent="0.25">
      <c r="A5213" s="78" t="s">
        <v>8439</v>
      </c>
      <c r="B5213" s="78" t="s">
        <v>10543</v>
      </c>
    </row>
    <row r="5214" spans="1:2" x14ac:dyDescent="0.25">
      <c r="A5214" s="78" t="s">
        <v>8440</v>
      </c>
      <c r="B5214" s="78" t="s">
        <v>10543</v>
      </c>
    </row>
    <row r="5215" spans="1:2" x14ac:dyDescent="0.25">
      <c r="A5215" s="78" t="s">
        <v>8441</v>
      </c>
      <c r="B5215" s="78" t="s">
        <v>10543</v>
      </c>
    </row>
    <row r="5216" spans="1:2" x14ac:dyDescent="0.25">
      <c r="A5216" s="78" t="s">
        <v>8442</v>
      </c>
      <c r="B5216" s="78" t="s">
        <v>10543</v>
      </c>
    </row>
    <row r="5217" spans="1:2" x14ac:dyDescent="0.25">
      <c r="A5217" s="78" t="s">
        <v>8443</v>
      </c>
      <c r="B5217" s="78" t="s">
        <v>10543</v>
      </c>
    </row>
    <row r="5218" spans="1:2" x14ac:dyDescent="0.25">
      <c r="A5218" s="78" t="s">
        <v>8444</v>
      </c>
      <c r="B5218" s="78" t="s">
        <v>10543</v>
      </c>
    </row>
    <row r="5219" spans="1:2" x14ac:dyDescent="0.25">
      <c r="A5219" s="78" t="s">
        <v>8445</v>
      </c>
      <c r="B5219" s="78" t="s">
        <v>10543</v>
      </c>
    </row>
    <row r="5220" spans="1:2" x14ac:dyDescent="0.25">
      <c r="A5220" s="78" t="s">
        <v>8446</v>
      </c>
      <c r="B5220" s="78" t="s">
        <v>10543</v>
      </c>
    </row>
    <row r="5221" spans="1:2" x14ac:dyDescent="0.25">
      <c r="A5221" s="78" t="s">
        <v>8447</v>
      </c>
      <c r="B5221" s="78" t="s">
        <v>10543</v>
      </c>
    </row>
    <row r="5222" spans="1:2" x14ac:dyDescent="0.25">
      <c r="A5222" s="78" t="s">
        <v>8448</v>
      </c>
      <c r="B5222" s="78" t="s">
        <v>10543</v>
      </c>
    </row>
    <row r="5223" spans="1:2" x14ac:dyDescent="0.25">
      <c r="A5223" s="78" t="s">
        <v>8449</v>
      </c>
      <c r="B5223" s="78" t="s">
        <v>10543</v>
      </c>
    </row>
    <row r="5224" spans="1:2" x14ac:dyDescent="0.25">
      <c r="A5224" s="78" t="s">
        <v>2935</v>
      </c>
      <c r="B5224" s="78" t="s">
        <v>10543</v>
      </c>
    </row>
    <row r="5225" spans="1:2" x14ac:dyDescent="0.25">
      <c r="A5225" s="78" t="s">
        <v>8450</v>
      </c>
      <c r="B5225" s="78" t="s">
        <v>10543</v>
      </c>
    </row>
    <row r="5226" spans="1:2" x14ac:dyDescent="0.25">
      <c r="A5226" s="78" t="s">
        <v>8451</v>
      </c>
      <c r="B5226" s="78" t="s">
        <v>10543</v>
      </c>
    </row>
    <row r="5227" spans="1:2" x14ac:dyDescent="0.25">
      <c r="A5227" s="78" t="s">
        <v>8452</v>
      </c>
      <c r="B5227" s="78" t="s">
        <v>10543</v>
      </c>
    </row>
    <row r="5228" spans="1:2" x14ac:dyDescent="0.25">
      <c r="A5228" s="78" t="s">
        <v>8453</v>
      </c>
      <c r="B5228" s="78" t="s">
        <v>10543</v>
      </c>
    </row>
    <row r="5229" spans="1:2" x14ac:dyDescent="0.25">
      <c r="A5229" s="78" t="s">
        <v>8454</v>
      </c>
      <c r="B5229" s="78" t="s">
        <v>10543</v>
      </c>
    </row>
    <row r="5230" spans="1:2" x14ac:dyDescent="0.25">
      <c r="A5230" s="78" t="s">
        <v>8455</v>
      </c>
      <c r="B5230" s="78" t="s">
        <v>10543</v>
      </c>
    </row>
    <row r="5231" spans="1:2" x14ac:dyDescent="0.25">
      <c r="A5231" s="78" t="s">
        <v>8456</v>
      </c>
      <c r="B5231" s="78" t="s">
        <v>10543</v>
      </c>
    </row>
    <row r="5232" spans="1:2" x14ac:dyDescent="0.25">
      <c r="A5232" s="78" t="s">
        <v>8457</v>
      </c>
      <c r="B5232" s="78" t="s">
        <v>10543</v>
      </c>
    </row>
    <row r="5233" spans="1:2" x14ac:dyDescent="0.25">
      <c r="A5233" s="78" t="s">
        <v>8458</v>
      </c>
      <c r="B5233" s="78" t="s">
        <v>10543</v>
      </c>
    </row>
    <row r="5234" spans="1:2" x14ac:dyDescent="0.25">
      <c r="A5234" s="78" t="s">
        <v>8459</v>
      </c>
      <c r="B5234" s="78" t="s">
        <v>10543</v>
      </c>
    </row>
    <row r="5235" spans="1:2" x14ac:dyDescent="0.25">
      <c r="A5235" s="78" t="s">
        <v>8460</v>
      </c>
      <c r="B5235" s="78" t="s">
        <v>10543</v>
      </c>
    </row>
    <row r="5236" spans="1:2" x14ac:dyDescent="0.25">
      <c r="A5236" s="78" t="s">
        <v>8461</v>
      </c>
      <c r="B5236" s="78" t="s">
        <v>10543</v>
      </c>
    </row>
    <row r="5237" spans="1:2" x14ac:dyDescent="0.25">
      <c r="A5237" s="78" t="s">
        <v>8462</v>
      </c>
      <c r="B5237" s="78" t="s">
        <v>10543</v>
      </c>
    </row>
    <row r="5238" spans="1:2" x14ac:dyDescent="0.25">
      <c r="A5238" s="78" t="s">
        <v>8463</v>
      </c>
      <c r="B5238" s="78" t="s">
        <v>10543</v>
      </c>
    </row>
    <row r="5239" spans="1:2" x14ac:dyDescent="0.25">
      <c r="A5239" s="78" t="s">
        <v>8464</v>
      </c>
      <c r="B5239" s="78" t="s">
        <v>10543</v>
      </c>
    </row>
    <row r="5240" spans="1:2" x14ac:dyDescent="0.25">
      <c r="A5240" s="78" t="s">
        <v>8465</v>
      </c>
      <c r="B5240" s="78" t="s">
        <v>10543</v>
      </c>
    </row>
    <row r="5241" spans="1:2" x14ac:dyDescent="0.25">
      <c r="A5241" s="78" t="s">
        <v>8466</v>
      </c>
      <c r="B5241" s="78" t="s">
        <v>10543</v>
      </c>
    </row>
    <row r="5242" spans="1:2" x14ac:dyDescent="0.25">
      <c r="A5242" s="78" t="s">
        <v>8467</v>
      </c>
      <c r="B5242" s="78" t="s">
        <v>10543</v>
      </c>
    </row>
    <row r="5243" spans="1:2" x14ac:dyDescent="0.25">
      <c r="A5243" s="78" t="s">
        <v>8468</v>
      </c>
      <c r="B5243" s="78" t="s">
        <v>10543</v>
      </c>
    </row>
    <row r="5244" spans="1:2" x14ac:dyDescent="0.25">
      <c r="A5244" s="78" t="s">
        <v>8469</v>
      </c>
      <c r="B5244" s="78" t="s">
        <v>10543</v>
      </c>
    </row>
    <row r="5245" spans="1:2" x14ac:dyDescent="0.25">
      <c r="A5245" s="78" t="s">
        <v>8470</v>
      </c>
      <c r="B5245" s="78" t="s">
        <v>10543</v>
      </c>
    </row>
    <row r="5246" spans="1:2" x14ac:dyDescent="0.25">
      <c r="A5246" s="78" t="s">
        <v>8471</v>
      </c>
      <c r="B5246" s="78" t="s">
        <v>10543</v>
      </c>
    </row>
    <row r="5247" spans="1:2" x14ac:dyDescent="0.25">
      <c r="A5247" s="78" t="s">
        <v>8472</v>
      </c>
      <c r="B5247" s="78" t="s">
        <v>10543</v>
      </c>
    </row>
    <row r="5248" spans="1:2" x14ac:dyDescent="0.25">
      <c r="A5248" s="78" t="s">
        <v>8473</v>
      </c>
      <c r="B5248" s="78" t="s">
        <v>10543</v>
      </c>
    </row>
    <row r="5249" spans="1:2" x14ac:dyDescent="0.25">
      <c r="A5249" s="78" t="s">
        <v>8474</v>
      </c>
      <c r="B5249" s="78" t="s">
        <v>10543</v>
      </c>
    </row>
    <row r="5250" spans="1:2" x14ac:dyDescent="0.25">
      <c r="A5250" s="78" t="s">
        <v>8475</v>
      </c>
      <c r="B5250" s="78" t="s">
        <v>10543</v>
      </c>
    </row>
    <row r="5251" spans="1:2" x14ac:dyDescent="0.25">
      <c r="A5251" s="78" t="s">
        <v>8476</v>
      </c>
      <c r="B5251" s="78" t="s">
        <v>10543</v>
      </c>
    </row>
    <row r="5252" spans="1:2" x14ac:dyDescent="0.25">
      <c r="A5252" s="78" t="s">
        <v>8477</v>
      </c>
      <c r="B5252" s="78" t="s">
        <v>10543</v>
      </c>
    </row>
    <row r="5253" spans="1:2" x14ac:dyDescent="0.25">
      <c r="A5253" s="78" t="s">
        <v>8478</v>
      </c>
      <c r="B5253" s="78" t="s">
        <v>10543</v>
      </c>
    </row>
    <row r="5254" spans="1:2" x14ac:dyDescent="0.25">
      <c r="A5254" s="78" t="s">
        <v>8479</v>
      </c>
      <c r="B5254" s="78" t="s">
        <v>10543</v>
      </c>
    </row>
    <row r="5255" spans="1:2" x14ac:dyDescent="0.25">
      <c r="A5255" s="78" t="s">
        <v>8480</v>
      </c>
      <c r="B5255" s="78" t="s">
        <v>10543</v>
      </c>
    </row>
    <row r="5256" spans="1:2" x14ac:dyDescent="0.25">
      <c r="A5256" s="78" t="s">
        <v>8481</v>
      </c>
      <c r="B5256" s="78" t="s">
        <v>10543</v>
      </c>
    </row>
    <row r="5257" spans="1:2" x14ac:dyDescent="0.25">
      <c r="A5257" s="78" t="s">
        <v>8482</v>
      </c>
      <c r="B5257" s="78" t="s">
        <v>10543</v>
      </c>
    </row>
    <row r="5258" spans="1:2" x14ac:dyDescent="0.25">
      <c r="A5258" s="78" t="s">
        <v>8483</v>
      </c>
      <c r="B5258" s="78" t="s">
        <v>10543</v>
      </c>
    </row>
    <row r="5259" spans="1:2" x14ac:dyDescent="0.25">
      <c r="A5259" s="78" t="s">
        <v>8484</v>
      </c>
      <c r="B5259" s="78" t="s">
        <v>10543</v>
      </c>
    </row>
    <row r="5260" spans="1:2" x14ac:dyDescent="0.25">
      <c r="A5260" s="78" t="s">
        <v>8485</v>
      </c>
      <c r="B5260" s="78" t="s">
        <v>10543</v>
      </c>
    </row>
    <row r="5261" spans="1:2" x14ac:dyDescent="0.25">
      <c r="A5261" s="78" t="s">
        <v>8486</v>
      </c>
      <c r="B5261" s="78" t="s">
        <v>10543</v>
      </c>
    </row>
    <row r="5262" spans="1:2" x14ac:dyDescent="0.25">
      <c r="A5262" s="78" t="s">
        <v>8487</v>
      </c>
      <c r="B5262" s="78" t="s">
        <v>10543</v>
      </c>
    </row>
    <row r="5263" spans="1:2" x14ac:dyDescent="0.25">
      <c r="A5263" s="78" t="s">
        <v>8488</v>
      </c>
      <c r="B5263" s="78" t="s">
        <v>10543</v>
      </c>
    </row>
    <row r="5264" spans="1:2" x14ac:dyDescent="0.25">
      <c r="A5264" s="78" t="s">
        <v>8489</v>
      </c>
      <c r="B5264" s="78" t="s">
        <v>10543</v>
      </c>
    </row>
    <row r="5265" spans="1:2" x14ac:dyDescent="0.25">
      <c r="A5265" s="78" t="s">
        <v>8490</v>
      </c>
      <c r="B5265" s="78" t="s">
        <v>10543</v>
      </c>
    </row>
    <row r="5266" spans="1:2" x14ac:dyDescent="0.25">
      <c r="A5266" s="78" t="s">
        <v>8491</v>
      </c>
      <c r="B5266" s="78" t="s">
        <v>10543</v>
      </c>
    </row>
    <row r="5267" spans="1:2" x14ac:dyDescent="0.25">
      <c r="A5267" s="78" t="s">
        <v>8492</v>
      </c>
      <c r="B5267" s="78" t="s">
        <v>10543</v>
      </c>
    </row>
    <row r="5268" spans="1:2" x14ac:dyDescent="0.25">
      <c r="A5268" s="78" t="s">
        <v>8493</v>
      </c>
      <c r="B5268" s="78" t="s">
        <v>10543</v>
      </c>
    </row>
    <row r="5269" spans="1:2" x14ac:dyDescent="0.25">
      <c r="A5269" s="78" t="s">
        <v>8494</v>
      </c>
      <c r="B5269" s="78" t="s">
        <v>10543</v>
      </c>
    </row>
    <row r="5270" spans="1:2" x14ac:dyDescent="0.25">
      <c r="A5270" s="78" t="s">
        <v>8495</v>
      </c>
      <c r="B5270" s="78" t="s">
        <v>10543</v>
      </c>
    </row>
    <row r="5271" spans="1:2" x14ac:dyDescent="0.25">
      <c r="A5271" s="78" t="s">
        <v>8496</v>
      </c>
      <c r="B5271" s="78" t="s">
        <v>10543</v>
      </c>
    </row>
    <row r="5272" spans="1:2" x14ac:dyDescent="0.25">
      <c r="A5272" s="78" t="s">
        <v>8497</v>
      </c>
      <c r="B5272" s="78" t="s">
        <v>10543</v>
      </c>
    </row>
    <row r="5273" spans="1:2" x14ac:dyDescent="0.25">
      <c r="A5273" s="78" t="s">
        <v>8498</v>
      </c>
      <c r="B5273" s="78" t="s">
        <v>10543</v>
      </c>
    </row>
    <row r="5274" spans="1:2" x14ac:dyDescent="0.25">
      <c r="A5274" s="78" t="s">
        <v>8499</v>
      </c>
      <c r="B5274" s="78" t="s">
        <v>10543</v>
      </c>
    </row>
    <row r="5275" spans="1:2" x14ac:dyDescent="0.25">
      <c r="A5275" s="78" t="s">
        <v>8500</v>
      </c>
      <c r="B5275" s="78" t="s">
        <v>10543</v>
      </c>
    </row>
    <row r="5276" spans="1:2" x14ac:dyDescent="0.25">
      <c r="A5276" s="78" t="s">
        <v>8501</v>
      </c>
      <c r="B5276" s="78" t="s">
        <v>10543</v>
      </c>
    </row>
    <row r="5277" spans="1:2" x14ac:dyDescent="0.25">
      <c r="A5277" s="78" t="s">
        <v>8502</v>
      </c>
      <c r="B5277" s="78" t="s">
        <v>10543</v>
      </c>
    </row>
    <row r="5278" spans="1:2" x14ac:dyDescent="0.25">
      <c r="A5278" s="78" t="s">
        <v>8503</v>
      </c>
      <c r="B5278" s="78" t="s">
        <v>10543</v>
      </c>
    </row>
    <row r="5279" spans="1:2" x14ac:dyDescent="0.25">
      <c r="A5279" s="78" t="s">
        <v>8504</v>
      </c>
      <c r="B5279" s="78" t="s">
        <v>10543</v>
      </c>
    </row>
    <row r="5280" spans="1:2" x14ac:dyDescent="0.25">
      <c r="A5280" s="78" t="s">
        <v>8505</v>
      </c>
      <c r="B5280" s="78" t="s">
        <v>10543</v>
      </c>
    </row>
    <row r="5281" spans="1:2" x14ac:dyDescent="0.25">
      <c r="A5281" s="78" t="s">
        <v>8506</v>
      </c>
      <c r="B5281" s="78" t="s">
        <v>10543</v>
      </c>
    </row>
    <row r="5282" spans="1:2" x14ac:dyDescent="0.25">
      <c r="A5282" s="78" t="s">
        <v>8507</v>
      </c>
      <c r="B5282" s="78" t="s">
        <v>10543</v>
      </c>
    </row>
    <row r="5283" spans="1:2" x14ac:dyDescent="0.25">
      <c r="A5283" s="78" t="s">
        <v>8508</v>
      </c>
      <c r="B5283" s="78" t="s">
        <v>10543</v>
      </c>
    </row>
    <row r="5284" spans="1:2" x14ac:dyDescent="0.25">
      <c r="A5284" s="78" t="s">
        <v>8509</v>
      </c>
      <c r="B5284" s="78" t="s">
        <v>10543</v>
      </c>
    </row>
    <row r="5285" spans="1:2" x14ac:dyDescent="0.25">
      <c r="A5285" s="78" t="s">
        <v>8510</v>
      </c>
      <c r="B5285" s="78" t="s">
        <v>10543</v>
      </c>
    </row>
    <row r="5286" spans="1:2" x14ac:dyDescent="0.25">
      <c r="A5286" s="78" t="s">
        <v>8511</v>
      </c>
      <c r="B5286" s="78" t="s">
        <v>10543</v>
      </c>
    </row>
    <row r="5287" spans="1:2" x14ac:dyDescent="0.25">
      <c r="A5287" s="78" t="s">
        <v>8512</v>
      </c>
      <c r="B5287" s="78" t="s">
        <v>10543</v>
      </c>
    </row>
    <row r="5288" spans="1:2" x14ac:dyDescent="0.25">
      <c r="A5288" s="78" t="s">
        <v>8513</v>
      </c>
      <c r="B5288" s="78" t="s">
        <v>10543</v>
      </c>
    </row>
    <row r="5289" spans="1:2" x14ac:dyDescent="0.25">
      <c r="A5289" s="78" t="s">
        <v>8514</v>
      </c>
      <c r="B5289" s="78" t="s">
        <v>10543</v>
      </c>
    </row>
    <row r="5290" spans="1:2" x14ac:dyDescent="0.25">
      <c r="A5290" s="78" t="s">
        <v>8515</v>
      </c>
      <c r="B5290" s="78" t="s">
        <v>10543</v>
      </c>
    </row>
    <row r="5291" spans="1:2" x14ac:dyDescent="0.25">
      <c r="A5291" s="78" t="s">
        <v>8516</v>
      </c>
      <c r="B5291" s="78" t="s">
        <v>10543</v>
      </c>
    </row>
    <row r="5292" spans="1:2" x14ac:dyDescent="0.25">
      <c r="A5292" s="78" t="s">
        <v>8517</v>
      </c>
      <c r="B5292" s="78" t="s">
        <v>10543</v>
      </c>
    </row>
    <row r="5293" spans="1:2" x14ac:dyDescent="0.25">
      <c r="A5293" s="78" t="s">
        <v>8518</v>
      </c>
      <c r="B5293" s="78" t="s">
        <v>10543</v>
      </c>
    </row>
    <row r="5294" spans="1:2" x14ac:dyDescent="0.25">
      <c r="A5294" s="78" t="s">
        <v>8519</v>
      </c>
      <c r="B5294" s="78" t="s">
        <v>10543</v>
      </c>
    </row>
    <row r="5295" spans="1:2" x14ac:dyDescent="0.25">
      <c r="A5295" s="78" t="s">
        <v>8520</v>
      </c>
      <c r="B5295" s="78" t="s">
        <v>10543</v>
      </c>
    </row>
    <row r="5296" spans="1:2" x14ac:dyDescent="0.25">
      <c r="A5296" s="78" t="s">
        <v>8521</v>
      </c>
      <c r="B5296" s="78" t="s">
        <v>10543</v>
      </c>
    </row>
    <row r="5297" spans="1:2" x14ac:dyDescent="0.25">
      <c r="A5297" s="78" t="s">
        <v>8522</v>
      </c>
      <c r="B5297" s="78" t="s">
        <v>10543</v>
      </c>
    </row>
    <row r="5298" spans="1:2" x14ac:dyDescent="0.25">
      <c r="A5298" s="78" t="s">
        <v>8523</v>
      </c>
      <c r="B5298" s="78" t="s">
        <v>10543</v>
      </c>
    </row>
    <row r="5299" spans="1:2" x14ac:dyDescent="0.25">
      <c r="A5299" s="78" t="s">
        <v>8524</v>
      </c>
      <c r="B5299" s="78" t="s">
        <v>10543</v>
      </c>
    </row>
    <row r="5300" spans="1:2" x14ac:dyDescent="0.25">
      <c r="A5300" s="78" t="s">
        <v>8525</v>
      </c>
      <c r="B5300" s="78" t="s">
        <v>10543</v>
      </c>
    </row>
    <row r="5301" spans="1:2" x14ac:dyDescent="0.25">
      <c r="A5301" s="78" t="s">
        <v>8526</v>
      </c>
      <c r="B5301" s="78" t="s">
        <v>10543</v>
      </c>
    </row>
    <row r="5302" spans="1:2" x14ac:dyDescent="0.25">
      <c r="A5302" s="78" t="s">
        <v>8527</v>
      </c>
      <c r="B5302" s="78" t="s">
        <v>10543</v>
      </c>
    </row>
    <row r="5303" spans="1:2" x14ac:dyDescent="0.25">
      <c r="A5303" s="78" t="s">
        <v>8528</v>
      </c>
      <c r="B5303" s="78" t="s">
        <v>10543</v>
      </c>
    </row>
    <row r="5304" spans="1:2" x14ac:dyDescent="0.25">
      <c r="A5304" s="78" t="s">
        <v>8529</v>
      </c>
      <c r="B5304" s="78" t="s">
        <v>10543</v>
      </c>
    </row>
    <row r="5305" spans="1:2" x14ac:dyDescent="0.25">
      <c r="A5305" s="78" t="s">
        <v>8530</v>
      </c>
      <c r="B5305" s="78" t="s">
        <v>10543</v>
      </c>
    </row>
    <row r="5306" spans="1:2" x14ac:dyDescent="0.25">
      <c r="A5306" s="78" t="s">
        <v>8531</v>
      </c>
      <c r="B5306" s="78" t="s">
        <v>10543</v>
      </c>
    </row>
    <row r="5307" spans="1:2" x14ac:dyDescent="0.25">
      <c r="A5307" s="78" t="s">
        <v>8532</v>
      </c>
      <c r="B5307" s="78" t="s">
        <v>10543</v>
      </c>
    </row>
    <row r="5308" spans="1:2" x14ac:dyDescent="0.25">
      <c r="A5308" s="78" t="s">
        <v>8533</v>
      </c>
      <c r="B5308" s="78" t="s">
        <v>10543</v>
      </c>
    </row>
    <row r="5309" spans="1:2" x14ac:dyDescent="0.25">
      <c r="A5309" s="78" t="s">
        <v>8534</v>
      </c>
      <c r="B5309" s="78" t="s">
        <v>10543</v>
      </c>
    </row>
    <row r="5310" spans="1:2" x14ac:dyDescent="0.25">
      <c r="A5310" s="78" t="s">
        <v>8535</v>
      </c>
      <c r="B5310" s="78" t="s">
        <v>10543</v>
      </c>
    </row>
    <row r="5311" spans="1:2" x14ac:dyDescent="0.25">
      <c r="A5311" s="78" t="s">
        <v>8536</v>
      </c>
      <c r="B5311" s="78" t="s">
        <v>10543</v>
      </c>
    </row>
    <row r="5312" spans="1:2" x14ac:dyDescent="0.25">
      <c r="A5312" s="78" t="s">
        <v>8537</v>
      </c>
      <c r="B5312" s="78" t="s">
        <v>10543</v>
      </c>
    </row>
    <row r="5313" spans="1:2" x14ac:dyDescent="0.25">
      <c r="A5313" s="78" t="s">
        <v>8538</v>
      </c>
      <c r="B5313" s="78" t="s">
        <v>10543</v>
      </c>
    </row>
    <row r="5314" spans="1:2" x14ac:dyDescent="0.25">
      <c r="A5314" s="78" t="s">
        <v>8539</v>
      </c>
      <c r="B5314" s="78" t="s">
        <v>10543</v>
      </c>
    </row>
    <row r="5315" spans="1:2" x14ac:dyDescent="0.25">
      <c r="A5315" s="78" t="s">
        <v>8540</v>
      </c>
      <c r="B5315" s="78" t="s">
        <v>10543</v>
      </c>
    </row>
    <row r="5316" spans="1:2" x14ac:dyDescent="0.25">
      <c r="A5316" s="78" t="s">
        <v>8541</v>
      </c>
      <c r="B5316" s="78" t="s">
        <v>10543</v>
      </c>
    </row>
    <row r="5317" spans="1:2" x14ac:dyDescent="0.25">
      <c r="A5317" s="78" t="s">
        <v>8542</v>
      </c>
      <c r="B5317" s="78" t="s">
        <v>10543</v>
      </c>
    </row>
    <row r="5318" spans="1:2" x14ac:dyDescent="0.25">
      <c r="A5318" s="78" t="s">
        <v>8543</v>
      </c>
      <c r="B5318" s="78" t="s">
        <v>10543</v>
      </c>
    </row>
    <row r="5319" spans="1:2" x14ac:dyDescent="0.25">
      <c r="A5319" s="78" t="s">
        <v>8544</v>
      </c>
      <c r="B5319" s="78" t="s">
        <v>10543</v>
      </c>
    </row>
    <row r="5320" spans="1:2" x14ac:dyDescent="0.25">
      <c r="A5320" s="78" t="s">
        <v>8545</v>
      </c>
      <c r="B5320" s="78" t="s">
        <v>10543</v>
      </c>
    </row>
    <row r="5321" spans="1:2" x14ac:dyDescent="0.25">
      <c r="A5321" s="78" t="s">
        <v>8546</v>
      </c>
      <c r="B5321" s="78" t="s">
        <v>10543</v>
      </c>
    </row>
    <row r="5322" spans="1:2" x14ac:dyDescent="0.25">
      <c r="A5322" s="78" t="s">
        <v>8547</v>
      </c>
      <c r="B5322" s="78" t="s">
        <v>10543</v>
      </c>
    </row>
    <row r="5323" spans="1:2" x14ac:dyDescent="0.25">
      <c r="A5323" s="78" t="s">
        <v>8548</v>
      </c>
      <c r="B5323" s="78" t="s">
        <v>10543</v>
      </c>
    </row>
    <row r="5324" spans="1:2" x14ac:dyDescent="0.25">
      <c r="A5324" s="78" t="s">
        <v>8549</v>
      </c>
      <c r="B5324" s="78" t="s">
        <v>10543</v>
      </c>
    </row>
    <row r="5325" spans="1:2" x14ac:dyDescent="0.25">
      <c r="A5325" s="78" t="s">
        <v>8550</v>
      </c>
      <c r="B5325" s="78" t="s">
        <v>10543</v>
      </c>
    </row>
    <row r="5326" spans="1:2" x14ac:dyDescent="0.25">
      <c r="A5326" s="78" t="s">
        <v>8551</v>
      </c>
      <c r="B5326" s="78" t="s">
        <v>10543</v>
      </c>
    </row>
    <row r="5327" spans="1:2" x14ac:dyDescent="0.25">
      <c r="A5327" s="78" t="s">
        <v>8552</v>
      </c>
      <c r="B5327" s="78" t="s">
        <v>10543</v>
      </c>
    </row>
    <row r="5328" spans="1:2" x14ac:dyDescent="0.25">
      <c r="A5328" s="78" t="s">
        <v>8553</v>
      </c>
      <c r="B5328" s="78" t="s">
        <v>10543</v>
      </c>
    </row>
    <row r="5329" spans="1:2" x14ac:dyDescent="0.25">
      <c r="A5329" s="78" t="s">
        <v>8554</v>
      </c>
      <c r="B5329" s="78" t="s">
        <v>10543</v>
      </c>
    </row>
    <row r="5330" spans="1:2" x14ac:dyDescent="0.25">
      <c r="A5330" s="78" t="s">
        <v>8555</v>
      </c>
      <c r="B5330" s="78" t="s">
        <v>10543</v>
      </c>
    </row>
    <row r="5331" spans="1:2" x14ac:dyDescent="0.25">
      <c r="A5331" s="78" t="s">
        <v>8556</v>
      </c>
      <c r="B5331" s="78" t="s">
        <v>10543</v>
      </c>
    </row>
    <row r="5332" spans="1:2" x14ac:dyDescent="0.25">
      <c r="A5332" s="78" t="s">
        <v>8557</v>
      </c>
      <c r="B5332" s="78" t="s">
        <v>10543</v>
      </c>
    </row>
    <row r="5333" spans="1:2" x14ac:dyDescent="0.25">
      <c r="A5333" s="78" t="s">
        <v>8558</v>
      </c>
      <c r="B5333" s="78" t="s">
        <v>10543</v>
      </c>
    </row>
    <row r="5334" spans="1:2" x14ac:dyDescent="0.25">
      <c r="A5334" s="78" t="s">
        <v>8559</v>
      </c>
      <c r="B5334" s="78" t="s">
        <v>10543</v>
      </c>
    </row>
    <row r="5335" spans="1:2" x14ac:dyDescent="0.25">
      <c r="A5335" s="78" t="s">
        <v>8560</v>
      </c>
      <c r="B5335" s="78" t="s">
        <v>10543</v>
      </c>
    </row>
    <row r="5336" spans="1:2" x14ac:dyDescent="0.25">
      <c r="A5336" s="78" t="s">
        <v>8561</v>
      </c>
      <c r="B5336" s="78" t="s">
        <v>10543</v>
      </c>
    </row>
    <row r="5337" spans="1:2" x14ac:dyDescent="0.25">
      <c r="A5337" s="78" t="s">
        <v>8562</v>
      </c>
      <c r="B5337" s="78" t="s">
        <v>10543</v>
      </c>
    </row>
    <row r="5338" spans="1:2" x14ac:dyDescent="0.25">
      <c r="A5338" s="78" t="s">
        <v>8563</v>
      </c>
      <c r="B5338" s="78" t="s">
        <v>10543</v>
      </c>
    </row>
    <row r="5339" spans="1:2" x14ac:dyDescent="0.25">
      <c r="A5339" s="78" t="s">
        <v>8564</v>
      </c>
      <c r="B5339" s="78" t="s">
        <v>10543</v>
      </c>
    </row>
    <row r="5340" spans="1:2" x14ac:dyDescent="0.25">
      <c r="A5340" s="78" t="s">
        <v>8565</v>
      </c>
      <c r="B5340" s="78" t="s">
        <v>10543</v>
      </c>
    </row>
    <row r="5341" spans="1:2" x14ac:dyDescent="0.25">
      <c r="A5341" s="78" t="s">
        <v>8566</v>
      </c>
      <c r="B5341" s="78" t="s">
        <v>10543</v>
      </c>
    </row>
    <row r="5342" spans="1:2" x14ac:dyDescent="0.25">
      <c r="A5342" s="78" t="s">
        <v>8567</v>
      </c>
      <c r="B5342" s="78" t="s">
        <v>10543</v>
      </c>
    </row>
    <row r="5343" spans="1:2" x14ac:dyDescent="0.25">
      <c r="A5343" s="78" t="s">
        <v>8568</v>
      </c>
      <c r="B5343" s="78" t="s">
        <v>10543</v>
      </c>
    </row>
    <row r="5344" spans="1:2" x14ac:dyDescent="0.25">
      <c r="A5344" s="78" t="s">
        <v>8569</v>
      </c>
      <c r="B5344" s="78" t="s">
        <v>10543</v>
      </c>
    </row>
    <row r="5345" spans="1:2" x14ac:dyDescent="0.25">
      <c r="A5345" s="78" t="s">
        <v>8570</v>
      </c>
      <c r="B5345" s="78" t="s">
        <v>10543</v>
      </c>
    </row>
    <row r="5346" spans="1:2" x14ac:dyDescent="0.25">
      <c r="A5346" s="78" t="s">
        <v>8571</v>
      </c>
      <c r="B5346" s="78" t="s">
        <v>10543</v>
      </c>
    </row>
    <row r="5347" spans="1:2" x14ac:dyDescent="0.25">
      <c r="A5347" s="78" t="s">
        <v>8572</v>
      </c>
      <c r="B5347" s="78" t="s">
        <v>10543</v>
      </c>
    </row>
    <row r="5348" spans="1:2" x14ac:dyDescent="0.25">
      <c r="A5348" s="78" t="s">
        <v>8573</v>
      </c>
      <c r="B5348" s="78" t="s">
        <v>10543</v>
      </c>
    </row>
    <row r="5349" spans="1:2" x14ac:dyDescent="0.25">
      <c r="A5349" s="78" t="s">
        <v>8574</v>
      </c>
      <c r="B5349" s="78" t="s">
        <v>10543</v>
      </c>
    </row>
    <row r="5350" spans="1:2" x14ac:dyDescent="0.25">
      <c r="A5350" s="78" t="s">
        <v>8575</v>
      </c>
      <c r="B5350" s="78" t="s">
        <v>10543</v>
      </c>
    </row>
    <row r="5351" spans="1:2" x14ac:dyDescent="0.25">
      <c r="A5351" s="78" t="s">
        <v>8576</v>
      </c>
      <c r="B5351" s="78" t="s">
        <v>10543</v>
      </c>
    </row>
    <row r="5352" spans="1:2" x14ac:dyDescent="0.25">
      <c r="A5352" s="78" t="s">
        <v>8577</v>
      </c>
      <c r="B5352" s="78" t="s">
        <v>10543</v>
      </c>
    </row>
    <row r="5353" spans="1:2" x14ac:dyDescent="0.25">
      <c r="A5353" s="78" t="s">
        <v>8578</v>
      </c>
      <c r="B5353" s="78" t="s">
        <v>10543</v>
      </c>
    </row>
    <row r="5354" spans="1:2" x14ac:dyDescent="0.25">
      <c r="A5354" s="78" t="s">
        <v>8579</v>
      </c>
      <c r="B5354" s="78" t="s">
        <v>10543</v>
      </c>
    </row>
    <row r="5355" spans="1:2" x14ac:dyDescent="0.25">
      <c r="A5355" s="78" t="s">
        <v>8580</v>
      </c>
      <c r="B5355" s="78" t="s">
        <v>10543</v>
      </c>
    </row>
    <row r="5356" spans="1:2" x14ac:dyDescent="0.25">
      <c r="A5356" s="78" t="s">
        <v>8581</v>
      </c>
      <c r="B5356" s="78" t="s">
        <v>10543</v>
      </c>
    </row>
    <row r="5357" spans="1:2" x14ac:dyDescent="0.25">
      <c r="A5357" s="78" t="s">
        <v>8582</v>
      </c>
      <c r="B5357" s="78" t="s">
        <v>10543</v>
      </c>
    </row>
    <row r="5358" spans="1:2" x14ac:dyDescent="0.25">
      <c r="A5358" s="78" t="s">
        <v>8583</v>
      </c>
      <c r="B5358" s="78" t="s">
        <v>10543</v>
      </c>
    </row>
    <row r="5359" spans="1:2" x14ac:dyDescent="0.25">
      <c r="A5359" s="78" t="s">
        <v>8584</v>
      </c>
      <c r="B5359" s="78" t="s">
        <v>10543</v>
      </c>
    </row>
    <row r="5360" spans="1:2" x14ac:dyDescent="0.25">
      <c r="A5360" s="78" t="s">
        <v>8585</v>
      </c>
      <c r="B5360" s="78" t="s">
        <v>10543</v>
      </c>
    </row>
    <row r="5361" spans="1:2" x14ac:dyDescent="0.25">
      <c r="A5361" s="78" t="s">
        <v>8586</v>
      </c>
      <c r="B5361" s="78" t="s">
        <v>10543</v>
      </c>
    </row>
    <row r="5362" spans="1:2" x14ac:dyDescent="0.25">
      <c r="A5362" s="78" t="s">
        <v>8587</v>
      </c>
      <c r="B5362" s="78" t="s">
        <v>10543</v>
      </c>
    </row>
    <row r="5363" spans="1:2" x14ac:dyDescent="0.25">
      <c r="A5363" s="78" t="s">
        <v>8588</v>
      </c>
      <c r="B5363" s="78" t="s">
        <v>10543</v>
      </c>
    </row>
    <row r="5364" spans="1:2" x14ac:dyDescent="0.25">
      <c r="A5364" s="78" t="s">
        <v>8589</v>
      </c>
      <c r="B5364" s="78" t="s">
        <v>10543</v>
      </c>
    </row>
    <row r="5365" spans="1:2" x14ac:dyDescent="0.25">
      <c r="A5365" s="78" t="s">
        <v>8590</v>
      </c>
      <c r="B5365" s="78" t="s">
        <v>10543</v>
      </c>
    </row>
    <row r="5366" spans="1:2" x14ac:dyDescent="0.25">
      <c r="A5366" s="78" t="s">
        <v>8591</v>
      </c>
      <c r="B5366" s="78" t="s">
        <v>10543</v>
      </c>
    </row>
    <row r="5367" spans="1:2" x14ac:dyDescent="0.25">
      <c r="A5367" s="78" t="s">
        <v>8592</v>
      </c>
      <c r="B5367" s="78" t="s">
        <v>10543</v>
      </c>
    </row>
    <row r="5368" spans="1:2" x14ac:dyDescent="0.25">
      <c r="A5368" s="78" t="s">
        <v>8593</v>
      </c>
      <c r="B5368" s="78" t="s">
        <v>10543</v>
      </c>
    </row>
    <row r="5369" spans="1:2" x14ac:dyDescent="0.25">
      <c r="A5369" s="78" t="s">
        <v>8594</v>
      </c>
      <c r="B5369" s="78" t="s">
        <v>10543</v>
      </c>
    </row>
    <row r="5370" spans="1:2" x14ac:dyDescent="0.25">
      <c r="A5370" s="78" t="s">
        <v>8595</v>
      </c>
      <c r="B5370" s="78" t="s">
        <v>10543</v>
      </c>
    </row>
    <row r="5371" spans="1:2" x14ac:dyDescent="0.25">
      <c r="A5371" s="78" t="s">
        <v>8596</v>
      </c>
      <c r="B5371" s="78" t="s">
        <v>10543</v>
      </c>
    </row>
    <row r="5372" spans="1:2" x14ac:dyDescent="0.25">
      <c r="A5372" s="78" t="s">
        <v>8597</v>
      </c>
      <c r="B5372" s="78" t="s">
        <v>10543</v>
      </c>
    </row>
    <row r="5373" spans="1:2" x14ac:dyDescent="0.25">
      <c r="A5373" s="78" t="s">
        <v>8598</v>
      </c>
      <c r="B5373" s="78" t="s">
        <v>10543</v>
      </c>
    </row>
    <row r="5374" spans="1:2" x14ac:dyDescent="0.25">
      <c r="A5374" s="78" t="s">
        <v>8599</v>
      </c>
      <c r="B5374" s="78" t="s">
        <v>10543</v>
      </c>
    </row>
    <row r="5375" spans="1:2" x14ac:dyDescent="0.25">
      <c r="A5375" s="78" t="s">
        <v>8600</v>
      </c>
      <c r="B5375" s="78" t="s">
        <v>10543</v>
      </c>
    </row>
    <row r="5376" spans="1:2" x14ac:dyDescent="0.25">
      <c r="A5376" s="78" t="s">
        <v>8601</v>
      </c>
      <c r="B5376" s="78" t="s">
        <v>10543</v>
      </c>
    </row>
    <row r="5377" spans="1:2" x14ac:dyDescent="0.25">
      <c r="A5377" s="78" t="s">
        <v>8602</v>
      </c>
      <c r="B5377" s="78" t="s">
        <v>10543</v>
      </c>
    </row>
    <row r="5378" spans="1:2" x14ac:dyDescent="0.25">
      <c r="A5378" s="78" t="s">
        <v>8603</v>
      </c>
      <c r="B5378" s="78" t="s">
        <v>10543</v>
      </c>
    </row>
    <row r="5379" spans="1:2" x14ac:dyDescent="0.25">
      <c r="A5379" s="78" t="s">
        <v>8604</v>
      </c>
      <c r="B5379" s="78" t="s">
        <v>10543</v>
      </c>
    </row>
    <row r="5380" spans="1:2" x14ac:dyDescent="0.25">
      <c r="A5380" s="78" t="s">
        <v>8605</v>
      </c>
      <c r="B5380" s="78" t="s">
        <v>10543</v>
      </c>
    </row>
    <row r="5381" spans="1:2" x14ac:dyDescent="0.25">
      <c r="A5381" s="78" t="s">
        <v>8606</v>
      </c>
      <c r="B5381" s="78" t="s">
        <v>10543</v>
      </c>
    </row>
    <row r="5382" spans="1:2" x14ac:dyDescent="0.25">
      <c r="A5382" s="78" t="s">
        <v>8607</v>
      </c>
      <c r="B5382" s="78" t="s">
        <v>10543</v>
      </c>
    </row>
    <row r="5383" spans="1:2" x14ac:dyDescent="0.25">
      <c r="A5383" s="78" t="s">
        <v>8608</v>
      </c>
      <c r="B5383" s="78" t="s">
        <v>10543</v>
      </c>
    </row>
    <row r="5384" spans="1:2" x14ac:dyDescent="0.25">
      <c r="A5384" s="78" t="s">
        <v>8609</v>
      </c>
      <c r="B5384" s="78" t="s">
        <v>10543</v>
      </c>
    </row>
    <row r="5385" spans="1:2" x14ac:dyDescent="0.25">
      <c r="A5385" s="78" t="s">
        <v>8610</v>
      </c>
      <c r="B5385" s="78" t="s">
        <v>10543</v>
      </c>
    </row>
    <row r="5386" spans="1:2" x14ac:dyDescent="0.25">
      <c r="A5386" s="78" t="s">
        <v>8611</v>
      </c>
      <c r="B5386" s="78" t="s">
        <v>10543</v>
      </c>
    </row>
    <row r="5387" spans="1:2" x14ac:dyDescent="0.25">
      <c r="A5387" s="78" t="s">
        <v>8612</v>
      </c>
      <c r="B5387" s="78" t="s">
        <v>10543</v>
      </c>
    </row>
    <row r="5388" spans="1:2" x14ac:dyDescent="0.25">
      <c r="A5388" s="78" t="s">
        <v>8613</v>
      </c>
      <c r="B5388" s="78" t="s">
        <v>10543</v>
      </c>
    </row>
    <row r="5389" spans="1:2" x14ac:dyDescent="0.25">
      <c r="A5389" s="78" t="s">
        <v>8614</v>
      </c>
      <c r="B5389" s="78" t="s">
        <v>10543</v>
      </c>
    </row>
    <row r="5390" spans="1:2" x14ac:dyDescent="0.25">
      <c r="A5390" s="78" t="s">
        <v>8615</v>
      </c>
      <c r="B5390" s="78" t="s">
        <v>10543</v>
      </c>
    </row>
    <row r="5391" spans="1:2" x14ac:dyDescent="0.25">
      <c r="A5391" s="78" t="s">
        <v>8616</v>
      </c>
      <c r="B5391" s="78" t="s">
        <v>10543</v>
      </c>
    </row>
    <row r="5392" spans="1:2" x14ac:dyDescent="0.25">
      <c r="A5392" s="78" t="s">
        <v>8617</v>
      </c>
      <c r="B5392" s="78" t="s">
        <v>10543</v>
      </c>
    </row>
    <row r="5393" spans="1:2" x14ac:dyDescent="0.25">
      <c r="A5393" s="78" t="s">
        <v>8618</v>
      </c>
      <c r="B5393" s="78" t="s">
        <v>10543</v>
      </c>
    </row>
    <row r="5394" spans="1:2" x14ac:dyDescent="0.25">
      <c r="A5394" s="78" t="s">
        <v>8619</v>
      </c>
      <c r="B5394" s="78" t="s">
        <v>10543</v>
      </c>
    </row>
    <row r="5395" spans="1:2" x14ac:dyDescent="0.25">
      <c r="A5395" s="78" t="s">
        <v>8620</v>
      </c>
      <c r="B5395" s="78" t="s">
        <v>10543</v>
      </c>
    </row>
    <row r="5396" spans="1:2" x14ac:dyDescent="0.25">
      <c r="A5396" s="78" t="s">
        <v>8621</v>
      </c>
      <c r="B5396" s="78" t="s">
        <v>10543</v>
      </c>
    </row>
    <row r="5397" spans="1:2" x14ac:dyDescent="0.25">
      <c r="A5397" s="78" t="s">
        <v>8622</v>
      </c>
      <c r="B5397" s="78" t="s">
        <v>10543</v>
      </c>
    </row>
    <row r="5398" spans="1:2" x14ac:dyDescent="0.25">
      <c r="A5398" s="78" t="s">
        <v>8623</v>
      </c>
      <c r="B5398" s="78" t="s">
        <v>10543</v>
      </c>
    </row>
    <row r="5399" spans="1:2" x14ac:dyDescent="0.25">
      <c r="A5399" s="78" t="s">
        <v>8624</v>
      </c>
      <c r="B5399" s="78" t="s">
        <v>10543</v>
      </c>
    </row>
    <row r="5400" spans="1:2" x14ac:dyDescent="0.25">
      <c r="A5400" s="78" t="s">
        <v>8625</v>
      </c>
      <c r="B5400" s="78" t="s">
        <v>10543</v>
      </c>
    </row>
    <row r="5401" spans="1:2" x14ac:dyDescent="0.25">
      <c r="A5401" s="78" t="s">
        <v>8626</v>
      </c>
      <c r="B5401" s="78" t="s">
        <v>10543</v>
      </c>
    </row>
    <row r="5402" spans="1:2" x14ac:dyDescent="0.25">
      <c r="A5402" s="78" t="s">
        <v>8627</v>
      </c>
      <c r="B5402" s="78" t="s">
        <v>10543</v>
      </c>
    </row>
    <row r="5403" spans="1:2" x14ac:dyDescent="0.25">
      <c r="A5403" s="78" t="s">
        <v>8628</v>
      </c>
      <c r="B5403" s="78" t="s">
        <v>10543</v>
      </c>
    </row>
    <row r="5404" spans="1:2" x14ac:dyDescent="0.25">
      <c r="A5404" s="78" t="s">
        <v>8629</v>
      </c>
      <c r="B5404" s="78" t="s">
        <v>10543</v>
      </c>
    </row>
    <row r="5405" spans="1:2" x14ac:dyDescent="0.25">
      <c r="A5405" s="78" t="s">
        <v>8630</v>
      </c>
      <c r="B5405" s="78" t="s">
        <v>10543</v>
      </c>
    </row>
    <row r="5406" spans="1:2" x14ac:dyDescent="0.25">
      <c r="A5406" s="78" t="s">
        <v>8631</v>
      </c>
      <c r="B5406" s="78" t="s">
        <v>10543</v>
      </c>
    </row>
    <row r="5407" spans="1:2" x14ac:dyDescent="0.25">
      <c r="A5407" s="78" t="s">
        <v>8632</v>
      </c>
      <c r="B5407" s="78" t="s">
        <v>10543</v>
      </c>
    </row>
    <row r="5408" spans="1:2" x14ac:dyDescent="0.25">
      <c r="A5408" s="78" t="s">
        <v>8633</v>
      </c>
      <c r="B5408" s="78" t="s">
        <v>10543</v>
      </c>
    </row>
    <row r="5409" spans="1:2" x14ac:dyDescent="0.25">
      <c r="A5409" s="78" t="s">
        <v>8634</v>
      </c>
      <c r="B5409" s="78" t="s">
        <v>10543</v>
      </c>
    </row>
    <row r="5410" spans="1:2" x14ac:dyDescent="0.25">
      <c r="A5410" s="78" t="s">
        <v>8635</v>
      </c>
      <c r="B5410" s="78" t="s">
        <v>10543</v>
      </c>
    </row>
    <row r="5411" spans="1:2" x14ac:dyDescent="0.25">
      <c r="A5411" s="78" t="s">
        <v>8636</v>
      </c>
      <c r="B5411" s="78" t="s">
        <v>10543</v>
      </c>
    </row>
    <row r="5412" spans="1:2" x14ac:dyDescent="0.25">
      <c r="A5412" s="78" t="s">
        <v>8637</v>
      </c>
      <c r="B5412" s="78" t="s">
        <v>10543</v>
      </c>
    </row>
    <row r="5413" spans="1:2" x14ac:dyDescent="0.25">
      <c r="A5413" s="78" t="s">
        <v>8638</v>
      </c>
      <c r="B5413" s="78" t="s">
        <v>10543</v>
      </c>
    </row>
    <row r="5414" spans="1:2" x14ac:dyDescent="0.25">
      <c r="A5414" s="78" t="s">
        <v>8639</v>
      </c>
      <c r="B5414" s="78" t="s">
        <v>10543</v>
      </c>
    </row>
    <row r="5415" spans="1:2" x14ac:dyDescent="0.25">
      <c r="A5415" s="78" t="s">
        <v>8640</v>
      </c>
      <c r="B5415" s="78" t="s">
        <v>10543</v>
      </c>
    </row>
    <row r="5416" spans="1:2" x14ac:dyDescent="0.25">
      <c r="A5416" s="78" t="s">
        <v>8641</v>
      </c>
      <c r="B5416" s="78" t="s">
        <v>10543</v>
      </c>
    </row>
    <row r="5417" spans="1:2" x14ac:dyDescent="0.25">
      <c r="A5417" s="78" t="s">
        <v>8642</v>
      </c>
      <c r="B5417" s="78" t="s">
        <v>10543</v>
      </c>
    </row>
    <row r="5418" spans="1:2" x14ac:dyDescent="0.25">
      <c r="A5418" s="78" t="s">
        <v>8643</v>
      </c>
      <c r="B5418" s="78" t="s">
        <v>10543</v>
      </c>
    </row>
    <row r="5419" spans="1:2" x14ac:dyDescent="0.25">
      <c r="A5419" s="78" t="s">
        <v>8644</v>
      </c>
      <c r="B5419" s="78" t="s">
        <v>10543</v>
      </c>
    </row>
    <row r="5420" spans="1:2" x14ac:dyDescent="0.25">
      <c r="A5420" s="78" t="s">
        <v>8645</v>
      </c>
      <c r="B5420" s="78" t="s">
        <v>10543</v>
      </c>
    </row>
    <row r="5421" spans="1:2" x14ac:dyDescent="0.25">
      <c r="A5421" s="78" t="s">
        <v>8646</v>
      </c>
      <c r="B5421" s="78" t="s">
        <v>10543</v>
      </c>
    </row>
    <row r="5422" spans="1:2" x14ac:dyDescent="0.25">
      <c r="A5422" s="78" t="s">
        <v>8647</v>
      </c>
      <c r="B5422" s="78" t="s">
        <v>10543</v>
      </c>
    </row>
    <row r="5423" spans="1:2" x14ac:dyDescent="0.25">
      <c r="A5423" s="78" t="s">
        <v>8648</v>
      </c>
      <c r="B5423" s="78" t="s">
        <v>10543</v>
      </c>
    </row>
    <row r="5424" spans="1:2" x14ac:dyDescent="0.25">
      <c r="A5424" s="78" t="s">
        <v>8649</v>
      </c>
      <c r="B5424" s="78" t="s">
        <v>10543</v>
      </c>
    </row>
    <row r="5425" spans="1:2" x14ac:dyDescent="0.25">
      <c r="A5425" s="78" t="s">
        <v>8650</v>
      </c>
      <c r="B5425" s="78" t="s">
        <v>10543</v>
      </c>
    </row>
    <row r="5426" spans="1:2" x14ac:dyDescent="0.25">
      <c r="A5426" s="78" t="s">
        <v>8651</v>
      </c>
      <c r="B5426" s="78" t="s">
        <v>10543</v>
      </c>
    </row>
    <row r="5427" spans="1:2" x14ac:dyDescent="0.25">
      <c r="A5427" s="78" t="s">
        <v>8652</v>
      </c>
      <c r="B5427" s="78" t="s">
        <v>10543</v>
      </c>
    </row>
    <row r="5428" spans="1:2" x14ac:dyDescent="0.25">
      <c r="A5428" s="78" t="s">
        <v>8653</v>
      </c>
      <c r="B5428" s="78" t="s">
        <v>10543</v>
      </c>
    </row>
    <row r="5429" spans="1:2" x14ac:dyDescent="0.25">
      <c r="A5429" s="78" t="s">
        <v>8654</v>
      </c>
      <c r="B5429" s="78" t="s">
        <v>10543</v>
      </c>
    </row>
    <row r="5430" spans="1:2" x14ac:dyDescent="0.25">
      <c r="A5430" s="78" t="s">
        <v>8655</v>
      </c>
      <c r="B5430" s="78" t="s">
        <v>10543</v>
      </c>
    </row>
    <row r="5431" spans="1:2" x14ac:dyDescent="0.25">
      <c r="A5431" s="78" t="s">
        <v>8656</v>
      </c>
      <c r="B5431" s="78" t="s">
        <v>10543</v>
      </c>
    </row>
    <row r="5432" spans="1:2" x14ac:dyDescent="0.25">
      <c r="A5432" s="78" t="s">
        <v>8657</v>
      </c>
      <c r="B5432" s="78" t="s">
        <v>10543</v>
      </c>
    </row>
    <row r="5433" spans="1:2" x14ac:dyDescent="0.25">
      <c r="A5433" s="78" t="s">
        <v>8658</v>
      </c>
      <c r="B5433" s="78" t="s">
        <v>10543</v>
      </c>
    </row>
    <row r="5434" spans="1:2" x14ac:dyDescent="0.25">
      <c r="A5434" s="78" t="s">
        <v>8659</v>
      </c>
      <c r="B5434" s="78" t="s">
        <v>10543</v>
      </c>
    </row>
    <row r="5435" spans="1:2" x14ac:dyDescent="0.25">
      <c r="A5435" s="78" t="s">
        <v>8660</v>
      </c>
      <c r="B5435" s="78" t="s">
        <v>10543</v>
      </c>
    </row>
    <row r="5436" spans="1:2" x14ac:dyDescent="0.25">
      <c r="A5436" s="78" t="s">
        <v>8661</v>
      </c>
      <c r="B5436" s="78" t="s">
        <v>10543</v>
      </c>
    </row>
    <row r="5437" spans="1:2" x14ac:dyDescent="0.25">
      <c r="A5437" s="78" t="s">
        <v>8662</v>
      </c>
      <c r="B5437" s="78" t="s">
        <v>10543</v>
      </c>
    </row>
    <row r="5438" spans="1:2" x14ac:dyDescent="0.25">
      <c r="A5438" s="78" t="s">
        <v>8663</v>
      </c>
      <c r="B5438" s="78" t="s">
        <v>10543</v>
      </c>
    </row>
    <row r="5439" spans="1:2" x14ac:dyDescent="0.25">
      <c r="A5439" s="78" t="s">
        <v>8664</v>
      </c>
      <c r="B5439" s="78" t="s">
        <v>10543</v>
      </c>
    </row>
    <row r="5440" spans="1:2" x14ac:dyDescent="0.25">
      <c r="A5440" s="78" t="s">
        <v>8665</v>
      </c>
      <c r="B5440" s="78" t="s">
        <v>10543</v>
      </c>
    </row>
    <row r="5441" spans="1:2" x14ac:dyDescent="0.25">
      <c r="A5441" s="78" t="s">
        <v>8666</v>
      </c>
      <c r="B5441" s="78" t="s">
        <v>10543</v>
      </c>
    </row>
    <row r="5442" spans="1:2" x14ac:dyDescent="0.25">
      <c r="A5442" s="78" t="s">
        <v>8667</v>
      </c>
      <c r="B5442" s="78" t="s">
        <v>10543</v>
      </c>
    </row>
    <row r="5443" spans="1:2" x14ac:dyDescent="0.25">
      <c r="A5443" s="78" t="s">
        <v>8668</v>
      </c>
      <c r="B5443" s="78" t="s">
        <v>10543</v>
      </c>
    </row>
    <row r="5444" spans="1:2" x14ac:dyDescent="0.25">
      <c r="A5444" s="78" t="s">
        <v>8669</v>
      </c>
      <c r="B5444" s="78" t="s">
        <v>10543</v>
      </c>
    </row>
    <row r="5445" spans="1:2" x14ac:dyDescent="0.25">
      <c r="A5445" s="78" t="s">
        <v>8670</v>
      </c>
      <c r="B5445" s="78" t="s">
        <v>10543</v>
      </c>
    </row>
    <row r="5446" spans="1:2" x14ac:dyDescent="0.25">
      <c r="A5446" s="78" t="s">
        <v>8671</v>
      </c>
      <c r="B5446" s="78" t="s">
        <v>10543</v>
      </c>
    </row>
    <row r="5447" spans="1:2" x14ac:dyDescent="0.25">
      <c r="A5447" s="78" t="s">
        <v>8672</v>
      </c>
      <c r="B5447" s="78" t="s">
        <v>10543</v>
      </c>
    </row>
    <row r="5448" spans="1:2" x14ac:dyDescent="0.25">
      <c r="A5448" s="78" t="s">
        <v>8673</v>
      </c>
      <c r="B5448" s="78" t="s">
        <v>10543</v>
      </c>
    </row>
    <row r="5449" spans="1:2" x14ac:dyDescent="0.25">
      <c r="A5449" s="78" t="s">
        <v>8674</v>
      </c>
      <c r="B5449" s="78" t="s">
        <v>10543</v>
      </c>
    </row>
    <row r="5450" spans="1:2" x14ac:dyDescent="0.25">
      <c r="A5450" s="78" t="s">
        <v>8675</v>
      </c>
      <c r="B5450" s="78" t="s">
        <v>10543</v>
      </c>
    </row>
    <row r="5451" spans="1:2" x14ac:dyDescent="0.25">
      <c r="A5451" s="78" t="s">
        <v>8676</v>
      </c>
      <c r="B5451" s="78" t="s">
        <v>10543</v>
      </c>
    </row>
    <row r="5452" spans="1:2" x14ac:dyDescent="0.25">
      <c r="A5452" s="78" t="s">
        <v>8677</v>
      </c>
      <c r="B5452" s="78" t="s">
        <v>10543</v>
      </c>
    </row>
    <row r="5453" spans="1:2" x14ac:dyDescent="0.25">
      <c r="A5453" s="78" t="s">
        <v>8678</v>
      </c>
      <c r="B5453" s="78" t="s">
        <v>10543</v>
      </c>
    </row>
    <row r="5454" spans="1:2" x14ac:dyDescent="0.25">
      <c r="A5454" s="78" t="s">
        <v>8679</v>
      </c>
      <c r="B5454" s="78" t="s">
        <v>10543</v>
      </c>
    </row>
    <row r="5455" spans="1:2" x14ac:dyDescent="0.25">
      <c r="A5455" s="78" t="s">
        <v>8680</v>
      </c>
      <c r="B5455" s="78" t="s">
        <v>10543</v>
      </c>
    </row>
    <row r="5456" spans="1:2" x14ac:dyDescent="0.25">
      <c r="A5456" s="78" t="s">
        <v>8681</v>
      </c>
      <c r="B5456" s="78" t="s">
        <v>10543</v>
      </c>
    </row>
    <row r="5457" spans="1:2" x14ac:dyDescent="0.25">
      <c r="A5457" s="78" t="s">
        <v>8682</v>
      </c>
      <c r="B5457" s="78" t="s">
        <v>10543</v>
      </c>
    </row>
    <row r="5458" spans="1:2" x14ac:dyDescent="0.25">
      <c r="A5458" s="78" t="s">
        <v>8683</v>
      </c>
      <c r="B5458" s="78" t="s">
        <v>10543</v>
      </c>
    </row>
    <row r="5459" spans="1:2" x14ac:dyDescent="0.25">
      <c r="A5459" s="78" t="s">
        <v>8684</v>
      </c>
      <c r="B5459" s="78" t="s">
        <v>10543</v>
      </c>
    </row>
    <row r="5460" spans="1:2" x14ac:dyDescent="0.25">
      <c r="A5460" s="78" t="s">
        <v>8685</v>
      </c>
      <c r="B5460" s="78" t="s">
        <v>10543</v>
      </c>
    </row>
    <row r="5461" spans="1:2" x14ac:dyDescent="0.25">
      <c r="A5461" s="78" t="s">
        <v>8686</v>
      </c>
      <c r="B5461" s="78" t="s">
        <v>10543</v>
      </c>
    </row>
    <row r="5462" spans="1:2" x14ac:dyDescent="0.25">
      <c r="A5462" s="78" t="s">
        <v>8687</v>
      </c>
      <c r="B5462" s="78" t="s">
        <v>10543</v>
      </c>
    </row>
    <row r="5463" spans="1:2" x14ac:dyDescent="0.25">
      <c r="A5463" s="78" t="s">
        <v>8688</v>
      </c>
      <c r="B5463" s="78" t="s">
        <v>10543</v>
      </c>
    </row>
    <row r="5464" spans="1:2" x14ac:dyDescent="0.25">
      <c r="A5464" s="78" t="s">
        <v>8689</v>
      </c>
      <c r="B5464" s="78" t="s">
        <v>10543</v>
      </c>
    </row>
    <row r="5465" spans="1:2" x14ac:dyDescent="0.25">
      <c r="A5465" s="78" t="s">
        <v>8690</v>
      </c>
      <c r="B5465" s="78" t="s">
        <v>10543</v>
      </c>
    </row>
    <row r="5466" spans="1:2" x14ac:dyDescent="0.25">
      <c r="A5466" s="78" t="s">
        <v>8691</v>
      </c>
      <c r="B5466" s="78" t="s">
        <v>10543</v>
      </c>
    </row>
    <row r="5467" spans="1:2" x14ac:dyDescent="0.25">
      <c r="A5467" s="78" t="s">
        <v>8692</v>
      </c>
      <c r="B5467" s="78" t="s">
        <v>10543</v>
      </c>
    </row>
    <row r="5468" spans="1:2" x14ac:dyDescent="0.25">
      <c r="A5468" s="78" t="s">
        <v>8693</v>
      </c>
      <c r="B5468" s="78" t="s">
        <v>10543</v>
      </c>
    </row>
    <row r="5469" spans="1:2" x14ac:dyDescent="0.25">
      <c r="A5469" s="78" t="s">
        <v>8694</v>
      </c>
      <c r="B5469" s="78" t="s">
        <v>10543</v>
      </c>
    </row>
    <row r="5470" spans="1:2" x14ac:dyDescent="0.25">
      <c r="A5470" s="78" t="s">
        <v>8695</v>
      </c>
      <c r="B5470" s="78" t="s">
        <v>10543</v>
      </c>
    </row>
    <row r="5471" spans="1:2" x14ac:dyDescent="0.25">
      <c r="A5471" s="78" t="s">
        <v>8696</v>
      </c>
      <c r="B5471" s="78" t="s">
        <v>10543</v>
      </c>
    </row>
    <row r="5472" spans="1:2" x14ac:dyDescent="0.25">
      <c r="A5472" s="78" t="s">
        <v>8697</v>
      </c>
      <c r="B5472" s="78" t="s">
        <v>10543</v>
      </c>
    </row>
    <row r="5473" spans="1:2" x14ac:dyDescent="0.25">
      <c r="A5473" s="78" t="s">
        <v>8698</v>
      </c>
      <c r="B5473" s="78" t="s">
        <v>10543</v>
      </c>
    </row>
    <row r="5474" spans="1:2" x14ac:dyDescent="0.25">
      <c r="A5474" s="78" t="s">
        <v>8699</v>
      </c>
      <c r="B5474" s="78" t="s">
        <v>10543</v>
      </c>
    </row>
    <row r="5475" spans="1:2" x14ac:dyDescent="0.25">
      <c r="A5475" s="78" t="s">
        <v>8700</v>
      </c>
      <c r="B5475" s="78" t="s">
        <v>10543</v>
      </c>
    </row>
    <row r="5476" spans="1:2" x14ac:dyDescent="0.25">
      <c r="A5476" s="78" t="s">
        <v>8701</v>
      </c>
      <c r="B5476" s="78" t="s">
        <v>10543</v>
      </c>
    </row>
    <row r="5477" spans="1:2" x14ac:dyDescent="0.25">
      <c r="A5477" s="78" t="s">
        <v>8702</v>
      </c>
      <c r="B5477" s="78" t="s">
        <v>10543</v>
      </c>
    </row>
    <row r="5478" spans="1:2" x14ac:dyDescent="0.25">
      <c r="A5478" s="78" t="s">
        <v>8703</v>
      </c>
      <c r="B5478" s="78" t="s">
        <v>10543</v>
      </c>
    </row>
    <row r="5479" spans="1:2" x14ac:dyDescent="0.25">
      <c r="A5479" s="78" t="s">
        <v>8704</v>
      </c>
      <c r="B5479" s="78" t="s">
        <v>10543</v>
      </c>
    </row>
    <row r="5480" spans="1:2" x14ac:dyDescent="0.25">
      <c r="A5480" s="78" t="s">
        <v>8705</v>
      </c>
      <c r="B5480" s="78" t="s">
        <v>10543</v>
      </c>
    </row>
    <row r="5481" spans="1:2" x14ac:dyDescent="0.25">
      <c r="A5481" s="78" t="s">
        <v>8706</v>
      </c>
      <c r="B5481" s="78" t="s">
        <v>10543</v>
      </c>
    </row>
    <row r="5482" spans="1:2" x14ac:dyDescent="0.25">
      <c r="A5482" s="78" t="s">
        <v>8707</v>
      </c>
      <c r="B5482" s="78" t="s">
        <v>10543</v>
      </c>
    </row>
    <row r="5483" spans="1:2" x14ac:dyDescent="0.25">
      <c r="A5483" s="78" t="s">
        <v>8708</v>
      </c>
      <c r="B5483" s="78" t="s">
        <v>10543</v>
      </c>
    </row>
    <row r="5484" spans="1:2" x14ac:dyDescent="0.25">
      <c r="A5484" s="78" t="s">
        <v>8709</v>
      </c>
      <c r="B5484" s="78" t="s">
        <v>10543</v>
      </c>
    </row>
    <row r="5485" spans="1:2" x14ac:dyDescent="0.25">
      <c r="A5485" s="78" t="s">
        <v>8710</v>
      </c>
      <c r="B5485" s="78" t="s">
        <v>10543</v>
      </c>
    </row>
    <row r="5486" spans="1:2" x14ac:dyDescent="0.25">
      <c r="A5486" s="78" t="s">
        <v>8711</v>
      </c>
      <c r="B5486" s="78" t="s">
        <v>10543</v>
      </c>
    </row>
    <row r="5487" spans="1:2" x14ac:dyDescent="0.25">
      <c r="A5487" s="78" t="s">
        <v>8712</v>
      </c>
      <c r="B5487" s="78" t="s">
        <v>10543</v>
      </c>
    </row>
    <row r="5488" spans="1:2" x14ac:dyDescent="0.25">
      <c r="A5488" s="78" t="s">
        <v>8713</v>
      </c>
      <c r="B5488" s="78" t="s">
        <v>10543</v>
      </c>
    </row>
    <row r="5489" spans="1:2" x14ac:dyDescent="0.25">
      <c r="A5489" s="78" t="s">
        <v>8714</v>
      </c>
      <c r="B5489" s="78" t="s">
        <v>10543</v>
      </c>
    </row>
    <row r="5490" spans="1:2" x14ac:dyDescent="0.25">
      <c r="A5490" s="78" t="s">
        <v>8715</v>
      </c>
      <c r="B5490" s="78" t="s">
        <v>10543</v>
      </c>
    </row>
    <row r="5491" spans="1:2" x14ac:dyDescent="0.25">
      <c r="A5491" s="78" t="s">
        <v>8716</v>
      </c>
      <c r="B5491" s="78" t="s">
        <v>10543</v>
      </c>
    </row>
    <row r="5492" spans="1:2" x14ac:dyDescent="0.25">
      <c r="A5492" s="78" t="s">
        <v>8717</v>
      </c>
      <c r="B5492" s="78" t="s">
        <v>10543</v>
      </c>
    </row>
    <row r="5493" spans="1:2" x14ac:dyDescent="0.25">
      <c r="A5493" s="78" t="s">
        <v>8718</v>
      </c>
      <c r="B5493" s="78" t="s">
        <v>10543</v>
      </c>
    </row>
    <row r="5494" spans="1:2" x14ac:dyDescent="0.25">
      <c r="A5494" s="78" t="s">
        <v>8719</v>
      </c>
      <c r="B5494" s="78" t="s">
        <v>10543</v>
      </c>
    </row>
    <row r="5495" spans="1:2" x14ac:dyDescent="0.25">
      <c r="A5495" s="78" t="s">
        <v>8720</v>
      </c>
      <c r="B5495" s="78" t="s">
        <v>10543</v>
      </c>
    </row>
    <row r="5496" spans="1:2" x14ac:dyDescent="0.25">
      <c r="A5496" s="78" t="s">
        <v>8721</v>
      </c>
      <c r="B5496" s="78" t="s">
        <v>10543</v>
      </c>
    </row>
    <row r="5497" spans="1:2" x14ac:dyDescent="0.25">
      <c r="A5497" s="78" t="s">
        <v>8722</v>
      </c>
      <c r="B5497" s="78" t="s">
        <v>10543</v>
      </c>
    </row>
    <row r="5498" spans="1:2" x14ac:dyDescent="0.25">
      <c r="A5498" s="78" t="s">
        <v>8723</v>
      </c>
      <c r="B5498" s="78" t="s">
        <v>10543</v>
      </c>
    </row>
    <row r="5499" spans="1:2" x14ac:dyDescent="0.25">
      <c r="A5499" s="78" t="s">
        <v>8724</v>
      </c>
      <c r="B5499" s="78" t="s">
        <v>10543</v>
      </c>
    </row>
    <row r="5500" spans="1:2" x14ac:dyDescent="0.25">
      <c r="A5500" s="78" t="s">
        <v>8725</v>
      </c>
      <c r="B5500" s="78" t="s">
        <v>10543</v>
      </c>
    </row>
    <row r="5501" spans="1:2" x14ac:dyDescent="0.25">
      <c r="A5501" s="78" t="s">
        <v>8726</v>
      </c>
      <c r="B5501" s="78" t="s">
        <v>10543</v>
      </c>
    </row>
    <row r="5502" spans="1:2" x14ac:dyDescent="0.25">
      <c r="A5502" s="78" t="s">
        <v>8727</v>
      </c>
      <c r="B5502" s="78" t="s">
        <v>10543</v>
      </c>
    </row>
    <row r="5503" spans="1:2" x14ac:dyDescent="0.25">
      <c r="A5503" s="78" t="s">
        <v>8728</v>
      </c>
      <c r="B5503" s="78" t="s">
        <v>10543</v>
      </c>
    </row>
    <row r="5504" spans="1:2" x14ac:dyDescent="0.25">
      <c r="A5504" s="78" t="s">
        <v>8729</v>
      </c>
      <c r="B5504" s="78" t="s">
        <v>10543</v>
      </c>
    </row>
    <row r="5505" spans="1:2" x14ac:dyDescent="0.25">
      <c r="A5505" s="78" t="s">
        <v>8730</v>
      </c>
      <c r="B5505" s="78" t="s">
        <v>10543</v>
      </c>
    </row>
    <row r="5506" spans="1:2" x14ac:dyDescent="0.25">
      <c r="A5506" s="78" t="s">
        <v>8731</v>
      </c>
      <c r="B5506" s="78" t="s">
        <v>10543</v>
      </c>
    </row>
    <row r="5507" spans="1:2" x14ac:dyDescent="0.25">
      <c r="A5507" s="78" t="s">
        <v>8732</v>
      </c>
      <c r="B5507" s="78" t="s">
        <v>10543</v>
      </c>
    </row>
    <row r="5508" spans="1:2" x14ac:dyDescent="0.25">
      <c r="A5508" s="78" t="s">
        <v>8733</v>
      </c>
      <c r="B5508" s="78" t="s">
        <v>10543</v>
      </c>
    </row>
    <row r="5509" spans="1:2" x14ac:dyDescent="0.25">
      <c r="A5509" s="78" t="s">
        <v>8734</v>
      </c>
      <c r="B5509" s="78" t="s">
        <v>10543</v>
      </c>
    </row>
    <row r="5510" spans="1:2" x14ac:dyDescent="0.25">
      <c r="A5510" s="78" t="s">
        <v>8735</v>
      </c>
      <c r="B5510" s="78" t="s">
        <v>10543</v>
      </c>
    </row>
    <row r="5511" spans="1:2" x14ac:dyDescent="0.25">
      <c r="A5511" s="78" t="s">
        <v>8736</v>
      </c>
      <c r="B5511" s="78" t="s">
        <v>10543</v>
      </c>
    </row>
    <row r="5512" spans="1:2" x14ac:dyDescent="0.25">
      <c r="A5512" s="78" t="s">
        <v>8737</v>
      </c>
      <c r="B5512" s="78" t="s">
        <v>10543</v>
      </c>
    </row>
    <row r="5513" spans="1:2" x14ac:dyDescent="0.25">
      <c r="A5513" s="78" t="s">
        <v>8738</v>
      </c>
      <c r="B5513" s="78" t="s">
        <v>10543</v>
      </c>
    </row>
    <row r="5514" spans="1:2" x14ac:dyDescent="0.25">
      <c r="A5514" s="78" t="s">
        <v>8739</v>
      </c>
      <c r="B5514" s="78" t="s">
        <v>10543</v>
      </c>
    </row>
    <row r="5515" spans="1:2" x14ac:dyDescent="0.25">
      <c r="A5515" s="78" t="s">
        <v>8740</v>
      </c>
      <c r="B5515" s="78" t="s">
        <v>10543</v>
      </c>
    </row>
    <row r="5516" spans="1:2" x14ac:dyDescent="0.25">
      <c r="A5516" s="78" t="s">
        <v>8741</v>
      </c>
      <c r="B5516" s="78" t="s">
        <v>10543</v>
      </c>
    </row>
    <row r="5517" spans="1:2" x14ac:dyDescent="0.25">
      <c r="A5517" s="78" t="s">
        <v>8742</v>
      </c>
      <c r="B5517" s="78" t="s">
        <v>10543</v>
      </c>
    </row>
    <row r="5518" spans="1:2" x14ac:dyDescent="0.25">
      <c r="A5518" s="78" t="s">
        <v>8743</v>
      </c>
      <c r="B5518" s="78" t="s">
        <v>10543</v>
      </c>
    </row>
    <row r="5519" spans="1:2" x14ac:dyDescent="0.25">
      <c r="A5519" s="78" t="s">
        <v>8744</v>
      </c>
      <c r="B5519" s="78" t="s">
        <v>10543</v>
      </c>
    </row>
    <row r="5520" spans="1:2" x14ac:dyDescent="0.25">
      <c r="A5520" s="78" t="s">
        <v>8745</v>
      </c>
      <c r="B5520" s="78" t="s">
        <v>10543</v>
      </c>
    </row>
    <row r="5521" spans="1:2" x14ac:dyDescent="0.25">
      <c r="A5521" s="78" t="s">
        <v>8746</v>
      </c>
      <c r="B5521" s="78" t="s">
        <v>10543</v>
      </c>
    </row>
    <row r="5522" spans="1:2" x14ac:dyDescent="0.25">
      <c r="A5522" s="78" t="s">
        <v>8747</v>
      </c>
      <c r="B5522" s="78" t="s">
        <v>10543</v>
      </c>
    </row>
    <row r="5523" spans="1:2" x14ac:dyDescent="0.25">
      <c r="A5523" s="78" t="s">
        <v>8748</v>
      </c>
      <c r="B5523" s="78" t="s">
        <v>10543</v>
      </c>
    </row>
    <row r="5524" spans="1:2" x14ac:dyDescent="0.25">
      <c r="A5524" s="78" t="s">
        <v>8749</v>
      </c>
      <c r="B5524" s="78" t="s">
        <v>10543</v>
      </c>
    </row>
    <row r="5525" spans="1:2" x14ac:dyDescent="0.25">
      <c r="A5525" s="78" t="s">
        <v>8750</v>
      </c>
      <c r="B5525" s="78" t="s">
        <v>10543</v>
      </c>
    </row>
    <row r="5526" spans="1:2" x14ac:dyDescent="0.25">
      <c r="A5526" s="78" t="s">
        <v>8751</v>
      </c>
      <c r="B5526" s="78" t="s">
        <v>10543</v>
      </c>
    </row>
    <row r="5527" spans="1:2" x14ac:dyDescent="0.25">
      <c r="A5527" s="78" t="s">
        <v>8752</v>
      </c>
      <c r="B5527" s="78" t="s">
        <v>10543</v>
      </c>
    </row>
    <row r="5528" spans="1:2" x14ac:dyDescent="0.25">
      <c r="A5528" s="78" t="s">
        <v>8753</v>
      </c>
      <c r="B5528" s="78" t="s">
        <v>10543</v>
      </c>
    </row>
    <row r="5529" spans="1:2" x14ac:dyDescent="0.25">
      <c r="A5529" s="78" t="s">
        <v>8754</v>
      </c>
      <c r="B5529" s="78" t="s">
        <v>10543</v>
      </c>
    </row>
    <row r="5530" spans="1:2" x14ac:dyDescent="0.25">
      <c r="A5530" s="78" t="s">
        <v>8755</v>
      </c>
      <c r="B5530" s="78" t="s">
        <v>10543</v>
      </c>
    </row>
    <row r="5531" spans="1:2" x14ac:dyDescent="0.25">
      <c r="A5531" s="78" t="s">
        <v>8756</v>
      </c>
      <c r="B5531" s="78" t="s">
        <v>10543</v>
      </c>
    </row>
    <row r="5532" spans="1:2" x14ac:dyDescent="0.25">
      <c r="A5532" s="78" t="s">
        <v>8757</v>
      </c>
      <c r="B5532" s="78" t="s">
        <v>10543</v>
      </c>
    </row>
    <row r="5533" spans="1:2" x14ac:dyDescent="0.25">
      <c r="A5533" s="78" t="s">
        <v>8758</v>
      </c>
      <c r="B5533" s="78" t="s">
        <v>10543</v>
      </c>
    </row>
    <row r="5534" spans="1:2" x14ac:dyDescent="0.25">
      <c r="A5534" s="78" t="s">
        <v>8759</v>
      </c>
      <c r="B5534" s="78" t="s">
        <v>10543</v>
      </c>
    </row>
    <row r="5535" spans="1:2" x14ac:dyDescent="0.25">
      <c r="A5535" s="78" t="s">
        <v>8760</v>
      </c>
      <c r="B5535" s="78" t="s">
        <v>10543</v>
      </c>
    </row>
    <row r="5536" spans="1:2" x14ac:dyDescent="0.25">
      <c r="A5536" s="78" t="s">
        <v>8761</v>
      </c>
      <c r="B5536" s="78" t="s">
        <v>10543</v>
      </c>
    </row>
    <row r="5537" spans="1:2" x14ac:dyDescent="0.25">
      <c r="A5537" s="78" t="s">
        <v>8762</v>
      </c>
      <c r="B5537" s="78" t="s">
        <v>10543</v>
      </c>
    </row>
    <row r="5538" spans="1:2" x14ac:dyDescent="0.25">
      <c r="A5538" s="78" t="s">
        <v>8763</v>
      </c>
      <c r="B5538" s="78" t="s">
        <v>10543</v>
      </c>
    </row>
    <row r="5539" spans="1:2" x14ac:dyDescent="0.25">
      <c r="A5539" s="78" t="s">
        <v>8764</v>
      </c>
      <c r="B5539" s="78" t="s">
        <v>10543</v>
      </c>
    </row>
    <row r="5540" spans="1:2" x14ac:dyDescent="0.25">
      <c r="A5540" s="78" t="s">
        <v>8765</v>
      </c>
      <c r="B5540" s="78" t="s">
        <v>10543</v>
      </c>
    </row>
    <row r="5541" spans="1:2" x14ac:dyDescent="0.25">
      <c r="A5541" s="78" t="s">
        <v>8766</v>
      </c>
      <c r="B5541" s="78" t="s">
        <v>10543</v>
      </c>
    </row>
    <row r="5542" spans="1:2" x14ac:dyDescent="0.25">
      <c r="A5542" s="78" t="s">
        <v>8767</v>
      </c>
      <c r="B5542" s="78" t="s">
        <v>10543</v>
      </c>
    </row>
    <row r="5543" spans="1:2" x14ac:dyDescent="0.25">
      <c r="A5543" s="78" t="s">
        <v>8768</v>
      </c>
      <c r="B5543" s="78" t="s">
        <v>10543</v>
      </c>
    </row>
    <row r="5544" spans="1:2" x14ac:dyDescent="0.25">
      <c r="A5544" s="78" t="s">
        <v>8769</v>
      </c>
      <c r="B5544" s="78" t="s">
        <v>10543</v>
      </c>
    </row>
    <row r="5545" spans="1:2" x14ac:dyDescent="0.25">
      <c r="A5545" s="78" t="s">
        <v>8770</v>
      </c>
      <c r="B5545" s="78" t="s">
        <v>10543</v>
      </c>
    </row>
    <row r="5546" spans="1:2" x14ac:dyDescent="0.25">
      <c r="A5546" s="78" t="s">
        <v>8771</v>
      </c>
      <c r="B5546" s="78" t="s">
        <v>10543</v>
      </c>
    </row>
    <row r="5547" spans="1:2" x14ac:dyDescent="0.25">
      <c r="A5547" s="78" t="s">
        <v>8772</v>
      </c>
      <c r="B5547" s="78" t="s">
        <v>10543</v>
      </c>
    </row>
    <row r="5548" spans="1:2" x14ac:dyDescent="0.25">
      <c r="A5548" s="78" t="s">
        <v>8773</v>
      </c>
      <c r="B5548" s="78" t="s">
        <v>10543</v>
      </c>
    </row>
    <row r="5549" spans="1:2" x14ac:dyDescent="0.25">
      <c r="A5549" s="78" t="s">
        <v>8774</v>
      </c>
      <c r="B5549" s="78" t="s">
        <v>10543</v>
      </c>
    </row>
    <row r="5550" spans="1:2" x14ac:dyDescent="0.25">
      <c r="A5550" s="78" t="s">
        <v>8775</v>
      </c>
      <c r="B5550" s="78" t="s">
        <v>10543</v>
      </c>
    </row>
    <row r="5551" spans="1:2" x14ac:dyDescent="0.25">
      <c r="A5551" s="78" t="s">
        <v>8776</v>
      </c>
      <c r="B5551" s="78" t="s">
        <v>10543</v>
      </c>
    </row>
    <row r="5552" spans="1:2" x14ac:dyDescent="0.25">
      <c r="A5552" s="78" t="s">
        <v>8777</v>
      </c>
      <c r="B5552" s="78" t="s">
        <v>10543</v>
      </c>
    </row>
    <row r="5553" spans="1:2" x14ac:dyDescent="0.25">
      <c r="A5553" s="78" t="s">
        <v>8778</v>
      </c>
      <c r="B5553" s="78" t="s">
        <v>10543</v>
      </c>
    </row>
    <row r="5554" spans="1:2" x14ac:dyDescent="0.25">
      <c r="A5554" s="78" t="s">
        <v>8779</v>
      </c>
      <c r="B5554" s="78" t="s">
        <v>10543</v>
      </c>
    </row>
    <row r="5555" spans="1:2" x14ac:dyDescent="0.25">
      <c r="A5555" s="78" t="s">
        <v>8780</v>
      </c>
      <c r="B5555" s="78" t="s">
        <v>10543</v>
      </c>
    </row>
    <row r="5556" spans="1:2" x14ac:dyDescent="0.25">
      <c r="A5556" s="78" t="s">
        <v>8781</v>
      </c>
      <c r="B5556" s="78" t="s">
        <v>10543</v>
      </c>
    </row>
    <row r="5557" spans="1:2" x14ac:dyDescent="0.25">
      <c r="A5557" s="78" t="s">
        <v>8782</v>
      </c>
      <c r="B5557" s="78" t="s">
        <v>10543</v>
      </c>
    </row>
    <row r="5558" spans="1:2" x14ac:dyDescent="0.25">
      <c r="A5558" s="78" t="s">
        <v>8783</v>
      </c>
      <c r="B5558" s="78" t="s">
        <v>10543</v>
      </c>
    </row>
    <row r="5559" spans="1:2" x14ac:dyDescent="0.25">
      <c r="A5559" s="78" t="s">
        <v>8784</v>
      </c>
      <c r="B5559" s="78" t="s">
        <v>10543</v>
      </c>
    </row>
    <row r="5560" spans="1:2" x14ac:dyDescent="0.25">
      <c r="A5560" s="78" t="s">
        <v>8785</v>
      </c>
      <c r="B5560" s="78" t="s">
        <v>10543</v>
      </c>
    </row>
    <row r="5561" spans="1:2" x14ac:dyDescent="0.25">
      <c r="A5561" s="78" t="s">
        <v>8786</v>
      </c>
      <c r="B5561" s="78" t="s">
        <v>10543</v>
      </c>
    </row>
    <row r="5562" spans="1:2" x14ac:dyDescent="0.25">
      <c r="A5562" s="78" t="s">
        <v>8787</v>
      </c>
      <c r="B5562" s="78" t="s">
        <v>10543</v>
      </c>
    </row>
    <row r="5563" spans="1:2" x14ac:dyDescent="0.25">
      <c r="A5563" s="78" t="s">
        <v>8788</v>
      </c>
      <c r="B5563" s="78" t="s">
        <v>10543</v>
      </c>
    </row>
    <row r="5564" spans="1:2" x14ac:dyDescent="0.25">
      <c r="A5564" s="78" t="s">
        <v>8789</v>
      </c>
      <c r="B5564" s="78" t="s">
        <v>10543</v>
      </c>
    </row>
    <row r="5565" spans="1:2" x14ac:dyDescent="0.25">
      <c r="A5565" s="78" t="s">
        <v>8790</v>
      </c>
      <c r="B5565" s="78" t="s">
        <v>10543</v>
      </c>
    </row>
    <row r="5566" spans="1:2" x14ac:dyDescent="0.25">
      <c r="A5566" s="78" t="s">
        <v>8791</v>
      </c>
      <c r="B5566" s="78" t="s">
        <v>10543</v>
      </c>
    </row>
    <row r="5567" spans="1:2" x14ac:dyDescent="0.25">
      <c r="A5567" s="78" t="s">
        <v>8792</v>
      </c>
      <c r="B5567" s="78" t="s">
        <v>10543</v>
      </c>
    </row>
    <row r="5568" spans="1:2" x14ac:dyDescent="0.25">
      <c r="A5568" s="78" t="s">
        <v>8793</v>
      </c>
      <c r="B5568" s="78" t="s">
        <v>10543</v>
      </c>
    </row>
    <row r="5569" spans="1:2" x14ac:dyDescent="0.25">
      <c r="A5569" s="78" t="s">
        <v>8794</v>
      </c>
      <c r="B5569" s="78" t="s">
        <v>10543</v>
      </c>
    </row>
    <row r="5570" spans="1:2" x14ac:dyDescent="0.25">
      <c r="A5570" s="78" t="s">
        <v>8795</v>
      </c>
      <c r="B5570" s="78" t="s">
        <v>10543</v>
      </c>
    </row>
    <row r="5571" spans="1:2" x14ac:dyDescent="0.25">
      <c r="A5571" s="78" t="s">
        <v>8796</v>
      </c>
      <c r="B5571" s="78" t="s">
        <v>10543</v>
      </c>
    </row>
    <row r="5572" spans="1:2" x14ac:dyDescent="0.25">
      <c r="A5572" s="78" t="s">
        <v>8797</v>
      </c>
      <c r="B5572" s="78" t="s">
        <v>10543</v>
      </c>
    </row>
    <row r="5573" spans="1:2" x14ac:dyDescent="0.25">
      <c r="A5573" s="78" t="s">
        <v>8798</v>
      </c>
      <c r="B5573" s="78" t="s">
        <v>10543</v>
      </c>
    </row>
    <row r="5574" spans="1:2" x14ac:dyDescent="0.25">
      <c r="A5574" s="78" t="s">
        <v>8799</v>
      </c>
      <c r="B5574" s="78" t="s">
        <v>10543</v>
      </c>
    </row>
    <row r="5575" spans="1:2" x14ac:dyDescent="0.25">
      <c r="A5575" s="78" t="s">
        <v>8800</v>
      </c>
      <c r="B5575" s="78" t="s">
        <v>10543</v>
      </c>
    </row>
    <row r="5576" spans="1:2" x14ac:dyDescent="0.25">
      <c r="A5576" s="78" t="s">
        <v>8801</v>
      </c>
      <c r="B5576" s="78" t="s">
        <v>10543</v>
      </c>
    </row>
    <row r="5577" spans="1:2" x14ac:dyDescent="0.25">
      <c r="A5577" s="78" t="s">
        <v>8802</v>
      </c>
      <c r="B5577" s="78" t="s">
        <v>10543</v>
      </c>
    </row>
    <row r="5578" spans="1:2" x14ac:dyDescent="0.25">
      <c r="A5578" s="78" t="s">
        <v>8803</v>
      </c>
      <c r="B5578" s="78" t="s">
        <v>10543</v>
      </c>
    </row>
    <row r="5579" spans="1:2" x14ac:dyDescent="0.25">
      <c r="A5579" s="78" t="s">
        <v>8804</v>
      </c>
      <c r="B5579" s="78" t="s">
        <v>10543</v>
      </c>
    </row>
    <row r="5580" spans="1:2" x14ac:dyDescent="0.25">
      <c r="A5580" s="78" t="s">
        <v>8805</v>
      </c>
      <c r="B5580" s="78" t="s">
        <v>10543</v>
      </c>
    </row>
    <row r="5581" spans="1:2" x14ac:dyDescent="0.25">
      <c r="A5581" s="78" t="s">
        <v>8806</v>
      </c>
      <c r="B5581" s="78" t="s">
        <v>10543</v>
      </c>
    </row>
    <row r="5582" spans="1:2" x14ac:dyDescent="0.25">
      <c r="A5582" s="78" t="s">
        <v>8807</v>
      </c>
      <c r="B5582" s="78" t="s">
        <v>10543</v>
      </c>
    </row>
    <row r="5583" spans="1:2" x14ac:dyDescent="0.25">
      <c r="A5583" s="78" t="s">
        <v>8808</v>
      </c>
      <c r="B5583" s="78" t="s">
        <v>10543</v>
      </c>
    </row>
    <row r="5584" spans="1:2" x14ac:dyDescent="0.25">
      <c r="A5584" s="78" t="s">
        <v>8809</v>
      </c>
      <c r="B5584" s="78" t="s">
        <v>10543</v>
      </c>
    </row>
    <row r="5585" spans="1:2" x14ac:dyDescent="0.25">
      <c r="A5585" s="78" t="s">
        <v>8810</v>
      </c>
      <c r="B5585" s="78" t="s">
        <v>10543</v>
      </c>
    </row>
    <row r="5586" spans="1:2" x14ac:dyDescent="0.25">
      <c r="A5586" s="78" t="s">
        <v>8811</v>
      </c>
      <c r="B5586" s="78" t="s">
        <v>10543</v>
      </c>
    </row>
    <row r="5587" spans="1:2" x14ac:dyDescent="0.25">
      <c r="A5587" s="78" t="s">
        <v>8812</v>
      </c>
      <c r="B5587" s="78" t="s">
        <v>10543</v>
      </c>
    </row>
    <row r="5588" spans="1:2" x14ac:dyDescent="0.25">
      <c r="A5588" s="78" t="s">
        <v>8813</v>
      </c>
      <c r="B5588" s="78" t="s">
        <v>10543</v>
      </c>
    </row>
    <row r="5589" spans="1:2" x14ac:dyDescent="0.25">
      <c r="A5589" s="78" t="s">
        <v>8814</v>
      </c>
      <c r="B5589" s="78" t="s">
        <v>10543</v>
      </c>
    </row>
    <row r="5590" spans="1:2" x14ac:dyDescent="0.25">
      <c r="A5590" s="78" t="s">
        <v>8815</v>
      </c>
      <c r="B5590" s="78" t="s">
        <v>10543</v>
      </c>
    </row>
    <row r="5591" spans="1:2" x14ac:dyDescent="0.25">
      <c r="A5591" s="78" t="s">
        <v>8816</v>
      </c>
      <c r="B5591" s="78" t="s">
        <v>10543</v>
      </c>
    </row>
    <row r="5592" spans="1:2" x14ac:dyDescent="0.25">
      <c r="A5592" s="78" t="s">
        <v>8817</v>
      </c>
      <c r="B5592" s="78" t="s">
        <v>10543</v>
      </c>
    </row>
    <row r="5593" spans="1:2" x14ac:dyDescent="0.25">
      <c r="A5593" s="78" t="s">
        <v>8818</v>
      </c>
      <c r="B5593" s="78" t="s">
        <v>10543</v>
      </c>
    </row>
    <row r="5594" spans="1:2" x14ac:dyDescent="0.25">
      <c r="A5594" s="78" t="s">
        <v>8819</v>
      </c>
      <c r="B5594" s="78" t="s">
        <v>10543</v>
      </c>
    </row>
    <row r="5595" spans="1:2" x14ac:dyDescent="0.25">
      <c r="A5595" s="78" t="s">
        <v>8820</v>
      </c>
      <c r="B5595" s="78" t="s">
        <v>10543</v>
      </c>
    </row>
    <row r="5596" spans="1:2" x14ac:dyDescent="0.25">
      <c r="A5596" s="78" t="s">
        <v>8821</v>
      </c>
      <c r="B5596" s="78" t="s">
        <v>10543</v>
      </c>
    </row>
    <row r="5597" spans="1:2" x14ac:dyDescent="0.25">
      <c r="A5597" s="78" t="s">
        <v>8822</v>
      </c>
      <c r="B5597" s="78" t="s">
        <v>10543</v>
      </c>
    </row>
    <row r="5598" spans="1:2" x14ac:dyDescent="0.25">
      <c r="A5598" s="78" t="s">
        <v>8823</v>
      </c>
      <c r="B5598" s="78" t="s">
        <v>10543</v>
      </c>
    </row>
    <row r="5599" spans="1:2" x14ac:dyDescent="0.25">
      <c r="A5599" s="78" t="s">
        <v>8824</v>
      </c>
      <c r="B5599" s="78" t="s">
        <v>10543</v>
      </c>
    </row>
    <row r="5600" spans="1:2" x14ac:dyDescent="0.25">
      <c r="A5600" s="78" t="s">
        <v>8825</v>
      </c>
      <c r="B5600" s="78" t="s">
        <v>10543</v>
      </c>
    </row>
    <row r="5601" spans="1:2" x14ac:dyDescent="0.25">
      <c r="A5601" s="78" t="s">
        <v>8826</v>
      </c>
      <c r="B5601" s="78" t="s">
        <v>10543</v>
      </c>
    </row>
    <row r="5602" spans="1:2" x14ac:dyDescent="0.25">
      <c r="A5602" s="78" t="s">
        <v>8827</v>
      </c>
      <c r="B5602" s="78" t="s">
        <v>10543</v>
      </c>
    </row>
    <row r="5603" spans="1:2" x14ac:dyDescent="0.25">
      <c r="A5603" s="78" t="s">
        <v>8828</v>
      </c>
      <c r="B5603" s="78" t="s">
        <v>10543</v>
      </c>
    </row>
    <row r="5604" spans="1:2" x14ac:dyDescent="0.25">
      <c r="A5604" s="78" t="s">
        <v>8829</v>
      </c>
      <c r="B5604" s="78" t="s">
        <v>10543</v>
      </c>
    </row>
    <row r="5605" spans="1:2" x14ac:dyDescent="0.25">
      <c r="A5605" s="78" t="s">
        <v>8830</v>
      </c>
      <c r="B5605" s="78" t="s">
        <v>10543</v>
      </c>
    </row>
    <row r="5606" spans="1:2" x14ac:dyDescent="0.25">
      <c r="A5606" s="78" t="s">
        <v>8831</v>
      </c>
      <c r="B5606" s="78" t="s">
        <v>10543</v>
      </c>
    </row>
    <row r="5607" spans="1:2" x14ac:dyDescent="0.25">
      <c r="A5607" s="78" t="s">
        <v>8832</v>
      </c>
      <c r="B5607" s="78" t="s">
        <v>10543</v>
      </c>
    </row>
    <row r="5608" spans="1:2" x14ac:dyDescent="0.25">
      <c r="A5608" s="78" t="s">
        <v>8833</v>
      </c>
      <c r="B5608" s="78" t="s">
        <v>10543</v>
      </c>
    </row>
    <row r="5609" spans="1:2" x14ac:dyDescent="0.25">
      <c r="A5609" s="78" t="s">
        <v>8834</v>
      </c>
      <c r="B5609" s="78" t="s">
        <v>10543</v>
      </c>
    </row>
    <row r="5610" spans="1:2" x14ac:dyDescent="0.25">
      <c r="A5610" s="78" t="s">
        <v>8835</v>
      </c>
      <c r="B5610" s="78" t="s">
        <v>10543</v>
      </c>
    </row>
    <row r="5611" spans="1:2" x14ac:dyDescent="0.25">
      <c r="A5611" s="78" t="s">
        <v>8836</v>
      </c>
      <c r="B5611" s="78" t="s">
        <v>10543</v>
      </c>
    </row>
    <row r="5612" spans="1:2" x14ac:dyDescent="0.25">
      <c r="A5612" s="78" t="s">
        <v>8837</v>
      </c>
      <c r="B5612" s="78" t="s">
        <v>10543</v>
      </c>
    </row>
    <row r="5613" spans="1:2" x14ac:dyDescent="0.25">
      <c r="A5613" s="78" t="s">
        <v>8838</v>
      </c>
      <c r="B5613" s="78" t="s">
        <v>10543</v>
      </c>
    </row>
    <row r="5614" spans="1:2" x14ac:dyDescent="0.25">
      <c r="A5614" s="78" t="s">
        <v>8839</v>
      </c>
      <c r="B5614" s="78" t="s">
        <v>10543</v>
      </c>
    </row>
    <row r="5615" spans="1:2" x14ac:dyDescent="0.25">
      <c r="A5615" s="78" t="s">
        <v>8840</v>
      </c>
      <c r="B5615" s="78" t="s">
        <v>10543</v>
      </c>
    </row>
    <row r="5616" spans="1:2" x14ac:dyDescent="0.25">
      <c r="A5616" s="78" t="s">
        <v>8841</v>
      </c>
      <c r="B5616" s="78" t="s">
        <v>10543</v>
      </c>
    </row>
    <row r="5617" spans="1:2" x14ac:dyDescent="0.25">
      <c r="A5617" s="78" t="s">
        <v>8842</v>
      </c>
      <c r="B5617" s="78" t="s">
        <v>10543</v>
      </c>
    </row>
    <row r="5618" spans="1:2" x14ac:dyDescent="0.25">
      <c r="A5618" s="78" t="s">
        <v>8843</v>
      </c>
      <c r="B5618" s="78" t="s">
        <v>10543</v>
      </c>
    </row>
    <row r="5619" spans="1:2" x14ac:dyDescent="0.25">
      <c r="A5619" s="78" t="s">
        <v>8844</v>
      </c>
      <c r="B5619" s="78" t="s">
        <v>10543</v>
      </c>
    </row>
    <row r="5620" spans="1:2" x14ac:dyDescent="0.25">
      <c r="A5620" s="78" t="s">
        <v>8845</v>
      </c>
      <c r="B5620" s="78" t="s">
        <v>10543</v>
      </c>
    </row>
    <row r="5621" spans="1:2" x14ac:dyDescent="0.25">
      <c r="A5621" s="78" t="s">
        <v>8846</v>
      </c>
      <c r="B5621" s="78" t="s">
        <v>10543</v>
      </c>
    </row>
    <row r="5622" spans="1:2" x14ac:dyDescent="0.25">
      <c r="A5622" s="78" t="s">
        <v>8847</v>
      </c>
      <c r="B5622" s="78" t="s">
        <v>10543</v>
      </c>
    </row>
    <row r="5623" spans="1:2" x14ac:dyDescent="0.25">
      <c r="A5623" s="78" t="s">
        <v>8848</v>
      </c>
      <c r="B5623" s="78" t="s">
        <v>10543</v>
      </c>
    </row>
    <row r="5624" spans="1:2" x14ac:dyDescent="0.25">
      <c r="A5624" s="78" t="s">
        <v>8849</v>
      </c>
      <c r="B5624" s="78" t="s">
        <v>10543</v>
      </c>
    </row>
    <row r="5625" spans="1:2" x14ac:dyDescent="0.25">
      <c r="A5625" s="78" t="s">
        <v>8850</v>
      </c>
      <c r="B5625" s="78" t="s">
        <v>10543</v>
      </c>
    </row>
    <row r="5626" spans="1:2" x14ac:dyDescent="0.25">
      <c r="A5626" s="78" t="s">
        <v>8851</v>
      </c>
      <c r="B5626" s="78" t="s">
        <v>10543</v>
      </c>
    </row>
    <row r="5627" spans="1:2" x14ac:dyDescent="0.25">
      <c r="A5627" s="78" t="s">
        <v>8852</v>
      </c>
      <c r="B5627" s="78" t="s">
        <v>10543</v>
      </c>
    </row>
    <row r="5628" spans="1:2" x14ac:dyDescent="0.25">
      <c r="A5628" s="78" t="s">
        <v>8853</v>
      </c>
      <c r="B5628" s="78" t="s">
        <v>10543</v>
      </c>
    </row>
    <row r="5629" spans="1:2" x14ac:dyDescent="0.25">
      <c r="A5629" s="78" t="s">
        <v>8854</v>
      </c>
      <c r="B5629" s="78" t="s">
        <v>10543</v>
      </c>
    </row>
    <row r="5630" spans="1:2" x14ac:dyDescent="0.25">
      <c r="A5630" s="78" t="s">
        <v>8855</v>
      </c>
      <c r="B5630" s="78" t="s">
        <v>10543</v>
      </c>
    </row>
    <row r="5631" spans="1:2" x14ac:dyDescent="0.25">
      <c r="A5631" s="78" t="s">
        <v>8856</v>
      </c>
      <c r="B5631" s="78" t="s">
        <v>10543</v>
      </c>
    </row>
    <row r="5632" spans="1:2" x14ac:dyDescent="0.25">
      <c r="A5632" s="78" t="s">
        <v>8857</v>
      </c>
      <c r="B5632" s="78" t="s">
        <v>10543</v>
      </c>
    </row>
    <row r="5633" spans="1:2" x14ac:dyDescent="0.25">
      <c r="A5633" s="78" t="s">
        <v>8858</v>
      </c>
      <c r="B5633" s="78" t="s">
        <v>10543</v>
      </c>
    </row>
    <row r="5634" spans="1:2" x14ac:dyDescent="0.25">
      <c r="A5634" s="78" t="s">
        <v>8859</v>
      </c>
      <c r="B5634" s="78" t="s">
        <v>10543</v>
      </c>
    </row>
    <row r="5635" spans="1:2" x14ac:dyDescent="0.25">
      <c r="A5635" s="78" t="s">
        <v>8860</v>
      </c>
      <c r="B5635" s="78" t="s">
        <v>10543</v>
      </c>
    </row>
    <row r="5636" spans="1:2" x14ac:dyDescent="0.25">
      <c r="A5636" s="78" t="s">
        <v>8861</v>
      </c>
      <c r="B5636" s="78" t="s">
        <v>10543</v>
      </c>
    </row>
    <row r="5637" spans="1:2" x14ac:dyDescent="0.25">
      <c r="A5637" s="78" t="s">
        <v>8862</v>
      </c>
      <c r="B5637" s="78" t="s">
        <v>10543</v>
      </c>
    </row>
    <row r="5638" spans="1:2" x14ac:dyDescent="0.25">
      <c r="A5638" s="78" t="s">
        <v>8863</v>
      </c>
      <c r="B5638" s="78" t="s">
        <v>10543</v>
      </c>
    </row>
    <row r="5639" spans="1:2" x14ac:dyDescent="0.25">
      <c r="A5639" s="78" t="s">
        <v>8864</v>
      </c>
      <c r="B5639" s="78" t="s">
        <v>10543</v>
      </c>
    </row>
    <row r="5640" spans="1:2" x14ac:dyDescent="0.25">
      <c r="A5640" s="78" t="s">
        <v>8865</v>
      </c>
      <c r="B5640" s="78" t="s">
        <v>10543</v>
      </c>
    </row>
    <row r="5641" spans="1:2" x14ac:dyDescent="0.25">
      <c r="A5641" s="78" t="s">
        <v>8866</v>
      </c>
      <c r="B5641" s="78" t="s">
        <v>10543</v>
      </c>
    </row>
    <row r="5642" spans="1:2" x14ac:dyDescent="0.25">
      <c r="A5642" s="78" t="s">
        <v>8867</v>
      </c>
      <c r="B5642" s="78" t="s">
        <v>10543</v>
      </c>
    </row>
    <row r="5643" spans="1:2" x14ac:dyDescent="0.25">
      <c r="A5643" s="78" t="s">
        <v>8868</v>
      </c>
      <c r="B5643" s="78" t="s">
        <v>10543</v>
      </c>
    </row>
    <row r="5644" spans="1:2" x14ac:dyDescent="0.25">
      <c r="A5644" s="78" t="s">
        <v>8869</v>
      </c>
      <c r="B5644" s="78" t="s">
        <v>10543</v>
      </c>
    </row>
    <row r="5645" spans="1:2" x14ac:dyDescent="0.25">
      <c r="A5645" s="78" t="s">
        <v>8870</v>
      </c>
      <c r="B5645" s="78" t="s">
        <v>10543</v>
      </c>
    </row>
    <row r="5646" spans="1:2" x14ac:dyDescent="0.25">
      <c r="A5646" s="78" t="s">
        <v>8871</v>
      </c>
      <c r="B5646" s="78" t="s">
        <v>10543</v>
      </c>
    </row>
    <row r="5647" spans="1:2" x14ac:dyDescent="0.25">
      <c r="A5647" s="78" t="s">
        <v>8872</v>
      </c>
      <c r="B5647" s="78" t="s">
        <v>10543</v>
      </c>
    </row>
    <row r="5648" spans="1:2" x14ac:dyDescent="0.25">
      <c r="A5648" s="78" t="s">
        <v>8873</v>
      </c>
      <c r="B5648" s="78" t="s">
        <v>10543</v>
      </c>
    </row>
    <row r="5649" spans="1:2" x14ac:dyDescent="0.25">
      <c r="A5649" s="78" t="s">
        <v>8874</v>
      </c>
      <c r="B5649" s="78" t="s">
        <v>10543</v>
      </c>
    </row>
    <row r="5650" spans="1:2" x14ac:dyDescent="0.25">
      <c r="A5650" s="78" t="s">
        <v>8875</v>
      </c>
      <c r="B5650" s="78" t="s">
        <v>10543</v>
      </c>
    </row>
    <row r="5651" spans="1:2" x14ac:dyDescent="0.25">
      <c r="A5651" s="78" t="s">
        <v>8876</v>
      </c>
      <c r="B5651" s="78" t="s">
        <v>10543</v>
      </c>
    </row>
    <row r="5652" spans="1:2" x14ac:dyDescent="0.25">
      <c r="A5652" s="78" t="s">
        <v>8877</v>
      </c>
      <c r="B5652" s="78" t="s">
        <v>10543</v>
      </c>
    </row>
    <row r="5653" spans="1:2" x14ac:dyDescent="0.25">
      <c r="A5653" s="78" t="s">
        <v>8878</v>
      </c>
      <c r="B5653" s="78" t="s">
        <v>10543</v>
      </c>
    </row>
    <row r="5654" spans="1:2" x14ac:dyDescent="0.25">
      <c r="A5654" s="78" t="s">
        <v>8879</v>
      </c>
      <c r="B5654" s="78" t="s">
        <v>10543</v>
      </c>
    </row>
    <row r="5655" spans="1:2" x14ac:dyDescent="0.25">
      <c r="A5655" s="78" t="s">
        <v>8880</v>
      </c>
      <c r="B5655" s="78" t="s">
        <v>10543</v>
      </c>
    </row>
    <row r="5656" spans="1:2" x14ac:dyDescent="0.25">
      <c r="A5656" s="78" t="s">
        <v>8881</v>
      </c>
      <c r="B5656" s="78" t="s">
        <v>10543</v>
      </c>
    </row>
    <row r="5657" spans="1:2" x14ac:dyDescent="0.25">
      <c r="A5657" s="78" t="s">
        <v>8882</v>
      </c>
      <c r="B5657" s="78" t="s">
        <v>10543</v>
      </c>
    </row>
    <row r="5658" spans="1:2" x14ac:dyDescent="0.25">
      <c r="A5658" s="78" t="s">
        <v>8883</v>
      </c>
      <c r="B5658" s="78" t="s">
        <v>10543</v>
      </c>
    </row>
    <row r="5659" spans="1:2" x14ac:dyDescent="0.25">
      <c r="A5659" s="78" t="s">
        <v>8884</v>
      </c>
      <c r="B5659" s="78" t="s">
        <v>10543</v>
      </c>
    </row>
    <row r="5660" spans="1:2" x14ac:dyDescent="0.25">
      <c r="A5660" s="78" t="s">
        <v>8885</v>
      </c>
      <c r="B5660" s="78" t="s">
        <v>10543</v>
      </c>
    </row>
    <row r="5661" spans="1:2" x14ac:dyDescent="0.25">
      <c r="A5661" s="78" t="s">
        <v>8886</v>
      </c>
      <c r="B5661" s="78" t="s">
        <v>10543</v>
      </c>
    </row>
    <row r="5662" spans="1:2" x14ac:dyDescent="0.25">
      <c r="A5662" s="78" t="s">
        <v>8887</v>
      </c>
      <c r="B5662" s="78" t="s">
        <v>10543</v>
      </c>
    </row>
    <row r="5663" spans="1:2" x14ac:dyDescent="0.25">
      <c r="A5663" s="78" t="s">
        <v>8888</v>
      </c>
      <c r="B5663" s="78" t="s">
        <v>10543</v>
      </c>
    </row>
    <row r="5664" spans="1:2" x14ac:dyDescent="0.25">
      <c r="A5664" s="78" t="s">
        <v>8889</v>
      </c>
      <c r="B5664" s="78" t="s">
        <v>10543</v>
      </c>
    </row>
    <row r="5665" spans="1:2" x14ac:dyDescent="0.25">
      <c r="A5665" s="78" t="s">
        <v>8890</v>
      </c>
      <c r="B5665" s="78" t="s">
        <v>10543</v>
      </c>
    </row>
    <row r="5666" spans="1:2" x14ac:dyDescent="0.25">
      <c r="A5666" s="78" t="s">
        <v>8891</v>
      </c>
      <c r="B5666" s="78" t="s">
        <v>10543</v>
      </c>
    </row>
    <row r="5667" spans="1:2" x14ac:dyDescent="0.25">
      <c r="A5667" s="78" t="s">
        <v>8892</v>
      </c>
      <c r="B5667" s="78" t="s">
        <v>10543</v>
      </c>
    </row>
    <row r="5668" spans="1:2" x14ac:dyDescent="0.25">
      <c r="A5668" s="78" t="s">
        <v>8893</v>
      </c>
      <c r="B5668" s="78" t="s">
        <v>10543</v>
      </c>
    </row>
    <row r="5669" spans="1:2" x14ac:dyDescent="0.25">
      <c r="A5669" s="78" t="s">
        <v>8894</v>
      </c>
      <c r="B5669" s="78" t="s">
        <v>10543</v>
      </c>
    </row>
    <row r="5670" spans="1:2" x14ac:dyDescent="0.25">
      <c r="A5670" s="78" t="s">
        <v>8895</v>
      </c>
      <c r="B5670" s="78" t="s">
        <v>10543</v>
      </c>
    </row>
    <row r="5671" spans="1:2" x14ac:dyDescent="0.25">
      <c r="A5671" s="78" t="s">
        <v>8896</v>
      </c>
      <c r="B5671" s="78" t="s">
        <v>10543</v>
      </c>
    </row>
    <row r="5672" spans="1:2" x14ac:dyDescent="0.25">
      <c r="A5672" s="78" t="s">
        <v>8897</v>
      </c>
      <c r="B5672" s="78" t="s">
        <v>10543</v>
      </c>
    </row>
    <row r="5673" spans="1:2" x14ac:dyDescent="0.25">
      <c r="A5673" s="78" t="s">
        <v>8898</v>
      </c>
      <c r="B5673" s="78" t="s">
        <v>10543</v>
      </c>
    </row>
    <row r="5674" spans="1:2" x14ac:dyDescent="0.25">
      <c r="A5674" s="78" t="s">
        <v>8899</v>
      </c>
      <c r="B5674" s="78" t="s">
        <v>10543</v>
      </c>
    </row>
    <row r="5675" spans="1:2" x14ac:dyDescent="0.25">
      <c r="A5675" s="78" t="s">
        <v>8900</v>
      </c>
      <c r="B5675" s="78" t="s">
        <v>10543</v>
      </c>
    </row>
    <row r="5676" spans="1:2" x14ac:dyDescent="0.25">
      <c r="A5676" s="78" t="s">
        <v>8901</v>
      </c>
      <c r="B5676" s="78" t="s">
        <v>10543</v>
      </c>
    </row>
    <row r="5677" spans="1:2" x14ac:dyDescent="0.25">
      <c r="A5677" s="78" t="s">
        <v>8902</v>
      </c>
      <c r="B5677" s="78" t="s">
        <v>10543</v>
      </c>
    </row>
    <row r="5678" spans="1:2" x14ac:dyDescent="0.25">
      <c r="A5678" s="78" t="s">
        <v>8903</v>
      </c>
      <c r="B5678" s="78" t="s">
        <v>10543</v>
      </c>
    </row>
    <row r="5679" spans="1:2" x14ac:dyDescent="0.25">
      <c r="A5679" s="78" t="s">
        <v>8904</v>
      </c>
      <c r="B5679" s="78" t="s">
        <v>10543</v>
      </c>
    </row>
    <row r="5680" spans="1:2" x14ac:dyDescent="0.25">
      <c r="A5680" s="78" t="s">
        <v>8905</v>
      </c>
      <c r="B5680" s="78" t="s">
        <v>10543</v>
      </c>
    </row>
    <row r="5681" spans="1:2" x14ac:dyDescent="0.25">
      <c r="A5681" s="78" t="s">
        <v>8906</v>
      </c>
      <c r="B5681" s="78" t="s">
        <v>10543</v>
      </c>
    </row>
    <row r="5682" spans="1:2" x14ac:dyDescent="0.25">
      <c r="A5682" s="78" t="s">
        <v>8907</v>
      </c>
      <c r="B5682" s="78" t="s">
        <v>10543</v>
      </c>
    </row>
    <row r="5683" spans="1:2" x14ac:dyDescent="0.25">
      <c r="A5683" s="78" t="s">
        <v>8908</v>
      </c>
      <c r="B5683" s="78" t="s">
        <v>10543</v>
      </c>
    </row>
    <row r="5684" spans="1:2" x14ac:dyDescent="0.25">
      <c r="A5684" s="78" t="s">
        <v>8909</v>
      </c>
      <c r="B5684" s="78" t="s">
        <v>10543</v>
      </c>
    </row>
    <row r="5685" spans="1:2" x14ac:dyDescent="0.25">
      <c r="A5685" s="78" t="s">
        <v>8910</v>
      </c>
      <c r="B5685" s="78" t="s">
        <v>10543</v>
      </c>
    </row>
    <row r="5686" spans="1:2" x14ac:dyDescent="0.25">
      <c r="A5686" s="78" t="s">
        <v>8911</v>
      </c>
      <c r="B5686" s="78" t="s">
        <v>10543</v>
      </c>
    </row>
    <row r="5687" spans="1:2" x14ac:dyDescent="0.25">
      <c r="A5687" s="78" t="s">
        <v>8912</v>
      </c>
      <c r="B5687" s="78" t="s">
        <v>10543</v>
      </c>
    </row>
    <row r="5688" spans="1:2" x14ac:dyDescent="0.25">
      <c r="A5688" s="78" t="s">
        <v>8913</v>
      </c>
      <c r="B5688" s="78" t="s">
        <v>10543</v>
      </c>
    </row>
    <row r="5689" spans="1:2" x14ac:dyDescent="0.25">
      <c r="A5689" s="78" t="s">
        <v>8914</v>
      </c>
      <c r="B5689" s="78" t="s">
        <v>10543</v>
      </c>
    </row>
    <row r="5690" spans="1:2" x14ac:dyDescent="0.25">
      <c r="A5690" s="78" t="s">
        <v>8915</v>
      </c>
      <c r="B5690" s="78" t="s">
        <v>10543</v>
      </c>
    </row>
    <row r="5691" spans="1:2" x14ac:dyDescent="0.25">
      <c r="A5691" s="78" t="s">
        <v>8916</v>
      </c>
      <c r="B5691" s="78" t="s">
        <v>10543</v>
      </c>
    </row>
    <row r="5692" spans="1:2" x14ac:dyDescent="0.25">
      <c r="A5692" s="78" t="s">
        <v>8917</v>
      </c>
      <c r="B5692" s="78" t="s">
        <v>10543</v>
      </c>
    </row>
    <row r="5693" spans="1:2" x14ac:dyDescent="0.25">
      <c r="A5693" s="78" t="s">
        <v>8918</v>
      </c>
      <c r="B5693" s="78" t="s">
        <v>10543</v>
      </c>
    </row>
    <row r="5694" spans="1:2" x14ac:dyDescent="0.25">
      <c r="A5694" s="78" t="s">
        <v>8919</v>
      </c>
      <c r="B5694" s="78" t="s">
        <v>10543</v>
      </c>
    </row>
    <row r="5695" spans="1:2" x14ac:dyDescent="0.25">
      <c r="A5695" s="78" t="s">
        <v>8920</v>
      </c>
      <c r="B5695" s="78" t="s">
        <v>10543</v>
      </c>
    </row>
    <row r="5696" spans="1:2" x14ac:dyDescent="0.25">
      <c r="A5696" s="78" t="s">
        <v>8921</v>
      </c>
      <c r="B5696" s="78" t="s">
        <v>10543</v>
      </c>
    </row>
    <row r="5697" spans="1:2" x14ac:dyDescent="0.25">
      <c r="A5697" s="78" t="s">
        <v>8922</v>
      </c>
      <c r="B5697" s="78" t="s">
        <v>10543</v>
      </c>
    </row>
    <row r="5698" spans="1:2" x14ac:dyDescent="0.25">
      <c r="A5698" s="78" t="s">
        <v>8923</v>
      </c>
      <c r="B5698" s="78" t="s">
        <v>10543</v>
      </c>
    </row>
    <row r="5699" spans="1:2" x14ac:dyDescent="0.25">
      <c r="A5699" s="78" t="s">
        <v>8924</v>
      </c>
      <c r="B5699" s="78" t="s">
        <v>10543</v>
      </c>
    </row>
    <row r="5700" spans="1:2" x14ac:dyDescent="0.25">
      <c r="A5700" s="78" t="s">
        <v>8925</v>
      </c>
      <c r="B5700" s="78" t="s">
        <v>10543</v>
      </c>
    </row>
    <row r="5701" spans="1:2" x14ac:dyDescent="0.25">
      <c r="A5701" s="78" t="s">
        <v>8926</v>
      </c>
      <c r="B5701" s="78" t="s">
        <v>10543</v>
      </c>
    </row>
    <row r="5702" spans="1:2" x14ac:dyDescent="0.25">
      <c r="A5702" s="78" t="s">
        <v>8927</v>
      </c>
      <c r="B5702" s="78" t="s">
        <v>10543</v>
      </c>
    </row>
    <row r="5703" spans="1:2" x14ac:dyDescent="0.25">
      <c r="A5703" s="78" t="s">
        <v>8928</v>
      </c>
      <c r="B5703" s="78" t="s">
        <v>10543</v>
      </c>
    </row>
    <row r="5704" spans="1:2" x14ac:dyDescent="0.25">
      <c r="A5704" s="78" t="s">
        <v>8929</v>
      </c>
      <c r="B5704" s="78" t="s">
        <v>10543</v>
      </c>
    </row>
    <row r="5705" spans="1:2" x14ac:dyDescent="0.25">
      <c r="A5705" s="78" t="s">
        <v>8930</v>
      </c>
      <c r="B5705" s="78" t="s">
        <v>10543</v>
      </c>
    </row>
    <row r="5706" spans="1:2" x14ac:dyDescent="0.25">
      <c r="A5706" s="78" t="s">
        <v>8931</v>
      </c>
      <c r="B5706" s="78" t="s">
        <v>10543</v>
      </c>
    </row>
    <row r="5707" spans="1:2" x14ac:dyDescent="0.25">
      <c r="A5707" s="78" t="s">
        <v>8932</v>
      </c>
      <c r="B5707" s="78" t="s">
        <v>10543</v>
      </c>
    </row>
    <row r="5708" spans="1:2" x14ac:dyDescent="0.25">
      <c r="A5708" s="78" t="s">
        <v>8933</v>
      </c>
      <c r="B5708" s="78" t="s">
        <v>10543</v>
      </c>
    </row>
    <row r="5709" spans="1:2" x14ac:dyDescent="0.25">
      <c r="A5709" s="78" t="s">
        <v>8934</v>
      </c>
      <c r="B5709" s="78" t="s">
        <v>10543</v>
      </c>
    </row>
    <row r="5710" spans="1:2" x14ac:dyDescent="0.25">
      <c r="A5710" s="78" t="s">
        <v>8935</v>
      </c>
      <c r="B5710" s="78" t="s">
        <v>10543</v>
      </c>
    </row>
    <row r="5711" spans="1:2" x14ac:dyDescent="0.25">
      <c r="A5711" s="78" t="s">
        <v>8936</v>
      </c>
      <c r="B5711" s="78" t="s">
        <v>10543</v>
      </c>
    </row>
    <row r="5712" spans="1:2" x14ac:dyDescent="0.25">
      <c r="A5712" s="78" t="s">
        <v>8937</v>
      </c>
      <c r="B5712" s="78" t="s">
        <v>10543</v>
      </c>
    </row>
    <row r="5713" spans="1:2" x14ac:dyDescent="0.25">
      <c r="A5713" s="78" t="s">
        <v>8938</v>
      </c>
      <c r="B5713" s="78" t="s">
        <v>10543</v>
      </c>
    </row>
    <row r="5714" spans="1:2" x14ac:dyDescent="0.25">
      <c r="A5714" s="78" t="s">
        <v>8939</v>
      </c>
      <c r="B5714" s="78" t="s">
        <v>10543</v>
      </c>
    </row>
    <row r="5715" spans="1:2" x14ac:dyDescent="0.25">
      <c r="A5715" s="78" t="s">
        <v>8940</v>
      </c>
      <c r="B5715" s="78" t="s">
        <v>10543</v>
      </c>
    </row>
    <row r="5716" spans="1:2" x14ac:dyDescent="0.25">
      <c r="A5716" s="78" t="s">
        <v>8941</v>
      </c>
      <c r="B5716" s="78" t="s">
        <v>10543</v>
      </c>
    </row>
    <row r="5717" spans="1:2" x14ac:dyDescent="0.25">
      <c r="A5717" s="78" t="s">
        <v>8942</v>
      </c>
      <c r="B5717" s="78" t="s">
        <v>10543</v>
      </c>
    </row>
    <row r="5718" spans="1:2" x14ac:dyDescent="0.25">
      <c r="A5718" s="78" t="s">
        <v>8943</v>
      </c>
      <c r="B5718" s="78" t="s">
        <v>10543</v>
      </c>
    </row>
    <row r="5719" spans="1:2" x14ac:dyDescent="0.25">
      <c r="A5719" s="78" t="s">
        <v>8944</v>
      </c>
      <c r="B5719" s="78" t="s">
        <v>10543</v>
      </c>
    </row>
    <row r="5720" spans="1:2" x14ac:dyDescent="0.25">
      <c r="A5720" s="78" t="s">
        <v>8945</v>
      </c>
      <c r="B5720" s="78" t="s">
        <v>10543</v>
      </c>
    </row>
    <row r="5721" spans="1:2" x14ac:dyDescent="0.25">
      <c r="A5721" s="78" t="s">
        <v>8946</v>
      </c>
      <c r="B5721" s="78" t="s">
        <v>10543</v>
      </c>
    </row>
    <row r="5722" spans="1:2" x14ac:dyDescent="0.25">
      <c r="A5722" s="78" t="s">
        <v>8947</v>
      </c>
      <c r="B5722" s="78" t="s">
        <v>10543</v>
      </c>
    </row>
    <row r="5723" spans="1:2" x14ac:dyDescent="0.25">
      <c r="A5723" s="78" t="s">
        <v>8948</v>
      </c>
      <c r="B5723" s="78" t="s">
        <v>10543</v>
      </c>
    </row>
    <row r="5724" spans="1:2" x14ac:dyDescent="0.25">
      <c r="A5724" s="78" t="s">
        <v>8949</v>
      </c>
      <c r="B5724" s="78" t="s">
        <v>10543</v>
      </c>
    </row>
    <row r="5725" spans="1:2" x14ac:dyDescent="0.25">
      <c r="A5725" s="78" t="s">
        <v>8950</v>
      </c>
      <c r="B5725" s="78" t="s">
        <v>10543</v>
      </c>
    </row>
    <row r="5726" spans="1:2" x14ac:dyDescent="0.25">
      <c r="A5726" s="78" t="s">
        <v>8951</v>
      </c>
      <c r="B5726" s="78" t="s">
        <v>10543</v>
      </c>
    </row>
    <row r="5727" spans="1:2" x14ac:dyDescent="0.25">
      <c r="A5727" s="78" t="s">
        <v>8952</v>
      </c>
      <c r="B5727" s="78" t="s">
        <v>10543</v>
      </c>
    </row>
    <row r="5728" spans="1:2" x14ac:dyDescent="0.25">
      <c r="A5728" s="78" t="s">
        <v>8953</v>
      </c>
      <c r="B5728" s="78" t="s">
        <v>10543</v>
      </c>
    </row>
    <row r="5729" spans="1:2" x14ac:dyDescent="0.25">
      <c r="A5729" s="78" t="s">
        <v>8954</v>
      </c>
      <c r="B5729" s="78" t="s">
        <v>10543</v>
      </c>
    </row>
    <row r="5730" spans="1:2" x14ac:dyDescent="0.25">
      <c r="A5730" s="78" t="s">
        <v>8955</v>
      </c>
      <c r="B5730" s="78" t="s">
        <v>10543</v>
      </c>
    </row>
    <row r="5731" spans="1:2" x14ac:dyDescent="0.25">
      <c r="A5731" s="78" t="s">
        <v>8956</v>
      </c>
      <c r="B5731" s="78" t="s">
        <v>10543</v>
      </c>
    </row>
    <row r="5732" spans="1:2" x14ac:dyDescent="0.25">
      <c r="A5732" s="78" t="s">
        <v>8957</v>
      </c>
      <c r="B5732" s="78" t="s">
        <v>10543</v>
      </c>
    </row>
    <row r="5733" spans="1:2" x14ac:dyDescent="0.25">
      <c r="A5733" s="78" t="s">
        <v>8958</v>
      </c>
      <c r="B5733" s="78" t="s">
        <v>10543</v>
      </c>
    </row>
    <row r="5734" spans="1:2" x14ac:dyDescent="0.25">
      <c r="A5734" s="78" t="s">
        <v>8959</v>
      </c>
      <c r="B5734" s="78" t="s">
        <v>10543</v>
      </c>
    </row>
    <row r="5735" spans="1:2" x14ac:dyDescent="0.25">
      <c r="A5735" s="78" t="s">
        <v>8960</v>
      </c>
      <c r="B5735" s="78" t="s">
        <v>10543</v>
      </c>
    </row>
    <row r="5736" spans="1:2" x14ac:dyDescent="0.25">
      <c r="A5736" s="78" t="s">
        <v>8961</v>
      </c>
      <c r="B5736" s="78" t="s">
        <v>10543</v>
      </c>
    </row>
    <row r="5737" spans="1:2" x14ac:dyDescent="0.25">
      <c r="A5737" s="78" t="s">
        <v>8962</v>
      </c>
      <c r="B5737" s="78" t="s">
        <v>10543</v>
      </c>
    </row>
    <row r="5738" spans="1:2" x14ac:dyDescent="0.25">
      <c r="A5738" s="78" t="s">
        <v>8963</v>
      </c>
      <c r="B5738" s="78" t="s">
        <v>10543</v>
      </c>
    </row>
    <row r="5739" spans="1:2" x14ac:dyDescent="0.25">
      <c r="A5739" s="78" t="s">
        <v>8964</v>
      </c>
      <c r="B5739" s="78" t="s">
        <v>10543</v>
      </c>
    </row>
    <row r="5740" spans="1:2" x14ac:dyDescent="0.25">
      <c r="A5740" s="78" t="s">
        <v>2864</v>
      </c>
      <c r="B5740" s="78" t="s">
        <v>10543</v>
      </c>
    </row>
    <row r="5741" spans="1:2" x14ac:dyDescent="0.25">
      <c r="A5741" s="78" t="s">
        <v>8965</v>
      </c>
      <c r="B5741" s="78" t="s">
        <v>10543</v>
      </c>
    </row>
    <row r="5742" spans="1:2" x14ac:dyDescent="0.25">
      <c r="A5742" s="78" t="s">
        <v>8966</v>
      </c>
      <c r="B5742" s="78" t="s">
        <v>10543</v>
      </c>
    </row>
    <row r="5743" spans="1:2" x14ac:dyDescent="0.25">
      <c r="A5743" s="78" t="s">
        <v>8967</v>
      </c>
      <c r="B5743" s="78" t="s">
        <v>10543</v>
      </c>
    </row>
    <row r="5744" spans="1:2" x14ac:dyDescent="0.25">
      <c r="A5744" s="78" t="s">
        <v>8968</v>
      </c>
      <c r="B5744" s="78" t="s">
        <v>10543</v>
      </c>
    </row>
    <row r="5745" spans="1:2" x14ac:dyDescent="0.25">
      <c r="A5745" s="78" t="s">
        <v>8969</v>
      </c>
      <c r="B5745" s="78" t="s">
        <v>10543</v>
      </c>
    </row>
    <row r="5746" spans="1:2" x14ac:dyDescent="0.25">
      <c r="A5746" s="78" t="s">
        <v>8970</v>
      </c>
      <c r="B5746" s="78" t="s">
        <v>10543</v>
      </c>
    </row>
    <row r="5747" spans="1:2" x14ac:dyDescent="0.25">
      <c r="A5747" s="78" t="s">
        <v>8971</v>
      </c>
      <c r="B5747" s="78" t="s">
        <v>10543</v>
      </c>
    </row>
    <row r="5748" spans="1:2" x14ac:dyDescent="0.25">
      <c r="A5748" s="78" t="s">
        <v>8972</v>
      </c>
      <c r="B5748" s="78" t="s">
        <v>10543</v>
      </c>
    </row>
    <row r="5749" spans="1:2" x14ac:dyDescent="0.25">
      <c r="A5749" s="78" t="s">
        <v>8973</v>
      </c>
      <c r="B5749" s="78" t="s">
        <v>10543</v>
      </c>
    </row>
    <row r="5750" spans="1:2" x14ac:dyDescent="0.25">
      <c r="A5750" s="78" t="s">
        <v>8974</v>
      </c>
      <c r="B5750" s="78" t="s">
        <v>10543</v>
      </c>
    </row>
    <row r="5751" spans="1:2" x14ac:dyDescent="0.25">
      <c r="A5751" s="78" t="s">
        <v>8975</v>
      </c>
      <c r="B5751" s="78" t="s">
        <v>10543</v>
      </c>
    </row>
    <row r="5752" spans="1:2" x14ac:dyDescent="0.25">
      <c r="A5752" s="78" t="s">
        <v>8976</v>
      </c>
      <c r="B5752" s="78" t="s">
        <v>10543</v>
      </c>
    </row>
    <row r="5753" spans="1:2" x14ac:dyDescent="0.25">
      <c r="A5753" s="78" t="s">
        <v>8977</v>
      </c>
      <c r="B5753" s="78" t="s">
        <v>10543</v>
      </c>
    </row>
    <row r="5754" spans="1:2" x14ac:dyDescent="0.25">
      <c r="A5754" s="78" t="s">
        <v>8978</v>
      </c>
      <c r="B5754" s="78" t="s">
        <v>10543</v>
      </c>
    </row>
    <row r="5755" spans="1:2" x14ac:dyDescent="0.25">
      <c r="A5755" s="78" t="s">
        <v>8979</v>
      </c>
      <c r="B5755" s="78" t="s">
        <v>10543</v>
      </c>
    </row>
    <row r="5756" spans="1:2" x14ac:dyDescent="0.25">
      <c r="A5756" s="78" t="s">
        <v>8980</v>
      </c>
      <c r="B5756" s="78" t="s">
        <v>10543</v>
      </c>
    </row>
    <row r="5757" spans="1:2" x14ac:dyDescent="0.25">
      <c r="A5757" s="78" t="s">
        <v>8981</v>
      </c>
      <c r="B5757" s="78" t="s">
        <v>10543</v>
      </c>
    </row>
    <row r="5758" spans="1:2" x14ac:dyDescent="0.25">
      <c r="A5758" s="78" t="s">
        <v>8982</v>
      </c>
      <c r="B5758" s="78" t="s">
        <v>10543</v>
      </c>
    </row>
    <row r="5759" spans="1:2" x14ac:dyDescent="0.25">
      <c r="A5759" s="78" t="s">
        <v>8983</v>
      </c>
      <c r="B5759" s="78" t="s">
        <v>10543</v>
      </c>
    </row>
    <row r="5760" spans="1:2" x14ac:dyDescent="0.25">
      <c r="A5760" s="78" t="s">
        <v>8984</v>
      </c>
      <c r="B5760" s="78" t="s">
        <v>10543</v>
      </c>
    </row>
    <row r="5761" spans="1:2" x14ac:dyDescent="0.25">
      <c r="A5761" s="78" t="s">
        <v>8985</v>
      </c>
      <c r="B5761" s="78" t="s">
        <v>10543</v>
      </c>
    </row>
    <row r="5762" spans="1:2" x14ac:dyDescent="0.25">
      <c r="A5762" s="78" t="s">
        <v>8986</v>
      </c>
      <c r="B5762" s="78" t="s">
        <v>10543</v>
      </c>
    </row>
    <row r="5763" spans="1:2" x14ac:dyDescent="0.25">
      <c r="A5763" s="78" t="s">
        <v>8987</v>
      </c>
      <c r="B5763" s="78" t="s">
        <v>10543</v>
      </c>
    </row>
    <row r="5764" spans="1:2" x14ac:dyDescent="0.25">
      <c r="A5764" s="78" t="s">
        <v>8988</v>
      </c>
      <c r="B5764" s="78" t="s">
        <v>10543</v>
      </c>
    </row>
    <row r="5765" spans="1:2" x14ac:dyDescent="0.25">
      <c r="A5765" s="78" t="s">
        <v>8989</v>
      </c>
      <c r="B5765" s="78" t="s">
        <v>10543</v>
      </c>
    </row>
    <row r="5766" spans="1:2" x14ac:dyDescent="0.25">
      <c r="A5766" s="78" t="s">
        <v>8990</v>
      </c>
      <c r="B5766" s="78" t="s">
        <v>10543</v>
      </c>
    </row>
    <row r="5767" spans="1:2" x14ac:dyDescent="0.25">
      <c r="A5767" s="78" t="s">
        <v>8991</v>
      </c>
      <c r="B5767" s="78" t="s">
        <v>10543</v>
      </c>
    </row>
    <row r="5768" spans="1:2" x14ac:dyDescent="0.25">
      <c r="A5768" s="78" t="s">
        <v>8992</v>
      </c>
      <c r="B5768" s="78" t="s">
        <v>10543</v>
      </c>
    </row>
    <row r="5769" spans="1:2" x14ac:dyDescent="0.25">
      <c r="A5769" s="78" t="s">
        <v>8993</v>
      </c>
      <c r="B5769" s="78" t="s">
        <v>10543</v>
      </c>
    </row>
    <row r="5770" spans="1:2" x14ac:dyDescent="0.25">
      <c r="A5770" s="78" t="s">
        <v>8994</v>
      </c>
      <c r="B5770" s="78" t="s">
        <v>10543</v>
      </c>
    </row>
    <row r="5771" spans="1:2" x14ac:dyDescent="0.25">
      <c r="A5771" s="78" t="s">
        <v>8995</v>
      </c>
      <c r="B5771" s="78" t="s">
        <v>10543</v>
      </c>
    </row>
    <row r="5772" spans="1:2" x14ac:dyDescent="0.25">
      <c r="A5772" s="78" t="s">
        <v>8996</v>
      </c>
      <c r="B5772" s="78" t="s">
        <v>10543</v>
      </c>
    </row>
    <row r="5773" spans="1:2" x14ac:dyDescent="0.25">
      <c r="A5773" s="78" t="s">
        <v>8997</v>
      </c>
      <c r="B5773" s="78" t="s">
        <v>10543</v>
      </c>
    </row>
    <row r="5774" spans="1:2" x14ac:dyDescent="0.25">
      <c r="A5774" s="78" t="s">
        <v>8998</v>
      </c>
      <c r="B5774" s="78" t="s">
        <v>10543</v>
      </c>
    </row>
    <row r="5775" spans="1:2" x14ac:dyDescent="0.25">
      <c r="A5775" s="78" t="s">
        <v>8999</v>
      </c>
      <c r="B5775" s="78" t="s">
        <v>10543</v>
      </c>
    </row>
    <row r="5776" spans="1:2" x14ac:dyDescent="0.25">
      <c r="A5776" s="78" t="s">
        <v>9000</v>
      </c>
      <c r="B5776" s="78" t="s">
        <v>10543</v>
      </c>
    </row>
    <row r="5777" spans="1:2" x14ac:dyDescent="0.25">
      <c r="A5777" s="78" t="s">
        <v>9001</v>
      </c>
      <c r="B5777" s="78" t="s">
        <v>10543</v>
      </c>
    </row>
    <row r="5778" spans="1:2" x14ac:dyDescent="0.25">
      <c r="A5778" s="78" t="s">
        <v>9002</v>
      </c>
      <c r="B5778" s="78" t="s">
        <v>10543</v>
      </c>
    </row>
    <row r="5779" spans="1:2" x14ac:dyDescent="0.25">
      <c r="A5779" s="78" t="s">
        <v>9003</v>
      </c>
      <c r="B5779" s="78" t="s">
        <v>10543</v>
      </c>
    </row>
    <row r="5780" spans="1:2" x14ac:dyDescent="0.25">
      <c r="A5780" s="78" t="s">
        <v>9004</v>
      </c>
      <c r="B5780" s="78" t="s">
        <v>10543</v>
      </c>
    </row>
    <row r="5781" spans="1:2" x14ac:dyDescent="0.25">
      <c r="A5781" s="78" t="s">
        <v>9005</v>
      </c>
      <c r="B5781" s="78" t="s">
        <v>10543</v>
      </c>
    </row>
    <row r="5782" spans="1:2" x14ac:dyDescent="0.25">
      <c r="A5782" s="78" t="s">
        <v>9006</v>
      </c>
      <c r="B5782" s="78" t="s">
        <v>10543</v>
      </c>
    </row>
    <row r="5783" spans="1:2" x14ac:dyDescent="0.25">
      <c r="A5783" s="78" t="s">
        <v>9007</v>
      </c>
      <c r="B5783" s="78" t="s">
        <v>10543</v>
      </c>
    </row>
    <row r="5784" spans="1:2" x14ac:dyDescent="0.25">
      <c r="A5784" s="78" t="s">
        <v>9008</v>
      </c>
      <c r="B5784" s="78" t="s">
        <v>10543</v>
      </c>
    </row>
    <row r="5785" spans="1:2" x14ac:dyDescent="0.25">
      <c r="A5785" s="78" t="s">
        <v>9009</v>
      </c>
      <c r="B5785" s="78" t="s">
        <v>10543</v>
      </c>
    </row>
    <row r="5786" spans="1:2" x14ac:dyDescent="0.25">
      <c r="A5786" s="78" t="s">
        <v>9010</v>
      </c>
      <c r="B5786" s="78" t="s">
        <v>10543</v>
      </c>
    </row>
    <row r="5787" spans="1:2" x14ac:dyDescent="0.25">
      <c r="A5787" s="78" t="s">
        <v>9011</v>
      </c>
      <c r="B5787" s="78" t="s">
        <v>10543</v>
      </c>
    </row>
    <row r="5788" spans="1:2" x14ac:dyDescent="0.25">
      <c r="A5788" s="78" t="s">
        <v>9012</v>
      </c>
      <c r="B5788" s="78" t="s">
        <v>10543</v>
      </c>
    </row>
    <row r="5789" spans="1:2" x14ac:dyDescent="0.25">
      <c r="A5789" s="78" t="s">
        <v>9013</v>
      </c>
      <c r="B5789" s="78" t="s">
        <v>10543</v>
      </c>
    </row>
    <row r="5790" spans="1:2" x14ac:dyDescent="0.25">
      <c r="A5790" s="78" t="s">
        <v>9014</v>
      </c>
      <c r="B5790" s="78" t="s">
        <v>10543</v>
      </c>
    </row>
    <row r="5791" spans="1:2" x14ac:dyDescent="0.25">
      <c r="A5791" s="78" t="s">
        <v>9015</v>
      </c>
      <c r="B5791" s="78" t="s">
        <v>10543</v>
      </c>
    </row>
    <row r="5792" spans="1:2" x14ac:dyDescent="0.25">
      <c r="A5792" s="78" t="s">
        <v>9016</v>
      </c>
      <c r="B5792" s="78" t="s">
        <v>10543</v>
      </c>
    </row>
    <row r="5793" spans="1:2" x14ac:dyDescent="0.25">
      <c r="A5793" s="78" t="s">
        <v>9017</v>
      </c>
      <c r="B5793" s="78" t="s">
        <v>10543</v>
      </c>
    </row>
    <row r="5794" spans="1:2" x14ac:dyDescent="0.25">
      <c r="A5794" s="78" t="s">
        <v>9018</v>
      </c>
      <c r="B5794" s="78" t="s">
        <v>10543</v>
      </c>
    </row>
    <row r="5795" spans="1:2" x14ac:dyDescent="0.25">
      <c r="A5795" s="78" t="s">
        <v>9019</v>
      </c>
      <c r="B5795" s="78" t="s">
        <v>10543</v>
      </c>
    </row>
    <row r="5796" spans="1:2" x14ac:dyDescent="0.25">
      <c r="A5796" s="78" t="s">
        <v>9020</v>
      </c>
      <c r="B5796" s="78" t="s">
        <v>10543</v>
      </c>
    </row>
    <row r="5797" spans="1:2" x14ac:dyDescent="0.25">
      <c r="A5797" s="78" t="s">
        <v>9021</v>
      </c>
      <c r="B5797" s="78" t="s">
        <v>10543</v>
      </c>
    </row>
    <row r="5798" spans="1:2" x14ac:dyDescent="0.25">
      <c r="A5798" s="78" t="s">
        <v>9022</v>
      </c>
      <c r="B5798" s="78" t="s">
        <v>10543</v>
      </c>
    </row>
    <row r="5799" spans="1:2" x14ac:dyDescent="0.25">
      <c r="A5799" s="78" t="s">
        <v>9023</v>
      </c>
      <c r="B5799" s="78" t="s">
        <v>10543</v>
      </c>
    </row>
    <row r="5800" spans="1:2" x14ac:dyDescent="0.25">
      <c r="A5800" s="78" t="s">
        <v>9024</v>
      </c>
      <c r="B5800" s="78" t="s">
        <v>10543</v>
      </c>
    </row>
    <row r="5801" spans="1:2" x14ac:dyDescent="0.25">
      <c r="A5801" s="78" t="s">
        <v>9025</v>
      </c>
      <c r="B5801" s="78" t="s">
        <v>10543</v>
      </c>
    </row>
    <row r="5802" spans="1:2" x14ac:dyDescent="0.25">
      <c r="A5802" s="78" t="s">
        <v>9026</v>
      </c>
      <c r="B5802" s="78" t="s">
        <v>10543</v>
      </c>
    </row>
    <row r="5803" spans="1:2" x14ac:dyDescent="0.25">
      <c r="A5803" s="78" t="s">
        <v>9027</v>
      </c>
      <c r="B5803" s="78" t="s">
        <v>10543</v>
      </c>
    </row>
    <row r="5804" spans="1:2" x14ac:dyDescent="0.25">
      <c r="A5804" s="78" t="s">
        <v>9028</v>
      </c>
      <c r="B5804" s="78" t="s">
        <v>10543</v>
      </c>
    </row>
    <row r="5805" spans="1:2" x14ac:dyDescent="0.25">
      <c r="A5805" s="78" t="s">
        <v>9029</v>
      </c>
      <c r="B5805" s="78" t="s">
        <v>10543</v>
      </c>
    </row>
    <row r="5806" spans="1:2" x14ac:dyDescent="0.25">
      <c r="A5806" s="78" t="s">
        <v>9030</v>
      </c>
      <c r="B5806" s="78" t="s">
        <v>10543</v>
      </c>
    </row>
    <row r="5807" spans="1:2" x14ac:dyDescent="0.25">
      <c r="A5807" s="78" t="s">
        <v>9031</v>
      </c>
      <c r="B5807" s="78" t="s">
        <v>10543</v>
      </c>
    </row>
    <row r="5808" spans="1:2" x14ac:dyDescent="0.25">
      <c r="A5808" s="78" t="s">
        <v>9032</v>
      </c>
      <c r="B5808" s="78" t="s">
        <v>10543</v>
      </c>
    </row>
    <row r="5809" spans="1:2" x14ac:dyDescent="0.25">
      <c r="A5809" s="78" t="s">
        <v>9033</v>
      </c>
      <c r="B5809" s="78" t="s">
        <v>10543</v>
      </c>
    </row>
    <row r="5810" spans="1:2" x14ac:dyDescent="0.25">
      <c r="A5810" s="78" t="s">
        <v>9034</v>
      </c>
      <c r="B5810" s="78" t="s">
        <v>10543</v>
      </c>
    </row>
    <row r="5811" spans="1:2" x14ac:dyDescent="0.25">
      <c r="A5811" s="78" t="s">
        <v>9035</v>
      </c>
      <c r="B5811" s="78" t="s">
        <v>10543</v>
      </c>
    </row>
    <row r="5812" spans="1:2" x14ac:dyDescent="0.25">
      <c r="A5812" s="78" t="s">
        <v>9036</v>
      </c>
      <c r="B5812" s="78" t="s">
        <v>10543</v>
      </c>
    </row>
    <row r="5813" spans="1:2" x14ac:dyDescent="0.25">
      <c r="A5813" s="78" t="s">
        <v>9037</v>
      </c>
      <c r="B5813" s="78" t="s">
        <v>10543</v>
      </c>
    </row>
    <row r="5814" spans="1:2" x14ac:dyDescent="0.25">
      <c r="A5814" s="78" t="s">
        <v>9038</v>
      </c>
      <c r="B5814" s="78" t="s">
        <v>10543</v>
      </c>
    </row>
    <row r="5815" spans="1:2" x14ac:dyDescent="0.25">
      <c r="A5815" s="78" t="s">
        <v>9039</v>
      </c>
      <c r="B5815" s="78" t="s">
        <v>10543</v>
      </c>
    </row>
    <row r="5816" spans="1:2" x14ac:dyDescent="0.25">
      <c r="A5816" s="78" t="s">
        <v>9040</v>
      </c>
      <c r="B5816" s="78" t="s">
        <v>10543</v>
      </c>
    </row>
    <row r="5817" spans="1:2" x14ac:dyDescent="0.25">
      <c r="A5817" s="78" t="s">
        <v>9041</v>
      </c>
      <c r="B5817" s="78" t="s">
        <v>10543</v>
      </c>
    </row>
    <row r="5818" spans="1:2" x14ac:dyDescent="0.25">
      <c r="A5818" s="78" t="s">
        <v>9042</v>
      </c>
      <c r="B5818" s="78" t="s">
        <v>10543</v>
      </c>
    </row>
    <row r="5819" spans="1:2" x14ac:dyDescent="0.25">
      <c r="A5819" s="78" t="s">
        <v>9043</v>
      </c>
      <c r="B5819" s="78" t="s">
        <v>10543</v>
      </c>
    </row>
    <row r="5820" spans="1:2" x14ac:dyDescent="0.25">
      <c r="A5820" s="78" t="s">
        <v>9044</v>
      </c>
      <c r="B5820" s="78" t="s">
        <v>10543</v>
      </c>
    </row>
    <row r="5821" spans="1:2" x14ac:dyDescent="0.25">
      <c r="A5821" s="78" t="s">
        <v>9045</v>
      </c>
      <c r="B5821" s="78" t="s">
        <v>10543</v>
      </c>
    </row>
    <row r="5822" spans="1:2" x14ac:dyDescent="0.25">
      <c r="A5822" s="78" t="s">
        <v>9046</v>
      </c>
      <c r="B5822" s="78" t="s">
        <v>10543</v>
      </c>
    </row>
    <row r="5823" spans="1:2" x14ac:dyDescent="0.25">
      <c r="A5823" s="78" t="s">
        <v>9047</v>
      </c>
      <c r="B5823" s="78" t="s">
        <v>10543</v>
      </c>
    </row>
    <row r="5824" spans="1:2" x14ac:dyDescent="0.25">
      <c r="A5824" s="78" t="s">
        <v>9048</v>
      </c>
      <c r="B5824" s="78" t="s">
        <v>10543</v>
      </c>
    </row>
    <row r="5825" spans="1:2" x14ac:dyDescent="0.25">
      <c r="A5825" s="78" t="s">
        <v>9049</v>
      </c>
      <c r="B5825" s="78" t="s">
        <v>10543</v>
      </c>
    </row>
    <row r="5826" spans="1:2" x14ac:dyDescent="0.25">
      <c r="A5826" s="78" t="s">
        <v>9050</v>
      </c>
      <c r="B5826" s="78" t="s">
        <v>10543</v>
      </c>
    </row>
    <row r="5827" spans="1:2" x14ac:dyDescent="0.25">
      <c r="A5827" s="78" t="s">
        <v>9051</v>
      </c>
      <c r="B5827" s="78" t="s">
        <v>10543</v>
      </c>
    </row>
    <row r="5828" spans="1:2" x14ac:dyDescent="0.25">
      <c r="A5828" s="78" t="s">
        <v>9052</v>
      </c>
      <c r="B5828" s="78" t="s">
        <v>10543</v>
      </c>
    </row>
    <row r="5829" spans="1:2" x14ac:dyDescent="0.25">
      <c r="A5829" s="78" t="s">
        <v>9053</v>
      </c>
      <c r="B5829" s="78" t="s">
        <v>10543</v>
      </c>
    </row>
    <row r="5830" spans="1:2" x14ac:dyDescent="0.25">
      <c r="A5830" s="78" t="s">
        <v>9054</v>
      </c>
      <c r="B5830" s="78" t="s">
        <v>10543</v>
      </c>
    </row>
    <row r="5831" spans="1:2" x14ac:dyDescent="0.25">
      <c r="A5831" s="78" t="s">
        <v>9055</v>
      </c>
      <c r="B5831" s="78" t="s">
        <v>10543</v>
      </c>
    </row>
    <row r="5832" spans="1:2" x14ac:dyDescent="0.25">
      <c r="A5832" s="78" t="s">
        <v>9056</v>
      </c>
      <c r="B5832" s="78" t="s">
        <v>10543</v>
      </c>
    </row>
    <row r="5833" spans="1:2" x14ac:dyDescent="0.25">
      <c r="A5833" s="78" t="s">
        <v>9057</v>
      </c>
      <c r="B5833" s="78" t="s">
        <v>10543</v>
      </c>
    </row>
    <row r="5834" spans="1:2" x14ac:dyDescent="0.25">
      <c r="A5834" s="78" t="s">
        <v>9058</v>
      </c>
      <c r="B5834" s="78" t="s">
        <v>10543</v>
      </c>
    </row>
    <row r="5835" spans="1:2" x14ac:dyDescent="0.25">
      <c r="A5835" s="78" t="s">
        <v>9059</v>
      </c>
      <c r="B5835" s="78" t="s">
        <v>10543</v>
      </c>
    </row>
    <row r="5836" spans="1:2" x14ac:dyDescent="0.25">
      <c r="A5836" s="78" t="s">
        <v>9060</v>
      </c>
      <c r="B5836" s="78" t="s">
        <v>10543</v>
      </c>
    </row>
    <row r="5837" spans="1:2" x14ac:dyDescent="0.25">
      <c r="A5837" s="78" t="s">
        <v>9061</v>
      </c>
      <c r="B5837" s="78" t="s">
        <v>10543</v>
      </c>
    </row>
    <row r="5838" spans="1:2" x14ac:dyDescent="0.25">
      <c r="A5838" s="78" t="s">
        <v>9062</v>
      </c>
      <c r="B5838" s="78" t="s">
        <v>10543</v>
      </c>
    </row>
    <row r="5839" spans="1:2" x14ac:dyDescent="0.25">
      <c r="A5839" s="78" t="s">
        <v>9063</v>
      </c>
      <c r="B5839" s="78" t="s">
        <v>10543</v>
      </c>
    </row>
    <row r="5840" spans="1:2" x14ac:dyDescent="0.25">
      <c r="A5840" s="78" t="s">
        <v>9064</v>
      </c>
      <c r="B5840" s="78" t="s">
        <v>10543</v>
      </c>
    </row>
    <row r="5841" spans="1:2" x14ac:dyDescent="0.25">
      <c r="A5841" s="78" t="s">
        <v>9065</v>
      </c>
      <c r="B5841" s="78" t="s">
        <v>10543</v>
      </c>
    </row>
    <row r="5842" spans="1:2" x14ac:dyDescent="0.25">
      <c r="A5842" s="78" t="s">
        <v>9066</v>
      </c>
      <c r="B5842" s="78" t="s">
        <v>10543</v>
      </c>
    </row>
    <row r="5843" spans="1:2" x14ac:dyDescent="0.25">
      <c r="A5843" s="78" t="s">
        <v>9067</v>
      </c>
      <c r="B5843" s="78" t="s">
        <v>10543</v>
      </c>
    </row>
    <row r="5844" spans="1:2" x14ac:dyDescent="0.25">
      <c r="A5844" s="78" t="s">
        <v>9068</v>
      </c>
      <c r="B5844" s="78" t="s">
        <v>10543</v>
      </c>
    </row>
    <row r="5845" spans="1:2" x14ac:dyDescent="0.25">
      <c r="A5845" s="78" t="s">
        <v>9069</v>
      </c>
      <c r="B5845" s="78" t="s">
        <v>10543</v>
      </c>
    </row>
    <row r="5846" spans="1:2" x14ac:dyDescent="0.25">
      <c r="A5846" s="78" t="s">
        <v>9070</v>
      </c>
      <c r="B5846" s="78" t="s">
        <v>10543</v>
      </c>
    </row>
    <row r="5847" spans="1:2" x14ac:dyDescent="0.25">
      <c r="A5847" s="78" t="s">
        <v>9071</v>
      </c>
      <c r="B5847" s="78" t="s">
        <v>10543</v>
      </c>
    </row>
    <row r="5848" spans="1:2" x14ac:dyDescent="0.25">
      <c r="A5848" s="78" t="s">
        <v>9072</v>
      </c>
      <c r="B5848" s="78" t="s">
        <v>10543</v>
      </c>
    </row>
    <row r="5849" spans="1:2" x14ac:dyDescent="0.25">
      <c r="A5849" s="78" t="s">
        <v>9073</v>
      </c>
      <c r="B5849" s="78" t="s">
        <v>10543</v>
      </c>
    </row>
    <row r="5850" spans="1:2" x14ac:dyDescent="0.25">
      <c r="A5850" s="78" t="s">
        <v>9074</v>
      </c>
      <c r="B5850" s="78" t="s">
        <v>10543</v>
      </c>
    </row>
    <row r="5851" spans="1:2" x14ac:dyDescent="0.25">
      <c r="A5851" s="78" t="s">
        <v>9075</v>
      </c>
      <c r="B5851" s="78" t="s">
        <v>10543</v>
      </c>
    </row>
    <row r="5852" spans="1:2" x14ac:dyDescent="0.25">
      <c r="A5852" s="78" t="s">
        <v>9076</v>
      </c>
      <c r="B5852" s="78" t="s">
        <v>10543</v>
      </c>
    </row>
    <row r="5853" spans="1:2" x14ac:dyDescent="0.25">
      <c r="A5853" s="78" t="s">
        <v>9077</v>
      </c>
      <c r="B5853" s="78" t="s">
        <v>10543</v>
      </c>
    </row>
    <row r="5854" spans="1:2" x14ac:dyDescent="0.25">
      <c r="A5854" s="78" t="s">
        <v>9078</v>
      </c>
      <c r="B5854" s="78" t="s">
        <v>10543</v>
      </c>
    </row>
    <row r="5855" spans="1:2" x14ac:dyDescent="0.25">
      <c r="A5855" s="78" t="s">
        <v>9079</v>
      </c>
      <c r="B5855" s="78" t="s">
        <v>10543</v>
      </c>
    </row>
    <row r="5856" spans="1:2" x14ac:dyDescent="0.25">
      <c r="A5856" s="78" t="s">
        <v>9080</v>
      </c>
      <c r="B5856" s="78" t="s">
        <v>10543</v>
      </c>
    </row>
    <row r="5857" spans="1:2" x14ac:dyDescent="0.25">
      <c r="A5857" s="78" t="s">
        <v>9081</v>
      </c>
      <c r="B5857" s="78" t="s">
        <v>10543</v>
      </c>
    </row>
    <row r="5858" spans="1:2" x14ac:dyDescent="0.25">
      <c r="A5858" s="78" t="s">
        <v>9082</v>
      </c>
      <c r="B5858" s="78" t="s">
        <v>10543</v>
      </c>
    </row>
    <row r="5859" spans="1:2" x14ac:dyDescent="0.25">
      <c r="A5859" s="78" t="s">
        <v>9083</v>
      </c>
      <c r="B5859" s="78" t="s">
        <v>10543</v>
      </c>
    </row>
    <row r="5860" spans="1:2" x14ac:dyDescent="0.25">
      <c r="A5860" s="78" t="s">
        <v>9084</v>
      </c>
      <c r="B5860" s="78" t="s">
        <v>10543</v>
      </c>
    </row>
    <row r="5861" spans="1:2" x14ac:dyDescent="0.25">
      <c r="A5861" s="78" t="s">
        <v>9085</v>
      </c>
      <c r="B5861" s="78" t="s">
        <v>10543</v>
      </c>
    </row>
    <row r="5862" spans="1:2" x14ac:dyDescent="0.25">
      <c r="A5862" s="78" t="s">
        <v>9086</v>
      </c>
      <c r="B5862" s="78" t="s">
        <v>10543</v>
      </c>
    </row>
    <row r="5863" spans="1:2" x14ac:dyDescent="0.25">
      <c r="A5863" s="78" t="s">
        <v>9087</v>
      </c>
      <c r="B5863" s="78" t="s">
        <v>10543</v>
      </c>
    </row>
    <row r="5864" spans="1:2" x14ac:dyDescent="0.25">
      <c r="A5864" s="78" t="s">
        <v>9088</v>
      </c>
      <c r="B5864" s="78" t="s">
        <v>10543</v>
      </c>
    </row>
    <row r="5865" spans="1:2" x14ac:dyDescent="0.25">
      <c r="A5865" s="78" t="s">
        <v>9089</v>
      </c>
      <c r="B5865" s="78" t="s">
        <v>10543</v>
      </c>
    </row>
    <row r="5866" spans="1:2" x14ac:dyDescent="0.25">
      <c r="A5866" s="78" t="s">
        <v>9090</v>
      </c>
      <c r="B5866" s="78" t="s">
        <v>10543</v>
      </c>
    </row>
    <row r="5867" spans="1:2" x14ac:dyDescent="0.25">
      <c r="A5867" s="78" t="s">
        <v>9091</v>
      </c>
      <c r="B5867" s="78" t="s">
        <v>10543</v>
      </c>
    </row>
    <row r="5868" spans="1:2" x14ac:dyDescent="0.25">
      <c r="A5868" s="78" t="s">
        <v>9092</v>
      </c>
      <c r="B5868" s="78" t="s">
        <v>10543</v>
      </c>
    </row>
    <row r="5869" spans="1:2" x14ac:dyDescent="0.25">
      <c r="A5869" s="78" t="s">
        <v>9093</v>
      </c>
      <c r="B5869" s="78" t="s">
        <v>10543</v>
      </c>
    </row>
    <row r="5870" spans="1:2" x14ac:dyDescent="0.25">
      <c r="A5870" s="78" t="s">
        <v>9094</v>
      </c>
      <c r="B5870" s="78" t="s">
        <v>10543</v>
      </c>
    </row>
    <row r="5871" spans="1:2" x14ac:dyDescent="0.25">
      <c r="A5871" s="78" t="s">
        <v>9095</v>
      </c>
      <c r="B5871" s="78" t="s">
        <v>10543</v>
      </c>
    </row>
    <row r="5872" spans="1:2" x14ac:dyDescent="0.25">
      <c r="A5872" s="78" t="s">
        <v>9096</v>
      </c>
      <c r="B5872" s="78" t="s">
        <v>10543</v>
      </c>
    </row>
    <row r="5873" spans="1:2" x14ac:dyDescent="0.25">
      <c r="A5873" s="78" t="s">
        <v>9097</v>
      </c>
      <c r="B5873" s="78" t="s">
        <v>10543</v>
      </c>
    </row>
    <row r="5874" spans="1:2" x14ac:dyDescent="0.25">
      <c r="A5874" s="78" t="s">
        <v>9098</v>
      </c>
      <c r="B5874" s="78" t="s">
        <v>10543</v>
      </c>
    </row>
    <row r="5875" spans="1:2" x14ac:dyDescent="0.25">
      <c r="A5875" s="78" t="s">
        <v>9099</v>
      </c>
      <c r="B5875" s="78" t="s">
        <v>10543</v>
      </c>
    </row>
    <row r="5876" spans="1:2" x14ac:dyDescent="0.25">
      <c r="A5876" s="78" t="s">
        <v>9100</v>
      </c>
      <c r="B5876" s="78" t="s">
        <v>10543</v>
      </c>
    </row>
    <row r="5877" spans="1:2" x14ac:dyDescent="0.25">
      <c r="A5877" s="78" t="s">
        <v>9101</v>
      </c>
      <c r="B5877" s="78" t="s">
        <v>10543</v>
      </c>
    </row>
    <row r="5878" spans="1:2" x14ac:dyDescent="0.25">
      <c r="A5878" s="78" t="s">
        <v>9102</v>
      </c>
      <c r="B5878" s="78" t="s">
        <v>10543</v>
      </c>
    </row>
    <row r="5879" spans="1:2" x14ac:dyDescent="0.25">
      <c r="A5879" s="78" t="s">
        <v>9103</v>
      </c>
      <c r="B5879" s="78" t="s">
        <v>10543</v>
      </c>
    </row>
    <row r="5880" spans="1:2" x14ac:dyDescent="0.25">
      <c r="A5880" s="78" t="s">
        <v>9104</v>
      </c>
      <c r="B5880" s="78" t="s">
        <v>10543</v>
      </c>
    </row>
    <row r="5881" spans="1:2" x14ac:dyDescent="0.25">
      <c r="A5881" s="78" t="s">
        <v>9105</v>
      </c>
      <c r="B5881" s="78" t="s">
        <v>10543</v>
      </c>
    </row>
    <row r="5882" spans="1:2" x14ac:dyDescent="0.25">
      <c r="A5882" s="78" t="s">
        <v>9106</v>
      </c>
      <c r="B5882" s="78" t="s">
        <v>10543</v>
      </c>
    </row>
    <row r="5883" spans="1:2" x14ac:dyDescent="0.25">
      <c r="A5883" s="78" t="s">
        <v>9107</v>
      </c>
      <c r="B5883" s="78" t="s">
        <v>10543</v>
      </c>
    </row>
    <row r="5884" spans="1:2" x14ac:dyDescent="0.25">
      <c r="A5884" s="78" t="s">
        <v>9108</v>
      </c>
      <c r="B5884" s="78" t="s">
        <v>10543</v>
      </c>
    </row>
    <row r="5885" spans="1:2" x14ac:dyDescent="0.25">
      <c r="A5885" s="78" t="s">
        <v>9109</v>
      </c>
      <c r="B5885" s="78" t="s">
        <v>10543</v>
      </c>
    </row>
    <row r="5886" spans="1:2" x14ac:dyDescent="0.25">
      <c r="A5886" s="78" t="s">
        <v>9110</v>
      </c>
      <c r="B5886" s="78" t="s">
        <v>10543</v>
      </c>
    </row>
    <row r="5887" spans="1:2" x14ac:dyDescent="0.25">
      <c r="A5887" s="78" t="s">
        <v>9111</v>
      </c>
      <c r="B5887" s="78" t="s">
        <v>10543</v>
      </c>
    </row>
    <row r="5888" spans="1:2" x14ac:dyDescent="0.25">
      <c r="A5888" s="78" t="s">
        <v>9112</v>
      </c>
      <c r="B5888" s="78" t="s">
        <v>10543</v>
      </c>
    </row>
    <row r="5889" spans="1:2" x14ac:dyDescent="0.25">
      <c r="A5889" s="78" t="s">
        <v>9113</v>
      </c>
      <c r="B5889" s="78" t="s">
        <v>10543</v>
      </c>
    </row>
    <row r="5890" spans="1:2" x14ac:dyDescent="0.25">
      <c r="A5890" s="78" t="s">
        <v>9114</v>
      </c>
      <c r="B5890" s="78" t="s">
        <v>10543</v>
      </c>
    </row>
    <row r="5891" spans="1:2" x14ac:dyDescent="0.25">
      <c r="A5891" s="78" t="s">
        <v>9115</v>
      </c>
      <c r="B5891" s="78" t="s">
        <v>10543</v>
      </c>
    </row>
    <row r="5892" spans="1:2" x14ac:dyDescent="0.25">
      <c r="A5892" s="78" t="s">
        <v>9116</v>
      </c>
      <c r="B5892" s="78" t="s">
        <v>10543</v>
      </c>
    </row>
    <row r="5893" spans="1:2" x14ac:dyDescent="0.25">
      <c r="A5893" s="78" t="s">
        <v>9117</v>
      </c>
      <c r="B5893" s="78" t="s">
        <v>10543</v>
      </c>
    </row>
    <row r="5894" spans="1:2" x14ac:dyDescent="0.25">
      <c r="A5894" s="78" t="s">
        <v>9118</v>
      </c>
      <c r="B5894" s="78" t="s">
        <v>10543</v>
      </c>
    </row>
    <row r="5895" spans="1:2" x14ac:dyDescent="0.25">
      <c r="A5895" s="78" t="s">
        <v>9119</v>
      </c>
      <c r="B5895" s="78" t="s">
        <v>10543</v>
      </c>
    </row>
    <row r="5896" spans="1:2" x14ac:dyDescent="0.25">
      <c r="A5896" s="78" t="s">
        <v>9120</v>
      </c>
      <c r="B5896" s="78" t="s">
        <v>10543</v>
      </c>
    </row>
    <row r="5897" spans="1:2" x14ac:dyDescent="0.25">
      <c r="A5897" s="78" t="s">
        <v>9121</v>
      </c>
      <c r="B5897" s="78" t="s">
        <v>10543</v>
      </c>
    </row>
    <row r="5898" spans="1:2" x14ac:dyDescent="0.25">
      <c r="A5898" s="78" t="s">
        <v>9122</v>
      </c>
      <c r="B5898" s="78" t="s">
        <v>10543</v>
      </c>
    </row>
    <row r="5899" spans="1:2" x14ac:dyDescent="0.25">
      <c r="A5899" s="78" t="s">
        <v>9123</v>
      </c>
      <c r="B5899" s="78" t="s">
        <v>10543</v>
      </c>
    </row>
    <row r="5900" spans="1:2" x14ac:dyDescent="0.25">
      <c r="A5900" s="78" t="s">
        <v>9124</v>
      </c>
      <c r="B5900" s="78" t="s">
        <v>10543</v>
      </c>
    </row>
    <row r="5901" spans="1:2" x14ac:dyDescent="0.25">
      <c r="A5901" s="78" t="s">
        <v>9125</v>
      </c>
      <c r="B5901" s="78" t="s">
        <v>10543</v>
      </c>
    </row>
    <row r="5902" spans="1:2" x14ac:dyDescent="0.25">
      <c r="A5902" s="78" t="s">
        <v>9126</v>
      </c>
      <c r="B5902" s="78" t="s">
        <v>10543</v>
      </c>
    </row>
    <row r="5903" spans="1:2" x14ac:dyDescent="0.25">
      <c r="A5903" s="78" t="s">
        <v>9127</v>
      </c>
      <c r="B5903" s="78" t="s">
        <v>10543</v>
      </c>
    </row>
    <row r="5904" spans="1:2" x14ac:dyDescent="0.25">
      <c r="A5904" s="78" t="s">
        <v>9128</v>
      </c>
      <c r="B5904" s="78" t="s">
        <v>10543</v>
      </c>
    </row>
    <row r="5905" spans="1:2" x14ac:dyDescent="0.25">
      <c r="A5905" s="78" t="s">
        <v>9129</v>
      </c>
      <c r="B5905" s="78" t="s">
        <v>10543</v>
      </c>
    </row>
    <row r="5906" spans="1:2" x14ac:dyDescent="0.25">
      <c r="A5906" s="78" t="s">
        <v>9130</v>
      </c>
      <c r="B5906" s="78" t="s">
        <v>10543</v>
      </c>
    </row>
    <row r="5907" spans="1:2" x14ac:dyDescent="0.25">
      <c r="A5907" s="78" t="s">
        <v>9131</v>
      </c>
      <c r="B5907" s="78" t="s">
        <v>10543</v>
      </c>
    </row>
    <row r="5908" spans="1:2" x14ac:dyDescent="0.25">
      <c r="A5908" s="78" t="s">
        <v>9132</v>
      </c>
      <c r="B5908" s="78" t="s">
        <v>10543</v>
      </c>
    </row>
    <row r="5909" spans="1:2" x14ac:dyDescent="0.25">
      <c r="A5909" s="78" t="s">
        <v>9133</v>
      </c>
      <c r="B5909" s="78" t="s">
        <v>10543</v>
      </c>
    </row>
    <row r="5910" spans="1:2" x14ac:dyDescent="0.25">
      <c r="A5910" s="78" t="s">
        <v>9134</v>
      </c>
      <c r="B5910" s="78" t="s">
        <v>10543</v>
      </c>
    </row>
    <row r="5911" spans="1:2" x14ac:dyDescent="0.25">
      <c r="A5911" s="78" t="s">
        <v>9135</v>
      </c>
      <c r="B5911" s="78" t="s">
        <v>10543</v>
      </c>
    </row>
    <row r="5912" spans="1:2" x14ac:dyDescent="0.25">
      <c r="A5912" s="78" t="s">
        <v>9136</v>
      </c>
      <c r="B5912" s="78" t="s">
        <v>10543</v>
      </c>
    </row>
    <row r="5913" spans="1:2" x14ac:dyDescent="0.25">
      <c r="A5913" s="78" t="s">
        <v>9137</v>
      </c>
      <c r="B5913" s="78" t="s">
        <v>10543</v>
      </c>
    </row>
    <row r="5914" spans="1:2" x14ac:dyDescent="0.25">
      <c r="A5914" s="78" t="s">
        <v>9138</v>
      </c>
      <c r="B5914" s="78" t="s">
        <v>10543</v>
      </c>
    </row>
    <row r="5915" spans="1:2" x14ac:dyDescent="0.25">
      <c r="A5915" s="78" t="s">
        <v>9139</v>
      </c>
      <c r="B5915" s="78" t="s">
        <v>10543</v>
      </c>
    </row>
    <row r="5916" spans="1:2" x14ac:dyDescent="0.25">
      <c r="A5916" s="78" t="s">
        <v>9140</v>
      </c>
      <c r="B5916" s="78" t="s">
        <v>10543</v>
      </c>
    </row>
    <row r="5917" spans="1:2" x14ac:dyDescent="0.25">
      <c r="A5917" s="78" t="s">
        <v>9141</v>
      </c>
      <c r="B5917" s="78" t="s">
        <v>10543</v>
      </c>
    </row>
    <row r="5918" spans="1:2" x14ac:dyDescent="0.25">
      <c r="A5918" s="78" t="s">
        <v>9142</v>
      </c>
      <c r="B5918" s="78" t="s">
        <v>10543</v>
      </c>
    </row>
    <row r="5919" spans="1:2" x14ac:dyDescent="0.25">
      <c r="A5919" s="78" t="s">
        <v>9143</v>
      </c>
      <c r="B5919" s="78" t="s">
        <v>10543</v>
      </c>
    </row>
    <row r="5920" spans="1:2" x14ac:dyDescent="0.25">
      <c r="A5920" s="78" t="s">
        <v>9144</v>
      </c>
      <c r="B5920" s="78" t="s">
        <v>10543</v>
      </c>
    </row>
    <row r="5921" spans="1:2" x14ac:dyDescent="0.25">
      <c r="A5921" s="78" t="s">
        <v>9145</v>
      </c>
      <c r="B5921" s="78" t="s">
        <v>10543</v>
      </c>
    </row>
    <row r="5922" spans="1:2" x14ac:dyDescent="0.25">
      <c r="A5922" s="78" t="s">
        <v>9146</v>
      </c>
      <c r="B5922" s="78" t="s">
        <v>10543</v>
      </c>
    </row>
    <row r="5923" spans="1:2" x14ac:dyDescent="0.25">
      <c r="A5923" s="78" t="s">
        <v>9147</v>
      </c>
      <c r="B5923" s="78" t="s">
        <v>10543</v>
      </c>
    </row>
    <row r="5924" spans="1:2" x14ac:dyDescent="0.25">
      <c r="A5924" s="78" t="s">
        <v>9148</v>
      </c>
      <c r="B5924" s="78" t="s">
        <v>10543</v>
      </c>
    </row>
    <row r="5925" spans="1:2" x14ac:dyDescent="0.25">
      <c r="A5925" s="78" t="s">
        <v>9149</v>
      </c>
      <c r="B5925" s="78" t="s">
        <v>10543</v>
      </c>
    </row>
    <row r="5926" spans="1:2" x14ac:dyDescent="0.25">
      <c r="A5926" s="78" t="s">
        <v>9150</v>
      </c>
      <c r="B5926" s="78" t="s">
        <v>10543</v>
      </c>
    </row>
    <row r="5927" spans="1:2" x14ac:dyDescent="0.25">
      <c r="A5927" s="78" t="s">
        <v>9151</v>
      </c>
      <c r="B5927" s="78" t="s">
        <v>10543</v>
      </c>
    </row>
    <row r="5928" spans="1:2" x14ac:dyDescent="0.25">
      <c r="A5928" s="78" t="s">
        <v>9152</v>
      </c>
      <c r="B5928" s="78" t="s">
        <v>10543</v>
      </c>
    </row>
    <row r="5929" spans="1:2" x14ac:dyDescent="0.25">
      <c r="A5929" s="78" t="s">
        <v>9153</v>
      </c>
      <c r="B5929" s="78" t="s">
        <v>10543</v>
      </c>
    </row>
    <row r="5930" spans="1:2" x14ac:dyDescent="0.25">
      <c r="A5930" s="78" t="s">
        <v>9154</v>
      </c>
      <c r="B5930" s="78" t="s">
        <v>10543</v>
      </c>
    </row>
    <row r="5931" spans="1:2" x14ac:dyDescent="0.25">
      <c r="A5931" s="78" t="s">
        <v>9155</v>
      </c>
      <c r="B5931" s="78" t="s">
        <v>10543</v>
      </c>
    </row>
    <row r="5932" spans="1:2" x14ac:dyDescent="0.25">
      <c r="A5932" s="78" t="s">
        <v>9156</v>
      </c>
      <c r="B5932" s="78" t="s">
        <v>10543</v>
      </c>
    </row>
    <row r="5933" spans="1:2" x14ac:dyDescent="0.25">
      <c r="A5933" s="78" t="s">
        <v>9157</v>
      </c>
      <c r="B5933" s="78" t="s">
        <v>10543</v>
      </c>
    </row>
    <row r="5934" spans="1:2" x14ac:dyDescent="0.25">
      <c r="A5934" s="78" t="s">
        <v>9158</v>
      </c>
      <c r="B5934" s="78" t="s">
        <v>10543</v>
      </c>
    </row>
    <row r="5935" spans="1:2" x14ac:dyDescent="0.25">
      <c r="A5935" s="78" t="s">
        <v>9159</v>
      </c>
      <c r="B5935" s="78" t="s">
        <v>10543</v>
      </c>
    </row>
    <row r="5936" spans="1:2" x14ac:dyDescent="0.25">
      <c r="A5936" s="78" t="s">
        <v>9160</v>
      </c>
      <c r="B5936" s="78" t="s">
        <v>10543</v>
      </c>
    </row>
    <row r="5937" spans="1:2" x14ac:dyDescent="0.25">
      <c r="A5937" s="78" t="s">
        <v>9161</v>
      </c>
      <c r="B5937" s="78" t="s">
        <v>10543</v>
      </c>
    </row>
    <row r="5938" spans="1:2" x14ac:dyDescent="0.25">
      <c r="A5938" s="78" t="s">
        <v>9162</v>
      </c>
      <c r="B5938" s="78" t="s">
        <v>10543</v>
      </c>
    </row>
    <row r="5939" spans="1:2" x14ac:dyDescent="0.25">
      <c r="A5939" s="78" t="s">
        <v>9163</v>
      </c>
      <c r="B5939" s="78" t="s">
        <v>10543</v>
      </c>
    </row>
    <row r="5940" spans="1:2" x14ac:dyDescent="0.25">
      <c r="A5940" s="78" t="s">
        <v>9164</v>
      </c>
      <c r="B5940" s="78" t="s">
        <v>10543</v>
      </c>
    </row>
    <row r="5941" spans="1:2" x14ac:dyDescent="0.25">
      <c r="A5941" s="78" t="s">
        <v>9165</v>
      </c>
      <c r="B5941" s="78" t="s">
        <v>10543</v>
      </c>
    </row>
    <row r="5942" spans="1:2" x14ac:dyDescent="0.25">
      <c r="A5942" s="78" t="s">
        <v>9166</v>
      </c>
      <c r="B5942" s="78" t="s">
        <v>10543</v>
      </c>
    </row>
    <row r="5943" spans="1:2" x14ac:dyDescent="0.25">
      <c r="A5943" s="78" t="s">
        <v>9167</v>
      </c>
      <c r="B5943" s="78" t="s">
        <v>10543</v>
      </c>
    </row>
    <row r="5944" spans="1:2" x14ac:dyDescent="0.25">
      <c r="A5944" s="78" t="s">
        <v>9168</v>
      </c>
      <c r="B5944" s="78" t="s">
        <v>10543</v>
      </c>
    </row>
    <row r="5945" spans="1:2" x14ac:dyDescent="0.25">
      <c r="A5945" s="78" t="s">
        <v>9169</v>
      </c>
      <c r="B5945" s="78" t="s">
        <v>10543</v>
      </c>
    </row>
    <row r="5946" spans="1:2" x14ac:dyDescent="0.25">
      <c r="A5946" s="78" t="s">
        <v>9170</v>
      </c>
      <c r="B5946" s="78" t="s">
        <v>10543</v>
      </c>
    </row>
    <row r="5947" spans="1:2" x14ac:dyDescent="0.25">
      <c r="A5947" s="78" t="s">
        <v>9171</v>
      </c>
      <c r="B5947" s="78" t="s">
        <v>10543</v>
      </c>
    </row>
    <row r="5948" spans="1:2" x14ac:dyDescent="0.25">
      <c r="A5948" s="78" t="s">
        <v>9172</v>
      </c>
      <c r="B5948" s="78" t="s">
        <v>10543</v>
      </c>
    </row>
    <row r="5949" spans="1:2" x14ac:dyDescent="0.25">
      <c r="A5949" s="78" t="s">
        <v>9173</v>
      </c>
      <c r="B5949" s="78" t="s">
        <v>10543</v>
      </c>
    </row>
    <row r="5950" spans="1:2" x14ac:dyDescent="0.25">
      <c r="A5950" s="78" t="s">
        <v>9174</v>
      </c>
      <c r="B5950" s="78" t="s">
        <v>10543</v>
      </c>
    </row>
    <row r="5951" spans="1:2" x14ac:dyDescent="0.25">
      <c r="A5951" s="78" t="s">
        <v>9175</v>
      </c>
      <c r="B5951" s="78" t="s">
        <v>10543</v>
      </c>
    </row>
    <row r="5952" spans="1:2" x14ac:dyDescent="0.25">
      <c r="A5952" s="78" t="s">
        <v>9176</v>
      </c>
      <c r="B5952" s="78" t="s">
        <v>10543</v>
      </c>
    </row>
    <row r="5953" spans="1:2" x14ac:dyDescent="0.25">
      <c r="A5953" s="78" t="s">
        <v>9177</v>
      </c>
      <c r="B5953" s="78" t="s">
        <v>10543</v>
      </c>
    </row>
    <row r="5954" spans="1:2" x14ac:dyDescent="0.25">
      <c r="A5954" s="78" t="s">
        <v>9178</v>
      </c>
      <c r="B5954" s="78" t="s">
        <v>10543</v>
      </c>
    </row>
    <row r="5955" spans="1:2" x14ac:dyDescent="0.25">
      <c r="A5955" s="78" t="s">
        <v>9179</v>
      </c>
      <c r="B5955" s="78" t="s">
        <v>10543</v>
      </c>
    </row>
    <row r="5956" spans="1:2" x14ac:dyDescent="0.25">
      <c r="A5956" s="78" t="s">
        <v>9180</v>
      </c>
      <c r="B5956" s="78" t="s">
        <v>10543</v>
      </c>
    </row>
    <row r="5957" spans="1:2" x14ac:dyDescent="0.25">
      <c r="A5957" s="78" t="s">
        <v>9181</v>
      </c>
      <c r="B5957" s="78" t="s">
        <v>10543</v>
      </c>
    </row>
    <row r="5958" spans="1:2" x14ac:dyDescent="0.25">
      <c r="A5958" s="78" t="s">
        <v>9182</v>
      </c>
      <c r="B5958" s="78" t="s">
        <v>10543</v>
      </c>
    </row>
    <row r="5959" spans="1:2" x14ac:dyDescent="0.25">
      <c r="A5959" s="78" t="s">
        <v>9183</v>
      </c>
      <c r="B5959" s="78" t="s">
        <v>10543</v>
      </c>
    </row>
    <row r="5960" spans="1:2" x14ac:dyDescent="0.25">
      <c r="A5960" s="78" t="s">
        <v>9184</v>
      </c>
      <c r="B5960" s="78" t="s">
        <v>10543</v>
      </c>
    </row>
    <row r="5961" spans="1:2" x14ac:dyDescent="0.25">
      <c r="A5961" s="78" t="s">
        <v>9185</v>
      </c>
      <c r="B5961" s="78" t="s">
        <v>10543</v>
      </c>
    </row>
    <row r="5962" spans="1:2" x14ac:dyDescent="0.25">
      <c r="A5962" s="78" t="s">
        <v>9186</v>
      </c>
      <c r="B5962" s="78" t="s">
        <v>10543</v>
      </c>
    </row>
    <row r="5963" spans="1:2" x14ac:dyDescent="0.25">
      <c r="A5963" s="78" t="s">
        <v>9187</v>
      </c>
      <c r="B5963" s="78" t="s">
        <v>10543</v>
      </c>
    </row>
    <row r="5964" spans="1:2" x14ac:dyDescent="0.25">
      <c r="A5964" s="78" t="s">
        <v>9188</v>
      </c>
      <c r="B5964" s="78" t="s">
        <v>10543</v>
      </c>
    </row>
    <row r="5965" spans="1:2" x14ac:dyDescent="0.25">
      <c r="A5965" s="78" t="s">
        <v>9189</v>
      </c>
      <c r="B5965" s="78" t="s">
        <v>10543</v>
      </c>
    </row>
    <row r="5966" spans="1:2" x14ac:dyDescent="0.25">
      <c r="A5966" s="78" t="s">
        <v>9190</v>
      </c>
      <c r="B5966" s="78" t="s">
        <v>10543</v>
      </c>
    </row>
    <row r="5967" spans="1:2" x14ac:dyDescent="0.25">
      <c r="A5967" s="78" t="s">
        <v>9191</v>
      </c>
      <c r="B5967" s="78" t="s">
        <v>10543</v>
      </c>
    </row>
    <row r="5968" spans="1:2" x14ac:dyDescent="0.25">
      <c r="A5968" s="78" t="s">
        <v>9192</v>
      </c>
      <c r="B5968" s="78" t="s">
        <v>10543</v>
      </c>
    </row>
    <row r="5969" spans="1:2" x14ac:dyDescent="0.25">
      <c r="A5969" s="78" t="s">
        <v>9193</v>
      </c>
      <c r="B5969" s="78" t="s">
        <v>10543</v>
      </c>
    </row>
    <row r="5970" spans="1:2" x14ac:dyDescent="0.25">
      <c r="A5970" s="78" t="s">
        <v>9194</v>
      </c>
      <c r="B5970" s="78" t="s">
        <v>10543</v>
      </c>
    </row>
    <row r="5971" spans="1:2" x14ac:dyDescent="0.25">
      <c r="A5971" s="78" t="s">
        <v>9195</v>
      </c>
      <c r="B5971" s="78" t="s">
        <v>10543</v>
      </c>
    </row>
    <row r="5972" spans="1:2" x14ac:dyDescent="0.25">
      <c r="A5972" s="78" t="s">
        <v>9196</v>
      </c>
      <c r="B5972" s="78" t="s">
        <v>10543</v>
      </c>
    </row>
    <row r="5973" spans="1:2" x14ac:dyDescent="0.25">
      <c r="A5973" s="78" t="s">
        <v>9197</v>
      </c>
      <c r="B5973" s="78" t="s">
        <v>10543</v>
      </c>
    </row>
    <row r="5974" spans="1:2" x14ac:dyDescent="0.25">
      <c r="A5974" s="78" t="s">
        <v>9198</v>
      </c>
      <c r="B5974" s="78" t="s">
        <v>10543</v>
      </c>
    </row>
    <row r="5975" spans="1:2" x14ac:dyDescent="0.25">
      <c r="A5975" s="78" t="s">
        <v>9199</v>
      </c>
      <c r="B5975" s="78" t="s">
        <v>10543</v>
      </c>
    </row>
    <row r="5976" spans="1:2" x14ac:dyDescent="0.25">
      <c r="A5976" s="78" t="s">
        <v>9200</v>
      </c>
      <c r="B5976" s="78" t="s">
        <v>10543</v>
      </c>
    </row>
    <row r="5977" spans="1:2" x14ac:dyDescent="0.25">
      <c r="A5977" s="78" t="s">
        <v>9201</v>
      </c>
      <c r="B5977" s="78" t="s">
        <v>10543</v>
      </c>
    </row>
    <row r="5978" spans="1:2" x14ac:dyDescent="0.25">
      <c r="A5978" s="78" t="s">
        <v>9202</v>
      </c>
      <c r="B5978" s="78" t="s">
        <v>10543</v>
      </c>
    </row>
    <row r="5979" spans="1:2" x14ac:dyDescent="0.25">
      <c r="A5979" s="78" t="s">
        <v>9203</v>
      </c>
      <c r="B5979" s="78" t="s">
        <v>10543</v>
      </c>
    </row>
    <row r="5980" spans="1:2" x14ac:dyDescent="0.25">
      <c r="A5980" s="78" t="s">
        <v>9204</v>
      </c>
      <c r="B5980" s="78" t="s">
        <v>10543</v>
      </c>
    </row>
    <row r="5981" spans="1:2" x14ac:dyDescent="0.25">
      <c r="A5981" s="78" t="s">
        <v>9205</v>
      </c>
      <c r="B5981" s="78" t="s">
        <v>10543</v>
      </c>
    </row>
    <row r="5982" spans="1:2" x14ac:dyDescent="0.25">
      <c r="A5982" s="78" t="s">
        <v>9206</v>
      </c>
      <c r="B5982" s="78" t="s">
        <v>10543</v>
      </c>
    </row>
    <row r="5983" spans="1:2" x14ac:dyDescent="0.25">
      <c r="A5983" s="78" t="s">
        <v>9207</v>
      </c>
      <c r="B5983" s="78" t="s">
        <v>10543</v>
      </c>
    </row>
    <row r="5984" spans="1:2" x14ac:dyDescent="0.25">
      <c r="A5984" s="78" t="s">
        <v>9208</v>
      </c>
      <c r="B5984" s="78" t="s">
        <v>10543</v>
      </c>
    </row>
    <row r="5985" spans="1:2" x14ac:dyDescent="0.25">
      <c r="A5985" s="78" t="s">
        <v>9209</v>
      </c>
      <c r="B5985" s="78" t="s">
        <v>10543</v>
      </c>
    </row>
    <row r="5986" spans="1:2" x14ac:dyDescent="0.25">
      <c r="A5986" s="78" t="s">
        <v>9210</v>
      </c>
      <c r="B5986" s="78" t="s">
        <v>10543</v>
      </c>
    </row>
    <row r="5987" spans="1:2" x14ac:dyDescent="0.25">
      <c r="A5987" s="78" t="s">
        <v>9211</v>
      </c>
      <c r="B5987" s="78" t="s">
        <v>10543</v>
      </c>
    </row>
    <row r="5988" spans="1:2" x14ac:dyDescent="0.25">
      <c r="A5988" s="78" t="s">
        <v>9212</v>
      </c>
      <c r="B5988" s="78" t="s">
        <v>10543</v>
      </c>
    </row>
    <row r="5989" spans="1:2" x14ac:dyDescent="0.25">
      <c r="A5989" s="78" t="s">
        <v>9213</v>
      </c>
      <c r="B5989" s="78" t="s">
        <v>10543</v>
      </c>
    </row>
    <row r="5990" spans="1:2" x14ac:dyDescent="0.25">
      <c r="A5990" s="78" t="s">
        <v>9214</v>
      </c>
      <c r="B5990" s="78" t="s">
        <v>10543</v>
      </c>
    </row>
    <row r="5991" spans="1:2" x14ac:dyDescent="0.25">
      <c r="A5991" s="78" t="s">
        <v>9215</v>
      </c>
      <c r="B5991" s="78" t="s">
        <v>10543</v>
      </c>
    </row>
    <row r="5992" spans="1:2" x14ac:dyDescent="0.25">
      <c r="A5992" s="78" t="s">
        <v>9216</v>
      </c>
      <c r="B5992" s="78" t="s">
        <v>10543</v>
      </c>
    </row>
    <row r="5993" spans="1:2" x14ac:dyDescent="0.25">
      <c r="A5993" s="78" t="s">
        <v>9217</v>
      </c>
      <c r="B5993" s="78" t="s">
        <v>10543</v>
      </c>
    </row>
    <row r="5994" spans="1:2" x14ac:dyDescent="0.25">
      <c r="A5994" s="78" t="s">
        <v>9218</v>
      </c>
      <c r="B5994" s="78" t="s">
        <v>10543</v>
      </c>
    </row>
    <row r="5995" spans="1:2" x14ac:dyDescent="0.25">
      <c r="A5995" s="78" t="s">
        <v>9219</v>
      </c>
      <c r="B5995" s="78" t="s">
        <v>10543</v>
      </c>
    </row>
    <row r="5996" spans="1:2" x14ac:dyDescent="0.25">
      <c r="A5996" s="78" t="s">
        <v>9220</v>
      </c>
      <c r="B5996" s="78" t="s">
        <v>10543</v>
      </c>
    </row>
    <row r="5997" spans="1:2" x14ac:dyDescent="0.25">
      <c r="A5997" s="78" t="s">
        <v>9221</v>
      </c>
      <c r="B5997" s="78" t="s">
        <v>10543</v>
      </c>
    </row>
    <row r="5998" spans="1:2" x14ac:dyDescent="0.25">
      <c r="A5998" s="78" t="s">
        <v>9222</v>
      </c>
      <c r="B5998" s="78" t="s">
        <v>10543</v>
      </c>
    </row>
    <row r="5999" spans="1:2" x14ac:dyDescent="0.25">
      <c r="A5999" s="78" t="s">
        <v>9223</v>
      </c>
      <c r="B5999" s="78" t="s">
        <v>10543</v>
      </c>
    </row>
    <row r="6000" spans="1:2" x14ac:dyDescent="0.25">
      <c r="A6000" s="78" t="s">
        <v>9224</v>
      </c>
      <c r="B6000" s="78" t="s">
        <v>10543</v>
      </c>
    </row>
    <row r="6001" spans="1:2" x14ac:dyDescent="0.25">
      <c r="A6001" s="78" t="s">
        <v>9225</v>
      </c>
      <c r="B6001" s="78" t="s">
        <v>10543</v>
      </c>
    </row>
    <row r="6002" spans="1:2" x14ac:dyDescent="0.25">
      <c r="A6002" s="78" t="s">
        <v>9226</v>
      </c>
      <c r="B6002" s="78" t="s">
        <v>10543</v>
      </c>
    </row>
    <row r="6003" spans="1:2" x14ac:dyDescent="0.25">
      <c r="A6003" s="78" t="s">
        <v>9227</v>
      </c>
      <c r="B6003" s="78" t="s">
        <v>10543</v>
      </c>
    </row>
    <row r="6004" spans="1:2" x14ac:dyDescent="0.25">
      <c r="A6004" s="78" t="s">
        <v>9228</v>
      </c>
      <c r="B6004" s="78" t="s">
        <v>10543</v>
      </c>
    </row>
    <row r="6005" spans="1:2" x14ac:dyDescent="0.25">
      <c r="A6005" s="78" t="s">
        <v>9229</v>
      </c>
      <c r="B6005" s="78" t="s">
        <v>10543</v>
      </c>
    </row>
    <row r="6006" spans="1:2" x14ac:dyDescent="0.25">
      <c r="A6006" s="78" t="s">
        <v>9230</v>
      </c>
      <c r="B6006" s="78" t="s">
        <v>10543</v>
      </c>
    </row>
    <row r="6007" spans="1:2" x14ac:dyDescent="0.25">
      <c r="A6007" s="78" t="s">
        <v>9231</v>
      </c>
      <c r="B6007" s="78" t="s">
        <v>10543</v>
      </c>
    </row>
    <row r="6008" spans="1:2" x14ac:dyDescent="0.25">
      <c r="A6008" s="78" t="s">
        <v>9232</v>
      </c>
      <c r="B6008" s="78" t="s">
        <v>10543</v>
      </c>
    </row>
    <row r="6009" spans="1:2" x14ac:dyDescent="0.25">
      <c r="A6009" s="78" t="s">
        <v>9233</v>
      </c>
      <c r="B6009" s="78" t="s">
        <v>10543</v>
      </c>
    </row>
    <row r="6010" spans="1:2" x14ac:dyDescent="0.25">
      <c r="A6010" s="78" t="s">
        <v>9234</v>
      </c>
      <c r="B6010" s="78" t="s">
        <v>10543</v>
      </c>
    </row>
    <row r="6011" spans="1:2" x14ac:dyDescent="0.25">
      <c r="A6011" s="78" t="s">
        <v>9235</v>
      </c>
      <c r="B6011" s="78" t="s">
        <v>10543</v>
      </c>
    </row>
    <row r="6012" spans="1:2" x14ac:dyDescent="0.25">
      <c r="A6012" s="78" t="s">
        <v>9236</v>
      </c>
      <c r="B6012" s="78" t="s">
        <v>10543</v>
      </c>
    </row>
    <row r="6013" spans="1:2" x14ac:dyDescent="0.25">
      <c r="A6013" s="78" t="s">
        <v>9237</v>
      </c>
      <c r="B6013" s="78" t="s">
        <v>10543</v>
      </c>
    </row>
    <row r="6014" spans="1:2" x14ac:dyDescent="0.25">
      <c r="A6014" s="78" t="s">
        <v>9238</v>
      </c>
      <c r="B6014" s="78" t="s">
        <v>10543</v>
      </c>
    </row>
    <row r="6015" spans="1:2" x14ac:dyDescent="0.25">
      <c r="A6015" s="78" t="s">
        <v>9239</v>
      </c>
      <c r="B6015" s="78" t="s">
        <v>10543</v>
      </c>
    </row>
    <row r="6016" spans="1:2" x14ac:dyDescent="0.25">
      <c r="A6016" s="78" t="s">
        <v>9240</v>
      </c>
      <c r="B6016" s="78" t="s">
        <v>10543</v>
      </c>
    </row>
    <row r="6017" spans="1:2" x14ac:dyDescent="0.25">
      <c r="A6017" s="78" t="s">
        <v>9241</v>
      </c>
      <c r="B6017" s="78" t="s">
        <v>10543</v>
      </c>
    </row>
    <row r="6018" spans="1:2" x14ac:dyDescent="0.25">
      <c r="A6018" s="78" t="s">
        <v>9242</v>
      </c>
      <c r="B6018" s="78" t="s">
        <v>10543</v>
      </c>
    </row>
    <row r="6019" spans="1:2" x14ac:dyDescent="0.25">
      <c r="A6019" s="78" t="s">
        <v>9243</v>
      </c>
      <c r="B6019" s="78" t="s">
        <v>10543</v>
      </c>
    </row>
    <row r="6020" spans="1:2" x14ac:dyDescent="0.25">
      <c r="A6020" s="78" t="s">
        <v>9244</v>
      </c>
      <c r="B6020" s="78" t="s">
        <v>10543</v>
      </c>
    </row>
    <row r="6021" spans="1:2" x14ac:dyDescent="0.25">
      <c r="A6021" s="78" t="s">
        <v>9245</v>
      </c>
      <c r="B6021" s="78" t="s">
        <v>10543</v>
      </c>
    </row>
    <row r="6022" spans="1:2" x14ac:dyDescent="0.25">
      <c r="A6022" s="78" t="s">
        <v>9246</v>
      </c>
      <c r="B6022" s="78" t="s">
        <v>10543</v>
      </c>
    </row>
    <row r="6023" spans="1:2" x14ac:dyDescent="0.25">
      <c r="A6023" s="78" t="s">
        <v>9247</v>
      </c>
      <c r="B6023" s="78" t="s">
        <v>10543</v>
      </c>
    </row>
    <row r="6024" spans="1:2" x14ac:dyDescent="0.25">
      <c r="A6024" s="78" t="s">
        <v>9248</v>
      </c>
      <c r="B6024" s="78" t="s">
        <v>10543</v>
      </c>
    </row>
    <row r="6025" spans="1:2" x14ac:dyDescent="0.25">
      <c r="A6025" s="78" t="s">
        <v>9249</v>
      </c>
      <c r="B6025" s="78" t="s">
        <v>10543</v>
      </c>
    </row>
    <row r="6026" spans="1:2" x14ac:dyDescent="0.25">
      <c r="A6026" s="78" t="s">
        <v>9250</v>
      </c>
      <c r="B6026" s="78" t="s">
        <v>10543</v>
      </c>
    </row>
    <row r="6027" spans="1:2" x14ac:dyDescent="0.25">
      <c r="A6027" s="78" t="s">
        <v>9251</v>
      </c>
      <c r="B6027" s="78" t="s">
        <v>10543</v>
      </c>
    </row>
    <row r="6028" spans="1:2" x14ac:dyDescent="0.25">
      <c r="A6028" s="78" t="s">
        <v>9252</v>
      </c>
      <c r="B6028" s="78" t="s">
        <v>10543</v>
      </c>
    </row>
    <row r="6029" spans="1:2" x14ac:dyDescent="0.25">
      <c r="A6029" s="78" t="s">
        <v>9253</v>
      </c>
      <c r="B6029" s="78" t="s">
        <v>10543</v>
      </c>
    </row>
    <row r="6030" spans="1:2" x14ac:dyDescent="0.25">
      <c r="A6030" s="78" t="s">
        <v>9254</v>
      </c>
      <c r="B6030" s="78" t="s">
        <v>10543</v>
      </c>
    </row>
    <row r="6031" spans="1:2" x14ac:dyDescent="0.25">
      <c r="A6031" s="78" t="s">
        <v>9255</v>
      </c>
      <c r="B6031" s="78" t="s">
        <v>10543</v>
      </c>
    </row>
    <row r="6032" spans="1:2" x14ac:dyDescent="0.25">
      <c r="A6032" s="78" t="s">
        <v>9256</v>
      </c>
      <c r="B6032" s="78" t="s">
        <v>10543</v>
      </c>
    </row>
    <row r="6033" spans="1:2" x14ac:dyDescent="0.25">
      <c r="A6033" s="78" t="s">
        <v>9257</v>
      </c>
      <c r="B6033" s="78" t="s">
        <v>10543</v>
      </c>
    </row>
    <row r="6034" spans="1:2" x14ac:dyDescent="0.25">
      <c r="A6034" s="78" t="s">
        <v>9258</v>
      </c>
      <c r="B6034" s="78" t="s">
        <v>10543</v>
      </c>
    </row>
    <row r="6035" spans="1:2" x14ac:dyDescent="0.25">
      <c r="A6035" s="78" t="s">
        <v>9259</v>
      </c>
      <c r="B6035" s="78" t="s">
        <v>10543</v>
      </c>
    </row>
    <row r="6036" spans="1:2" x14ac:dyDescent="0.25">
      <c r="A6036" s="78" t="s">
        <v>9260</v>
      </c>
      <c r="B6036" s="78" t="s">
        <v>10543</v>
      </c>
    </row>
    <row r="6037" spans="1:2" x14ac:dyDescent="0.25">
      <c r="A6037" s="78" t="s">
        <v>9261</v>
      </c>
      <c r="B6037" s="78" t="s">
        <v>10543</v>
      </c>
    </row>
    <row r="6038" spans="1:2" x14ac:dyDescent="0.25">
      <c r="A6038" s="78" t="s">
        <v>9262</v>
      </c>
      <c r="B6038" s="78" t="s">
        <v>10543</v>
      </c>
    </row>
    <row r="6039" spans="1:2" x14ac:dyDescent="0.25">
      <c r="A6039" s="78" t="s">
        <v>9263</v>
      </c>
      <c r="B6039" s="78" t="s">
        <v>10543</v>
      </c>
    </row>
    <row r="6040" spans="1:2" x14ac:dyDescent="0.25">
      <c r="A6040" s="78" t="s">
        <v>9264</v>
      </c>
      <c r="B6040" s="78" t="s">
        <v>10543</v>
      </c>
    </row>
    <row r="6041" spans="1:2" x14ac:dyDescent="0.25">
      <c r="A6041" s="78" t="s">
        <v>9265</v>
      </c>
      <c r="B6041" s="78" t="s">
        <v>10543</v>
      </c>
    </row>
    <row r="6042" spans="1:2" x14ac:dyDescent="0.25">
      <c r="A6042" s="78" t="s">
        <v>9266</v>
      </c>
      <c r="B6042" s="78" t="s">
        <v>10543</v>
      </c>
    </row>
    <row r="6043" spans="1:2" x14ac:dyDescent="0.25">
      <c r="A6043" s="78" t="s">
        <v>9267</v>
      </c>
      <c r="B6043" s="78" t="s">
        <v>10543</v>
      </c>
    </row>
    <row r="6044" spans="1:2" x14ac:dyDescent="0.25">
      <c r="A6044" s="78" t="s">
        <v>9268</v>
      </c>
      <c r="B6044" s="78" t="s">
        <v>10543</v>
      </c>
    </row>
    <row r="6045" spans="1:2" x14ac:dyDescent="0.25">
      <c r="A6045" s="78" t="s">
        <v>9269</v>
      </c>
      <c r="B6045" s="78" t="s">
        <v>10543</v>
      </c>
    </row>
    <row r="6046" spans="1:2" x14ac:dyDescent="0.25">
      <c r="A6046" s="78" t="s">
        <v>9270</v>
      </c>
      <c r="B6046" s="78" t="s">
        <v>10543</v>
      </c>
    </row>
    <row r="6047" spans="1:2" x14ac:dyDescent="0.25">
      <c r="A6047" s="78" t="s">
        <v>9271</v>
      </c>
      <c r="B6047" s="78" t="s">
        <v>10543</v>
      </c>
    </row>
    <row r="6048" spans="1:2" x14ac:dyDescent="0.25">
      <c r="A6048" s="78" t="s">
        <v>9272</v>
      </c>
      <c r="B6048" s="78" t="s">
        <v>10543</v>
      </c>
    </row>
    <row r="6049" spans="1:2" x14ac:dyDescent="0.25">
      <c r="A6049" s="78" t="s">
        <v>9273</v>
      </c>
      <c r="B6049" s="78" t="s">
        <v>10543</v>
      </c>
    </row>
    <row r="6050" spans="1:2" x14ac:dyDescent="0.25">
      <c r="A6050" s="78" t="s">
        <v>9274</v>
      </c>
      <c r="B6050" s="78" t="s">
        <v>10543</v>
      </c>
    </row>
    <row r="6051" spans="1:2" x14ac:dyDescent="0.25">
      <c r="A6051" s="78" t="s">
        <v>9275</v>
      </c>
      <c r="B6051" s="78" t="s">
        <v>10543</v>
      </c>
    </row>
    <row r="6052" spans="1:2" x14ac:dyDescent="0.25">
      <c r="A6052" s="78" t="s">
        <v>9276</v>
      </c>
      <c r="B6052" s="78" t="s">
        <v>10543</v>
      </c>
    </row>
    <row r="6053" spans="1:2" x14ac:dyDescent="0.25">
      <c r="A6053" s="78" t="s">
        <v>9277</v>
      </c>
      <c r="B6053" s="78" t="s">
        <v>10543</v>
      </c>
    </row>
    <row r="6054" spans="1:2" x14ac:dyDescent="0.25">
      <c r="A6054" s="78" t="s">
        <v>9278</v>
      </c>
      <c r="B6054" s="78" t="s">
        <v>10543</v>
      </c>
    </row>
    <row r="6055" spans="1:2" x14ac:dyDescent="0.25">
      <c r="A6055" s="78" t="s">
        <v>9279</v>
      </c>
      <c r="B6055" s="78" t="s">
        <v>10543</v>
      </c>
    </row>
    <row r="6056" spans="1:2" x14ac:dyDescent="0.25">
      <c r="A6056" s="78" t="s">
        <v>9280</v>
      </c>
      <c r="B6056" s="78" t="s">
        <v>10543</v>
      </c>
    </row>
    <row r="6057" spans="1:2" x14ac:dyDescent="0.25">
      <c r="A6057" s="78" t="s">
        <v>9281</v>
      </c>
      <c r="B6057" s="78" t="s">
        <v>10543</v>
      </c>
    </row>
    <row r="6058" spans="1:2" x14ac:dyDescent="0.25">
      <c r="A6058" s="78" t="s">
        <v>9282</v>
      </c>
      <c r="B6058" s="78" t="s">
        <v>10543</v>
      </c>
    </row>
    <row r="6059" spans="1:2" x14ac:dyDescent="0.25">
      <c r="A6059" s="78" t="s">
        <v>9283</v>
      </c>
      <c r="B6059" s="78" t="s">
        <v>10543</v>
      </c>
    </row>
    <row r="6060" spans="1:2" x14ac:dyDescent="0.25">
      <c r="A6060" s="78" t="s">
        <v>9284</v>
      </c>
      <c r="B6060" s="78" t="s">
        <v>10543</v>
      </c>
    </row>
    <row r="6061" spans="1:2" x14ac:dyDescent="0.25">
      <c r="A6061" s="78" t="s">
        <v>9285</v>
      </c>
      <c r="B6061" s="78" t="s">
        <v>10543</v>
      </c>
    </row>
    <row r="6062" spans="1:2" x14ac:dyDescent="0.25">
      <c r="A6062" s="78" t="s">
        <v>9286</v>
      </c>
      <c r="B6062" s="78" t="s">
        <v>10543</v>
      </c>
    </row>
    <row r="6063" spans="1:2" x14ac:dyDescent="0.25">
      <c r="A6063" s="78" t="s">
        <v>9287</v>
      </c>
      <c r="B6063" s="78" t="s">
        <v>10543</v>
      </c>
    </row>
    <row r="6064" spans="1:2" x14ac:dyDescent="0.25">
      <c r="A6064" s="78" t="s">
        <v>9288</v>
      </c>
      <c r="B6064" s="78" t="s">
        <v>10543</v>
      </c>
    </row>
    <row r="6065" spans="1:2" x14ac:dyDescent="0.25">
      <c r="A6065" s="78" t="s">
        <v>9289</v>
      </c>
      <c r="B6065" s="78" t="s">
        <v>10543</v>
      </c>
    </row>
    <row r="6066" spans="1:2" x14ac:dyDescent="0.25">
      <c r="A6066" s="78" t="s">
        <v>9290</v>
      </c>
      <c r="B6066" s="78" t="s">
        <v>10543</v>
      </c>
    </row>
    <row r="6067" spans="1:2" x14ac:dyDescent="0.25">
      <c r="A6067" s="78" t="s">
        <v>9291</v>
      </c>
      <c r="B6067" s="78" t="s">
        <v>10543</v>
      </c>
    </row>
    <row r="6068" spans="1:2" x14ac:dyDescent="0.25">
      <c r="A6068" s="78" t="s">
        <v>9292</v>
      </c>
      <c r="B6068" s="78" t="s">
        <v>10543</v>
      </c>
    </row>
    <row r="6069" spans="1:2" x14ac:dyDescent="0.25">
      <c r="A6069" s="78" t="s">
        <v>9293</v>
      </c>
      <c r="B6069" s="78" t="s">
        <v>10543</v>
      </c>
    </row>
    <row r="6070" spans="1:2" x14ac:dyDescent="0.25">
      <c r="A6070" s="78" t="s">
        <v>9294</v>
      </c>
      <c r="B6070" s="78" t="s">
        <v>10543</v>
      </c>
    </row>
    <row r="6071" spans="1:2" x14ac:dyDescent="0.25">
      <c r="A6071" s="78" t="s">
        <v>9295</v>
      </c>
      <c r="B6071" s="78" t="s">
        <v>10543</v>
      </c>
    </row>
    <row r="6072" spans="1:2" x14ac:dyDescent="0.25">
      <c r="A6072" s="78" t="s">
        <v>9296</v>
      </c>
      <c r="B6072" s="78" t="s">
        <v>10543</v>
      </c>
    </row>
    <row r="6073" spans="1:2" x14ac:dyDescent="0.25">
      <c r="A6073" s="78" t="s">
        <v>9297</v>
      </c>
      <c r="B6073" s="78" t="s">
        <v>10543</v>
      </c>
    </row>
    <row r="6074" spans="1:2" x14ac:dyDescent="0.25">
      <c r="A6074" s="78" t="s">
        <v>9298</v>
      </c>
      <c r="B6074" s="78" t="s">
        <v>10543</v>
      </c>
    </row>
    <row r="6075" spans="1:2" x14ac:dyDescent="0.25">
      <c r="A6075" s="78" t="s">
        <v>9299</v>
      </c>
      <c r="B6075" s="78" t="s">
        <v>10543</v>
      </c>
    </row>
    <row r="6076" spans="1:2" x14ac:dyDescent="0.25">
      <c r="A6076" s="78" t="s">
        <v>9300</v>
      </c>
      <c r="B6076" s="78" t="s">
        <v>10543</v>
      </c>
    </row>
    <row r="6077" spans="1:2" x14ac:dyDescent="0.25">
      <c r="A6077" s="78" t="s">
        <v>9301</v>
      </c>
      <c r="B6077" s="78" t="s">
        <v>10543</v>
      </c>
    </row>
    <row r="6078" spans="1:2" x14ac:dyDescent="0.25">
      <c r="A6078" s="78" t="s">
        <v>9302</v>
      </c>
      <c r="B6078" s="78" t="s">
        <v>10543</v>
      </c>
    </row>
    <row r="6079" spans="1:2" x14ac:dyDescent="0.25">
      <c r="A6079" s="78" t="s">
        <v>9303</v>
      </c>
      <c r="B6079" s="78" t="s">
        <v>10543</v>
      </c>
    </row>
    <row r="6080" spans="1:2" x14ac:dyDescent="0.25">
      <c r="A6080" s="78" t="s">
        <v>9304</v>
      </c>
      <c r="B6080" s="78" t="s">
        <v>10543</v>
      </c>
    </row>
    <row r="6081" spans="1:2" x14ac:dyDescent="0.25">
      <c r="A6081" s="78" t="s">
        <v>9305</v>
      </c>
      <c r="B6081" s="78" t="s">
        <v>10543</v>
      </c>
    </row>
    <row r="6082" spans="1:2" x14ac:dyDescent="0.25">
      <c r="A6082" s="78" t="s">
        <v>9306</v>
      </c>
      <c r="B6082" s="78" t="s">
        <v>10543</v>
      </c>
    </row>
    <row r="6083" spans="1:2" x14ac:dyDescent="0.25">
      <c r="A6083" s="78" t="s">
        <v>9307</v>
      </c>
      <c r="B6083" s="78" t="s">
        <v>10543</v>
      </c>
    </row>
    <row r="6084" spans="1:2" x14ac:dyDescent="0.25">
      <c r="A6084" s="78" t="s">
        <v>9308</v>
      </c>
      <c r="B6084" s="78" t="s">
        <v>10543</v>
      </c>
    </row>
    <row r="6085" spans="1:2" x14ac:dyDescent="0.25">
      <c r="A6085" s="78" t="s">
        <v>9309</v>
      </c>
      <c r="B6085" s="78" t="s">
        <v>10543</v>
      </c>
    </row>
    <row r="6086" spans="1:2" x14ac:dyDescent="0.25">
      <c r="A6086" s="78" t="s">
        <v>9310</v>
      </c>
      <c r="B6086" s="78" t="s">
        <v>10543</v>
      </c>
    </row>
    <row r="6087" spans="1:2" x14ac:dyDescent="0.25">
      <c r="A6087" s="78" t="s">
        <v>9311</v>
      </c>
      <c r="B6087" s="78" t="s">
        <v>10543</v>
      </c>
    </row>
    <row r="6088" spans="1:2" x14ac:dyDescent="0.25">
      <c r="A6088" s="78" t="s">
        <v>9312</v>
      </c>
      <c r="B6088" s="78" t="s">
        <v>10543</v>
      </c>
    </row>
    <row r="6089" spans="1:2" x14ac:dyDescent="0.25">
      <c r="A6089" s="78" t="s">
        <v>9313</v>
      </c>
      <c r="B6089" s="78" t="s">
        <v>10543</v>
      </c>
    </row>
    <row r="6090" spans="1:2" x14ac:dyDescent="0.25">
      <c r="A6090" s="78" t="s">
        <v>9314</v>
      </c>
      <c r="B6090" s="78" t="s">
        <v>10543</v>
      </c>
    </row>
    <row r="6091" spans="1:2" x14ac:dyDescent="0.25">
      <c r="A6091" s="78" t="s">
        <v>9315</v>
      </c>
      <c r="B6091" s="78" t="s">
        <v>10543</v>
      </c>
    </row>
    <row r="6092" spans="1:2" x14ac:dyDescent="0.25">
      <c r="A6092" s="78" t="s">
        <v>9316</v>
      </c>
      <c r="B6092" s="78" t="s">
        <v>10543</v>
      </c>
    </row>
    <row r="6093" spans="1:2" x14ac:dyDescent="0.25">
      <c r="A6093" s="78" t="s">
        <v>9317</v>
      </c>
      <c r="B6093" s="78" t="s">
        <v>10543</v>
      </c>
    </row>
    <row r="6094" spans="1:2" x14ac:dyDescent="0.25">
      <c r="A6094" s="78" t="s">
        <v>9318</v>
      </c>
      <c r="B6094" s="78" t="s">
        <v>10543</v>
      </c>
    </row>
    <row r="6095" spans="1:2" x14ac:dyDescent="0.25">
      <c r="A6095" s="78" t="s">
        <v>9319</v>
      </c>
      <c r="B6095" s="78" t="s">
        <v>10543</v>
      </c>
    </row>
    <row r="6096" spans="1:2" x14ac:dyDescent="0.25">
      <c r="A6096" s="78" t="s">
        <v>9320</v>
      </c>
      <c r="B6096" s="78" t="s">
        <v>10543</v>
      </c>
    </row>
    <row r="6097" spans="1:2" x14ac:dyDescent="0.25">
      <c r="A6097" s="78" t="s">
        <v>9321</v>
      </c>
      <c r="B6097" s="78" t="s">
        <v>10543</v>
      </c>
    </row>
    <row r="6098" spans="1:2" x14ac:dyDescent="0.25">
      <c r="A6098" s="78" t="s">
        <v>9322</v>
      </c>
      <c r="B6098" s="78" t="s">
        <v>10543</v>
      </c>
    </row>
    <row r="6099" spans="1:2" x14ac:dyDescent="0.25">
      <c r="A6099" s="78" t="s">
        <v>9323</v>
      </c>
      <c r="B6099" s="78" t="s">
        <v>10543</v>
      </c>
    </row>
    <row r="6100" spans="1:2" x14ac:dyDescent="0.25">
      <c r="A6100" s="78" t="s">
        <v>9324</v>
      </c>
      <c r="B6100" s="78" t="s">
        <v>10543</v>
      </c>
    </row>
    <row r="6101" spans="1:2" x14ac:dyDescent="0.25">
      <c r="A6101" s="78" t="s">
        <v>9325</v>
      </c>
      <c r="B6101" s="78" t="s">
        <v>10543</v>
      </c>
    </row>
    <row r="6102" spans="1:2" x14ac:dyDescent="0.25">
      <c r="A6102" s="78" t="s">
        <v>9326</v>
      </c>
      <c r="B6102" s="78" t="s">
        <v>10543</v>
      </c>
    </row>
    <row r="6103" spans="1:2" x14ac:dyDescent="0.25">
      <c r="A6103" s="78" t="s">
        <v>9327</v>
      </c>
      <c r="B6103" s="78" t="s">
        <v>10543</v>
      </c>
    </row>
    <row r="6104" spans="1:2" x14ac:dyDescent="0.25">
      <c r="A6104" s="78" t="s">
        <v>9328</v>
      </c>
      <c r="B6104" s="78" t="s">
        <v>10543</v>
      </c>
    </row>
    <row r="6105" spans="1:2" x14ac:dyDescent="0.25">
      <c r="A6105" s="78" t="s">
        <v>9329</v>
      </c>
      <c r="B6105" s="78" t="s">
        <v>10543</v>
      </c>
    </row>
    <row r="6106" spans="1:2" x14ac:dyDescent="0.25">
      <c r="A6106" s="78" t="s">
        <v>9330</v>
      </c>
      <c r="B6106" s="78" t="s">
        <v>10543</v>
      </c>
    </row>
    <row r="6107" spans="1:2" x14ac:dyDescent="0.25">
      <c r="A6107" s="78" t="s">
        <v>9331</v>
      </c>
      <c r="B6107" s="78" t="s">
        <v>10543</v>
      </c>
    </row>
    <row r="6108" spans="1:2" x14ac:dyDescent="0.25">
      <c r="A6108" s="78" t="s">
        <v>9332</v>
      </c>
      <c r="B6108" s="78" t="s">
        <v>10543</v>
      </c>
    </row>
    <row r="6109" spans="1:2" x14ac:dyDescent="0.25">
      <c r="A6109" s="78" t="s">
        <v>9333</v>
      </c>
      <c r="B6109" s="78" t="s">
        <v>10543</v>
      </c>
    </row>
    <row r="6110" spans="1:2" x14ac:dyDescent="0.25">
      <c r="A6110" s="78" t="s">
        <v>9334</v>
      </c>
      <c r="B6110" s="78" t="s">
        <v>10543</v>
      </c>
    </row>
    <row r="6111" spans="1:2" x14ac:dyDescent="0.25">
      <c r="A6111" s="78" t="s">
        <v>9335</v>
      </c>
      <c r="B6111" s="78" t="s">
        <v>10543</v>
      </c>
    </row>
    <row r="6112" spans="1:2" x14ac:dyDescent="0.25">
      <c r="A6112" s="78" t="s">
        <v>9336</v>
      </c>
      <c r="B6112" s="78" t="s">
        <v>10543</v>
      </c>
    </row>
    <row r="6113" spans="1:2" x14ac:dyDescent="0.25">
      <c r="A6113" s="78" t="s">
        <v>9337</v>
      </c>
      <c r="B6113" s="78" t="s">
        <v>10543</v>
      </c>
    </row>
    <row r="6114" spans="1:2" x14ac:dyDescent="0.25">
      <c r="A6114" s="78" t="s">
        <v>9338</v>
      </c>
      <c r="B6114" s="78" t="s">
        <v>10543</v>
      </c>
    </row>
    <row r="6115" spans="1:2" x14ac:dyDescent="0.25">
      <c r="A6115" s="78" t="s">
        <v>9339</v>
      </c>
      <c r="B6115" s="78" t="s">
        <v>10543</v>
      </c>
    </row>
    <row r="6116" spans="1:2" x14ac:dyDescent="0.25">
      <c r="A6116" s="78" t="s">
        <v>9340</v>
      </c>
      <c r="B6116" s="78" t="s">
        <v>10543</v>
      </c>
    </row>
    <row r="6117" spans="1:2" x14ac:dyDescent="0.25">
      <c r="A6117" s="78" t="s">
        <v>9341</v>
      </c>
      <c r="B6117" s="78" t="s">
        <v>10543</v>
      </c>
    </row>
    <row r="6118" spans="1:2" x14ac:dyDescent="0.25">
      <c r="A6118" s="78" t="s">
        <v>9342</v>
      </c>
      <c r="B6118" s="78" t="s">
        <v>10543</v>
      </c>
    </row>
    <row r="6119" spans="1:2" x14ac:dyDescent="0.25">
      <c r="A6119" s="78" t="s">
        <v>9343</v>
      </c>
      <c r="B6119" s="78" t="s">
        <v>10543</v>
      </c>
    </row>
    <row r="6120" spans="1:2" x14ac:dyDescent="0.25">
      <c r="A6120" s="78" t="s">
        <v>9344</v>
      </c>
      <c r="B6120" s="78" t="s">
        <v>10543</v>
      </c>
    </row>
    <row r="6121" spans="1:2" x14ac:dyDescent="0.25">
      <c r="A6121" s="78" t="s">
        <v>9345</v>
      </c>
      <c r="B6121" s="78" t="s">
        <v>10543</v>
      </c>
    </row>
    <row r="6122" spans="1:2" x14ac:dyDescent="0.25">
      <c r="A6122" s="78" t="s">
        <v>9346</v>
      </c>
      <c r="B6122" s="78" t="s">
        <v>10543</v>
      </c>
    </row>
    <row r="6123" spans="1:2" x14ac:dyDescent="0.25">
      <c r="A6123" s="78" t="s">
        <v>9347</v>
      </c>
      <c r="B6123" s="78" t="s">
        <v>10543</v>
      </c>
    </row>
    <row r="6124" spans="1:2" x14ac:dyDescent="0.25">
      <c r="A6124" s="78" t="s">
        <v>9348</v>
      </c>
      <c r="B6124" s="78" t="s">
        <v>10543</v>
      </c>
    </row>
    <row r="6125" spans="1:2" x14ac:dyDescent="0.25">
      <c r="A6125" s="78" t="s">
        <v>9349</v>
      </c>
      <c r="B6125" s="78" t="s">
        <v>10543</v>
      </c>
    </row>
    <row r="6126" spans="1:2" x14ac:dyDescent="0.25">
      <c r="A6126" s="78" t="s">
        <v>9350</v>
      </c>
      <c r="B6126" s="78" t="s">
        <v>10543</v>
      </c>
    </row>
    <row r="6127" spans="1:2" x14ac:dyDescent="0.25">
      <c r="A6127" s="78" t="s">
        <v>9351</v>
      </c>
      <c r="B6127" s="78" t="s">
        <v>10543</v>
      </c>
    </row>
    <row r="6128" spans="1:2" x14ac:dyDescent="0.25">
      <c r="A6128" s="78" t="s">
        <v>9352</v>
      </c>
      <c r="B6128" s="78" t="s">
        <v>10543</v>
      </c>
    </row>
    <row r="6129" spans="1:2" x14ac:dyDescent="0.25">
      <c r="A6129" s="78" t="s">
        <v>9353</v>
      </c>
      <c r="B6129" s="78" t="s">
        <v>10543</v>
      </c>
    </row>
    <row r="6130" spans="1:2" x14ac:dyDescent="0.25">
      <c r="A6130" s="78" t="s">
        <v>9354</v>
      </c>
      <c r="B6130" s="78" t="s">
        <v>10543</v>
      </c>
    </row>
    <row r="6131" spans="1:2" x14ac:dyDescent="0.25">
      <c r="A6131" s="78" t="s">
        <v>9355</v>
      </c>
      <c r="B6131" s="78" t="s">
        <v>10543</v>
      </c>
    </row>
    <row r="6132" spans="1:2" x14ac:dyDescent="0.25">
      <c r="A6132" s="78" t="s">
        <v>9356</v>
      </c>
      <c r="B6132" s="78" t="s">
        <v>10543</v>
      </c>
    </row>
    <row r="6133" spans="1:2" x14ac:dyDescent="0.25">
      <c r="A6133" s="78" t="s">
        <v>9357</v>
      </c>
      <c r="B6133" s="78" t="s">
        <v>10543</v>
      </c>
    </row>
    <row r="6134" spans="1:2" x14ac:dyDescent="0.25">
      <c r="A6134" s="78" t="s">
        <v>9358</v>
      </c>
      <c r="B6134" s="78" t="s">
        <v>10543</v>
      </c>
    </row>
    <row r="6135" spans="1:2" x14ac:dyDescent="0.25">
      <c r="A6135" s="78" t="s">
        <v>9359</v>
      </c>
      <c r="B6135" s="78" t="s">
        <v>10543</v>
      </c>
    </row>
    <row r="6136" spans="1:2" x14ac:dyDescent="0.25">
      <c r="A6136" s="78" t="s">
        <v>9360</v>
      </c>
      <c r="B6136" s="78" t="s">
        <v>10543</v>
      </c>
    </row>
    <row r="6137" spans="1:2" x14ac:dyDescent="0.25">
      <c r="A6137" s="78" t="s">
        <v>9361</v>
      </c>
      <c r="B6137" s="78" t="s">
        <v>10543</v>
      </c>
    </row>
    <row r="6138" spans="1:2" x14ac:dyDescent="0.25">
      <c r="A6138" s="78" t="s">
        <v>9362</v>
      </c>
      <c r="B6138" s="78" t="s">
        <v>10543</v>
      </c>
    </row>
    <row r="6139" spans="1:2" x14ac:dyDescent="0.25">
      <c r="A6139" s="78" t="s">
        <v>9363</v>
      </c>
      <c r="B6139" s="78" t="s">
        <v>10543</v>
      </c>
    </row>
    <row r="6140" spans="1:2" x14ac:dyDescent="0.25">
      <c r="A6140" s="78" t="s">
        <v>9364</v>
      </c>
      <c r="B6140" s="78" t="s">
        <v>10543</v>
      </c>
    </row>
    <row r="6141" spans="1:2" x14ac:dyDescent="0.25">
      <c r="A6141" s="78" t="s">
        <v>9365</v>
      </c>
      <c r="B6141" s="78" t="s">
        <v>10543</v>
      </c>
    </row>
    <row r="6142" spans="1:2" x14ac:dyDescent="0.25">
      <c r="A6142" s="78" t="s">
        <v>9366</v>
      </c>
      <c r="B6142" s="78" t="s">
        <v>10543</v>
      </c>
    </row>
    <row r="6143" spans="1:2" x14ac:dyDescent="0.25">
      <c r="A6143" s="78" t="s">
        <v>9367</v>
      </c>
      <c r="B6143" s="78" t="s">
        <v>10543</v>
      </c>
    </row>
    <row r="6144" spans="1:2" x14ac:dyDescent="0.25">
      <c r="A6144" s="78" t="s">
        <v>9368</v>
      </c>
      <c r="B6144" s="78" t="s">
        <v>10543</v>
      </c>
    </row>
    <row r="6145" spans="1:2" x14ac:dyDescent="0.25">
      <c r="A6145" s="78" t="s">
        <v>9369</v>
      </c>
      <c r="B6145" s="78" t="s">
        <v>10543</v>
      </c>
    </row>
    <row r="6146" spans="1:2" x14ac:dyDescent="0.25">
      <c r="A6146" s="78" t="s">
        <v>9370</v>
      </c>
      <c r="B6146" s="78" t="s">
        <v>10543</v>
      </c>
    </row>
    <row r="6147" spans="1:2" x14ac:dyDescent="0.25">
      <c r="A6147" s="78" t="s">
        <v>9371</v>
      </c>
      <c r="B6147" s="78" t="s">
        <v>10543</v>
      </c>
    </row>
    <row r="6148" spans="1:2" x14ac:dyDescent="0.25">
      <c r="A6148" s="78" t="s">
        <v>9372</v>
      </c>
      <c r="B6148" s="78" t="s">
        <v>10543</v>
      </c>
    </row>
    <row r="6149" spans="1:2" x14ac:dyDescent="0.25">
      <c r="A6149" s="78" t="s">
        <v>9373</v>
      </c>
      <c r="B6149" s="78" t="s">
        <v>10543</v>
      </c>
    </row>
    <row r="6150" spans="1:2" x14ac:dyDescent="0.25">
      <c r="A6150" s="78" t="s">
        <v>9374</v>
      </c>
      <c r="B6150" s="78" t="s">
        <v>10543</v>
      </c>
    </row>
    <row r="6151" spans="1:2" x14ac:dyDescent="0.25">
      <c r="A6151" s="78" t="s">
        <v>9375</v>
      </c>
      <c r="B6151" s="78" t="s">
        <v>10543</v>
      </c>
    </row>
    <row r="6152" spans="1:2" x14ac:dyDescent="0.25">
      <c r="A6152" s="78" t="s">
        <v>9376</v>
      </c>
      <c r="B6152" s="78" t="s">
        <v>10543</v>
      </c>
    </row>
    <row r="6153" spans="1:2" x14ac:dyDescent="0.25">
      <c r="A6153" s="78" t="s">
        <v>9377</v>
      </c>
      <c r="B6153" s="78" t="s">
        <v>10543</v>
      </c>
    </row>
    <row r="6154" spans="1:2" x14ac:dyDescent="0.25">
      <c r="A6154" s="78" t="s">
        <v>9378</v>
      </c>
      <c r="B6154" s="78" t="s">
        <v>10543</v>
      </c>
    </row>
    <row r="6155" spans="1:2" x14ac:dyDescent="0.25">
      <c r="A6155" s="78" t="s">
        <v>9379</v>
      </c>
      <c r="B6155" s="78" t="s">
        <v>10543</v>
      </c>
    </row>
    <row r="6156" spans="1:2" x14ac:dyDescent="0.25">
      <c r="A6156" s="78" t="s">
        <v>9380</v>
      </c>
      <c r="B6156" s="78" t="s">
        <v>10543</v>
      </c>
    </row>
    <row r="6157" spans="1:2" x14ac:dyDescent="0.25">
      <c r="A6157" s="78" t="s">
        <v>9381</v>
      </c>
      <c r="B6157" s="78" t="s">
        <v>10543</v>
      </c>
    </row>
    <row r="6158" spans="1:2" x14ac:dyDescent="0.25">
      <c r="A6158" s="78" t="s">
        <v>9382</v>
      </c>
      <c r="B6158" s="78" t="s">
        <v>10543</v>
      </c>
    </row>
    <row r="6159" spans="1:2" x14ac:dyDescent="0.25">
      <c r="A6159" s="78" t="s">
        <v>9383</v>
      </c>
      <c r="B6159" s="78" t="s">
        <v>10543</v>
      </c>
    </row>
    <row r="6160" spans="1:2" x14ac:dyDescent="0.25">
      <c r="A6160" s="78" t="s">
        <v>9384</v>
      </c>
      <c r="B6160" s="78" t="s">
        <v>10543</v>
      </c>
    </row>
    <row r="6161" spans="1:2" x14ac:dyDescent="0.25">
      <c r="A6161" s="78" t="s">
        <v>9385</v>
      </c>
      <c r="B6161" s="78" t="s">
        <v>10543</v>
      </c>
    </row>
    <row r="6162" spans="1:2" x14ac:dyDescent="0.25">
      <c r="A6162" s="78" t="s">
        <v>9386</v>
      </c>
      <c r="B6162" s="78" t="s">
        <v>10543</v>
      </c>
    </row>
    <row r="6163" spans="1:2" x14ac:dyDescent="0.25">
      <c r="A6163" s="78" t="s">
        <v>9387</v>
      </c>
      <c r="B6163" s="78" t="s">
        <v>10543</v>
      </c>
    </row>
    <row r="6164" spans="1:2" x14ac:dyDescent="0.25">
      <c r="A6164" s="78" t="s">
        <v>9388</v>
      </c>
      <c r="B6164" s="78" t="s">
        <v>10543</v>
      </c>
    </row>
    <row r="6165" spans="1:2" x14ac:dyDescent="0.25">
      <c r="A6165" s="78" t="s">
        <v>9389</v>
      </c>
      <c r="B6165" s="78" t="s">
        <v>10543</v>
      </c>
    </row>
    <row r="6166" spans="1:2" x14ac:dyDescent="0.25">
      <c r="A6166" s="78" t="s">
        <v>9390</v>
      </c>
      <c r="B6166" s="78" t="s">
        <v>10543</v>
      </c>
    </row>
    <row r="6167" spans="1:2" x14ac:dyDescent="0.25">
      <c r="A6167" s="78" t="s">
        <v>9391</v>
      </c>
      <c r="B6167" s="78" t="s">
        <v>10543</v>
      </c>
    </row>
    <row r="6168" spans="1:2" x14ac:dyDescent="0.25">
      <c r="A6168" s="78" t="s">
        <v>9392</v>
      </c>
      <c r="B6168" s="78" t="s">
        <v>10543</v>
      </c>
    </row>
    <row r="6169" spans="1:2" x14ac:dyDescent="0.25">
      <c r="A6169" s="78" t="s">
        <v>9393</v>
      </c>
      <c r="B6169" s="78" t="s">
        <v>10543</v>
      </c>
    </row>
    <row r="6170" spans="1:2" x14ac:dyDescent="0.25">
      <c r="A6170" s="78" t="s">
        <v>9394</v>
      </c>
      <c r="B6170" s="78" t="s">
        <v>10543</v>
      </c>
    </row>
    <row r="6171" spans="1:2" x14ac:dyDescent="0.25">
      <c r="A6171" s="78" t="s">
        <v>9395</v>
      </c>
      <c r="B6171" s="78" t="s">
        <v>10543</v>
      </c>
    </row>
    <row r="6172" spans="1:2" x14ac:dyDescent="0.25">
      <c r="A6172" s="78" t="s">
        <v>9396</v>
      </c>
      <c r="B6172" s="78" t="s">
        <v>10543</v>
      </c>
    </row>
    <row r="6173" spans="1:2" x14ac:dyDescent="0.25">
      <c r="A6173" s="78" t="s">
        <v>9397</v>
      </c>
      <c r="B6173" s="78" t="s">
        <v>10543</v>
      </c>
    </row>
    <row r="6174" spans="1:2" x14ac:dyDescent="0.25">
      <c r="A6174" s="78" t="s">
        <v>9398</v>
      </c>
      <c r="B6174" s="78" t="s">
        <v>10543</v>
      </c>
    </row>
    <row r="6175" spans="1:2" x14ac:dyDescent="0.25">
      <c r="A6175" s="78" t="s">
        <v>9399</v>
      </c>
      <c r="B6175" s="78" t="s">
        <v>10543</v>
      </c>
    </row>
    <row r="6176" spans="1:2" x14ac:dyDescent="0.25">
      <c r="A6176" s="78" t="s">
        <v>9400</v>
      </c>
      <c r="B6176" s="78" t="s">
        <v>10543</v>
      </c>
    </row>
    <row r="6177" spans="1:2" x14ac:dyDescent="0.25">
      <c r="A6177" s="78" t="s">
        <v>9401</v>
      </c>
      <c r="B6177" s="78" t="s">
        <v>10543</v>
      </c>
    </row>
    <row r="6178" spans="1:2" x14ac:dyDescent="0.25">
      <c r="A6178" s="78" t="s">
        <v>9402</v>
      </c>
      <c r="B6178" s="78" t="s">
        <v>10543</v>
      </c>
    </row>
    <row r="6179" spans="1:2" x14ac:dyDescent="0.25">
      <c r="A6179" s="78" t="s">
        <v>9403</v>
      </c>
      <c r="B6179" s="78" t="s">
        <v>10543</v>
      </c>
    </row>
    <row r="6180" spans="1:2" x14ac:dyDescent="0.25">
      <c r="A6180" s="78" t="s">
        <v>9404</v>
      </c>
      <c r="B6180" s="78" t="s">
        <v>10543</v>
      </c>
    </row>
    <row r="6181" spans="1:2" x14ac:dyDescent="0.25">
      <c r="A6181" s="78" t="s">
        <v>9405</v>
      </c>
      <c r="B6181" s="78" t="s">
        <v>10543</v>
      </c>
    </row>
    <row r="6182" spans="1:2" x14ac:dyDescent="0.25">
      <c r="A6182" s="78" t="s">
        <v>9406</v>
      </c>
      <c r="B6182" s="78" t="s">
        <v>10543</v>
      </c>
    </row>
    <row r="6183" spans="1:2" x14ac:dyDescent="0.25">
      <c r="A6183" s="78" t="s">
        <v>9407</v>
      </c>
      <c r="B6183" s="78" t="s">
        <v>10543</v>
      </c>
    </row>
    <row r="6184" spans="1:2" x14ac:dyDescent="0.25">
      <c r="A6184" s="78" t="s">
        <v>9408</v>
      </c>
      <c r="B6184" s="78" t="s">
        <v>10543</v>
      </c>
    </row>
    <row r="6185" spans="1:2" x14ac:dyDescent="0.25">
      <c r="A6185" s="78" t="s">
        <v>9409</v>
      </c>
      <c r="B6185" s="78" t="s">
        <v>10543</v>
      </c>
    </row>
    <row r="6186" spans="1:2" x14ac:dyDescent="0.25">
      <c r="A6186" s="78" t="s">
        <v>9410</v>
      </c>
      <c r="B6186" s="78" t="s">
        <v>10543</v>
      </c>
    </row>
    <row r="6187" spans="1:2" x14ac:dyDescent="0.25">
      <c r="A6187" s="78" t="s">
        <v>9411</v>
      </c>
      <c r="B6187" s="78" t="s">
        <v>10543</v>
      </c>
    </row>
    <row r="6188" spans="1:2" x14ac:dyDescent="0.25">
      <c r="A6188" s="78" t="s">
        <v>9412</v>
      </c>
      <c r="B6188" s="78" t="s">
        <v>10543</v>
      </c>
    </row>
    <row r="6189" spans="1:2" x14ac:dyDescent="0.25">
      <c r="A6189" s="78" t="s">
        <v>9413</v>
      </c>
      <c r="B6189" s="78" t="s">
        <v>10543</v>
      </c>
    </row>
    <row r="6190" spans="1:2" x14ac:dyDescent="0.25">
      <c r="A6190" s="78" t="s">
        <v>9414</v>
      </c>
      <c r="B6190" s="78" t="s">
        <v>10543</v>
      </c>
    </row>
    <row r="6191" spans="1:2" x14ac:dyDescent="0.25">
      <c r="A6191" s="78" t="s">
        <v>9415</v>
      </c>
      <c r="B6191" s="78" t="s">
        <v>10543</v>
      </c>
    </row>
    <row r="6192" spans="1:2" x14ac:dyDescent="0.25">
      <c r="A6192" s="78" t="s">
        <v>9416</v>
      </c>
      <c r="B6192" s="78" t="s">
        <v>10543</v>
      </c>
    </row>
    <row r="6193" spans="1:2" x14ac:dyDescent="0.25">
      <c r="A6193" s="78" t="s">
        <v>9417</v>
      </c>
      <c r="B6193" s="78" t="s">
        <v>10543</v>
      </c>
    </row>
    <row r="6194" spans="1:2" x14ac:dyDescent="0.25">
      <c r="A6194" s="78" t="s">
        <v>9418</v>
      </c>
      <c r="B6194" s="78" t="s">
        <v>10543</v>
      </c>
    </row>
    <row r="6195" spans="1:2" x14ac:dyDescent="0.25">
      <c r="A6195" s="78" t="s">
        <v>9419</v>
      </c>
      <c r="B6195" s="78" t="s">
        <v>10543</v>
      </c>
    </row>
    <row r="6196" spans="1:2" x14ac:dyDescent="0.25">
      <c r="A6196" s="78" t="s">
        <v>9420</v>
      </c>
      <c r="B6196" s="78" t="s">
        <v>10543</v>
      </c>
    </row>
    <row r="6197" spans="1:2" x14ac:dyDescent="0.25">
      <c r="A6197" s="78" t="s">
        <v>9421</v>
      </c>
      <c r="B6197" s="78" t="s">
        <v>10543</v>
      </c>
    </row>
    <row r="6198" spans="1:2" x14ac:dyDescent="0.25">
      <c r="A6198" s="78" t="s">
        <v>9422</v>
      </c>
      <c r="B6198" s="78" t="s">
        <v>10543</v>
      </c>
    </row>
    <row r="6199" spans="1:2" x14ac:dyDescent="0.25">
      <c r="A6199" s="78" t="s">
        <v>9423</v>
      </c>
      <c r="B6199" s="78" t="s">
        <v>10543</v>
      </c>
    </row>
    <row r="6200" spans="1:2" x14ac:dyDescent="0.25">
      <c r="A6200" s="78" t="s">
        <v>9424</v>
      </c>
      <c r="B6200" s="78" t="s">
        <v>10543</v>
      </c>
    </row>
    <row r="6201" spans="1:2" x14ac:dyDescent="0.25">
      <c r="A6201" s="78" t="s">
        <v>9425</v>
      </c>
      <c r="B6201" s="78" t="s">
        <v>10543</v>
      </c>
    </row>
    <row r="6202" spans="1:2" x14ac:dyDescent="0.25">
      <c r="A6202" s="78" t="s">
        <v>9426</v>
      </c>
      <c r="B6202" s="78" t="s">
        <v>10543</v>
      </c>
    </row>
    <row r="6203" spans="1:2" x14ac:dyDescent="0.25">
      <c r="A6203" s="78" t="s">
        <v>9427</v>
      </c>
      <c r="B6203" s="78" t="s">
        <v>10543</v>
      </c>
    </row>
    <row r="6204" spans="1:2" x14ac:dyDescent="0.25">
      <c r="A6204" s="78" t="s">
        <v>9428</v>
      </c>
      <c r="B6204" s="78" t="s">
        <v>10543</v>
      </c>
    </row>
    <row r="6205" spans="1:2" x14ac:dyDescent="0.25">
      <c r="A6205" s="78" t="s">
        <v>9429</v>
      </c>
      <c r="B6205" s="78" t="s">
        <v>10543</v>
      </c>
    </row>
    <row r="6206" spans="1:2" x14ac:dyDescent="0.25">
      <c r="A6206" s="78" t="s">
        <v>9430</v>
      </c>
      <c r="B6206" s="78" t="s">
        <v>10543</v>
      </c>
    </row>
    <row r="6207" spans="1:2" x14ac:dyDescent="0.25">
      <c r="A6207" s="78" t="s">
        <v>9431</v>
      </c>
      <c r="B6207" s="78" t="s">
        <v>10543</v>
      </c>
    </row>
    <row r="6208" spans="1:2" x14ac:dyDescent="0.25">
      <c r="A6208" s="78" t="s">
        <v>9432</v>
      </c>
      <c r="B6208" s="78" t="s">
        <v>10543</v>
      </c>
    </row>
    <row r="6209" spans="1:2" x14ac:dyDescent="0.25">
      <c r="A6209" s="78" t="s">
        <v>9433</v>
      </c>
      <c r="B6209" s="78" t="s">
        <v>10543</v>
      </c>
    </row>
    <row r="6210" spans="1:2" x14ac:dyDescent="0.25">
      <c r="A6210" s="78" t="s">
        <v>9434</v>
      </c>
      <c r="B6210" s="78" t="s">
        <v>10543</v>
      </c>
    </row>
    <row r="6211" spans="1:2" x14ac:dyDescent="0.25">
      <c r="A6211" s="78" t="s">
        <v>9435</v>
      </c>
      <c r="B6211" s="78" t="s">
        <v>10543</v>
      </c>
    </row>
    <row r="6212" spans="1:2" x14ac:dyDescent="0.25">
      <c r="A6212" s="78" t="s">
        <v>9436</v>
      </c>
      <c r="B6212" s="78" t="s">
        <v>10543</v>
      </c>
    </row>
    <row r="6213" spans="1:2" x14ac:dyDescent="0.25">
      <c r="A6213" s="78" t="s">
        <v>9437</v>
      </c>
      <c r="B6213" s="78" t="s">
        <v>10543</v>
      </c>
    </row>
    <row r="6214" spans="1:2" x14ac:dyDescent="0.25">
      <c r="A6214" s="78" t="s">
        <v>9438</v>
      </c>
      <c r="B6214" s="78" t="s">
        <v>10543</v>
      </c>
    </row>
    <row r="6215" spans="1:2" x14ac:dyDescent="0.25">
      <c r="A6215" s="78" t="s">
        <v>9439</v>
      </c>
      <c r="B6215" s="78" t="s">
        <v>10543</v>
      </c>
    </row>
    <row r="6216" spans="1:2" x14ac:dyDescent="0.25">
      <c r="A6216" s="78" t="s">
        <v>9440</v>
      </c>
      <c r="B6216" s="78" t="s">
        <v>10543</v>
      </c>
    </row>
    <row r="6217" spans="1:2" x14ac:dyDescent="0.25">
      <c r="A6217" s="78" t="s">
        <v>9441</v>
      </c>
      <c r="B6217" s="78" t="s">
        <v>10543</v>
      </c>
    </row>
    <row r="6218" spans="1:2" x14ac:dyDescent="0.25">
      <c r="A6218" s="78" t="s">
        <v>9442</v>
      </c>
      <c r="B6218" s="78" t="s">
        <v>10543</v>
      </c>
    </row>
    <row r="6219" spans="1:2" x14ac:dyDescent="0.25">
      <c r="A6219" s="78" t="s">
        <v>9443</v>
      </c>
      <c r="B6219" s="78" t="s">
        <v>10543</v>
      </c>
    </row>
    <row r="6220" spans="1:2" x14ac:dyDescent="0.25">
      <c r="A6220" s="78" t="s">
        <v>9444</v>
      </c>
      <c r="B6220" s="78" t="s">
        <v>10543</v>
      </c>
    </row>
    <row r="6221" spans="1:2" x14ac:dyDescent="0.25">
      <c r="A6221" s="78" t="s">
        <v>9445</v>
      </c>
      <c r="B6221" s="78" t="s">
        <v>10543</v>
      </c>
    </row>
    <row r="6222" spans="1:2" x14ac:dyDescent="0.25">
      <c r="A6222" s="78" t="s">
        <v>9446</v>
      </c>
      <c r="B6222" s="78" t="s">
        <v>10543</v>
      </c>
    </row>
    <row r="6223" spans="1:2" x14ac:dyDescent="0.25">
      <c r="A6223" s="78" t="s">
        <v>9447</v>
      </c>
      <c r="B6223" s="78" t="s">
        <v>10543</v>
      </c>
    </row>
    <row r="6224" spans="1:2" x14ac:dyDescent="0.25">
      <c r="A6224" s="78" t="s">
        <v>9448</v>
      </c>
      <c r="B6224" s="78" t="s">
        <v>10543</v>
      </c>
    </row>
    <row r="6225" spans="1:2" x14ac:dyDescent="0.25">
      <c r="A6225" s="78" t="s">
        <v>9449</v>
      </c>
      <c r="B6225" s="78" t="s">
        <v>10543</v>
      </c>
    </row>
    <row r="6226" spans="1:2" x14ac:dyDescent="0.25">
      <c r="A6226" s="78" t="s">
        <v>9450</v>
      </c>
      <c r="B6226" s="78" t="s">
        <v>10543</v>
      </c>
    </row>
    <row r="6227" spans="1:2" x14ac:dyDescent="0.25">
      <c r="A6227" s="78" t="s">
        <v>9451</v>
      </c>
      <c r="B6227" s="78" t="s">
        <v>10543</v>
      </c>
    </row>
    <row r="6228" spans="1:2" x14ac:dyDescent="0.25">
      <c r="A6228" s="78" t="s">
        <v>9452</v>
      </c>
      <c r="B6228" s="78" t="s">
        <v>10543</v>
      </c>
    </row>
    <row r="6229" spans="1:2" x14ac:dyDescent="0.25">
      <c r="A6229" s="78" t="s">
        <v>9453</v>
      </c>
      <c r="B6229" s="78" t="s">
        <v>10543</v>
      </c>
    </row>
    <row r="6230" spans="1:2" x14ac:dyDescent="0.25">
      <c r="A6230" s="78" t="s">
        <v>9454</v>
      </c>
      <c r="B6230" s="78" t="s">
        <v>10543</v>
      </c>
    </row>
    <row r="6231" spans="1:2" x14ac:dyDescent="0.25">
      <c r="A6231" s="78" t="s">
        <v>9455</v>
      </c>
      <c r="B6231" s="78" t="s">
        <v>10543</v>
      </c>
    </row>
    <row r="6232" spans="1:2" x14ac:dyDescent="0.25">
      <c r="A6232" s="78" t="s">
        <v>9456</v>
      </c>
      <c r="B6232" s="78" t="s">
        <v>10543</v>
      </c>
    </row>
    <row r="6233" spans="1:2" x14ac:dyDescent="0.25">
      <c r="A6233" s="78" t="s">
        <v>9457</v>
      </c>
      <c r="B6233" s="78" t="s">
        <v>10543</v>
      </c>
    </row>
    <row r="6234" spans="1:2" x14ac:dyDescent="0.25">
      <c r="A6234" s="78" t="s">
        <v>9458</v>
      </c>
      <c r="B6234" s="78" t="s">
        <v>10543</v>
      </c>
    </row>
    <row r="6235" spans="1:2" x14ac:dyDescent="0.25">
      <c r="A6235" s="78" t="s">
        <v>9459</v>
      </c>
      <c r="B6235" s="78" t="s">
        <v>10543</v>
      </c>
    </row>
    <row r="6236" spans="1:2" x14ac:dyDescent="0.25">
      <c r="A6236" s="78" t="s">
        <v>9460</v>
      </c>
      <c r="B6236" s="78" t="s">
        <v>10543</v>
      </c>
    </row>
    <row r="6237" spans="1:2" x14ac:dyDescent="0.25">
      <c r="A6237" s="78" t="s">
        <v>9461</v>
      </c>
      <c r="B6237" s="78" t="s">
        <v>10543</v>
      </c>
    </row>
    <row r="6238" spans="1:2" x14ac:dyDescent="0.25">
      <c r="A6238" s="78" t="s">
        <v>9462</v>
      </c>
      <c r="B6238" s="78" t="s">
        <v>10543</v>
      </c>
    </row>
    <row r="6239" spans="1:2" x14ac:dyDescent="0.25">
      <c r="A6239" s="78" t="s">
        <v>9463</v>
      </c>
      <c r="B6239" s="78" t="s">
        <v>10543</v>
      </c>
    </row>
    <row r="6240" spans="1:2" x14ac:dyDescent="0.25">
      <c r="A6240" s="78" t="s">
        <v>9464</v>
      </c>
      <c r="B6240" s="78" t="s">
        <v>10543</v>
      </c>
    </row>
    <row r="6241" spans="1:2" x14ac:dyDescent="0.25">
      <c r="A6241" s="78" t="s">
        <v>9465</v>
      </c>
      <c r="B6241" s="78" t="s">
        <v>10543</v>
      </c>
    </row>
    <row r="6242" spans="1:2" x14ac:dyDescent="0.25">
      <c r="A6242" s="78" t="s">
        <v>9466</v>
      </c>
      <c r="B6242" s="78" t="s">
        <v>10543</v>
      </c>
    </row>
    <row r="6243" spans="1:2" x14ac:dyDescent="0.25">
      <c r="A6243" s="78" t="s">
        <v>9467</v>
      </c>
      <c r="B6243" s="78" t="s">
        <v>10543</v>
      </c>
    </row>
    <row r="6244" spans="1:2" x14ac:dyDescent="0.25">
      <c r="A6244" s="78" t="s">
        <v>9468</v>
      </c>
      <c r="B6244" s="78" t="s">
        <v>10543</v>
      </c>
    </row>
    <row r="6245" spans="1:2" x14ac:dyDescent="0.25">
      <c r="A6245" s="78" t="s">
        <v>9469</v>
      </c>
      <c r="B6245" s="78" t="s">
        <v>10543</v>
      </c>
    </row>
    <row r="6246" spans="1:2" x14ac:dyDescent="0.25">
      <c r="A6246" s="78" t="s">
        <v>9470</v>
      </c>
      <c r="B6246" s="78" t="s">
        <v>10543</v>
      </c>
    </row>
    <row r="6247" spans="1:2" x14ac:dyDescent="0.25">
      <c r="A6247" s="78" t="s">
        <v>9471</v>
      </c>
      <c r="B6247" s="78" t="s">
        <v>10543</v>
      </c>
    </row>
    <row r="6248" spans="1:2" x14ac:dyDescent="0.25">
      <c r="A6248" s="78" t="s">
        <v>9472</v>
      </c>
      <c r="B6248" s="78" t="s">
        <v>10543</v>
      </c>
    </row>
    <row r="6249" spans="1:2" x14ac:dyDescent="0.25">
      <c r="A6249" s="78" t="s">
        <v>9473</v>
      </c>
      <c r="B6249" s="78" t="s">
        <v>10543</v>
      </c>
    </row>
    <row r="6250" spans="1:2" x14ac:dyDescent="0.25">
      <c r="A6250" s="78" t="s">
        <v>9474</v>
      </c>
      <c r="B6250" s="78" t="s">
        <v>10543</v>
      </c>
    </row>
    <row r="6251" spans="1:2" x14ac:dyDescent="0.25">
      <c r="A6251" s="78" t="s">
        <v>9475</v>
      </c>
      <c r="B6251" s="78" t="s">
        <v>10543</v>
      </c>
    </row>
    <row r="6252" spans="1:2" x14ac:dyDescent="0.25">
      <c r="A6252" s="78" t="s">
        <v>9476</v>
      </c>
      <c r="B6252" s="78" t="s">
        <v>10543</v>
      </c>
    </row>
    <row r="6253" spans="1:2" x14ac:dyDescent="0.25">
      <c r="A6253" s="78" t="s">
        <v>9477</v>
      </c>
      <c r="B6253" s="78" t="s">
        <v>10543</v>
      </c>
    </row>
    <row r="6254" spans="1:2" x14ac:dyDescent="0.25">
      <c r="A6254" s="78" t="s">
        <v>9478</v>
      </c>
      <c r="B6254" s="78" t="s">
        <v>10543</v>
      </c>
    </row>
    <row r="6255" spans="1:2" x14ac:dyDescent="0.25">
      <c r="A6255" s="78" t="s">
        <v>9479</v>
      </c>
      <c r="B6255" s="78" t="s">
        <v>10543</v>
      </c>
    </row>
    <row r="6256" spans="1:2" x14ac:dyDescent="0.25">
      <c r="A6256" s="78" t="s">
        <v>9480</v>
      </c>
      <c r="B6256" s="78" t="s">
        <v>10543</v>
      </c>
    </row>
    <row r="6257" spans="1:2" x14ac:dyDescent="0.25">
      <c r="A6257" s="78" t="s">
        <v>9481</v>
      </c>
      <c r="B6257" s="78" t="s">
        <v>10543</v>
      </c>
    </row>
    <row r="6258" spans="1:2" x14ac:dyDescent="0.25">
      <c r="A6258" s="78" t="s">
        <v>9482</v>
      </c>
      <c r="B6258" s="78" t="s">
        <v>10543</v>
      </c>
    </row>
    <row r="6259" spans="1:2" x14ac:dyDescent="0.25">
      <c r="A6259" s="78" t="s">
        <v>9483</v>
      </c>
      <c r="B6259" s="78" t="s">
        <v>10543</v>
      </c>
    </row>
    <row r="6260" spans="1:2" x14ac:dyDescent="0.25">
      <c r="A6260" s="78" t="s">
        <v>9484</v>
      </c>
      <c r="B6260" s="78" t="s">
        <v>10543</v>
      </c>
    </row>
    <row r="6261" spans="1:2" x14ac:dyDescent="0.25">
      <c r="A6261" s="78" t="s">
        <v>9485</v>
      </c>
      <c r="B6261" s="78" t="s">
        <v>10543</v>
      </c>
    </row>
    <row r="6262" spans="1:2" x14ac:dyDescent="0.25">
      <c r="A6262" s="78" t="s">
        <v>9486</v>
      </c>
      <c r="B6262" s="78" t="s">
        <v>10543</v>
      </c>
    </row>
    <row r="6263" spans="1:2" x14ac:dyDescent="0.25">
      <c r="A6263" s="78" t="s">
        <v>9487</v>
      </c>
      <c r="B6263" s="78" t="s">
        <v>10543</v>
      </c>
    </row>
    <row r="6264" spans="1:2" x14ac:dyDescent="0.25">
      <c r="A6264" s="78" t="s">
        <v>9488</v>
      </c>
      <c r="B6264" s="78" t="s">
        <v>10543</v>
      </c>
    </row>
    <row r="6265" spans="1:2" x14ac:dyDescent="0.25">
      <c r="A6265" s="78" t="s">
        <v>9489</v>
      </c>
      <c r="B6265" s="78" t="s">
        <v>10543</v>
      </c>
    </row>
    <row r="6266" spans="1:2" x14ac:dyDescent="0.25">
      <c r="A6266" s="78" t="s">
        <v>9490</v>
      </c>
      <c r="B6266" s="78" t="s">
        <v>10543</v>
      </c>
    </row>
    <row r="6267" spans="1:2" x14ac:dyDescent="0.25">
      <c r="A6267" s="78" t="s">
        <v>9491</v>
      </c>
      <c r="B6267" s="78" t="s">
        <v>10543</v>
      </c>
    </row>
    <row r="6268" spans="1:2" x14ac:dyDescent="0.25">
      <c r="A6268" s="78" t="s">
        <v>9492</v>
      </c>
      <c r="B6268" s="78" t="s">
        <v>10543</v>
      </c>
    </row>
    <row r="6269" spans="1:2" x14ac:dyDescent="0.25">
      <c r="A6269" s="78" t="s">
        <v>9493</v>
      </c>
      <c r="B6269" s="78" t="s">
        <v>10543</v>
      </c>
    </row>
    <row r="6270" spans="1:2" x14ac:dyDescent="0.25">
      <c r="A6270" s="78" t="s">
        <v>9494</v>
      </c>
      <c r="B6270" s="78" t="s">
        <v>10543</v>
      </c>
    </row>
    <row r="6271" spans="1:2" x14ac:dyDescent="0.25">
      <c r="A6271" s="78" t="s">
        <v>9495</v>
      </c>
      <c r="B6271" s="78" t="s">
        <v>10543</v>
      </c>
    </row>
    <row r="6272" spans="1:2" x14ac:dyDescent="0.25">
      <c r="A6272" s="78" t="s">
        <v>9496</v>
      </c>
      <c r="B6272" s="78" t="s">
        <v>10543</v>
      </c>
    </row>
    <row r="6273" spans="1:2" x14ac:dyDescent="0.25">
      <c r="A6273" s="78" t="s">
        <v>9497</v>
      </c>
      <c r="B6273" s="78" t="s">
        <v>10543</v>
      </c>
    </row>
    <row r="6274" spans="1:2" x14ac:dyDescent="0.25">
      <c r="A6274" s="78" t="s">
        <v>9498</v>
      </c>
      <c r="B6274" s="78" t="s">
        <v>10543</v>
      </c>
    </row>
    <row r="6275" spans="1:2" x14ac:dyDescent="0.25">
      <c r="A6275" s="78" t="s">
        <v>9499</v>
      </c>
      <c r="B6275" s="78" t="s">
        <v>10543</v>
      </c>
    </row>
    <row r="6276" spans="1:2" x14ac:dyDescent="0.25">
      <c r="A6276" s="78" t="s">
        <v>9500</v>
      </c>
      <c r="B6276" s="78" t="s">
        <v>10543</v>
      </c>
    </row>
    <row r="6277" spans="1:2" x14ac:dyDescent="0.25">
      <c r="A6277" s="78" t="s">
        <v>9501</v>
      </c>
      <c r="B6277" s="78" t="s">
        <v>10543</v>
      </c>
    </row>
    <row r="6278" spans="1:2" x14ac:dyDescent="0.25">
      <c r="A6278" s="78" t="s">
        <v>9502</v>
      </c>
      <c r="B6278" s="78" t="s">
        <v>10543</v>
      </c>
    </row>
    <row r="6279" spans="1:2" x14ac:dyDescent="0.25">
      <c r="A6279" s="78" t="s">
        <v>9503</v>
      </c>
      <c r="B6279" s="78" t="s">
        <v>10543</v>
      </c>
    </row>
    <row r="6280" spans="1:2" x14ac:dyDescent="0.25">
      <c r="A6280" s="78" t="s">
        <v>9504</v>
      </c>
      <c r="B6280" s="78" t="s">
        <v>10543</v>
      </c>
    </row>
    <row r="6281" spans="1:2" x14ac:dyDescent="0.25">
      <c r="A6281" s="78" t="s">
        <v>9505</v>
      </c>
      <c r="B6281" s="78" t="s">
        <v>10543</v>
      </c>
    </row>
    <row r="6282" spans="1:2" x14ac:dyDescent="0.25">
      <c r="A6282" s="78" t="s">
        <v>9506</v>
      </c>
      <c r="B6282" s="78" t="s">
        <v>10543</v>
      </c>
    </row>
    <row r="6283" spans="1:2" x14ac:dyDescent="0.25">
      <c r="A6283" s="78" t="s">
        <v>9507</v>
      </c>
      <c r="B6283" s="78" t="s">
        <v>10543</v>
      </c>
    </row>
    <row r="6284" spans="1:2" x14ac:dyDescent="0.25">
      <c r="A6284" s="78" t="s">
        <v>9508</v>
      </c>
      <c r="B6284" s="78" t="s">
        <v>10543</v>
      </c>
    </row>
    <row r="6285" spans="1:2" x14ac:dyDescent="0.25">
      <c r="A6285" s="78" t="s">
        <v>9509</v>
      </c>
      <c r="B6285" s="78" t="s">
        <v>10543</v>
      </c>
    </row>
    <row r="6286" spans="1:2" x14ac:dyDescent="0.25">
      <c r="A6286" s="78" t="s">
        <v>9510</v>
      </c>
      <c r="B6286" s="78" t="s">
        <v>10543</v>
      </c>
    </row>
    <row r="6287" spans="1:2" x14ac:dyDescent="0.25">
      <c r="A6287" s="78" t="s">
        <v>9511</v>
      </c>
      <c r="B6287" s="78" t="s">
        <v>10543</v>
      </c>
    </row>
    <row r="6288" spans="1:2" x14ac:dyDescent="0.25">
      <c r="A6288" s="78" t="s">
        <v>9512</v>
      </c>
      <c r="B6288" s="78" t="s">
        <v>10543</v>
      </c>
    </row>
    <row r="6289" spans="1:2" x14ac:dyDescent="0.25">
      <c r="A6289" s="78" t="s">
        <v>9513</v>
      </c>
      <c r="B6289" s="78" t="s">
        <v>10543</v>
      </c>
    </row>
    <row r="6290" spans="1:2" x14ac:dyDescent="0.25">
      <c r="A6290" s="78" t="s">
        <v>9514</v>
      </c>
      <c r="B6290" s="78" t="s">
        <v>10543</v>
      </c>
    </row>
    <row r="6291" spans="1:2" x14ac:dyDescent="0.25">
      <c r="A6291" s="78" t="s">
        <v>9515</v>
      </c>
      <c r="B6291" s="78" t="s">
        <v>10543</v>
      </c>
    </row>
    <row r="6292" spans="1:2" x14ac:dyDescent="0.25">
      <c r="A6292" s="78" t="s">
        <v>9516</v>
      </c>
      <c r="B6292" s="78" t="s">
        <v>10543</v>
      </c>
    </row>
    <row r="6293" spans="1:2" x14ac:dyDescent="0.25">
      <c r="A6293" s="78" t="s">
        <v>9517</v>
      </c>
      <c r="B6293" s="78" t="s">
        <v>10543</v>
      </c>
    </row>
    <row r="6294" spans="1:2" x14ac:dyDescent="0.25">
      <c r="A6294" s="78" t="s">
        <v>9518</v>
      </c>
      <c r="B6294" s="78" t="s">
        <v>10543</v>
      </c>
    </row>
    <row r="6295" spans="1:2" x14ac:dyDescent="0.25">
      <c r="A6295" s="78" t="s">
        <v>9519</v>
      </c>
      <c r="B6295" s="78" t="s">
        <v>10543</v>
      </c>
    </row>
    <row r="6296" spans="1:2" x14ac:dyDescent="0.25">
      <c r="A6296" s="78" t="s">
        <v>9520</v>
      </c>
      <c r="B6296" s="78" t="s">
        <v>10543</v>
      </c>
    </row>
    <row r="6297" spans="1:2" x14ac:dyDescent="0.25">
      <c r="A6297" s="78" t="s">
        <v>9521</v>
      </c>
      <c r="B6297" s="78" t="s">
        <v>10543</v>
      </c>
    </row>
    <row r="6298" spans="1:2" x14ac:dyDescent="0.25">
      <c r="A6298" s="78" t="s">
        <v>9522</v>
      </c>
      <c r="B6298" s="78" t="s">
        <v>10543</v>
      </c>
    </row>
    <row r="6299" spans="1:2" x14ac:dyDescent="0.25">
      <c r="A6299" s="78" t="s">
        <v>9523</v>
      </c>
      <c r="B6299" s="78" t="s">
        <v>10543</v>
      </c>
    </row>
    <row r="6300" spans="1:2" x14ac:dyDescent="0.25">
      <c r="A6300" s="78" t="s">
        <v>9524</v>
      </c>
      <c r="B6300" s="78" t="s">
        <v>10543</v>
      </c>
    </row>
    <row r="6301" spans="1:2" x14ac:dyDescent="0.25">
      <c r="A6301" s="78" t="s">
        <v>9525</v>
      </c>
      <c r="B6301" s="78" t="s">
        <v>10543</v>
      </c>
    </row>
    <row r="6302" spans="1:2" x14ac:dyDescent="0.25">
      <c r="A6302" s="78" t="s">
        <v>9526</v>
      </c>
      <c r="B6302" s="78" t="s">
        <v>10543</v>
      </c>
    </row>
    <row r="6303" spans="1:2" x14ac:dyDescent="0.25">
      <c r="A6303" s="78" t="s">
        <v>9527</v>
      </c>
      <c r="B6303" s="78" t="s">
        <v>10543</v>
      </c>
    </row>
    <row r="6304" spans="1:2" x14ac:dyDescent="0.25">
      <c r="A6304" s="78" t="s">
        <v>9528</v>
      </c>
      <c r="B6304" s="78" t="s">
        <v>10543</v>
      </c>
    </row>
    <row r="6305" spans="1:2" x14ac:dyDescent="0.25">
      <c r="A6305" s="78" t="s">
        <v>9529</v>
      </c>
      <c r="B6305" s="78" t="s">
        <v>10543</v>
      </c>
    </row>
    <row r="6306" spans="1:2" x14ac:dyDescent="0.25">
      <c r="A6306" s="78" t="s">
        <v>9530</v>
      </c>
      <c r="B6306" s="78" t="s">
        <v>10543</v>
      </c>
    </row>
    <row r="6307" spans="1:2" x14ac:dyDescent="0.25">
      <c r="A6307" s="78" t="s">
        <v>9531</v>
      </c>
      <c r="B6307" s="78" t="s">
        <v>10543</v>
      </c>
    </row>
    <row r="6308" spans="1:2" x14ac:dyDescent="0.25">
      <c r="A6308" s="78" t="s">
        <v>9532</v>
      </c>
      <c r="B6308" s="78" t="s">
        <v>10543</v>
      </c>
    </row>
    <row r="6309" spans="1:2" x14ac:dyDescent="0.25">
      <c r="A6309" s="78" t="s">
        <v>9533</v>
      </c>
      <c r="B6309" s="78" t="s">
        <v>10543</v>
      </c>
    </row>
    <row r="6310" spans="1:2" x14ac:dyDescent="0.25">
      <c r="A6310" s="78" t="s">
        <v>9534</v>
      </c>
      <c r="B6310" s="78" t="s">
        <v>10543</v>
      </c>
    </row>
    <row r="6311" spans="1:2" x14ac:dyDescent="0.25">
      <c r="A6311" s="78" t="s">
        <v>9535</v>
      </c>
      <c r="B6311" s="78" t="s">
        <v>10543</v>
      </c>
    </row>
    <row r="6312" spans="1:2" x14ac:dyDescent="0.25">
      <c r="A6312" s="78" t="s">
        <v>9536</v>
      </c>
      <c r="B6312" s="78" t="s">
        <v>10543</v>
      </c>
    </row>
    <row r="6313" spans="1:2" x14ac:dyDescent="0.25">
      <c r="A6313" s="78" t="s">
        <v>9537</v>
      </c>
      <c r="B6313" s="78" t="s">
        <v>10543</v>
      </c>
    </row>
    <row r="6314" spans="1:2" x14ac:dyDescent="0.25">
      <c r="A6314" s="78" t="s">
        <v>9538</v>
      </c>
      <c r="B6314" s="78" t="s">
        <v>10543</v>
      </c>
    </row>
    <row r="6315" spans="1:2" x14ac:dyDescent="0.25">
      <c r="A6315" s="78" t="s">
        <v>9539</v>
      </c>
      <c r="B6315" s="78" t="s">
        <v>10543</v>
      </c>
    </row>
    <row r="6316" spans="1:2" x14ac:dyDescent="0.25">
      <c r="A6316" s="78" t="s">
        <v>9540</v>
      </c>
      <c r="B6316" s="78" t="s">
        <v>10543</v>
      </c>
    </row>
    <row r="6317" spans="1:2" x14ac:dyDescent="0.25">
      <c r="A6317" s="78" t="s">
        <v>9541</v>
      </c>
      <c r="B6317" s="78" t="s">
        <v>10543</v>
      </c>
    </row>
    <row r="6318" spans="1:2" x14ac:dyDescent="0.25">
      <c r="A6318" s="78" t="s">
        <v>9542</v>
      </c>
      <c r="B6318" s="78" t="s">
        <v>10543</v>
      </c>
    </row>
    <row r="6319" spans="1:2" x14ac:dyDescent="0.25">
      <c r="A6319" s="78" t="s">
        <v>9543</v>
      </c>
      <c r="B6319" s="78" t="s">
        <v>10543</v>
      </c>
    </row>
    <row r="6320" spans="1:2" x14ac:dyDescent="0.25">
      <c r="A6320" s="78" t="s">
        <v>9544</v>
      </c>
      <c r="B6320" s="78" t="s">
        <v>10543</v>
      </c>
    </row>
    <row r="6321" spans="1:2" x14ac:dyDescent="0.25">
      <c r="A6321" s="78" t="s">
        <v>9545</v>
      </c>
      <c r="B6321" s="78" t="s">
        <v>10543</v>
      </c>
    </row>
    <row r="6322" spans="1:2" x14ac:dyDescent="0.25">
      <c r="A6322" s="78" t="s">
        <v>9546</v>
      </c>
      <c r="B6322" s="78" t="s">
        <v>10543</v>
      </c>
    </row>
    <row r="6323" spans="1:2" x14ac:dyDescent="0.25">
      <c r="A6323" s="78" t="s">
        <v>9547</v>
      </c>
      <c r="B6323" s="78" t="s">
        <v>10543</v>
      </c>
    </row>
    <row r="6324" spans="1:2" x14ac:dyDescent="0.25">
      <c r="A6324" s="78" t="s">
        <v>9548</v>
      </c>
      <c r="B6324" s="78" t="s">
        <v>10543</v>
      </c>
    </row>
    <row r="6325" spans="1:2" x14ac:dyDescent="0.25">
      <c r="A6325" s="78" t="s">
        <v>9549</v>
      </c>
      <c r="B6325" s="78" t="s">
        <v>10543</v>
      </c>
    </row>
    <row r="6326" spans="1:2" x14ac:dyDescent="0.25">
      <c r="A6326" s="78" t="s">
        <v>9550</v>
      </c>
      <c r="B6326" s="78" t="s">
        <v>10543</v>
      </c>
    </row>
    <row r="6327" spans="1:2" x14ac:dyDescent="0.25">
      <c r="A6327" s="78" t="s">
        <v>9551</v>
      </c>
      <c r="B6327" s="78" t="s">
        <v>10543</v>
      </c>
    </row>
    <row r="6328" spans="1:2" x14ac:dyDescent="0.25">
      <c r="A6328" s="78" t="s">
        <v>9552</v>
      </c>
      <c r="B6328" s="78" t="s">
        <v>10543</v>
      </c>
    </row>
    <row r="6329" spans="1:2" x14ac:dyDescent="0.25">
      <c r="A6329" s="78" t="s">
        <v>9553</v>
      </c>
      <c r="B6329" s="78" t="s">
        <v>10543</v>
      </c>
    </row>
    <row r="6330" spans="1:2" x14ac:dyDescent="0.25">
      <c r="A6330" s="78" t="s">
        <v>9554</v>
      </c>
      <c r="B6330" s="78" t="s">
        <v>10543</v>
      </c>
    </row>
    <row r="6331" spans="1:2" x14ac:dyDescent="0.25">
      <c r="A6331" s="78" t="s">
        <v>9555</v>
      </c>
      <c r="B6331" s="78" t="s">
        <v>10543</v>
      </c>
    </row>
    <row r="6332" spans="1:2" x14ac:dyDescent="0.25">
      <c r="A6332" s="78" t="s">
        <v>9556</v>
      </c>
      <c r="B6332" s="78" t="s">
        <v>10543</v>
      </c>
    </row>
    <row r="6333" spans="1:2" x14ac:dyDescent="0.25">
      <c r="A6333" s="78" t="s">
        <v>9557</v>
      </c>
      <c r="B6333" s="78" t="s">
        <v>10543</v>
      </c>
    </row>
    <row r="6334" spans="1:2" x14ac:dyDescent="0.25">
      <c r="A6334" s="78" t="s">
        <v>9558</v>
      </c>
      <c r="B6334" s="78" t="s">
        <v>10543</v>
      </c>
    </row>
    <row r="6335" spans="1:2" x14ac:dyDescent="0.25">
      <c r="A6335" s="78" t="s">
        <v>9559</v>
      </c>
      <c r="B6335" s="78" t="s">
        <v>10543</v>
      </c>
    </row>
    <row r="6336" spans="1:2" x14ac:dyDescent="0.25">
      <c r="A6336" s="78" t="s">
        <v>9560</v>
      </c>
      <c r="B6336" s="78" t="s">
        <v>10543</v>
      </c>
    </row>
    <row r="6337" spans="1:2" x14ac:dyDescent="0.25">
      <c r="A6337" s="78" t="s">
        <v>9561</v>
      </c>
      <c r="B6337" s="78" t="s">
        <v>10543</v>
      </c>
    </row>
    <row r="6338" spans="1:2" x14ac:dyDescent="0.25">
      <c r="A6338" s="78" t="s">
        <v>9562</v>
      </c>
      <c r="B6338" s="78" t="s">
        <v>10543</v>
      </c>
    </row>
    <row r="6339" spans="1:2" x14ac:dyDescent="0.25">
      <c r="A6339" s="78" t="s">
        <v>9563</v>
      </c>
      <c r="B6339" s="78" t="s">
        <v>10543</v>
      </c>
    </row>
    <row r="6340" spans="1:2" x14ac:dyDescent="0.25">
      <c r="A6340" s="78" t="s">
        <v>9564</v>
      </c>
      <c r="B6340" s="78" t="s">
        <v>10543</v>
      </c>
    </row>
    <row r="6341" spans="1:2" x14ac:dyDescent="0.25">
      <c r="A6341" s="78" t="s">
        <v>9565</v>
      </c>
      <c r="B6341" s="78" t="s">
        <v>10543</v>
      </c>
    </row>
    <row r="6342" spans="1:2" x14ac:dyDescent="0.25">
      <c r="A6342" s="78" t="s">
        <v>9566</v>
      </c>
      <c r="B6342" s="78" t="s">
        <v>10543</v>
      </c>
    </row>
    <row r="6343" spans="1:2" x14ac:dyDescent="0.25">
      <c r="A6343" s="78" t="s">
        <v>9567</v>
      </c>
      <c r="B6343" s="78" t="s">
        <v>10543</v>
      </c>
    </row>
    <row r="6344" spans="1:2" x14ac:dyDescent="0.25">
      <c r="A6344" s="78" t="s">
        <v>9568</v>
      </c>
      <c r="B6344" s="78" t="s">
        <v>10543</v>
      </c>
    </row>
    <row r="6345" spans="1:2" x14ac:dyDescent="0.25">
      <c r="A6345" s="78" t="s">
        <v>9569</v>
      </c>
      <c r="B6345" s="78" t="s">
        <v>10543</v>
      </c>
    </row>
    <row r="6346" spans="1:2" x14ac:dyDescent="0.25">
      <c r="A6346" s="78" t="s">
        <v>9570</v>
      </c>
      <c r="B6346" s="78" t="s">
        <v>10543</v>
      </c>
    </row>
    <row r="6347" spans="1:2" x14ac:dyDescent="0.25">
      <c r="A6347" s="78" t="s">
        <v>9571</v>
      </c>
      <c r="B6347" s="78" t="s">
        <v>10543</v>
      </c>
    </row>
    <row r="6348" spans="1:2" x14ac:dyDescent="0.25">
      <c r="A6348" s="78" t="s">
        <v>9572</v>
      </c>
      <c r="B6348" s="78" t="s">
        <v>10543</v>
      </c>
    </row>
    <row r="6349" spans="1:2" x14ac:dyDescent="0.25">
      <c r="A6349" s="78" t="s">
        <v>9573</v>
      </c>
      <c r="B6349" s="78" t="s">
        <v>10543</v>
      </c>
    </row>
    <row r="6350" spans="1:2" x14ac:dyDescent="0.25">
      <c r="A6350" s="78" t="s">
        <v>9574</v>
      </c>
      <c r="B6350" s="78" t="s">
        <v>10543</v>
      </c>
    </row>
    <row r="6351" spans="1:2" x14ac:dyDescent="0.25">
      <c r="A6351" s="78" t="s">
        <v>9575</v>
      </c>
      <c r="B6351" s="78" t="s">
        <v>10543</v>
      </c>
    </row>
    <row r="6352" spans="1:2" x14ac:dyDescent="0.25">
      <c r="A6352" s="78" t="s">
        <v>9576</v>
      </c>
      <c r="B6352" s="78" t="s">
        <v>10543</v>
      </c>
    </row>
    <row r="6353" spans="1:2" x14ac:dyDescent="0.25">
      <c r="A6353" s="78" t="s">
        <v>9577</v>
      </c>
      <c r="B6353" s="78" t="s">
        <v>10543</v>
      </c>
    </row>
    <row r="6354" spans="1:2" x14ac:dyDescent="0.25">
      <c r="A6354" s="78" t="s">
        <v>9578</v>
      </c>
      <c r="B6354" s="78" t="s">
        <v>10543</v>
      </c>
    </row>
    <row r="6355" spans="1:2" x14ac:dyDescent="0.25">
      <c r="A6355" s="78" t="s">
        <v>9579</v>
      </c>
      <c r="B6355" s="78" t="s">
        <v>10543</v>
      </c>
    </row>
    <row r="6356" spans="1:2" x14ac:dyDescent="0.25">
      <c r="A6356" s="78" t="s">
        <v>9580</v>
      </c>
      <c r="B6356" s="78" t="s">
        <v>10543</v>
      </c>
    </row>
    <row r="6357" spans="1:2" x14ac:dyDescent="0.25">
      <c r="A6357" s="78" t="s">
        <v>9581</v>
      </c>
      <c r="B6357" s="78" t="s">
        <v>10543</v>
      </c>
    </row>
    <row r="6358" spans="1:2" x14ac:dyDescent="0.25">
      <c r="A6358" s="78" t="s">
        <v>9582</v>
      </c>
      <c r="B6358" s="78" t="s">
        <v>10543</v>
      </c>
    </row>
    <row r="6359" spans="1:2" x14ac:dyDescent="0.25">
      <c r="A6359" s="78" t="s">
        <v>9583</v>
      </c>
      <c r="B6359" s="78" t="s">
        <v>10543</v>
      </c>
    </row>
    <row r="6360" spans="1:2" x14ac:dyDescent="0.25">
      <c r="A6360" s="78" t="s">
        <v>9584</v>
      </c>
      <c r="B6360" s="78" t="s">
        <v>10543</v>
      </c>
    </row>
    <row r="6361" spans="1:2" x14ac:dyDescent="0.25">
      <c r="A6361" s="78" t="s">
        <v>9585</v>
      </c>
      <c r="B6361" s="78" t="s">
        <v>10543</v>
      </c>
    </row>
    <row r="6362" spans="1:2" x14ac:dyDescent="0.25">
      <c r="A6362" s="78" t="s">
        <v>9586</v>
      </c>
      <c r="B6362" s="78" t="s">
        <v>10543</v>
      </c>
    </row>
    <row r="6363" spans="1:2" x14ac:dyDescent="0.25">
      <c r="A6363" s="78" t="s">
        <v>9587</v>
      </c>
      <c r="B6363" s="78" t="s">
        <v>10543</v>
      </c>
    </row>
    <row r="6364" spans="1:2" x14ac:dyDescent="0.25">
      <c r="A6364" s="78" t="s">
        <v>9588</v>
      </c>
      <c r="B6364" s="78" t="s">
        <v>10543</v>
      </c>
    </row>
    <row r="6365" spans="1:2" x14ac:dyDescent="0.25">
      <c r="A6365" s="78" t="s">
        <v>9589</v>
      </c>
      <c r="B6365" s="78" t="s">
        <v>10543</v>
      </c>
    </row>
    <row r="6366" spans="1:2" x14ac:dyDescent="0.25">
      <c r="A6366" s="78" t="s">
        <v>9590</v>
      </c>
      <c r="B6366" s="78" t="s">
        <v>10543</v>
      </c>
    </row>
    <row r="6367" spans="1:2" x14ac:dyDescent="0.25">
      <c r="A6367" s="78" t="s">
        <v>9591</v>
      </c>
      <c r="B6367" s="78" t="s">
        <v>10543</v>
      </c>
    </row>
    <row r="6368" spans="1:2" x14ac:dyDescent="0.25">
      <c r="A6368" s="78" t="s">
        <v>9592</v>
      </c>
      <c r="B6368" s="78" t="s">
        <v>10543</v>
      </c>
    </row>
    <row r="6369" spans="1:2" x14ac:dyDescent="0.25">
      <c r="A6369" s="78" t="s">
        <v>9593</v>
      </c>
      <c r="B6369" s="78" t="s">
        <v>10543</v>
      </c>
    </row>
    <row r="6370" spans="1:2" x14ac:dyDescent="0.25">
      <c r="A6370" s="78" t="s">
        <v>9594</v>
      </c>
      <c r="B6370" s="78" t="s">
        <v>10543</v>
      </c>
    </row>
    <row r="6371" spans="1:2" x14ac:dyDescent="0.25">
      <c r="A6371" s="78" t="s">
        <v>9595</v>
      </c>
      <c r="B6371" s="78" t="s">
        <v>10543</v>
      </c>
    </row>
    <row r="6372" spans="1:2" x14ac:dyDescent="0.25">
      <c r="A6372" s="78" t="s">
        <v>9596</v>
      </c>
      <c r="B6372" s="78" t="s">
        <v>10543</v>
      </c>
    </row>
    <row r="6373" spans="1:2" x14ac:dyDescent="0.25">
      <c r="A6373" s="78" t="s">
        <v>9597</v>
      </c>
      <c r="B6373" s="78" t="s">
        <v>10543</v>
      </c>
    </row>
    <row r="6374" spans="1:2" x14ac:dyDescent="0.25">
      <c r="A6374" s="78" t="s">
        <v>9598</v>
      </c>
      <c r="B6374" s="78" t="s">
        <v>10543</v>
      </c>
    </row>
    <row r="6375" spans="1:2" x14ac:dyDescent="0.25">
      <c r="A6375" s="78" t="s">
        <v>9599</v>
      </c>
      <c r="B6375" s="78" t="s">
        <v>10543</v>
      </c>
    </row>
    <row r="6376" spans="1:2" x14ac:dyDescent="0.25">
      <c r="A6376" s="78" t="s">
        <v>9600</v>
      </c>
      <c r="B6376" s="78" t="s">
        <v>10543</v>
      </c>
    </row>
    <row r="6377" spans="1:2" x14ac:dyDescent="0.25">
      <c r="A6377" s="78" t="s">
        <v>9601</v>
      </c>
      <c r="B6377" s="78" t="s">
        <v>10543</v>
      </c>
    </row>
    <row r="6378" spans="1:2" x14ac:dyDescent="0.25">
      <c r="A6378" s="78" t="s">
        <v>9602</v>
      </c>
      <c r="B6378" s="78" t="s">
        <v>10543</v>
      </c>
    </row>
    <row r="6379" spans="1:2" x14ac:dyDescent="0.25">
      <c r="A6379" s="78" t="s">
        <v>9603</v>
      </c>
      <c r="B6379" s="78" t="s">
        <v>10543</v>
      </c>
    </row>
    <row r="6380" spans="1:2" x14ac:dyDescent="0.25">
      <c r="A6380" s="78" t="s">
        <v>9604</v>
      </c>
      <c r="B6380" s="78" t="s">
        <v>10543</v>
      </c>
    </row>
    <row r="6381" spans="1:2" x14ac:dyDescent="0.25">
      <c r="A6381" s="78" t="s">
        <v>9605</v>
      </c>
      <c r="B6381" s="78" t="s">
        <v>10543</v>
      </c>
    </row>
    <row r="6382" spans="1:2" x14ac:dyDescent="0.25">
      <c r="A6382" s="78" t="s">
        <v>9606</v>
      </c>
      <c r="B6382" s="78" t="s">
        <v>10543</v>
      </c>
    </row>
    <row r="6383" spans="1:2" x14ac:dyDescent="0.25">
      <c r="A6383" s="78" t="s">
        <v>9607</v>
      </c>
      <c r="B6383" s="78" t="s">
        <v>10543</v>
      </c>
    </row>
    <row r="6384" spans="1:2" x14ac:dyDescent="0.25">
      <c r="A6384" s="78" t="s">
        <v>9608</v>
      </c>
      <c r="B6384" s="78" t="s">
        <v>10543</v>
      </c>
    </row>
    <row r="6385" spans="1:2" x14ac:dyDescent="0.25">
      <c r="A6385" s="78" t="s">
        <v>9609</v>
      </c>
      <c r="B6385" s="78" t="s">
        <v>10543</v>
      </c>
    </row>
    <row r="6386" spans="1:2" x14ac:dyDescent="0.25">
      <c r="A6386" s="78" t="s">
        <v>9610</v>
      </c>
      <c r="B6386" s="78" t="s">
        <v>10543</v>
      </c>
    </row>
    <row r="6387" spans="1:2" x14ac:dyDescent="0.25">
      <c r="A6387" s="78" t="s">
        <v>9611</v>
      </c>
      <c r="B6387" s="78" t="s">
        <v>10543</v>
      </c>
    </row>
    <row r="6388" spans="1:2" x14ac:dyDescent="0.25">
      <c r="A6388" s="78" t="s">
        <v>9612</v>
      </c>
      <c r="B6388" s="78" t="s">
        <v>10543</v>
      </c>
    </row>
    <row r="6389" spans="1:2" x14ac:dyDescent="0.25">
      <c r="A6389" s="78" t="s">
        <v>9613</v>
      </c>
      <c r="B6389" s="78" t="s">
        <v>10543</v>
      </c>
    </row>
    <row r="6390" spans="1:2" x14ac:dyDescent="0.25">
      <c r="A6390" s="78" t="s">
        <v>9614</v>
      </c>
      <c r="B6390" s="78" t="s">
        <v>10543</v>
      </c>
    </row>
    <row r="6391" spans="1:2" x14ac:dyDescent="0.25">
      <c r="A6391" s="78" t="s">
        <v>9615</v>
      </c>
      <c r="B6391" s="78" t="s">
        <v>10543</v>
      </c>
    </row>
    <row r="6392" spans="1:2" x14ac:dyDescent="0.25">
      <c r="A6392" s="78" t="s">
        <v>9616</v>
      </c>
      <c r="B6392" s="78" t="s">
        <v>10543</v>
      </c>
    </row>
    <row r="6393" spans="1:2" x14ac:dyDescent="0.25">
      <c r="A6393" s="78" t="s">
        <v>9617</v>
      </c>
      <c r="B6393" s="78" t="s">
        <v>10543</v>
      </c>
    </row>
    <row r="6394" spans="1:2" x14ac:dyDescent="0.25">
      <c r="A6394" s="78" t="s">
        <v>9618</v>
      </c>
      <c r="B6394" s="78" t="s">
        <v>10543</v>
      </c>
    </row>
    <row r="6395" spans="1:2" x14ac:dyDescent="0.25">
      <c r="A6395" s="78" t="s">
        <v>9619</v>
      </c>
      <c r="B6395" s="78" t="s">
        <v>10543</v>
      </c>
    </row>
    <row r="6396" spans="1:2" x14ac:dyDescent="0.25">
      <c r="A6396" s="78" t="s">
        <v>9620</v>
      </c>
      <c r="B6396" s="78" t="s">
        <v>10543</v>
      </c>
    </row>
    <row r="6397" spans="1:2" x14ac:dyDescent="0.25">
      <c r="A6397" s="78" t="s">
        <v>9621</v>
      </c>
      <c r="B6397" s="78" t="s">
        <v>10543</v>
      </c>
    </row>
    <row r="6398" spans="1:2" x14ac:dyDescent="0.25">
      <c r="A6398" s="78" t="s">
        <v>9622</v>
      </c>
      <c r="B6398" s="78" t="s">
        <v>10543</v>
      </c>
    </row>
    <row r="6399" spans="1:2" x14ac:dyDescent="0.25">
      <c r="A6399" s="78" t="s">
        <v>9623</v>
      </c>
      <c r="B6399" s="78" t="s">
        <v>10543</v>
      </c>
    </row>
    <row r="6400" spans="1:2" x14ac:dyDescent="0.25">
      <c r="A6400" s="78" t="s">
        <v>9624</v>
      </c>
      <c r="B6400" s="78" t="s">
        <v>10543</v>
      </c>
    </row>
    <row r="6401" spans="1:2" x14ac:dyDescent="0.25">
      <c r="A6401" s="78" t="s">
        <v>9625</v>
      </c>
      <c r="B6401" s="78" t="s">
        <v>10543</v>
      </c>
    </row>
    <row r="6402" spans="1:2" x14ac:dyDescent="0.25">
      <c r="A6402" s="78" t="s">
        <v>9626</v>
      </c>
      <c r="B6402" s="78" t="s">
        <v>10543</v>
      </c>
    </row>
    <row r="6403" spans="1:2" x14ac:dyDescent="0.25">
      <c r="A6403" s="78" t="s">
        <v>9627</v>
      </c>
      <c r="B6403" s="78" t="s">
        <v>10543</v>
      </c>
    </row>
    <row r="6404" spans="1:2" x14ac:dyDescent="0.25">
      <c r="A6404" s="78" t="s">
        <v>9628</v>
      </c>
      <c r="B6404" s="78" t="s">
        <v>10543</v>
      </c>
    </row>
    <row r="6405" spans="1:2" x14ac:dyDescent="0.25">
      <c r="A6405" s="78" t="s">
        <v>9629</v>
      </c>
      <c r="B6405" s="78" t="s">
        <v>10543</v>
      </c>
    </row>
    <row r="6406" spans="1:2" x14ac:dyDescent="0.25">
      <c r="A6406" s="78" t="s">
        <v>9630</v>
      </c>
      <c r="B6406" s="78" t="s">
        <v>10543</v>
      </c>
    </row>
    <row r="6407" spans="1:2" x14ac:dyDescent="0.25">
      <c r="A6407" s="78" t="s">
        <v>9631</v>
      </c>
      <c r="B6407" s="78" t="s">
        <v>10543</v>
      </c>
    </row>
    <row r="6408" spans="1:2" x14ac:dyDescent="0.25">
      <c r="A6408" s="78" t="s">
        <v>9632</v>
      </c>
      <c r="B6408" s="78" t="s">
        <v>10543</v>
      </c>
    </row>
    <row r="6409" spans="1:2" x14ac:dyDescent="0.25">
      <c r="A6409" s="78" t="s">
        <v>9633</v>
      </c>
      <c r="B6409" s="78" t="s">
        <v>10543</v>
      </c>
    </row>
    <row r="6410" spans="1:2" x14ac:dyDescent="0.25">
      <c r="A6410" s="78" t="s">
        <v>9634</v>
      </c>
      <c r="B6410" s="78" t="s">
        <v>10543</v>
      </c>
    </row>
    <row r="6411" spans="1:2" x14ac:dyDescent="0.25">
      <c r="A6411" s="78" t="s">
        <v>9635</v>
      </c>
      <c r="B6411" s="78" t="s">
        <v>10543</v>
      </c>
    </row>
    <row r="6412" spans="1:2" x14ac:dyDescent="0.25">
      <c r="A6412" s="78" t="s">
        <v>9636</v>
      </c>
      <c r="B6412" s="78" t="s">
        <v>10543</v>
      </c>
    </row>
    <row r="6413" spans="1:2" x14ac:dyDescent="0.25">
      <c r="A6413" s="78" t="s">
        <v>9637</v>
      </c>
      <c r="B6413" s="78" t="s">
        <v>10543</v>
      </c>
    </row>
    <row r="6414" spans="1:2" x14ac:dyDescent="0.25">
      <c r="A6414" s="78" t="s">
        <v>9638</v>
      </c>
      <c r="B6414" s="78" t="s">
        <v>10543</v>
      </c>
    </row>
    <row r="6415" spans="1:2" x14ac:dyDescent="0.25">
      <c r="A6415" s="78" t="s">
        <v>9639</v>
      </c>
      <c r="B6415" s="78" t="s">
        <v>10543</v>
      </c>
    </row>
    <row r="6416" spans="1:2" x14ac:dyDescent="0.25">
      <c r="A6416" s="78" t="s">
        <v>9640</v>
      </c>
      <c r="B6416" s="78" t="s">
        <v>10543</v>
      </c>
    </row>
    <row r="6417" spans="1:2" x14ac:dyDescent="0.25">
      <c r="A6417" s="78" t="s">
        <v>9641</v>
      </c>
      <c r="B6417" s="78" t="s">
        <v>10543</v>
      </c>
    </row>
    <row r="6418" spans="1:2" x14ac:dyDescent="0.25">
      <c r="A6418" s="78" t="s">
        <v>9642</v>
      </c>
      <c r="B6418" s="78" t="s">
        <v>10543</v>
      </c>
    </row>
    <row r="6419" spans="1:2" x14ac:dyDescent="0.25">
      <c r="A6419" s="78" t="s">
        <v>9643</v>
      </c>
      <c r="B6419" s="78" t="s">
        <v>10543</v>
      </c>
    </row>
    <row r="6420" spans="1:2" x14ac:dyDescent="0.25">
      <c r="A6420" s="78" t="s">
        <v>9644</v>
      </c>
      <c r="B6420" s="78" t="s">
        <v>10543</v>
      </c>
    </row>
    <row r="6421" spans="1:2" x14ac:dyDescent="0.25">
      <c r="A6421" s="78" t="s">
        <v>9645</v>
      </c>
      <c r="B6421" s="78" t="s">
        <v>10543</v>
      </c>
    </row>
    <row r="6422" spans="1:2" x14ac:dyDescent="0.25">
      <c r="A6422" s="78" t="s">
        <v>9646</v>
      </c>
      <c r="B6422" s="78" t="s">
        <v>10543</v>
      </c>
    </row>
    <row r="6423" spans="1:2" x14ac:dyDescent="0.25">
      <c r="A6423" s="78" t="s">
        <v>9647</v>
      </c>
      <c r="B6423" s="78" t="s">
        <v>10543</v>
      </c>
    </row>
    <row r="6424" spans="1:2" x14ac:dyDescent="0.25">
      <c r="A6424" s="78" t="s">
        <v>9648</v>
      </c>
      <c r="B6424" s="78" t="s">
        <v>10543</v>
      </c>
    </row>
    <row r="6425" spans="1:2" x14ac:dyDescent="0.25">
      <c r="A6425" s="78" t="s">
        <v>9649</v>
      </c>
      <c r="B6425" s="78" t="s">
        <v>10543</v>
      </c>
    </row>
    <row r="6426" spans="1:2" x14ac:dyDescent="0.25">
      <c r="A6426" s="78" t="s">
        <v>9650</v>
      </c>
      <c r="B6426" s="78" t="s">
        <v>10543</v>
      </c>
    </row>
    <row r="6427" spans="1:2" x14ac:dyDescent="0.25">
      <c r="A6427" s="78" t="s">
        <v>9651</v>
      </c>
      <c r="B6427" s="78" t="s">
        <v>10543</v>
      </c>
    </row>
    <row r="6428" spans="1:2" x14ac:dyDescent="0.25">
      <c r="A6428" s="78" t="s">
        <v>9652</v>
      </c>
      <c r="B6428" s="78" t="s">
        <v>10543</v>
      </c>
    </row>
    <row r="6429" spans="1:2" x14ac:dyDescent="0.25">
      <c r="A6429" s="78" t="s">
        <v>9653</v>
      </c>
      <c r="B6429" s="78" t="s">
        <v>10543</v>
      </c>
    </row>
    <row r="6430" spans="1:2" x14ac:dyDescent="0.25">
      <c r="A6430" s="78" t="s">
        <v>9654</v>
      </c>
      <c r="B6430" s="78" t="s">
        <v>10543</v>
      </c>
    </row>
    <row r="6431" spans="1:2" x14ac:dyDescent="0.25">
      <c r="A6431" s="78" t="s">
        <v>9655</v>
      </c>
      <c r="B6431" s="78" t="s">
        <v>10543</v>
      </c>
    </row>
    <row r="6432" spans="1:2" x14ac:dyDescent="0.25">
      <c r="A6432" s="78" t="s">
        <v>9656</v>
      </c>
      <c r="B6432" s="78" t="s">
        <v>10543</v>
      </c>
    </row>
    <row r="6433" spans="1:2" x14ac:dyDescent="0.25">
      <c r="A6433" s="78" t="s">
        <v>9657</v>
      </c>
      <c r="B6433" s="78" t="s">
        <v>10543</v>
      </c>
    </row>
    <row r="6434" spans="1:2" x14ac:dyDescent="0.25">
      <c r="A6434" s="78" t="s">
        <v>9658</v>
      </c>
      <c r="B6434" s="78" t="s">
        <v>10543</v>
      </c>
    </row>
    <row r="6435" spans="1:2" x14ac:dyDescent="0.25">
      <c r="A6435" s="78" t="s">
        <v>9659</v>
      </c>
      <c r="B6435" s="78" t="s">
        <v>10543</v>
      </c>
    </row>
    <row r="6436" spans="1:2" x14ac:dyDescent="0.25">
      <c r="A6436" s="78" t="s">
        <v>9660</v>
      </c>
      <c r="B6436" s="78" t="s">
        <v>10543</v>
      </c>
    </row>
    <row r="6437" spans="1:2" x14ac:dyDescent="0.25">
      <c r="A6437" s="78" t="s">
        <v>9661</v>
      </c>
      <c r="B6437" s="78" t="s">
        <v>10543</v>
      </c>
    </row>
    <row r="6438" spans="1:2" x14ac:dyDescent="0.25">
      <c r="A6438" s="78" t="s">
        <v>9662</v>
      </c>
      <c r="B6438" s="78" t="s">
        <v>10543</v>
      </c>
    </row>
    <row r="6439" spans="1:2" x14ac:dyDescent="0.25">
      <c r="A6439" s="78" t="s">
        <v>9663</v>
      </c>
      <c r="B6439" s="78" t="s">
        <v>10543</v>
      </c>
    </row>
    <row r="6440" spans="1:2" x14ac:dyDescent="0.25">
      <c r="A6440" s="78" t="s">
        <v>9664</v>
      </c>
      <c r="B6440" s="78" t="s">
        <v>10543</v>
      </c>
    </row>
    <row r="6441" spans="1:2" x14ac:dyDescent="0.25">
      <c r="A6441" s="78" t="s">
        <v>9665</v>
      </c>
      <c r="B6441" s="78" t="s">
        <v>10543</v>
      </c>
    </row>
    <row r="6442" spans="1:2" x14ac:dyDescent="0.25">
      <c r="A6442" s="78" t="s">
        <v>9666</v>
      </c>
      <c r="B6442" s="78" t="s">
        <v>10543</v>
      </c>
    </row>
    <row r="6443" spans="1:2" x14ac:dyDescent="0.25">
      <c r="A6443" s="78" t="s">
        <v>9667</v>
      </c>
      <c r="B6443" s="78" t="s">
        <v>10543</v>
      </c>
    </row>
    <row r="6444" spans="1:2" x14ac:dyDescent="0.25">
      <c r="A6444" s="78" t="s">
        <v>9668</v>
      </c>
      <c r="B6444" s="78" t="s">
        <v>10543</v>
      </c>
    </row>
    <row r="6445" spans="1:2" x14ac:dyDescent="0.25">
      <c r="A6445" s="78" t="s">
        <v>9669</v>
      </c>
      <c r="B6445" s="78" t="s">
        <v>10543</v>
      </c>
    </row>
    <row r="6446" spans="1:2" x14ac:dyDescent="0.25">
      <c r="A6446" s="78" t="s">
        <v>9670</v>
      </c>
      <c r="B6446" s="78" t="s">
        <v>10543</v>
      </c>
    </row>
    <row r="6447" spans="1:2" x14ac:dyDescent="0.25">
      <c r="A6447" s="78" t="s">
        <v>9671</v>
      </c>
      <c r="B6447" s="78" t="s">
        <v>10543</v>
      </c>
    </row>
    <row r="6448" spans="1:2" x14ac:dyDescent="0.25">
      <c r="A6448" s="78" t="s">
        <v>9672</v>
      </c>
      <c r="B6448" s="78" t="s">
        <v>10543</v>
      </c>
    </row>
    <row r="6449" spans="1:2" x14ac:dyDescent="0.25">
      <c r="A6449" s="78" t="s">
        <v>9673</v>
      </c>
      <c r="B6449" s="78" t="s">
        <v>10543</v>
      </c>
    </row>
    <row r="6450" spans="1:2" x14ac:dyDescent="0.25">
      <c r="A6450" s="78" t="s">
        <v>9674</v>
      </c>
      <c r="B6450" s="78" t="s">
        <v>10543</v>
      </c>
    </row>
    <row r="6451" spans="1:2" x14ac:dyDescent="0.25">
      <c r="A6451" s="78" t="s">
        <v>9675</v>
      </c>
      <c r="B6451" s="78" t="s">
        <v>10543</v>
      </c>
    </row>
    <row r="6452" spans="1:2" x14ac:dyDescent="0.25">
      <c r="A6452" s="78" t="s">
        <v>9676</v>
      </c>
      <c r="B6452" s="78" t="s">
        <v>10543</v>
      </c>
    </row>
    <row r="6453" spans="1:2" x14ac:dyDescent="0.25">
      <c r="A6453" s="78" t="s">
        <v>9677</v>
      </c>
      <c r="B6453" s="78" t="s">
        <v>10543</v>
      </c>
    </row>
    <row r="6454" spans="1:2" x14ac:dyDescent="0.25">
      <c r="A6454" s="78" t="s">
        <v>9678</v>
      </c>
      <c r="B6454" s="78" t="s">
        <v>10543</v>
      </c>
    </row>
    <row r="6455" spans="1:2" x14ac:dyDescent="0.25">
      <c r="A6455" s="78" t="s">
        <v>9679</v>
      </c>
      <c r="B6455" s="78" t="s">
        <v>10543</v>
      </c>
    </row>
    <row r="6456" spans="1:2" x14ac:dyDescent="0.25">
      <c r="A6456" s="78" t="s">
        <v>9680</v>
      </c>
      <c r="B6456" s="78" t="s">
        <v>10543</v>
      </c>
    </row>
    <row r="6457" spans="1:2" x14ac:dyDescent="0.25">
      <c r="A6457" s="78" t="s">
        <v>9681</v>
      </c>
      <c r="B6457" s="78" t="s">
        <v>10543</v>
      </c>
    </row>
    <row r="6458" spans="1:2" x14ac:dyDescent="0.25">
      <c r="A6458" s="78" t="s">
        <v>9682</v>
      </c>
      <c r="B6458" s="78" t="s">
        <v>10543</v>
      </c>
    </row>
    <row r="6459" spans="1:2" x14ac:dyDescent="0.25">
      <c r="A6459" s="78" t="s">
        <v>9683</v>
      </c>
      <c r="B6459" s="78" t="s">
        <v>10543</v>
      </c>
    </row>
    <row r="6460" spans="1:2" x14ac:dyDescent="0.25">
      <c r="A6460" s="78" t="s">
        <v>9684</v>
      </c>
      <c r="B6460" s="78" t="s">
        <v>10543</v>
      </c>
    </row>
    <row r="6461" spans="1:2" x14ac:dyDescent="0.25">
      <c r="A6461" s="78" t="s">
        <v>9685</v>
      </c>
      <c r="B6461" s="78" t="s">
        <v>10543</v>
      </c>
    </row>
    <row r="6462" spans="1:2" x14ac:dyDescent="0.25">
      <c r="A6462" s="78" t="s">
        <v>9686</v>
      </c>
      <c r="B6462" s="78" t="s">
        <v>10543</v>
      </c>
    </row>
    <row r="6463" spans="1:2" x14ac:dyDescent="0.25">
      <c r="A6463" s="78" t="s">
        <v>9687</v>
      </c>
      <c r="B6463" s="78" t="s">
        <v>10543</v>
      </c>
    </row>
    <row r="6464" spans="1:2" x14ac:dyDescent="0.25">
      <c r="A6464" s="78" t="s">
        <v>9688</v>
      </c>
      <c r="B6464" s="78" t="s">
        <v>10543</v>
      </c>
    </row>
    <row r="6465" spans="1:2" x14ac:dyDescent="0.25">
      <c r="A6465" s="78" t="s">
        <v>9689</v>
      </c>
      <c r="B6465" s="78" t="s">
        <v>10543</v>
      </c>
    </row>
    <row r="6466" spans="1:2" x14ac:dyDescent="0.25">
      <c r="A6466" s="78" t="s">
        <v>9690</v>
      </c>
      <c r="B6466" s="78" t="s">
        <v>10543</v>
      </c>
    </row>
    <row r="6467" spans="1:2" x14ac:dyDescent="0.25">
      <c r="A6467" s="78" t="s">
        <v>9691</v>
      </c>
      <c r="B6467" s="78" t="s">
        <v>10543</v>
      </c>
    </row>
    <row r="6468" spans="1:2" x14ac:dyDescent="0.25">
      <c r="A6468" s="78" t="s">
        <v>9692</v>
      </c>
      <c r="B6468" s="78" t="s">
        <v>10543</v>
      </c>
    </row>
    <row r="6469" spans="1:2" x14ac:dyDescent="0.25">
      <c r="A6469" s="78" t="s">
        <v>9693</v>
      </c>
      <c r="B6469" s="78" t="s">
        <v>10543</v>
      </c>
    </row>
    <row r="6470" spans="1:2" x14ac:dyDescent="0.25">
      <c r="A6470" s="78" t="s">
        <v>9694</v>
      </c>
      <c r="B6470" s="78" t="s">
        <v>10543</v>
      </c>
    </row>
    <row r="6471" spans="1:2" x14ac:dyDescent="0.25">
      <c r="A6471" s="78" t="s">
        <v>9695</v>
      </c>
      <c r="B6471" s="78" t="s">
        <v>10543</v>
      </c>
    </row>
    <row r="6472" spans="1:2" x14ac:dyDescent="0.25">
      <c r="A6472" s="78" t="s">
        <v>9696</v>
      </c>
      <c r="B6472" s="78" t="s">
        <v>10543</v>
      </c>
    </row>
    <row r="6473" spans="1:2" x14ac:dyDescent="0.25">
      <c r="A6473" s="78" t="s">
        <v>9697</v>
      </c>
      <c r="B6473" s="78" t="s">
        <v>10543</v>
      </c>
    </row>
    <row r="6474" spans="1:2" x14ac:dyDescent="0.25">
      <c r="A6474" s="78" t="s">
        <v>9698</v>
      </c>
      <c r="B6474" s="78" t="s">
        <v>10543</v>
      </c>
    </row>
    <row r="6475" spans="1:2" x14ac:dyDescent="0.25">
      <c r="A6475" s="78" t="s">
        <v>9699</v>
      </c>
      <c r="B6475" s="78" t="s">
        <v>10543</v>
      </c>
    </row>
    <row r="6476" spans="1:2" x14ac:dyDescent="0.25">
      <c r="A6476" s="78" t="s">
        <v>9700</v>
      </c>
      <c r="B6476" s="78" t="s">
        <v>10543</v>
      </c>
    </row>
    <row r="6477" spans="1:2" x14ac:dyDescent="0.25">
      <c r="A6477" s="78" t="s">
        <v>9701</v>
      </c>
      <c r="B6477" s="78" t="s">
        <v>10543</v>
      </c>
    </row>
    <row r="6478" spans="1:2" x14ac:dyDescent="0.25">
      <c r="A6478" s="78" t="s">
        <v>9702</v>
      </c>
      <c r="B6478" s="78" t="s">
        <v>10543</v>
      </c>
    </row>
    <row r="6479" spans="1:2" x14ac:dyDescent="0.25">
      <c r="A6479" s="78" t="s">
        <v>9703</v>
      </c>
      <c r="B6479" s="78" t="s">
        <v>10543</v>
      </c>
    </row>
    <row r="6480" spans="1:2" x14ac:dyDescent="0.25">
      <c r="A6480" s="78" t="s">
        <v>9704</v>
      </c>
      <c r="B6480" s="78" t="s">
        <v>10543</v>
      </c>
    </row>
    <row r="6481" spans="1:2" x14ac:dyDescent="0.25">
      <c r="A6481" s="78" t="s">
        <v>9705</v>
      </c>
      <c r="B6481" s="78" t="s">
        <v>10543</v>
      </c>
    </row>
    <row r="6482" spans="1:2" x14ac:dyDescent="0.25">
      <c r="A6482" s="78" t="s">
        <v>9706</v>
      </c>
      <c r="B6482" s="78" t="s">
        <v>10543</v>
      </c>
    </row>
    <row r="6483" spans="1:2" x14ac:dyDescent="0.25">
      <c r="A6483" s="78" t="s">
        <v>9707</v>
      </c>
      <c r="B6483" s="78" t="s">
        <v>10543</v>
      </c>
    </row>
    <row r="6484" spans="1:2" x14ac:dyDescent="0.25">
      <c r="A6484" s="78" t="s">
        <v>9708</v>
      </c>
      <c r="B6484" s="78" t="s">
        <v>10543</v>
      </c>
    </row>
    <row r="6485" spans="1:2" x14ac:dyDescent="0.25">
      <c r="A6485" s="78" t="s">
        <v>9709</v>
      </c>
      <c r="B6485" s="78" t="s">
        <v>10543</v>
      </c>
    </row>
    <row r="6486" spans="1:2" x14ac:dyDescent="0.25">
      <c r="A6486" s="78" t="s">
        <v>9710</v>
      </c>
      <c r="B6486" s="78" t="s">
        <v>10543</v>
      </c>
    </row>
    <row r="6487" spans="1:2" x14ac:dyDescent="0.25">
      <c r="A6487" s="78" t="s">
        <v>9711</v>
      </c>
      <c r="B6487" s="78" t="s">
        <v>10543</v>
      </c>
    </row>
    <row r="6488" spans="1:2" x14ac:dyDescent="0.25">
      <c r="A6488" s="78" t="s">
        <v>9712</v>
      </c>
      <c r="B6488" s="78" t="s">
        <v>10543</v>
      </c>
    </row>
    <row r="6489" spans="1:2" x14ac:dyDescent="0.25">
      <c r="A6489" s="78" t="s">
        <v>9713</v>
      </c>
      <c r="B6489" s="78" t="s">
        <v>10543</v>
      </c>
    </row>
    <row r="6490" spans="1:2" x14ac:dyDescent="0.25">
      <c r="A6490" s="78" t="s">
        <v>9714</v>
      </c>
      <c r="B6490" s="78" t="s">
        <v>10543</v>
      </c>
    </row>
    <row r="6491" spans="1:2" x14ac:dyDescent="0.25">
      <c r="A6491" s="78" t="s">
        <v>9715</v>
      </c>
      <c r="B6491" s="78" t="s">
        <v>10543</v>
      </c>
    </row>
    <row r="6492" spans="1:2" x14ac:dyDescent="0.25">
      <c r="A6492" s="78" t="s">
        <v>9716</v>
      </c>
      <c r="B6492" s="78" t="s">
        <v>10543</v>
      </c>
    </row>
    <row r="6493" spans="1:2" x14ac:dyDescent="0.25">
      <c r="A6493" s="78" t="s">
        <v>9717</v>
      </c>
      <c r="B6493" s="78" t="s">
        <v>10543</v>
      </c>
    </row>
    <row r="6494" spans="1:2" x14ac:dyDescent="0.25">
      <c r="A6494" s="78" t="s">
        <v>9718</v>
      </c>
      <c r="B6494" s="78" t="s">
        <v>10543</v>
      </c>
    </row>
    <row r="6495" spans="1:2" x14ac:dyDescent="0.25">
      <c r="A6495" s="78" t="s">
        <v>9719</v>
      </c>
      <c r="B6495" s="78" t="s">
        <v>10543</v>
      </c>
    </row>
    <row r="6496" spans="1:2" x14ac:dyDescent="0.25">
      <c r="A6496" s="78" t="s">
        <v>9720</v>
      </c>
      <c r="B6496" s="78" t="s">
        <v>10543</v>
      </c>
    </row>
    <row r="6497" spans="1:2" x14ac:dyDescent="0.25">
      <c r="A6497" s="78" t="s">
        <v>9721</v>
      </c>
      <c r="B6497" s="78" t="s">
        <v>10543</v>
      </c>
    </row>
    <row r="6498" spans="1:2" x14ac:dyDescent="0.25">
      <c r="A6498" s="78" t="s">
        <v>9722</v>
      </c>
      <c r="B6498" s="78" t="s">
        <v>10543</v>
      </c>
    </row>
    <row r="6499" spans="1:2" x14ac:dyDescent="0.25">
      <c r="A6499" s="78" t="s">
        <v>9723</v>
      </c>
      <c r="B6499" s="78" t="s">
        <v>10543</v>
      </c>
    </row>
    <row r="6500" spans="1:2" x14ac:dyDescent="0.25">
      <c r="A6500" s="78" t="s">
        <v>9724</v>
      </c>
      <c r="B6500" s="78" t="s">
        <v>10543</v>
      </c>
    </row>
    <row r="6501" spans="1:2" x14ac:dyDescent="0.25">
      <c r="A6501" s="78" t="s">
        <v>9725</v>
      </c>
      <c r="B6501" s="78" t="s">
        <v>10543</v>
      </c>
    </row>
    <row r="6502" spans="1:2" x14ac:dyDescent="0.25">
      <c r="A6502" s="78" t="s">
        <v>9726</v>
      </c>
      <c r="B6502" s="78" t="s">
        <v>10543</v>
      </c>
    </row>
    <row r="6503" spans="1:2" x14ac:dyDescent="0.25">
      <c r="A6503" s="78" t="s">
        <v>9727</v>
      </c>
      <c r="B6503" s="78" t="s">
        <v>10543</v>
      </c>
    </row>
    <row r="6504" spans="1:2" x14ac:dyDescent="0.25">
      <c r="A6504" s="78" t="s">
        <v>9728</v>
      </c>
      <c r="B6504" s="78" t="s">
        <v>10543</v>
      </c>
    </row>
    <row r="6505" spans="1:2" x14ac:dyDescent="0.25">
      <c r="A6505" s="78" t="s">
        <v>9729</v>
      </c>
      <c r="B6505" s="78" t="s">
        <v>10543</v>
      </c>
    </row>
    <row r="6506" spans="1:2" x14ac:dyDescent="0.25">
      <c r="A6506" s="78" t="s">
        <v>9730</v>
      </c>
      <c r="B6506" s="78" t="s">
        <v>10543</v>
      </c>
    </row>
    <row r="6507" spans="1:2" x14ac:dyDescent="0.25">
      <c r="A6507" s="78" t="s">
        <v>9731</v>
      </c>
      <c r="B6507" s="78" t="s">
        <v>10543</v>
      </c>
    </row>
    <row r="6508" spans="1:2" x14ac:dyDescent="0.25">
      <c r="A6508" s="78" t="s">
        <v>9732</v>
      </c>
      <c r="B6508" s="78" t="s">
        <v>10543</v>
      </c>
    </row>
    <row r="6509" spans="1:2" x14ac:dyDescent="0.25">
      <c r="A6509" s="78" t="s">
        <v>9733</v>
      </c>
      <c r="B6509" s="78" t="s">
        <v>10543</v>
      </c>
    </row>
    <row r="6510" spans="1:2" x14ac:dyDescent="0.25">
      <c r="A6510" s="78" t="s">
        <v>9734</v>
      </c>
      <c r="B6510" s="78" t="s">
        <v>10543</v>
      </c>
    </row>
    <row r="6511" spans="1:2" x14ac:dyDescent="0.25">
      <c r="A6511" s="78" t="s">
        <v>9735</v>
      </c>
      <c r="B6511" s="78" t="s">
        <v>10543</v>
      </c>
    </row>
    <row r="6512" spans="1:2" x14ac:dyDescent="0.25">
      <c r="A6512" s="78" t="s">
        <v>9736</v>
      </c>
      <c r="B6512" s="78" t="s">
        <v>10543</v>
      </c>
    </row>
    <row r="6513" spans="1:2" x14ac:dyDescent="0.25">
      <c r="A6513" s="78" t="s">
        <v>9737</v>
      </c>
      <c r="B6513" s="78" t="s">
        <v>10543</v>
      </c>
    </row>
    <row r="6514" spans="1:2" x14ac:dyDescent="0.25">
      <c r="A6514" s="78" t="s">
        <v>9738</v>
      </c>
      <c r="B6514" s="78" t="s">
        <v>10543</v>
      </c>
    </row>
    <row r="6515" spans="1:2" x14ac:dyDescent="0.25">
      <c r="A6515" s="78" t="s">
        <v>9739</v>
      </c>
      <c r="B6515" s="78" t="s">
        <v>10543</v>
      </c>
    </row>
    <row r="6516" spans="1:2" x14ac:dyDescent="0.25">
      <c r="A6516" s="78" t="s">
        <v>9740</v>
      </c>
      <c r="B6516" s="78" t="s">
        <v>10543</v>
      </c>
    </row>
    <row r="6517" spans="1:2" x14ac:dyDescent="0.25">
      <c r="A6517" s="78" t="s">
        <v>9741</v>
      </c>
      <c r="B6517" s="78" t="s">
        <v>10543</v>
      </c>
    </row>
    <row r="6518" spans="1:2" x14ac:dyDescent="0.25">
      <c r="A6518" s="78" t="s">
        <v>9742</v>
      </c>
      <c r="B6518" s="78" t="s">
        <v>10543</v>
      </c>
    </row>
    <row r="6519" spans="1:2" x14ac:dyDescent="0.25">
      <c r="A6519" s="78" t="s">
        <v>9743</v>
      </c>
      <c r="B6519" s="78" t="s">
        <v>10543</v>
      </c>
    </row>
    <row r="6520" spans="1:2" x14ac:dyDescent="0.25">
      <c r="A6520" s="78" t="s">
        <v>9744</v>
      </c>
      <c r="B6520" s="78" t="s">
        <v>10543</v>
      </c>
    </row>
    <row r="6521" spans="1:2" x14ac:dyDescent="0.25">
      <c r="A6521" s="78" t="s">
        <v>9745</v>
      </c>
      <c r="B6521" s="78" t="s">
        <v>10543</v>
      </c>
    </row>
    <row r="6522" spans="1:2" x14ac:dyDescent="0.25">
      <c r="A6522" s="78" t="s">
        <v>9746</v>
      </c>
      <c r="B6522" s="78" t="s">
        <v>10543</v>
      </c>
    </row>
    <row r="6523" spans="1:2" x14ac:dyDescent="0.25">
      <c r="A6523" s="78" t="s">
        <v>9747</v>
      </c>
      <c r="B6523" s="78" t="s">
        <v>10543</v>
      </c>
    </row>
    <row r="6524" spans="1:2" x14ac:dyDescent="0.25">
      <c r="A6524" s="78" t="s">
        <v>9748</v>
      </c>
      <c r="B6524" s="78" t="s">
        <v>10543</v>
      </c>
    </row>
    <row r="6525" spans="1:2" x14ac:dyDescent="0.25">
      <c r="A6525" s="78" t="s">
        <v>9749</v>
      </c>
      <c r="B6525" s="78" t="s">
        <v>10543</v>
      </c>
    </row>
    <row r="6526" spans="1:2" x14ac:dyDescent="0.25">
      <c r="A6526" s="78" t="s">
        <v>9750</v>
      </c>
      <c r="B6526" s="78" t="s">
        <v>10543</v>
      </c>
    </row>
    <row r="6527" spans="1:2" x14ac:dyDescent="0.25">
      <c r="A6527" s="78" t="s">
        <v>9751</v>
      </c>
      <c r="B6527" s="78" t="s">
        <v>10543</v>
      </c>
    </row>
    <row r="6528" spans="1:2" x14ac:dyDescent="0.25">
      <c r="A6528" s="78" t="s">
        <v>9752</v>
      </c>
      <c r="B6528" s="78" t="s">
        <v>10543</v>
      </c>
    </row>
    <row r="6529" spans="1:2" x14ac:dyDescent="0.25">
      <c r="A6529" s="78" t="s">
        <v>9753</v>
      </c>
      <c r="B6529" s="78" t="s">
        <v>10543</v>
      </c>
    </row>
    <row r="6530" spans="1:2" x14ac:dyDescent="0.25">
      <c r="A6530" s="78" t="s">
        <v>9754</v>
      </c>
      <c r="B6530" s="78" t="s">
        <v>10543</v>
      </c>
    </row>
    <row r="6531" spans="1:2" x14ac:dyDescent="0.25">
      <c r="A6531" s="78" t="s">
        <v>9755</v>
      </c>
      <c r="B6531" s="78" t="s">
        <v>10543</v>
      </c>
    </row>
    <row r="6532" spans="1:2" x14ac:dyDescent="0.25">
      <c r="A6532" s="78" t="s">
        <v>9756</v>
      </c>
      <c r="B6532" s="78" t="s">
        <v>10543</v>
      </c>
    </row>
    <row r="6533" spans="1:2" x14ac:dyDescent="0.25">
      <c r="A6533" s="78" t="s">
        <v>9757</v>
      </c>
      <c r="B6533" s="78" t="s">
        <v>10543</v>
      </c>
    </row>
    <row r="6534" spans="1:2" x14ac:dyDescent="0.25">
      <c r="A6534" s="78" t="s">
        <v>9758</v>
      </c>
      <c r="B6534" s="78" t="s">
        <v>10543</v>
      </c>
    </row>
    <row r="6535" spans="1:2" x14ac:dyDescent="0.25">
      <c r="A6535" s="78" t="s">
        <v>9759</v>
      </c>
      <c r="B6535" s="78" t="s">
        <v>10543</v>
      </c>
    </row>
    <row r="6536" spans="1:2" x14ac:dyDescent="0.25">
      <c r="A6536" s="78" t="s">
        <v>9760</v>
      </c>
      <c r="B6536" s="78" t="s">
        <v>10543</v>
      </c>
    </row>
    <row r="6537" spans="1:2" x14ac:dyDescent="0.25">
      <c r="A6537" s="78" t="s">
        <v>9761</v>
      </c>
      <c r="B6537" s="78" t="s">
        <v>10543</v>
      </c>
    </row>
    <row r="6538" spans="1:2" x14ac:dyDescent="0.25">
      <c r="A6538" s="78" t="s">
        <v>9762</v>
      </c>
      <c r="B6538" s="78" t="s">
        <v>10543</v>
      </c>
    </row>
    <row r="6539" spans="1:2" x14ac:dyDescent="0.25">
      <c r="A6539" s="78" t="s">
        <v>9763</v>
      </c>
      <c r="B6539" s="78" t="s">
        <v>10543</v>
      </c>
    </row>
    <row r="6540" spans="1:2" x14ac:dyDescent="0.25">
      <c r="A6540" s="78" t="s">
        <v>9764</v>
      </c>
      <c r="B6540" s="78" t="s">
        <v>10543</v>
      </c>
    </row>
    <row r="6541" spans="1:2" x14ac:dyDescent="0.25">
      <c r="A6541" s="78" t="s">
        <v>9765</v>
      </c>
      <c r="B6541" s="78" t="s">
        <v>10543</v>
      </c>
    </row>
    <row r="6542" spans="1:2" x14ac:dyDescent="0.25">
      <c r="A6542" s="78" t="s">
        <v>9766</v>
      </c>
      <c r="B6542" s="78" t="s">
        <v>10543</v>
      </c>
    </row>
    <row r="6543" spans="1:2" x14ac:dyDescent="0.25">
      <c r="A6543" s="78" t="s">
        <v>9767</v>
      </c>
      <c r="B6543" s="78" t="s">
        <v>10543</v>
      </c>
    </row>
    <row r="6544" spans="1:2" x14ac:dyDescent="0.25">
      <c r="A6544" s="78" t="s">
        <v>9768</v>
      </c>
      <c r="B6544" s="78" t="s">
        <v>10543</v>
      </c>
    </row>
    <row r="6545" spans="1:2" x14ac:dyDescent="0.25">
      <c r="A6545" s="78" t="s">
        <v>9769</v>
      </c>
      <c r="B6545" s="78" t="s">
        <v>10543</v>
      </c>
    </row>
    <row r="6546" spans="1:2" x14ac:dyDescent="0.25">
      <c r="A6546" s="78" t="s">
        <v>9770</v>
      </c>
      <c r="B6546" s="78" t="s">
        <v>10543</v>
      </c>
    </row>
    <row r="6547" spans="1:2" x14ac:dyDescent="0.25">
      <c r="A6547" s="78" t="s">
        <v>9771</v>
      </c>
      <c r="B6547" s="78" t="s">
        <v>10543</v>
      </c>
    </row>
    <row r="6548" spans="1:2" x14ac:dyDescent="0.25">
      <c r="A6548" s="78" t="s">
        <v>9772</v>
      </c>
      <c r="B6548" s="78" t="s">
        <v>10543</v>
      </c>
    </row>
    <row r="6549" spans="1:2" x14ac:dyDescent="0.25">
      <c r="A6549" s="78" t="s">
        <v>9773</v>
      </c>
      <c r="B6549" s="78" t="s">
        <v>10543</v>
      </c>
    </row>
    <row r="6550" spans="1:2" x14ac:dyDescent="0.25">
      <c r="A6550" s="78" t="s">
        <v>9774</v>
      </c>
      <c r="B6550" s="78" t="s">
        <v>10543</v>
      </c>
    </row>
    <row r="6551" spans="1:2" x14ac:dyDescent="0.25">
      <c r="A6551" s="78" t="s">
        <v>9775</v>
      </c>
      <c r="B6551" s="78" t="s">
        <v>10543</v>
      </c>
    </row>
    <row r="6552" spans="1:2" x14ac:dyDescent="0.25">
      <c r="A6552" s="78" t="s">
        <v>9776</v>
      </c>
      <c r="B6552" s="78" t="s">
        <v>10543</v>
      </c>
    </row>
    <row r="6553" spans="1:2" x14ac:dyDescent="0.25">
      <c r="A6553" s="78" t="s">
        <v>9777</v>
      </c>
      <c r="B6553" s="78" t="s">
        <v>10543</v>
      </c>
    </row>
    <row r="6554" spans="1:2" x14ac:dyDescent="0.25">
      <c r="A6554" s="78" t="s">
        <v>9778</v>
      </c>
      <c r="B6554" s="78" t="s">
        <v>10543</v>
      </c>
    </row>
    <row r="6555" spans="1:2" x14ac:dyDescent="0.25">
      <c r="A6555" s="78" t="s">
        <v>9779</v>
      </c>
      <c r="B6555" s="78" t="s">
        <v>10543</v>
      </c>
    </row>
    <row r="6556" spans="1:2" x14ac:dyDescent="0.25">
      <c r="A6556" s="78" t="s">
        <v>9780</v>
      </c>
      <c r="B6556" s="78" t="s">
        <v>10543</v>
      </c>
    </row>
    <row r="6557" spans="1:2" x14ac:dyDescent="0.25">
      <c r="A6557" s="78" t="s">
        <v>9781</v>
      </c>
      <c r="B6557" s="78" t="s">
        <v>10543</v>
      </c>
    </row>
    <row r="6558" spans="1:2" x14ac:dyDescent="0.25">
      <c r="A6558" s="78" t="s">
        <v>9782</v>
      </c>
      <c r="B6558" s="78" t="s">
        <v>10543</v>
      </c>
    </row>
    <row r="6559" spans="1:2" x14ac:dyDescent="0.25">
      <c r="A6559" s="78" t="s">
        <v>9783</v>
      </c>
      <c r="B6559" s="78" t="s">
        <v>10543</v>
      </c>
    </row>
    <row r="6560" spans="1:2" x14ac:dyDescent="0.25">
      <c r="A6560" s="78" t="s">
        <v>9784</v>
      </c>
      <c r="B6560" s="78" t="s">
        <v>10543</v>
      </c>
    </row>
    <row r="6561" spans="1:2" x14ac:dyDescent="0.25">
      <c r="A6561" s="78" t="s">
        <v>9785</v>
      </c>
      <c r="B6561" s="78" t="s">
        <v>10543</v>
      </c>
    </row>
    <row r="6562" spans="1:2" x14ac:dyDescent="0.25">
      <c r="A6562" s="78" t="s">
        <v>9786</v>
      </c>
      <c r="B6562" s="78" t="s">
        <v>10543</v>
      </c>
    </row>
    <row r="6563" spans="1:2" x14ac:dyDescent="0.25">
      <c r="A6563" s="78" t="s">
        <v>9787</v>
      </c>
      <c r="B6563" s="78" t="s">
        <v>10543</v>
      </c>
    </row>
    <row r="6564" spans="1:2" x14ac:dyDescent="0.25">
      <c r="A6564" s="78" t="s">
        <v>9788</v>
      </c>
      <c r="B6564" s="78" t="s">
        <v>10543</v>
      </c>
    </row>
    <row r="6565" spans="1:2" x14ac:dyDescent="0.25">
      <c r="A6565" s="78" t="s">
        <v>9789</v>
      </c>
      <c r="B6565" s="78" t="s">
        <v>10543</v>
      </c>
    </row>
    <row r="6566" spans="1:2" x14ac:dyDescent="0.25">
      <c r="A6566" s="78" t="s">
        <v>9790</v>
      </c>
      <c r="B6566" s="78" t="s">
        <v>10543</v>
      </c>
    </row>
    <row r="6567" spans="1:2" x14ac:dyDescent="0.25">
      <c r="A6567" s="78" t="s">
        <v>9791</v>
      </c>
      <c r="B6567" s="78" t="s">
        <v>10543</v>
      </c>
    </row>
    <row r="6568" spans="1:2" x14ac:dyDescent="0.25">
      <c r="A6568" s="78" t="s">
        <v>9792</v>
      </c>
      <c r="B6568" s="78" t="s">
        <v>10543</v>
      </c>
    </row>
    <row r="6569" spans="1:2" x14ac:dyDescent="0.25">
      <c r="A6569" s="78" t="s">
        <v>9793</v>
      </c>
      <c r="B6569" s="78" t="s">
        <v>10543</v>
      </c>
    </row>
    <row r="6570" spans="1:2" x14ac:dyDescent="0.25">
      <c r="A6570" s="78" t="s">
        <v>9794</v>
      </c>
      <c r="B6570" s="78" t="s">
        <v>10543</v>
      </c>
    </row>
    <row r="6571" spans="1:2" x14ac:dyDescent="0.25">
      <c r="A6571" s="78" t="s">
        <v>9795</v>
      </c>
      <c r="B6571" s="78" t="s">
        <v>10543</v>
      </c>
    </row>
    <row r="6572" spans="1:2" x14ac:dyDescent="0.25">
      <c r="A6572" s="78" t="s">
        <v>9796</v>
      </c>
      <c r="B6572" s="78" t="s">
        <v>10543</v>
      </c>
    </row>
    <row r="6573" spans="1:2" x14ac:dyDescent="0.25">
      <c r="A6573" s="78" t="s">
        <v>9797</v>
      </c>
      <c r="B6573" s="78" t="s">
        <v>10543</v>
      </c>
    </row>
    <row r="6574" spans="1:2" x14ac:dyDescent="0.25">
      <c r="A6574" s="78" t="s">
        <v>9798</v>
      </c>
      <c r="B6574" s="78" t="s">
        <v>10543</v>
      </c>
    </row>
    <row r="6575" spans="1:2" x14ac:dyDescent="0.25">
      <c r="A6575" s="78" t="s">
        <v>9799</v>
      </c>
      <c r="B6575" s="78" t="s">
        <v>10543</v>
      </c>
    </row>
    <row r="6576" spans="1:2" x14ac:dyDescent="0.25">
      <c r="A6576" s="78" t="s">
        <v>9800</v>
      </c>
      <c r="B6576" s="78" t="s">
        <v>10543</v>
      </c>
    </row>
    <row r="6577" spans="1:2" x14ac:dyDescent="0.25">
      <c r="A6577" s="78" t="s">
        <v>9801</v>
      </c>
      <c r="B6577" s="78" t="s">
        <v>10543</v>
      </c>
    </row>
    <row r="6578" spans="1:2" x14ac:dyDescent="0.25">
      <c r="A6578" s="78" t="s">
        <v>9802</v>
      </c>
      <c r="B6578" s="78" t="s">
        <v>10543</v>
      </c>
    </row>
    <row r="6579" spans="1:2" x14ac:dyDescent="0.25">
      <c r="A6579" s="78" t="s">
        <v>9803</v>
      </c>
      <c r="B6579" s="78" t="s">
        <v>10543</v>
      </c>
    </row>
    <row r="6580" spans="1:2" x14ac:dyDescent="0.25">
      <c r="A6580" s="78" t="s">
        <v>9804</v>
      </c>
      <c r="B6580" s="78" t="s">
        <v>10543</v>
      </c>
    </row>
    <row r="6581" spans="1:2" x14ac:dyDescent="0.25">
      <c r="A6581" s="78" t="s">
        <v>9805</v>
      </c>
      <c r="B6581" s="78" t="s">
        <v>10543</v>
      </c>
    </row>
    <row r="6582" spans="1:2" x14ac:dyDescent="0.25">
      <c r="A6582" s="78" t="s">
        <v>9806</v>
      </c>
      <c r="B6582" s="78" t="s">
        <v>10543</v>
      </c>
    </row>
    <row r="6583" spans="1:2" x14ac:dyDescent="0.25">
      <c r="A6583" s="78" t="s">
        <v>9807</v>
      </c>
      <c r="B6583" s="78" t="s">
        <v>10543</v>
      </c>
    </row>
    <row r="6584" spans="1:2" x14ac:dyDescent="0.25">
      <c r="A6584" s="78" t="s">
        <v>9808</v>
      </c>
      <c r="B6584" s="78" t="s">
        <v>10543</v>
      </c>
    </row>
    <row r="6585" spans="1:2" x14ac:dyDescent="0.25">
      <c r="A6585" s="78" t="s">
        <v>9809</v>
      </c>
      <c r="B6585" s="78" t="s">
        <v>10543</v>
      </c>
    </row>
    <row r="6586" spans="1:2" x14ac:dyDescent="0.25">
      <c r="A6586" s="78" t="s">
        <v>9810</v>
      </c>
      <c r="B6586" s="78" t="s">
        <v>10543</v>
      </c>
    </row>
    <row r="6587" spans="1:2" x14ac:dyDescent="0.25">
      <c r="A6587" s="78" t="s">
        <v>9811</v>
      </c>
      <c r="B6587" s="78" t="s">
        <v>10543</v>
      </c>
    </row>
    <row r="6588" spans="1:2" x14ac:dyDescent="0.25">
      <c r="A6588" s="78" t="s">
        <v>9812</v>
      </c>
      <c r="B6588" s="78" t="s">
        <v>10543</v>
      </c>
    </row>
    <row r="6589" spans="1:2" x14ac:dyDescent="0.25">
      <c r="A6589" s="78" t="s">
        <v>9813</v>
      </c>
      <c r="B6589" s="78" t="s">
        <v>10543</v>
      </c>
    </row>
    <row r="6590" spans="1:2" x14ac:dyDescent="0.25">
      <c r="A6590" s="78" t="s">
        <v>9814</v>
      </c>
      <c r="B6590" s="78" t="s">
        <v>10543</v>
      </c>
    </row>
    <row r="6591" spans="1:2" x14ac:dyDescent="0.25">
      <c r="A6591" s="78" t="s">
        <v>9815</v>
      </c>
      <c r="B6591" s="78" t="s">
        <v>10543</v>
      </c>
    </row>
    <row r="6592" spans="1:2" x14ac:dyDescent="0.25">
      <c r="A6592" s="78" t="s">
        <v>9816</v>
      </c>
      <c r="B6592" s="78" t="s">
        <v>10543</v>
      </c>
    </row>
    <row r="6593" spans="1:2" x14ac:dyDescent="0.25">
      <c r="A6593" s="78" t="s">
        <v>9817</v>
      </c>
      <c r="B6593" s="78" t="s">
        <v>10543</v>
      </c>
    </row>
    <row r="6594" spans="1:2" x14ac:dyDescent="0.25">
      <c r="A6594" s="78" t="s">
        <v>9818</v>
      </c>
      <c r="B6594" s="78" t="s">
        <v>10543</v>
      </c>
    </row>
    <row r="6595" spans="1:2" x14ac:dyDescent="0.25">
      <c r="A6595" s="78" t="s">
        <v>9819</v>
      </c>
      <c r="B6595" s="78" t="s">
        <v>10543</v>
      </c>
    </row>
    <row r="6596" spans="1:2" x14ac:dyDescent="0.25">
      <c r="A6596" s="78" t="s">
        <v>9820</v>
      </c>
      <c r="B6596" s="78" t="s">
        <v>10543</v>
      </c>
    </row>
    <row r="6597" spans="1:2" x14ac:dyDescent="0.25">
      <c r="A6597" s="78" t="s">
        <v>9821</v>
      </c>
      <c r="B6597" s="78" t="s">
        <v>10543</v>
      </c>
    </row>
    <row r="6598" spans="1:2" x14ac:dyDescent="0.25">
      <c r="A6598" s="78" t="s">
        <v>9822</v>
      </c>
      <c r="B6598" s="78" t="s">
        <v>10543</v>
      </c>
    </row>
    <row r="6599" spans="1:2" x14ac:dyDescent="0.25">
      <c r="A6599" s="78" t="s">
        <v>9823</v>
      </c>
      <c r="B6599" s="78" t="s">
        <v>10543</v>
      </c>
    </row>
    <row r="6600" spans="1:2" x14ac:dyDescent="0.25">
      <c r="A6600" s="78" t="s">
        <v>9824</v>
      </c>
      <c r="B6600" s="78" t="s">
        <v>10543</v>
      </c>
    </row>
    <row r="6601" spans="1:2" x14ac:dyDescent="0.25">
      <c r="A6601" s="78" t="s">
        <v>9825</v>
      </c>
      <c r="B6601" s="78" t="s">
        <v>10543</v>
      </c>
    </row>
    <row r="6602" spans="1:2" x14ac:dyDescent="0.25">
      <c r="A6602" s="78" t="s">
        <v>9826</v>
      </c>
      <c r="B6602" s="78" t="s">
        <v>10543</v>
      </c>
    </row>
    <row r="6603" spans="1:2" x14ac:dyDescent="0.25">
      <c r="A6603" s="78" t="s">
        <v>9827</v>
      </c>
      <c r="B6603" s="78" t="s">
        <v>10543</v>
      </c>
    </row>
    <row r="6604" spans="1:2" x14ac:dyDescent="0.25">
      <c r="A6604" s="78" t="s">
        <v>9828</v>
      </c>
      <c r="B6604" s="78" t="s">
        <v>10543</v>
      </c>
    </row>
    <row r="6605" spans="1:2" x14ac:dyDescent="0.25">
      <c r="A6605" s="78" t="s">
        <v>9829</v>
      </c>
      <c r="B6605" s="78" t="s">
        <v>10543</v>
      </c>
    </row>
    <row r="6606" spans="1:2" x14ac:dyDescent="0.25">
      <c r="A6606" s="78" t="s">
        <v>9830</v>
      </c>
      <c r="B6606" s="78" t="s">
        <v>10543</v>
      </c>
    </row>
    <row r="6607" spans="1:2" x14ac:dyDescent="0.25">
      <c r="A6607" s="78" t="s">
        <v>9831</v>
      </c>
      <c r="B6607" s="78" t="s">
        <v>10543</v>
      </c>
    </row>
    <row r="6608" spans="1:2" x14ac:dyDescent="0.25">
      <c r="A6608" s="78" t="s">
        <v>9832</v>
      </c>
      <c r="B6608" s="78" t="s">
        <v>10543</v>
      </c>
    </row>
    <row r="6609" spans="1:2" x14ac:dyDescent="0.25">
      <c r="A6609" s="78" t="s">
        <v>9833</v>
      </c>
      <c r="B6609" s="78" t="s">
        <v>10543</v>
      </c>
    </row>
    <row r="6610" spans="1:2" x14ac:dyDescent="0.25">
      <c r="A6610" s="78" t="s">
        <v>9834</v>
      </c>
      <c r="B6610" s="78" t="s">
        <v>10543</v>
      </c>
    </row>
    <row r="6611" spans="1:2" x14ac:dyDescent="0.25">
      <c r="A6611" s="78" t="s">
        <v>9835</v>
      </c>
      <c r="B6611" s="78" t="s">
        <v>10543</v>
      </c>
    </row>
    <row r="6612" spans="1:2" x14ac:dyDescent="0.25">
      <c r="A6612" s="78" t="s">
        <v>9836</v>
      </c>
      <c r="B6612" s="78" t="s">
        <v>10543</v>
      </c>
    </row>
    <row r="6613" spans="1:2" x14ac:dyDescent="0.25">
      <c r="A6613" s="78" t="s">
        <v>9837</v>
      </c>
      <c r="B6613" s="78" t="s">
        <v>10543</v>
      </c>
    </row>
    <row r="6614" spans="1:2" x14ac:dyDescent="0.25">
      <c r="A6614" s="78" t="s">
        <v>9838</v>
      </c>
      <c r="B6614" s="78" t="s">
        <v>10543</v>
      </c>
    </row>
    <row r="6615" spans="1:2" x14ac:dyDescent="0.25">
      <c r="A6615" s="78" t="s">
        <v>9839</v>
      </c>
      <c r="B6615" s="78" t="s">
        <v>10543</v>
      </c>
    </row>
    <row r="6616" spans="1:2" x14ac:dyDescent="0.25">
      <c r="A6616" s="78" t="s">
        <v>9840</v>
      </c>
      <c r="B6616" s="78" t="s">
        <v>10543</v>
      </c>
    </row>
    <row r="6617" spans="1:2" x14ac:dyDescent="0.25">
      <c r="A6617" s="78" t="s">
        <v>9841</v>
      </c>
      <c r="B6617" s="78" t="s">
        <v>10543</v>
      </c>
    </row>
    <row r="6618" spans="1:2" x14ac:dyDescent="0.25">
      <c r="A6618" s="78" t="s">
        <v>9842</v>
      </c>
      <c r="B6618" s="78" t="s">
        <v>10543</v>
      </c>
    </row>
    <row r="6619" spans="1:2" x14ac:dyDescent="0.25">
      <c r="A6619" s="78" t="s">
        <v>9843</v>
      </c>
      <c r="B6619" s="78" t="s">
        <v>10543</v>
      </c>
    </row>
    <row r="6620" spans="1:2" x14ac:dyDescent="0.25">
      <c r="A6620" s="78" t="s">
        <v>9844</v>
      </c>
      <c r="B6620" s="78" t="s">
        <v>10543</v>
      </c>
    </row>
    <row r="6621" spans="1:2" x14ac:dyDescent="0.25">
      <c r="A6621" s="78" t="s">
        <v>9845</v>
      </c>
      <c r="B6621" s="78" t="s">
        <v>10543</v>
      </c>
    </row>
    <row r="6622" spans="1:2" x14ac:dyDescent="0.25">
      <c r="A6622" s="78" t="s">
        <v>9846</v>
      </c>
      <c r="B6622" s="78" t="s">
        <v>10543</v>
      </c>
    </row>
    <row r="6623" spans="1:2" x14ac:dyDescent="0.25">
      <c r="A6623" s="78" t="s">
        <v>9847</v>
      </c>
      <c r="B6623" s="78" t="s">
        <v>10543</v>
      </c>
    </row>
    <row r="6624" spans="1:2" x14ac:dyDescent="0.25">
      <c r="A6624" s="78" t="s">
        <v>9848</v>
      </c>
      <c r="B6624" s="78" t="s">
        <v>10543</v>
      </c>
    </row>
    <row r="6625" spans="1:2" x14ac:dyDescent="0.25">
      <c r="A6625" s="78" t="s">
        <v>9849</v>
      </c>
      <c r="B6625" s="78" t="s">
        <v>10543</v>
      </c>
    </row>
    <row r="6626" spans="1:2" x14ac:dyDescent="0.25">
      <c r="A6626" s="78" t="s">
        <v>9850</v>
      </c>
      <c r="B6626" s="78" t="s">
        <v>10543</v>
      </c>
    </row>
    <row r="6627" spans="1:2" x14ac:dyDescent="0.25">
      <c r="A6627" s="78" t="s">
        <v>9851</v>
      </c>
      <c r="B6627" s="78" t="s">
        <v>10543</v>
      </c>
    </row>
    <row r="6628" spans="1:2" x14ac:dyDescent="0.25">
      <c r="A6628" s="78" t="s">
        <v>9852</v>
      </c>
      <c r="B6628" s="78" t="s">
        <v>10543</v>
      </c>
    </row>
    <row r="6629" spans="1:2" x14ac:dyDescent="0.25">
      <c r="A6629" s="78" t="s">
        <v>9853</v>
      </c>
      <c r="B6629" s="78" t="s">
        <v>10543</v>
      </c>
    </row>
    <row r="6630" spans="1:2" x14ac:dyDescent="0.25">
      <c r="A6630" s="78" t="s">
        <v>9854</v>
      </c>
      <c r="B6630" s="78" t="s">
        <v>10543</v>
      </c>
    </row>
    <row r="6631" spans="1:2" x14ac:dyDescent="0.25">
      <c r="A6631" s="78" t="s">
        <v>9855</v>
      </c>
      <c r="B6631" s="78" t="s">
        <v>10543</v>
      </c>
    </row>
    <row r="6632" spans="1:2" x14ac:dyDescent="0.25">
      <c r="A6632" s="78" t="s">
        <v>9856</v>
      </c>
      <c r="B6632" s="78" t="s">
        <v>10543</v>
      </c>
    </row>
    <row r="6633" spans="1:2" x14ac:dyDescent="0.25">
      <c r="A6633" s="78" t="s">
        <v>9857</v>
      </c>
      <c r="B6633" s="78" t="s">
        <v>10543</v>
      </c>
    </row>
    <row r="6634" spans="1:2" x14ac:dyDescent="0.25">
      <c r="A6634" s="78" t="s">
        <v>9858</v>
      </c>
      <c r="B6634" s="78" t="s">
        <v>10543</v>
      </c>
    </row>
    <row r="6635" spans="1:2" x14ac:dyDescent="0.25">
      <c r="A6635" s="78" t="s">
        <v>9859</v>
      </c>
      <c r="B6635" s="78" t="s">
        <v>10543</v>
      </c>
    </row>
    <row r="6636" spans="1:2" x14ac:dyDescent="0.25">
      <c r="A6636" s="78" t="s">
        <v>9860</v>
      </c>
      <c r="B6636" s="78" t="s">
        <v>10543</v>
      </c>
    </row>
    <row r="6637" spans="1:2" x14ac:dyDescent="0.25">
      <c r="A6637" s="78" t="s">
        <v>9861</v>
      </c>
      <c r="B6637" s="78" t="s">
        <v>10543</v>
      </c>
    </row>
    <row r="6638" spans="1:2" x14ac:dyDescent="0.25">
      <c r="A6638" s="78" t="s">
        <v>9862</v>
      </c>
      <c r="B6638" s="78" t="s">
        <v>10543</v>
      </c>
    </row>
    <row r="6639" spans="1:2" x14ac:dyDescent="0.25">
      <c r="A6639" s="78" t="s">
        <v>9863</v>
      </c>
      <c r="B6639" s="78" t="s">
        <v>10543</v>
      </c>
    </row>
    <row r="6640" spans="1:2" x14ac:dyDescent="0.25">
      <c r="A6640" s="78" t="s">
        <v>9864</v>
      </c>
      <c r="B6640" s="78" t="s">
        <v>10543</v>
      </c>
    </row>
    <row r="6641" spans="1:2" x14ac:dyDescent="0.25">
      <c r="A6641" s="78" t="s">
        <v>9865</v>
      </c>
      <c r="B6641" s="78" t="s">
        <v>10543</v>
      </c>
    </row>
    <row r="6642" spans="1:2" x14ac:dyDescent="0.25">
      <c r="A6642" s="78" t="s">
        <v>9866</v>
      </c>
      <c r="B6642" s="78" t="s">
        <v>10543</v>
      </c>
    </row>
    <row r="6643" spans="1:2" x14ac:dyDescent="0.25">
      <c r="A6643" s="78" t="s">
        <v>9867</v>
      </c>
      <c r="B6643" s="78" t="s">
        <v>10543</v>
      </c>
    </row>
    <row r="6644" spans="1:2" x14ac:dyDescent="0.25">
      <c r="A6644" s="78" t="s">
        <v>9868</v>
      </c>
      <c r="B6644" s="78" t="s">
        <v>10543</v>
      </c>
    </row>
    <row r="6645" spans="1:2" x14ac:dyDescent="0.25">
      <c r="A6645" s="78" t="s">
        <v>9869</v>
      </c>
      <c r="B6645" s="78" t="s">
        <v>10543</v>
      </c>
    </row>
    <row r="6646" spans="1:2" x14ac:dyDescent="0.25">
      <c r="A6646" s="78" t="s">
        <v>9870</v>
      </c>
      <c r="B6646" s="78" t="s">
        <v>10543</v>
      </c>
    </row>
    <row r="6647" spans="1:2" x14ac:dyDescent="0.25">
      <c r="A6647" s="78" t="s">
        <v>9871</v>
      </c>
      <c r="B6647" s="78" t="s">
        <v>10543</v>
      </c>
    </row>
    <row r="6648" spans="1:2" x14ac:dyDescent="0.25">
      <c r="A6648" s="78" t="s">
        <v>9872</v>
      </c>
      <c r="B6648" s="78" t="s">
        <v>10543</v>
      </c>
    </row>
    <row r="6649" spans="1:2" x14ac:dyDescent="0.25">
      <c r="A6649" s="78" t="s">
        <v>9873</v>
      </c>
      <c r="B6649" s="78" t="s">
        <v>10543</v>
      </c>
    </row>
    <row r="6650" spans="1:2" x14ac:dyDescent="0.25">
      <c r="A6650" s="78" t="s">
        <v>9874</v>
      </c>
      <c r="B6650" s="78" t="s">
        <v>10543</v>
      </c>
    </row>
    <row r="6651" spans="1:2" x14ac:dyDescent="0.25">
      <c r="A6651" s="78" t="s">
        <v>9875</v>
      </c>
      <c r="B6651" s="78" t="s">
        <v>10543</v>
      </c>
    </row>
    <row r="6652" spans="1:2" x14ac:dyDescent="0.25">
      <c r="A6652" s="78" t="s">
        <v>9876</v>
      </c>
      <c r="B6652" s="78" t="s">
        <v>10543</v>
      </c>
    </row>
    <row r="6653" spans="1:2" x14ac:dyDescent="0.25">
      <c r="A6653" s="78" t="s">
        <v>9877</v>
      </c>
      <c r="B6653" s="78" t="s">
        <v>10543</v>
      </c>
    </row>
    <row r="6654" spans="1:2" x14ac:dyDescent="0.25">
      <c r="A6654" s="78" t="s">
        <v>9878</v>
      </c>
      <c r="B6654" s="78" t="s">
        <v>10543</v>
      </c>
    </row>
    <row r="6655" spans="1:2" x14ac:dyDescent="0.25">
      <c r="A6655" s="78" t="s">
        <v>9879</v>
      </c>
      <c r="B6655" s="78" t="s">
        <v>10543</v>
      </c>
    </row>
    <row r="6656" spans="1:2" x14ac:dyDescent="0.25">
      <c r="A6656" s="78" t="s">
        <v>9880</v>
      </c>
      <c r="B6656" s="78" t="s">
        <v>10543</v>
      </c>
    </row>
    <row r="6657" spans="1:2" x14ac:dyDescent="0.25">
      <c r="A6657" s="78" t="s">
        <v>9881</v>
      </c>
      <c r="B6657" s="78" t="s">
        <v>10543</v>
      </c>
    </row>
    <row r="6658" spans="1:2" x14ac:dyDescent="0.25">
      <c r="A6658" s="78" t="s">
        <v>9882</v>
      </c>
      <c r="B6658" s="78" t="s">
        <v>10543</v>
      </c>
    </row>
    <row r="6659" spans="1:2" x14ac:dyDescent="0.25">
      <c r="A6659" s="78" t="s">
        <v>9883</v>
      </c>
      <c r="B6659" s="78" t="s">
        <v>10543</v>
      </c>
    </row>
    <row r="6660" spans="1:2" x14ac:dyDescent="0.25">
      <c r="A6660" s="78" t="s">
        <v>9884</v>
      </c>
      <c r="B6660" s="78" t="s">
        <v>10543</v>
      </c>
    </row>
    <row r="6661" spans="1:2" x14ac:dyDescent="0.25">
      <c r="A6661" s="78" t="s">
        <v>9885</v>
      </c>
      <c r="B6661" s="78" t="s">
        <v>10543</v>
      </c>
    </row>
    <row r="6662" spans="1:2" x14ac:dyDescent="0.25">
      <c r="A6662" s="78" t="s">
        <v>9886</v>
      </c>
      <c r="B6662" s="78" t="s">
        <v>10543</v>
      </c>
    </row>
    <row r="6663" spans="1:2" x14ac:dyDescent="0.25">
      <c r="A6663" s="78" t="s">
        <v>9887</v>
      </c>
      <c r="B6663" s="78" t="s">
        <v>10543</v>
      </c>
    </row>
    <row r="6664" spans="1:2" x14ac:dyDescent="0.25">
      <c r="A6664" s="78" t="s">
        <v>9888</v>
      </c>
      <c r="B6664" s="78" t="s">
        <v>10543</v>
      </c>
    </row>
    <row r="6665" spans="1:2" x14ac:dyDescent="0.25">
      <c r="A6665" s="78" t="s">
        <v>9889</v>
      </c>
      <c r="B6665" s="78" t="s">
        <v>10543</v>
      </c>
    </row>
    <row r="6666" spans="1:2" x14ac:dyDescent="0.25">
      <c r="A6666" s="78" t="s">
        <v>9890</v>
      </c>
      <c r="B6666" s="78" t="s">
        <v>10543</v>
      </c>
    </row>
    <row r="6667" spans="1:2" x14ac:dyDescent="0.25">
      <c r="A6667" s="78" t="s">
        <v>9891</v>
      </c>
      <c r="B6667" s="78" t="s">
        <v>10543</v>
      </c>
    </row>
    <row r="6668" spans="1:2" x14ac:dyDescent="0.25">
      <c r="A6668" s="78" t="s">
        <v>9892</v>
      </c>
      <c r="B6668" s="78" t="s">
        <v>10543</v>
      </c>
    </row>
    <row r="6669" spans="1:2" x14ac:dyDescent="0.25">
      <c r="A6669" s="78" t="s">
        <v>9893</v>
      </c>
      <c r="B6669" s="78" t="s">
        <v>10543</v>
      </c>
    </row>
    <row r="6670" spans="1:2" x14ac:dyDescent="0.25">
      <c r="A6670" s="78" t="s">
        <v>9894</v>
      </c>
      <c r="B6670" s="78" t="s">
        <v>10543</v>
      </c>
    </row>
    <row r="6671" spans="1:2" x14ac:dyDescent="0.25">
      <c r="A6671" s="78" t="s">
        <v>9895</v>
      </c>
      <c r="B6671" s="78" t="s">
        <v>10543</v>
      </c>
    </row>
    <row r="6672" spans="1:2" x14ac:dyDescent="0.25">
      <c r="A6672" s="78" t="s">
        <v>9896</v>
      </c>
      <c r="B6672" s="78" t="s">
        <v>10543</v>
      </c>
    </row>
    <row r="6673" spans="1:2" x14ac:dyDescent="0.25">
      <c r="A6673" s="78" t="s">
        <v>9897</v>
      </c>
      <c r="B6673" s="78" t="s">
        <v>10543</v>
      </c>
    </row>
    <row r="6674" spans="1:2" x14ac:dyDescent="0.25">
      <c r="A6674" s="78" t="s">
        <v>9898</v>
      </c>
      <c r="B6674" s="78" t="s">
        <v>10543</v>
      </c>
    </row>
    <row r="6675" spans="1:2" x14ac:dyDescent="0.25">
      <c r="A6675" s="78" t="s">
        <v>9899</v>
      </c>
      <c r="B6675" s="78" t="s">
        <v>10543</v>
      </c>
    </row>
    <row r="6676" spans="1:2" x14ac:dyDescent="0.25">
      <c r="A6676" s="78" t="s">
        <v>9900</v>
      </c>
      <c r="B6676" s="78" t="s">
        <v>10543</v>
      </c>
    </row>
    <row r="6677" spans="1:2" x14ac:dyDescent="0.25">
      <c r="A6677" s="78" t="s">
        <v>9901</v>
      </c>
      <c r="B6677" s="78" t="s">
        <v>10543</v>
      </c>
    </row>
    <row r="6678" spans="1:2" x14ac:dyDescent="0.25">
      <c r="A6678" s="78" t="s">
        <v>9902</v>
      </c>
      <c r="B6678" s="78" t="s">
        <v>10543</v>
      </c>
    </row>
    <row r="6679" spans="1:2" x14ac:dyDescent="0.25">
      <c r="A6679" s="78" t="s">
        <v>9903</v>
      </c>
      <c r="B6679" s="78" t="s">
        <v>10543</v>
      </c>
    </row>
    <row r="6680" spans="1:2" x14ac:dyDescent="0.25">
      <c r="A6680" s="78" t="s">
        <v>9904</v>
      </c>
      <c r="B6680" s="78" t="s">
        <v>10543</v>
      </c>
    </row>
    <row r="6681" spans="1:2" x14ac:dyDescent="0.25">
      <c r="A6681" s="78" t="s">
        <v>9905</v>
      </c>
      <c r="B6681" s="78" t="s">
        <v>10543</v>
      </c>
    </row>
    <row r="6682" spans="1:2" x14ac:dyDescent="0.25">
      <c r="A6682" s="78" t="s">
        <v>9906</v>
      </c>
      <c r="B6682" s="78" t="s">
        <v>10543</v>
      </c>
    </row>
    <row r="6683" spans="1:2" x14ac:dyDescent="0.25">
      <c r="A6683" s="78" t="s">
        <v>9907</v>
      </c>
      <c r="B6683" s="78" t="s">
        <v>10543</v>
      </c>
    </row>
    <row r="6684" spans="1:2" x14ac:dyDescent="0.25">
      <c r="A6684" s="78" t="s">
        <v>9908</v>
      </c>
      <c r="B6684" s="78" t="s">
        <v>10543</v>
      </c>
    </row>
    <row r="6685" spans="1:2" x14ac:dyDescent="0.25">
      <c r="A6685" s="78" t="s">
        <v>9909</v>
      </c>
      <c r="B6685" s="78" t="s">
        <v>10543</v>
      </c>
    </row>
    <row r="6686" spans="1:2" x14ac:dyDescent="0.25">
      <c r="A6686" s="78" t="s">
        <v>9910</v>
      </c>
      <c r="B6686" s="78" t="s">
        <v>10543</v>
      </c>
    </row>
    <row r="6687" spans="1:2" x14ac:dyDescent="0.25">
      <c r="A6687" s="78" t="s">
        <v>9911</v>
      </c>
      <c r="B6687" s="78" t="s">
        <v>10543</v>
      </c>
    </row>
    <row r="6688" spans="1:2" x14ac:dyDescent="0.25">
      <c r="A6688" s="78" t="s">
        <v>9912</v>
      </c>
      <c r="B6688" s="78" t="s">
        <v>10543</v>
      </c>
    </row>
    <row r="6689" spans="1:2" x14ac:dyDescent="0.25">
      <c r="A6689" s="78" t="s">
        <v>9913</v>
      </c>
      <c r="B6689" s="78" t="s">
        <v>10543</v>
      </c>
    </row>
    <row r="6690" spans="1:2" x14ac:dyDescent="0.25">
      <c r="A6690" s="78" t="s">
        <v>9914</v>
      </c>
      <c r="B6690" s="78" t="s">
        <v>10543</v>
      </c>
    </row>
    <row r="6691" spans="1:2" x14ac:dyDescent="0.25">
      <c r="A6691" s="78" t="s">
        <v>9915</v>
      </c>
      <c r="B6691" s="78" t="s">
        <v>10543</v>
      </c>
    </row>
    <row r="6692" spans="1:2" x14ac:dyDescent="0.25">
      <c r="A6692" s="78" t="s">
        <v>9916</v>
      </c>
      <c r="B6692" s="78" t="s">
        <v>10543</v>
      </c>
    </row>
    <row r="6693" spans="1:2" x14ac:dyDescent="0.25">
      <c r="A6693" s="78" t="s">
        <v>9917</v>
      </c>
      <c r="B6693" s="78" t="s">
        <v>10543</v>
      </c>
    </row>
    <row r="6694" spans="1:2" x14ac:dyDescent="0.25">
      <c r="A6694" s="78" t="s">
        <v>9918</v>
      </c>
      <c r="B6694" s="78" t="s">
        <v>10543</v>
      </c>
    </row>
    <row r="6695" spans="1:2" x14ac:dyDescent="0.25">
      <c r="A6695" s="78" t="s">
        <v>9919</v>
      </c>
      <c r="B6695" s="78" t="s">
        <v>10543</v>
      </c>
    </row>
    <row r="6696" spans="1:2" x14ac:dyDescent="0.25">
      <c r="A6696" s="78" t="s">
        <v>9920</v>
      </c>
      <c r="B6696" s="78" t="s">
        <v>10543</v>
      </c>
    </row>
    <row r="6697" spans="1:2" x14ac:dyDescent="0.25">
      <c r="A6697" s="78" t="s">
        <v>9921</v>
      </c>
      <c r="B6697" s="78" t="s">
        <v>10543</v>
      </c>
    </row>
    <row r="6698" spans="1:2" x14ac:dyDescent="0.25">
      <c r="A6698" s="78" t="s">
        <v>9922</v>
      </c>
      <c r="B6698" s="78" t="s">
        <v>10543</v>
      </c>
    </row>
    <row r="6699" spans="1:2" x14ac:dyDescent="0.25">
      <c r="A6699" s="78" t="s">
        <v>9923</v>
      </c>
      <c r="B6699" s="78" t="s">
        <v>10543</v>
      </c>
    </row>
    <row r="6700" spans="1:2" x14ac:dyDescent="0.25">
      <c r="A6700" s="78" t="s">
        <v>9924</v>
      </c>
      <c r="B6700" s="78" t="s">
        <v>10543</v>
      </c>
    </row>
    <row r="6701" spans="1:2" x14ac:dyDescent="0.25">
      <c r="A6701" s="78" t="s">
        <v>9925</v>
      </c>
      <c r="B6701" s="78" t="s">
        <v>10543</v>
      </c>
    </row>
    <row r="6702" spans="1:2" x14ac:dyDescent="0.25">
      <c r="A6702" s="78" t="s">
        <v>9926</v>
      </c>
      <c r="B6702" s="78" t="s">
        <v>10543</v>
      </c>
    </row>
    <row r="6703" spans="1:2" x14ac:dyDescent="0.25">
      <c r="A6703" s="78" t="s">
        <v>9927</v>
      </c>
      <c r="B6703" s="78" t="s">
        <v>10543</v>
      </c>
    </row>
    <row r="6704" spans="1:2" x14ac:dyDescent="0.25">
      <c r="A6704" s="78" t="s">
        <v>9928</v>
      </c>
      <c r="B6704" s="78" t="s">
        <v>10543</v>
      </c>
    </row>
    <row r="6705" spans="1:2" x14ac:dyDescent="0.25">
      <c r="A6705" s="78" t="s">
        <v>9929</v>
      </c>
      <c r="B6705" s="78" t="s">
        <v>10543</v>
      </c>
    </row>
    <row r="6706" spans="1:2" x14ac:dyDescent="0.25">
      <c r="A6706" s="78" t="s">
        <v>9930</v>
      </c>
      <c r="B6706" s="78" t="s">
        <v>10543</v>
      </c>
    </row>
    <row r="6707" spans="1:2" x14ac:dyDescent="0.25">
      <c r="A6707" s="78" t="s">
        <v>9931</v>
      </c>
      <c r="B6707" s="78" t="s">
        <v>10543</v>
      </c>
    </row>
    <row r="6708" spans="1:2" x14ac:dyDescent="0.25">
      <c r="A6708" s="78" t="s">
        <v>9932</v>
      </c>
      <c r="B6708" s="78" t="s">
        <v>10543</v>
      </c>
    </row>
    <row r="6709" spans="1:2" x14ac:dyDescent="0.25">
      <c r="A6709" s="78" t="s">
        <v>9933</v>
      </c>
      <c r="B6709" s="78" t="s">
        <v>10543</v>
      </c>
    </row>
    <row r="6710" spans="1:2" x14ac:dyDescent="0.25">
      <c r="A6710" s="78" t="s">
        <v>9934</v>
      </c>
      <c r="B6710" s="78" t="s">
        <v>10543</v>
      </c>
    </row>
    <row r="6711" spans="1:2" x14ac:dyDescent="0.25">
      <c r="A6711" s="78" t="s">
        <v>9935</v>
      </c>
      <c r="B6711" s="78" t="s">
        <v>10543</v>
      </c>
    </row>
    <row r="6712" spans="1:2" x14ac:dyDescent="0.25">
      <c r="A6712" s="78" t="s">
        <v>9936</v>
      </c>
      <c r="B6712" s="78" t="s">
        <v>10543</v>
      </c>
    </row>
    <row r="6713" spans="1:2" x14ac:dyDescent="0.25">
      <c r="A6713" s="78" t="s">
        <v>9937</v>
      </c>
      <c r="B6713" s="78" t="s">
        <v>10543</v>
      </c>
    </row>
    <row r="6714" spans="1:2" x14ac:dyDescent="0.25">
      <c r="A6714" s="78" t="s">
        <v>9938</v>
      </c>
      <c r="B6714" s="78" t="s">
        <v>10543</v>
      </c>
    </row>
    <row r="6715" spans="1:2" x14ac:dyDescent="0.25">
      <c r="A6715" s="78" t="s">
        <v>9939</v>
      </c>
      <c r="B6715" s="78" t="s">
        <v>10543</v>
      </c>
    </row>
    <row r="6716" spans="1:2" x14ac:dyDescent="0.25">
      <c r="A6716" s="78" t="s">
        <v>9940</v>
      </c>
      <c r="B6716" s="78" t="s">
        <v>10543</v>
      </c>
    </row>
    <row r="6717" spans="1:2" x14ac:dyDescent="0.25">
      <c r="A6717" s="78" t="s">
        <v>9941</v>
      </c>
      <c r="B6717" s="78" t="s">
        <v>10543</v>
      </c>
    </row>
    <row r="6718" spans="1:2" x14ac:dyDescent="0.25">
      <c r="A6718" s="78" t="s">
        <v>9942</v>
      </c>
      <c r="B6718" s="78" t="s">
        <v>10543</v>
      </c>
    </row>
    <row r="6719" spans="1:2" x14ac:dyDescent="0.25">
      <c r="A6719" s="78" t="s">
        <v>9943</v>
      </c>
      <c r="B6719" s="78" t="s">
        <v>10543</v>
      </c>
    </row>
    <row r="6720" spans="1:2" x14ac:dyDescent="0.25">
      <c r="A6720" s="78" t="s">
        <v>9944</v>
      </c>
      <c r="B6720" s="78" t="s">
        <v>10543</v>
      </c>
    </row>
    <row r="6721" spans="1:2" x14ac:dyDescent="0.25">
      <c r="A6721" s="78" t="s">
        <v>9945</v>
      </c>
      <c r="B6721" s="78" t="s">
        <v>10543</v>
      </c>
    </row>
    <row r="6722" spans="1:2" x14ac:dyDescent="0.25">
      <c r="A6722" s="78" t="s">
        <v>9946</v>
      </c>
      <c r="B6722" s="78" t="s">
        <v>10543</v>
      </c>
    </row>
    <row r="6723" spans="1:2" x14ac:dyDescent="0.25">
      <c r="A6723" s="78" t="s">
        <v>9947</v>
      </c>
      <c r="B6723" s="78" t="s">
        <v>10543</v>
      </c>
    </row>
    <row r="6724" spans="1:2" x14ac:dyDescent="0.25">
      <c r="A6724" s="78" t="s">
        <v>9948</v>
      </c>
      <c r="B6724" s="78" t="s">
        <v>10543</v>
      </c>
    </row>
    <row r="6725" spans="1:2" x14ac:dyDescent="0.25">
      <c r="A6725" s="78" t="s">
        <v>9949</v>
      </c>
      <c r="B6725" s="78" t="s">
        <v>10543</v>
      </c>
    </row>
    <row r="6726" spans="1:2" x14ac:dyDescent="0.25">
      <c r="A6726" s="78" t="s">
        <v>9950</v>
      </c>
      <c r="B6726" s="78" t="s">
        <v>10543</v>
      </c>
    </row>
    <row r="6727" spans="1:2" x14ac:dyDescent="0.25">
      <c r="A6727" s="78" t="s">
        <v>9951</v>
      </c>
      <c r="B6727" s="78" t="s">
        <v>10543</v>
      </c>
    </row>
    <row r="6728" spans="1:2" x14ac:dyDescent="0.25">
      <c r="A6728" s="78" t="s">
        <v>9952</v>
      </c>
      <c r="B6728" s="78" t="s">
        <v>10543</v>
      </c>
    </row>
    <row r="6729" spans="1:2" x14ac:dyDescent="0.25">
      <c r="A6729" s="78" t="s">
        <v>9953</v>
      </c>
      <c r="B6729" s="78" t="s">
        <v>10543</v>
      </c>
    </row>
    <row r="6730" spans="1:2" x14ac:dyDescent="0.25">
      <c r="A6730" s="78" t="s">
        <v>9954</v>
      </c>
      <c r="B6730" s="78" t="s">
        <v>10543</v>
      </c>
    </row>
    <row r="6731" spans="1:2" x14ac:dyDescent="0.25">
      <c r="A6731" s="78" t="s">
        <v>9955</v>
      </c>
      <c r="B6731" s="78" t="s">
        <v>10543</v>
      </c>
    </row>
    <row r="6732" spans="1:2" x14ac:dyDescent="0.25">
      <c r="A6732" s="78" t="s">
        <v>9956</v>
      </c>
      <c r="B6732" s="78" t="s">
        <v>10543</v>
      </c>
    </row>
    <row r="6733" spans="1:2" x14ac:dyDescent="0.25">
      <c r="A6733" s="78" t="s">
        <v>9957</v>
      </c>
      <c r="B6733" s="78" t="s">
        <v>10543</v>
      </c>
    </row>
    <row r="6734" spans="1:2" x14ac:dyDescent="0.25">
      <c r="A6734" s="78" t="s">
        <v>9958</v>
      </c>
      <c r="B6734" s="78" t="s">
        <v>10543</v>
      </c>
    </row>
    <row r="6735" spans="1:2" x14ac:dyDescent="0.25">
      <c r="A6735" s="78" t="s">
        <v>9959</v>
      </c>
      <c r="B6735" s="78" t="s">
        <v>10543</v>
      </c>
    </row>
    <row r="6736" spans="1:2" x14ac:dyDescent="0.25">
      <c r="A6736" s="78" t="s">
        <v>9960</v>
      </c>
      <c r="B6736" s="78" t="s">
        <v>10543</v>
      </c>
    </row>
    <row r="6737" spans="1:2" x14ac:dyDescent="0.25">
      <c r="A6737" s="78" t="s">
        <v>9961</v>
      </c>
      <c r="B6737" s="78" t="s">
        <v>10543</v>
      </c>
    </row>
    <row r="6738" spans="1:2" x14ac:dyDescent="0.25">
      <c r="A6738" s="78" t="s">
        <v>9962</v>
      </c>
      <c r="B6738" s="78" t="s">
        <v>10543</v>
      </c>
    </row>
    <row r="6739" spans="1:2" x14ac:dyDescent="0.25">
      <c r="A6739" s="78" t="s">
        <v>9963</v>
      </c>
      <c r="B6739" s="78" t="s">
        <v>10543</v>
      </c>
    </row>
    <row r="6740" spans="1:2" x14ac:dyDescent="0.25">
      <c r="A6740" s="78" t="s">
        <v>9964</v>
      </c>
      <c r="B6740" s="78" t="s">
        <v>10543</v>
      </c>
    </row>
    <row r="6741" spans="1:2" x14ac:dyDescent="0.25">
      <c r="A6741" s="78" t="s">
        <v>9965</v>
      </c>
      <c r="B6741" s="78" t="s">
        <v>10543</v>
      </c>
    </row>
    <row r="6742" spans="1:2" x14ac:dyDescent="0.25">
      <c r="A6742" s="78" t="s">
        <v>9966</v>
      </c>
      <c r="B6742" s="78" t="s">
        <v>10543</v>
      </c>
    </row>
    <row r="6743" spans="1:2" x14ac:dyDescent="0.25">
      <c r="A6743" s="78" t="s">
        <v>9967</v>
      </c>
      <c r="B6743" s="78" t="s">
        <v>10543</v>
      </c>
    </row>
    <row r="6744" spans="1:2" x14ac:dyDescent="0.25">
      <c r="A6744" s="78" t="s">
        <v>9968</v>
      </c>
      <c r="B6744" s="78" t="s">
        <v>10543</v>
      </c>
    </row>
    <row r="6745" spans="1:2" x14ac:dyDescent="0.25">
      <c r="A6745" s="78" t="s">
        <v>9969</v>
      </c>
      <c r="B6745" s="78" t="s">
        <v>10543</v>
      </c>
    </row>
    <row r="6746" spans="1:2" x14ac:dyDescent="0.25">
      <c r="A6746" s="78" t="s">
        <v>9970</v>
      </c>
      <c r="B6746" s="78" t="s">
        <v>10543</v>
      </c>
    </row>
    <row r="6747" spans="1:2" x14ac:dyDescent="0.25">
      <c r="A6747" s="78" t="s">
        <v>9971</v>
      </c>
      <c r="B6747" s="78" t="s">
        <v>10543</v>
      </c>
    </row>
    <row r="6748" spans="1:2" x14ac:dyDescent="0.25">
      <c r="A6748" s="78" t="s">
        <v>9972</v>
      </c>
      <c r="B6748" s="78" t="s">
        <v>10543</v>
      </c>
    </row>
    <row r="6749" spans="1:2" x14ac:dyDescent="0.25">
      <c r="A6749" s="78" t="s">
        <v>9973</v>
      </c>
      <c r="B6749" s="78" t="s">
        <v>10543</v>
      </c>
    </row>
    <row r="6750" spans="1:2" x14ac:dyDescent="0.25">
      <c r="A6750" s="78" t="s">
        <v>9974</v>
      </c>
      <c r="B6750" s="78" t="s">
        <v>10543</v>
      </c>
    </row>
    <row r="6751" spans="1:2" x14ac:dyDescent="0.25">
      <c r="A6751" s="78" t="s">
        <v>9975</v>
      </c>
      <c r="B6751" s="78" t="s">
        <v>10543</v>
      </c>
    </row>
    <row r="6752" spans="1:2" x14ac:dyDescent="0.25">
      <c r="A6752" s="78" t="s">
        <v>9976</v>
      </c>
      <c r="B6752" s="78" t="s">
        <v>10543</v>
      </c>
    </row>
    <row r="6753" spans="1:2" x14ac:dyDescent="0.25">
      <c r="A6753" s="78" t="s">
        <v>9977</v>
      </c>
      <c r="B6753" s="78" t="s">
        <v>10543</v>
      </c>
    </row>
    <row r="6754" spans="1:2" x14ac:dyDescent="0.25">
      <c r="A6754" s="78" t="s">
        <v>9978</v>
      </c>
      <c r="B6754" s="78" t="s">
        <v>10543</v>
      </c>
    </row>
    <row r="6755" spans="1:2" x14ac:dyDescent="0.25">
      <c r="A6755" s="78" t="s">
        <v>9979</v>
      </c>
      <c r="B6755" s="78" t="s">
        <v>10543</v>
      </c>
    </row>
    <row r="6756" spans="1:2" x14ac:dyDescent="0.25">
      <c r="A6756" s="78" t="s">
        <v>9980</v>
      </c>
      <c r="B6756" s="78" t="s">
        <v>10543</v>
      </c>
    </row>
    <row r="6757" spans="1:2" x14ac:dyDescent="0.25">
      <c r="A6757" s="78" t="s">
        <v>9981</v>
      </c>
      <c r="B6757" s="78" t="s">
        <v>10543</v>
      </c>
    </row>
    <row r="6758" spans="1:2" x14ac:dyDescent="0.25">
      <c r="A6758" s="78" t="s">
        <v>9982</v>
      </c>
      <c r="B6758" s="78" t="s">
        <v>10543</v>
      </c>
    </row>
    <row r="6759" spans="1:2" x14ac:dyDescent="0.25">
      <c r="A6759" s="78" t="s">
        <v>9983</v>
      </c>
      <c r="B6759" s="78" t="s">
        <v>10543</v>
      </c>
    </row>
    <row r="6760" spans="1:2" x14ac:dyDescent="0.25">
      <c r="A6760" s="78" t="s">
        <v>9984</v>
      </c>
      <c r="B6760" s="78" t="s">
        <v>10543</v>
      </c>
    </row>
    <row r="6761" spans="1:2" x14ac:dyDescent="0.25">
      <c r="A6761" s="78" t="s">
        <v>9985</v>
      </c>
      <c r="B6761" s="78" t="s">
        <v>10543</v>
      </c>
    </row>
    <row r="6762" spans="1:2" x14ac:dyDescent="0.25">
      <c r="A6762" s="78" t="s">
        <v>9986</v>
      </c>
      <c r="B6762" s="78" t="s">
        <v>10543</v>
      </c>
    </row>
    <row r="6763" spans="1:2" x14ac:dyDescent="0.25">
      <c r="A6763" s="78" t="s">
        <v>9987</v>
      </c>
      <c r="B6763" s="78" t="s">
        <v>10543</v>
      </c>
    </row>
    <row r="6764" spans="1:2" x14ac:dyDescent="0.25">
      <c r="A6764" s="78" t="s">
        <v>9988</v>
      </c>
      <c r="B6764" s="78" t="s">
        <v>10543</v>
      </c>
    </row>
    <row r="6765" spans="1:2" x14ac:dyDescent="0.25">
      <c r="A6765" s="78" t="s">
        <v>9989</v>
      </c>
      <c r="B6765" s="78" t="s">
        <v>10543</v>
      </c>
    </row>
    <row r="6766" spans="1:2" x14ac:dyDescent="0.25">
      <c r="A6766" s="78" t="s">
        <v>9990</v>
      </c>
      <c r="B6766" s="78" t="s">
        <v>10543</v>
      </c>
    </row>
    <row r="6767" spans="1:2" x14ac:dyDescent="0.25">
      <c r="A6767" s="78" t="s">
        <v>9991</v>
      </c>
      <c r="B6767" s="78" t="s">
        <v>10543</v>
      </c>
    </row>
    <row r="6768" spans="1:2" x14ac:dyDescent="0.25">
      <c r="A6768" s="78" t="s">
        <v>9992</v>
      </c>
      <c r="B6768" s="78" t="s">
        <v>10543</v>
      </c>
    </row>
    <row r="6769" spans="1:2" x14ac:dyDescent="0.25">
      <c r="A6769" s="78" t="s">
        <v>9993</v>
      </c>
      <c r="B6769" s="78" t="s">
        <v>10543</v>
      </c>
    </row>
    <row r="6770" spans="1:2" x14ac:dyDescent="0.25">
      <c r="A6770" s="78" t="s">
        <v>9994</v>
      </c>
      <c r="B6770" s="78" t="s">
        <v>10543</v>
      </c>
    </row>
    <row r="6771" spans="1:2" x14ac:dyDescent="0.25">
      <c r="A6771" s="78" t="s">
        <v>9995</v>
      </c>
      <c r="B6771" s="78" t="s">
        <v>10543</v>
      </c>
    </row>
    <row r="6772" spans="1:2" x14ac:dyDescent="0.25">
      <c r="A6772" s="78" t="s">
        <v>9996</v>
      </c>
      <c r="B6772" s="78" t="s">
        <v>10543</v>
      </c>
    </row>
    <row r="6773" spans="1:2" x14ac:dyDescent="0.25">
      <c r="A6773" s="78" t="s">
        <v>9997</v>
      </c>
      <c r="B6773" s="78" t="s">
        <v>10543</v>
      </c>
    </row>
    <row r="6774" spans="1:2" x14ac:dyDescent="0.25">
      <c r="A6774" s="78" t="s">
        <v>9998</v>
      </c>
      <c r="B6774" s="78" t="s">
        <v>10543</v>
      </c>
    </row>
    <row r="6775" spans="1:2" x14ac:dyDescent="0.25">
      <c r="A6775" s="78" t="s">
        <v>9999</v>
      </c>
      <c r="B6775" s="78" t="s">
        <v>10543</v>
      </c>
    </row>
    <row r="6776" spans="1:2" x14ac:dyDescent="0.25">
      <c r="A6776" s="78" t="s">
        <v>10000</v>
      </c>
      <c r="B6776" s="78" t="s">
        <v>10543</v>
      </c>
    </row>
    <row r="6777" spans="1:2" x14ac:dyDescent="0.25">
      <c r="A6777" s="78" t="s">
        <v>10001</v>
      </c>
      <c r="B6777" s="78" t="s">
        <v>10543</v>
      </c>
    </row>
    <row r="6778" spans="1:2" x14ac:dyDescent="0.25">
      <c r="A6778" s="78" t="s">
        <v>10002</v>
      </c>
      <c r="B6778" s="78" t="s">
        <v>10543</v>
      </c>
    </row>
    <row r="6779" spans="1:2" x14ac:dyDescent="0.25">
      <c r="A6779" s="78" t="s">
        <v>10003</v>
      </c>
      <c r="B6779" s="78" t="s">
        <v>10543</v>
      </c>
    </row>
    <row r="6780" spans="1:2" x14ac:dyDescent="0.25">
      <c r="A6780" s="78" t="s">
        <v>10004</v>
      </c>
      <c r="B6780" s="78" t="s">
        <v>10543</v>
      </c>
    </row>
    <row r="6781" spans="1:2" x14ac:dyDescent="0.25">
      <c r="A6781" s="78" t="s">
        <v>10005</v>
      </c>
      <c r="B6781" s="78" t="s">
        <v>10543</v>
      </c>
    </row>
    <row r="6782" spans="1:2" x14ac:dyDescent="0.25">
      <c r="A6782" s="78" t="s">
        <v>10006</v>
      </c>
      <c r="B6782" s="78" t="s">
        <v>10543</v>
      </c>
    </row>
    <row r="6783" spans="1:2" x14ac:dyDescent="0.25">
      <c r="A6783" s="78" t="s">
        <v>10007</v>
      </c>
      <c r="B6783" s="78" t="s">
        <v>10543</v>
      </c>
    </row>
    <row r="6784" spans="1:2" x14ac:dyDescent="0.25">
      <c r="A6784" s="78" t="s">
        <v>10008</v>
      </c>
      <c r="B6784" s="78" t="s">
        <v>10543</v>
      </c>
    </row>
    <row r="6785" spans="1:2" x14ac:dyDescent="0.25">
      <c r="A6785" s="78" t="s">
        <v>10009</v>
      </c>
      <c r="B6785" s="78" t="s">
        <v>10543</v>
      </c>
    </row>
    <row r="6786" spans="1:2" x14ac:dyDescent="0.25">
      <c r="A6786" s="78" t="s">
        <v>10010</v>
      </c>
      <c r="B6786" s="78" t="s">
        <v>10543</v>
      </c>
    </row>
    <row r="6787" spans="1:2" x14ac:dyDescent="0.25">
      <c r="A6787" s="78" t="s">
        <v>10011</v>
      </c>
      <c r="B6787" s="78" t="s">
        <v>10543</v>
      </c>
    </row>
    <row r="6788" spans="1:2" x14ac:dyDescent="0.25">
      <c r="A6788" s="78" t="s">
        <v>10012</v>
      </c>
      <c r="B6788" s="78" t="s">
        <v>10543</v>
      </c>
    </row>
    <row r="6789" spans="1:2" x14ac:dyDescent="0.25">
      <c r="A6789" s="78" t="s">
        <v>10013</v>
      </c>
      <c r="B6789" s="78" t="s">
        <v>10543</v>
      </c>
    </row>
    <row r="6790" spans="1:2" x14ac:dyDescent="0.25">
      <c r="A6790" s="78" t="s">
        <v>10014</v>
      </c>
      <c r="B6790" s="78" t="s">
        <v>10543</v>
      </c>
    </row>
    <row r="6791" spans="1:2" x14ac:dyDescent="0.25">
      <c r="A6791" s="78" t="s">
        <v>10015</v>
      </c>
      <c r="B6791" s="78" t="s">
        <v>10543</v>
      </c>
    </row>
    <row r="6792" spans="1:2" x14ac:dyDescent="0.25">
      <c r="A6792" s="78" t="s">
        <v>10016</v>
      </c>
      <c r="B6792" s="78" t="s">
        <v>10543</v>
      </c>
    </row>
    <row r="6793" spans="1:2" x14ac:dyDescent="0.25">
      <c r="A6793" s="78" t="s">
        <v>10017</v>
      </c>
      <c r="B6793" s="78" t="s">
        <v>10543</v>
      </c>
    </row>
    <row r="6794" spans="1:2" x14ac:dyDescent="0.25">
      <c r="A6794" s="78" t="s">
        <v>10018</v>
      </c>
      <c r="B6794" s="78" t="s">
        <v>10543</v>
      </c>
    </row>
    <row r="6795" spans="1:2" x14ac:dyDescent="0.25">
      <c r="A6795" s="78" t="s">
        <v>10019</v>
      </c>
      <c r="B6795" s="78" t="s">
        <v>10543</v>
      </c>
    </row>
    <row r="6796" spans="1:2" x14ac:dyDescent="0.25">
      <c r="A6796" s="78" t="s">
        <v>10020</v>
      </c>
      <c r="B6796" s="78" t="s">
        <v>10543</v>
      </c>
    </row>
    <row r="6797" spans="1:2" x14ac:dyDescent="0.25">
      <c r="A6797" s="78" t="s">
        <v>10021</v>
      </c>
      <c r="B6797" s="78" t="s">
        <v>10543</v>
      </c>
    </row>
    <row r="6798" spans="1:2" x14ac:dyDescent="0.25">
      <c r="A6798" s="78" t="s">
        <v>10022</v>
      </c>
      <c r="B6798" s="78" t="s">
        <v>10543</v>
      </c>
    </row>
    <row r="6799" spans="1:2" x14ac:dyDescent="0.25">
      <c r="A6799" s="78" t="s">
        <v>10023</v>
      </c>
      <c r="B6799" s="78" t="s">
        <v>10543</v>
      </c>
    </row>
    <row r="6800" spans="1:2" x14ac:dyDescent="0.25">
      <c r="A6800" s="78" t="s">
        <v>10024</v>
      </c>
      <c r="B6800" s="78" t="s">
        <v>10543</v>
      </c>
    </row>
    <row r="6801" spans="1:2" x14ac:dyDescent="0.25">
      <c r="A6801" s="78" t="s">
        <v>10025</v>
      </c>
      <c r="B6801" s="78" t="s">
        <v>10543</v>
      </c>
    </row>
    <row r="6802" spans="1:2" x14ac:dyDescent="0.25">
      <c r="A6802" s="78" t="s">
        <v>10026</v>
      </c>
      <c r="B6802" s="78" t="s">
        <v>10543</v>
      </c>
    </row>
    <row r="6803" spans="1:2" x14ac:dyDescent="0.25">
      <c r="A6803" s="78" t="s">
        <v>10027</v>
      </c>
      <c r="B6803" s="78" t="s">
        <v>10543</v>
      </c>
    </row>
    <row r="6804" spans="1:2" x14ac:dyDescent="0.25">
      <c r="A6804" s="78" t="s">
        <v>10028</v>
      </c>
      <c r="B6804" s="78" t="s">
        <v>10543</v>
      </c>
    </row>
    <row r="6805" spans="1:2" x14ac:dyDescent="0.25">
      <c r="A6805" s="78" t="s">
        <v>10029</v>
      </c>
      <c r="B6805" s="78" t="s">
        <v>10543</v>
      </c>
    </row>
    <row r="6806" spans="1:2" x14ac:dyDescent="0.25">
      <c r="A6806" s="78" t="s">
        <v>10030</v>
      </c>
      <c r="B6806" s="78" t="s">
        <v>10543</v>
      </c>
    </row>
    <row r="6807" spans="1:2" x14ac:dyDescent="0.25">
      <c r="A6807" s="78" t="s">
        <v>10031</v>
      </c>
      <c r="B6807" s="78" t="s">
        <v>10543</v>
      </c>
    </row>
    <row r="6808" spans="1:2" x14ac:dyDescent="0.25">
      <c r="A6808" s="78" t="s">
        <v>10032</v>
      </c>
      <c r="B6808" s="78" t="s">
        <v>10543</v>
      </c>
    </row>
    <row r="6809" spans="1:2" x14ac:dyDescent="0.25">
      <c r="A6809" s="78" t="s">
        <v>10033</v>
      </c>
      <c r="B6809" s="78" t="s">
        <v>10543</v>
      </c>
    </row>
    <row r="6810" spans="1:2" x14ac:dyDescent="0.25">
      <c r="A6810" s="78" t="s">
        <v>10034</v>
      </c>
      <c r="B6810" s="78" t="s">
        <v>10543</v>
      </c>
    </row>
    <row r="6811" spans="1:2" x14ac:dyDescent="0.25">
      <c r="A6811" s="78" t="s">
        <v>10035</v>
      </c>
      <c r="B6811" s="78" t="s">
        <v>10543</v>
      </c>
    </row>
    <row r="6812" spans="1:2" x14ac:dyDescent="0.25">
      <c r="A6812" s="78" t="s">
        <v>10036</v>
      </c>
      <c r="B6812" s="78" t="s">
        <v>10543</v>
      </c>
    </row>
    <row r="6813" spans="1:2" x14ac:dyDescent="0.25">
      <c r="A6813" s="78" t="s">
        <v>10037</v>
      </c>
      <c r="B6813" s="78" t="s">
        <v>10543</v>
      </c>
    </row>
    <row r="6814" spans="1:2" x14ac:dyDescent="0.25">
      <c r="A6814" s="78" t="s">
        <v>10038</v>
      </c>
      <c r="B6814" s="78" t="s">
        <v>10543</v>
      </c>
    </row>
    <row r="6815" spans="1:2" x14ac:dyDescent="0.25">
      <c r="A6815" s="78" t="s">
        <v>10039</v>
      </c>
      <c r="B6815" s="78" t="s">
        <v>10543</v>
      </c>
    </row>
    <row r="6816" spans="1:2" x14ac:dyDescent="0.25">
      <c r="A6816" s="78" t="s">
        <v>10040</v>
      </c>
      <c r="B6816" s="78" t="s">
        <v>10543</v>
      </c>
    </row>
    <row r="6817" spans="1:2" x14ac:dyDescent="0.25">
      <c r="A6817" s="78" t="s">
        <v>10041</v>
      </c>
      <c r="B6817" s="78" t="s">
        <v>10543</v>
      </c>
    </row>
    <row r="6818" spans="1:2" x14ac:dyDescent="0.25">
      <c r="A6818" s="78" t="s">
        <v>10042</v>
      </c>
      <c r="B6818" s="78" t="s">
        <v>10543</v>
      </c>
    </row>
    <row r="6819" spans="1:2" x14ac:dyDescent="0.25">
      <c r="A6819" s="78" t="s">
        <v>10043</v>
      </c>
      <c r="B6819" s="78" t="s">
        <v>10543</v>
      </c>
    </row>
    <row r="6820" spans="1:2" x14ac:dyDescent="0.25">
      <c r="A6820" s="78" t="s">
        <v>10044</v>
      </c>
      <c r="B6820" s="78" t="s">
        <v>10543</v>
      </c>
    </row>
    <row r="6821" spans="1:2" x14ac:dyDescent="0.25">
      <c r="A6821" s="78" t="s">
        <v>10045</v>
      </c>
      <c r="B6821" s="78" t="s">
        <v>10543</v>
      </c>
    </row>
    <row r="6822" spans="1:2" x14ac:dyDescent="0.25">
      <c r="A6822" s="78" t="s">
        <v>10046</v>
      </c>
      <c r="B6822" s="78" t="s">
        <v>10543</v>
      </c>
    </row>
    <row r="6823" spans="1:2" x14ac:dyDescent="0.25">
      <c r="A6823" s="78" t="s">
        <v>10047</v>
      </c>
      <c r="B6823" s="78" t="s">
        <v>10543</v>
      </c>
    </row>
    <row r="6824" spans="1:2" x14ac:dyDescent="0.25">
      <c r="A6824" s="78" t="s">
        <v>10048</v>
      </c>
      <c r="B6824" s="78" t="s">
        <v>10543</v>
      </c>
    </row>
    <row r="6825" spans="1:2" x14ac:dyDescent="0.25">
      <c r="A6825" s="78" t="s">
        <v>10049</v>
      </c>
      <c r="B6825" s="78" t="s">
        <v>10543</v>
      </c>
    </row>
    <row r="6826" spans="1:2" x14ac:dyDescent="0.25">
      <c r="A6826" s="78" t="s">
        <v>10050</v>
      </c>
      <c r="B6826" s="78" t="s">
        <v>10543</v>
      </c>
    </row>
    <row r="6827" spans="1:2" x14ac:dyDescent="0.25">
      <c r="A6827" s="78" t="s">
        <v>10051</v>
      </c>
      <c r="B6827" s="78" t="s">
        <v>10543</v>
      </c>
    </row>
    <row r="6828" spans="1:2" x14ac:dyDescent="0.25">
      <c r="A6828" s="78" t="s">
        <v>10052</v>
      </c>
      <c r="B6828" s="78" t="s">
        <v>10543</v>
      </c>
    </row>
    <row r="6829" spans="1:2" x14ac:dyDescent="0.25">
      <c r="A6829" s="78" t="s">
        <v>10053</v>
      </c>
      <c r="B6829" s="78" t="s">
        <v>10543</v>
      </c>
    </row>
    <row r="6830" spans="1:2" x14ac:dyDescent="0.25">
      <c r="A6830" s="78" t="s">
        <v>10054</v>
      </c>
      <c r="B6830" s="78" t="s">
        <v>10543</v>
      </c>
    </row>
    <row r="6831" spans="1:2" x14ac:dyDescent="0.25">
      <c r="A6831" s="78" t="s">
        <v>10055</v>
      </c>
      <c r="B6831" s="78" t="s">
        <v>10543</v>
      </c>
    </row>
    <row r="6832" spans="1:2" x14ac:dyDescent="0.25">
      <c r="A6832" s="78" t="s">
        <v>10056</v>
      </c>
      <c r="B6832" s="78" t="s">
        <v>10543</v>
      </c>
    </row>
    <row r="6833" spans="1:2" x14ac:dyDescent="0.25">
      <c r="A6833" s="78" t="s">
        <v>10057</v>
      </c>
      <c r="B6833" s="78" t="s">
        <v>10543</v>
      </c>
    </row>
    <row r="6834" spans="1:2" x14ac:dyDescent="0.25">
      <c r="A6834" s="78" t="s">
        <v>10058</v>
      </c>
      <c r="B6834" s="78" t="s">
        <v>10543</v>
      </c>
    </row>
    <row r="6835" spans="1:2" x14ac:dyDescent="0.25">
      <c r="A6835" s="78" t="s">
        <v>10059</v>
      </c>
      <c r="B6835" s="78" t="s">
        <v>10543</v>
      </c>
    </row>
    <row r="6836" spans="1:2" x14ac:dyDescent="0.25">
      <c r="A6836" s="78" t="s">
        <v>10060</v>
      </c>
      <c r="B6836" s="78" t="s">
        <v>10543</v>
      </c>
    </row>
    <row r="6837" spans="1:2" x14ac:dyDescent="0.25">
      <c r="A6837" s="78" t="s">
        <v>10061</v>
      </c>
      <c r="B6837" s="78" t="s">
        <v>10543</v>
      </c>
    </row>
    <row r="6838" spans="1:2" x14ac:dyDescent="0.25">
      <c r="A6838" s="78" t="s">
        <v>10062</v>
      </c>
      <c r="B6838" s="78" t="s">
        <v>10543</v>
      </c>
    </row>
    <row r="6839" spans="1:2" x14ac:dyDescent="0.25">
      <c r="A6839" s="78" t="s">
        <v>10063</v>
      </c>
      <c r="B6839" s="78" t="s">
        <v>10543</v>
      </c>
    </row>
    <row r="6840" spans="1:2" x14ac:dyDescent="0.25">
      <c r="A6840" s="78" t="s">
        <v>10064</v>
      </c>
      <c r="B6840" s="78" t="s">
        <v>10543</v>
      </c>
    </row>
    <row r="6841" spans="1:2" x14ac:dyDescent="0.25">
      <c r="A6841" s="78" t="s">
        <v>10065</v>
      </c>
      <c r="B6841" s="78" t="s">
        <v>10543</v>
      </c>
    </row>
    <row r="6842" spans="1:2" x14ac:dyDescent="0.25">
      <c r="A6842" s="78" t="s">
        <v>10066</v>
      </c>
      <c r="B6842" s="78" t="s">
        <v>10543</v>
      </c>
    </row>
    <row r="6843" spans="1:2" x14ac:dyDescent="0.25">
      <c r="A6843" s="78" t="s">
        <v>10067</v>
      </c>
      <c r="B6843" s="78" t="s">
        <v>10543</v>
      </c>
    </row>
    <row r="6844" spans="1:2" x14ac:dyDescent="0.25">
      <c r="A6844" s="78" t="s">
        <v>10068</v>
      </c>
      <c r="B6844" s="78" t="s">
        <v>10543</v>
      </c>
    </row>
    <row r="6845" spans="1:2" x14ac:dyDescent="0.25">
      <c r="A6845" s="78" t="s">
        <v>10069</v>
      </c>
      <c r="B6845" s="78" t="s">
        <v>10543</v>
      </c>
    </row>
    <row r="6846" spans="1:2" x14ac:dyDescent="0.25">
      <c r="A6846" s="78" t="s">
        <v>10070</v>
      </c>
      <c r="B6846" s="78" t="s">
        <v>10543</v>
      </c>
    </row>
    <row r="6847" spans="1:2" x14ac:dyDescent="0.25">
      <c r="A6847" s="78" t="s">
        <v>10071</v>
      </c>
      <c r="B6847" s="78" t="s">
        <v>10543</v>
      </c>
    </row>
    <row r="6848" spans="1:2" x14ac:dyDescent="0.25">
      <c r="A6848" s="78" t="s">
        <v>10072</v>
      </c>
      <c r="B6848" s="78" t="s">
        <v>10543</v>
      </c>
    </row>
    <row r="6849" spans="1:2" x14ac:dyDescent="0.25">
      <c r="A6849" s="78" t="s">
        <v>10073</v>
      </c>
      <c r="B6849" s="78" t="s">
        <v>10543</v>
      </c>
    </row>
    <row r="6850" spans="1:2" x14ac:dyDescent="0.25">
      <c r="A6850" s="78" t="s">
        <v>10074</v>
      </c>
      <c r="B6850" s="78" t="s">
        <v>10543</v>
      </c>
    </row>
    <row r="6851" spans="1:2" x14ac:dyDescent="0.25">
      <c r="A6851" s="78" t="s">
        <v>10075</v>
      </c>
      <c r="B6851" s="78" t="s">
        <v>10543</v>
      </c>
    </row>
    <row r="6852" spans="1:2" x14ac:dyDescent="0.25">
      <c r="A6852" s="78" t="s">
        <v>10076</v>
      </c>
      <c r="B6852" s="78" t="s">
        <v>10543</v>
      </c>
    </row>
    <row r="6853" spans="1:2" x14ac:dyDescent="0.25">
      <c r="A6853" s="78" t="s">
        <v>10077</v>
      </c>
      <c r="B6853" s="78" t="s">
        <v>10543</v>
      </c>
    </row>
    <row r="6854" spans="1:2" x14ac:dyDescent="0.25">
      <c r="A6854" s="78" t="s">
        <v>10078</v>
      </c>
      <c r="B6854" s="78" t="s">
        <v>10543</v>
      </c>
    </row>
    <row r="6855" spans="1:2" x14ac:dyDescent="0.25">
      <c r="A6855" s="78" t="s">
        <v>10079</v>
      </c>
      <c r="B6855" s="78" t="s">
        <v>10543</v>
      </c>
    </row>
    <row r="6856" spans="1:2" x14ac:dyDescent="0.25">
      <c r="A6856" s="78" t="s">
        <v>10080</v>
      </c>
      <c r="B6856" s="78" t="s">
        <v>10543</v>
      </c>
    </row>
    <row r="6857" spans="1:2" x14ac:dyDescent="0.25">
      <c r="A6857" s="78" t="s">
        <v>10081</v>
      </c>
      <c r="B6857" s="78" t="s">
        <v>10543</v>
      </c>
    </row>
    <row r="6858" spans="1:2" x14ac:dyDescent="0.25">
      <c r="A6858" s="78" t="s">
        <v>10082</v>
      </c>
      <c r="B6858" s="78" t="s">
        <v>10543</v>
      </c>
    </row>
    <row r="6859" spans="1:2" x14ac:dyDescent="0.25">
      <c r="A6859" s="78" t="s">
        <v>10083</v>
      </c>
      <c r="B6859" s="78" t="s">
        <v>10543</v>
      </c>
    </row>
    <row r="6860" spans="1:2" x14ac:dyDescent="0.25">
      <c r="A6860" s="78" t="s">
        <v>10084</v>
      </c>
      <c r="B6860" s="78" t="s">
        <v>10543</v>
      </c>
    </row>
    <row r="6861" spans="1:2" x14ac:dyDescent="0.25">
      <c r="A6861" s="78" t="s">
        <v>10085</v>
      </c>
      <c r="B6861" s="78" t="s">
        <v>10543</v>
      </c>
    </row>
    <row r="6862" spans="1:2" x14ac:dyDescent="0.25">
      <c r="A6862" s="78" t="s">
        <v>10086</v>
      </c>
      <c r="B6862" s="78" t="s">
        <v>10543</v>
      </c>
    </row>
    <row r="6863" spans="1:2" x14ac:dyDescent="0.25">
      <c r="A6863" s="78" t="s">
        <v>10087</v>
      </c>
      <c r="B6863" s="78" t="s">
        <v>10543</v>
      </c>
    </row>
    <row r="6864" spans="1:2" x14ac:dyDescent="0.25">
      <c r="A6864" s="78" t="s">
        <v>10088</v>
      </c>
      <c r="B6864" s="78" t="s">
        <v>10543</v>
      </c>
    </row>
    <row r="6865" spans="1:2" x14ac:dyDescent="0.25">
      <c r="A6865" s="78" t="s">
        <v>10089</v>
      </c>
      <c r="B6865" s="78" t="s">
        <v>10543</v>
      </c>
    </row>
    <row r="6866" spans="1:2" x14ac:dyDescent="0.25">
      <c r="A6866" s="78" t="s">
        <v>10090</v>
      </c>
      <c r="B6866" s="78" t="s">
        <v>10543</v>
      </c>
    </row>
    <row r="6867" spans="1:2" x14ac:dyDescent="0.25">
      <c r="A6867" s="78" t="s">
        <v>10091</v>
      </c>
      <c r="B6867" s="78" t="s">
        <v>10543</v>
      </c>
    </row>
    <row r="6868" spans="1:2" x14ac:dyDescent="0.25">
      <c r="A6868" s="78" t="s">
        <v>10092</v>
      </c>
      <c r="B6868" s="78" t="s">
        <v>10543</v>
      </c>
    </row>
    <row r="6869" spans="1:2" x14ac:dyDescent="0.25">
      <c r="A6869" s="78" t="s">
        <v>10093</v>
      </c>
      <c r="B6869" s="78" t="s">
        <v>10543</v>
      </c>
    </row>
    <row r="6870" spans="1:2" x14ac:dyDescent="0.25">
      <c r="A6870" s="78" t="s">
        <v>10094</v>
      </c>
      <c r="B6870" s="78" t="s">
        <v>10543</v>
      </c>
    </row>
    <row r="6871" spans="1:2" x14ac:dyDescent="0.25">
      <c r="A6871" s="78" t="s">
        <v>10095</v>
      </c>
      <c r="B6871" s="78" t="s">
        <v>10543</v>
      </c>
    </row>
    <row r="6872" spans="1:2" x14ac:dyDescent="0.25">
      <c r="A6872" s="78" t="s">
        <v>10096</v>
      </c>
      <c r="B6872" s="78" t="s">
        <v>10543</v>
      </c>
    </row>
    <row r="6873" spans="1:2" x14ac:dyDescent="0.25">
      <c r="A6873" s="78" t="s">
        <v>10097</v>
      </c>
      <c r="B6873" s="78" t="s">
        <v>10543</v>
      </c>
    </row>
    <row r="6874" spans="1:2" x14ac:dyDescent="0.25">
      <c r="A6874" s="78" t="s">
        <v>10098</v>
      </c>
      <c r="B6874" s="78" t="s">
        <v>10543</v>
      </c>
    </row>
    <row r="6875" spans="1:2" x14ac:dyDescent="0.25">
      <c r="A6875" s="78" t="s">
        <v>10099</v>
      </c>
      <c r="B6875" s="78" t="s">
        <v>10543</v>
      </c>
    </row>
    <row r="6876" spans="1:2" x14ac:dyDescent="0.25">
      <c r="A6876" s="78" t="s">
        <v>10100</v>
      </c>
      <c r="B6876" s="78" t="s">
        <v>10543</v>
      </c>
    </row>
    <row r="6877" spans="1:2" x14ac:dyDescent="0.25">
      <c r="A6877" s="78" t="s">
        <v>10101</v>
      </c>
      <c r="B6877" s="78" t="s">
        <v>10543</v>
      </c>
    </row>
    <row r="6878" spans="1:2" x14ac:dyDescent="0.25">
      <c r="A6878" s="78" t="s">
        <v>10102</v>
      </c>
      <c r="B6878" s="78" t="s">
        <v>10543</v>
      </c>
    </row>
    <row r="6879" spans="1:2" x14ac:dyDescent="0.25">
      <c r="A6879" s="78" t="s">
        <v>10103</v>
      </c>
      <c r="B6879" s="78" t="s">
        <v>10543</v>
      </c>
    </row>
    <row r="6880" spans="1:2" x14ac:dyDescent="0.25">
      <c r="A6880" s="78" t="s">
        <v>10104</v>
      </c>
      <c r="B6880" s="78" t="s">
        <v>10543</v>
      </c>
    </row>
    <row r="6881" spans="1:2" x14ac:dyDescent="0.25">
      <c r="A6881" s="78" t="s">
        <v>10105</v>
      </c>
      <c r="B6881" s="78" t="s">
        <v>10543</v>
      </c>
    </row>
    <row r="6882" spans="1:2" x14ac:dyDescent="0.25">
      <c r="A6882" s="78" t="s">
        <v>10106</v>
      </c>
      <c r="B6882" s="78" t="s">
        <v>10543</v>
      </c>
    </row>
    <row r="6883" spans="1:2" x14ac:dyDescent="0.25">
      <c r="A6883" s="78" t="s">
        <v>10107</v>
      </c>
      <c r="B6883" s="78" t="s">
        <v>10543</v>
      </c>
    </row>
    <row r="6884" spans="1:2" x14ac:dyDescent="0.25">
      <c r="A6884" s="78" t="s">
        <v>10108</v>
      </c>
      <c r="B6884" s="78" t="s">
        <v>10543</v>
      </c>
    </row>
    <row r="6885" spans="1:2" x14ac:dyDescent="0.25">
      <c r="A6885" s="78" t="s">
        <v>10109</v>
      </c>
      <c r="B6885" s="78" t="s">
        <v>10543</v>
      </c>
    </row>
    <row r="6886" spans="1:2" x14ac:dyDescent="0.25">
      <c r="A6886" s="78" t="s">
        <v>10110</v>
      </c>
      <c r="B6886" s="78" t="s">
        <v>10543</v>
      </c>
    </row>
    <row r="6887" spans="1:2" x14ac:dyDescent="0.25">
      <c r="A6887" s="78" t="s">
        <v>10111</v>
      </c>
      <c r="B6887" s="78" t="s">
        <v>10543</v>
      </c>
    </row>
    <row r="6888" spans="1:2" x14ac:dyDescent="0.25">
      <c r="A6888" s="78" t="s">
        <v>10112</v>
      </c>
      <c r="B6888" s="78" t="s">
        <v>10543</v>
      </c>
    </row>
    <row r="6889" spans="1:2" x14ac:dyDescent="0.25">
      <c r="A6889" s="78" t="s">
        <v>10113</v>
      </c>
      <c r="B6889" s="78" t="s">
        <v>10543</v>
      </c>
    </row>
    <row r="6890" spans="1:2" x14ac:dyDescent="0.25">
      <c r="A6890" s="78" t="s">
        <v>10114</v>
      </c>
      <c r="B6890" s="78" t="s">
        <v>10543</v>
      </c>
    </row>
    <row r="6891" spans="1:2" x14ac:dyDescent="0.25">
      <c r="A6891" s="78" t="s">
        <v>10115</v>
      </c>
      <c r="B6891" s="78" t="s">
        <v>10543</v>
      </c>
    </row>
    <row r="6892" spans="1:2" x14ac:dyDescent="0.25">
      <c r="A6892" s="78" t="s">
        <v>10116</v>
      </c>
      <c r="B6892" s="78" t="s">
        <v>10543</v>
      </c>
    </row>
    <row r="6893" spans="1:2" x14ac:dyDescent="0.25">
      <c r="A6893" s="78" t="s">
        <v>10117</v>
      </c>
      <c r="B6893" s="78" t="s">
        <v>10543</v>
      </c>
    </row>
    <row r="6894" spans="1:2" x14ac:dyDescent="0.25">
      <c r="A6894" s="78" t="s">
        <v>10118</v>
      </c>
      <c r="B6894" s="78" t="s">
        <v>10543</v>
      </c>
    </row>
    <row r="6895" spans="1:2" x14ac:dyDescent="0.25">
      <c r="A6895" s="78" t="s">
        <v>10119</v>
      </c>
      <c r="B6895" s="78" t="s">
        <v>10543</v>
      </c>
    </row>
    <row r="6896" spans="1:2" x14ac:dyDescent="0.25">
      <c r="A6896" s="78" t="s">
        <v>10120</v>
      </c>
      <c r="B6896" s="78" t="s">
        <v>10543</v>
      </c>
    </row>
    <row r="6897" spans="1:2" x14ac:dyDescent="0.25">
      <c r="A6897" s="78" t="s">
        <v>10121</v>
      </c>
      <c r="B6897" s="78" t="s">
        <v>10543</v>
      </c>
    </row>
    <row r="6898" spans="1:2" x14ac:dyDescent="0.25">
      <c r="A6898" s="78" t="s">
        <v>10122</v>
      </c>
      <c r="B6898" s="78" t="s">
        <v>10543</v>
      </c>
    </row>
    <row r="6899" spans="1:2" x14ac:dyDescent="0.25">
      <c r="A6899" s="78" t="s">
        <v>10123</v>
      </c>
      <c r="B6899" s="78" t="s">
        <v>10543</v>
      </c>
    </row>
    <row r="6900" spans="1:2" x14ac:dyDescent="0.25">
      <c r="A6900" s="78" t="s">
        <v>10124</v>
      </c>
      <c r="B6900" s="78" t="s">
        <v>10543</v>
      </c>
    </row>
    <row r="6901" spans="1:2" x14ac:dyDescent="0.25">
      <c r="A6901" s="78" t="s">
        <v>10125</v>
      </c>
      <c r="B6901" s="78" t="s">
        <v>10543</v>
      </c>
    </row>
    <row r="6902" spans="1:2" x14ac:dyDescent="0.25">
      <c r="A6902" s="78" t="s">
        <v>10126</v>
      </c>
      <c r="B6902" s="78" t="s">
        <v>10543</v>
      </c>
    </row>
    <row r="6903" spans="1:2" x14ac:dyDescent="0.25">
      <c r="A6903" s="78" t="s">
        <v>10127</v>
      </c>
      <c r="B6903" s="78" t="s">
        <v>10543</v>
      </c>
    </row>
    <row r="6904" spans="1:2" x14ac:dyDescent="0.25">
      <c r="A6904" s="78" t="s">
        <v>10128</v>
      </c>
      <c r="B6904" s="78" t="s">
        <v>10543</v>
      </c>
    </row>
    <row r="6905" spans="1:2" x14ac:dyDescent="0.25">
      <c r="A6905" s="78" t="s">
        <v>10129</v>
      </c>
      <c r="B6905" s="78" t="s">
        <v>10543</v>
      </c>
    </row>
    <row r="6906" spans="1:2" x14ac:dyDescent="0.25">
      <c r="A6906" s="78" t="s">
        <v>10130</v>
      </c>
      <c r="B6906" s="78" t="s">
        <v>10543</v>
      </c>
    </row>
    <row r="6907" spans="1:2" x14ac:dyDescent="0.25">
      <c r="A6907" s="78" t="s">
        <v>10131</v>
      </c>
      <c r="B6907" s="78" t="s">
        <v>10543</v>
      </c>
    </row>
    <row r="6908" spans="1:2" x14ac:dyDescent="0.25">
      <c r="A6908" s="78" t="s">
        <v>10132</v>
      </c>
      <c r="B6908" s="78" t="s">
        <v>10543</v>
      </c>
    </row>
    <row r="6909" spans="1:2" x14ac:dyDescent="0.25">
      <c r="A6909" s="78" t="s">
        <v>10133</v>
      </c>
      <c r="B6909" s="78" t="s">
        <v>10543</v>
      </c>
    </row>
    <row r="6910" spans="1:2" x14ac:dyDescent="0.25">
      <c r="A6910" s="78" t="s">
        <v>10134</v>
      </c>
      <c r="B6910" s="78" t="s">
        <v>10543</v>
      </c>
    </row>
    <row r="6911" spans="1:2" x14ac:dyDescent="0.25">
      <c r="A6911" s="78" t="s">
        <v>10135</v>
      </c>
      <c r="B6911" s="78" t="s">
        <v>10543</v>
      </c>
    </row>
    <row r="6912" spans="1:2" x14ac:dyDescent="0.25">
      <c r="A6912" s="78" t="s">
        <v>10136</v>
      </c>
      <c r="B6912" s="78" t="s">
        <v>10543</v>
      </c>
    </row>
    <row r="6913" spans="1:2" x14ac:dyDescent="0.25">
      <c r="A6913" s="78" t="s">
        <v>10137</v>
      </c>
      <c r="B6913" s="78" t="s">
        <v>10543</v>
      </c>
    </row>
    <row r="6914" spans="1:2" x14ac:dyDescent="0.25">
      <c r="A6914" s="78" t="s">
        <v>10138</v>
      </c>
      <c r="B6914" s="78" t="s">
        <v>10543</v>
      </c>
    </row>
    <row r="6915" spans="1:2" x14ac:dyDescent="0.25">
      <c r="A6915" s="78" t="s">
        <v>10139</v>
      </c>
      <c r="B6915" s="78" t="s">
        <v>10543</v>
      </c>
    </row>
    <row r="6916" spans="1:2" x14ac:dyDescent="0.25">
      <c r="A6916" s="78" t="s">
        <v>10140</v>
      </c>
      <c r="B6916" s="78" t="s">
        <v>10543</v>
      </c>
    </row>
    <row r="6917" spans="1:2" x14ac:dyDescent="0.25">
      <c r="A6917" s="78" t="s">
        <v>10141</v>
      </c>
      <c r="B6917" s="78" t="s">
        <v>10543</v>
      </c>
    </row>
    <row r="6918" spans="1:2" x14ac:dyDescent="0.25">
      <c r="A6918" s="78" t="s">
        <v>10142</v>
      </c>
      <c r="B6918" s="78" t="s">
        <v>10543</v>
      </c>
    </row>
    <row r="6919" spans="1:2" x14ac:dyDescent="0.25">
      <c r="A6919" s="78" t="s">
        <v>10143</v>
      </c>
      <c r="B6919" s="78" t="s">
        <v>10543</v>
      </c>
    </row>
    <row r="6920" spans="1:2" x14ac:dyDescent="0.25">
      <c r="A6920" s="78" t="s">
        <v>10144</v>
      </c>
      <c r="B6920" s="78" t="s">
        <v>10543</v>
      </c>
    </row>
    <row r="6921" spans="1:2" x14ac:dyDescent="0.25">
      <c r="A6921" s="78" t="s">
        <v>10145</v>
      </c>
      <c r="B6921" s="78" t="s">
        <v>10543</v>
      </c>
    </row>
    <row r="6922" spans="1:2" x14ac:dyDescent="0.25">
      <c r="A6922" s="78" t="s">
        <v>10146</v>
      </c>
      <c r="B6922" s="78" t="s">
        <v>10543</v>
      </c>
    </row>
    <row r="6923" spans="1:2" x14ac:dyDescent="0.25">
      <c r="A6923" s="78" t="s">
        <v>10147</v>
      </c>
      <c r="B6923" s="78" t="s">
        <v>10543</v>
      </c>
    </row>
    <row r="6924" spans="1:2" x14ac:dyDescent="0.25">
      <c r="A6924" s="78" t="s">
        <v>10148</v>
      </c>
      <c r="B6924" s="78" t="s">
        <v>10543</v>
      </c>
    </row>
    <row r="6925" spans="1:2" x14ac:dyDescent="0.25">
      <c r="A6925" s="78" t="s">
        <v>10149</v>
      </c>
      <c r="B6925" s="78" t="s">
        <v>10543</v>
      </c>
    </row>
    <row r="6926" spans="1:2" x14ac:dyDescent="0.25">
      <c r="A6926" s="78" t="s">
        <v>10150</v>
      </c>
      <c r="B6926" s="78" t="s">
        <v>10543</v>
      </c>
    </row>
    <row r="6927" spans="1:2" x14ac:dyDescent="0.25">
      <c r="A6927" s="78" t="s">
        <v>10151</v>
      </c>
      <c r="B6927" s="78" t="s">
        <v>10543</v>
      </c>
    </row>
    <row r="6928" spans="1:2" x14ac:dyDescent="0.25">
      <c r="A6928" s="78" t="s">
        <v>10152</v>
      </c>
      <c r="B6928" s="78" t="s">
        <v>10543</v>
      </c>
    </row>
    <row r="6929" spans="1:2" x14ac:dyDescent="0.25">
      <c r="A6929" s="78" t="s">
        <v>10153</v>
      </c>
      <c r="B6929" s="78" t="s">
        <v>10543</v>
      </c>
    </row>
    <row r="6930" spans="1:2" x14ac:dyDescent="0.25">
      <c r="A6930" s="78" t="s">
        <v>10154</v>
      </c>
      <c r="B6930" s="78" t="s">
        <v>10543</v>
      </c>
    </row>
    <row r="6931" spans="1:2" x14ac:dyDescent="0.25">
      <c r="A6931" s="78" t="s">
        <v>10155</v>
      </c>
      <c r="B6931" s="78" t="s">
        <v>10543</v>
      </c>
    </row>
    <row r="6932" spans="1:2" x14ac:dyDescent="0.25">
      <c r="A6932" s="78" t="s">
        <v>10156</v>
      </c>
      <c r="B6932" s="78" t="s">
        <v>10543</v>
      </c>
    </row>
    <row r="6933" spans="1:2" x14ac:dyDescent="0.25">
      <c r="A6933" s="78" t="s">
        <v>10157</v>
      </c>
      <c r="B6933" s="78" t="s">
        <v>10543</v>
      </c>
    </row>
    <row r="6934" spans="1:2" x14ac:dyDescent="0.25">
      <c r="A6934" s="78" t="s">
        <v>10158</v>
      </c>
      <c r="B6934" s="78" t="s">
        <v>10543</v>
      </c>
    </row>
    <row r="6935" spans="1:2" x14ac:dyDescent="0.25">
      <c r="A6935" s="78" t="s">
        <v>10159</v>
      </c>
      <c r="B6935" s="78" t="s">
        <v>10543</v>
      </c>
    </row>
    <row r="6936" spans="1:2" x14ac:dyDescent="0.25">
      <c r="A6936" s="78" t="s">
        <v>10160</v>
      </c>
      <c r="B6936" s="78" t="s">
        <v>10543</v>
      </c>
    </row>
    <row r="6937" spans="1:2" x14ac:dyDescent="0.25">
      <c r="A6937" s="78" t="s">
        <v>10161</v>
      </c>
      <c r="B6937" s="78" t="s">
        <v>10543</v>
      </c>
    </row>
    <row r="6938" spans="1:2" x14ac:dyDescent="0.25">
      <c r="A6938" s="78" t="s">
        <v>10162</v>
      </c>
      <c r="B6938" s="78" t="s">
        <v>10543</v>
      </c>
    </row>
    <row r="6939" spans="1:2" x14ac:dyDescent="0.25">
      <c r="A6939" s="78" t="s">
        <v>10163</v>
      </c>
      <c r="B6939" s="78" t="s">
        <v>10543</v>
      </c>
    </row>
    <row r="6940" spans="1:2" x14ac:dyDescent="0.25">
      <c r="A6940" s="78" t="s">
        <v>10164</v>
      </c>
      <c r="B6940" s="78" t="s">
        <v>10543</v>
      </c>
    </row>
    <row r="6941" spans="1:2" x14ac:dyDescent="0.25">
      <c r="A6941" s="78" t="s">
        <v>10165</v>
      </c>
      <c r="B6941" s="78" t="s">
        <v>10543</v>
      </c>
    </row>
    <row r="6942" spans="1:2" x14ac:dyDescent="0.25">
      <c r="A6942" s="78" t="s">
        <v>10166</v>
      </c>
      <c r="B6942" s="78" t="s">
        <v>10543</v>
      </c>
    </row>
    <row r="6943" spans="1:2" x14ac:dyDescent="0.25">
      <c r="A6943" s="78" t="s">
        <v>10167</v>
      </c>
      <c r="B6943" s="78" t="s">
        <v>10543</v>
      </c>
    </row>
    <row r="6944" spans="1:2" x14ac:dyDescent="0.25">
      <c r="A6944" s="78" t="s">
        <v>10168</v>
      </c>
      <c r="B6944" s="78" t="s">
        <v>10543</v>
      </c>
    </row>
    <row r="6945" spans="1:2" x14ac:dyDescent="0.25">
      <c r="A6945" s="78" t="s">
        <v>10169</v>
      </c>
      <c r="B6945" s="78" t="s">
        <v>10543</v>
      </c>
    </row>
    <row r="6946" spans="1:2" x14ac:dyDescent="0.25">
      <c r="A6946" s="78" t="s">
        <v>10170</v>
      </c>
      <c r="B6946" s="78" t="s">
        <v>10543</v>
      </c>
    </row>
    <row r="6947" spans="1:2" x14ac:dyDescent="0.25">
      <c r="A6947" s="78" t="s">
        <v>10171</v>
      </c>
      <c r="B6947" s="78" t="s">
        <v>10543</v>
      </c>
    </row>
    <row r="6948" spans="1:2" x14ac:dyDescent="0.25">
      <c r="A6948" s="78" t="s">
        <v>10172</v>
      </c>
      <c r="B6948" s="78" t="s">
        <v>10543</v>
      </c>
    </row>
    <row r="6949" spans="1:2" x14ac:dyDescent="0.25">
      <c r="A6949" s="78" t="s">
        <v>10173</v>
      </c>
      <c r="B6949" s="78" t="s">
        <v>10543</v>
      </c>
    </row>
    <row r="6950" spans="1:2" x14ac:dyDescent="0.25">
      <c r="A6950" s="78" t="s">
        <v>10174</v>
      </c>
      <c r="B6950" s="78" t="s">
        <v>10543</v>
      </c>
    </row>
    <row r="6951" spans="1:2" x14ac:dyDescent="0.25">
      <c r="A6951" s="78" t="s">
        <v>10175</v>
      </c>
      <c r="B6951" s="78" t="s">
        <v>10543</v>
      </c>
    </row>
    <row r="6952" spans="1:2" x14ac:dyDescent="0.25">
      <c r="A6952" s="78" t="s">
        <v>10176</v>
      </c>
      <c r="B6952" s="78" t="s">
        <v>10543</v>
      </c>
    </row>
    <row r="6953" spans="1:2" x14ac:dyDescent="0.25">
      <c r="A6953" s="78" t="s">
        <v>10177</v>
      </c>
      <c r="B6953" s="78" t="s">
        <v>10543</v>
      </c>
    </row>
    <row r="6954" spans="1:2" x14ac:dyDescent="0.25">
      <c r="A6954" s="78" t="s">
        <v>10178</v>
      </c>
      <c r="B6954" s="78" t="s">
        <v>10543</v>
      </c>
    </row>
    <row r="6955" spans="1:2" x14ac:dyDescent="0.25">
      <c r="A6955" s="78" t="s">
        <v>10179</v>
      </c>
      <c r="B6955" s="78" t="s">
        <v>10543</v>
      </c>
    </row>
    <row r="6956" spans="1:2" x14ac:dyDescent="0.25">
      <c r="A6956" s="78" t="s">
        <v>10180</v>
      </c>
      <c r="B6956" s="78" t="s">
        <v>10543</v>
      </c>
    </row>
    <row r="6957" spans="1:2" x14ac:dyDescent="0.25">
      <c r="A6957" s="78" t="s">
        <v>10181</v>
      </c>
      <c r="B6957" s="78" t="s">
        <v>10543</v>
      </c>
    </row>
    <row r="6958" spans="1:2" x14ac:dyDescent="0.25">
      <c r="A6958" s="78" t="s">
        <v>10182</v>
      </c>
      <c r="B6958" s="78" t="s">
        <v>10543</v>
      </c>
    </row>
    <row r="6959" spans="1:2" x14ac:dyDescent="0.25">
      <c r="A6959" s="78" t="s">
        <v>10183</v>
      </c>
      <c r="B6959" s="78" t="s">
        <v>10543</v>
      </c>
    </row>
    <row r="6960" spans="1:2" x14ac:dyDescent="0.25">
      <c r="A6960" s="78" t="s">
        <v>10184</v>
      </c>
      <c r="B6960" s="78" t="s">
        <v>10543</v>
      </c>
    </row>
    <row r="6961" spans="1:2" x14ac:dyDescent="0.25">
      <c r="A6961" s="78" t="s">
        <v>10185</v>
      </c>
      <c r="B6961" s="78" t="s">
        <v>10543</v>
      </c>
    </row>
    <row r="6962" spans="1:2" x14ac:dyDescent="0.25">
      <c r="A6962" s="78" t="s">
        <v>10186</v>
      </c>
      <c r="B6962" s="78" t="s">
        <v>10543</v>
      </c>
    </row>
    <row r="6963" spans="1:2" x14ac:dyDescent="0.25">
      <c r="A6963" s="78" t="s">
        <v>10187</v>
      </c>
      <c r="B6963" s="78" t="s">
        <v>10543</v>
      </c>
    </row>
    <row r="6964" spans="1:2" x14ac:dyDescent="0.25">
      <c r="A6964" s="78" t="s">
        <v>10188</v>
      </c>
      <c r="B6964" s="78" t="s">
        <v>10543</v>
      </c>
    </row>
    <row r="6965" spans="1:2" x14ac:dyDescent="0.25">
      <c r="A6965" s="78" t="s">
        <v>10189</v>
      </c>
      <c r="B6965" s="78" t="s">
        <v>10543</v>
      </c>
    </row>
    <row r="6966" spans="1:2" x14ac:dyDescent="0.25">
      <c r="A6966" s="78" t="s">
        <v>10190</v>
      </c>
      <c r="B6966" s="78" t="s">
        <v>10543</v>
      </c>
    </row>
    <row r="6967" spans="1:2" x14ac:dyDescent="0.25">
      <c r="A6967" s="78" t="s">
        <v>10191</v>
      </c>
      <c r="B6967" s="78" t="s">
        <v>10543</v>
      </c>
    </row>
    <row r="6968" spans="1:2" x14ac:dyDescent="0.25">
      <c r="A6968" s="78" t="s">
        <v>10192</v>
      </c>
      <c r="B6968" s="78" t="s">
        <v>10543</v>
      </c>
    </row>
    <row r="6969" spans="1:2" x14ac:dyDescent="0.25">
      <c r="A6969" s="78" t="s">
        <v>10193</v>
      </c>
      <c r="B6969" s="78" t="s">
        <v>10543</v>
      </c>
    </row>
    <row r="6970" spans="1:2" x14ac:dyDescent="0.25">
      <c r="A6970" s="78" t="s">
        <v>10194</v>
      </c>
      <c r="B6970" s="78" t="s">
        <v>10543</v>
      </c>
    </row>
    <row r="6971" spans="1:2" x14ac:dyDescent="0.25">
      <c r="A6971" s="78" t="s">
        <v>10195</v>
      </c>
      <c r="B6971" s="78" t="s">
        <v>10543</v>
      </c>
    </row>
    <row r="6972" spans="1:2" x14ac:dyDescent="0.25">
      <c r="A6972" s="78" t="s">
        <v>10196</v>
      </c>
      <c r="B6972" s="78" t="s">
        <v>10543</v>
      </c>
    </row>
    <row r="6973" spans="1:2" x14ac:dyDescent="0.25">
      <c r="A6973" s="78" t="s">
        <v>10197</v>
      </c>
      <c r="B6973" s="78" t="s">
        <v>10543</v>
      </c>
    </row>
    <row r="6974" spans="1:2" x14ac:dyDescent="0.25">
      <c r="A6974" s="78" t="s">
        <v>10198</v>
      </c>
      <c r="B6974" s="78" t="s">
        <v>10543</v>
      </c>
    </row>
    <row r="6975" spans="1:2" x14ac:dyDescent="0.25">
      <c r="A6975" s="78" t="s">
        <v>10199</v>
      </c>
      <c r="B6975" s="78" t="s">
        <v>10543</v>
      </c>
    </row>
    <row r="6976" spans="1:2" x14ac:dyDescent="0.25">
      <c r="A6976" s="78" t="s">
        <v>10200</v>
      </c>
      <c r="B6976" s="78" t="s">
        <v>10543</v>
      </c>
    </row>
    <row r="6977" spans="1:2" x14ac:dyDescent="0.25">
      <c r="A6977" s="78" t="s">
        <v>10201</v>
      </c>
      <c r="B6977" s="78" t="s">
        <v>10543</v>
      </c>
    </row>
    <row r="6978" spans="1:2" x14ac:dyDescent="0.25">
      <c r="A6978" s="78" t="s">
        <v>10202</v>
      </c>
      <c r="B6978" s="78" t="s">
        <v>10543</v>
      </c>
    </row>
    <row r="6979" spans="1:2" x14ac:dyDescent="0.25">
      <c r="A6979" s="78" t="s">
        <v>10203</v>
      </c>
      <c r="B6979" s="78" t="s">
        <v>10543</v>
      </c>
    </row>
    <row r="6980" spans="1:2" x14ac:dyDescent="0.25">
      <c r="A6980" s="78" t="s">
        <v>10204</v>
      </c>
      <c r="B6980" s="78" t="s">
        <v>10543</v>
      </c>
    </row>
    <row r="6981" spans="1:2" x14ac:dyDescent="0.25">
      <c r="A6981" s="78" t="s">
        <v>10205</v>
      </c>
      <c r="B6981" s="78" t="s">
        <v>10543</v>
      </c>
    </row>
    <row r="6982" spans="1:2" x14ac:dyDescent="0.25">
      <c r="A6982" s="78" t="s">
        <v>10206</v>
      </c>
      <c r="B6982" s="78" t="s">
        <v>10543</v>
      </c>
    </row>
    <row r="6983" spans="1:2" x14ac:dyDescent="0.25">
      <c r="A6983" s="78" t="s">
        <v>10207</v>
      </c>
      <c r="B6983" s="78" t="s">
        <v>10543</v>
      </c>
    </row>
    <row r="6984" spans="1:2" x14ac:dyDescent="0.25">
      <c r="A6984" s="78" t="s">
        <v>10208</v>
      </c>
      <c r="B6984" s="78" t="s">
        <v>10543</v>
      </c>
    </row>
    <row r="6985" spans="1:2" x14ac:dyDescent="0.25">
      <c r="A6985" s="78" t="s">
        <v>10209</v>
      </c>
      <c r="B6985" s="78" t="s">
        <v>10543</v>
      </c>
    </row>
    <row r="6986" spans="1:2" x14ac:dyDescent="0.25">
      <c r="A6986" s="78" t="s">
        <v>10210</v>
      </c>
      <c r="B6986" s="78" t="s">
        <v>10543</v>
      </c>
    </row>
    <row r="6987" spans="1:2" x14ac:dyDescent="0.25">
      <c r="A6987" s="78" t="s">
        <v>10211</v>
      </c>
      <c r="B6987" s="78" t="s">
        <v>10543</v>
      </c>
    </row>
    <row r="6988" spans="1:2" x14ac:dyDescent="0.25">
      <c r="A6988" s="78" t="s">
        <v>10212</v>
      </c>
      <c r="B6988" s="78" t="s">
        <v>10543</v>
      </c>
    </row>
    <row r="6989" spans="1:2" x14ac:dyDescent="0.25">
      <c r="A6989" s="78" t="s">
        <v>10213</v>
      </c>
      <c r="B6989" s="78" t="s">
        <v>10543</v>
      </c>
    </row>
    <row r="6990" spans="1:2" x14ac:dyDescent="0.25">
      <c r="A6990" s="78" t="s">
        <v>10214</v>
      </c>
      <c r="B6990" s="78" t="s">
        <v>10543</v>
      </c>
    </row>
    <row r="6991" spans="1:2" x14ac:dyDescent="0.25">
      <c r="A6991" s="78" t="s">
        <v>10215</v>
      </c>
      <c r="B6991" s="78" t="s">
        <v>10543</v>
      </c>
    </row>
    <row r="6992" spans="1:2" x14ac:dyDescent="0.25">
      <c r="A6992" s="78" t="s">
        <v>10216</v>
      </c>
      <c r="B6992" s="78" t="s">
        <v>10543</v>
      </c>
    </row>
    <row r="6993" spans="1:2" x14ac:dyDescent="0.25">
      <c r="A6993" s="78" t="s">
        <v>10217</v>
      </c>
      <c r="B6993" s="78" t="s">
        <v>10543</v>
      </c>
    </row>
    <row r="6994" spans="1:2" x14ac:dyDescent="0.25">
      <c r="A6994" s="78" t="s">
        <v>10218</v>
      </c>
      <c r="B6994" s="78" t="s">
        <v>10543</v>
      </c>
    </row>
    <row r="6995" spans="1:2" x14ac:dyDescent="0.25">
      <c r="A6995" s="78" t="s">
        <v>10219</v>
      </c>
      <c r="B6995" s="78" t="s">
        <v>10543</v>
      </c>
    </row>
    <row r="6996" spans="1:2" x14ac:dyDescent="0.25">
      <c r="A6996" s="78" t="s">
        <v>10220</v>
      </c>
      <c r="B6996" s="78" t="s">
        <v>10543</v>
      </c>
    </row>
    <row r="6997" spans="1:2" x14ac:dyDescent="0.25">
      <c r="A6997" s="78" t="s">
        <v>10221</v>
      </c>
      <c r="B6997" s="78" t="s">
        <v>10543</v>
      </c>
    </row>
    <row r="6998" spans="1:2" x14ac:dyDescent="0.25">
      <c r="A6998" s="78" t="s">
        <v>10222</v>
      </c>
      <c r="B6998" s="78" t="s">
        <v>10543</v>
      </c>
    </row>
    <row r="6999" spans="1:2" x14ac:dyDescent="0.25">
      <c r="A6999" s="78" t="s">
        <v>10223</v>
      </c>
      <c r="B6999" s="78" t="s">
        <v>10543</v>
      </c>
    </row>
    <row r="7000" spans="1:2" x14ac:dyDescent="0.25">
      <c r="A7000" s="78" t="s">
        <v>10224</v>
      </c>
      <c r="B7000" s="78" t="s">
        <v>10543</v>
      </c>
    </row>
    <row r="7001" spans="1:2" x14ac:dyDescent="0.25">
      <c r="A7001" s="78" t="s">
        <v>10225</v>
      </c>
      <c r="B7001" s="78" t="s">
        <v>10543</v>
      </c>
    </row>
    <row r="7002" spans="1:2" x14ac:dyDescent="0.25">
      <c r="A7002" s="78" t="s">
        <v>10226</v>
      </c>
      <c r="B7002" s="78" t="s">
        <v>10543</v>
      </c>
    </row>
    <row r="7003" spans="1:2" x14ac:dyDescent="0.25">
      <c r="A7003" s="78" t="s">
        <v>10227</v>
      </c>
      <c r="B7003" s="78" t="s">
        <v>10543</v>
      </c>
    </row>
    <row r="7004" spans="1:2" x14ac:dyDescent="0.25">
      <c r="A7004" s="78" t="s">
        <v>10228</v>
      </c>
      <c r="B7004" s="78" t="s">
        <v>10543</v>
      </c>
    </row>
    <row r="7005" spans="1:2" x14ac:dyDescent="0.25">
      <c r="A7005" s="78" t="s">
        <v>10229</v>
      </c>
      <c r="B7005" s="78" t="s">
        <v>10543</v>
      </c>
    </row>
    <row r="7006" spans="1:2" x14ac:dyDescent="0.25">
      <c r="A7006" s="78" t="s">
        <v>10230</v>
      </c>
      <c r="B7006" s="78" t="s">
        <v>10543</v>
      </c>
    </row>
    <row r="7007" spans="1:2" x14ac:dyDescent="0.25">
      <c r="A7007" s="78" t="s">
        <v>10231</v>
      </c>
      <c r="B7007" s="78" t="s">
        <v>10543</v>
      </c>
    </row>
    <row r="7008" spans="1:2" x14ac:dyDescent="0.25">
      <c r="A7008" s="78" t="s">
        <v>10232</v>
      </c>
      <c r="B7008" s="78" t="s">
        <v>10543</v>
      </c>
    </row>
    <row r="7009" spans="1:2" x14ac:dyDescent="0.25">
      <c r="A7009" s="78" t="s">
        <v>10233</v>
      </c>
      <c r="B7009" s="78" t="s">
        <v>10543</v>
      </c>
    </row>
    <row r="7010" spans="1:2" x14ac:dyDescent="0.25">
      <c r="A7010" s="78" t="s">
        <v>10234</v>
      </c>
      <c r="B7010" s="78" t="s">
        <v>10543</v>
      </c>
    </row>
    <row r="7011" spans="1:2" x14ac:dyDescent="0.25">
      <c r="A7011" s="78" t="s">
        <v>10235</v>
      </c>
      <c r="B7011" s="78" t="s">
        <v>10543</v>
      </c>
    </row>
    <row r="7012" spans="1:2" x14ac:dyDescent="0.25">
      <c r="A7012" s="78" t="s">
        <v>10236</v>
      </c>
      <c r="B7012" s="78" t="s">
        <v>10543</v>
      </c>
    </row>
    <row r="7013" spans="1:2" x14ac:dyDescent="0.25">
      <c r="A7013" s="78" t="s">
        <v>10237</v>
      </c>
      <c r="B7013" s="78" t="s">
        <v>10543</v>
      </c>
    </row>
    <row r="7014" spans="1:2" x14ac:dyDescent="0.25">
      <c r="A7014" s="78" t="s">
        <v>10238</v>
      </c>
      <c r="B7014" s="78" t="s">
        <v>10543</v>
      </c>
    </row>
    <row r="7015" spans="1:2" x14ac:dyDescent="0.25">
      <c r="A7015" s="78" t="s">
        <v>10239</v>
      </c>
      <c r="B7015" s="78" t="s">
        <v>10543</v>
      </c>
    </row>
    <row r="7016" spans="1:2" x14ac:dyDescent="0.25">
      <c r="A7016" s="78" t="s">
        <v>10240</v>
      </c>
      <c r="B7016" s="78" t="s">
        <v>10543</v>
      </c>
    </row>
    <row r="7017" spans="1:2" x14ac:dyDescent="0.25">
      <c r="A7017" s="78" t="s">
        <v>10241</v>
      </c>
      <c r="B7017" s="78" t="s">
        <v>10543</v>
      </c>
    </row>
    <row r="7018" spans="1:2" x14ac:dyDescent="0.25">
      <c r="A7018" s="78" t="s">
        <v>10242</v>
      </c>
      <c r="B7018" s="78" t="s">
        <v>10543</v>
      </c>
    </row>
    <row r="7019" spans="1:2" x14ac:dyDescent="0.25">
      <c r="A7019" s="78" t="s">
        <v>10243</v>
      </c>
      <c r="B7019" s="78" t="s">
        <v>10543</v>
      </c>
    </row>
    <row r="7020" spans="1:2" x14ac:dyDescent="0.25">
      <c r="A7020" s="78" t="s">
        <v>10244</v>
      </c>
      <c r="B7020" s="78" t="s">
        <v>10543</v>
      </c>
    </row>
    <row r="7021" spans="1:2" x14ac:dyDescent="0.25">
      <c r="A7021" s="78" t="s">
        <v>10245</v>
      </c>
      <c r="B7021" s="78" t="s">
        <v>10543</v>
      </c>
    </row>
    <row r="7022" spans="1:2" x14ac:dyDescent="0.25">
      <c r="A7022" s="78" t="s">
        <v>10246</v>
      </c>
      <c r="B7022" s="78" t="s">
        <v>10543</v>
      </c>
    </row>
    <row r="7023" spans="1:2" x14ac:dyDescent="0.25">
      <c r="A7023" s="78" t="s">
        <v>10247</v>
      </c>
      <c r="B7023" s="78" t="s">
        <v>10543</v>
      </c>
    </row>
    <row r="7024" spans="1:2" x14ac:dyDescent="0.25">
      <c r="A7024" s="78" t="s">
        <v>10248</v>
      </c>
      <c r="B7024" s="78" t="s">
        <v>10543</v>
      </c>
    </row>
    <row r="7025" spans="1:2" x14ac:dyDescent="0.25">
      <c r="A7025" s="78" t="s">
        <v>10249</v>
      </c>
      <c r="B7025" s="78" t="s">
        <v>10543</v>
      </c>
    </row>
    <row r="7026" spans="1:2" x14ac:dyDescent="0.25">
      <c r="A7026" s="78" t="s">
        <v>10250</v>
      </c>
      <c r="B7026" s="78" t="s">
        <v>10543</v>
      </c>
    </row>
    <row r="7027" spans="1:2" x14ac:dyDescent="0.25">
      <c r="A7027" s="78" t="s">
        <v>10251</v>
      </c>
      <c r="B7027" s="78" t="s">
        <v>10543</v>
      </c>
    </row>
    <row r="7028" spans="1:2" x14ac:dyDescent="0.25">
      <c r="A7028" s="78" t="s">
        <v>10252</v>
      </c>
      <c r="B7028" s="78" t="s">
        <v>10543</v>
      </c>
    </row>
    <row r="7029" spans="1:2" x14ac:dyDescent="0.25">
      <c r="A7029" s="78" t="s">
        <v>10253</v>
      </c>
      <c r="B7029" s="78" t="s">
        <v>10543</v>
      </c>
    </row>
    <row r="7030" spans="1:2" x14ac:dyDescent="0.25">
      <c r="A7030" s="78" t="s">
        <v>10254</v>
      </c>
      <c r="B7030" s="78" t="s">
        <v>10543</v>
      </c>
    </row>
    <row r="7031" spans="1:2" x14ac:dyDescent="0.25">
      <c r="A7031" s="78" t="s">
        <v>10255</v>
      </c>
      <c r="B7031" s="78" t="s">
        <v>10543</v>
      </c>
    </row>
    <row r="7032" spans="1:2" x14ac:dyDescent="0.25">
      <c r="A7032" s="78" t="s">
        <v>10256</v>
      </c>
      <c r="B7032" s="78" t="s">
        <v>10543</v>
      </c>
    </row>
    <row r="7033" spans="1:2" x14ac:dyDescent="0.25">
      <c r="A7033" s="78" t="s">
        <v>10257</v>
      </c>
      <c r="B7033" s="78" t="s">
        <v>10543</v>
      </c>
    </row>
    <row r="7034" spans="1:2" x14ac:dyDescent="0.25">
      <c r="A7034" s="78" t="s">
        <v>10258</v>
      </c>
      <c r="B7034" s="78" t="s">
        <v>10543</v>
      </c>
    </row>
    <row r="7035" spans="1:2" x14ac:dyDescent="0.25">
      <c r="A7035" s="78" t="s">
        <v>10259</v>
      </c>
      <c r="B7035" s="78" t="s">
        <v>10543</v>
      </c>
    </row>
    <row r="7036" spans="1:2" x14ac:dyDescent="0.25">
      <c r="A7036" s="78" t="s">
        <v>10260</v>
      </c>
      <c r="B7036" s="78" t="s">
        <v>10543</v>
      </c>
    </row>
    <row r="7037" spans="1:2" x14ac:dyDescent="0.25">
      <c r="A7037" s="78" t="s">
        <v>10261</v>
      </c>
      <c r="B7037" s="78" t="s">
        <v>10543</v>
      </c>
    </row>
    <row r="7038" spans="1:2" x14ac:dyDescent="0.25">
      <c r="A7038" s="78" t="s">
        <v>10262</v>
      </c>
      <c r="B7038" s="78" t="s">
        <v>10543</v>
      </c>
    </row>
    <row r="7039" spans="1:2" x14ac:dyDescent="0.25">
      <c r="A7039" s="78" t="s">
        <v>10263</v>
      </c>
      <c r="B7039" s="78" t="s">
        <v>10543</v>
      </c>
    </row>
    <row r="7040" spans="1:2" x14ac:dyDescent="0.25">
      <c r="A7040" s="78" t="s">
        <v>10264</v>
      </c>
      <c r="B7040" s="78" t="s">
        <v>10543</v>
      </c>
    </row>
    <row r="7041" spans="1:2" x14ac:dyDescent="0.25">
      <c r="A7041" s="78" t="s">
        <v>10265</v>
      </c>
      <c r="B7041" s="78" t="s">
        <v>10543</v>
      </c>
    </row>
    <row r="7042" spans="1:2" x14ac:dyDescent="0.25">
      <c r="A7042" s="78" t="s">
        <v>10266</v>
      </c>
      <c r="B7042" s="78" t="s">
        <v>10543</v>
      </c>
    </row>
    <row r="7043" spans="1:2" x14ac:dyDescent="0.25">
      <c r="A7043" s="78" t="s">
        <v>10267</v>
      </c>
      <c r="B7043" s="78" t="s">
        <v>10543</v>
      </c>
    </row>
    <row r="7044" spans="1:2" x14ac:dyDescent="0.25">
      <c r="A7044" s="78" t="s">
        <v>10268</v>
      </c>
      <c r="B7044" s="78" t="s">
        <v>10543</v>
      </c>
    </row>
    <row r="7045" spans="1:2" x14ac:dyDescent="0.25">
      <c r="A7045" s="78" t="s">
        <v>10269</v>
      </c>
      <c r="B7045" s="78" t="s">
        <v>10543</v>
      </c>
    </row>
    <row r="7046" spans="1:2" x14ac:dyDescent="0.25">
      <c r="A7046" s="78" t="s">
        <v>10270</v>
      </c>
      <c r="B7046" s="78" t="s">
        <v>10543</v>
      </c>
    </row>
    <row r="7047" spans="1:2" x14ac:dyDescent="0.25">
      <c r="A7047" s="78" t="s">
        <v>10271</v>
      </c>
      <c r="B7047" s="78" t="s">
        <v>10543</v>
      </c>
    </row>
    <row r="7048" spans="1:2" x14ac:dyDescent="0.25">
      <c r="A7048" s="78" t="s">
        <v>10272</v>
      </c>
      <c r="B7048" s="78" t="s">
        <v>10543</v>
      </c>
    </row>
    <row r="7049" spans="1:2" x14ac:dyDescent="0.25">
      <c r="A7049" s="78" t="s">
        <v>10273</v>
      </c>
      <c r="B7049" s="78" t="s">
        <v>10543</v>
      </c>
    </row>
    <row r="7050" spans="1:2" x14ac:dyDescent="0.25">
      <c r="A7050" s="78" t="s">
        <v>10274</v>
      </c>
      <c r="B7050" s="78" t="s">
        <v>10543</v>
      </c>
    </row>
    <row r="7051" spans="1:2" x14ac:dyDescent="0.25">
      <c r="A7051" s="78" t="s">
        <v>10275</v>
      </c>
      <c r="B7051" s="78" t="s">
        <v>10543</v>
      </c>
    </row>
    <row r="7052" spans="1:2" x14ac:dyDescent="0.25">
      <c r="A7052" s="78" t="s">
        <v>10276</v>
      </c>
      <c r="B7052" s="78" t="s">
        <v>10543</v>
      </c>
    </row>
    <row r="7053" spans="1:2" x14ac:dyDescent="0.25">
      <c r="A7053" s="78" t="s">
        <v>10277</v>
      </c>
      <c r="B7053" s="78" t="s">
        <v>10543</v>
      </c>
    </row>
    <row r="7054" spans="1:2" x14ac:dyDescent="0.25">
      <c r="A7054" s="78" t="s">
        <v>10278</v>
      </c>
      <c r="B7054" s="78" t="s">
        <v>10543</v>
      </c>
    </row>
    <row r="7055" spans="1:2" x14ac:dyDescent="0.25">
      <c r="A7055" s="78" t="s">
        <v>10279</v>
      </c>
      <c r="B7055" s="78" t="s">
        <v>10543</v>
      </c>
    </row>
    <row r="7056" spans="1:2" x14ac:dyDescent="0.25">
      <c r="A7056" s="78" t="s">
        <v>10280</v>
      </c>
      <c r="B7056" s="78" t="s">
        <v>10543</v>
      </c>
    </row>
    <row r="7057" spans="1:2" x14ac:dyDescent="0.25">
      <c r="A7057" s="78" t="s">
        <v>10281</v>
      </c>
      <c r="B7057" s="78" t="s">
        <v>10543</v>
      </c>
    </row>
    <row r="7058" spans="1:2" x14ac:dyDescent="0.25">
      <c r="A7058" s="78" t="s">
        <v>10282</v>
      </c>
      <c r="B7058" s="78" t="s">
        <v>10543</v>
      </c>
    </row>
    <row r="7059" spans="1:2" x14ac:dyDescent="0.25">
      <c r="A7059" s="78" t="s">
        <v>10283</v>
      </c>
      <c r="B7059" s="78" t="s">
        <v>10543</v>
      </c>
    </row>
    <row r="7060" spans="1:2" x14ac:dyDescent="0.25">
      <c r="A7060" s="78" t="s">
        <v>10284</v>
      </c>
      <c r="B7060" s="78" t="s">
        <v>10543</v>
      </c>
    </row>
    <row r="7061" spans="1:2" x14ac:dyDescent="0.25">
      <c r="A7061" s="78" t="s">
        <v>10285</v>
      </c>
      <c r="B7061" s="78" t="s">
        <v>10543</v>
      </c>
    </row>
    <row r="7062" spans="1:2" x14ac:dyDescent="0.25">
      <c r="A7062" s="78" t="s">
        <v>10286</v>
      </c>
      <c r="B7062" s="78" t="s">
        <v>10543</v>
      </c>
    </row>
    <row r="7063" spans="1:2" x14ac:dyDescent="0.25">
      <c r="A7063" s="78" t="s">
        <v>10287</v>
      </c>
      <c r="B7063" s="78" t="s">
        <v>10543</v>
      </c>
    </row>
    <row r="7064" spans="1:2" x14ac:dyDescent="0.25">
      <c r="A7064" s="78" t="s">
        <v>10288</v>
      </c>
      <c r="B7064" s="78" t="s">
        <v>10543</v>
      </c>
    </row>
    <row r="7065" spans="1:2" x14ac:dyDescent="0.25">
      <c r="A7065" s="78" t="s">
        <v>10289</v>
      </c>
      <c r="B7065" s="78" t="s">
        <v>10543</v>
      </c>
    </row>
    <row r="7066" spans="1:2" x14ac:dyDescent="0.25">
      <c r="A7066" s="78" t="s">
        <v>10290</v>
      </c>
      <c r="B7066" s="78" t="s">
        <v>10543</v>
      </c>
    </row>
    <row r="7067" spans="1:2" x14ac:dyDescent="0.25">
      <c r="A7067" s="78" t="s">
        <v>10291</v>
      </c>
      <c r="B7067" s="78" t="s">
        <v>10543</v>
      </c>
    </row>
    <row r="7068" spans="1:2" x14ac:dyDescent="0.25">
      <c r="A7068" s="78" t="s">
        <v>10292</v>
      </c>
      <c r="B7068" s="78" t="s">
        <v>10543</v>
      </c>
    </row>
    <row r="7069" spans="1:2" x14ac:dyDescent="0.25">
      <c r="A7069" s="78" t="s">
        <v>10293</v>
      </c>
      <c r="B7069" s="78" t="s">
        <v>10543</v>
      </c>
    </row>
    <row r="7070" spans="1:2" x14ac:dyDescent="0.25">
      <c r="A7070" s="78" t="s">
        <v>10294</v>
      </c>
      <c r="B7070" s="78" t="s">
        <v>10543</v>
      </c>
    </row>
    <row r="7071" spans="1:2" x14ac:dyDescent="0.25">
      <c r="A7071" s="78" t="s">
        <v>10295</v>
      </c>
      <c r="B7071" s="78" t="s">
        <v>10543</v>
      </c>
    </row>
    <row r="7072" spans="1:2" x14ac:dyDescent="0.25">
      <c r="A7072" s="78" t="s">
        <v>10296</v>
      </c>
      <c r="B7072" s="78" t="s">
        <v>10543</v>
      </c>
    </row>
    <row r="7073" spans="1:2" x14ac:dyDescent="0.25">
      <c r="A7073" s="78" t="s">
        <v>10297</v>
      </c>
      <c r="B7073" s="78" t="s">
        <v>10543</v>
      </c>
    </row>
    <row r="7074" spans="1:2" x14ac:dyDescent="0.25">
      <c r="A7074" s="78" t="s">
        <v>10298</v>
      </c>
      <c r="B7074" s="78" t="s">
        <v>10543</v>
      </c>
    </row>
    <row r="7075" spans="1:2" x14ac:dyDescent="0.25">
      <c r="A7075" s="78" t="s">
        <v>10299</v>
      </c>
      <c r="B7075" s="78" t="s">
        <v>10543</v>
      </c>
    </row>
    <row r="7076" spans="1:2" x14ac:dyDescent="0.25">
      <c r="A7076" s="78" t="s">
        <v>10300</v>
      </c>
      <c r="B7076" s="78" t="s">
        <v>10543</v>
      </c>
    </row>
    <row r="7077" spans="1:2" x14ac:dyDescent="0.25">
      <c r="A7077" s="78" t="s">
        <v>10301</v>
      </c>
      <c r="B7077" s="78" t="s">
        <v>10543</v>
      </c>
    </row>
    <row r="7078" spans="1:2" x14ac:dyDescent="0.25">
      <c r="A7078" s="78" t="s">
        <v>10302</v>
      </c>
      <c r="B7078" s="78" t="s">
        <v>10543</v>
      </c>
    </row>
    <row r="7079" spans="1:2" x14ac:dyDescent="0.25">
      <c r="A7079" s="78" t="s">
        <v>10303</v>
      </c>
      <c r="B7079" s="78" t="s">
        <v>10543</v>
      </c>
    </row>
    <row r="7080" spans="1:2" x14ac:dyDescent="0.25">
      <c r="A7080" s="78" t="s">
        <v>10304</v>
      </c>
      <c r="B7080" s="78" t="s">
        <v>10543</v>
      </c>
    </row>
    <row r="7081" spans="1:2" x14ac:dyDescent="0.25">
      <c r="A7081" s="78" t="s">
        <v>10305</v>
      </c>
      <c r="B7081" s="78" t="s">
        <v>10543</v>
      </c>
    </row>
    <row r="7082" spans="1:2" x14ac:dyDescent="0.25">
      <c r="A7082" s="78" t="s">
        <v>10306</v>
      </c>
      <c r="B7082" s="78" t="s">
        <v>10543</v>
      </c>
    </row>
    <row r="7083" spans="1:2" x14ac:dyDescent="0.25">
      <c r="A7083" s="78" t="s">
        <v>10307</v>
      </c>
      <c r="B7083" s="78" t="s">
        <v>10543</v>
      </c>
    </row>
    <row r="7084" spans="1:2" x14ac:dyDescent="0.25">
      <c r="A7084" s="78" t="s">
        <v>10308</v>
      </c>
      <c r="B7084" s="78" t="s">
        <v>10543</v>
      </c>
    </row>
    <row r="7085" spans="1:2" x14ac:dyDescent="0.25">
      <c r="A7085" s="78" t="s">
        <v>10309</v>
      </c>
      <c r="B7085" s="78" t="s">
        <v>10543</v>
      </c>
    </row>
    <row r="7086" spans="1:2" x14ac:dyDescent="0.25">
      <c r="A7086" s="78" t="s">
        <v>10310</v>
      </c>
      <c r="B7086" s="78" t="s">
        <v>10543</v>
      </c>
    </row>
    <row r="7087" spans="1:2" x14ac:dyDescent="0.25">
      <c r="A7087" s="78" t="s">
        <v>10311</v>
      </c>
      <c r="B7087" s="78" t="s">
        <v>10543</v>
      </c>
    </row>
    <row r="7088" spans="1:2" x14ac:dyDescent="0.25">
      <c r="A7088" s="78" t="s">
        <v>10312</v>
      </c>
      <c r="B7088" s="78" t="s">
        <v>10543</v>
      </c>
    </row>
    <row r="7089" spans="1:2" x14ac:dyDescent="0.25">
      <c r="A7089" s="78" t="s">
        <v>10313</v>
      </c>
      <c r="B7089" s="78" t="s">
        <v>10543</v>
      </c>
    </row>
    <row r="7090" spans="1:2" x14ac:dyDescent="0.25">
      <c r="A7090" s="78" t="s">
        <v>10314</v>
      </c>
      <c r="B7090" s="78" t="s">
        <v>10543</v>
      </c>
    </row>
    <row r="7091" spans="1:2" x14ac:dyDescent="0.25">
      <c r="A7091" s="78" t="s">
        <v>10315</v>
      </c>
      <c r="B7091" s="78" t="s">
        <v>10543</v>
      </c>
    </row>
    <row r="7092" spans="1:2" x14ac:dyDescent="0.25">
      <c r="A7092" s="78" t="s">
        <v>10316</v>
      </c>
      <c r="B7092" s="78" t="s">
        <v>10543</v>
      </c>
    </row>
    <row r="7093" spans="1:2" x14ac:dyDescent="0.25">
      <c r="A7093" s="78" t="s">
        <v>10317</v>
      </c>
      <c r="B7093" s="78" t="s">
        <v>10543</v>
      </c>
    </row>
    <row r="7094" spans="1:2" x14ac:dyDescent="0.25">
      <c r="A7094" s="78" t="s">
        <v>10318</v>
      </c>
      <c r="B7094" s="78" t="s">
        <v>10543</v>
      </c>
    </row>
    <row r="7095" spans="1:2" x14ac:dyDescent="0.25">
      <c r="A7095" s="78" t="s">
        <v>10319</v>
      </c>
      <c r="B7095" s="78" t="s">
        <v>10543</v>
      </c>
    </row>
    <row r="7096" spans="1:2" x14ac:dyDescent="0.25">
      <c r="A7096" s="78" t="s">
        <v>10320</v>
      </c>
      <c r="B7096" s="78" t="s">
        <v>10543</v>
      </c>
    </row>
    <row r="7097" spans="1:2" x14ac:dyDescent="0.25">
      <c r="A7097" s="78" t="s">
        <v>10321</v>
      </c>
      <c r="B7097" s="78" t="s">
        <v>10543</v>
      </c>
    </row>
    <row r="7098" spans="1:2" x14ac:dyDescent="0.25">
      <c r="A7098" s="78" t="s">
        <v>10322</v>
      </c>
      <c r="B7098" s="78" t="s">
        <v>10543</v>
      </c>
    </row>
    <row r="7099" spans="1:2" x14ac:dyDescent="0.25">
      <c r="A7099" s="78" t="s">
        <v>10323</v>
      </c>
      <c r="B7099" s="78" t="s">
        <v>10543</v>
      </c>
    </row>
    <row r="7100" spans="1:2" x14ac:dyDescent="0.25">
      <c r="A7100" s="78" t="s">
        <v>10324</v>
      </c>
      <c r="B7100" s="78" t="s">
        <v>10543</v>
      </c>
    </row>
    <row r="7101" spans="1:2" x14ac:dyDescent="0.25">
      <c r="A7101" s="78" t="s">
        <v>10325</v>
      </c>
      <c r="B7101" s="78" t="s">
        <v>10543</v>
      </c>
    </row>
    <row r="7102" spans="1:2" x14ac:dyDescent="0.25">
      <c r="A7102" s="78" t="s">
        <v>10326</v>
      </c>
      <c r="B7102" s="78" t="s">
        <v>10543</v>
      </c>
    </row>
    <row r="7103" spans="1:2" x14ac:dyDescent="0.25">
      <c r="A7103" s="78" t="s">
        <v>10327</v>
      </c>
      <c r="B7103" s="78" t="s">
        <v>10543</v>
      </c>
    </row>
    <row r="7104" spans="1:2" x14ac:dyDescent="0.25">
      <c r="A7104" s="78" t="s">
        <v>10328</v>
      </c>
      <c r="B7104" s="78" t="s">
        <v>10543</v>
      </c>
    </row>
    <row r="7105" spans="1:2" x14ac:dyDescent="0.25">
      <c r="A7105" s="78" t="s">
        <v>10329</v>
      </c>
      <c r="B7105" s="78" t="s">
        <v>10543</v>
      </c>
    </row>
    <row r="7106" spans="1:2" x14ac:dyDescent="0.25">
      <c r="A7106" s="78" t="s">
        <v>10330</v>
      </c>
      <c r="B7106" s="78" t="s">
        <v>10543</v>
      </c>
    </row>
    <row r="7107" spans="1:2" x14ac:dyDescent="0.25">
      <c r="A7107" s="78" t="s">
        <v>10331</v>
      </c>
      <c r="B7107" s="78" t="s">
        <v>10543</v>
      </c>
    </row>
    <row r="7108" spans="1:2" x14ac:dyDescent="0.25">
      <c r="A7108" s="78" t="s">
        <v>10332</v>
      </c>
      <c r="B7108" s="78" t="s">
        <v>10543</v>
      </c>
    </row>
    <row r="7109" spans="1:2" x14ac:dyDescent="0.25">
      <c r="A7109" s="78" t="s">
        <v>10333</v>
      </c>
      <c r="B7109" s="78" t="s">
        <v>10543</v>
      </c>
    </row>
    <row r="7110" spans="1:2" x14ac:dyDescent="0.25">
      <c r="A7110" s="78" t="s">
        <v>10334</v>
      </c>
      <c r="B7110" s="78" t="s">
        <v>10543</v>
      </c>
    </row>
    <row r="7111" spans="1:2" x14ac:dyDescent="0.25">
      <c r="A7111" s="78" t="s">
        <v>10335</v>
      </c>
      <c r="B7111" s="78" t="s">
        <v>10543</v>
      </c>
    </row>
    <row r="7112" spans="1:2" x14ac:dyDescent="0.25">
      <c r="A7112" s="78" t="s">
        <v>10336</v>
      </c>
      <c r="B7112" s="78" t="s">
        <v>10543</v>
      </c>
    </row>
    <row r="7113" spans="1:2" x14ac:dyDescent="0.25">
      <c r="A7113" s="78" t="s">
        <v>10337</v>
      </c>
      <c r="B7113" s="78" t="s">
        <v>10543</v>
      </c>
    </row>
    <row r="7114" spans="1:2" x14ac:dyDescent="0.25">
      <c r="A7114" s="78" t="s">
        <v>10338</v>
      </c>
      <c r="B7114" s="78" t="s">
        <v>10543</v>
      </c>
    </row>
    <row r="7115" spans="1:2" x14ac:dyDescent="0.25">
      <c r="A7115" s="78" t="s">
        <v>10339</v>
      </c>
      <c r="B7115" s="78" t="s">
        <v>10543</v>
      </c>
    </row>
    <row r="7116" spans="1:2" x14ac:dyDescent="0.25">
      <c r="A7116" s="78" t="s">
        <v>10340</v>
      </c>
      <c r="B7116" s="78" t="s">
        <v>10543</v>
      </c>
    </row>
    <row r="7117" spans="1:2" x14ac:dyDescent="0.25">
      <c r="A7117" s="78" t="s">
        <v>10341</v>
      </c>
      <c r="B7117" s="78" t="s">
        <v>10543</v>
      </c>
    </row>
    <row r="7118" spans="1:2" x14ac:dyDescent="0.25">
      <c r="A7118" s="78" t="s">
        <v>10342</v>
      </c>
      <c r="B7118" s="78" t="s">
        <v>10543</v>
      </c>
    </row>
    <row r="7119" spans="1:2" x14ac:dyDescent="0.25">
      <c r="A7119" s="78" t="s">
        <v>10343</v>
      </c>
      <c r="B7119" s="78" t="s">
        <v>10543</v>
      </c>
    </row>
    <row r="7120" spans="1:2" x14ac:dyDescent="0.25">
      <c r="A7120" s="78" t="s">
        <v>10344</v>
      </c>
      <c r="B7120" s="78" t="s">
        <v>10543</v>
      </c>
    </row>
    <row r="7121" spans="1:2" x14ac:dyDescent="0.25">
      <c r="A7121" s="78" t="s">
        <v>10345</v>
      </c>
      <c r="B7121" s="78" t="s">
        <v>10543</v>
      </c>
    </row>
    <row r="7122" spans="1:2" x14ac:dyDescent="0.25">
      <c r="A7122" s="78" t="s">
        <v>10346</v>
      </c>
      <c r="B7122" s="78" t="s">
        <v>10543</v>
      </c>
    </row>
    <row r="7123" spans="1:2" x14ac:dyDescent="0.25">
      <c r="A7123" s="78" t="s">
        <v>10347</v>
      </c>
      <c r="B7123" s="78" t="s">
        <v>10543</v>
      </c>
    </row>
    <row r="7124" spans="1:2" x14ac:dyDescent="0.25">
      <c r="A7124" s="78" t="s">
        <v>10348</v>
      </c>
      <c r="B7124" s="78" t="s">
        <v>10543</v>
      </c>
    </row>
    <row r="7125" spans="1:2" x14ac:dyDescent="0.25">
      <c r="A7125" s="78" t="s">
        <v>10349</v>
      </c>
      <c r="B7125" s="78" t="s">
        <v>10543</v>
      </c>
    </row>
    <row r="7126" spans="1:2" x14ac:dyDescent="0.25">
      <c r="A7126" s="78" t="s">
        <v>10350</v>
      </c>
      <c r="B7126" s="78" t="s">
        <v>10543</v>
      </c>
    </row>
    <row r="7127" spans="1:2" x14ac:dyDescent="0.25">
      <c r="A7127" s="78" t="s">
        <v>10351</v>
      </c>
      <c r="B7127" s="78" t="s">
        <v>10543</v>
      </c>
    </row>
    <row r="7128" spans="1:2" x14ac:dyDescent="0.25">
      <c r="A7128" s="78" t="s">
        <v>10352</v>
      </c>
      <c r="B7128" s="78" t="s">
        <v>10543</v>
      </c>
    </row>
    <row r="7129" spans="1:2" x14ac:dyDescent="0.25">
      <c r="A7129" s="78" t="s">
        <v>10353</v>
      </c>
      <c r="B7129" s="78" t="s">
        <v>10543</v>
      </c>
    </row>
    <row r="7130" spans="1:2" x14ac:dyDescent="0.25">
      <c r="A7130" s="78" t="s">
        <v>10354</v>
      </c>
      <c r="B7130" s="78" t="s">
        <v>10543</v>
      </c>
    </row>
    <row r="7131" spans="1:2" x14ac:dyDescent="0.25">
      <c r="A7131" s="78" t="s">
        <v>10355</v>
      </c>
      <c r="B7131" s="78" t="s">
        <v>10543</v>
      </c>
    </row>
    <row r="7132" spans="1:2" x14ac:dyDescent="0.25">
      <c r="A7132" s="78" t="s">
        <v>10356</v>
      </c>
      <c r="B7132" s="78" t="s">
        <v>10543</v>
      </c>
    </row>
    <row r="7133" spans="1:2" x14ac:dyDescent="0.25">
      <c r="A7133" s="78" t="s">
        <v>10357</v>
      </c>
      <c r="B7133" s="78" t="s">
        <v>10543</v>
      </c>
    </row>
    <row r="7134" spans="1:2" x14ac:dyDescent="0.25">
      <c r="A7134" s="78" t="s">
        <v>10358</v>
      </c>
      <c r="B7134" s="78" t="s">
        <v>10543</v>
      </c>
    </row>
    <row r="7135" spans="1:2" x14ac:dyDescent="0.25">
      <c r="A7135" s="78" t="s">
        <v>10359</v>
      </c>
      <c r="B7135" s="78" t="s">
        <v>10543</v>
      </c>
    </row>
    <row r="7136" spans="1:2" x14ac:dyDescent="0.25">
      <c r="A7136" s="78" t="s">
        <v>10360</v>
      </c>
      <c r="B7136" s="78" t="s">
        <v>10543</v>
      </c>
    </row>
    <row r="7137" spans="1:2" x14ac:dyDescent="0.25">
      <c r="A7137" s="78" t="s">
        <v>10361</v>
      </c>
      <c r="B7137" s="78" t="s">
        <v>10543</v>
      </c>
    </row>
    <row r="7138" spans="1:2" x14ac:dyDescent="0.25">
      <c r="A7138" s="78" t="s">
        <v>10362</v>
      </c>
      <c r="B7138" s="78" t="s">
        <v>10543</v>
      </c>
    </row>
    <row r="7139" spans="1:2" x14ac:dyDescent="0.25">
      <c r="A7139" s="78" t="s">
        <v>10363</v>
      </c>
      <c r="B7139" s="78" t="s">
        <v>10543</v>
      </c>
    </row>
    <row r="7140" spans="1:2" x14ac:dyDescent="0.25">
      <c r="A7140" s="78" t="s">
        <v>10364</v>
      </c>
      <c r="B7140" s="78" t="s">
        <v>10543</v>
      </c>
    </row>
    <row r="7141" spans="1:2" x14ac:dyDescent="0.25">
      <c r="A7141" s="78" t="s">
        <v>10365</v>
      </c>
      <c r="B7141" s="78" t="s">
        <v>10543</v>
      </c>
    </row>
    <row r="7142" spans="1:2" x14ac:dyDescent="0.25">
      <c r="A7142" s="78" t="s">
        <v>10366</v>
      </c>
      <c r="B7142" s="78" t="s">
        <v>10543</v>
      </c>
    </row>
    <row r="7143" spans="1:2" x14ac:dyDescent="0.25">
      <c r="A7143" s="78" t="s">
        <v>10367</v>
      </c>
      <c r="B7143" s="78" t="s">
        <v>10543</v>
      </c>
    </row>
    <row r="7144" spans="1:2" x14ac:dyDescent="0.25">
      <c r="A7144" s="78" t="s">
        <v>10368</v>
      </c>
      <c r="B7144" s="78" t="s">
        <v>10543</v>
      </c>
    </row>
    <row r="7145" spans="1:2" x14ac:dyDescent="0.25">
      <c r="A7145" s="78" t="s">
        <v>10369</v>
      </c>
      <c r="B7145" s="78" t="s">
        <v>10543</v>
      </c>
    </row>
    <row r="7146" spans="1:2" x14ac:dyDescent="0.25">
      <c r="A7146" s="78" t="s">
        <v>10370</v>
      </c>
      <c r="B7146" s="78" t="s">
        <v>10543</v>
      </c>
    </row>
    <row r="7147" spans="1:2" x14ac:dyDescent="0.25">
      <c r="A7147" s="78" t="s">
        <v>10371</v>
      </c>
      <c r="B7147" s="78" t="s">
        <v>10543</v>
      </c>
    </row>
    <row r="7148" spans="1:2" x14ac:dyDescent="0.25">
      <c r="A7148" s="78" t="s">
        <v>10372</v>
      </c>
      <c r="B7148" s="78" t="s">
        <v>10543</v>
      </c>
    </row>
    <row r="7149" spans="1:2" x14ac:dyDescent="0.25">
      <c r="A7149" s="78" t="s">
        <v>10373</v>
      </c>
      <c r="B7149" s="78" t="s">
        <v>10543</v>
      </c>
    </row>
    <row r="7150" spans="1:2" x14ac:dyDescent="0.25">
      <c r="A7150" s="78" t="s">
        <v>10374</v>
      </c>
      <c r="B7150" s="78" t="s">
        <v>10543</v>
      </c>
    </row>
    <row r="7151" spans="1:2" x14ac:dyDescent="0.25">
      <c r="A7151" s="78" t="s">
        <v>10375</v>
      </c>
      <c r="B7151" s="78" t="s">
        <v>10543</v>
      </c>
    </row>
    <row r="7152" spans="1:2" x14ac:dyDescent="0.25">
      <c r="A7152" s="78" t="s">
        <v>10376</v>
      </c>
      <c r="B7152" s="78" t="s">
        <v>10543</v>
      </c>
    </row>
    <row r="7153" spans="1:2" x14ac:dyDescent="0.25">
      <c r="A7153" s="78" t="s">
        <v>10377</v>
      </c>
      <c r="B7153" s="78" t="s">
        <v>10543</v>
      </c>
    </row>
    <row r="7154" spans="1:2" x14ac:dyDescent="0.25">
      <c r="A7154" s="78" t="s">
        <v>10378</v>
      </c>
      <c r="B7154" s="78" t="s">
        <v>10543</v>
      </c>
    </row>
    <row r="7155" spans="1:2" x14ac:dyDescent="0.25">
      <c r="A7155" s="78" t="s">
        <v>10379</v>
      </c>
      <c r="B7155" s="78" t="s">
        <v>10543</v>
      </c>
    </row>
    <row r="7156" spans="1:2" x14ac:dyDescent="0.25">
      <c r="A7156" s="78" t="s">
        <v>10380</v>
      </c>
      <c r="B7156" s="78" t="s">
        <v>10543</v>
      </c>
    </row>
    <row r="7157" spans="1:2" x14ac:dyDescent="0.25">
      <c r="A7157" s="78" t="s">
        <v>10381</v>
      </c>
      <c r="B7157" s="78" t="s">
        <v>10543</v>
      </c>
    </row>
    <row r="7158" spans="1:2" x14ac:dyDescent="0.25">
      <c r="A7158" s="78" t="s">
        <v>10382</v>
      </c>
      <c r="B7158" s="78" t="s">
        <v>10543</v>
      </c>
    </row>
    <row r="7159" spans="1:2" x14ac:dyDescent="0.25">
      <c r="A7159" s="78" t="s">
        <v>10383</v>
      </c>
      <c r="B7159" s="78" t="s">
        <v>10543</v>
      </c>
    </row>
    <row r="7160" spans="1:2" x14ac:dyDescent="0.25">
      <c r="A7160" s="78" t="s">
        <v>10384</v>
      </c>
      <c r="B7160" s="78" t="s">
        <v>10543</v>
      </c>
    </row>
    <row r="7161" spans="1:2" x14ac:dyDescent="0.25">
      <c r="A7161" s="78" t="s">
        <v>10385</v>
      </c>
      <c r="B7161" s="78" t="s">
        <v>10543</v>
      </c>
    </row>
    <row r="7162" spans="1:2" x14ac:dyDescent="0.25">
      <c r="A7162" s="78" t="s">
        <v>10386</v>
      </c>
      <c r="B7162" s="78" t="s">
        <v>10543</v>
      </c>
    </row>
    <row r="7163" spans="1:2" x14ac:dyDescent="0.25">
      <c r="A7163" s="78" t="s">
        <v>10387</v>
      </c>
      <c r="B7163" s="78" t="s">
        <v>10543</v>
      </c>
    </row>
    <row r="7164" spans="1:2" x14ac:dyDescent="0.25">
      <c r="A7164" s="78" t="s">
        <v>10388</v>
      </c>
      <c r="B7164" s="78" t="s">
        <v>10543</v>
      </c>
    </row>
    <row r="7165" spans="1:2" x14ac:dyDescent="0.25">
      <c r="A7165" s="78" t="s">
        <v>10389</v>
      </c>
      <c r="B7165" s="78" t="s">
        <v>10543</v>
      </c>
    </row>
    <row r="7166" spans="1:2" x14ac:dyDescent="0.25">
      <c r="A7166" s="78" t="s">
        <v>10390</v>
      </c>
      <c r="B7166" s="78" t="s">
        <v>10543</v>
      </c>
    </row>
    <row r="7167" spans="1:2" x14ac:dyDescent="0.25">
      <c r="A7167" s="78" t="s">
        <v>10391</v>
      </c>
      <c r="B7167" s="78" t="s">
        <v>10543</v>
      </c>
    </row>
    <row r="7168" spans="1:2" x14ac:dyDescent="0.25">
      <c r="A7168" s="78" t="s">
        <v>10392</v>
      </c>
      <c r="B7168" s="78" t="s">
        <v>10543</v>
      </c>
    </row>
    <row r="7169" spans="1:2" x14ac:dyDescent="0.25">
      <c r="A7169" s="78" t="s">
        <v>10393</v>
      </c>
      <c r="B7169" s="78" t="s">
        <v>10543</v>
      </c>
    </row>
    <row r="7170" spans="1:2" x14ac:dyDescent="0.25">
      <c r="A7170" s="78" t="s">
        <v>10394</v>
      </c>
      <c r="B7170" s="78" t="s">
        <v>10543</v>
      </c>
    </row>
    <row r="7171" spans="1:2" x14ac:dyDescent="0.25">
      <c r="A7171" s="78" t="s">
        <v>10395</v>
      </c>
      <c r="B7171" s="78" t="s">
        <v>10543</v>
      </c>
    </row>
    <row r="7172" spans="1:2" x14ac:dyDescent="0.25">
      <c r="A7172" s="78" t="s">
        <v>10396</v>
      </c>
      <c r="B7172" s="78" t="s">
        <v>10543</v>
      </c>
    </row>
    <row r="7173" spans="1:2" x14ac:dyDescent="0.25">
      <c r="A7173" s="78" t="s">
        <v>10397</v>
      </c>
      <c r="B7173" s="78" t="s">
        <v>10543</v>
      </c>
    </row>
    <row r="7174" spans="1:2" x14ac:dyDescent="0.25">
      <c r="A7174" s="78" t="s">
        <v>10398</v>
      </c>
      <c r="B7174" s="78" t="s">
        <v>10543</v>
      </c>
    </row>
    <row r="7175" spans="1:2" x14ac:dyDescent="0.25">
      <c r="A7175" s="78" t="s">
        <v>10399</v>
      </c>
      <c r="B7175" s="78" t="s">
        <v>10543</v>
      </c>
    </row>
    <row r="7176" spans="1:2" x14ac:dyDescent="0.25">
      <c r="A7176" s="78" t="s">
        <v>10400</v>
      </c>
      <c r="B7176" s="78" t="s">
        <v>10543</v>
      </c>
    </row>
    <row r="7177" spans="1:2" x14ac:dyDescent="0.25">
      <c r="A7177" s="78" t="s">
        <v>10401</v>
      </c>
      <c r="B7177" s="78" t="s">
        <v>10543</v>
      </c>
    </row>
    <row r="7178" spans="1:2" x14ac:dyDescent="0.25">
      <c r="A7178" s="78" t="s">
        <v>10402</v>
      </c>
      <c r="B7178" s="78" t="s">
        <v>10543</v>
      </c>
    </row>
    <row r="7179" spans="1:2" x14ac:dyDescent="0.25">
      <c r="A7179" s="78" t="s">
        <v>10403</v>
      </c>
      <c r="B7179" s="78" t="s">
        <v>10543</v>
      </c>
    </row>
    <row r="7180" spans="1:2" x14ac:dyDescent="0.25">
      <c r="A7180" s="78" t="s">
        <v>10404</v>
      </c>
      <c r="B7180" s="78" t="s">
        <v>10543</v>
      </c>
    </row>
    <row r="7181" spans="1:2" x14ac:dyDescent="0.25">
      <c r="A7181" s="78" t="s">
        <v>10405</v>
      </c>
      <c r="B7181" s="78" t="s">
        <v>10543</v>
      </c>
    </row>
    <row r="7182" spans="1:2" x14ac:dyDescent="0.25">
      <c r="A7182" s="78" t="s">
        <v>10406</v>
      </c>
      <c r="B7182" s="78" t="s">
        <v>10543</v>
      </c>
    </row>
    <row r="7183" spans="1:2" x14ac:dyDescent="0.25">
      <c r="A7183" s="78" t="s">
        <v>10407</v>
      </c>
      <c r="B7183" s="78" t="s">
        <v>10543</v>
      </c>
    </row>
    <row r="7184" spans="1:2" x14ac:dyDescent="0.25">
      <c r="A7184" s="78" t="s">
        <v>10408</v>
      </c>
      <c r="B7184" s="78" t="s">
        <v>10543</v>
      </c>
    </row>
    <row r="7185" spans="1:2" x14ac:dyDescent="0.25">
      <c r="A7185" s="78" t="s">
        <v>10409</v>
      </c>
      <c r="B7185" s="78" t="s">
        <v>10543</v>
      </c>
    </row>
    <row r="7186" spans="1:2" x14ac:dyDescent="0.25">
      <c r="A7186" s="78" t="s">
        <v>10410</v>
      </c>
      <c r="B7186" s="78" t="s">
        <v>10543</v>
      </c>
    </row>
    <row r="7187" spans="1:2" x14ac:dyDescent="0.25">
      <c r="A7187" s="78" t="s">
        <v>10411</v>
      </c>
      <c r="B7187" s="78" t="s">
        <v>10543</v>
      </c>
    </row>
    <row r="7188" spans="1:2" x14ac:dyDescent="0.25">
      <c r="A7188" s="78" t="s">
        <v>10412</v>
      </c>
      <c r="B7188" s="78" t="s">
        <v>10543</v>
      </c>
    </row>
    <row r="7189" spans="1:2" x14ac:dyDescent="0.25">
      <c r="A7189" s="78" t="s">
        <v>10413</v>
      </c>
      <c r="B7189" s="78" t="s">
        <v>10543</v>
      </c>
    </row>
    <row r="7190" spans="1:2" x14ac:dyDescent="0.25">
      <c r="A7190" s="78" t="s">
        <v>10414</v>
      </c>
      <c r="B7190" s="78" t="s">
        <v>10543</v>
      </c>
    </row>
    <row r="7191" spans="1:2" x14ac:dyDescent="0.25">
      <c r="A7191" s="78" t="s">
        <v>10415</v>
      </c>
      <c r="B7191" s="78" t="s">
        <v>10543</v>
      </c>
    </row>
    <row r="7192" spans="1:2" x14ac:dyDescent="0.25">
      <c r="A7192" s="78" t="s">
        <v>10416</v>
      </c>
      <c r="B7192" s="78" t="s">
        <v>10543</v>
      </c>
    </row>
    <row r="7193" spans="1:2" x14ac:dyDescent="0.25">
      <c r="A7193" s="78" t="s">
        <v>10417</v>
      </c>
      <c r="B7193" s="78" t="s">
        <v>10543</v>
      </c>
    </row>
    <row r="7194" spans="1:2" x14ac:dyDescent="0.25">
      <c r="A7194" s="78" t="s">
        <v>10418</v>
      </c>
      <c r="B7194" s="78" t="s">
        <v>10543</v>
      </c>
    </row>
    <row r="7195" spans="1:2" x14ac:dyDescent="0.25">
      <c r="A7195" s="78" t="s">
        <v>10419</v>
      </c>
      <c r="B7195" s="78" t="s">
        <v>10543</v>
      </c>
    </row>
    <row r="7196" spans="1:2" x14ac:dyDescent="0.25">
      <c r="A7196" s="78" t="s">
        <v>10420</v>
      </c>
      <c r="B7196" s="78" t="s">
        <v>10543</v>
      </c>
    </row>
    <row r="7197" spans="1:2" x14ac:dyDescent="0.25">
      <c r="A7197" s="78" t="s">
        <v>10421</v>
      </c>
      <c r="B7197" s="78" t="s">
        <v>10543</v>
      </c>
    </row>
    <row r="7198" spans="1:2" x14ac:dyDescent="0.25">
      <c r="A7198" s="78" t="s">
        <v>10422</v>
      </c>
      <c r="B7198" s="78" t="s">
        <v>10543</v>
      </c>
    </row>
    <row r="7199" spans="1:2" x14ac:dyDescent="0.25">
      <c r="A7199" s="78" t="s">
        <v>10423</v>
      </c>
      <c r="B7199" s="78" t="s">
        <v>10543</v>
      </c>
    </row>
    <row r="7200" spans="1:2" x14ac:dyDescent="0.25">
      <c r="A7200" s="78" t="s">
        <v>10424</v>
      </c>
      <c r="B7200" s="78" t="s">
        <v>10543</v>
      </c>
    </row>
    <row r="7201" spans="1:2" x14ac:dyDescent="0.25">
      <c r="A7201" s="78" t="s">
        <v>10425</v>
      </c>
      <c r="B7201" s="78" t="s">
        <v>10543</v>
      </c>
    </row>
    <row r="7202" spans="1:2" x14ac:dyDescent="0.25">
      <c r="A7202" s="78" t="s">
        <v>10426</v>
      </c>
      <c r="B7202" s="78" t="s">
        <v>10543</v>
      </c>
    </row>
    <row r="7203" spans="1:2" x14ac:dyDescent="0.25">
      <c r="A7203" s="78" t="s">
        <v>10427</v>
      </c>
      <c r="B7203" s="78" t="s">
        <v>10543</v>
      </c>
    </row>
    <row r="7204" spans="1:2" x14ac:dyDescent="0.25">
      <c r="A7204" s="78" t="s">
        <v>10428</v>
      </c>
      <c r="B7204" s="78" t="s">
        <v>10543</v>
      </c>
    </row>
    <row r="7205" spans="1:2" x14ac:dyDescent="0.25">
      <c r="A7205" s="78" t="s">
        <v>10429</v>
      </c>
      <c r="B7205" s="78" t="s">
        <v>10543</v>
      </c>
    </row>
    <row r="7206" spans="1:2" x14ac:dyDescent="0.25">
      <c r="A7206" s="78" t="s">
        <v>10430</v>
      </c>
      <c r="B7206" s="78" t="s">
        <v>10543</v>
      </c>
    </row>
    <row r="7207" spans="1:2" x14ac:dyDescent="0.25">
      <c r="A7207" s="78" t="s">
        <v>10431</v>
      </c>
      <c r="B7207" s="78" t="s">
        <v>10543</v>
      </c>
    </row>
    <row r="7208" spans="1:2" x14ac:dyDescent="0.25">
      <c r="A7208" s="78" t="s">
        <v>10432</v>
      </c>
      <c r="B7208" s="78" t="s">
        <v>10543</v>
      </c>
    </row>
    <row r="7209" spans="1:2" x14ac:dyDescent="0.25">
      <c r="A7209" s="78" t="s">
        <v>10433</v>
      </c>
      <c r="B7209" s="78" t="s">
        <v>10543</v>
      </c>
    </row>
    <row r="7210" spans="1:2" x14ac:dyDescent="0.25">
      <c r="A7210" s="78" t="s">
        <v>10434</v>
      </c>
      <c r="B7210" s="78" t="s">
        <v>10543</v>
      </c>
    </row>
    <row r="7211" spans="1:2" x14ac:dyDescent="0.25">
      <c r="A7211" s="78" t="s">
        <v>10435</v>
      </c>
      <c r="B7211" s="78" t="s">
        <v>10543</v>
      </c>
    </row>
    <row r="7212" spans="1:2" x14ac:dyDescent="0.25">
      <c r="A7212" s="78" t="s">
        <v>10436</v>
      </c>
      <c r="B7212" s="78" t="s">
        <v>10543</v>
      </c>
    </row>
    <row r="7213" spans="1:2" x14ac:dyDescent="0.25">
      <c r="A7213" s="78" t="s">
        <v>10437</v>
      </c>
      <c r="B7213" s="78" t="s">
        <v>10543</v>
      </c>
    </row>
    <row r="7214" spans="1:2" x14ac:dyDescent="0.25">
      <c r="A7214" s="78" t="s">
        <v>10438</v>
      </c>
      <c r="B7214" s="78" t="s">
        <v>10543</v>
      </c>
    </row>
    <row r="7215" spans="1:2" x14ac:dyDescent="0.25">
      <c r="A7215" s="78" t="s">
        <v>10439</v>
      </c>
      <c r="B7215" s="78" t="s">
        <v>10543</v>
      </c>
    </row>
    <row r="7216" spans="1:2" x14ac:dyDescent="0.25">
      <c r="A7216" s="78" t="s">
        <v>10440</v>
      </c>
      <c r="B7216" s="78" t="s">
        <v>10543</v>
      </c>
    </row>
    <row r="7217" spans="1:2" x14ac:dyDescent="0.25">
      <c r="A7217" s="78" t="s">
        <v>10441</v>
      </c>
      <c r="B7217" s="78" t="s">
        <v>10543</v>
      </c>
    </row>
    <row r="7218" spans="1:2" x14ac:dyDescent="0.25">
      <c r="A7218" s="78" t="s">
        <v>10442</v>
      </c>
      <c r="B7218" s="78" t="s">
        <v>10543</v>
      </c>
    </row>
    <row r="7219" spans="1:2" x14ac:dyDescent="0.25">
      <c r="A7219" s="78" t="s">
        <v>10443</v>
      </c>
      <c r="B7219" s="78" t="s">
        <v>10543</v>
      </c>
    </row>
    <row r="7220" spans="1:2" x14ac:dyDescent="0.25">
      <c r="A7220" s="78" t="s">
        <v>10444</v>
      </c>
      <c r="B7220" s="78" t="s">
        <v>10543</v>
      </c>
    </row>
    <row r="7221" spans="1:2" x14ac:dyDescent="0.25">
      <c r="A7221" s="78" t="s">
        <v>10445</v>
      </c>
      <c r="B7221" s="78" t="s">
        <v>10543</v>
      </c>
    </row>
    <row r="7222" spans="1:2" x14ac:dyDescent="0.25">
      <c r="A7222" s="78" t="s">
        <v>10446</v>
      </c>
      <c r="B7222" s="78" t="s">
        <v>10543</v>
      </c>
    </row>
    <row r="7223" spans="1:2" x14ac:dyDescent="0.25">
      <c r="A7223" s="78" t="s">
        <v>10447</v>
      </c>
      <c r="B7223" s="78" t="s">
        <v>10543</v>
      </c>
    </row>
    <row r="7224" spans="1:2" x14ac:dyDescent="0.25">
      <c r="A7224" s="78" t="s">
        <v>10448</v>
      </c>
      <c r="B7224" s="78" t="s">
        <v>10543</v>
      </c>
    </row>
    <row r="7225" spans="1:2" x14ac:dyDescent="0.25">
      <c r="A7225" s="78" t="s">
        <v>10449</v>
      </c>
      <c r="B7225" s="78" t="s">
        <v>10543</v>
      </c>
    </row>
    <row r="7226" spans="1:2" x14ac:dyDescent="0.25">
      <c r="A7226" s="78" t="s">
        <v>10450</v>
      </c>
      <c r="B7226" s="78" t="s">
        <v>10543</v>
      </c>
    </row>
    <row r="7227" spans="1:2" x14ac:dyDescent="0.25">
      <c r="A7227" s="78" t="s">
        <v>10451</v>
      </c>
      <c r="B7227" s="78" t="s">
        <v>10543</v>
      </c>
    </row>
    <row r="7228" spans="1:2" x14ac:dyDescent="0.25">
      <c r="A7228" s="78" t="s">
        <v>10452</v>
      </c>
      <c r="B7228" s="78" t="s">
        <v>10543</v>
      </c>
    </row>
    <row r="7229" spans="1:2" x14ac:dyDescent="0.25">
      <c r="A7229" s="78" t="s">
        <v>10453</v>
      </c>
      <c r="B7229" s="78" t="s">
        <v>10543</v>
      </c>
    </row>
    <row r="7230" spans="1:2" x14ac:dyDescent="0.25">
      <c r="A7230" s="78" t="s">
        <v>10454</v>
      </c>
      <c r="B7230" s="78" t="s">
        <v>10543</v>
      </c>
    </row>
    <row r="7231" spans="1:2" x14ac:dyDescent="0.25">
      <c r="A7231" s="78" t="s">
        <v>10455</v>
      </c>
      <c r="B7231" s="78" t="s">
        <v>10543</v>
      </c>
    </row>
    <row r="7232" spans="1:2" x14ac:dyDescent="0.25">
      <c r="A7232" s="78" t="s">
        <v>10456</v>
      </c>
      <c r="B7232" s="78" t="s">
        <v>10543</v>
      </c>
    </row>
    <row r="7233" spans="1:2" x14ac:dyDescent="0.25">
      <c r="A7233" s="78" t="s">
        <v>10457</v>
      </c>
      <c r="B7233" s="78" t="s">
        <v>10543</v>
      </c>
    </row>
    <row r="7234" spans="1:2" x14ac:dyDescent="0.25">
      <c r="A7234" s="78" t="s">
        <v>10458</v>
      </c>
      <c r="B7234" s="78" t="s">
        <v>10543</v>
      </c>
    </row>
    <row r="7235" spans="1:2" x14ac:dyDescent="0.25">
      <c r="A7235" s="78" t="s">
        <v>10459</v>
      </c>
      <c r="B7235" s="78" t="s">
        <v>10543</v>
      </c>
    </row>
    <row r="7236" spans="1:2" x14ac:dyDescent="0.25">
      <c r="A7236" s="78" t="s">
        <v>10460</v>
      </c>
      <c r="B7236" s="78" t="s">
        <v>10543</v>
      </c>
    </row>
    <row r="7237" spans="1:2" x14ac:dyDescent="0.25">
      <c r="A7237" s="78" t="s">
        <v>10461</v>
      </c>
      <c r="B7237" s="78" t="s">
        <v>10543</v>
      </c>
    </row>
    <row r="7238" spans="1:2" x14ac:dyDescent="0.25">
      <c r="A7238" s="78" t="s">
        <v>10462</v>
      </c>
      <c r="B7238" s="78" t="s">
        <v>10543</v>
      </c>
    </row>
    <row r="7239" spans="1:2" x14ac:dyDescent="0.25">
      <c r="A7239" s="78" t="s">
        <v>10463</v>
      </c>
      <c r="B7239" s="78" t="s">
        <v>10543</v>
      </c>
    </row>
    <row r="7240" spans="1:2" x14ac:dyDescent="0.25">
      <c r="A7240" s="78" t="s">
        <v>10464</v>
      </c>
      <c r="B7240" s="78" t="s">
        <v>10543</v>
      </c>
    </row>
    <row r="7241" spans="1:2" x14ac:dyDescent="0.25">
      <c r="A7241" s="78" t="s">
        <v>10465</v>
      </c>
      <c r="B7241" s="78" t="s">
        <v>10543</v>
      </c>
    </row>
    <row r="7242" spans="1:2" x14ac:dyDescent="0.25">
      <c r="A7242" s="78" t="s">
        <v>10466</v>
      </c>
      <c r="B7242" s="78" t="s">
        <v>10543</v>
      </c>
    </row>
    <row r="7243" spans="1:2" x14ac:dyDescent="0.25">
      <c r="A7243" s="78" t="s">
        <v>10467</v>
      </c>
      <c r="B7243" s="78" t="s">
        <v>10543</v>
      </c>
    </row>
    <row r="7244" spans="1:2" x14ac:dyDescent="0.25">
      <c r="A7244" s="78" t="s">
        <v>10468</v>
      </c>
      <c r="B7244" s="78" t="s">
        <v>10543</v>
      </c>
    </row>
    <row r="7245" spans="1:2" x14ac:dyDescent="0.25">
      <c r="A7245" s="78" t="s">
        <v>10469</v>
      </c>
      <c r="B7245" s="78" t="s">
        <v>10543</v>
      </c>
    </row>
    <row r="7246" spans="1:2" x14ac:dyDescent="0.25">
      <c r="A7246" s="78" t="s">
        <v>10470</v>
      </c>
      <c r="B7246" s="78" t="s">
        <v>10543</v>
      </c>
    </row>
    <row r="7247" spans="1:2" x14ac:dyDescent="0.25">
      <c r="A7247" s="78" t="s">
        <v>10471</v>
      </c>
      <c r="B7247" s="78" t="s">
        <v>10543</v>
      </c>
    </row>
    <row r="7248" spans="1:2" x14ac:dyDescent="0.25">
      <c r="A7248" s="78" t="s">
        <v>10472</v>
      </c>
      <c r="B7248" s="78" t="s">
        <v>10543</v>
      </c>
    </row>
    <row r="7249" spans="1:2" x14ac:dyDescent="0.25">
      <c r="A7249" s="78" t="s">
        <v>10473</v>
      </c>
      <c r="B7249" s="78" t="s">
        <v>10543</v>
      </c>
    </row>
    <row r="7250" spans="1:2" x14ac:dyDescent="0.25">
      <c r="A7250" s="78" t="s">
        <v>10474</v>
      </c>
      <c r="B7250" s="78" t="s">
        <v>10543</v>
      </c>
    </row>
    <row r="7251" spans="1:2" x14ac:dyDescent="0.25">
      <c r="A7251" s="78" t="s">
        <v>10475</v>
      </c>
      <c r="B7251" s="78" t="s">
        <v>10543</v>
      </c>
    </row>
    <row r="7252" spans="1:2" x14ac:dyDescent="0.25">
      <c r="A7252" s="78" t="s">
        <v>10476</v>
      </c>
      <c r="B7252" s="78" t="s">
        <v>10543</v>
      </c>
    </row>
    <row r="7253" spans="1:2" x14ac:dyDescent="0.25">
      <c r="A7253" s="78" t="s">
        <v>10477</v>
      </c>
      <c r="B7253" s="78" t="s">
        <v>10543</v>
      </c>
    </row>
    <row r="7254" spans="1:2" x14ac:dyDescent="0.25">
      <c r="A7254" s="78" t="s">
        <v>10478</v>
      </c>
      <c r="B7254" s="78" t="s">
        <v>10543</v>
      </c>
    </row>
    <row r="7255" spans="1:2" x14ac:dyDescent="0.25">
      <c r="A7255" s="78" t="s">
        <v>10479</v>
      </c>
      <c r="B7255" s="78" t="s">
        <v>10543</v>
      </c>
    </row>
    <row r="7256" spans="1:2" x14ac:dyDescent="0.25">
      <c r="A7256" s="78" t="s">
        <v>10480</v>
      </c>
      <c r="B7256" s="78" t="s">
        <v>10543</v>
      </c>
    </row>
    <row r="7257" spans="1:2" x14ac:dyDescent="0.25">
      <c r="A7257" s="78" t="s">
        <v>10481</v>
      </c>
      <c r="B7257" s="78" t="s">
        <v>10543</v>
      </c>
    </row>
    <row r="7258" spans="1:2" x14ac:dyDescent="0.25">
      <c r="A7258" s="78" t="s">
        <v>10482</v>
      </c>
      <c r="B7258" s="78" t="s">
        <v>10543</v>
      </c>
    </row>
    <row r="7259" spans="1:2" x14ac:dyDescent="0.25">
      <c r="A7259" s="78" t="s">
        <v>10483</v>
      </c>
      <c r="B7259" s="78" t="s">
        <v>10543</v>
      </c>
    </row>
    <row r="7260" spans="1:2" x14ac:dyDescent="0.25">
      <c r="A7260" s="78" t="s">
        <v>10484</v>
      </c>
      <c r="B7260" s="78" t="s">
        <v>10543</v>
      </c>
    </row>
    <row r="7261" spans="1:2" x14ac:dyDescent="0.25">
      <c r="A7261" s="78" t="s">
        <v>10485</v>
      </c>
      <c r="B7261" s="78" t="s">
        <v>10543</v>
      </c>
    </row>
    <row r="7262" spans="1:2" x14ac:dyDescent="0.25">
      <c r="A7262" s="78" t="s">
        <v>10486</v>
      </c>
      <c r="B7262" s="78" t="s">
        <v>10543</v>
      </c>
    </row>
    <row r="7263" spans="1:2" x14ac:dyDescent="0.25">
      <c r="A7263" s="78" t="s">
        <v>10487</v>
      </c>
      <c r="B7263" s="78" t="s">
        <v>10543</v>
      </c>
    </row>
    <row r="7264" spans="1:2" x14ac:dyDescent="0.25">
      <c r="A7264" s="78" t="s">
        <v>10488</v>
      </c>
      <c r="B7264" s="78" t="s">
        <v>10543</v>
      </c>
    </row>
    <row r="7265" spans="1:2" x14ac:dyDescent="0.25">
      <c r="A7265" s="78" t="s">
        <v>10489</v>
      </c>
      <c r="B7265" s="78" t="s">
        <v>10543</v>
      </c>
    </row>
    <row r="7266" spans="1:2" x14ac:dyDescent="0.25">
      <c r="A7266" s="78" t="s">
        <v>10490</v>
      </c>
      <c r="B7266" s="78" t="s">
        <v>10543</v>
      </c>
    </row>
    <row r="7267" spans="1:2" x14ac:dyDescent="0.25">
      <c r="A7267" s="78" t="s">
        <v>10491</v>
      </c>
      <c r="B7267" s="78" t="s">
        <v>10543</v>
      </c>
    </row>
    <row r="7268" spans="1:2" x14ac:dyDescent="0.25">
      <c r="A7268" s="78" t="s">
        <v>10492</v>
      </c>
      <c r="B7268" s="78" t="s">
        <v>10543</v>
      </c>
    </row>
    <row r="7269" spans="1:2" x14ac:dyDescent="0.25">
      <c r="A7269" s="78" t="s">
        <v>10493</v>
      </c>
      <c r="B7269" s="78" t="s">
        <v>10543</v>
      </c>
    </row>
    <row r="7270" spans="1:2" x14ac:dyDescent="0.25">
      <c r="A7270" s="78" t="s">
        <v>10494</v>
      </c>
      <c r="B7270" s="78" t="s">
        <v>10543</v>
      </c>
    </row>
    <row r="7271" spans="1:2" x14ac:dyDescent="0.25">
      <c r="A7271" s="78" t="s">
        <v>10495</v>
      </c>
      <c r="B7271" s="78" t="s">
        <v>10543</v>
      </c>
    </row>
    <row r="7272" spans="1:2" x14ac:dyDescent="0.25">
      <c r="A7272" s="78" t="s">
        <v>10496</v>
      </c>
      <c r="B7272" s="78" t="s">
        <v>10543</v>
      </c>
    </row>
    <row r="7273" spans="1:2" x14ac:dyDescent="0.25">
      <c r="A7273" s="78" t="s">
        <v>10497</v>
      </c>
      <c r="B7273" s="78" t="s">
        <v>10543</v>
      </c>
    </row>
    <row r="7274" spans="1:2" x14ac:dyDescent="0.25">
      <c r="A7274" s="78" t="s">
        <v>10498</v>
      </c>
      <c r="B7274" s="78" t="s">
        <v>10543</v>
      </c>
    </row>
    <row r="7275" spans="1:2" x14ac:dyDescent="0.25">
      <c r="A7275" s="78" t="s">
        <v>10499</v>
      </c>
      <c r="B7275" s="78" t="s">
        <v>10543</v>
      </c>
    </row>
    <row r="7276" spans="1:2" x14ac:dyDescent="0.25">
      <c r="A7276" s="78" t="s">
        <v>10500</v>
      </c>
      <c r="B7276" s="78" t="s">
        <v>10543</v>
      </c>
    </row>
    <row r="7277" spans="1:2" x14ac:dyDescent="0.25">
      <c r="A7277" s="78" t="s">
        <v>10501</v>
      </c>
      <c r="B7277" s="78" t="s">
        <v>10543</v>
      </c>
    </row>
    <row r="7278" spans="1:2" x14ac:dyDescent="0.25">
      <c r="A7278" s="78" t="s">
        <v>10502</v>
      </c>
      <c r="B7278" s="78" t="s">
        <v>10543</v>
      </c>
    </row>
    <row r="7279" spans="1:2" x14ac:dyDescent="0.25">
      <c r="A7279" s="78" t="s">
        <v>10503</v>
      </c>
      <c r="B7279" s="78" t="s">
        <v>10543</v>
      </c>
    </row>
    <row r="7280" spans="1:2" x14ac:dyDescent="0.25">
      <c r="A7280" s="78" t="s">
        <v>10504</v>
      </c>
      <c r="B7280" s="78" t="s">
        <v>10543</v>
      </c>
    </row>
    <row r="7281" spans="1:2" x14ac:dyDescent="0.25">
      <c r="A7281" s="78" t="s">
        <v>10505</v>
      </c>
      <c r="B7281" s="78" t="s">
        <v>10543</v>
      </c>
    </row>
    <row r="7282" spans="1:2" x14ac:dyDescent="0.25">
      <c r="A7282" s="78" t="s">
        <v>10506</v>
      </c>
      <c r="B7282" s="78" t="s">
        <v>10543</v>
      </c>
    </row>
    <row r="7283" spans="1:2" x14ac:dyDescent="0.25">
      <c r="A7283" s="78" t="s">
        <v>10507</v>
      </c>
      <c r="B7283" s="78" t="s">
        <v>10543</v>
      </c>
    </row>
    <row r="7284" spans="1:2" x14ac:dyDescent="0.25">
      <c r="A7284" s="78" t="s">
        <v>10508</v>
      </c>
      <c r="B7284" s="78" t="s">
        <v>10543</v>
      </c>
    </row>
    <row r="7285" spans="1:2" x14ac:dyDescent="0.25">
      <c r="A7285" s="78" t="s">
        <v>10509</v>
      </c>
      <c r="B7285" s="78" t="s">
        <v>10543</v>
      </c>
    </row>
    <row r="7286" spans="1:2" x14ac:dyDescent="0.25">
      <c r="A7286" s="78" t="s">
        <v>10510</v>
      </c>
      <c r="B7286" s="78" t="s">
        <v>10543</v>
      </c>
    </row>
    <row r="7287" spans="1:2" x14ac:dyDescent="0.25">
      <c r="A7287" s="78" t="s">
        <v>10511</v>
      </c>
      <c r="B7287" s="78" t="s">
        <v>10543</v>
      </c>
    </row>
    <row r="7288" spans="1:2" x14ac:dyDescent="0.25">
      <c r="A7288" s="78" t="s">
        <v>10512</v>
      </c>
      <c r="B7288" s="78" t="s">
        <v>10543</v>
      </c>
    </row>
    <row r="7289" spans="1:2" x14ac:dyDescent="0.25">
      <c r="A7289" s="78" t="s">
        <v>10513</v>
      </c>
      <c r="B7289" s="78" t="s">
        <v>10543</v>
      </c>
    </row>
    <row r="7290" spans="1:2" x14ac:dyDescent="0.25">
      <c r="A7290" s="78" t="s">
        <v>10514</v>
      </c>
      <c r="B7290" s="78" t="s">
        <v>10543</v>
      </c>
    </row>
    <row r="7291" spans="1:2" x14ac:dyDescent="0.25">
      <c r="A7291" s="78" t="s">
        <v>10515</v>
      </c>
      <c r="B7291" s="78" t="s">
        <v>10543</v>
      </c>
    </row>
    <row r="7292" spans="1:2" x14ac:dyDescent="0.25">
      <c r="A7292" s="78" t="s">
        <v>10516</v>
      </c>
      <c r="B7292" s="78" t="s">
        <v>10543</v>
      </c>
    </row>
    <row r="7293" spans="1:2" x14ac:dyDescent="0.25">
      <c r="A7293" s="78" t="s">
        <v>10517</v>
      </c>
      <c r="B7293" s="78" t="s">
        <v>10543</v>
      </c>
    </row>
    <row r="7294" spans="1:2" x14ac:dyDescent="0.25">
      <c r="A7294" s="78" t="s">
        <v>10518</v>
      </c>
      <c r="B7294" s="78" t="s">
        <v>10543</v>
      </c>
    </row>
    <row r="7295" spans="1:2" x14ac:dyDescent="0.25">
      <c r="A7295" s="78" t="s">
        <v>10519</v>
      </c>
      <c r="B7295" s="78" t="s">
        <v>10543</v>
      </c>
    </row>
    <row r="7296" spans="1:2" x14ac:dyDescent="0.25">
      <c r="A7296" s="78" t="s">
        <v>10520</v>
      </c>
      <c r="B7296" s="78" t="s">
        <v>10543</v>
      </c>
    </row>
    <row r="7297" spans="1:2" x14ac:dyDescent="0.25">
      <c r="A7297" s="78" t="s">
        <v>10521</v>
      </c>
      <c r="B7297" s="78" t="s">
        <v>10543</v>
      </c>
    </row>
    <row r="7298" spans="1:2" x14ac:dyDescent="0.25">
      <c r="A7298" s="78" t="s">
        <v>10522</v>
      </c>
      <c r="B7298" s="78" t="s">
        <v>10543</v>
      </c>
    </row>
    <row r="7299" spans="1:2" x14ac:dyDescent="0.25">
      <c r="A7299" s="78" t="s">
        <v>10523</v>
      </c>
      <c r="B7299" s="78" t="s">
        <v>10543</v>
      </c>
    </row>
    <row r="7300" spans="1:2" x14ac:dyDescent="0.25">
      <c r="A7300" s="78" t="s">
        <v>10524</v>
      </c>
      <c r="B7300" s="78" t="s">
        <v>10543</v>
      </c>
    </row>
    <row r="7301" spans="1:2" x14ac:dyDescent="0.25">
      <c r="A7301" s="78" t="s">
        <v>10525</v>
      </c>
      <c r="B7301" s="78" t="s">
        <v>10543</v>
      </c>
    </row>
    <row r="7302" spans="1:2" x14ac:dyDescent="0.25">
      <c r="A7302" s="78" t="s">
        <v>10526</v>
      </c>
      <c r="B7302" s="78" t="s">
        <v>10543</v>
      </c>
    </row>
    <row r="7303" spans="1:2" x14ac:dyDescent="0.25">
      <c r="A7303" s="78" t="s">
        <v>10527</v>
      </c>
      <c r="B7303" s="78" t="s">
        <v>10543</v>
      </c>
    </row>
    <row r="7304" spans="1:2" x14ac:dyDescent="0.25">
      <c r="A7304" s="78" t="s">
        <v>10528</v>
      </c>
      <c r="B7304" s="78" t="s">
        <v>10543</v>
      </c>
    </row>
    <row r="7305" spans="1:2" x14ac:dyDescent="0.25">
      <c r="A7305" s="78" t="s">
        <v>10529</v>
      </c>
      <c r="B7305" s="78" t="s">
        <v>10543</v>
      </c>
    </row>
    <row r="7306" spans="1:2" x14ac:dyDescent="0.25">
      <c r="A7306" s="78" t="s">
        <v>10530</v>
      </c>
      <c r="B7306" s="78" t="s">
        <v>10543</v>
      </c>
    </row>
    <row r="7307" spans="1:2" x14ac:dyDescent="0.25">
      <c r="A7307" s="78" t="s">
        <v>10531</v>
      </c>
      <c r="B7307" s="78" t="s">
        <v>10543</v>
      </c>
    </row>
    <row r="7308" spans="1:2" x14ac:dyDescent="0.25">
      <c r="A7308" s="78" t="s">
        <v>10532</v>
      </c>
      <c r="B7308" s="78" t="s">
        <v>10543</v>
      </c>
    </row>
    <row r="7309" spans="1:2" x14ac:dyDescent="0.25">
      <c r="A7309" s="78" t="s">
        <v>10533</v>
      </c>
      <c r="B7309" s="78" t="s">
        <v>10543</v>
      </c>
    </row>
    <row r="7310" spans="1:2" x14ac:dyDescent="0.25">
      <c r="A7310" s="78" t="s">
        <v>10534</v>
      </c>
      <c r="B7310" s="78" t="s">
        <v>10543</v>
      </c>
    </row>
    <row r="7311" spans="1:2" x14ac:dyDescent="0.25">
      <c r="A7311" s="78" t="s">
        <v>10535</v>
      </c>
      <c r="B7311" s="78" t="s">
        <v>10543</v>
      </c>
    </row>
    <row r="7312" spans="1:2" x14ac:dyDescent="0.25">
      <c r="A7312" s="78" t="s">
        <v>10536</v>
      </c>
      <c r="B7312" s="78" t="s">
        <v>10543</v>
      </c>
    </row>
    <row r="7313" spans="1:2" x14ac:dyDescent="0.25">
      <c r="A7313" s="78" t="s">
        <v>10537</v>
      </c>
      <c r="B7313" s="78" t="s">
        <v>10543</v>
      </c>
    </row>
    <row r="7314" spans="1:2" x14ac:dyDescent="0.25">
      <c r="A7314" s="78" t="s">
        <v>10538</v>
      </c>
      <c r="B7314" s="78" t="s">
        <v>10544</v>
      </c>
    </row>
    <row r="7315" spans="1:2" x14ac:dyDescent="0.25">
      <c r="A7315" s="78" t="s">
        <v>10539</v>
      </c>
      <c r="B7315" s="78" t="s">
        <v>10544</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
  <sheetViews>
    <sheetView workbookViewId="0"/>
  </sheetViews>
  <sheetFormatPr defaultRowHeight="15" x14ac:dyDescent="0.25"/>
  <cols>
    <col min="1" max="1" width="10" customWidth="1"/>
    <col min="2" max="2" width="10" bestFit="1" customWidth="1"/>
    <col min="3" max="3" width="13.42578125" bestFit="1" customWidth="1"/>
  </cols>
  <sheetData>
    <row r="1" spans="1:3" x14ac:dyDescent="0.25">
      <c r="C1" s="33" t="s">
        <v>42</v>
      </c>
    </row>
    <row r="2" spans="1:3" ht="15" customHeight="1" x14ac:dyDescent="0.25">
      <c r="A2" s="13" t="s">
        <v>10545</v>
      </c>
      <c r="B2" s="124" t="s">
        <v>10546</v>
      </c>
      <c r="C2" s="120" t="s">
        <v>10547</v>
      </c>
    </row>
    <row r="3" spans="1:3" x14ac:dyDescent="0.25">
      <c r="A3" s="123" t="s">
        <v>2400</v>
      </c>
      <c r="B3" s="123" t="s">
        <v>2400</v>
      </c>
      <c r="C3" s="34">
        <v>56</v>
      </c>
    </row>
    <row r="4" spans="1:3" x14ac:dyDescent="0.25">
      <c r="A4" s="123" t="s">
        <v>2400</v>
      </c>
      <c r="B4" s="123" t="s">
        <v>2401</v>
      </c>
      <c r="C4" s="34">
        <v>13</v>
      </c>
    </row>
    <row r="5" spans="1:3" x14ac:dyDescent="0.25">
      <c r="A5" s="123" t="s">
        <v>2400</v>
      </c>
      <c r="B5" s="123" t="s">
        <v>2402</v>
      </c>
      <c r="C5" s="34">
        <v>7</v>
      </c>
    </row>
    <row r="6" spans="1:3" x14ac:dyDescent="0.25">
      <c r="A6" s="123" t="s">
        <v>2400</v>
      </c>
      <c r="B6" s="123" t="s">
        <v>2403</v>
      </c>
      <c r="C6" s="34">
        <v>5</v>
      </c>
    </row>
    <row r="7" spans="1:3" x14ac:dyDescent="0.25">
      <c r="A7" s="123" t="s">
        <v>2400</v>
      </c>
      <c r="B7" s="123" t="s">
        <v>2404</v>
      </c>
      <c r="C7" s="34">
        <v>5</v>
      </c>
    </row>
    <row r="8" spans="1:3" x14ac:dyDescent="0.25">
      <c r="A8" s="123" t="s">
        <v>2400</v>
      </c>
      <c r="B8" s="123" t="s">
        <v>2406</v>
      </c>
      <c r="C8" s="34">
        <v>1</v>
      </c>
    </row>
    <row r="9" spans="1:3" x14ac:dyDescent="0.25">
      <c r="A9" s="123" t="s">
        <v>2401</v>
      </c>
      <c r="B9" s="123" t="s">
        <v>2400</v>
      </c>
      <c r="C9" s="34">
        <v>38</v>
      </c>
    </row>
    <row r="10" spans="1:3" x14ac:dyDescent="0.25">
      <c r="A10" s="123" t="s">
        <v>2401</v>
      </c>
      <c r="B10" s="123" t="s">
        <v>2401</v>
      </c>
      <c r="C10" s="34">
        <v>67</v>
      </c>
    </row>
    <row r="11" spans="1:3" x14ac:dyDescent="0.25">
      <c r="A11" s="123" t="s">
        <v>2401</v>
      </c>
      <c r="B11" s="123" t="s">
        <v>2402</v>
      </c>
      <c r="C11" s="34">
        <v>11</v>
      </c>
    </row>
    <row r="12" spans="1:3" x14ac:dyDescent="0.25">
      <c r="A12" s="123" t="s">
        <v>2401</v>
      </c>
      <c r="B12" s="123" t="s">
        <v>2403</v>
      </c>
      <c r="C12" s="34">
        <v>7</v>
      </c>
    </row>
    <row r="13" spans="1:3" x14ac:dyDescent="0.25">
      <c r="A13" s="123" t="s">
        <v>2401</v>
      </c>
      <c r="B13" s="123" t="s">
        <v>2404</v>
      </c>
      <c r="C13" s="34">
        <v>5</v>
      </c>
    </row>
    <row r="14" spans="1:3" x14ac:dyDescent="0.25">
      <c r="A14" s="123" t="s">
        <v>2402</v>
      </c>
      <c r="B14" s="123" t="s">
        <v>2400</v>
      </c>
      <c r="C14" s="34">
        <v>18</v>
      </c>
    </row>
    <row r="15" spans="1:3" x14ac:dyDescent="0.25">
      <c r="A15" s="123" t="s">
        <v>2402</v>
      </c>
      <c r="B15" s="123" t="s">
        <v>2401</v>
      </c>
      <c r="C15" s="34">
        <v>13</v>
      </c>
    </row>
    <row r="16" spans="1:3" x14ac:dyDescent="0.25">
      <c r="A16" s="123" t="s">
        <v>2402</v>
      </c>
      <c r="B16" s="123" t="s">
        <v>2402</v>
      </c>
      <c r="C16" s="34">
        <v>19</v>
      </c>
    </row>
    <row r="17" spans="1:3" x14ac:dyDescent="0.25">
      <c r="A17" s="123" t="s">
        <v>2402</v>
      </c>
      <c r="B17" s="123" t="s">
        <v>2404</v>
      </c>
      <c r="C17" s="34">
        <v>2</v>
      </c>
    </row>
    <row r="18" spans="1:3" x14ac:dyDescent="0.25">
      <c r="A18" s="123" t="s">
        <v>2402</v>
      </c>
      <c r="B18" s="123" t="s">
        <v>2406</v>
      </c>
      <c r="C18" s="34">
        <v>1</v>
      </c>
    </row>
    <row r="19" spans="1:3" x14ac:dyDescent="0.25">
      <c r="A19" s="123" t="s">
        <v>2403</v>
      </c>
      <c r="B19" s="123" t="s">
        <v>2400</v>
      </c>
      <c r="C19" s="34">
        <v>15</v>
      </c>
    </row>
    <row r="20" spans="1:3" x14ac:dyDescent="0.25">
      <c r="A20" s="123" t="s">
        <v>2403</v>
      </c>
      <c r="B20" s="123" t="s">
        <v>2401</v>
      </c>
      <c r="C20" s="34">
        <v>8</v>
      </c>
    </row>
    <row r="21" spans="1:3" x14ac:dyDescent="0.25">
      <c r="A21" s="123" t="s">
        <v>2403</v>
      </c>
      <c r="B21" s="123" t="s">
        <v>2402</v>
      </c>
      <c r="C21" s="34">
        <v>5</v>
      </c>
    </row>
    <row r="22" spans="1:3" x14ac:dyDescent="0.25">
      <c r="A22" s="123" t="s">
        <v>2403</v>
      </c>
      <c r="B22" s="123" t="s">
        <v>2403</v>
      </c>
      <c r="C22" s="34">
        <v>30</v>
      </c>
    </row>
    <row r="23" spans="1:3" x14ac:dyDescent="0.25">
      <c r="A23" s="123" t="s">
        <v>2403</v>
      </c>
      <c r="B23" s="123" t="s">
        <v>2404</v>
      </c>
      <c r="C23" s="34">
        <v>5</v>
      </c>
    </row>
    <row r="24" spans="1:3" x14ac:dyDescent="0.25">
      <c r="A24" s="123" t="s">
        <v>2403</v>
      </c>
      <c r="B24" s="123" t="s">
        <v>2405</v>
      </c>
      <c r="C24" s="34">
        <v>1</v>
      </c>
    </row>
    <row r="25" spans="1:3" x14ac:dyDescent="0.25">
      <c r="A25" s="123" t="s">
        <v>2403</v>
      </c>
      <c r="B25" s="123" t="s">
        <v>2407</v>
      </c>
      <c r="C25" s="34">
        <v>3</v>
      </c>
    </row>
    <row r="26" spans="1:3" x14ac:dyDescent="0.25">
      <c r="A26" s="123" t="s">
        <v>2404</v>
      </c>
      <c r="B26" s="123" t="s">
        <v>2400</v>
      </c>
      <c r="C26" s="34">
        <v>2</v>
      </c>
    </row>
    <row r="27" spans="1:3" x14ac:dyDescent="0.25">
      <c r="A27" s="123" t="s">
        <v>2404</v>
      </c>
      <c r="B27" s="123" t="s">
        <v>2402</v>
      </c>
      <c r="C27" s="34">
        <v>1</v>
      </c>
    </row>
    <row r="28" spans="1:3" x14ac:dyDescent="0.25">
      <c r="A28" s="123" t="s">
        <v>2404</v>
      </c>
      <c r="B28" s="123" t="s">
        <v>2404</v>
      </c>
      <c r="C28" s="34">
        <v>33</v>
      </c>
    </row>
    <row r="29" spans="1:3" x14ac:dyDescent="0.25">
      <c r="A29" s="123" t="s">
        <v>2405</v>
      </c>
      <c r="B29" s="123" t="s">
        <v>2400</v>
      </c>
      <c r="C29" s="34">
        <v>1</v>
      </c>
    </row>
    <row r="30" spans="1:3" x14ac:dyDescent="0.25">
      <c r="A30" s="123" t="s">
        <v>2405</v>
      </c>
      <c r="B30" s="123" t="s">
        <v>2405</v>
      </c>
      <c r="C30" s="34">
        <v>22</v>
      </c>
    </row>
    <row r="31" spans="1:3" x14ac:dyDescent="0.25">
      <c r="A31" s="123" t="s">
        <v>2406</v>
      </c>
      <c r="B31" s="123" t="s">
        <v>2400</v>
      </c>
      <c r="C31" s="34">
        <v>3</v>
      </c>
    </row>
    <row r="32" spans="1:3" x14ac:dyDescent="0.25">
      <c r="A32" s="123" t="s">
        <v>2406</v>
      </c>
      <c r="B32" s="123" t="s">
        <v>2401</v>
      </c>
      <c r="C32" s="34">
        <v>1</v>
      </c>
    </row>
    <row r="33" spans="1:3" x14ac:dyDescent="0.25">
      <c r="A33" s="123" t="s">
        <v>2406</v>
      </c>
      <c r="B33" s="123" t="s">
        <v>2403</v>
      </c>
      <c r="C33" s="34">
        <v>1</v>
      </c>
    </row>
    <row r="34" spans="1:3" x14ac:dyDescent="0.25">
      <c r="A34" s="123" t="s">
        <v>2406</v>
      </c>
      <c r="B34" s="123" t="s">
        <v>2404</v>
      </c>
      <c r="C34" s="34">
        <v>1</v>
      </c>
    </row>
    <row r="35" spans="1:3" x14ac:dyDescent="0.25">
      <c r="A35" s="123" t="s">
        <v>2406</v>
      </c>
      <c r="B35" s="123" t="s">
        <v>2406</v>
      </c>
      <c r="C35" s="34">
        <v>5</v>
      </c>
    </row>
    <row r="36" spans="1:3" x14ac:dyDescent="0.25">
      <c r="A36" s="123" t="s">
        <v>2407</v>
      </c>
      <c r="B36" s="123" t="s">
        <v>2400</v>
      </c>
      <c r="C36" s="34">
        <v>1</v>
      </c>
    </row>
    <row r="37" spans="1:3" x14ac:dyDescent="0.25">
      <c r="A37" s="123" t="s">
        <v>2407</v>
      </c>
      <c r="B37" s="123" t="s">
        <v>2401</v>
      </c>
      <c r="C37" s="34">
        <v>1</v>
      </c>
    </row>
    <row r="38" spans="1:3" x14ac:dyDescent="0.25">
      <c r="A38" s="123" t="s">
        <v>2407</v>
      </c>
      <c r="B38" s="123" t="s">
        <v>2407</v>
      </c>
      <c r="C38" s="34">
        <v>7</v>
      </c>
    </row>
    <row r="39" spans="1:3" x14ac:dyDescent="0.25">
      <c r="A39" s="123" t="s">
        <v>2408</v>
      </c>
      <c r="B39" s="123" t="s">
        <v>2408</v>
      </c>
      <c r="C39" s="34">
        <v>2</v>
      </c>
    </row>
    <row r="40" spans="1:3" x14ac:dyDescent="0.25">
      <c r="A40" s="123" t="s">
        <v>2409</v>
      </c>
      <c r="B40" s="123" t="s">
        <v>2400</v>
      </c>
      <c r="C40" s="34">
        <v>1</v>
      </c>
    </row>
    <row r="41" spans="1:3" x14ac:dyDescent="0.25">
      <c r="A41" s="123" t="s">
        <v>2409</v>
      </c>
      <c r="B41" s="123" t="s">
        <v>2409</v>
      </c>
      <c r="C41" s="34">
        <v>3</v>
      </c>
    </row>
    <row r="42" spans="1:3" x14ac:dyDescent="0.25">
      <c r="A42" s="123" t="s">
        <v>2410</v>
      </c>
      <c r="B42" s="123" t="s">
        <v>2410</v>
      </c>
      <c r="C42" s="34">
        <v>3</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RowHeight="15" x14ac:dyDescent="0.25"/>
  <cols>
    <col min="1" max="1" width="6.42578125" bestFit="1" customWidth="1"/>
    <col min="2" max="2" width="8.28515625" bestFit="1" customWidth="1"/>
  </cols>
  <sheetData>
    <row r="1" spans="1:2" ht="15" customHeight="1" x14ac:dyDescent="0.25">
      <c r="A1" s="13" t="s">
        <v>10566</v>
      </c>
      <c r="B1" s="13" t="s">
        <v>17</v>
      </c>
    </row>
    <row r="2" spans="1:2" x14ac:dyDescent="0.25">
      <c r="A2" s="78" t="s">
        <v>10567</v>
      </c>
      <c r="B2" s="78" t="s">
        <v>10573</v>
      </c>
    </row>
    <row r="3" spans="1:2" x14ac:dyDescent="0.25">
      <c r="A3" s="78" t="s">
        <v>10568</v>
      </c>
      <c r="B3" s="78" t="s">
        <v>10574</v>
      </c>
    </row>
    <row r="4" spans="1:2" x14ac:dyDescent="0.25">
      <c r="A4" s="78" t="s">
        <v>10569</v>
      </c>
      <c r="B4" s="78" t="s">
        <v>10575</v>
      </c>
    </row>
    <row r="5" spans="1:2" x14ac:dyDescent="0.25">
      <c r="A5" s="78" t="s">
        <v>10570</v>
      </c>
      <c r="B5" s="78" t="s">
        <v>10574</v>
      </c>
    </row>
    <row r="6" spans="1:2" x14ac:dyDescent="0.25">
      <c r="A6" s="78" t="s">
        <v>10571</v>
      </c>
      <c r="B6" s="78" t="s">
        <v>10573</v>
      </c>
    </row>
    <row r="7" spans="1:2" x14ac:dyDescent="0.25">
      <c r="A7" s="78" t="s">
        <v>10572</v>
      </c>
      <c r="B7" s="78" t="s">
        <v>10574</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RowHeight="15" x14ac:dyDescent="0.25"/>
  <cols>
    <col min="1" max="1" width="49.5703125" bestFit="1" customWidth="1"/>
    <col min="2" max="2" width="24.7109375" bestFit="1" customWidth="1"/>
  </cols>
  <sheetData>
    <row r="1" spans="1:2" ht="15" customHeight="1" x14ac:dyDescent="0.25">
      <c r="A1" s="13" t="s">
        <v>10576</v>
      </c>
      <c r="B1" s="13" t="s">
        <v>34</v>
      </c>
    </row>
    <row r="2" spans="1:2" x14ac:dyDescent="0.25">
      <c r="A2" s="117" t="s">
        <v>277</v>
      </c>
      <c r="B2" s="78">
        <v>4420.2812530000001</v>
      </c>
    </row>
    <row r="3" spans="1:2" x14ac:dyDescent="0.25">
      <c r="A3" s="117" t="s">
        <v>267</v>
      </c>
      <c r="B3" s="78">
        <v>1569.030458</v>
      </c>
    </row>
    <row r="4" spans="1:2" x14ac:dyDescent="0.25">
      <c r="A4" s="117" t="s">
        <v>279</v>
      </c>
      <c r="B4" s="78">
        <v>1253.100629</v>
      </c>
    </row>
    <row r="5" spans="1:2" x14ac:dyDescent="0.25">
      <c r="A5" s="117" t="s">
        <v>289</v>
      </c>
      <c r="B5" s="78">
        <v>1238.105151</v>
      </c>
    </row>
    <row r="6" spans="1:2" x14ac:dyDescent="0.25">
      <c r="A6" s="117" t="s">
        <v>286</v>
      </c>
      <c r="B6" s="78">
        <v>947.47812899999997</v>
      </c>
    </row>
    <row r="7" spans="1:2" x14ac:dyDescent="0.25">
      <c r="A7" s="117" t="s">
        <v>232</v>
      </c>
      <c r="B7" s="78">
        <v>852.19846399999994</v>
      </c>
    </row>
    <row r="8" spans="1:2" x14ac:dyDescent="0.25">
      <c r="A8" s="117" t="s">
        <v>271</v>
      </c>
      <c r="B8" s="78">
        <v>728</v>
      </c>
    </row>
    <row r="9" spans="1:2" x14ac:dyDescent="0.25">
      <c r="A9" s="117" t="s">
        <v>270</v>
      </c>
      <c r="B9" s="78">
        <v>546</v>
      </c>
    </row>
    <row r="10" spans="1:2" x14ac:dyDescent="0.25">
      <c r="A10" s="117" t="s">
        <v>231</v>
      </c>
      <c r="B10" s="78">
        <v>546</v>
      </c>
    </row>
    <row r="11" spans="1:2" x14ac:dyDescent="0.25">
      <c r="A11" s="117" t="s">
        <v>268</v>
      </c>
      <c r="B11" s="78">
        <v>419.62650100000002</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N425"/>
  <sheetViews>
    <sheetView workbookViewId="0">
      <pane xSplit="2" ySplit="2" topLeftCell="C3" activePane="bottomRight" state="frozen"/>
      <selection pane="topRight" activeCell="C1" sqref="C1"/>
      <selection pane="bottomLeft" activeCell="A3" sqref="A3"/>
      <selection pane="bottomRight" activeCell="A3" sqref="A3"/>
    </sheetView>
  </sheetViews>
  <sheetFormatPr defaultRowHeight="15" x14ac:dyDescent="0.25"/>
  <cols>
    <col min="1" max="2" width="10.42578125" style="1" customWidth="1"/>
    <col min="3" max="3" width="7.85546875" style="3" hidden="1" customWidth="1"/>
    <col min="4" max="4" width="8.7109375" style="2" hidden="1" customWidth="1"/>
    <col min="5" max="5" width="7.7109375" style="2" hidden="1" customWidth="1"/>
    <col min="6" max="6" width="9.85546875" style="2" hidden="1" customWidth="1"/>
    <col min="7" max="7" width="11" style="3" hidden="1" customWidth="1"/>
    <col min="8" max="8" width="8" style="1" hidden="1" customWidth="1"/>
    <col min="9" max="9" width="12.28515625" style="3" hidden="1" customWidth="1"/>
    <col min="10" max="10" width="12.42578125" style="3" hidden="1" customWidth="1"/>
    <col min="11" max="11" width="15.5703125" style="3" customWidth="1"/>
    <col min="12" max="12" width="11" hidden="1" customWidth="1"/>
    <col min="13" max="13" width="10.85546875" hidden="1" customWidth="1"/>
    <col min="14" max="14" width="16" bestFit="1" customWidth="1"/>
    <col min="15" max="15" width="12.5703125" bestFit="1" customWidth="1"/>
    <col min="16" max="16" width="14.28515625" bestFit="1" customWidth="1"/>
    <col min="17" max="17" width="8.7109375" bestFit="1" customWidth="1"/>
    <col min="18" max="18" width="9.42578125" bestFit="1" customWidth="1"/>
    <col min="19" max="19" width="13" bestFit="1" customWidth="1"/>
    <col min="20" max="20" width="13.140625" bestFit="1" customWidth="1"/>
    <col min="21" max="21" width="10.85546875" bestFit="1" customWidth="1"/>
    <col min="22" max="22" width="12.28515625" bestFit="1" customWidth="1"/>
    <col min="23" max="23" width="13.28515625" bestFit="1" customWidth="1"/>
    <col min="24" max="24" width="7.28515625" bestFit="1" customWidth="1"/>
    <col min="25" max="25" width="7.5703125" bestFit="1" customWidth="1"/>
    <col min="26" max="26" width="14.28515625" bestFit="1" customWidth="1"/>
    <col min="27" max="27" width="10.42578125" bestFit="1" customWidth="1"/>
    <col min="28" max="28" width="12" bestFit="1" customWidth="1"/>
    <col min="29" max="29" width="11.42578125" bestFit="1" customWidth="1"/>
    <col min="30" max="30" width="13.42578125" bestFit="1" customWidth="1"/>
    <col min="31" max="31" width="11.5703125" bestFit="1" customWidth="1"/>
    <col min="32" max="32" width="10.42578125" bestFit="1" customWidth="1"/>
    <col min="33" max="33" width="13.42578125" bestFit="1" customWidth="1"/>
    <col min="34" max="34" width="10.5703125" bestFit="1" customWidth="1"/>
    <col min="35" max="35" width="11.42578125" bestFit="1" customWidth="1"/>
    <col min="36" max="36" width="11.28515625" bestFit="1" customWidth="1"/>
    <col min="37" max="37" width="10.85546875" bestFit="1" customWidth="1"/>
    <col min="38" max="38" width="11.85546875" bestFit="1" customWidth="1"/>
    <col min="39" max="40" width="10.7109375" bestFit="1" customWidth="1"/>
    <col min="42" max="42" width="12" bestFit="1" customWidth="1"/>
    <col min="43" max="43" width="11.85546875" bestFit="1" customWidth="1"/>
    <col min="44" max="44" width="13.42578125" bestFit="1" customWidth="1"/>
    <col min="45" max="45" width="20.7109375" bestFit="1" customWidth="1"/>
    <col min="46" max="46" width="19.5703125" bestFit="1" customWidth="1"/>
    <col min="47" max="47" width="16.85546875" bestFit="1" customWidth="1"/>
    <col min="48" max="48" width="10.140625" bestFit="1" customWidth="1"/>
    <col min="49" max="49" width="15.42578125" bestFit="1" customWidth="1"/>
    <col min="50" max="50" width="11.5703125" bestFit="1" customWidth="1"/>
    <col min="51" max="51" width="10.140625" bestFit="1" customWidth="1"/>
    <col min="52" max="52" width="8.42578125" bestFit="1" customWidth="1"/>
    <col min="53" max="54" width="7.85546875" bestFit="1" customWidth="1"/>
    <col min="55" max="55" width="14.42578125" customWidth="1"/>
    <col min="56" max="57" width="10.5703125" bestFit="1" customWidth="1"/>
    <col min="58" max="58" width="21.5703125" bestFit="1" customWidth="1"/>
    <col min="59" max="59" width="26.85546875" bestFit="1" customWidth="1"/>
    <col min="60" max="60" width="22.42578125" bestFit="1" customWidth="1"/>
    <col min="61" max="61" width="27.85546875" bestFit="1" customWidth="1"/>
    <col min="62" max="62" width="27.140625" bestFit="1" customWidth="1"/>
    <col min="63" max="63" width="32.5703125" bestFit="1" customWidth="1"/>
    <col min="64" max="64" width="18" bestFit="1" customWidth="1"/>
    <col min="65" max="65" width="22.140625" bestFit="1" customWidth="1"/>
    <col min="66" max="66" width="15" bestFit="1" customWidth="1"/>
  </cols>
  <sheetData>
    <row r="1" spans="1:66" x14ac:dyDescent="0.25">
      <c r="C1" s="16" t="s">
        <v>39</v>
      </c>
      <c r="D1" s="17"/>
      <c r="E1" s="17"/>
      <c r="F1" s="17"/>
      <c r="G1" s="16"/>
      <c r="H1" s="14" t="s">
        <v>43</v>
      </c>
      <c r="I1" s="50"/>
      <c r="J1" s="50"/>
      <c r="K1" s="33" t="s">
        <v>42</v>
      </c>
      <c r="L1" s="18" t="s">
        <v>40</v>
      </c>
      <c r="M1" s="18"/>
      <c r="N1" s="15" t="s">
        <v>41</v>
      </c>
    </row>
    <row r="2" spans="1:66" ht="30" customHeight="1" x14ac:dyDescent="0.25">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174</v>
      </c>
      <c r="P2" s="13" t="s">
        <v>175</v>
      </c>
      <c r="Q2" s="13" t="s">
        <v>176</v>
      </c>
      <c r="R2" s="13" t="s">
        <v>177</v>
      </c>
      <c r="S2" s="13" t="s">
        <v>178</v>
      </c>
      <c r="T2" s="13" t="s">
        <v>179</v>
      </c>
      <c r="U2" s="13" t="s">
        <v>180</v>
      </c>
      <c r="V2" s="13" t="s">
        <v>181</v>
      </c>
      <c r="W2" s="13" t="s">
        <v>182</v>
      </c>
      <c r="X2" s="13" t="s">
        <v>183</v>
      </c>
      <c r="Y2" s="13" t="s">
        <v>184</v>
      </c>
      <c r="Z2" s="13" t="s">
        <v>185</v>
      </c>
      <c r="AA2" s="13" t="s">
        <v>186</v>
      </c>
      <c r="AB2" s="13" t="s">
        <v>187</v>
      </c>
      <c r="AC2" s="13" t="s">
        <v>188</v>
      </c>
      <c r="AD2" s="13" t="s">
        <v>189</v>
      </c>
      <c r="AE2" s="13" t="s">
        <v>190</v>
      </c>
      <c r="AF2" s="13" t="s">
        <v>191</v>
      </c>
      <c r="AG2" s="13" t="s">
        <v>192</v>
      </c>
      <c r="AH2" s="13" t="s">
        <v>193</v>
      </c>
      <c r="AI2" s="13" t="s">
        <v>194</v>
      </c>
      <c r="AJ2" s="13" t="s">
        <v>195</v>
      </c>
      <c r="AK2" s="13" t="s">
        <v>196</v>
      </c>
      <c r="AL2" s="13" t="s">
        <v>197</v>
      </c>
      <c r="AM2" s="13" t="s">
        <v>198</v>
      </c>
      <c r="AN2" s="13" t="s">
        <v>199</v>
      </c>
      <c r="AO2" s="13" t="s">
        <v>200</v>
      </c>
      <c r="AP2" s="13" t="s">
        <v>201</v>
      </c>
      <c r="AQ2" s="13" t="s">
        <v>202</v>
      </c>
      <c r="AR2" s="13" t="s">
        <v>203</v>
      </c>
      <c r="AS2" s="13" t="s">
        <v>204</v>
      </c>
      <c r="AT2" s="13" t="s">
        <v>205</v>
      </c>
      <c r="AU2" s="13" t="s">
        <v>206</v>
      </c>
      <c r="AV2" s="13" t="s">
        <v>207</v>
      </c>
      <c r="AW2" s="13" t="s">
        <v>208</v>
      </c>
      <c r="AX2" s="13" t="s">
        <v>209</v>
      </c>
      <c r="AY2" s="13" t="s">
        <v>210</v>
      </c>
      <c r="AZ2" s="13" t="s">
        <v>211</v>
      </c>
      <c r="BA2" s="13" t="s">
        <v>212</v>
      </c>
      <c r="BB2" s="13" t="s">
        <v>213</v>
      </c>
      <c r="BC2" t="s">
        <v>2399</v>
      </c>
      <c r="BD2" s="13" t="s">
        <v>2423</v>
      </c>
      <c r="BE2" s="13" t="s">
        <v>2424</v>
      </c>
      <c r="BF2" s="120" t="s">
        <v>2967</v>
      </c>
      <c r="BG2" s="120" t="s">
        <v>2968</v>
      </c>
      <c r="BH2" s="120" t="s">
        <v>2969</v>
      </c>
      <c r="BI2" s="120" t="s">
        <v>2970</v>
      </c>
      <c r="BJ2" s="120" t="s">
        <v>2971</v>
      </c>
      <c r="BK2" s="120" t="s">
        <v>2972</v>
      </c>
      <c r="BL2" s="120" t="s">
        <v>2973</v>
      </c>
      <c r="BM2" s="120" t="s">
        <v>2974</v>
      </c>
      <c r="BN2" s="120" t="s">
        <v>2975</v>
      </c>
    </row>
    <row r="3" spans="1:66" ht="15" customHeight="1" x14ac:dyDescent="0.25">
      <c r="A3" s="64" t="s">
        <v>214</v>
      </c>
      <c r="B3" s="64" t="s">
        <v>237</v>
      </c>
      <c r="C3" s="65"/>
      <c r="D3" s="66"/>
      <c r="E3" s="67"/>
      <c r="F3" s="68"/>
      <c r="G3" s="65"/>
      <c r="H3" s="69"/>
      <c r="I3" s="70"/>
      <c r="J3" s="70"/>
      <c r="K3" s="34" t="s">
        <v>65</v>
      </c>
      <c r="L3" s="71">
        <v>3</v>
      </c>
      <c r="M3" s="71"/>
      <c r="N3" s="72"/>
      <c r="O3" s="78" t="s">
        <v>313</v>
      </c>
      <c r="P3" s="80">
        <v>43845.672002314815</v>
      </c>
      <c r="Q3" s="78" t="s">
        <v>317</v>
      </c>
      <c r="R3" s="78"/>
      <c r="S3" s="78"/>
      <c r="T3" s="78" t="s">
        <v>508</v>
      </c>
      <c r="U3" s="78"/>
      <c r="V3" s="83" t="s">
        <v>679</v>
      </c>
      <c r="W3" s="80">
        <v>43845.672002314815</v>
      </c>
      <c r="X3" s="84">
        <v>43845</v>
      </c>
      <c r="Y3" s="86" t="s">
        <v>750</v>
      </c>
      <c r="Z3" s="83" t="s">
        <v>1045</v>
      </c>
      <c r="AA3" s="78"/>
      <c r="AB3" s="78"/>
      <c r="AC3" s="86" t="s">
        <v>1359</v>
      </c>
      <c r="AD3" s="78"/>
      <c r="AE3" s="78" t="b">
        <v>0</v>
      </c>
      <c r="AF3" s="78">
        <v>0</v>
      </c>
      <c r="AG3" s="86" t="s">
        <v>1673</v>
      </c>
      <c r="AH3" s="78" t="b">
        <v>0</v>
      </c>
      <c r="AI3" s="78" t="s">
        <v>1678</v>
      </c>
      <c r="AJ3" s="78"/>
      <c r="AK3" s="86" t="s">
        <v>1673</v>
      </c>
      <c r="AL3" s="78" t="b">
        <v>0</v>
      </c>
      <c r="AM3" s="78">
        <v>3</v>
      </c>
      <c r="AN3" s="86" t="s">
        <v>1385</v>
      </c>
      <c r="AO3" s="78" t="s">
        <v>1679</v>
      </c>
      <c r="AP3" s="78" t="b">
        <v>0</v>
      </c>
      <c r="AQ3" s="86" t="s">
        <v>1385</v>
      </c>
      <c r="AR3" s="78" t="s">
        <v>176</v>
      </c>
      <c r="AS3" s="78">
        <v>0</v>
      </c>
      <c r="AT3" s="78">
        <v>0</v>
      </c>
      <c r="AU3" s="78"/>
      <c r="AV3" s="78"/>
      <c r="AW3" s="78"/>
      <c r="AX3" s="78"/>
      <c r="AY3" s="78"/>
      <c r="AZ3" s="78"/>
      <c r="BA3" s="78"/>
      <c r="BB3" s="78"/>
      <c r="BC3">
        <v>1</v>
      </c>
      <c r="BD3" s="78" t="str">
        <f>REPLACE(INDEX(GroupVertices[Group], MATCH(Edges27[[#This Row],[Vertex 1]],GroupVertices[Vertex],0)),1,1,"")</f>
        <v>10</v>
      </c>
      <c r="BE3" s="78" t="str">
        <f>REPLACE(INDEX(GroupVertices[Group], MATCH(Edges27[[#This Row],[Vertex 2]],GroupVertices[Vertex],0)),1,1,"")</f>
        <v>10</v>
      </c>
      <c r="BF3" s="48">
        <v>0</v>
      </c>
      <c r="BG3" s="49">
        <v>0</v>
      </c>
      <c r="BH3" s="48">
        <v>0</v>
      </c>
      <c r="BI3" s="49">
        <v>0</v>
      </c>
      <c r="BJ3" s="48">
        <v>0</v>
      </c>
      <c r="BK3" s="49">
        <v>0</v>
      </c>
      <c r="BL3" s="48">
        <v>15</v>
      </c>
      <c r="BM3" s="49">
        <v>100</v>
      </c>
      <c r="BN3" s="48">
        <v>15</v>
      </c>
    </row>
    <row r="4" spans="1:66" ht="15" customHeight="1" x14ac:dyDescent="0.25">
      <c r="A4" s="64" t="s">
        <v>215</v>
      </c>
      <c r="B4" s="64" t="s">
        <v>293</v>
      </c>
      <c r="C4" s="65"/>
      <c r="D4" s="66"/>
      <c r="E4" s="67"/>
      <c r="F4" s="68"/>
      <c r="G4" s="65"/>
      <c r="H4" s="69"/>
      <c r="I4" s="70"/>
      <c r="J4" s="70"/>
      <c r="K4" s="34" t="s">
        <v>65</v>
      </c>
      <c r="L4" s="77">
        <v>4</v>
      </c>
      <c r="M4" s="77"/>
      <c r="N4" s="72"/>
      <c r="O4" s="79" t="s">
        <v>314</v>
      </c>
      <c r="P4" s="81">
        <v>43845.878530092596</v>
      </c>
      <c r="Q4" s="79" t="s">
        <v>318</v>
      </c>
      <c r="R4" s="82" t="s">
        <v>459</v>
      </c>
      <c r="S4" s="79" t="s">
        <v>494</v>
      </c>
      <c r="T4" s="79" t="s">
        <v>509</v>
      </c>
      <c r="U4" s="82" t="s">
        <v>552</v>
      </c>
      <c r="V4" s="82" t="s">
        <v>552</v>
      </c>
      <c r="W4" s="81">
        <v>43845.878530092596</v>
      </c>
      <c r="X4" s="85">
        <v>43845</v>
      </c>
      <c r="Y4" s="87" t="s">
        <v>751</v>
      </c>
      <c r="Z4" s="82" t="s">
        <v>1046</v>
      </c>
      <c r="AA4" s="79"/>
      <c r="AB4" s="79"/>
      <c r="AC4" s="87" t="s">
        <v>1360</v>
      </c>
      <c r="AD4" s="79"/>
      <c r="AE4" s="79" t="b">
        <v>0</v>
      </c>
      <c r="AF4" s="79">
        <v>1</v>
      </c>
      <c r="AG4" s="87" t="s">
        <v>1673</v>
      </c>
      <c r="AH4" s="79" t="b">
        <v>0</v>
      </c>
      <c r="AI4" s="79" t="s">
        <v>1678</v>
      </c>
      <c r="AJ4" s="79"/>
      <c r="AK4" s="87" t="s">
        <v>1673</v>
      </c>
      <c r="AL4" s="79" t="b">
        <v>0</v>
      </c>
      <c r="AM4" s="79">
        <v>1</v>
      </c>
      <c r="AN4" s="87" t="s">
        <v>1673</v>
      </c>
      <c r="AO4" s="79" t="s">
        <v>1680</v>
      </c>
      <c r="AP4" s="79" t="b">
        <v>0</v>
      </c>
      <c r="AQ4" s="87" t="s">
        <v>1360</v>
      </c>
      <c r="AR4" s="79" t="s">
        <v>176</v>
      </c>
      <c r="AS4" s="79">
        <v>0</v>
      </c>
      <c r="AT4" s="79">
        <v>0</v>
      </c>
      <c r="AU4" s="79"/>
      <c r="AV4" s="79"/>
      <c r="AW4" s="79"/>
      <c r="AX4" s="79"/>
      <c r="AY4" s="79"/>
      <c r="AZ4" s="79"/>
      <c r="BA4" s="79"/>
      <c r="BB4" s="79"/>
      <c r="BC4">
        <v>1</v>
      </c>
      <c r="BD4" s="78" t="str">
        <f>REPLACE(INDEX(GroupVertices[Group], MATCH(Edges27[[#This Row],[Vertex 1]],GroupVertices[Vertex],0)),1,1,"")</f>
        <v>9</v>
      </c>
      <c r="BE4" s="78" t="str">
        <f>REPLACE(INDEX(GroupVertices[Group], MATCH(Edges27[[#This Row],[Vertex 2]],GroupVertices[Vertex],0)),1,1,"")</f>
        <v>9</v>
      </c>
      <c r="BF4" s="48">
        <v>0</v>
      </c>
      <c r="BG4" s="49">
        <v>0</v>
      </c>
      <c r="BH4" s="48">
        <v>0</v>
      </c>
      <c r="BI4" s="49">
        <v>0</v>
      </c>
      <c r="BJ4" s="48">
        <v>0</v>
      </c>
      <c r="BK4" s="49">
        <v>0</v>
      </c>
      <c r="BL4" s="48">
        <v>33</v>
      </c>
      <c r="BM4" s="49">
        <v>100</v>
      </c>
      <c r="BN4" s="48">
        <v>33</v>
      </c>
    </row>
    <row r="5" spans="1:66" x14ac:dyDescent="0.25">
      <c r="A5" s="64" t="s">
        <v>216</v>
      </c>
      <c r="B5" s="64" t="s">
        <v>237</v>
      </c>
      <c r="C5" s="65"/>
      <c r="D5" s="66"/>
      <c r="E5" s="67"/>
      <c r="F5" s="68"/>
      <c r="G5" s="65"/>
      <c r="H5" s="69"/>
      <c r="I5" s="70"/>
      <c r="J5" s="70"/>
      <c r="K5" s="34" t="s">
        <v>65</v>
      </c>
      <c r="L5" s="77">
        <v>5</v>
      </c>
      <c r="M5" s="77"/>
      <c r="N5" s="72"/>
      <c r="O5" s="79" t="s">
        <v>313</v>
      </c>
      <c r="P5" s="81">
        <v>43846.309340277781</v>
      </c>
      <c r="Q5" s="79" t="s">
        <v>317</v>
      </c>
      <c r="R5" s="79"/>
      <c r="S5" s="79"/>
      <c r="T5" s="79" t="s">
        <v>508</v>
      </c>
      <c r="U5" s="79"/>
      <c r="V5" s="82" t="s">
        <v>680</v>
      </c>
      <c r="W5" s="81">
        <v>43846.309340277781</v>
      </c>
      <c r="X5" s="85">
        <v>43846</v>
      </c>
      <c r="Y5" s="87" t="s">
        <v>752</v>
      </c>
      <c r="Z5" s="82" t="s">
        <v>1047</v>
      </c>
      <c r="AA5" s="79"/>
      <c r="AB5" s="79"/>
      <c r="AC5" s="87" t="s">
        <v>1361</v>
      </c>
      <c r="AD5" s="79"/>
      <c r="AE5" s="79" t="b">
        <v>0</v>
      </c>
      <c r="AF5" s="79">
        <v>0</v>
      </c>
      <c r="AG5" s="87" t="s">
        <v>1673</v>
      </c>
      <c r="AH5" s="79" t="b">
        <v>0</v>
      </c>
      <c r="AI5" s="79" t="s">
        <v>1678</v>
      </c>
      <c r="AJ5" s="79"/>
      <c r="AK5" s="87" t="s">
        <v>1673</v>
      </c>
      <c r="AL5" s="79" t="b">
        <v>0</v>
      </c>
      <c r="AM5" s="79">
        <v>3</v>
      </c>
      <c r="AN5" s="87" t="s">
        <v>1385</v>
      </c>
      <c r="AO5" s="79" t="s">
        <v>1679</v>
      </c>
      <c r="AP5" s="79" t="b">
        <v>0</v>
      </c>
      <c r="AQ5" s="87" t="s">
        <v>1385</v>
      </c>
      <c r="AR5" s="79" t="s">
        <v>176</v>
      </c>
      <c r="AS5" s="79">
        <v>0</v>
      </c>
      <c r="AT5" s="79">
        <v>0</v>
      </c>
      <c r="AU5" s="79"/>
      <c r="AV5" s="79"/>
      <c r="AW5" s="79"/>
      <c r="AX5" s="79"/>
      <c r="AY5" s="79"/>
      <c r="AZ5" s="79"/>
      <c r="BA5" s="79"/>
      <c r="BB5" s="79"/>
      <c r="BC5">
        <v>1</v>
      </c>
      <c r="BD5" s="78" t="str">
        <f>REPLACE(INDEX(GroupVertices[Group], MATCH(Edges27[[#This Row],[Vertex 1]],GroupVertices[Vertex],0)),1,1,"")</f>
        <v>10</v>
      </c>
      <c r="BE5" s="78" t="str">
        <f>REPLACE(INDEX(GroupVertices[Group], MATCH(Edges27[[#This Row],[Vertex 2]],GroupVertices[Vertex],0)),1,1,"")</f>
        <v>10</v>
      </c>
      <c r="BF5" s="48">
        <v>0</v>
      </c>
      <c r="BG5" s="49">
        <v>0</v>
      </c>
      <c r="BH5" s="48">
        <v>0</v>
      </c>
      <c r="BI5" s="49">
        <v>0</v>
      </c>
      <c r="BJ5" s="48">
        <v>0</v>
      </c>
      <c r="BK5" s="49">
        <v>0</v>
      </c>
      <c r="BL5" s="48">
        <v>15</v>
      </c>
      <c r="BM5" s="49">
        <v>100</v>
      </c>
      <c r="BN5" s="48">
        <v>15</v>
      </c>
    </row>
    <row r="6" spans="1:66" x14ac:dyDescent="0.25">
      <c r="A6" s="64" t="s">
        <v>217</v>
      </c>
      <c r="B6" s="64" t="s">
        <v>271</v>
      </c>
      <c r="C6" s="65"/>
      <c r="D6" s="66"/>
      <c r="E6" s="67"/>
      <c r="F6" s="68"/>
      <c r="G6" s="65"/>
      <c r="H6" s="69"/>
      <c r="I6" s="70"/>
      <c r="J6" s="70"/>
      <c r="K6" s="34" t="s">
        <v>65</v>
      </c>
      <c r="L6" s="77">
        <v>6</v>
      </c>
      <c r="M6" s="77"/>
      <c r="N6" s="72"/>
      <c r="O6" s="79" t="s">
        <v>313</v>
      </c>
      <c r="P6" s="81">
        <v>43846.368298611109</v>
      </c>
      <c r="Q6" s="79" t="s">
        <v>319</v>
      </c>
      <c r="R6" s="79"/>
      <c r="S6" s="79"/>
      <c r="T6" s="79" t="s">
        <v>510</v>
      </c>
      <c r="U6" s="79"/>
      <c r="V6" s="82" t="s">
        <v>681</v>
      </c>
      <c r="W6" s="81">
        <v>43846.368298611109</v>
      </c>
      <c r="X6" s="85">
        <v>43846</v>
      </c>
      <c r="Y6" s="87" t="s">
        <v>753</v>
      </c>
      <c r="Z6" s="82" t="s">
        <v>1048</v>
      </c>
      <c r="AA6" s="79"/>
      <c r="AB6" s="79"/>
      <c r="AC6" s="87" t="s">
        <v>1362</v>
      </c>
      <c r="AD6" s="79"/>
      <c r="AE6" s="79" t="b">
        <v>0</v>
      </c>
      <c r="AF6" s="79">
        <v>0</v>
      </c>
      <c r="AG6" s="87" t="s">
        <v>1673</v>
      </c>
      <c r="AH6" s="79" t="b">
        <v>0</v>
      </c>
      <c r="AI6" s="79" t="s">
        <v>1678</v>
      </c>
      <c r="AJ6" s="79"/>
      <c r="AK6" s="87" t="s">
        <v>1673</v>
      </c>
      <c r="AL6" s="79" t="b">
        <v>0</v>
      </c>
      <c r="AM6" s="79">
        <v>2</v>
      </c>
      <c r="AN6" s="87" t="s">
        <v>1502</v>
      </c>
      <c r="AO6" s="79" t="s">
        <v>1679</v>
      </c>
      <c r="AP6" s="79" t="b">
        <v>0</v>
      </c>
      <c r="AQ6" s="87" t="s">
        <v>1502</v>
      </c>
      <c r="AR6" s="79" t="s">
        <v>176</v>
      </c>
      <c r="AS6" s="79">
        <v>0</v>
      </c>
      <c r="AT6" s="79">
        <v>0</v>
      </c>
      <c r="AU6" s="79"/>
      <c r="AV6" s="79"/>
      <c r="AW6" s="79"/>
      <c r="AX6" s="79"/>
      <c r="AY6" s="79"/>
      <c r="AZ6" s="79"/>
      <c r="BA6" s="79"/>
      <c r="BB6" s="79"/>
      <c r="BC6">
        <v>1</v>
      </c>
      <c r="BD6" s="78" t="str">
        <f>REPLACE(INDEX(GroupVertices[Group], MATCH(Edges27[[#This Row],[Vertex 1]],GroupVertices[Vertex],0)),1,1,"")</f>
        <v>6</v>
      </c>
      <c r="BE6" s="78" t="str">
        <f>REPLACE(INDEX(GroupVertices[Group], MATCH(Edges27[[#This Row],[Vertex 2]],GroupVertices[Vertex],0)),1,1,"")</f>
        <v>6</v>
      </c>
      <c r="BF6" s="48">
        <v>0</v>
      </c>
      <c r="BG6" s="49">
        <v>0</v>
      </c>
      <c r="BH6" s="48">
        <v>0</v>
      </c>
      <c r="BI6" s="49">
        <v>0</v>
      </c>
      <c r="BJ6" s="48">
        <v>0</v>
      </c>
      <c r="BK6" s="49">
        <v>0</v>
      </c>
      <c r="BL6" s="48">
        <v>28</v>
      </c>
      <c r="BM6" s="49">
        <v>100</v>
      </c>
      <c r="BN6" s="48">
        <v>28</v>
      </c>
    </row>
    <row r="7" spans="1:66" x14ac:dyDescent="0.25">
      <c r="A7" s="64" t="s">
        <v>218</v>
      </c>
      <c r="B7" s="64" t="s">
        <v>271</v>
      </c>
      <c r="C7" s="65"/>
      <c r="D7" s="66"/>
      <c r="E7" s="67"/>
      <c r="F7" s="68"/>
      <c r="G7" s="65"/>
      <c r="H7" s="69"/>
      <c r="I7" s="70"/>
      <c r="J7" s="70"/>
      <c r="K7" s="34" t="s">
        <v>65</v>
      </c>
      <c r="L7" s="77">
        <v>7</v>
      </c>
      <c r="M7" s="77"/>
      <c r="N7" s="72"/>
      <c r="O7" s="79" t="s">
        <v>313</v>
      </c>
      <c r="P7" s="81">
        <v>43846.427523148152</v>
      </c>
      <c r="Q7" s="79" t="s">
        <v>319</v>
      </c>
      <c r="R7" s="79"/>
      <c r="S7" s="79"/>
      <c r="T7" s="79" t="s">
        <v>510</v>
      </c>
      <c r="U7" s="79"/>
      <c r="V7" s="82" t="s">
        <v>682</v>
      </c>
      <c r="W7" s="81">
        <v>43846.427523148152</v>
      </c>
      <c r="X7" s="85">
        <v>43846</v>
      </c>
      <c r="Y7" s="87" t="s">
        <v>754</v>
      </c>
      <c r="Z7" s="82" t="s">
        <v>1049</v>
      </c>
      <c r="AA7" s="79"/>
      <c r="AB7" s="79"/>
      <c r="AC7" s="87" t="s">
        <v>1363</v>
      </c>
      <c r="AD7" s="79"/>
      <c r="AE7" s="79" t="b">
        <v>0</v>
      </c>
      <c r="AF7" s="79">
        <v>0</v>
      </c>
      <c r="AG7" s="87" t="s">
        <v>1673</v>
      </c>
      <c r="AH7" s="79" t="b">
        <v>0</v>
      </c>
      <c r="AI7" s="79" t="s">
        <v>1678</v>
      </c>
      <c r="AJ7" s="79"/>
      <c r="AK7" s="87" t="s">
        <v>1673</v>
      </c>
      <c r="AL7" s="79" t="b">
        <v>0</v>
      </c>
      <c r="AM7" s="79">
        <v>2</v>
      </c>
      <c r="AN7" s="87" t="s">
        <v>1502</v>
      </c>
      <c r="AO7" s="79" t="s">
        <v>1681</v>
      </c>
      <c r="AP7" s="79" t="b">
        <v>0</v>
      </c>
      <c r="AQ7" s="87" t="s">
        <v>1502</v>
      </c>
      <c r="AR7" s="79" t="s">
        <v>176</v>
      </c>
      <c r="AS7" s="79">
        <v>0</v>
      </c>
      <c r="AT7" s="79">
        <v>0</v>
      </c>
      <c r="AU7" s="79"/>
      <c r="AV7" s="79"/>
      <c r="AW7" s="79"/>
      <c r="AX7" s="79"/>
      <c r="AY7" s="79"/>
      <c r="AZ7" s="79"/>
      <c r="BA7" s="79"/>
      <c r="BB7" s="79"/>
      <c r="BC7">
        <v>1</v>
      </c>
      <c r="BD7" s="78" t="str">
        <f>REPLACE(INDEX(GroupVertices[Group], MATCH(Edges27[[#This Row],[Vertex 1]],GroupVertices[Vertex],0)),1,1,"")</f>
        <v>6</v>
      </c>
      <c r="BE7" s="78" t="str">
        <f>REPLACE(INDEX(GroupVertices[Group], MATCH(Edges27[[#This Row],[Vertex 2]],GroupVertices[Vertex],0)),1,1,"")</f>
        <v>6</v>
      </c>
      <c r="BF7" s="48">
        <v>0</v>
      </c>
      <c r="BG7" s="49">
        <v>0</v>
      </c>
      <c r="BH7" s="48">
        <v>0</v>
      </c>
      <c r="BI7" s="49">
        <v>0</v>
      </c>
      <c r="BJ7" s="48">
        <v>0</v>
      </c>
      <c r="BK7" s="49">
        <v>0</v>
      </c>
      <c r="BL7" s="48">
        <v>28</v>
      </c>
      <c r="BM7" s="49">
        <v>100</v>
      </c>
      <c r="BN7" s="48">
        <v>28</v>
      </c>
    </row>
    <row r="8" spans="1:66" x14ac:dyDescent="0.25">
      <c r="A8" s="64" t="s">
        <v>219</v>
      </c>
      <c r="B8" s="64" t="s">
        <v>279</v>
      </c>
      <c r="C8" s="65"/>
      <c r="D8" s="66"/>
      <c r="E8" s="67"/>
      <c r="F8" s="68"/>
      <c r="G8" s="65"/>
      <c r="H8" s="69"/>
      <c r="I8" s="70"/>
      <c r="J8" s="70"/>
      <c r="K8" s="34" t="s">
        <v>65</v>
      </c>
      <c r="L8" s="77">
        <v>8</v>
      </c>
      <c r="M8" s="77"/>
      <c r="N8" s="72"/>
      <c r="O8" s="79" t="s">
        <v>313</v>
      </c>
      <c r="P8" s="81">
        <v>43846.538726851853</v>
      </c>
      <c r="Q8" s="79" t="s">
        <v>320</v>
      </c>
      <c r="R8" s="82" t="s">
        <v>460</v>
      </c>
      <c r="S8" s="79" t="s">
        <v>495</v>
      </c>
      <c r="T8" s="79" t="s">
        <v>509</v>
      </c>
      <c r="U8" s="79"/>
      <c r="V8" s="82" t="s">
        <v>683</v>
      </c>
      <c r="W8" s="81">
        <v>43846.538726851853</v>
      </c>
      <c r="X8" s="85">
        <v>43846</v>
      </c>
      <c r="Y8" s="87" t="s">
        <v>755</v>
      </c>
      <c r="Z8" s="82" t="s">
        <v>1050</v>
      </c>
      <c r="AA8" s="79"/>
      <c r="AB8" s="79"/>
      <c r="AC8" s="87" t="s">
        <v>1364</v>
      </c>
      <c r="AD8" s="79"/>
      <c r="AE8" s="79" t="b">
        <v>0</v>
      </c>
      <c r="AF8" s="79">
        <v>0</v>
      </c>
      <c r="AG8" s="87" t="s">
        <v>1673</v>
      </c>
      <c r="AH8" s="79" t="b">
        <v>0</v>
      </c>
      <c r="AI8" s="79" t="s">
        <v>1678</v>
      </c>
      <c r="AJ8" s="79"/>
      <c r="AK8" s="87" t="s">
        <v>1673</v>
      </c>
      <c r="AL8" s="79" t="b">
        <v>0</v>
      </c>
      <c r="AM8" s="79">
        <v>1</v>
      </c>
      <c r="AN8" s="87" t="s">
        <v>1542</v>
      </c>
      <c r="AO8" s="79" t="s">
        <v>1682</v>
      </c>
      <c r="AP8" s="79" t="b">
        <v>0</v>
      </c>
      <c r="AQ8" s="87" t="s">
        <v>1542</v>
      </c>
      <c r="AR8" s="79" t="s">
        <v>176</v>
      </c>
      <c r="AS8" s="79">
        <v>0</v>
      </c>
      <c r="AT8" s="79">
        <v>0</v>
      </c>
      <c r="AU8" s="79"/>
      <c r="AV8" s="79"/>
      <c r="AW8" s="79"/>
      <c r="AX8" s="79"/>
      <c r="AY8" s="79"/>
      <c r="AZ8" s="79"/>
      <c r="BA8" s="79"/>
      <c r="BB8" s="79"/>
      <c r="BC8">
        <v>1</v>
      </c>
      <c r="BD8" s="78" t="str">
        <f>REPLACE(INDEX(GroupVertices[Group], MATCH(Edges27[[#This Row],[Vertex 1]],GroupVertices[Vertex],0)),1,1,"")</f>
        <v>3</v>
      </c>
      <c r="BE8" s="78" t="str">
        <f>REPLACE(INDEX(GroupVertices[Group], MATCH(Edges27[[#This Row],[Vertex 2]],GroupVertices[Vertex],0)),1,1,"")</f>
        <v>2</v>
      </c>
      <c r="BF8" s="48">
        <v>0</v>
      </c>
      <c r="BG8" s="49">
        <v>0</v>
      </c>
      <c r="BH8" s="48">
        <v>0</v>
      </c>
      <c r="BI8" s="49">
        <v>0</v>
      </c>
      <c r="BJ8" s="48">
        <v>0</v>
      </c>
      <c r="BK8" s="49">
        <v>0</v>
      </c>
      <c r="BL8" s="48">
        <v>35</v>
      </c>
      <c r="BM8" s="49">
        <v>100</v>
      </c>
      <c r="BN8" s="48">
        <v>35</v>
      </c>
    </row>
    <row r="9" spans="1:66" x14ac:dyDescent="0.25">
      <c r="A9" s="64" t="s">
        <v>219</v>
      </c>
      <c r="B9" s="64" t="s">
        <v>286</v>
      </c>
      <c r="C9" s="65"/>
      <c r="D9" s="66"/>
      <c r="E9" s="67"/>
      <c r="F9" s="68"/>
      <c r="G9" s="65"/>
      <c r="H9" s="69"/>
      <c r="I9" s="70"/>
      <c r="J9" s="70"/>
      <c r="K9" s="34" t="s">
        <v>65</v>
      </c>
      <c r="L9" s="77">
        <v>9</v>
      </c>
      <c r="M9" s="77"/>
      <c r="N9" s="72"/>
      <c r="O9" s="79" t="s">
        <v>313</v>
      </c>
      <c r="P9" s="81">
        <v>43846.539918981478</v>
      </c>
      <c r="Q9" s="79" t="s">
        <v>321</v>
      </c>
      <c r="R9" s="79"/>
      <c r="S9" s="79"/>
      <c r="T9" s="79"/>
      <c r="U9" s="79"/>
      <c r="V9" s="82" t="s">
        <v>683</v>
      </c>
      <c r="W9" s="81">
        <v>43846.539918981478</v>
      </c>
      <c r="X9" s="85">
        <v>43846</v>
      </c>
      <c r="Y9" s="87" t="s">
        <v>756</v>
      </c>
      <c r="Z9" s="82" t="s">
        <v>1051</v>
      </c>
      <c r="AA9" s="79"/>
      <c r="AB9" s="79"/>
      <c r="AC9" s="87" t="s">
        <v>1365</v>
      </c>
      <c r="AD9" s="79"/>
      <c r="AE9" s="79" t="b">
        <v>0</v>
      </c>
      <c r="AF9" s="79">
        <v>0</v>
      </c>
      <c r="AG9" s="87" t="s">
        <v>1673</v>
      </c>
      <c r="AH9" s="79" t="b">
        <v>0</v>
      </c>
      <c r="AI9" s="79" t="s">
        <v>1678</v>
      </c>
      <c r="AJ9" s="79"/>
      <c r="AK9" s="87" t="s">
        <v>1673</v>
      </c>
      <c r="AL9" s="79" t="b">
        <v>0</v>
      </c>
      <c r="AM9" s="79">
        <v>5</v>
      </c>
      <c r="AN9" s="87" t="s">
        <v>1662</v>
      </c>
      <c r="AO9" s="79" t="s">
        <v>1682</v>
      </c>
      <c r="AP9" s="79" t="b">
        <v>0</v>
      </c>
      <c r="AQ9" s="87" t="s">
        <v>1662</v>
      </c>
      <c r="AR9" s="79" t="s">
        <v>176</v>
      </c>
      <c r="AS9" s="79">
        <v>0</v>
      </c>
      <c r="AT9" s="79">
        <v>0</v>
      </c>
      <c r="AU9" s="79"/>
      <c r="AV9" s="79"/>
      <c r="AW9" s="79"/>
      <c r="AX9" s="79"/>
      <c r="AY9" s="79"/>
      <c r="AZ9" s="79"/>
      <c r="BA9" s="79"/>
      <c r="BB9" s="79"/>
      <c r="BC9">
        <v>1</v>
      </c>
      <c r="BD9" s="78" t="str">
        <f>REPLACE(INDEX(GroupVertices[Group], MATCH(Edges27[[#This Row],[Vertex 1]],GroupVertices[Vertex],0)),1,1,"")</f>
        <v>3</v>
      </c>
      <c r="BE9" s="78" t="str">
        <f>REPLACE(INDEX(GroupVertices[Group], MATCH(Edges27[[#This Row],[Vertex 2]],GroupVertices[Vertex],0)),1,1,"")</f>
        <v>3</v>
      </c>
      <c r="BF9" s="48">
        <v>0</v>
      </c>
      <c r="BG9" s="49">
        <v>0</v>
      </c>
      <c r="BH9" s="48">
        <v>0</v>
      </c>
      <c r="BI9" s="49">
        <v>0</v>
      </c>
      <c r="BJ9" s="48">
        <v>0</v>
      </c>
      <c r="BK9" s="49">
        <v>0</v>
      </c>
      <c r="BL9" s="48">
        <v>41</v>
      </c>
      <c r="BM9" s="49">
        <v>100</v>
      </c>
      <c r="BN9" s="48">
        <v>41</v>
      </c>
    </row>
    <row r="10" spans="1:66" x14ac:dyDescent="0.25">
      <c r="A10" s="64" t="s">
        <v>220</v>
      </c>
      <c r="B10" s="64" t="s">
        <v>286</v>
      </c>
      <c r="C10" s="65"/>
      <c r="D10" s="66"/>
      <c r="E10" s="67"/>
      <c r="F10" s="68"/>
      <c r="G10" s="65"/>
      <c r="H10" s="69"/>
      <c r="I10" s="70"/>
      <c r="J10" s="70"/>
      <c r="K10" s="34" t="s">
        <v>65</v>
      </c>
      <c r="L10" s="77">
        <v>10</v>
      </c>
      <c r="M10" s="77"/>
      <c r="N10" s="72"/>
      <c r="O10" s="79" t="s">
        <v>313</v>
      </c>
      <c r="P10" s="81">
        <v>43846.642754629633</v>
      </c>
      <c r="Q10" s="79" t="s">
        <v>321</v>
      </c>
      <c r="R10" s="79"/>
      <c r="S10" s="79"/>
      <c r="T10" s="79"/>
      <c r="U10" s="79"/>
      <c r="V10" s="82" t="s">
        <v>684</v>
      </c>
      <c r="W10" s="81">
        <v>43846.642754629633</v>
      </c>
      <c r="X10" s="85">
        <v>43846</v>
      </c>
      <c r="Y10" s="87" t="s">
        <v>757</v>
      </c>
      <c r="Z10" s="82" t="s">
        <v>1052</v>
      </c>
      <c r="AA10" s="79"/>
      <c r="AB10" s="79"/>
      <c r="AC10" s="87" t="s">
        <v>1366</v>
      </c>
      <c r="AD10" s="79"/>
      <c r="AE10" s="79" t="b">
        <v>0</v>
      </c>
      <c r="AF10" s="79">
        <v>0</v>
      </c>
      <c r="AG10" s="87" t="s">
        <v>1673</v>
      </c>
      <c r="AH10" s="79" t="b">
        <v>0</v>
      </c>
      <c r="AI10" s="79" t="s">
        <v>1678</v>
      </c>
      <c r="AJ10" s="79"/>
      <c r="AK10" s="87" t="s">
        <v>1673</v>
      </c>
      <c r="AL10" s="79" t="b">
        <v>0</v>
      </c>
      <c r="AM10" s="79">
        <v>5</v>
      </c>
      <c r="AN10" s="87" t="s">
        <v>1662</v>
      </c>
      <c r="AO10" s="79" t="s">
        <v>1681</v>
      </c>
      <c r="AP10" s="79" t="b">
        <v>0</v>
      </c>
      <c r="AQ10" s="87" t="s">
        <v>1662</v>
      </c>
      <c r="AR10" s="79" t="s">
        <v>176</v>
      </c>
      <c r="AS10" s="79">
        <v>0</v>
      </c>
      <c r="AT10" s="79">
        <v>0</v>
      </c>
      <c r="AU10" s="79"/>
      <c r="AV10" s="79"/>
      <c r="AW10" s="79"/>
      <c r="AX10" s="79"/>
      <c r="AY10" s="79"/>
      <c r="AZ10" s="79"/>
      <c r="BA10" s="79"/>
      <c r="BB10" s="79"/>
      <c r="BC10">
        <v>1</v>
      </c>
      <c r="BD10" s="78" t="str">
        <f>REPLACE(INDEX(GroupVertices[Group], MATCH(Edges27[[#This Row],[Vertex 1]],GroupVertices[Vertex],0)),1,1,"")</f>
        <v>3</v>
      </c>
      <c r="BE10" s="78" t="str">
        <f>REPLACE(INDEX(GroupVertices[Group], MATCH(Edges27[[#This Row],[Vertex 2]],GroupVertices[Vertex],0)),1,1,"")</f>
        <v>3</v>
      </c>
      <c r="BF10" s="48">
        <v>0</v>
      </c>
      <c r="BG10" s="49">
        <v>0</v>
      </c>
      <c r="BH10" s="48">
        <v>0</v>
      </c>
      <c r="BI10" s="49">
        <v>0</v>
      </c>
      <c r="BJ10" s="48">
        <v>0</v>
      </c>
      <c r="BK10" s="49">
        <v>0</v>
      </c>
      <c r="BL10" s="48">
        <v>41</v>
      </c>
      <c r="BM10" s="49">
        <v>100</v>
      </c>
      <c r="BN10" s="48">
        <v>41</v>
      </c>
    </row>
    <row r="11" spans="1:66" x14ac:dyDescent="0.25">
      <c r="A11" s="64" t="s">
        <v>221</v>
      </c>
      <c r="B11" s="64" t="s">
        <v>277</v>
      </c>
      <c r="C11" s="65"/>
      <c r="D11" s="66"/>
      <c r="E11" s="67"/>
      <c r="F11" s="68"/>
      <c r="G11" s="65"/>
      <c r="H11" s="69"/>
      <c r="I11" s="70"/>
      <c r="J11" s="70"/>
      <c r="K11" s="34" t="s">
        <v>65</v>
      </c>
      <c r="L11" s="77">
        <v>11</v>
      </c>
      <c r="M11" s="77"/>
      <c r="N11" s="72"/>
      <c r="O11" s="79" t="s">
        <v>313</v>
      </c>
      <c r="P11" s="81">
        <v>43846.730925925927</v>
      </c>
      <c r="Q11" s="79" t="s">
        <v>322</v>
      </c>
      <c r="R11" s="79"/>
      <c r="S11" s="79"/>
      <c r="T11" s="79" t="s">
        <v>511</v>
      </c>
      <c r="U11" s="79"/>
      <c r="V11" s="82" t="s">
        <v>685</v>
      </c>
      <c r="W11" s="81">
        <v>43846.730925925927</v>
      </c>
      <c r="X11" s="85">
        <v>43846</v>
      </c>
      <c r="Y11" s="87" t="s">
        <v>758</v>
      </c>
      <c r="Z11" s="82" t="s">
        <v>1053</v>
      </c>
      <c r="AA11" s="79"/>
      <c r="AB11" s="79"/>
      <c r="AC11" s="87" t="s">
        <v>1367</v>
      </c>
      <c r="AD11" s="79"/>
      <c r="AE11" s="79" t="b">
        <v>0</v>
      </c>
      <c r="AF11" s="79">
        <v>0</v>
      </c>
      <c r="AG11" s="87" t="s">
        <v>1673</v>
      </c>
      <c r="AH11" s="79" t="b">
        <v>0</v>
      </c>
      <c r="AI11" s="79" t="s">
        <v>1678</v>
      </c>
      <c r="AJ11" s="79"/>
      <c r="AK11" s="87" t="s">
        <v>1673</v>
      </c>
      <c r="AL11" s="79" t="b">
        <v>0</v>
      </c>
      <c r="AM11" s="79">
        <v>7</v>
      </c>
      <c r="AN11" s="87" t="s">
        <v>1634</v>
      </c>
      <c r="AO11" s="79" t="s">
        <v>1682</v>
      </c>
      <c r="AP11" s="79" t="b">
        <v>0</v>
      </c>
      <c r="AQ11" s="87" t="s">
        <v>1634</v>
      </c>
      <c r="AR11" s="79" t="s">
        <v>176</v>
      </c>
      <c r="AS11" s="79">
        <v>0</v>
      </c>
      <c r="AT11" s="79">
        <v>0</v>
      </c>
      <c r="AU11" s="79"/>
      <c r="AV11" s="79"/>
      <c r="AW11" s="79"/>
      <c r="AX11" s="79"/>
      <c r="AY11" s="79"/>
      <c r="AZ11" s="79"/>
      <c r="BA11" s="79"/>
      <c r="BB11" s="79"/>
      <c r="BC11">
        <v>1</v>
      </c>
      <c r="BD11" s="78" t="str">
        <f>REPLACE(INDEX(GroupVertices[Group], MATCH(Edges27[[#This Row],[Vertex 1]],GroupVertices[Vertex],0)),1,1,"")</f>
        <v>1</v>
      </c>
      <c r="BE11" s="78" t="str">
        <f>REPLACE(INDEX(GroupVertices[Group], MATCH(Edges27[[#This Row],[Vertex 2]],GroupVertices[Vertex],0)),1,1,"")</f>
        <v>1</v>
      </c>
      <c r="BF11" s="48">
        <v>0</v>
      </c>
      <c r="BG11" s="49">
        <v>0</v>
      </c>
      <c r="BH11" s="48">
        <v>0</v>
      </c>
      <c r="BI11" s="49">
        <v>0</v>
      </c>
      <c r="BJ11" s="48">
        <v>0</v>
      </c>
      <c r="BK11" s="49">
        <v>0</v>
      </c>
      <c r="BL11" s="48">
        <v>27</v>
      </c>
      <c r="BM11" s="49">
        <v>100</v>
      </c>
      <c r="BN11" s="48">
        <v>27</v>
      </c>
    </row>
    <row r="12" spans="1:66" x14ac:dyDescent="0.25">
      <c r="A12" s="64" t="s">
        <v>222</v>
      </c>
      <c r="B12" s="64" t="s">
        <v>289</v>
      </c>
      <c r="C12" s="65"/>
      <c r="D12" s="66"/>
      <c r="E12" s="67"/>
      <c r="F12" s="68"/>
      <c r="G12" s="65"/>
      <c r="H12" s="69"/>
      <c r="I12" s="70"/>
      <c r="J12" s="70"/>
      <c r="K12" s="34" t="s">
        <v>65</v>
      </c>
      <c r="L12" s="77">
        <v>12</v>
      </c>
      <c r="M12" s="77"/>
      <c r="N12" s="72"/>
      <c r="O12" s="79" t="s">
        <v>313</v>
      </c>
      <c r="P12" s="81">
        <v>43846.777349537035</v>
      </c>
      <c r="Q12" s="79" t="s">
        <v>323</v>
      </c>
      <c r="R12" s="79"/>
      <c r="S12" s="79"/>
      <c r="T12" s="79" t="s">
        <v>509</v>
      </c>
      <c r="U12" s="79"/>
      <c r="V12" s="82" t="s">
        <v>686</v>
      </c>
      <c r="W12" s="81">
        <v>43846.777349537035</v>
      </c>
      <c r="X12" s="85">
        <v>43846</v>
      </c>
      <c r="Y12" s="87" t="s">
        <v>759</v>
      </c>
      <c r="Z12" s="82" t="s">
        <v>1054</v>
      </c>
      <c r="AA12" s="79"/>
      <c r="AB12" s="79"/>
      <c r="AC12" s="87" t="s">
        <v>1368</v>
      </c>
      <c r="AD12" s="79"/>
      <c r="AE12" s="79" t="b">
        <v>0</v>
      </c>
      <c r="AF12" s="79">
        <v>0</v>
      </c>
      <c r="AG12" s="87" t="s">
        <v>1673</v>
      </c>
      <c r="AH12" s="79" t="b">
        <v>0</v>
      </c>
      <c r="AI12" s="79" t="s">
        <v>1678</v>
      </c>
      <c r="AJ12" s="79"/>
      <c r="AK12" s="87" t="s">
        <v>1673</v>
      </c>
      <c r="AL12" s="79" t="b">
        <v>0</v>
      </c>
      <c r="AM12" s="79">
        <v>2</v>
      </c>
      <c r="AN12" s="87" t="s">
        <v>1579</v>
      </c>
      <c r="AO12" s="79" t="s">
        <v>1679</v>
      </c>
      <c r="AP12" s="79" t="b">
        <v>0</v>
      </c>
      <c r="AQ12" s="87" t="s">
        <v>1579</v>
      </c>
      <c r="AR12" s="79" t="s">
        <v>176</v>
      </c>
      <c r="AS12" s="79">
        <v>0</v>
      </c>
      <c r="AT12" s="79">
        <v>0</v>
      </c>
      <c r="AU12" s="79"/>
      <c r="AV12" s="79"/>
      <c r="AW12" s="79"/>
      <c r="AX12" s="79"/>
      <c r="AY12" s="79"/>
      <c r="AZ12" s="79"/>
      <c r="BA12" s="79"/>
      <c r="BB12" s="79"/>
      <c r="BC12">
        <v>1</v>
      </c>
      <c r="BD12" s="78" t="str">
        <f>REPLACE(INDEX(GroupVertices[Group], MATCH(Edges27[[#This Row],[Vertex 1]],GroupVertices[Vertex],0)),1,1,"")</f>
        <v>5</v>
      </c>
      <c r="BE12" s="78" t="str">
        <f>REPLACE(INDEX(GroupVertices[Group], MATCH(Edges27[[#This Row],[Vertex 2]],GroupVertices[Vertex],0)),1,1,"")</f>
        <v>5</v>
      </c>
      <c r="BF12" s="48">
        <v>0</v>
      </c>
      <c r="BG12" s="49">
        <v>0</v>
      </c>
      <c r="BH12" s="48">
        <v>0</v>
      </c>
      <c r="BI12" s="49">
        <v>0</v>
      </c>
      <c r="BJ12" s="48">
        <v>0</v>
      </c>
      <c r="BK12" s="49">
        <v>0</v>
      </c>
      <c r="BL12" s="48">
        <v>27</v>
      </c>
      <c r="BM12" s="49">
        <v>100</v>
      </c>
      <c r="BN12" s="48">
        <v>27</v>
      </c>
    </row>
    <row r="13" spans="1:66" x14ac:dyDescent="0.25">
      <c r="A13" s="64" t="s">
        <v>223</v>
      </c>
      <c r="B13" s="64" t="s">
        <v>285</v>
      </c>
      <c r="C13" s="65"/>
      <c r="D13" s="66"/>
      <c r="E13" s="67"/>
      <c r="F13" s="68"/>
      <c r="G13" s="65"/>
      <c r="H13" s="69"/>
      <c r="I13" s="70"/>
      <c r="J13" s="70"/>
      <c r="K13" s="34" t="s">
        <v>65</v>
      </c>
      <c r="L13" s="77">
        <v>13</v>
      </c>
      <c r="M13" s="77"/>
      <c r="N13" s="72"/>
      <c r="O13" s="79" t="s">
        <v>313</v>
      </c>
      <c r="P13" s="81">
        <v>43846.777083333334</v>
      </c>
      <c r="Q13" s="79" t="s">
        <v>324</v>
      </c>
      <c r="R13" s="79"/>
      <c r="S13" s="79"/>
      <c r="T13" s="79" t="s">
        <v>509</v>
      </c>
      <c r="U13" s="79"/>
      <c r="V13" s="82" t="s">
        <v>687</v>
      </c>
      <c r="W13" s="81">
        <v>43846.777083333334</v>
      </c>
      <c r="X13" s="85">
        <v>43846</v>
      </c>
      <c r="Y13" s="87" t="s">
        <v>760</v>
      </c>
      <c r="Z13" s="82" t="s">
        <v>1055</v>
      </c>
      <c r="AA13" s="79"/>
      <c r="AB13" s="79"/>
      <c r="AC13" s="87" t="s">
        <v>1369</v>
      </c>
      <c r="AD13" s="79"/>
      <c r="AE13" s="79" t="b">
        <v>0</v>
      </c>
      <c r="AF13" s="79">
        <v>0</v>
      </c>
      <c r="AG13" s="87" t="s">
        <v>1673</v>
      </c>
      <c r="AH13" s="79" t="b">
        <v>0</v>
      </c>
      <c r="AI13" s="79" t="s">
        <v>1678</v>
      </c>
      <c r="AJ13" s="79"/>
      <c r="AK13" s="87" t="s">
        <v>1673</v>
      </c>
      <c r="AL13" s="79" t="b">
        <v>0</v>
      </c>
      <c r="AM13" s="79">
        <v>1</v>
      </c>
      <c r="AN13" s="87" t="s">
        <v>1563</v>
      </c>
      <c r="AO13" s="79" t="s">
        <v>1679</v>
      </c>
      <c r="AP13" s="79" t="b">
        <v>0</v>
      </c>
      <c r="AQ13" s="87" t="s">
        <v>1563</v>
      </c>
      <c r="AR13" s="79" t="s">
        <v>176</v>
      </c>
      <c r="AS13" s="79">
        <v>0</v>
      </c>
      <c r="AT13" s="79">
        <v>0</v>
      </c>
      <c r="AU13" s="79"/>
      <c r="AV13" s="79"/>
      <c r="AW13" s="79"/>
      <c r="AX13" s="79"/>
      <c r="AY13" s="79"/>
      <c r="AZ13" s="79"/>
      <c r="BA13" s="79"/>
      <c r="BB13" s="79"/>
      <c r="BC13">
        <v>2</v>
      </c>
      <c r="BD13" s="78" t="str">
        <f>REPLACE(INDEX(GroupVertices[Group], MATCH(Edges27[[#This Row],[Vertex 1]],GroupVertices[Vertex],0)),1,1,"")</f>
        <v>4</v>
      </c>
      <c r="BE13" s="78" t="str">
        <f>REPLACE(INDEX(GroupVertices[Group], MATCH(Edges27[[#This Row],[Vertex 2]],GroupVertices[Vertex],0)),1,1,"")</f>
        <v>4</v>
      </c>
      <c r="BF13" s="48">
        <v>0</v>
      </c>
      <c r="BG13" s="49">
        <v>0</v>
      </c>
      <c r="BH13" s="48">
        <v>0</v>
      </c>
      <c r="BI13" s="49">
        <v>0</v>
      </c>
      <c r="BJ13" s="48">
        <v>0</v>
      </c>
      <c r="BK13" s="49">
        <v>0</v>
      </c>
      <c r="BL13" s="48">
        <v>27</v>
      </c>
      <c r="BM13" s="49">
        <v>100</v>
      </c>
      <c r="BN13" s="48">
        <v>27</v>
      </c>
    </row>
    <row r="14" spans="1:66" x14ac:dyDescent="0.25">
      <c r="A14" s="64" t="s">
        <v>223</v>
      </c>
      <c r="B14" s="64" t="s">
        <v>285</v>
      </c>
      <c r="C14" s="65"/>
      <c r="D14" s="66"/>
      <c r="E14" s="67"/>
      <c r="F14" s="68"/>
      <c r="G14" s="65"/>
      <c r="H14" s="69"/>
      <c r="I14" s="70"/>
      <c r="J14" s="70"/>
      <c r="K14" s="34" t="s">
        <v>65</v>
      </c>
      <c r="L14" s="77">
        <v>14</v>
      </c>
      <c r="M14" s="77"/>
      <c r="N14" s="72"/>
      <c r="O14" s="79" t="s">
        <v>313</v>
      </c>
      <c r="P14" s="81">
        <v>43846.778067129628</v>
      </c>
      <c r="Q14" s="79" t="s">
        <v>325</v>
      </c>
      <c r="R14" s="82" t="s">
        <v>461</v>
      </c>
      <c r="S14" s="79" t="s">
        <v>496</v>
      </c>
      <c r="T14" s="79" t="s">
        <v>509</v>
      </c>
      <c r="U14" s="79"/>
      <c r="V14" s="82" t="s">
        <v>687</v>
      </c>
      <c r="W14" s="81">
        <v>43846.778067129628</v>
      </c>
      <c r="X14" s="85">
        <v>43846</v>
      </c>
      <c r="Y14" s="87" t="s">
        <v>761</v>
      </c>
      <c r="Z14" s="82" t="s">
        <v>1056</v>
      </c>
      <c r="AA14" s="79"/>
      <c r="AB14" s="79"/>
      <c r="AC14" s="87" t="s">
        <v>1370</v>
      </c>
      <c r="AD14" s="79"/>
      <c r="AE14" s="79" t="b">
        <v>0</v>
      </c>
      <c r="AF14" s="79">
        <v>0</v>
      </c>
      <c r="AG14" s="87" t="s">
        <v>1673</v>
      </c>
      <c r="AH14" s="79" t="b">
        <v>0</v>
      </c>
      <c r="AI14" s="79" t="s">
        <v>1678</v>
      </c>
      <c r="AJ14" s="79"/>
      <c r="AK14" s="87" t="s">
        <v>1673</v>
      </c>
      <c r="AL14" s="79" t="b">
        <v>0</v>
      </c>
      <c r="AM14" s="79">
        <v>2</v>
      </c>
      <c r="AN14" s="87" t="s">
        <v>1562</v>
      </c>
      <c r="AO14" s="79" t="s">
        <v>1679</v>
      </c>
      <c r="AP14" s="79" t="b">
        <v>0</v>
      </c>
      <c r="AQ14" s="87" t="s">
        <v>1562</v>
      </c>
      <c r="AR14" s="79" t="s">
        <v>176</v>
      </c>
      <c r="AS14" s="79">
        <v>0</v>
      </c>
      <c r="AT14" s="79">
        <v>0</v>
      </c>
      <c r="AU14" s="79"/>
      <c r="AV14" s="79"/>
      <c r="AW14" s="79"/>
      <c r="AX14" s="79"/>
      <c r="AY14" s="79"/>
      <c r="AZ14" s="79"/>
      <c r="BA14" s="79"/>
      <c r="BB14" s="79"/>
      <c r="BC14">
        <v>2</v>
      </c>
      <c r="BD14" s="78" t="str">
        <f>REPLACE(INDEX(GroupVertices[Group], MATCH(Edges27[[#This Row],[Vertex 1]],GroupVertices[Vertex],0)),1,1,"")</f>
        <v>4</v>
      </c>
      <c r="BE14" s="78" t="str">
        <f>REPLACE(INDEX(GroupVertices[Group], MATCH(Edges27[[#This Row],[Vertex 2]],GroupVertices[Vertex],0)),1,1,"")</f>
        <v>4</v>
      </c>
      <c r="BF14" s="48">
        <v>0</v>
      </c>
      <c r="BG14" s="49">
        <v>0</v>
      </c>
      <c r="BH14" s="48">
        <v>0</v>
      </c>
      <c r="BI14" s="49">
        <v>0</v>
      </c>
      <c r="BJ14" s="48">
        <v>0</v>
      </c>
      <c r="BK14" s="49">
        <v>0</v>
      </c>
      <c r="BL14" s="48">
        <v>22</v>
      </c>
      <c r="BM14" s="49">
        <v>100</v>
      </c>
      <c r="BN14" s="48">
        <v>22</v>
      </c>
    </row>
    <row r="15" spans="1:66" x14ac:dyDescent="0.25">
      <c r="A15" s="64" t="s">
        <v>224</v>
      </c>
      <c r="B15" s="64" t="s">
        <v>277</v>
      </c>
      <c r="C15" s="65"/>
      <c r="D15" s="66"/>
      <c r="E15" s="67"/>
      <c r="F15" s="68"/>
      <c r="G15" s="65"/>
      <c r="H15" s="69"/>
      <c r="I15" s="70"/>
      <c r="J15" s="70"/>
      <c r="K15" s="34" t="s">
        <v>65</v>
      </c>
      <c r="L15" s="77">
        <v>15</v>
      </c>
      <c r="M15" s="77"/>
      <c r="N15" s="72"/>
      <c r="O15" s="79" t="s">
        <v>313</v>
      </c>
      <c r="P15" s="81">
        <v>43846.879548611112</v>
      </c>
      <c r="Q15" s="79" t="s">
        <v>322</v>
      </c>
      <c r="R15" s="79"/>
      <c r="S15" s="79"/>
      <c r="T15" s="79" t="s">
        <v>511</v>
      </c>
      <c r="U15" s="79"/>
      <c r="V15" s="82" t="s">
        <v>688</v>
      </c>
      <c r="W15" s="81">
        <v>43846.879548611112</v>
      </c>
      <c r="X15" s="85">
        <v>43846</v>
      </c>
      <c r="Y15" s="87" t="s">
        <v>762</v>
      </c>
      <c r="Z15" s="82" t="s">
        <v>1057</v>
      </c>
      <c r="AA15" s="79"/>
      <c r="AB15" s="79"/>
      <c r="AC15" s="87" t="s">
        <v>1371</v>
      </c>
      <c r="AD15" s="79"/>
      <c r="AE15" s="79" t="b">
        <v>0</v>
      </c>
      <c r="AF15" s="79">
        <v>0</v>
      </c>
      <c r="AG15" s="87" t="s">
        <v>1673</v>
      </c>
      <c r="AH15" s="79" t="b">
        <v>0</v>
      </c>
      <c r="AI15" s="79" t="s">
        <v>1678</v>
      </c>
      <c r="AJ15" s="79"/>
      <c r="AK15" s="87" t="s">
        <v>1673</v>
      </c>
      <c r="AL15" s="79" t="b">
        <v>0</v>
      </c>
      <c r="AM15" s="79">
        <v>7</v>
      </c>
      <c r="AN15" s="87" t="s">
        <v>1634</v>
      </c>
      <c r="AO15" s="79" t="s">
        <v>1681</v>
      </c>
      <c r="AP15" s="79" t="b">
        <v>0</v>
      </c>
      <c r="AQ15" s="87" t="s">
        <v>1634</v>
      </c>
      <c r="AR15" s="79" t="s">
        <v>176</v>
      </c>
      <c r="AS15" s="79">
        <v>0</v>
      </c>
      <c r="AT15" s="79">
        <v>0</v>
      </c>
      <c r="AU15" s="79"/>
      <c r="AV15" s="79"/>
      <c r="AW15" s="79"/>
      <c r="AX15" s="79"/>
      <c r="AY15" s="79"/>
      <c r="AZ15" s="79"/>
      <c r="BA15" s="79"/>
      <c r="BB15" s="79"/>
      <c r="BC15">
        <v>1</v>
      </c>
      <c r="BD15" s="78" t="str">
        <f>REPLACE(INDEX(GroupVertices[Group], MATCH(Edges27[[#This Row],[Vertex 1]],GroupVertices[Vertex],0)),1,1,"")</f>
        <v>1</v>
      </c>
      <c r="BE15" s="78" t="str">
        <f>REPLACE(INDEX(GroupVertices[Group], MATCH(Edges27[[#This Row],[Vertex 2]],GroupVertices[Vertex],0)),1,1,"")</f>
        <v>1</v>
      </c>
      <c r="BF15" s="48">
        <v>0</v>
      </c>
      <c r="BG15" s="49">
        <v>0</v>
      </c>
      <c r="BH15" s="48">
        <v>0</v>
      </c>
      <c r="BI15" s="49">
        <v>0</v>
      </c>
      <c r="BJ15" s="48">
        <v>0</v>
      </c>
      <c r="BK15" s="49">
        <v>0</v>
      </c>
      <c r="BL15" s="48">
        <v>27</v>
      </c>
      <c r="BM15" s="49">
        <v>100</v>
      </c>
      <c r="BN15" s="48">
        <v>27</v>
      </c>
    </row>
    <row r="16" spans="1:66" x14ac:dyDescent="0.25">
      <c r="A16" s="64" t="s">
        <v>225</v>
      </c>
      <c r="B16" s="64" t="s">
        <v>286</v>
      </c>
      <c r="C16" s="65"/>
      <c r="D16" s="66"/>
      <c r="E16" s="67"/>
      <c r="F16" s="68"/>
      <c r="G16" s="65"/>
      <c r="H16" s="69"/>
      <c r="I16" s="70"/>
      <c r="J16" s="70"/>
      <c r="K16" s="34" t="s">
        <v>65</v>
      </c>
      <c r="L16" s="77">
        <v>16</v>
      </c>
      <c r="M16" s="77"/>
      <c r="N16" s="72"/>
      <c r="O16" s="79" t="s">
        <v>313</v>
      </c>
      <c r="P16" s="81">
        <v>43846.881030092591</v>
      </c>
      <c r="Q16" s="79" t="s">
        <v>321</v>
      </c>
      <c r="R16" s="79"/>
      <c r="S16" s="79"/>
      <c r="T16" s="79"/>
      <c r="U16" s="79"/>
      <c r="V16" s="82" t="s">
        <v>689</v>
      </c>
      <c r="W16" s="81">
        <v>43846.881030092591</v>
      </c>
      <c r="X16" s="85">
        <v>43846</v>
      </c>
      <c r="Y16" s="87" t="s">
        <v>763</v>
      </c>
      <c r="Z16" s="82" t="s">
        <v>1058</v>
      </c>
      <c r="AA16" s="79"/>
      <c r="AB16" s="79"/>
      <c r="AC16" s="87" t="s">
        <v>1372</v>
      </c>
      <c r="AD16" s="79"/>
      <c r="AE16" s="79" t="b">
        <v>0</v>
      </c>
      <c r="AF16" s="79">
        <v>0</v>
      </c>
      <c r="AG16" s="87" t="s">
        <v>1673</v>
      </c>
      <c r="AH16" s="79" t="b">
        <v>0</v>
      </c>
      <c r="AI16" s="79" t="s">
        <v>1678</v>
      </c>
      <c r="AJ16" s="79"/>
      <c r="AK16" s="87" t="s">
        <v>1673</v>
      </c>
      <c r="AL16" s="79" t="b">
        <v>0</v>
      </c>
      <c r="AM16" s="79">
        <v>5</v>
      </c>
      <c r="AN16" s="87" t="s">
        <v>1662</v>
      </c>
      <c r="AO16" s="79" t="s">
        <v>1681</v>
      </c>
      <c r="AP16" s="79" t="b">
        <v>0</v>
      </c>
      <c r="AQ16" s="87" t="s">
        <v>1662</v>
      </c>
      <c r="AR16" s="79" t="s">
        <v>176</v>
      </c>
      <c r="AS16" s="79">
        <v>0</v>
      </c>
      <c r="AT16" s="79">
        <v>0</v>
      </c>
      <c r="AU16" s="79"/>
      <c r="AV16" s="79"/>
      <c r="AW16" s="79"/>
      <c r="AX16" s="79"/>
      <c r="AY16" s="79"/>
      <c r="AZ16" s="79"/>
      <c r="BA16" s="79"/>
      <c r="BB16" s="79"/>
      <c r="BC16">
        <v>1</v>
      </c>
      <c r="BD16" s="78" t="str">
        <f>REPLACE(INDEX(GroupVertices[Group], MATCH(Edges27[[#This Row],[Vertex 1]],GroupVertices[Vertex],0)),1,1,"")</f>
        <v>3</v>
      </c>
      <c r="BE16" s="78" t="str">
        <f>REPLACE(INDEX(GroupVertices[Group], MATCH(Edges27[[#This Row],[Vertex 2]],GroupVertices[Vertex],0)),1,1,"")</f>
        <v>3</v>
      </c>
      <c r="BF16" s="48">
        <v>0</v>
      </c>
      <c r="BG16" s="49">
        <v>0</v>
      </c>
      <c r="BH16" s="48">
        <v>0</v>
      </c>
      <c r="BI16" s="49">
        <v>0</v>
      </c>
      <c r="BJ16" s="48">
        <v>0</v>
      </c>
      <c r="BK16" s="49">
        <v>0</v>
      </c>
      <c r="BL16" s="48">
        <v>41</v>
      </c>
      <c r="BM16" s="49">
        <v>100</v>
      </c>
      <c r="BN16" s="48">
        <v>41</v>
      </c>
    </row>
    <row r="17" spans="1:66" x14ac:dyDescent="0.25">
      <c r="A17" s="64" t="s">
        <v>226</v>
      </c>
      <c r="B17" s="64" t="s">
        <v>293</v>
      </c>
      <c r="C17" s="65"/>
      <c r="D17" s="66"/>
      <c r="E17" s="67"/>
      <c r="F17" s="68"/>
      <c r="G17" s="65"/>
      <c r="H17" s="69"/>
      <c r="I17" s="70"/>
      <c r="J17" s="70"/>
      <c r="K17" s="34" t="s">
        <v>65</v>
      </c>
      <c r="L17" s="77">
        <v>17</v>
      </c>
      <c r="M17" s="77"/>
      <c r="N17" s="72"/>
      <c r="O17" s="79" t="s">
        <v>314</v>
      </c>
      <c r="P17" s="81">
        <v>43847.593831018516</v>
      </c>
      <c r="Q17" s="79" t="s">
        <v>326</v>
      </c>
      <c r="R17" s="82" t="s">
        <v>459</v>
      </c>
      <c r="S17" s="79" t="s">
        <v>494</v>
      </c>
      <c r="T17" s="79" t="s">
        <v>509</v>
      </c>
      <c r="U17" s="82" t="s">
        <v>553</v>
      </c>
      <c r="V17" s="82" t="s">
        <v>553</v>
      </c>
      <c r="W17" s="81">
        <v>43847.593831018516</v>
      </c>
      <c r="X17" s="85">
        <v>43847</v>
      </c>
      <c r="Y17" s="87" t="s">
        <v>764</v>
      </c>
      <c r="Z17" s="82" t="s">
        <v>1059</v>
      </c>
      <c r="AA17" s="79"/>
      <c r="AB17" s="79"/>
      <c r="AC17" s="87" t="s">
        <v>1373</v>
      </c>
      <c r="AD17" s="79"/>
      <c r="AE17" s="79" t="b">
        <v>0</v>
      </c>
      <c r="AF17" s="79">
        <v>1</v>
      </c>
      <c r="AG17" s="87" t="s">
        <v>1673</v>
      </c>
      <c r="AH17" s="79" t="b">
        <v>0</v>
      </c>
      <c r="AI17" s="79" t="s">
        <v>1678</v>
      </c>
      <c r="AJ17" s="79"/>
      <c r="AK17" s="87" t="s">
        <v>1673</v>
      </c>
      <c r="AL17" s="79" t="b">
        <v>0</v>
      </c>
      <c r="AM17" s="79">
        <v>1</v>
      </c>
      <c r="AN17" s="87" t="s">
        <v>1673</v>
      </c>
      <c r="AO17" s="79" t="s">
        <v>1680</v>
      </c>
      <c r="AP17" s="79" t="b">
        <v>0</v>
      </c>
      <c r="AQ17" s="87" t="s">
        <v>1373</v>
      </c>
      <c r="AR17" s="79" t="s">
        <v>176</v>
      </c>
      <c r="AS17" s="79">
        <v>0</v>
      </c>
      <c r="AT17" s="79">
        <v>0</v>
      </c>
      <c r="AU17" s="79"/>
      <c r="AV17" s="79"/>
      <c r="AW17" s="79"/>
      <c r="AX17" s="79"/>
      <c r="AY17" s="79"/>
      <c r="AZ17" s="79"/>
      <c r="BA17" s="79"/>
      <c r="BB17" s="79"/>
      <c r="BC17">
        <v>1</v>
      </c>
      <c r="BD17" s="78" t="str">
        <f>REPLACE(INDEX(GroupVertices[Group], MATCH(Edges27[[#This Row],[Vertex 1]],GroupVertices[Vertex],0)),1,1,"")</f>
        <v>9</v>
      </c>
      <c r="BE17" s="78" t="str">
        <f>REPLACE(INDEX(GroupVertices[Group], MATCH(Edges27[[#This Row],[Vertex 2]],GroupVertices[Vertex],0)),1,1,"")</f>
        <v>9</v>
      </c>
      <c r="BF17" s="48">
        <v>0</v>
      </c>
      <c r="BG17" s="49">
        <v>0</v>
      </c>
      <c r="BH17" s="48">
        <v>0</v>
      </c>
      <c r="BI17" s="49">
        <v>0</v>
      </c>
      <c r="BJ17" s="48">
        <v>0</v>
      </c>
      <c r="BK17" s="49">
        <v>0</v>
      </c>
      <c r="BL17" s="48">
        <v>33</v>
      </c>
      <c r="BM17" s="49">
        <v>100</v>
      </c>
      <c r="BN17" s="48">
        <v>33</v>
      </c>
    </row>
    <row r="18" spans="1:66" x14ac:dyDescent="0.25">
      <c r="A18" s="64" t="s">
        <v>227</v>
      </c>
      <c r="B18" s="64" t="s">
        <v>227</v>
      </c>
      <c r="C18" s="65"/>
      <c r="D18" s="66"/>
      <c r="E18" s="67"/>
      <c r="F18" s="68"/>
      <c r="G18" s="65"/>
      <c r="H18" s="69"/>
      <c r="I18" s="70"/>
      <c r="J18" s="70"/>
      <c r="K18" s="34" t="s">
        <v>65</v>
      </c>
      <c r="L18" s="77">
        <v>18</v>
      </c>
      <c r="M18" s="77"/>
      <c r="N18" s="72"/>
      <c r="O18" s="79" t="s">
        <v>176</v>
      </c>
      <c r="P18" s="81">
        <v>43846.396134259259</v>
      </c>
      <c r="Q18" s="79" t="s">
        <v>327</v>
      </c>
      <c r="R18" s="82" t="s">
        <v>462</v>
      </c>
      <c r="S18" s="79" t="s">
        <v>496</v>
      </c>
      <c r="T18" s="79" t="s">
        <v>512</v>
      </c>
      <c r="U18" s="82" t="s">
        <v>554</v>
      </c>
      <c r="V18" s="82" t="s">
        <v>554</v>
      </c>
      <c r="W18" s="81">
        <v>43846.396134259259</v>
      </c>
      <c r="X18" s="85">
        <v>43846</v>
      </c>
      <c r="Y18" s="87" t="s">
        <v>765</v>
      </c>
      <c r="Z18" s="82" t="s">
        <v>1060</v>
      </c>
      <c r="AA18" s="79"/>
      <c r="AB18" s="79"/>
      <c r="AC18" s="87" t="s">
        <v>1374</v>
      </c>
      <c r="AD18" s="79"/>
      <c r="AE18" s="79" t="b">
        <v>0</v>
      </c>
      <c r="AF18" s="79">
        <v>1</v>
      </c>
      <c r="AG18" s="87" t="s">
        <v>1673</v>
      </c>
      <c r="AH18" s="79" t="b">
        <v>0</v>
      </c>
      <c r="AI18" s="79" t="s">
        <v>1678</v>
      </c>
      <c r="AJ18" s="79"/>
      <c r="AK18" s="87" t="s">
        <v>1673</v>
      </c>
      <c r="AL18" s="79" t="b">
        <v>0</v>
      </c>
      <c r="AM18" s="79">
        <v>0</v>
      </c>
      <c r="AN18" s="87" t="s">
        <v>1673</v>
      </c>
      <c r="AO18" s="79" t="s">
        <v>1683</v>
      </c>
      <c r="AP18" s="79" t="b">
        <v>0</v>
      </c>
      <c r="AQ18" s="87" t="s">
        <v>1374</v>
      </c>
      <c r="AR18" s="79" t="s">
        <v>176</v>
      </c>
      <c r="AS18" s="79">
        <v>0</v>
      </c>
      <c r="AT18" s="79">
        <v>0</v>
      </c>
      <c r="AU18" s="79"/>
      <c r="AV18" s="79"/>
      <c r="AW18" s="79"/>
      <c r="AX18" s="79"/>
      <c r="AY18" s="79"/>
      <c r="AZ18" s="79"/>
      <c r="BA18" s="79"/>
      <c r="BB18" s="79"/>
      <c r="BC18">
        <v>2</v>
      </c>
      <c r="BD18" s="78" t="str">
        <f>REPLACE(INDEX(GroupVertices[Group], MATCH(Edges27[[#This Row],[Vertex 1]],GroupVertices[Vertex],0)),1,1,"")</f>
        <v>11</v>
      </c>
      <c r="BE18" s="78" t="str">
        <f>REPLACE(INDEX(GroupVertices[Group], MATCH(Edges27[[#This Row],[Vertex 2]],GroupVertices[Vertex],0)),1,1,"")</f>
        <v>11</v>
      </c>
      <c r="BF18" s="48">
        <v>0</v>
      </c>
      <c r="BG18" s="49">
        <v>0</v>
      </c>
      <c r="BH18" s="48">
        <v>0</v>
      </c>
      <c r="BI18" s="49">
        <v>0</v>
      </c>
      <c r="BJ18" s="48">
        <v>0</v>
      </c>
      <c r="BK18" s="49">
        <v>0</v>
      </c>
      <c r="BL18" s="48">
        <v>21</v>
      </c>
      <c r="BM18" s="49">
        <v>100</v>
      </c>
      <c r="BN18" s="48">
        <v>21</v>
      </c>
    </row>
    <row r="19" spans="1:66" x14ac:dyDescent="0.25">
      <c r="A19" s="64" t="s">
        <v>227</v>
      </c>
      <c r="B19" s="64" t="s">
        <v>227</v>
      </c>
      <c r="C19" s="65"/>
      <c r="D19" s="66"/>
      <c r="E19" s="67"/>
      <c r="F19" s="68"/>
      <c r="G19" s="65"/>
      <c r="H19" s="69"/>
      <c r="I19" s="70"/>
      <c r="J19" s="70"/>
      <c r="K19" s="34" t="s">
        <v>65</v>
      </c>
      <c r="L19" s="77">
        <v>19</v>
      </c>
      <c r="M19" s="77"/>
      <c r="N19" s="72"/>
      <c r="O19" s="79" t="s">
        <v>176</v>
      </c>
      <c r="P19" s="81">
        <v>43847.646018518521</v>
      </c>
      <c r="Q19" s="79" t="s">
        <v>328</v>
      </c>
      <c r="R19" s="82" t="s">
        <v>462</v>
      </c>
      <c r="S19" s="79" t="s">
        <v>496</v>
      </c>
      <c r="T19" s="79" t="s">
        <v>512</v>
      </c>
      <c r="U19" s="82" t="s">
        <v>555</v>
      </c>
      <c r="V19" s="82" t="s">
        <v>555</v>
      </c>
      <c r="W19" s="81">
        <v>43847.646018518521</v>
      </c>
      <c r="X19" s="85">
        <v>43847</v>
      </c>
      <c r="Y19" s="87" t="s">
        <v>766</v>
      </c>
      <c r="Z19" s="82" t="s">
        <v>1061</v>
      </c>
      <c r="AA19" s="79"/>
      <c r="AB19" s="79"/>
      <c r="AC19" s="87" t="s">
        <v>1375</v>
      </c>
      <c r="AD19" s="79"/>
      <c r="AE19" s="79" t="b">
        <v>0</v>
      </c>
      <c r="AF19" s="79">
        <v>0</v>
      </c>
      <c r="AG19" s="87" t="s">
        <v>1673</v>
      </c>
      <c r="AH19" s="79" t="b">
        <v>0</v>
      </c>
      <c r="AI19" s="79" t="s">
        <v>1678</v>
      </c>
      <c r="AJ19" s="79"/>
      <c r="AK19" s="87" t="s">
        <v>1673</v>
      </c>
      <c r="AL19" s="79" t="b">
        <v>0</v>
      </c>
      <c r="AM19" s="79">
        <v>0</v>
      </c>
      <c r="AN19" s="87" t="s">
        <v>1673</v>
      </c>
      <c r="AO19" s="79" t="s">
        <v>1683</v>
      </c>
      <c r="AP19" s="79" t="b">
        <v>0</v>
      </c>
      <c r="AQ19" s="87" t="s">
        <v>1375</v>
      </c>
      <c r="AR19" s="79" t="s">
        <v>176</v>
      </c>
      <c r="AS19" s="79">
        <v>0</v>
      </c>
      <c r="AT19" s="79">
        <v>0</v>
      </c>
      <c r="AU19" s="79"/>
      <c r="AV19" s="79"/>
      <c r="AW19" s="79"/>
      <c r="AX19" s="79"/>
      <c r="AY19" s="79"/>
      <c r="AZ19" s="79"/>
      <c r="BA19" s="79"/>
      <c r="BB19" s="79"/>
      <c r="BC19">
        <v>2</v>
      </c>
      <c r="BD19" s="78" t="str">
        <f>REPLACE(INDEX(GroupVertices[Group], MATCH(Edges27[[#This Row],[Vertex 1]],GroupVertices[Vertex],0)),1,1,"")</f>
        <v>11</v>
      </c>
      <c r="BE19" s="78" t="str">
        <f>REPLACE(INDEX(GroupVertices[Group], MATCH(Edges27[[#This Row],[Vertex 2]],GroupVertices[Vertex],0)),1,1,"")</f>
        <v>11</v>
      </c>
      <c r="BF19" s="48">
        <v>0</v>
      </c>
      <c r="BG19" s="49">
        <v>0</v>
      </c>
      <c r="BH19" s="48">
        <v>0</v>
      </c>
      <c r="BI19" s="49">
        <v>0</v>
      </c>
      <c r="BJ19" s="48">
        <v>0</v>
      </c>
      <c r="BK19" s="49">
        <v>0</v>
      </c>
      <c r="BL19" s="48">
        <v>21</v>
      </c>
      <c r="BM19" s="49">
        <v>100</v>
      </c>
      <c r="BN19" s="48">
        <v>21</v>
      </c>
    </row>
    <row r="20" spans="1:66" x14ac:dyDescent="0.25">
      <c r="A20" s="64" t="s">
        <v>228</v>
      </c>
      <c r="B20" s="64" t="s">
        <v>231</v>
      </c>
      <c r="C20" s="65"/>
      <c r="D20" s="66"/>
      <c r="E20" s="67"/>
      <c r="F20" s="68"/>
      <c r="G20" s="65"/>
      <c r="H20" s="69"/>
      <c r="I20" s="70"/>
      <c r="J20" s="70"/>
      <c r="K20" s="34" t="s">
        <v>65</v>
      </c>
      <c r="L20" s="77">
        <v>20</v>
      </c>
      <c r="M20" s="77"/>
      <c r="N20" s="72"/>
      <c r="O20" s="79" t="s">
        <v>313</v>
      </c>
      <c r="P20" s="81">
        <v>43847.674131944441</v>
      </c>
      <c r="Q20" s="79" t="s">
        <v>329</v>
      </c>
      <c r="R20" s="79"/>
      <c r="S20" s="79"/>
      <c r="T20" s="79" t="s">
        <v>513</v>
      </c>
      <c r="U20" s="79"/>
      <c r="V20" s="82" t="s">
        <v>690</v>
      </c>
      <c r="W20" s="81">
        <v>43847.674131944441</v>
      </c>
      <c r="X20" s="85">
        <v>43847</v>
      </c>
      <c r="Y20" s="87" t="s">
        <v>767</v>
      </c>
      <c r="Z20" s="82" t="s">
        <v>1062</v>
      </c>
      <c r="AA20" s="79"/>
      <c r="AB20" s="79"/>
      <c r="AC20" s="87" t="s">
        <v>1376</v>
      </c>
      <c r="AD20" s="79"/>
      <c r="AE20" s="79" t="b">
        <v>0</v>
      </c>
      <c r="AF20" s="79">
        <v>0</v>
      </c>
      <c r="AG20" s="87" t="s">
        <v>1673</v>
      </c>
      <c r="AH20" s="79" t="b">
        <v>0</v>
      </c>
      <c r="AI20" s="79" t="s">
        <v>1678</v>
      </c>
      <c r="AJ20" s="79"/>
      <c r="AK20" s="87" t="s">
        <v>1673</v>
      </c>
      <c r="AL20" s="79" t="b">
        <v>0</v>
      </c>
      <c r="AM20" s="79">
        <v>4</v>
      </c>
      <c r="AN20" s="87" t="s">
        <v>1379</v>
      </c>
      <c r="AO20" s="79" t="s">
        <v>1682</v>
      </c>
      <c r="AP20" s="79" t="b">
        <v>0</v>
      </c>
      <c r="AQ20" s="87" t="s">
        <v>1379</v>
      </c>
      <c r="AR20" s="79" t="s">
        <v>176</v>
      </c>
      <c r="AS20" s="79">
        <v>0</v>
      </c>
      <c r="AT20" s="79">
        <v>0</v>
      </c>
      <c r="AU20" s="79"/>
      <c r="AV20" s="79"/>
      <c r="AW20" s="79"/>
      <c r="AX20" s="79"/>
      <c r="AY20" s="79"/>
      <c r="AZ20" s="79"/>
      <c r="BA20" s="79"/>
      <c r="BB20" s="79"/>
      <c r="BC20">
        <v>1</v>
      </c>
      <c r="BD20" s="78" t="str">
        <f>REPLACE(INDEX(GroupVertices[Group], MATCH(Edges27[[#This Row],[Vertex 1]],GroupVertices[Vertex],0)),1,1,"")</f>
        <v>7</v>
      </c>
      <c r="BE20" s="78" t="str">
        <f>REPLACE(INDEX(GroupVertices[Group], MATCH(Edges27[[#This Row],[Vertex 2]],GroupVertices[Vertex],0)),1,1,"")</f>
        <v>7</v>
      </c>
      <c r="BF20" s="48">
        <v>1</v>
      </c>
      <c r="BG20" s="49">
        <v>2.7027027027027026</v>
      </c>
      <c r="BH20" s="48">
        <v>0</v>
      </c>
      <c r="BI20" s="49">
        <v>0</v>
      </c>
      <c r="BJ20" s="48">
        <v>0</v>
      </c>
      <c r="BK20" s="49">
        <v>0</v>
      </c>
      <c r="BL20" s="48">
        <v>36</v>
      </c>
      <c r="BM20" s="49">
        <v>97.297297297297291</v>
      </c>
      <c r="BN20" s="48">
        <v>37</v>
      </c>
    </row>
    <row r="21" spans="1:66" x14ac:dyDescent="0.25">
      <c r="A21" s="64" t="s">
        <v>229</v>
      </c>
      <c r="B21" s="64" t="s">
        <v>231</v>
      </c>
      <c r="C21" s="65"/>
      <c r="D21" s="66"/>
      <c r="E21" s="67"/>
      <c r="F21" s="68"/>
      <c r="G21" s="65"/>
      <c r="H21" s="69"/>
      <c r="I21" s="70"/>
      <c r="J21" s="70"/>
      <c r="K21" s="34" t="s">
        <v>65</v>
      </c>
      <c r="L21" s="77">
        <v>21</v>
      </c>
      <c r="M21" s="77"/>
      <c r="N21" s="72"/>
      <c r="O21" s="79" t="s">
        <v>313</v>
      </c>
      <c r="P21" s="81">
        <v>43847.797986111109</v>
      </c>
      <c r="Q21" s="79" t="s">
        <v>329</v>
      </c>
      <c r="R21" s="79"/>
      <c r="S21" s="79"/>
      <c r="T21" s="79" t="s">
        <v>513</v>
      </c>
      <c r="U21" s="79"/>
      <c r="V21" s="82" t="s">
        <v>691</v>
      </c>
      <c r="W21" s="81">
        <v>43847.797986111109</v>
      </c>
      <c r="X21" s="85">
        <v>43847</v>
      </c>
      <c r="Y21" s="87" t="s">
        <v>768</v>
      </c>
      <c r="Z21" s="82" t="s">
        <v>1063</v>
      </c>
      <c r="AA21" s="79"/>
      <c r="AB21" s="79"/>
      <c r="AC21" s="87" t="s">
        <v>1377</v>
      </c>
      <c r="AD21" s="79"/>
      <c r="AE21" s="79" t="b">
        <v>0</v>
      </c>
      <c r="AF21" s="79">
        <v>0</v>
      </c>
      <c r="AG21" s="87" t="s">
        <v>1673</v>
      </c>
      <c r="AH21" s="79" t="b">
        <v>0</v>
      </c>
      <c r="AI21" s="79" t="s">
        <v>1678</v>
      </c>
      <c r="AJ21" s="79"/>
      <c r="AK21" s="87" t="s">
        <v>1673</v>
      </c>
      <c r="AL21" s="79" t="b">
        <v>0</v>
      </c>
      <c r="AM21" s="79">
        <v>4</v>
      </c>
      <c r="AN21" s="87" t="s">
        <v>1379</v>
      </c>
      <c r="AO21" s="79" t="s">
        <v>1682</v>
      </c>
      <c r="AP21" s="79" t="b">
        <v>0</v>
      </c>
      <c r="AQ21" s="87" t="s">
        <v>1379</v>
      </c>
      <c r="AR21" s="79" t="s">
        <v>176</v>
      </c>
      <c r="AS21" s="79">
        <v>0</v>
      </c>
      <c r="AT21" s="79">
        <v>0</v>
      </c>
      <c r="AU21" s="79"/>
      <c r="AV21" s="79"/>
      <c r="AW21" s="79"/>
      <c r="AX21" s="79"/>
      <c r="AY21" s="79"/>
      <c r="AZ21" s="79"/>
      <c r="BA21" s="79"/>
      <c r="BB21" s="79"/>
      <c r="BC21">
        <v>1</v>
      </c>
      <c r="BD21" s="78" t="str">
        <f>REPLACE(INDEX(GroupVertices[Group], MATCH(Edges27[[#This Row],[Vertex 1]],GroupVertices[Vertex],0)),1,1,"")</f>
        <v>7</v>
      </c>
      <c r="BE21" s="78" t="str">
        <f>REPLACE(INDEX(GroupVertices[Group], MATCH(Edges27[[#This Row],[Vertex 2]],GroupVertices[Vertex],0)),1,1,"")</f>
        <v>7</v>
      </c>
      <c r="BF21" s="48">
        <v>1</v>
      </c>
      <c r="BG21" s="49">
        <v>2.7027027027027026</v>
      </c>
      <c r="BH21" s="48">
        <v>0</v>
      </c>
      <c r="BI21" s="49">
        <v>0</v>
      </c>
      <c r="BJ21" s="48">
        <v>0</v>
      </c>
      <c r="BK21" s="49">
        <v>0</v>
      </c>
      <c r="BL21" s="48">
        <v>36</v>
      </c>
      <c r="BM21" s="49">
        <v>97.297297297297291</v>
      </c>
      <c r="BN21" s="48">
        <v>37</v>
      </c>
    </row>
    <row r="22" spans="1:66" x14ac:dyDescent="0.25">
      <c r="A22" s="64" t="s">
        <v>230</v>
      </c>
      <c r="B22" s="64" t="s">
        <v>231</v>
      </c>
      <c r="C22" s="65"/>
      <c r="D22" s="66"/>
      <c r="E22" s="67"/>
      <c r="F22" s="68"/>
      <c r="G22" s="65"/>
      <c r="H22" s="69"/>
      <c r="I22" s="70"/>
      <c r="J22" s="70"/>
      <c r="K22" s="34" t="s">
        <v>65</v>
      </c>
      <c r="L22" s="77">
        <v>22</v>
      </c>
      <c r="M22" s="77"/>
      <c r="N22" s="72"/>
      <c r="O22" s="79" t="s">
        <v>313</v>
      </c>
      <c r="P22" s="81">
        <v>43848.375173611108</v>
      </c>
      <c r="Q22" s="79" t="s">
        <v>329</v>
      </c>
      <c r="R22" s="79"/>
      <c r="S22" s="79"/>
      <c r="T22" s="79" t="s">
        <v>513</v>
      </c>
      <c r="U22" s="79"/>
      <c r="V22" s="82" t="s">
        <v>692</v>
      </c>
      <c r="W22" s="81">
        <v>43848.375173611108</v>
      </c>
      <c r="X22" s="85">
        <v>43848</v>
      </c>
      <c r="Y22" s="87" t="s">
        <v>769</v>
      </c>
      <c r="Z22" s="82" t="s">
        <v>1064</v>
      </c>
      <c r="AA22" s="79"/>
      <c r="AB22" s="79"/>
      <c r="AC22" s="87" t="s">
        <v>1378</v>
      </c>
      <c r="AD22" s="79"/>
      <c r="AE22" s="79" t="b">
        <v>0</v>
      </c>
      <c r="AF22" s="79">
        <v>0</v>
      </c>
      <c r="AG22" s="87" t="s">
        <v>1673</v>
      </c>
      <c r="AH22" s="79" t="b">
        <v>0</v>
      </c>
      <c r="AI22" s="79" t="s">
        <v>1678</v>
      </c>
      <c r="AJ22" s="79"/>
      <c r="AK22" s="87" t="s">
        <v>1673</v>
      </c>
      <c r="AL22" s="79" t="b">
        <v>0</v>
      </c>
      <c r="AM22" s="79">
        <v>4</v>
      </c>
      <c r="AN22" s="87" t="s">
        <v>1379</v>
      </c>
      <c r="AO22" s="79" t="s">
        <v>1681</v>
      </c>
      <c r="AP22" s="79" t="b">
        <v>0</v>
      </c>
      <c r="AQ22" s="87" t="s">
        <v>1379</v>
      </c>
      <c r="AR22" s="79" t="s">
        <v>176</v>
      </c>
      <c r="AS22" s="79">
        <v>0</v>
      </c>
      <c r="AT22" s="79">
        <v>0</v>
      </c>
      <c r="AU22" s="79"/>
      <c r="AV22" s="79"/>
      <c r="AW22" s="79"/>
      <c r="AX22" s="79"/>
      <c r="AY22" s="79"/>
      <c r="AZ22" s="79"/>
      <c r="BA22" s="79"/>
      <c r="BB22" s="79"/>
      <c r="BC22">
        <v>1</v>
      </c>
      <c r="BD22" s="78" t="str">
        <f>REPLACE(INDEX(GroupVertices[Group], MATCH(Edges27[[#This Row],[Vertex 1]],GroupVertices[Vertex],0)),1,1,"")</f>
        <v>7</v>
      </c>
      <c r="BE22" s="78" t="str">
        <f>REPLACE(INDEX(GroupVertices[Group], MATCH(Edges27[[#This Row],[Vertex 2]],GroupVertices[Vertex],0)),1,1,"")</f>
        <v>7</v>
      </c>
      <c r="BF22" s="48">
        <v>1</v>
      </c>
      <c r="BG22" s="49">
        <v>2.7027027027027026</v>
      </c>
      <c r="BH22" s="48">
        <v>0</v>
      </c>
      <c r="BI22" s="49">
        <v>0</v>
      </c>
      <c r="BJ22" s="48">
        <v>0</v>
      </c>
      <c r="BK22" s="49">
        <v>0</v>
      </c>
      <c r="BL22" s="48">
        <v>36</v>
      </c>
      <c r="BM22" s="49">
        <v>97.297297297297291</v>
      </c>
      <c r="BN22" s="48">
        <v>37</v>
      </c>
    </row>
    <row r="23" spans="1:66" x14ac:dyDescent="0.25">
      <c r="A23" s="64" t="s">
        <v>231</v>
      </c>
      <c r="B23" s="64" t="s">
        <v>231</v>
      </c>
      <c r="C23" s="65"/>
      <c r="D23" s="66"/>
      <c r="E23" s="67"/>
      <c r="F23" s="68"/>
      <c r="G23" s="65"/>
      <c r="H23" s="69"/>
      <c r="I23" s="70"/>
      <c r="J23" s="70"/>
      <c r="K23" s="34" t="s">
        <v>65</v>
      </c>
      <c r="L23" s="77">
        <v>23</v>
      </c>
      <c r="M23" s="77"/>
      <c r="N23" s="72"/>
      <c r="O23" s="79" t="s">
        <v>176</v>
      </c>
      <c r="P23" s="81">
        <v>43847.633668981478</v>
      </c>
      <c r="Q23" s="79" t="s">
        <v>329</v>
      </c>
      <c r="R23" s="82" t="s">
        <v>463</v>
      </c>
      <c r="S23" s="79" t="s">
        <v>496</v>
      </c>
      <c r="T23" s="79" t="s">
        <v>513</v>
      </c>
      <c r="U23" s="82" t="s">
        <v>556</v>
      </c>
      <c r="V23" s="82" t="s">
        <v>556</v>
      </c>
      <c r="W23" s="81">
        <v>43847.633668981478</v>
      </c>
      <c r="X23" s="85">
        <v>43847</v>
      </c>
      <c r="Y23" s="87" t="s">
        <v>770</v>
      </c>
      <c r="Z23" s="82" t="s">
        <v>1065</v>
      </c>
      <c r="AA23" s="79"/>
      <c r="AB23" s="79"/>
      <c r="AC23" s="87" t="s">
        <v>1379</v>
      </c>
      <c r="AD23" s="79"/>
      <c r="AE23" s="79" t="b">
        <v>0</v>
      </c>
      <c r="AF23" s="79">
        <v>4</v>
      </c>
      <c r="AG23" s="87" t="s">
        <v>1673</v>
      </c>
      <c r="AH23" s="79" t="b">
        <v>0</v>
      </c>
      <c r="AI23" s="79" t="s">
        <v>1678</v>
      </c>
      <c r="AJ23" s="79"/>
      <c r="AK23" s="87" t="s">
        <v>1673</v>
      </c>
      <c r="AL23" s="79" t="b">
        <v>0</v>
      </c>
      <c r="AM23" s="79">
        <v>4</v>
      </c>
      <c r="AN23" s="87" t="s">
        <v>1673</v>
      </c>
      <c r="AO23" s="79" t="s">
        <v>1681</v>
      </c>
      <c r="AP23" s="79" t="b">
        <v>0</v>
      </c>
      <c r="AQ23" s="87" t="s">
        <v>1379</v>
      </c>
      <c r="AR23" s="79" t="s">
        <v>176</v>
      </c>
      <c r="AS23" s="79">
        <v>0</v>
      </c>
      <c r="AT23" s="79">
        <v>0</v>
      </c>
      <c r="AU23" s="79"/>
      <c r="AV23" s="79"/>
      <c r="AW23" s="79"/>
      <c r="AX23" s="79"/>
      <c r="AY23" s="79"/>
      <c r="AZ23" s="79"/>
      <c r="BA23" s="79"/>
      <c r="BB23" s="79"/>
      <c r="BC23">
        <v>1</v>
      </c>
      <c r="BD23" s="78" t="str">
        <f>REPLACE(INDEX(GroupVertices[Group], MATCH(Edges27[[#This Row],[Vertex 1]],GroupVertices[Vertex],0)),1,1,"")</f>
        <v>7</v>
      </c>
      <c r="BE23" s="78" t="str">
        <f>REPLACE(INDEX(GroupVertices[Group], MATCH(Edges27[[#This Row],[Vertex 2]],GroupVertices[Vertex],0)),1,1,"")</f>
        <v>7</v>
      </c>
      <c r="BF23" s="48">
        <v>1</v>
      </c>
      <c r="BG23" s="49">
        <v>2.7027027027027026</v>
      </c>
      <c r="BH23" s="48">
        <v>0</v>
      </c>
      <c r="BI23" s="49">
        <v>0</v>
      </c>
      <c r="BJ23" s="48">
        <v>0</v>
      </c>
      <c r="BK23" s="49">
        <v>0</v>
      </c>
      <c r="BL23" s="48">
        <v>36</v>
      </c>
      <c r="BM23" s="49">
        <v>97.297297297297291</v>
      </c>
      <c r="BN23" s="48">
        <v>37</v>
      </c>
    </row>
    <row r="24" spans="1:66" x14ac:dyDescent="0.25">
      <c r="A24" s="64" t="s">
        <v>232</v>
      </c>
      <c r="B24" s="64" t="s">
        <v>231</v>
      </c>
      <c r="C24" s="65"/>
      <c r="D24" s="66"/>
      <c r="E24" s="67"/>
      <c r="F24" s="68"/>
      <c r="G24" s="65"/>
      <c r="H24" s="69"/>
      <c r="I24" s="70"/>
      <c r="J24" s="70"/>
      <c r="K24" s="34" t="s">
        <v>65</v>
      </c>
      <c r="L24" s="77">
        <v>24</v>
      </c>
      <c r="M24" s="77"/>
      <c r="N24" s="72"/>
      <c r="O24" s="79" t="s">
        <v>313</v>
      </c>
      <c r="P24" s="81">
        <v>43848.715185185189</v>
      </c>
      <c r="Q24" s="79" t="s">
        <v>329</v>
      </c>
      <c r="R24" s="79"/>
      <c r="S24" s="79"/>
      <c r="T24" s="79" t="s">
        <v>513</v>
      </c>
      <c r="U24" s="79"/>
      <c r="V24" s="82" t="s">
        <v>693</v>
      </c>
      <c r="W24" s="81">
        <v>43848.715185185189</v>
      </c>
      <c r="X24" s="85">
        <v>43848</v>
      </c>
      <c r="Y24" s="87" t="s">
        <v>771</v>
      </c>
      <c r="Z24" s="82" t="s">
        <v>1066</v>
      </c>
      <c r="AA24" s="79"/>
      <c r="AB24" s="79"/>
      <c r="AC24" s="87" t="s">
        <v>1380</v>
      </c>
      <c r="AD24" s="79"/>
      <c r="AE24" s="79" t="b">
        <v>0</v>
      </c>
      <c r="AF24" s="79">
        <v>0</v>
      </c>
      <c r="AG24" s="87" t="s">
        <v>1673</v>
      </c>
      <c r="AH24" s="79" t="b">
        <v>0</v>
      </c>
      <c r="AI24" s="79" t="s">
        <v>1678</v>
      </c>
      <c r="AJ24" s="79"/>
      <c r="AK24" s="87" t="s">
        <v>1673</v>
      </c>
      <c r="AL24" s="79" t="b">
        <v>0</v>
      </c>
      <c r="AM24" s="79">
        <v>4</v>
      </c>
      <c r="AN24" s="87" t="s">
        <v>1379</v>
      </c>
      <c r="AO24" s="79" t="s">
        <v>1681</v>
      </c>
      <c r="AP24" s="79" t="b">
        <v>0</v>
      </c>
      <c r="AQ24" s="87" t="s">
        <v>1379</v>
      </c>
      <c r="AR24" s="79" t="s">
        <v>176</v>
      </c>
      <c r="AS24" s="79">
        <v>0</v>
      </c>
      <c r="AT24" s="79">
        <v>0</v>
      </c>
      <c r="AU24" s="79"/>
      <c r="AV24" s="79"/>
      <c r="AW24" s="79"/>
      <c r="AX24" s="79"/>
      <c r="AY24" s="79"/>
      <c r="AZ24" s="79"/>
      <c r="BA24" s="79"/>
      <c r="BB24" s="79"/>
      <c r="BC24">
        <v>1</v>
      </c>
      <c r="BD24" s="78" t="str">
        <f>REPLACE(INDEX(GroupVertices[Group], MATCH(Edges27[[#This Row],[Vertex 1]],GroupVertices[Vertex],0)),1,1,"")</f>
        <v>7</v>
      </c>
      <c r="BE24" s="78" t="str">
        <f>REPLACE(INDEX(GroupVertices[Group], MATCH(Edges27[[#This Row],[Vertex 2]],GroupVertices[Vertex],0)),1,1,"")</f>
        <v>7</v>
      </c>
      <c r="BF24" s="48">
        <v>1</v>
      </c>
      <c r="BG24" s="49">
        <v>2.7027027027027026</v>
      </c>
      <c r="BH24" s="48">
        <v>0</v>
      </c>
      <c r="BI24" s="49">
        <v>0</v>
      </c>
      <c r="BJ24" s="48">
        <v>0</v>
      </c>
      <c r="BK24" s="49">
        <v>0</v>
      </c>
      <c r="BL24" s="48">
        <v>36</v>
      </c>
      <c r="BM24" s="49">
        <v>97.297297297297291</v>
      </c>
      <c r="BN24" s="48">
        <v>37</v>
      </c>
    </row>
    <row r="25" spans="1:66" x14ac:dyDescent="0.25">
      <c r="A25" s="64" t="s">
        <v>233</v>
      </c>
      <c r="B25" s="64" t="s">
        <v>277</v>
      </c>
      <c r="C25" s="65"/>
      <c r="D25" s="66"/>
      <c r="E25" s="67"/>
      <c r="F25" s="68"/>
      <c r="G25" s="65"/>
      <c r="H25" s="69"/>
      <c r="I25" s="70"/>
      <c r="J25" s="70"/>
      <c r="K25" s="34" t="s">
        <v>65</v>
      </c>
      <c r="L25" s="77">
        <v>25</v>
      </c>
      <c r="M25" s="77"/>
      <c r="N25" s="72"/>
      <c r="O25" s="79" t="s">
        <v>313</v>
      </c>
      <c r="P25" s="81">
        <v>43848.771909722222</v>
      </c>
      <c r="Q25" s="79" t="s">
        <v>322</v>
      </c>
      <c r="R25" s="79"/>
      <c r="S25" s="79"/>
      <c r="T25" s="79" t="s">
        <v>511</v>
      </c>
      <c r="U25" s="79"/>
      <c r="V25" s="82" t="s">
        <v>694</v>
      </c>
      <c r="W25" s="81">
        <v>43848.771909722222</v>
      </c>
      <c r="X25" s="85">
        <v>43848</v>
      </c>
      <c r="Y25" s="87" t="s">
        <v>772</v>
      </c>
      <c r="Z25" s="82" t="s">
        <v>1067</v>
      </c>
      <c r="AA25" s="79"/>
      <c r="AB25" s="79"/>
      <c r="AC25" s="87" t="s">
        <v>1381</v>
      </c>
      <c r="AD25" s="79"/>
      <c r="AE25" s="79" t="b">
        <v>0</v>
      </c>
      <c r="AF25" s="79">
        <v>0</v>
      </c>
      <c r="AG25" s="87" t="s">
        <v>1673</v>
      </c>
      <c r="AH25" s="79" t="b">
        <v>0</v>
      </c>
      <c r="AI25" s="79" t="s">
        <v>1678</v>
      </c>
      <c r="AJ25" s="79"/>
      <c r="AK25" s="87" t="s">
        <v>1673</v>
      </c>
      <c r="AL25" s="79" t="b">
        <v>0</v>
      </c>
      <c r="AM25" s="79">
        <v>7</v>
      </c>
      <c r="AN25" s="87" t="s">
        <v>1634</v>
      </c>
      <c r="AO25" s="79" t="s">
        <v>1681</v>
      </c>
      <c r="AP25" s="79" t="b">
        <v>0</v>
      </c>
      <c r="AQ25" s="87" t="s">
        <v>1634</v>
      </c>
      <c r="AR25" s="79" t="s">
        <v>176</v>
      </c>
      <c r="AS25" s="79">
        <v>0</v>
      </c>
      <c r="AT25" s="79">
        <v>0</v>
      </c>
      <c r="AU25" s="79"/>
      <c r="AV25" s="79"/>
      <c r="AW25" s="79"/>
      <c r="AX25" s="79"/>
      <c r="AY25" s="79"/>
      <c r="AZ25" s="79"/>
      <c r="BA25" s="79"/>
      <c r="BB25" s="79"/>
      <c r="BC25">
        <v>1</v>
      </c>
      <c r="BD25" s="78" t="str">
        <f>REPLACE(INDEX(GroupVertices[Group], MATCH(Edges27[[#This Row],[Vertex 1]],GroupVertices[Vertex],0)),1,1,"")</f>
        <v>1</v>
      </c>
      <c r="BE25" s="78" t="str">
        <f>REPLACE(INDEX(GroupVertices[Group], MATCH(Edges27[[#This Row],[Vertex 2]],GroupVertices[Vertex],0)),1,1,"")</f>
        <v>1</v>
      </c>
      <c r="BF25" s="48">
        <v>0</v>
      </c>
      <c r="BG25" s="49">
        <v>0</v>
      </c>
      <c r="BH25" s="48">
        <v>0</v>
      </c>
      <c r="BI25" s="49">
        <v>0</v>
      </c>
      <c r="BJ25" s="48">
        <v>0</v>
      </c>
      <c r="BK25" s="49">
        <v>0</v>
      </c>
      <c r="BL25" s="48">
        <v>27</v>
      </c>
      <c r="BM25" s="49">
        <v>100</v>
      </c>
      <c r="BN25" s="48">
        <v>27</v>
      </c>
    </row>
    <row r="26" spans="1:66" x14ac:dyDescent="0.25">
      <c r="A26" s="64" t="s">
        <v>234</v>
      </c>
      <c r="B26" s="64" t="s">
        <v>289</v>
      </c>
      <c r="C26" s="65"/>
      <c r="D26" s="66"/>
      <c r="E26" s="67"/>
      <c r="F26" s="68"/>
      <c r="G26" s="65"/>
      <c r="H26" s="69"/>
      <c r="I26" s="70"/>
      <c r="J26" s="70"/>
      <c r="K26" s="34" t="s">
        <v>65</v>
      </c>
      <c r="L26" s="77">
        <v>26</v>
      </c>
      <c r="M26" s="77"/>
      <c r="N26" s="72"/>
      <c r="O26" s="79" t="s">
        <v>313</v>
      </c>
      <c r="P26" s="81">
        <v>43848.798344907409</v>
      </c>
      <c r="Q26" s="79" t="s">
        <v>330</v>
      </c>
      <c r="R26" s="79"/>
      <c r="S26" s="79"/>
      <c r="T26" s="79" t="s">
        <v>509</v>
      </c>
      <c r="U26" s="79"/>
      <c r="V26" s="82" t="s">
        <v>695</v>
      </c>
      <c r="W26" s="81">
        <v>43848.798344907409</v>
      </c>
      <c r="X26" s="85">
        <v>43848</v>
      </c>
      <c r="Y26" s="87" t="s">
        <v>773</v>
      </c>
      <c r="Z26" s="82" t="s">
        <v>1068</v>
      </c>
      <c r="AA26" s="79"/>
      <c r="AB26" s="79"/>
      <c r="AC26" s="87" t="s">
        <v>1382</v>
      </c>
      <c r="AD26" s="79"/>
      <c r="AE26" s="79" t="b">
        <v>0</v>
      </c>
      <c r="AF26" s="79">
        <v>0</v>
      </c>
      <c r="AG26" s="87" t="s">
        <v>1673</v>
      </c>
      <c r="AH26" s="79" t="b">
        <v>0</v>
      </c>
      <c r="AI26" s="79" t="s">
        <v>1678</v>
      </c>
      <c r="AJ26" s="79"/>
      <c r="AK26" s="87" t="s">
        <v>1673</v>
      </c>
      <c r="AL26" s="79" t="b">
        <v>0</v>
      </c>
      <c r="AM26" s="79">
        <v>2</v>
      </c>
      <c r="AN26" s="87" t="s">
        <v>1588</v>
      </c>
      <c r="AO26" s="79" t="s">
        <v>1681</v>
      </c>
      <c r="AP26" s="79" t="b">
        <v>0</v>
      </c>
      <c r="AQ26" s="87" t="s">
        <v>1588</v>
      </c>
      <c r="AR26" s="79" t="s">
        <v>176</v>
      </c>
      <c r="AS26" s="79">
        <v>0</v>
      </c>
      <c r="AT26" s="79">
        <v>0</v>
      </c>
      <c r="AU26" s="79"/>
      <c r="AV26" s="79"/>
      <c r="AW26" s="79"/>
      <c r="AX26" s="79"/>
      <c r="AY26" s="79"/>
      <c r="AZ26" s="79"/>
      <c r="BA26" s="79"/>
      <c r="BB26" s="79"/>
      <c r="BC26">
        <v>1</v>
      </c>
      <c r="BD26" s="78" t="str">
        <f>REPLACE(INDEX(GroupVertices[Group], MATCH(Edges27[[#This Row],[Vertex 1]],GroupVertices[Vertex],0)),1,1,"")</f>
        <v>5</v>
      </c>
      <c r="BE26" s="78" t="str">
        <f>REPLACE(INDEX(GroupVertices[Group], MATCH(Edges27[[#This Row],[Vertex 2]],GroupVertices[Vertex],0)),1,1,"")</f>
        <v>5</v>
      </c>
      <c r="BF26" s="48">
        <v>0</v>
      </c>
      <c r="BG26" s="49">
        <v>0</v>
      </c>
      <c r="BH26" s="48">
        <v>0</v>
      </c>
      <c r="BI26" s="49">
        <v>0</v>
      </c>
      <c r="BJ26" s="48">
        <v>0</v>
      </c>
      <c r="BK26" s="49">
        <v>0</v>
      </c>
      <c r="BL26" s="48">
        <v>20</v>
      </c>
      <c r="BM26" s="49">
        <v>100</v>
      </c>
      <c r="BN26" s="48">
        <v>20</v>
      </c>
    </row>
    <row r="27" spans="1:66" x14ac:dyDescent="0.25">
      <c r="A27" s="64" t="s">
        <v>235</v>
      </c>
      <c r="B27" s="64" t="s">
        <v>235</v>
      </c>
      <c r="C27" s="65"/>
      <c r="D27" s="66"/>
      <c r="E27" s="67"/>
      <c r="F27" s="68"/>
      <c r="G27" s="65"/>
      <c r="H27" s="69"/>
      <c r="I27" s="70"/>
      <c r="J27" s="70"/>
      <c r="K27" s="34" t="s">
        <v>65</v>
      </c>
      <c r="L27" s="77">
        <v>27</v>
      </c>
      <c r="M27" s="77"/>
      <c r="N27" s="72"/>
      <c r="O27" s="79" t="s">
        <v>176</v>
      </c>
      <c r="P27" s="81">
        <v>43849.285231481481</v>
      </c>
      <c r="Q27" s="79" t="s">
        <v>331</v>
      </c>
      <c r="R27" s="82" t="s">
        <v>464</v>
      </c>
      <c r="S27" s="79" t="s">
        <v>497</v>
      </c>
      <c r="T27" s="79" t="s">
        <v>509</v>
      </c>
      <c r="U27" s="79"/>
      <c r="V27" s="82" t="s">
        <v>696</v>
      </c>
      <c r="W27" s="81">
        <v>43849.285231481481</v>
      </c>
      <c r="X27" s="85">
        <v>43849</v>
      </c>
      <c r="Y27" s="87" t="s">
        <v>774</v>
      </c>
      <c r="Z27" s="82" t="s">
        <v>1069</v>
      </c>
      <c r="AA27" s="79"/>
      <c r="AB27" s="79"/>
      <c r="AC27" s="87" t="s">
        <v>1383</v>
      </c>
      <c r="AD27" s="79"/>
      <c r="AE27" s="79" t="b">
        <v>0</v>
      </c>
      <c r="AF27" s="79">
        <v>0</v>
      </c>
      <c r="AG27" s="87" t="s">
        <v>1673</v>
      </c>
      <c r="AH27" s="79" t="b">
        <v>1</v>
      </c>
      <c r="AI27" s="79" t="s">
        <v>1678</v>
      </c>
      <c r="AJ27" s="79"/>
      <c r="AK27" s="87" t="s">
        <v>1634</v>
      </c>
      <c r="AL27" s="79" t="b">
        <v>0</v>
      </c>
      <c r="AM27" s="79">
        <v>0</v>
      </c>
      <c r="AN27" s="87" t="s">
        <v>1673</v>
      </c>
      <c r="AO27" s="79" t="s">
        <v>1681</v>
      </c>
      <c r="AP27" s="79" t="b">
        <v>0</v>
      </c>
      <c r="AQ27" s="87" t="s">
        <v>1383</v>
      </c>
      <c r="AR27" s="79" t="s">
        <v>176</v>
      </c>
      <c r="AS27" s="79">
        <v>0</v>
      </c>
      <c r="AT27" s="79">
        <v>0</v>
      </c>
      <c r="AU27" s="79"/>
      <c r="AV27" s="79"/>
      <c r="AW27" s="79"/>
      <c r="AX27" s="79"/>
      <c r="AY27" s="79"/>
      <c r="AZ27" s="79"/>
      <c r="BA27" s="79"/>
      <c r="BB27" s="79"/>
      <c r="BC27">
        <v>1</v>
      </c>
      <c r="BD27" s="78" t="str">
        <f>REPLACE(INDEX(GroupVertices[Group], MATCH(Edges27[[#This Row],[Vertex 1]],GroupVertices[Vertex],0)),1,1,"")</f>
        <v>11</v>
      </c>
      <c r="BE27" s="78" t="str">
        <f>REPLACE(INDEX(GroupVertices[Group], MATCH(Edges27[[#This Row],[Vertex 2]],GroupVertices[Vertex],0)),1,1,"")</f>
        <v>11</v>
      </c>
      <c r="BF27" s="48">
        <v>0</v>
      </c>
      <c r="BG27" s="49">
        <v>0</v>
      </c>
      <c r="BH27" s="48">
        <v>0</v>
      </c>
      <c r="BI27" s="49">
        <v>0</v>
      </c>
      <c r="BJ27" s="48">
        <v>0</v>
      </c>
      <c r="BK27" s="49">
        <v>0</v>
      </c>
      <c r="BL27" s="48">
        <v>5</v>
      </c>
      <c r="BM27" s="49">
        <v>100</v>
      </c>
      <c r="BN27" s="48">
        <v>5</v>
      </c>
    </row>
    <row r="28" spans="1:66" x14ac:dyDescent="0.25">
      <c r="A28" s="64" t="s">
        <v>236</v>
      </c>
      <c r="B28" s="64" t="s">
        <v>271</v>
      </c>
      <c r="C28" s="65"/>
      <c r="D28" s="66"/>
      <c r="E28" s="67"/>
      <c r="F28" s="68"/>
      <c r="G28" s="65"/>
      <c r="H28" s="69"/>
      <c r="I28" s="70"/>
      <c r="J28" s="70"/>
      <c r="K28" s="34" t="s">
        <v>65</v>
      </c>
      <c r="L28" s="77">
        <v>28</v>
      </c>
      <c r="M28" s="77"/>
      <c r="N28" s="72"/>
      <c r="O28" s="79" t="s">
        <v>313</v>
      </c>
      <c r="P28" s="81">
        <v>43849.372152777774</v>
      </c>
      <c r="Q28" s="79" t="s">
        <v>332</v>
      </c>
      <c r="R28" s="79"/>
      <c r="S28" s="79"/>
      <c r="T28" s="79" t="s">
        <v>510</v>
      </c>
      <c r="U28" s="79"/>
      <c r="V28" s="82" t="s">
        <v>697</v>
      </c>
      <c r="W28" s="81">
        <v>43849.372152777774</v>
      </c>
      <c r="X28" s="85">
        <v>43849</v>
      </c>
      <c r="Y28" s="87" t="s">
        <v>775</v>
      </c>
      <c r="Z28" s="82" t="s">
        <v>1070</v>
      </c>
      <c r="AA28" s="79"/>
      <c r="AB28" s="79"/>
      <c r="AC28" s="87" t="s">
        <v>1384</v>
      </c>
      <c r="AD28" s="79"/>
      <c r="AE28" s="79" t="b">
        <v>0</v>
      </c>
      <c r="AF28" s="79">
        <v>0</v>
      </c>
      <c r="AG28" s="87" t="s">
        <v>1673</v>
      </c>
      <c r="AH28" s="79" t="b">
        <v>0</v>
      </c>
      <c r="AI28" s="79" t="s">
        <v>1678</v>
      </c>
      <c r="AJ28" s="79"/>
      <c r="AK28" s="87" t="s">
        <v>1673</v>
      </c>
      <c r="AL28" s="79" t="b">
        <v>0</v>
      </c>
      <c r="AM28" s="79">
        <v>1</v>
      </c>
      <c r="AN28" s="87" t="s">
        <v>1508</v>
      </c>
      <c r="AO28" s="79" t="s">
        <v>1681</v>
      </c>
      <c r="AP28" s="79" t="b">
        <v>0</v>
      </c>
      <c r="AQ28" s="87" t="s">
        <v>1508</v>
      </c>
      <c r="AR28" s="79" t="s">
        <v>176</v>
      </c>
      <c r="AS28" s="79">
        <v>0</v>
      </c>
      <c r="AT28" s="79">
        <v>0</v>
      </c>
      <c r="AU28" s="79"/>
      <c r="AV28" s="79"/>
      <c r="AW28" s="79"/>
      <c r="AX28" s="79"/>
      <c r="AY28" s="79"/>
      <c r="AZ28" s="79"/>
      <c r="BA28" s="79"/>
      <c r="BB28" s="79"/>
      <c r="BC28">
        <v>1</v>
      </c>
      <c r="BD28" s="78" t="str">
        <f>REPLACE(INDEX(GroupVertices[Group], MATCH(Edges27[[#This Row],[Vertex 1]],GroupVertices[Vertex],0)),1,1,"")</f>
        <v>6</v>
      </c>
      <c r="BE28" s="78" t="str">
        <f>REPLACE(INDEX(GroupVertices[Group], MATCH(Edges27[[#This Row],[Vertex 2]],GroupVertices[Vertex],0)),1,1,"")</f>
        <v>6</v>
      </c>
      <c r="BF28" s="48">
        <v>0</v>
      </c>
      <c r="BG28" s="49">
        <v>0</v>
      </c>
      <c r="BH28" s="48">
        <v>0</v>
      </c>
      <c r="BI28" s="49">
        <v>0</v>
      </c>
      <c r="BJ28" s="48">
        <v>0</v>
      </c>
      <c r="BK28" s="49">
        <v>0</v>
      </c>
      <c r="BL28" s="48">
        <v>28</v>
      </c>
      <c r="BM28" s="49">
        <v>100</v>
      </c>
      <c r="BN28" s="48">
        <v>28</v>
      </c>
    </row>
    <row r="29" spans="1:66" x14ac:dyDescent="0.25">
      <c r="A29" s="64" t="s">
        <v>237</v>
      </c>
      <c r="B29" s="64" t="s">
        <v>237</v>
      </c>
      <c r="C29" s="65"/>
      <c r="D29" s="66"/>
      <c r="E29" s="67"/>
      <c r="F29" s="68"/>
      <c r="G29" s="65"/>
      <c r="H29" s="69"/>
      <c r="I29" s="70"/>
      <c r="J29" s="70"/>
      <c r="K29" s="34" t="s">
        <v>65</v>
      </c>
      <c r="L29" s="77">
        <v>29</v>
      </c>
      <c r="M29" s="77"/>
      <c r="N29" s="72"/>
      <c r="O29" s="79" t="s">
        <v>176</v>
      </c>
      <c r="P29" s="81">
        <v>43845.667060185187</v>
      </c>
      <c r="Q29" s="79" t="s">
        <v>317</v>
      </c>
      <c r="R29" s="82" t="s">
        <v>463</v>
      </c>
      <c r="S29" s="79" t="s">
        <v>496</v>
      </c>
      <c r="T29" s="79" t="s">
        <v>514</v>
      </c>
      <c r="U29" s="82" t="s">
        <v>557</v>
      </c>
      <c r="V29" s="82" t="s">
        <v>557</v>
      </c>
      <c r="W29" s="81">
        <v>43845.667060185187</v>
      </c>
      <c r="X29" s="85">
        <v>43845</v>
      </c>
      <c r="Y29" s="87" t="s">
        <v>776</v>
      </c>
      <c r="Z29" s="82" t="s">
        <v>1071</v>
      </c>
      <c r="AA29" s="79"/>
      <c r="AB29" s="79"/>
      <c r="AC29" s="87" t="s">
        <v>1385</v>
      </c>
      <c r="AD29" s="79"/>
      <c r="AE29" s="79" t="b">
        <v>0</v>
      </c>
      <c r="AF29" s="79">
        <v>3</v>
      </c>
      <c r="AG29" s="87" t="s">
        <v>1673</v>
      </c>
      <c r="AH29" s="79" t="b">
        <v>0</v>
      </c>
      <c r="AI29" s="79" t="s">
        <v>1678</v>
      </c>
      <c r="AJ29" s="79"/>
      <c r="AK29" s="87" t="s">
        <v>1673</v>
      </c>
      <c r="AL29" s="79" t="b">
        <v>0</v>
      </c>
      <c r="AM29" s="79">
        <v>3</v>
      </c>
      <c r="AN29" s="87" t="s">
        <v>1673</v>
      </c>
      <c r="AO29" s="79" t="s">
        <v>1684</v>
      </c>
      <c r="AP29" s="79" t="b">
        <v>0</v>
      </c>
      <c r="AQ29" s="87" t="s">
        <v>1385</v>
      </c>
      <c r="AR29" s="79" t="s">
        <v>176</v>
      </c>
      <c r="AS29" s="79">
        <v>0</v>
      </c>
      <c r="AT29" s="79">
        <v>0</v>
      </c>
      <c r="AU29" s="79"/>
      <c r="AV29" s="79"/>
      <c r="AW29" s="79"/>
      <c r="AX29" s="79"/>
      <c r="AY29" s="79"/>
      <c r="AZ29" s="79"/>
      <c r="BA29" s="79"/>
      <c r="BB29" s="79"/>
      <c r="BC29">
        <v>1</v>
      </c>
      <c r="BD29" s="78" t="str">
        <f>REPLACE(INDEX(GroupVertices[Group], MATCH(Edges27[[#This Row],[Vertex 1]],GroupVertices[Vertex],0)),1,1,"")</f>
        <v>10</v>
      </c>
      <c r="BE29" s="78" t="str">
        <f>REPLACE(INDEX(GroupVertices[Group], MATCH(Edges27[[#This Row],[Vertex 2]],GroupVertices[Vertex],0)),1,1,"")</f>
        <v>10</v>
      </c>
      <c r="BF29" s="48">
        <v>0</v>
      </c>
      <c r="BG29" s="49">
        <v>0</v>
      </c>
      <c r="BH29" s="48">
        <v>0</v>
      </c>
      <c r="BI29" s="49">
        <v>0</v>
      </c>
      <c r="BJ29" s="48">
        <v>0</v>
      </c>
      <c r="BK29" s="49">
        <v>0</v>
      </c>
      <c r="BL29" s="48">
        <v>15</v>
      </c>
      <c r="BM29" s="49">
        <v>100</v>
      </c>
      <c r="BN29" s="48">
        <v>15</v>
      </c>
    </row>
    <row r="30" spans="1:66" x14ac:dyDescent="0.25">
      <c r="A30" s="64" t="s">
        <v>237</v>
      </c>
      <c r="B30" s="64" t="s">
        <v>277</v>
      </c>
      <c r="C30" s="65"/>
      <c r="D30" s="66"/>
      <c r="E30" s="67"/>
      <c r="F30" s="68"/>
      <c r="G30" s="65"/>
      <c r="H30" s="69"/>
      <c r="I30" s="70"/>
      <c r="J30" s="70"/>
      <c r="K30" s="34" t="s">
        <v>65</v>
      </c>
      <c r="L30" s="77">
        <v>30</v>
      </c>
      <c r="M30" s="77"/>
      <c r="N30" s="72"/>
      <c r="O30" s="79" t="s">
        <v>314</v>
      </c>
      <c r="P30" s="81">
        <v>43849.427152777775</v>
      </c>
      <c r="Q30" s="79" t="s">
        <v>333</v>
      </c>
      <c r="R30" s="82" t="s">
        <v>463</v>
      </c>
      <c r="S30" s="79" t="s">
        <v>496</v>
      </c>
      <c r="T30" s="79" t="s">
        <v>514</v>
      </c>
      <c r="U30" s="82" t="s">
        <v>558</v>
      </c>
      <c r="V30" s="82" t="s">
        <v>558</v>
      </c>
      <c r="W30" s="81">
        <v>43849.427152777775</v>
      </c>
      <c r="X30" s="85">
        <v>43849</v>
      </c>
      <c r="Y30" s="87" t="s">
        <v>777</v>
      </c>
      <c r="Z30" s="82" t="s">
        <v>1072</v>
      </c>
      <c r="AA30" s="79"/>
      <c r="AB30" s="79"/>
      <c r="AC30" s="87" t="s">
        <v>1386</v>
      </c>
      <c r="AD30" s="79"/>
      <c r="AE30" s="79" t="b">
        <v>0</v>
      </c>
      <c r="AF30" s="79">
        <v>10</v>
      </c>
      <c r="AG30" s="87" t="s">
        <v>1673</v>
      </c>
      <c r="AH30" s="79" t="b">
        <v>0</v>
      </c>
      <c r="AI30" s="79" t="s">
        <v>1678</v>
      </c>
      <c r="AJ30" s="79"/>
      <c r="AK30" s="87" t="s">
        <v>1673</v>
      </c>
      <c r="AL30" s="79" t="b">
        <v>0</v>
      </c>
      <c r="AM30" s="79">
        <v>4</v>
      </c>
      <c r="AN30" s="87" t="s">
        <v>1673</v>
      </c>
      <c r="AO30" s="79" t="s">
        <v>1684</v>
      </c>
      <c r="AP30" s="79" t="b">
        <v>0</v>
      </c>
      <c r="AQ30" s="87" t="s">
        <v>1386</v>
      </c>
      <c r="AR30" s="79" t="s">
        <v>176</v>
      </c>
      <c r="AS30" s="79">
        <v>0</v>
      </c>
      <c r="AT30" s="79">
        <v>0</v>
      </c>
      <c r="AU30" s="79"/>
      <c r="AV30" s="79"/>
      <c r="AW30" s="79"/>
      <c r="AX30" s="79"/>
      <c r="AY30" s="79"/>
      <c r="AZ30" s="79"/>
      <c r="BA30" s="79"/>
      <c r="BB30" s="79"/>
      <c r="BC30">
        <v>1</v>
      </c>
      <c r="BD30" s="78" t="str">
        <f>REPLACE(INDEX(GroupVertices[Group], MATCH(Edges27[[#This Row],[Vertex 1]],GroupVertices[Vertex],0)),1,1,"")</f>
        <v>10</v>
      </c>
      <c r="BE30" s="78" t="str">
        <f>REPLACE(INDEX(GroupVertices[Group], MATCH(Edges27[[#This Row],[Vertex 2]],GroupVertices[Vertex],0)),1,1,"")</f>
        <v>1</v>
      </c>
      <c r="BF30" s="48">
        <v>0</v>
      </c>
      <c r="BG30" s="49">
        <v>0</v>
      </c>
      <c r="BH30" s="48">
        <v>0</v>
      </c>
      <c r="BI30" s="49">
        <v>0</v>
      </c>
      <c r="BJ30" s="48">
        <v>0</v>
      </c>
      <c r="BK30" s="49">
        <v>0</v>
      </c>
      <c r="BL30" s="48">
        <v>11</v>
      </c>
      <c r="BM30" s="49">
        <v>100</v>
      </c>
      <c r="BN30" s="48">
        <v>11</v>
      </c>
    </row>
    <row r="31" spans="1:66" x14ac:dyDescent="0.25">
      <c r="A31" s="64" t="s">
        <v>238</v>
      </c>
      <c r="B31" s="64" t="s">
        <v>289</v>
      </c>
      <c r="C31" s="65"/>
      <c r="D31" s="66"/>
      <c r="E31" s="67"/>
      <c r="F31" s="68"/>
      <c r="G31" s="65"/>
      <c r="H31" s="69"/>
      <c r="I31" s="70"/>
      <c r="J31" s="70"/>
      <c r="K31" s="34" t="s">
        <v>65</v>
      </c>
      <c r="L31" s="77">
        <v>31</v>
      </c>
      <c r="M31" s="77"/>
      <c r="N31" s="72"/>
      <c r="O31" s="79" t="s">
        <v>313</v>
      </c>
      <c r="P31" s="81">
        <v>43849.547881944447</v>
      </c>
      <c r="Q31" s="79" t="s">
        <v>334</v>
      </c>
      <c r="R31" s="79"/>
      <c r="S31" s="79"/>
      <c r="T31" s="79" t="s">
        <v>509</v>
      </c>
      <c r="U31" s="79"/>
      <c r="V31" s="82" t="s">
        <v>698</v>
      </c>
      <c r="W31" s="81">
        <v>43849.547881944447</v>
      </c>
      <c r="X31" s="85">
        <v>43849</v>
      </c>
      <c r="Y31" s="87" t="s">
        <v>778</v>
      </c>
      <c r="Z31" s="82" t="s">
        <v>1073</v>
      </c>
      <c r="AA31" s="79"/>
      <c r="AB31" s="79"/>
      <c r="AC31" s="87" t="s">
        <v>1387</v>
      </c>
      <c r="AD31" s="79"/>
      <c r="AE31" s="79" t="b">
        <v>0</v>
      </c>
      <c r="AF31" s="79">
        <v>0</v>
      </c>
      <c r="AG31" s="87" t="s">
        <v>1673</v>
      </c>
      <c r="AH31" s="79" t="b">
        <v>0</v>
      </c>
      <c r="AI31" s="79" t="s">
        <v>1678</v>
      </c>
      <c r="AJ31" s="79"/>
      <c r="AK31" s="87" t="s">
        <v>1673</v>
      </c>
      <c r="AL31" s="79" t="b">
        <v>0</v>
      </c>
      <c r="AM31" s="79">
        <v>2</v>
      </c>
      <c r="AN31" s="87" t="s">
        <v>1590</v>
      </c>
      <c r="AO31" s="79" t="s">
        <v>1679</v>
      </c>
      <c r="AP31" s="79" t="b">
        <v>0</v>
      </c>
      <c r="AQ31" s="87" t="s">
        <v>1590</v>
      </c>
      <c r="AR31" s="79" t="s">
        <v>176</v>
      </c>
      <c r="AS31" s="79">
        <v>0</v>
      </c>
      <c r="AT31" s="79">
        <v>0</v>
      </c>
      <c r="AU31" s="79"/>
      <c r="AV31" s="79"/>
      <c r="AW31" s="79"/>
      <c r="AX31" s="79"/>
      <c r="AY31" s="79"/>
      <c r="AZ31" s="79"/>
      <c r="BA31" s="79"/>
      <c r="BB31" s="79"/>
      <c r="BC31">
        <v>1</v>
      </c>
      <c r="BD31" s="78" t="str">
        <f>REPLACE(INDEX(GroupVertices[Group], MATCH(Edges27[[#This Row],[Vertex 1]],GroupVertices[Vertex],0)),1,1,"")</f>
        <v>5</v>
      </c>
      <c r="BE31" s="78" t="str">
        <f>REPLACE(INDEX(GroupVertices[Group], MATCH(Edges27[[#This Row],[Vertex 2]],GroupVertices[Vertex],0)),1,1,"")</f>
        <v>5</v>
      </c>
      <c r="BF31" s="48">
        <v>0</v>
      </c>
      <c r="BG31" s="49">
        <v>0</v>
      </c>
      <c r="BH31" s="48">
        <v>0</v>
      </c>
      <c r="BI31" s="49">
        <v>0</v>
      </c>
      <c r="BJ31" s="48">
        <v>0</v>
      </c>
      <c r="BK31" s="49">
        <v>0</v>
      </c>
      <c r="BL31" s="48">
        <v>27</v>
      </c>
      <c r="BM31" s="49">
        <v>100</v>
      </c>
      <c r="BN31" s="48">
        <v>27</v>
      </c>
    </row>
    <row r="32" spans="1:66" x14ac:dyDescent="0.25">
      <c r="A32" s="64" t="s">
        <v>239</v>
      </c>
      <c r="B32" s="64" t="s">
        <v>277</v>
      </c>
      <c r="C32" s="65"/>
      <c r="D32" s="66"/>
      <c r="E32" s="67"/>
      <c r="F32" s="68"/>
      <c r="G32" s="65"/>
      <c r="H32" s="69"/>
      <c r="I32" s="70"/>
      <c r="J32" s="70"/>
      <c r="K32" s="34" t="s">
        <v>65</v>
      </c>
      <c r="L32" s="77">
        <v>32</v>
      </c>
      <c r="M32" s="77"/>
      <c r="N32" s="72"/>
      <c r="O32" s="79" t="s">
        <v>315</v>
      </c>
      <c r="P32" s="81">
        <v>43845.945844907408</v>
      </c>
      <c r="Q32" s="79" t="s">
        <v>335</v>
      </c>
      <c r="R32" s="82" t="s">
        <v>463</v>
      </c>
      <c r="S32" s="79" t="s">
        <v>496</v>
      </c>
      <c r="T32" s="79" t="s">
        <v>515</v>
      </c>
      <c r="U32" s="79"/>
      <c r="V32" s="82" t="s">
        <v>699</v>
      </c>
      <c r="W32" s="81">
        <v>43845.945844907408</v>
      </c>
      <c r="X32" s="85">
        <v>43845</v>
      </c>
      <c r="Y32" s="87" t="s">
        <v>779</v>
      </c>
      <c r="Z32" s="82" t="s">
        <v>1074</v>
      </c>
      <c r="AA32" s="79"/>
      <c r="AB32" s="79"/>
      <c r="AC32" s="87" t="s">
        <v>1388</v>
      </c>
      <c r="AD32" s="79"/>
      <c r="AE32" s="79" t="b">
        <v>0</v>
      </c>
      <c r="AF32" s="79">
        <v>0</v>
      </c>
      <c r="AG32" s="87" t="s">
        <v>1673</v>
      </c>
      <c r="AH32" s="79" t="b">
        <v>0</v>
      </c>
      <c r="AI32" s="79" t="s">
        <v>1678</v>
      </c>
      <c r="AJ32" s="79"/>
      <c r="AK32" s="87" t="s">
        <v>1673</v>
      </c>
      <c r="AL32" s="79" t="b">
        <v>0</v>
      </c>
      <c r="AM32" s="79">
        <v>2</v>
      </c>
      <c r="AN32" s="87" t="s">
        <v>1618</v>
      </c>
      <c r="AO32" s="79" t="s">
        <v>1681</v>
      </c>
      <c r="AP32" s="79" t="b">
        <v>0</v>
      </c>
      <c r="AQ32" s="87" t="s">
        <v>1618</v>
      </c>
      <c r="AR32" s="79" t="s">
        <v>176</v>
      </c>
      <c r="AS32" s="79">
        <v>0</v>
      </c>
      <c r="AT32" s="79">
        <v>0</v>
      </c>
      <c r="AU32" s="79"/>
      <c r="AV32" s="79"/>
      <c r="AW32" s="79"/>
      <c r="AX32" s="79"/>
      <c r="AY32" s="79"/>
      <c r="AZ32" s="79"/>
      <c r="BA32" s="79"/>
      <c r="BB32" s="79"/>
      <c r="BC32">
        <v>1</v>
      </c>
      <c r="BD32" s="78" t="str">
        <f>REPLACE(INDEX(GroupVertices[Group], MATCH(Edges27[[#This Row],[Vertex 1]],GroupVertices[Vertex],0)),1,1,"")</f>
        <v>5</v>
      </c>
      <c r="BE32" s="78" t="str">
        <f>REPLACE(INDEX(GroupVertices[Group], MATCH(Edges27[[#This Row],[Vertex 2]],GroupVertices[Vertex],0)),1,1,"")</f>
        <v>1</v>
      </c>
      <c r="BF32" s="48">
        <v>0</v>
      </c>
      <c r="BG32" s="49">
        <v>0</v>
      </c>
      <c r="BH32" s="48">
        <v>0</v>
      </c>
      <c r="BI32" s="49">
        <v>0</v>
      </c>
      <c r="BJ32" s="48">
        <v>0</v>
      </c>
      <c r="BK32" s="49">
        <v>0</v>
      </c>
      <c r="BL32" s="48">
        <v>15</v>
      </c>
      <c r="BM32" s="49">
        <v>100</v>
      </c>
      <c r="BN32" s="48">
        <v>15</v>
      </c>
    </row>
    <row r="33" spans="1:66" x14ac:dyDescent="0.25">
      <c r="A33" s="64" t="s">
        <v>239</v>
      </c>
      <c r="B33" s="64" t="s">
        <v>289</v>
      </c>
      <c r="C33" s="65"/>
      <c r="D33" s="66"/>
      <c r="E33" s="67"/>
      <c r="F33" s="68"/>
      <c r="G33" s="65"/>
      <c r="H33" s="69"/>
      <c r="I33" s="70"/>
      <c r="J33" s="70"/>
      <c r="K33" s="34" t="s">
        <v>65</v>
      </c>
      <c r="L33" s="77">
        <v>33</v>
      </c>
      <c r="M33" s="77"/>
      <c r="N33" s="72"/>
      <c r="O33" s="79" t="s">
        <v>313</v>
      </c>
      <c r="P33" s="81">
        <v>43846.596875000003</v>
      </c>
      <c r="Q33" s="79" t="s">
        <v>323</v>
      </c>
      <c r="R33" s="79"/>
      <c r="S33" s="79"/>
      <c r="T33" s="79" t="s">
        <v>509</v>
      </c>
      <c r="U33" s="79"/>
      <c r="V33" s="82" t="s">
        <v>699</v>
      </c>
      <c r="W33" s="81">
        <v>43846.596875000003</v>
      </c>
      <c r="X33" s="85">
        <v>43846</v>
      </c>
      <c r="Y33" s="87" t="s">
        <v>780</v>
      </c>
      <c r="Z33" s="82" t="s">
        <v>1075</v>
      </c>
      <c r="AA33" s="79"/>
      <c r="AB33" s="79"/>
      <c r="AC33" s="87" t="s">
        <v>1389</v>
      </c>
      <c r="AD33" s="79"/>
      <c r="AE33" s="79" t="b">
        <v>0</v>
      </c>
      <c r="AF33" s="79">
        <v>0</v>
      </c>
      <c r="AG33" s="87" t="s">
        <v>1673</v>
      </c>
      <c r="AH33" s="79" t="b">
        <v>0</v>
      </c>
      <c r="AI33" s="79" t="s">
        <v>1678</v>
      </c>
      <c r="AJ33" s="79"/>
      <c r="AK33" s="87" t="s">
        <v>1673</v>
      </c>
      <c r="AL33" s="79" t="b">
        <v>0</v>
      </c>
      <c r="AM33" s="79">
        <v>2</v>
      </c>
      <c r="AN33" s="87" t="s">
        <v>1579</v>
      </c>
      <c r="AO33" s="79" t="s">
        <v>1681</v>
      </c>
      <c r="AP33" s="79" t="b">
        <v>0</v>
      </c>
      <c r="AQ33" s="87" t="s">
        <v>1579</v>
      </c>
      <c r="AR33" s="79" t="s">
        <v>176</v>
      </c>
      <c r="AS33" s="79">
        <v>0</v>
      </c>
      <c r="AT33" s="79">
        <v>0</v>
      </c>
      <c r="AU33" s="79"/>
      <c r="AV33" s="79"/>
      <c r="AW33" s="79"/>
      <c r="AX33" s="79"/>
      <c r="AY33" s="79"/>
      <c r="AZ33" s="79"/>
      <c r="BA33" s="79"/>
      <c r="BB33" s="79"/>
      <c r="BC33">
        <v>5</v>
      </c>
      <c r="BD33" s="78" t="str">
        <f>REPLACE(INDEX(GroupVertices[Group], MATCH(Edges27[[#This Row],[Vertex 1]],GroupVertices[Vertex],0)),1,1,"")</f>
        <v>5</v>
      </c>
      <c r="BE33" s="78" t="str">
        <f>REPLACE(INDEX(GroupVertices[Group], MATCH(Edges27[[#This Row],[Vertex 2]],GroupVertices[Vertex],0)),1,1,"")</f>
        <v>5</v>
      </c>
      <c r="BF33" s="48">
        <v>0</v>
      </c>
      <c r="BG33" s="49">
        <v>0</v>
      </c>
      <c r="BH33" s="48">
        <v>0</v>
      </c>
      <c r="BI33" s="49">
        <v>0</v>
      </c>
      <c r="BJ33" s="48">
        <v>0</v>
      </c>
      <c r="BK33" s="49">
        <v>0</v>
      </c>
      <c r="BL33" s="48">
        <v>27</v>
      </c>
      <c r="BM33" s="49">
        <v>100</v>
      </c>
      <c r="BN33" s="48">
        <v>27</v>
      </c>
    </row>
    <row r="34" spans="1:66" x14ac:dyDescent="0.25">
      <c r="A34" s="64" t="s">
        <v>239</v>
      </c>
      <c r="B34" s="64" t="s">
        <v>289</v>
      </c>
      <c r="C34" s="65"/>
      <c r="D34" s="66"/>
      <c r="E34" s="67"/>
      <c r="F34" s="68"/>
      <c r="G34" s="65"/>
      <c r="H34" s="69"/>
      <c r="I34" s="70"/>
      <c r="J34" s="70"/>
      <c r="K34" s="34" t="s">
        <v>65</v>
      </c>
      <c r="L34" s="77">
        <v>34</v>
      </c>
      <c r="M34" s="77"/>
      <c r="N34" s="72"/>
      <c r="O34" s="79" t="s">
        <v>313</v>
      </c>
      <c r="P34" s="81">
        <v>43848.405717592592</v>
      </c>
      <c r="Q34" s="79" t="s">
        <v>336</v>
      </c>
      <c r="R34" s="79"/>
      <c r="S34" s="79"/>
      <c r="T34" s="79" t="s">
        <v>509</v>
      </c>
      <c r="U34" s="79"/>
      <c r="V34" s="82" t="s">
        <v>699</v>
      </c>
      <c r="W34" s="81">
        <v>43848.405717592592</v>
      </c>
      <c r="X34" s="85">
        <v>43848</v>
      </c>
      <c r="Y34" s="87" t="s">
        <v>781</v>
      </c>
      <c r="Z34" s="82" t="s">
        <v>1076</v>
      </c>
      <c r="AA34" s="79"/>
      <c r="AB34" s="79"/>
      <c r="AC34" s="87" t="s">
        <v>1390</v>
      </c>
      <c r="AD34" s="79"/>
      <c r="AE34" s="79" t="b">
        <v>0</v>
      </c>
      <c r="AF34" s="79">
        <v>0</v>
      </c>
      <c r="AG34" s="87" t="s">
        <v>1673</v>
      </c>
      <c r="AH34" s="79" t="b">
        <v>0</v>
      </c>
      <c r="AI34" s="79" t="s">
        <v>1678</v>
      </c>
      <c r="AJ34" s="79"/>
      <c r="AK34" s="87" t="s">
        <v>1673</v>
      </c>
      <c r="AL34" s="79" t="b">
        <v>0</v>
      </c>
      <c r="AM34" s="79">
        <v>3</v>
      </c>
      <c r="AN34" s="87" t="s">
        <v>1586</v>
      </c>
      <c r="AO34" s="79" t="s">
        <v>1681</v>
      </c>
      <c r="AP34" s="79" t="b">
        <v>0</v>
      </c>
      <c r="AQ34" s="87" t="s">
        <v>1586</v>
      </c>
      <c r="AR34" s="79" t="s">
        <v>176</v>
      </c>
      <c r="AS34" s="79">
        <v>0</v>
      </c>
      <c r="AT34" s="79">
        <v>0</v>
      </c>
      <c r="AU34" s="79"/>
      <c r="AV34" s="79"/>
      <c r="AW34" s="79"/>
      <c r="AX34" s="79"/>
      <c r="AY34" s="79"/>
      <c r="AZ34" s="79"/>
      <c r="BA34" s="79"/>
      <c r="BB34" s="79"/>
      <c r="BC34">
        <v>5</v>
      </c>
      <c r="BD34" s="78" t="str">
        <f>REPLACE(INDEX(GroupVertices[Group], MATCH(Edges27[[#This Row],[Vertex 1]],GroupVertices[Vertex],0)),1,1,"")</f>
        <v>5</v>
      </c>
      <c r="BE34" s="78" t="str">
        <f>REPLACE(INDEX(GroupVertices[Group], MATCH(Edges27[[#This Row],[Vertex 2]],GroupVertices[Vertex],0)),1,1,"")</f>
        <v>5</v>
      </c>
      <c r="BF34" s="48">
        <v>0</v>
      </c>
      <c r="BG34" s="49">
        <v>0</v>
      </c>
      <c r="BH34" s="48">
        <v>0</v>
      </c>
      <c r="BI34" s="49">
        <v>0</v>
      </c>
      <c r="BJ34" s="48">
        <v>0</v>
      </c>
      <c r="BK34" s="49">
        <v>0</v>
      </c>
      <c r="BL34" s="48">
        <v>21</v>
      </c>
      <c r="BM34" s="49">
        <v>100</v>
      </c>
      <c r="BN34" s="48">
        <v>21</v>
      </c>
    </row>
    <row r="35" spans="1:66" x14ac:dyDescent="0.25">
      <c r="A35" s="64" t="s">
        <v>239</v>
      </c>
      <c r="B35" s="64" t="s">
        <v>289</v>
      </c>
      <c r="C35" s="65"/>
      <c r="D35" s="66"/>
      <c r="E35" s="67"/>
      <c r="F35" s="68"/>
      <c r="G35" s="65"/>
      <c r="H35" s="69"/>
      <c r="I35" s="70"/>
      <c r="J35" s="70"/>
      <c r="K35" s="34" t="s">
        <v>65</v>
      </c>
      <c r="L35" s="77">
        <v>35</v>
      </c>
      <c r="M35" s="77"/>
      <c r="N35" s="72"/>
      <c r="O35" s="79" t="s">
        <v>313</v>
      </c>
      <c r="P35" s="81">
        <v>43848.974374999998</v>
      </c>
      <c r="Q35" s="79" t="s">
        <v>330</v>
      </c>
      <c r="R35" s="79"/>
      <c r="S35" s="79"/>
      <c r="T35" s="79" t="s">
        <v>509</v>
      </c>
      <c r="U35" s="79"/>
      <c r="V35" s="82" t="s">
        <v>699</v>
      </c>
      <c r="W35" s="81">
        <v>43848.974374999998</v>
      </c>
      <c r="X35" s="85">
        <v>43848</v>
      </c>
      <c r="Y35" s="87" t="s">
        <v>782</v>
      </c>
      <c r="Z35" s="82" t="s">
        <v>1077</v>
      </c>
      <c r="AA35" s="79"/>
      <c r="AB35" s="79"/>
      <c r="AC35" s="87" t="s">
        <v>1391</v>
      </c>
      <c r="AD35" s="79"/>
      <c r="AE35" s="79" t="b">
        <v>0</v>
      </c>
      <c r="AF35" s="79">
        <v>0</v>
      </c>
      <c r="AG35" s="87" t="s">
        <v>1673</v>
      </c>
      <c r="AH35" s="79" t="b">
        <v>0</v>
      </c>
      <c r="AI35" s="79" t="s">
        <v>1678</v>
      </c>
      <c r="AJ35" s="79"/>
      <c r="AK35" s="87" t="s">
        <v>1673</v>
      </c>
      <c r="AL35" s="79" t="b">
        <v>0</v>
      </c>
      <c r="AM35" s="79">
        <v>2</v>
      </c>
      <c r="AN35" s="87" t="s">
        <v>1588</v>
      </c>
      <c r="AO35" s="79" t="s">
        <v>1681</v>
      </c>
      <c r="AP35" s="79" t="b">
        <v>0</v>
      </c>
      <c r="AQ35" s="87" t="s">
        <v>1588</v>
      </c>
      <c r="AR35" s="79" t="s">
        <v>176</v>
      </c>
      <c r="AS35" s="79">
        <v>0</v>
      </c>
      <c r="AT35" s="79">
        <v>0</v>
      </c>
      <c r="AU35" s="79"/>
      <c r="AV35" s="79"/>
      <c r="AW35" s="79"/>
      <c r="AX35" s="79"/>
      <c r="AY35" s="79"/>
      <c r="AZ35" s="79"/>
      <c r="BA35" s="79"/>
      <c r="BB35" s="79"/>
      <c r="BC35">
        <v>5</v>
      </c>
      <c r="BD35" s="78" t="str">
        <f>REPLACE(INDEX(GroupVertices[Group], MATCH(Edges27[[#This Row],[Vertex 1]],GroupVertices[Vertex],0)),1,1,"")</f>
        <v>5</v>
      </c>
      <c r="BE35" s="78" t="str">
        <f>REPLACE(INDEX(GroupVertices[Group], MATCH(Edges27[[#This Row],[Vertex 2]],GroupVertices[Vertex],0)),1,1,"")</f>
        <v>5</v>
      </c>
      <c r="BF35" s="48">
        <v>0</v>
      </c>
      <c r="BG35" s="49">
        <v>0</v>
      </c>
      <c r="BH35" s="48">
        <v>0</v>
      </c>
      <c r="BI35" s="49">
        <v>0</v>
      </c>
      <c r="BJ35" s="48">
        <v>0</v>
      </c>
      <c r="BK35" s="49">
        <v>0</v>
      </c>
      <c r="BL35" s="48">
        <v>20</v>
      </c>
      <c r="BM35" s="49">
        <v>100</v>
      </c>
      <c r="BN35" s="48">
        <v>20</v>
      </c>
    </row>
    <row r="36" spans="1:66" x14ac:dyDescent="0.25">
      <c r="A36" s="64" t="s">
        <v>239</v>
      </c>
      <c r="B36" s="64" t="s">
        <v>289</v>
      </c>
      <c r="C36" s="65"/>
      <c r="D36" s="66"/>
      <c r="E36" s="67"/>
      <c r="F36" s="68"/>
      <c r="G36" s="65"/>
      <c r="H36" s="69"/>
      <c r="I36" s="70"/>
      <c r="J36" s="70"/>
      <c r="K36" s="34" t="s">
        <v>65</v>
      </c>
      <c r="L36" s="77">
        <v>36</v>
      </c>
      <c r="M36" s="77"/>
      <c r="N36" s="72"/>
      <c r="O36" s="79" t="s">
        <v>313</v>
      </c>
      <c r="P36" s="81">
        <v>43849.614293981482</v>
      </c>
      <c r="Q36" s="79" t="s">
        <v>337</v>
      </c>
      <c r="R36" s="79"/>
      <c r="S36" s="79"/>
      <c r="T36" s="79" t="s">
        <v>509</v>
      </c>
      <c r="U36" s="79"/>
      <c r="V36" s="82" t="s">
        <v>699</v>
      </c>
      <c r="W36" s="81">
        <v>43849.614293981482</v>
      </c>
      <c r="X36" s="85">
        <v>43849</v>
      </c>
      <c r="Y36" s="87" t="s">
        <v>783</v>
      </c>
      <c r="Z36" s="82" t="s">
        <v>1078</v>
      </c>
      <c r="AA36" s="79"/>
      <c r="AB36" s="79"/>
      <c r="AC36" s="87" t="s">
        <v>1392</v>
      </c>
      <c r="AD36" s="79"/>
      <c r="AE36" s="79" t="b">
        <v>0</v>
      </c>
      <c r="AF36" s="79">
        <v>0</v>
      </c>
      <c r="AG36" s="87" t="s">
        <v>1673</v>
      </c>
      <c r="AH36" s="79" t="b">
        <v>0</v>
      </c>
      <c r="AI36" s="79" t="s">
        <v>1678</v>
      </c>
      <c r="AJ36" s="79"/>
      <c r="AK36" s="87" t="s">
        <v>1673</v>
      </c>
      <c r="AL36" s="79" t="b">
        <v>0</v>
      </c>
      <c r="AM36" s="79">
        <v>1</v>
      </c>
      <c r="AN36" s="87" t="s">
        <v>1589</v>
      </c>
      <c r="AO36" s="79" t="s">
        <v>1681</v>
      </c>
      <c r="AP36" s="79" t="b">
        <v>0</v>
      </c>
      <c r="AQ36" s="87" t="s">
        <v>1589</v>
      </c>
      <c r="AR36" s="79" t="s">
        <v>176</v>
      </c>
      <c r="AS36" s="79">
        <v>0</v>
      </c>
      <c r="AT36" s="79">
        <v>0</v>
      </c>
      <c r="AU36" s="79"/>
      <c r="AV36" s="79"/>
      <c r="AW36" s="79"/>
      <c r="AX36" s="79"/>
      <c r="AY36" s="79"/>
      <c r="AZ36" s="79"/>
      <c r="BA36" s="79"/>
      <c r="BB36" s="79"/>
      <c r="BC36">
        <v>5</v>
      </c>
      <c r="BD36" s="78" t="str">
        <f>REPLACE(INDEX(GroupVertices[Group], MATCH(Edges27[[#This Row],[Vertex 1]],GroupVertices[Vertex],0)),1,1,"")</f>
        <v>5</v>
      </c>
      <c r="BE36" s="78" t="str">
        <f>REPLACE(INDEX(GroupVertices[Group], MATCH(Edges27[[#This Row],[Vertex 2]],GroupVertices[Vertex],0)),1,1,"")</f>
        <v>5</v>
      </c>
      <c r="BF36" s="48">
        <v>0</v>
      </c>
      <c r="BG36" s="49">
        <v>0</v>
      </c>
      <c r="BH36" s="48">
        <v>0</v>
      </c>
      <c r="BI36" s="49">
        <v>0</v>
      </c>
      <c r="BJ36" s="48">
        <v>0</v>
      </c>
      <c r="BK36" s="49">
        <v>0</v>
      </c>
      <c r="BL36" s="48">
        <v>21</v>
      </c>
      <c r="BM36" s="49">
        <v>100</v>
      </c>
      <c r="BN36" s="48">
        <v>21</v>
      </c>
    </row>
    <row r="37" spans="1:66" x14ac:dyDescent="0.25">
      <c r="A37" s="64" t="s">
        <v>239</v>
      </c>
      <c r="B37" s="64" t="s">
        <v>289</v>
      </c>
      <c r="C37" s="65"/>
      <c r="D37" s="66"/>
      <c r="E37" s="67"/>
      <c r="F37" s="68"/>
      <c r="G37" s="65"/>
      <c r="H37" s="69"/>
      <c r="I37" s="70"/>
      <c r="J37" s="70"/>
      <c r="K37" s="34" t="s">
        <v>65</v>
      </c>
      <c r="L37" s="77">
        <v>37</v>
      </c>
      <c r="M37" s="77"/>
      <c r="N37" s="72"/>
      <c r="O37" s="79" t="s">
        <v>313</v>
      </c>
      <c r="P37" s="81">
        <v>43849.647106481483</v>
      </c>
      <c r="Q37" s="79" t="s">
        <v>334</v>
      </c>
      <c r="R37" s="79"/>
      <c r="S37" s="79"/>
      <c r="T37" s="79" t="s">
        <v>509</v>
      </c>
      <c r="U37" s="79"/>
      <c r="V37" s="82" t="s">
        <v>699</v>
      </c>
      <c r="W37" s="81">
        <v>43849.647106481483</v>
      </c>
      <c r="X37" s="85">
        <v>43849</v>
      </c>
      <c r="Y37" s="87" t="s">
        <v>784</v>
      </c>
      <c r="Z37" s="82" t="s">
        <v>1079</v>
      </c>
      <c r="AA37" s="79"/>
      <c r="AB37" s="79"/>
      <c r="AC37" s="87" t="s">
        <v>1393</v>
      </c>
      <c r="AD37" s="79"/>
      <c r="AE37" s="79" t="b">
        <v>0</v>
      </c>
      <c r="AF37" s="79">
        <v>0</v>
      </c>
      <c r="AG37" s="87" t="s">
        <v>1673</v>
      </c>
      <c r="AH37" s="79" t="b">
        <v>0</v>
      </c>
      <c r="AI37" s="79" t="s">
        <v>1678</v>
      </c>
      <c r="AJ37" s="79"/>
      <c r="AK37" s="87" t="s">
        <v>1673</v>
      </c>
      <c r="AL37" s="79" t="b">
        <v>0</v>
      </c>
      <c r="AM37" s="79">
        <v>2</v>
      </c>
      <c r="AN37" s="87" t="s">
        <v>1590</v>
      </c>
      <c r="AO37" s="79" t="s">
        <v>1681</v>
      </c>
      <c r="AP37" s="79" t="b">
        <v>0</v>
      </c>
      <c r="AQ37" s="87" t="s">
        <v>1590</v>
      </c>
      <c r="AR37" s="79" t="s">
        <v>176</v>
      </c>
      <c r="AS37" s="79">
        <v>0</v>
      </c>
      <c r="AT37" s="79">
        <v>0</v>
      </c>
      <c r="AU37" s="79"/>
      <c r="AV37" s="79"/>
      <c r="AW37" s="79"/>
      <c r="AX37" s="79"/>
      <c r="AY37" s="79"/>
      <c r="AZ37" s="79"/>
      <c r="BA37" s="79"/>
      <c r="BB37" s="79"/>
      <c r="BC37">
        <v>5</v>
      </c>
      <c r="BD37" s="78" t="str">
        <f>REPLACE(INDEX(GroupVertices[Group], MATCH(Edges27[[#This Row],[Vertex 1]],GroupVertices[Vertex],0)),1,1,"")</f>
        <v>5</v>
      </c>
      <c r="BE37" s="78" t="str">
        <f>REPLACE(INDEX(GroupVertices[Group], MATCH(Edges27[[#This Row],[Vertex 2]],GroupVertices[Vertex],0)),1,1,"")</f>
        <v>5</v>
      </c>
      <c r="BF37" s="48">
        <v>0</v>
      </c>
      <c r="BG37" s="49">
        <v>0</v>
      </c>
      <c r="BH37" s="48">
        <v>0</v>
      </c>
      <c r="BI37" s="49">
        <v>0</v>
      </c>
      <c r="BJ37" s="48">
        <v>0</v>
      </c>
      <c r="BK37" s="49">
        <v>0</v>
      </c>
      <c r="BL37" s="48">
        <v>27</v>
      </c>
      <c r="BM37" s="49">
        <v>100</v>
      </c>
      <c r="BN37" s="48">
        <v>27</v>
      </c>
    </row>
    <row r="38" spans="1:66" x14ac:dyDescent="0.25">
      <c r="A38" s="64" t="s">
        <v>240</v>
      </c>
      <c r="B38" s="64" t="s">
        <v>277</v>
      </c>
      <c r="C38" s="65"/>
      <c r="D38" s="66"/>
      <c r="E38" s="67"/>
      <c r="F38" s="68"/>
      <c r="G38" s="65"/>
      <c r="H38" s="69"/>
      <c r="I38" s="70"/>
      <c r="J38" s="70"/>
      <c r="K38" s="34" t="s">
        <v>65</v>
      </c>
      <c r="L38" s="77">
        <v>38</v>
      </c>
      <c r="M38" s="77"/>
      <c r="N38" s="72"/>
      <c r="O38" s="79" t="s">
        <v>313</v>
      </c>
      <c r="P38" s="81">
        <v>43849.804062499999</v>
      </c>
      <c r="Q38" s="79" t="s">
        <v>338</v>
      </c>
      <c r="R38" s="79"/>
      <c r="S38" s="79"/>
      <c r="T38" s="79" t="s">
        <v>509</v>
      </c>
      <c r="U38" s="79"/>
      <c r="V38" s="82" t="s">
        <v>700</v>
      </c>
      <c r="W38" s="81">
        <v>43849.804062499999</v>
      </c>
      <c r="X38" s="85">
        <v>43849</v>
      </c>
      <c r="Y38" s="87" t="s">
        <v>785</v>
      </c>
      <c r="Z38" s="82" t="s">
        <v>1080</v>
      </c>
      <c r="AA38" s="79"/>
      <c r="AB38" s="79"/>
      <c r="AC38" s="87" t="s">
        <v>1394</v>
      </c>
      <c r="AD38" s="79"/>
      <c r="AE38" s="79" t="b">
        <v>0</v>
      </c>
      <c r="AF38" s="79">
        <v>0</v>
      </c>
      <c r="AG38" s="87" t="s">
        <v>1673</v>
      </c>
      <c r="AH38" s="79" t="b">
        <v>0</v>
      </c>
      <c r="AI38" s="79" t="s">
        <v>1678</v>
      </c>
      <c r="AJ38" s="79"/>
      <c r="AK38" s="87" t="s">
        <v>1673</v>
      </c>
      <c r="AL38" s="79" t="b">
        <v>0</v>
      </c>
      <c r="AM38" s="79">
        <v>3</v>
      </c>
      <c r="AN38" s="87" t="s">
        <v>1637</v>
      </c>
      <c r="AO38" s="79" t="s">
        <v>1681</v>
      </c>
      <c r="AP38" s="79" t="b">
        <v>0</v>
      </c>
      <c r="AQ38" s="87" t="s">
        <v>1637</v>
      </c>
      <c r="AR38" s="79" t="s">
        <v>176</v>
      </c>
      <c r="AS38" s="79">
        <v>0</v>
      </c>
      <c r="AT38" s="79">
        <v>0</v>
      </c>
      <c r="AU38" s="79"/>
      <c r="AV38" s="79"/>
      <c r="AW38" s="79"/>
      <c r="AX38" s="79"/>
      <c r="AY38" s="79"/>
      <c r="AZ38" s="79"/>
      <c r="BA38" s="79"/>
      <c r="BB38" s="79"/>
      <c r="BC38">
        <v>1</v>
      </c>
      <c r="BD38" s="78" t="str">
        <f>REPLACE(INDEX(GroupVertices[Group], MATCH(Edges27[[#This Row],[Vertex 1]],GroupVertices[Vertex],0)),1,1,"")</f>
        <v>1</v>
      </c>
      <c r="BE38" s="78" t="str">
        <f>REPLACE(INDEX(GroupVertices[Group], MATCH(Edges27[[#This Row],[Vertex 2]],GroupVertices[Vertex],0)),1,1,"")</f>
        <v>1</v>
      </c>
      <c r="BF38" s="48">
        <v>0</v>
      </c>
      <c r="BG38" s="49">
        <v>0</v>
      </c>
      <c r="BH38" s="48">
        <v>0</v>
      </c>
      <c r="BI38" s="49">
        <v>0</v>
      </c>
      <c r="BJ38" s="48">
        <v>0</v>
      </c>
      <c r="BK38" s="49">
        <v>0</v>
      </c>
      <c r="BL38" s="48">
        <v>23</v>
      </c>
      <c r="BM38" s="49">
        <v>100</v>
      </c>
      <c r="BN38" s="48">
        <v>23</v>
      </c>
    </row>
    <row r="39" spans="1:66" x14ac:dyDescent="0.25">
      <c r="A39" s="64" t="s">
        <v>241</v>
      </c>
      <c r="B39" s="64" t="s">
        <v>270</v>
      </c>
      <c r="C39" s="65"/>
      <c r="D39" s="66"/>
      <c r="E39" s="67"/>
      <c r="F39" s="68"/>
      <c r="G39" s="65"/>
      <c r="H39" s="69"/>
      <c r="I39" s="70"/>
      <c r="J39" s="70"/>
      <c r="K39" s="34" t="s">
        <v>65</v>
      </c>
      <c r="L39" s="77">
        <v>39</v>
      </c>
      <c r="M39" s="77"/>
      <c r="N39" s="72"/>
      <c r="O39" s="79" t="s">
        <v>313</v>
      </c>
      <c r="P39" s="81">
        <v>43849.811736111114</v>
      </c>
      <c r="Q39" s="79" t="s">
        <v>339</v>
      </c>
      <c r="R39" s="82" t="s">
        <v>462</v>
      </c>
      <c r="S39" s="79" t="s">
        <v>496</v>
      </c>
      <c r="T39" s="79" t="s">
        <v>509</v>
      </c>
      <c r="U39" s="79"/>
      <c r="V39" s="82" t="s">
        <v>701</v>
      </c>
      <c r="W39" s="81">
        <v>43849.811736111114</v>
      </c>
      <c r="X39" s="85">
        <v>43849</v>
      </c>
      <c r="Y39" s="87" t="s">
        <v>786</v>
      </c>
      <c r="Z39" s="82" t="s">
        <v>1081</v>
      </c>
      <c r="AA39" s="79"/>
      <c r="AB39" s="79"/>
      <c r="AC39" s="87" t="s">
        <v>1395</v>
      </c>
      <c r="AD39" s="79"/>
      <c r="AE39" s="79" t="b">
        <v>0</v>
      </c>
      <c r="AF39" s="79">
        <v>0</v>
      </c>
      <c r="AG39" s="87" t="s">
        <v>1673</v>
      </c>
      <c r="AH39" s="79" t="b">
        <v>0</v>
      </c>
      <c r="AI39" s="79" t="s">
        <v>1678</v>
      </c>
      <c r="AJ39" s="79"/>
      <c r="AK39" s="87" t="s">
        <v>1673</v>
      </c>
      <c r="AL39" s="79" t="b">
        <v>0</v>
      </c>
      <c r="AM39" s="79">
        <v>2</v>
      </c>
      <c r="AN39" s="87" t="s">
        <v>1468</v>
      </c>
      <c r="AO39" s="79" t="s">
        <v>1681</v>
      </c>
      <c r="AP39" s="79" t="b">
        <v>0</v>
      </c>
      <c r="AQ39" s="87" t="s">
        <v>1468</v>
      </c>
      <c r="AR39" s="79" t="s">
        <v>176</v>
      </c>
      <c r="AS39" s="79">
        <v>0</v>
      </c>
      <c r="AT39" s="79">
        <v>0</v>
      </c>
      <c r="AU39" s="79"/>
      <c r="AV39" s="79"/>
      <c r="AW39" s="79"/>
      <c r="AX39" s="79"/>
      <c r="AY39" s="79"/>
      <c r="AZ39" s="79"/>
      <c r="BA39" s="79"/>
      <c r="BB39" s="79"/>
      <c r="BC39">
        <v>1</v>
      </c>
      <c r="BD39" s="78" t="str">
        <f>REPLACE(INDEX(GroupVertices[Group], MATCH(Edges27[[#This Row],[Vertex 1]],GroupVertices[Vertex],0)),1,1,"")</f>
        <v>8</v>
      </c>
      <c r="BE39" s="78" t="str">
        <f>REPLACE(INDEX(GroupVertices[Group], MATCH(Edges27[[#This Row],[Vertex 2]],GroupVertices[Vertex],0)),1,1,"")</f>
        <v>8</v>
      </c>
      <c r="BF39" s="48">
        <v>0</v>
      </c>
      <c r="BG39" s="49">
        <v>0</v>
      </c>
      <c r="BH39" s="48">
        <v>0</v>
      </c>
      <c r="BI39" s="49">
        <v>0</v>
      </c>
      <c r="BJ39" s="48">
        <v>0</v>
      </c>
      <c r="BK39" s="49">
        <v>0</v>
      </c>
      <c r="BL39" s="48">
        <v>35</v>
      </c>
      <c r="BM39" s="49">
        <v>100</v>
      </c>
      <c r="BN39" s="48">
        <v>35</v>
      </c>
    </row>
    <row r="40" spans="1:66" x14ac:dyDescent="0.25">
      <c r="A40" s="64" t="s">
        <v>242</v>
      </c>
      <c r="B40" s="64" t="s">
        <v>279</v>
      </c>
      <c r="C40" s="65"/>
      <c r="D40" s="66"/>
      <c r="E40" s="67"/>
      <c r="F40" s="68"/>
      <c r="G40" s="65"/>
      <c r="H40" s="69"/>
      <c r="I40" s="70"/>
      <c r="J40" s="70"/>
      <c r="K40" s="34" t="s">
        <v>65</v>
      </c>
      <c r="L40" s="77">
        <v>40</v>
      </c>
      <c r="M40" s="77"/>
      <c r="N40" s="72"/>
      <c r="O40" s="79" t="s">
        <v>313</v>
      </c>
      <c r="P40" s="81">
        <v>43849.832256944443</v>
      </c>
      <c r="Q40" s="79" t="s">
        <v>340</v>
      </c>
      <c r="R40" s="79"/>
      <c r="S40" s="79"/>
      <c r="T40" s="79"/>
      <c r="U40" s="79"/>
      <c r="V40" s="82" t="s">
        <v>702</v>
      </c>
      <c r="W40" s="81">
        <v>43849.832256944443</v>
      </c>
      <c r="X40" s="85">
        <v>43849</v>
      </c>
      <c r="Y40" s="87" t="s">
        <v>787</v>
      </c>
      <c r="Z40" s="82" t="s">
        <v>1082</v>
      </c>
      <c r="AA40" s="79"/>
      <c r="AB40" s="79"/>
      <c r="AC40" s="87" t="s">
        <v>1396</v>
      </c>
      <c r="AD40" s="79"/>
      <c r="AE40" s="79" t="b">
        <v>0</v>
      </c>
      <c r="AF40" s="79">
        <v>0</v>
      </c>
      <c r="AG40" s="87" t="s">
        <v>1673</v>
      </c>
      <c r="AH40" s="79" t="b">
        <v>0</v>
      </c>
      <c r="AI40" s="79" t="s">
        <v>1678</v>
      </c>
      <c r="AJ40" s="79"/>
      <c r="AK40" s="87" t="s">
        <v>1673</v>
      </c>
      <c r="AL40" s="79" t="b">
        <v>0</v>
      </c>
      <c r="AM40" s="79">
        <v>2</v>
      </c>
      <c r="AN40" s="87" t="s">
        <v>1550</v>
      </c>
      <c r="AO40" s="79" t="s">
        <v>1679</v>
      </c>
      <c r="AP40" s="79" t="b">
        <v>0</v>
      </c>
      <c r="AQ40" s="87" t="s">
        <v>1550</v>
      </c>
      <c r="AR40" s="79" t="s">
        <v>176</v>
      </c>
      <c r="AS40" s="79">
        <v>0</v>
      </c>
      <c r="AT40" s="79">
        <v>0</v>
      </c>
      <c r="AU40" s="79"/>
      <c r="AV40" s="79"/>
      <c r="AW40" s="79"/>
      <c r="AX40" s="79"/>
      <c r="AY40" s="79"/>
      <c r="AZ40" s="79"/>
      <c r="BA40" s="79"/>
      <c r="BB40" s="79"/>
      <c r="BC40">
        <v>2</v>
      </c>
      <c r="BD40" s="78" t="str">
        <f>REPLACE(INDEX(GroupVertices[Group], MATCH(Edges27[[#This Row],[Vertex 1]],GroupVertices[Vertex],0)),1,1,"")</f>
        <v>2</v>
      </c>
      <c r="BE40" s="78" t="str">
        <f>REPLACE(INDEX(GroupVertices[Group], MATCH(Edges27[[#This Row],[Vertex 2]],GroupVertices[Vertex],0)),1,1,"")</f>
        <v>2</v>
      </c>
      <c r="BF40" s="48">
        <v>0</v>
      </c>
      <c r="BG40" s="49">
        <v>0</v>
      </c>
      <c r="BH40" s="48">
        <v>1</v>
      </c>
      <c r="BI40" s="49">
        <v>2.7027027027027026</v>
      </c>
      <c r="BJ40" s="48">
        <v>0</v>
      </c>
      <c r="BK40" s="49">
        <v>0</v>
      </c>
      <c r="BL40" s="48">
        <v>36</v>
      </c>
      <c r="BM40" s="49">
        <v>97.297297297297291</v>
      </c>
      <c r="BN40" s="48">
        <v>37</v>
      </c>
    </row>
    <row r="41" spans="1:66" x14ac:dyDescent="0.25">
      <c r="A41" s="64" t="s">
        <v>242</v>
      </c>
      <c r="B41" s="64" t="s">
        <v>279</v>
      </c>
      <c r="C41" s="65"/>
      <c r="D41" s="66"/>
      <c r="E41" s="67"/>
      <c r="F41" s="68"/>
      <c r="G41" s="65"/>
      <c r="H41" s="69"/>
      <c r="I41" s="70"/>
      <c r="J41" s="70"/>
      <c r="K41" s="34" t="s">
        <v>65</v>
      </c>
      <c r="L41" s="77">
        <v>41</v>
      </c>
      <c r="M41" s="77"/>
      <c r="N41" s="72"/>
      <c r="O41" s="79" t="s">
        <v>313</v>
      </c>
      <c r="P41" s="81">
        <v>43849.878564814811</v>
      </c>
      <c r="Q41" s="79" t="s">
        <v>341</v>
      </c>
      <c r="R41" s="82" t="s">
        <v>460</v>
      </c>
      <c r="S41" s="79" t="s">
        <v>495</v>
      </c>
      <c r="T41" s="79" t="s">
        <v>509</v>
      </c>
      <c r="U41" s="79"/>
      <c r="V41" s="82" t="s">
        <v>702</v>
      </c>
      <c r="W41" s="81">
        <v>43849.878564814811</v>
      </c>
      <c r="X41" s="85">
        <v>43849</v>
      </c>
      <c r="Y41" s="87" t="s">
        <v>788</v>
      </c>
      <c r="Z41" s="82" t="s">
        <v>1083</v>
      </c>
      <c r="AA41" s="79"/>
      <c r="AB41" s="79"/>
      <c r="AC41" s="87" t="s">
        <v>1397</v>
      </c>
      <c r="AD41" s="79"/>
      <c r="AE41" s="79" t="b">
        <v>0</v>
      </c>
      <c r="AF41" s="79">
        <v>0</v>
      </c>
      <c r="AG41" s="87" t="s">
        <v>1673</v>
      </c>
      <c r="AH41" s="79" t="b">
        <v>0</v>
      </c>
      <c r="AI41" s="79" t="s">
        <v>1678</v>
      </c>
      <c r="AJ41" s="79"/>
      <c r="AK41" s="87" t="s">
        <v>1673</v>
      </c>
      <c r="AL41" s="79" t="b">
        <v>0</v>
      </c>
      <c r="AM41" s="79">
        <v>4</v>
      </c>
      <c r="AN41" s="87" t="s">
        <v>1552</v>
      </c>
      <c r="AO41" s="79" t="s">
        <v>1681</v>
      </c>
      <c r="AP41" s="79" t="b">
        <v>0</v>
      </c>
      <c r="AQ41" s="87" t="s">
        <v>1552</v>
      </c>
      <c r="AR41" s="79" t="s">
        <v>176</v>
      </c>
      <c r="AS41" s="79">
        <v>0</v>
      </c>
      <c r="AT41" s="79">
        <v>0</v>
      </c>
      <c r="AU41" s="79"/>
      <c r="AV41" s="79"/>
      <c r="AW41" s="79"/>
      <c r="AX41" s="79"/>
      <c r="AY41" s="79"/>
      <c r="AZ41" s="79"/>
      <c r="BA41" s="79"/>
      <c r="BB41" s="79"/>
      <c r="BC41">
        <v>2</v>
      </c>
      <c r="BD41" s="78" t="str">
        <f>REPLACE(INDEX(GroupVertices[Group], MATCH(Edges27[[#This Row],[Vertex 1]],GroupVertices[Vertex],0)),1,1,"")</f>
        <v>2</v>
      </c>
      <c r="BE41" s="78" t="str">
        <f>REPLACE(INDEX(GroupVertices[Group], MATCH(Edges27[[#This Row],[Vertex 2]],GroupVertices[Vertex],0)),1,1,"")</f>
        <v>2</v>
      </c>
      <c r="BF41" s="48">
        <v>0</v>
      </c>
      <c r="BG41" s="49">
        <v>0</v>
      </c>
      <c r="BH41" s="48">
        <v>0</v>
      </c>
      <c r="BI41" s="49">
        <v>0</v>
      </c>
      <c r="BJ41" s="48">
        <v>0</v>
      </c>
      <c r="BK41" s="49">
        <v>0</v>
      </c>
      <c r="BL41" s="48">
        <v>35</v>
      </c>
      <c r="BM41" s="49">
        <v>100</v>
      </c>
      <c r="BN41" s="48">
        <v>35</v>
      </c>
    </row>
    <row r="42" spans="1:66" x14ac:dyDescent="0.25">
      <c r="A42" s="64" t="s">
        <v>243</v>
      </c>
      <c r="B42" s="64" t="s">
        <v>270</v>
      </c>
      <c r="C42" s="65"/>
      <c r="D42" s="66"/>
      <c r="E42" s="67"/>
      <c r="F42" s="68"/>
      <c r="G42" s="65"/>
      <c r="H42" s="69"/>
      <c r="I42" s="70"/>
      <c r="J42" s="70"/>
      <c r="K42" s="34" t="s">
        <v>65</v>
      </c>
      <c r="L42" s="77">
        <v>42</v>
      </c>
      <c r="M42" s="77"/>
      <c r="N42" s="72"/>
      <c r="O42" s="79" t="s">
        <v>313</v>
      </c>
      <c r="P42" s="81">
        <v>43850.563657407409</v>
      </c>
      <c r="Q42" s="79" t="s">
        <v>342</v>
      </c>
      <c r="R42" s="79"/>
      <c r="S42" s="79"/>
      <c r="T42" s="79"/>
      <c r="U42" s="79"/>
      <c r="V42" s="82" t="s">
        <v>703</v>
      </c>
      <c r="W42" s="81">
        <v>43850.563657407409</v>
      </c>
      <c r="X42" s="85">
        <v>43850</v>
      </c>
      <c r="Y42" s="87" t="s">
        <v>789</v>
      </c>
      <c r="Z42" s="82" t="s">
        <v>1084</v>
      </c>
      <c r="AA42" s="79"/>
      <c r="AB42" s="79"/>
      <c r="AC42" s="87" t="s">
        <v>1398</v>
      </c>
      <c r="AD42" s="79"/>
      <c r="AE42" s="79" t="b">
        <v>0</v>
      </c>
      <c r="AF42" s="79">
        <v>0</v>
      </c>
      <c r="AG42" s="87" t="s">
        <v>1673</v>
      </c>
      <c r="AH42" s="79" t="b">
        <v>0</v>
      </c>
      <c r="AI42" s="79" t="s">
        <v>1678</v>
      </c>
      <c r="AJ42" s="79"/>
      <c r="AK42" s="87" t="s">
        <v>1673</v>
      </c>
      <c r="AL42" s="79" t="b">
        <v>0</v>
      </c>
      <c r="AM42" s="79">
        <v>2</v>
      </c>
      <c r="AN42" s="87" t="s">
        <v>1469</v>
      </c>
      <c r="AO42" s="79" t="s">
        <v>1682</v>
      </c>
      <c r="AP42" s="79" t="b">
        <v>0</v>
      </c>
      <c r="AQ42" s="87" t="s">
        <v>1469</v>
      </c>
      <c r="AR42" s="79" t="s">
        <v>176</v>
      </c>
      <c r="AS42" s="79">
        <v>0</v>
      </c>
      <c r="AT42" s="79">
        <v>0</v>
      </c>
      <c r="AU42" s="79"/>
      <c r="AV42" s="79"/>
      <c r="AW42" s="79"/>
      <c r="AX42" s="79"/>
      <c r="AY42" s="79"/>
      <c r="AZ42" s="79"/>
      <c r="BA42" s="79"/>
      <c r="BB42" s="79"/>
      <c r="BC42">
        <v>1</v>
      </c>
      <c r="BD42" s="78" t="str">
        <f>REPLACE(INDEX(GroupVertices[Group], MATCH(Edges27[[#This Row],[Vertex 1]],GroupVertices[Vertex],0)),1,1,"")</f>
        <v>8</v>
      </c>
      <c r="BE42" s="78" t="str">
        <f>REPLACE(INDEX(GroupVertices[Group], MATCH(Edges27[[#This Row],[Vertex 2]],GroupVertices[Vertex],0)),1,1,"")</f>
        <v>8</v>
      </c>
      <c r="BF42" s="48">
        <v>0</v>
      </c>
      <c r="BG42" s="49">
        <v>0</v>
      </c>
      <c r="BH42" s="48">
        <v>0</v>
      </c>
      <c r="BI42" s="49">
        <v>0</v>
      </c>
      <c r="BJ42" s="48">
        <v>0</v>
      </c>
      <c r="BK42" s="49">
        <v>0</v>
      </c>
      <c r="BL42" s="48">
        <v>34</v>
      </c>
      <c r="BM42" s="49">
        <v>100</v>
      </c>
      <c r="BN42" s="48">
        <v>34</v>
      </c>
    </row>
    <row r="43" spans="1:66" x14ac:dyDescent="0.25">
      <c r="A43" s="64" t="s">
        <v>244</v>
      </c>
      <c r="B43" s="64" t="s">
        <v>277</v>
      </c>
      <c r="C43" s="65"/>
      <c r="D43" s="66"/>
      <c r="E43" s="67"/>
      <c r="F43" s="68"/>
      <c r="G43" s="65"/>
      <c r="H43" s="69"/>
      <c r="I43" s="70"/>
      <c r="J43" s="70"/>
      <c r="K43" s="34" t="s">
        <v>65</v>
      </c>
      <c r="L43" s="77">
        <v>43</v>
      </c>
      <c r="M43" s="77"/>
      <c r="N43" s="72"/>
      <c r="O43" s="79" t="s">
        <v>315</v>
      </c>
      <c r="P43" s="81">
        <v>43850.62908564815</v>
      </c>
      <c r="Q43" s="79" t="s">
        <v>343</v>
      </c>
      <c r="R43" s="79"/>
      <c r="S43" s="79"/>
      <c r="T43" s="79" t="s">
        <v>516</v>
      </c>
      <c r="U43" s="79"/>
      <c r="V43" s="82" t="s">
        <v>704</v>
      </c>
      <c r="W43" s="81">
        <v>43850.62908564815</v>
      </c>
      <c r="X43" s="85">
        <v>43850</v>
      </c>
      <c r="Y43" s="87" t="s">
        <v>790</v>
      </c>
      <c r="Z43" s="82" t="s">
        <v>1085</v>
      </c>
      <c r="AA43" s="79"/>
      <c r="AB43" s="79"/>
      <c r="AC43" s="87" t="s">
        <v>1399</v>
      </c>
      <c r="AD43" s="79"/>
      <c r="AE43" s="79" t="b">
        <v>0</v>
      </c>
      <c r="AF43" s="79">
        <v>0</v>
      </c>
      <c r="AG43" s="87" t="s">
        <v>1673</v>
      </c>
      <c r="AH43" s="79" t="b">
        <v>0</v>
      </c>
      <c r="AI43" s="79" t="s">
        <v>1678</v>
      </c>
      <c r="AJ43" s="79"/>
      <c r="AK43" s="87" t="s">
        <v>1673</v>
      </c>
      <c r="AL43" s="79" t="b">
        <v>0</v>
      </c>
      <c r="AM43" s="79">
        <v>2</v>
      </c>
      <c r="AN43" s="87" t="s">
        <v>1425</v>
      </c>
      <c r="AO43" s="79" t="s">
        <v>1682</v>
      </c>
      <c r="AP43" s="79" t="b">
        <v>0</v>
      </c>
      <c r="AQ43" s="87" t="s">
        <v>1425</v>
      </c>
      <c r="AR43" s="79" t="s">
        <v>176</v>
      </c>
      <c r="AS43" s="79">
        <v>0</v>
      </c>
      <c r="AT43" s="79">
        <v>0</v>
      </c>
      <c r="AU43" s="79"/>
      <c r="AV43" s="79"/>
      <c r="AW43" s="79"/>
      <c r="AX43" s="79"/>
      <c r="AY43" s="79"/>
      <c r="AZ43" s="79"/>
      <c r="BA43" s="79"/>
      <c r="BB43" s="79"/>
      <c r="BC43">
        <v>1</v>
      </c>
      <c r="BD43" s="78" t="str">
        <f>REPLACE(INDEX(GroupVertices[Group], MATCH(Edges27[[#This Row],[Vertex 1]],GroupVertices[Vertex],0)),1,1,"")</f>
        <v>1</v>
      </c>
      <c r="BE43" s="78" t="str">
        <f>REPLACE(INDEX(GroupVertices[Group], MATCH(Edges27[[#This Row],[Vertex 2]],GroupVertices[Vertex],0)),1,1,"")</f>
        <v>1</v>
      </c>
      <c r="BF43" s="48"/>
      <c r="BG43" s="49"/>
      <c r="BH43" s="48"/>
      <c r="BI43" s="49"/>
      <c r="BJ43" s="48"/>
      <c r="BK43" s="49"/>
      <c r="BL43" s="48"/>
      <c r="BM43" s="49"/>
      <c r="BN43" s="48"/>
    </row>
    <row r="44" spans="1:66" x14ac:dyDescent="0.25">
      <c r="A44" s="64" t="s">
        <v>245</v>
      </c>
      <c r="B44" s="64" t="s">
        <v>294</v>
      </c>
      <c r="C44" s="65"/>
      <c r="D44" s="66"/>
      <c r="E44" s="67"/>
      <c r="F44" s="68"/>
      <c r="G44" s="65"/>
      <c r="H44" s="69"/>
      <c r="I44" s="70"/>
      <c r="J44" s="70"/>
      <c r="K44" s="34" t="s">
        <v>65</v>
      </c>
      <c r="L44" s="77">
        <v>45</v>
      </c>
      <c r="M44" s="77"/>
      <c r="N44" s="72"/>
      <c r="O44" s="79" t="s">
        <v>314</v>
      </c>
      <c r="P44" s="81">
        <v>43850.67763888889</v>
      </c>
      <c r="Q44" s="79" t="s">
        <v>344</v>
      </c>
      <c r="R44" s="82" t="s">
        <v>465</v>
      </c>
      <c r="S44" s="79" t="s">
        <v>496</v>
      </c>
      <c r="T44" s="79" t="s">
        <v>517</v>
      </c>
      <c r="U44" s="82" t="s">
        <v>559</v>
      </c>
      <c r="V44" s="82" t="s">
        <v>559</v>
      </c>
      <c r="W44" s="81">
        <v>43850.67763888889</v>
      </c>
      <c r="X44" s="85">
        <v>43850</v>
      </c>
      <c r="Y44" s="87" t="s">
        <v>791</v>
      </c>
      <c r="Z44" s="82" t="s">
        <v>1086</v>
      </c>
      <c r="AA44" s="79"/>
      <c r="AB44" s="79"/>
      <c r="AC44" s="87" t="s">
        <v>1400</v>
      </c>
      <c r="AD44" s="79"/>
      <c r="AE44" s="79" t="b">
        <v>0</v>
      </c>
      <c r="AF44" s="79">
        <v>2</v>
      </c>
      <c r="AG44" s="87" t="s">
        <v>1673</v>
      </c>
      <c r="AH44" s="79" t="b">
        <v>0</v>
      </c>
      <c r="AI44" s="79" t="s">
        <v>1678</v>
      </c>
      <c r="AJ44" s="79"/>
      <c r="AK44" s="87" t="s">
        <v>1673</v>
      </c>
      <c r="AL44" s="79" t="b">
        <v>0</v>
      </c>
      <c r="AM44" s="79">
        <v>1</v>
      </c>
      <c r="AN44" s="87" t="s">
        <v>1673</v>
      </c>
      <c r="AO44" s="79" t="s">
        <v>1679</v>
      </c>
      <c r="AP44" s="79" t="b">
        <v>0</v>
      </c>
      <c r="AQ44" s="87" t="s">
        <v>1400</v>
      </c>
      <c r="AR44" s="79" t="s">
        <v>176</v>
      </c>
      <c r="AS44" s="79">
        <v>0</v>
      </c>
      <c r="AT44" s="79">
        <v>0</v>
      </c>
      <c r="AU44" s="79"/>
      <c r="AV44" s="79"/>
      <c r="AW44" s="79"/>
      <c r="AX44" s="79"/>
      <c r="AY44" s="79"/>
      <c r="AZ44" s="79"/>
      <c r="BA44" s="79"/>
      <c r="BB44" s="79"/>
      <c r="BC44">
        <v>1</v>
      </c>
      <c r="BD44" s="78" t="str">
        <f>REPLACE(INDEX(GroupVertices[Group], MATCH(Edges27[[#This Row],[Vertex 1]],GroupVertices[Vertex],0)),1,1,"")</f>
        <v>2</v>
      </c>
      <c r="BE44" s="78" t="str">
        <f>REPLACE(INDEX(GroupVertices[Group], MATCH(Edges27[[#This Row],[Vertex 2]],GroupVertices[Vertex],0)),1,1,"")</f>
        <v>2</v>
      </c>
      <c r="BF44" s="48"/>
      <c r="BG44" s="49"/>
      <c r="BH44" s="48"/>
      <c r="BI44" s="49"/>
      <c r="BJ44" s="48"/>
      <c r="BK44" s="49"/>
      <c r="BL44" s="48"/>
      <c r="BM44" s="49"/>
      <c r="BN44" s="48"/>
    </row>
    <row r="45" spans="1:66" x14ac:dyDescent="0.25">
      <c r="A45" s="64" t="s">
        <v>246</v>
      </c>
      <c r="B45" s="64" t="s">
        <v>277</v>
      </c>
      <c r="C45" s="65"/>
      <c r="D45" s="66"/>
      <c r="E45" s="67"/>
      <c r="F45" s="68"/>
      <c r="G45" s="65"/>
      <c r="H45" s="69"/>
      <c r="I45" s="70"/>
      <c r="J45" s="70"/>
      <c r="K45" s="34" t="s">
        <v>65</v>
      </c>
      <c r="L45" s="77">
        <v>50</v>
      </c>
      <c r="M45" s="77"/>
      <c r="N45" s="72"/>
      <c r="O45" s="79" t="s">
        <v>315</v>
      </c>
      <c r="P45" s="81">
        <v>43850.7109837963</v>
      </c>
      <c r="Q45" s="79" t="s">
        <v>345</v>
      </c>
      <c r="R45" s="79"/>
      <c r="S45" s="79"/>
      <c r="T45" s="79" t="s">
        <v>518</v>
      </c>
      <c r="U45" s="79"/>
      <c r="V45" s="82" t="s">
        <v>705</v>
      </c>
      <c r="W45" s="81">
        <v>43850.7109837963</v>
      </c>
      <c r="X45" s="85">
        <v>43850</v>
      </c>
      <c r="Y45" s="87" t="s">
        <v>792</v>
      </c>
      <c r="Z45" s="82" t="s">
        <v>1087</v>
      </c>
      <c r="AA45" s="79"/>
      <c r="AB45" s="79"/>
      <c r="AC45" s="87" t="s">
        <v>1401</v>
      </c>
      <c r="AD45" s="79"/>
      <c r="AE45" s="79" t="b">
        <v>0</v>
      </c>
      <c r="AF45" s="79">
        <v>0</v>
      </c>
      <c r="AG45" s="87" t="s">
        <v>1673</v>
      </c>
      <c r="AH45" s="79" t="b">
        <v>0</v>
      </c>
      <c r="AI45" s="79" t="s">
        <v>1678</v>
      </c>
      <c r="AJ45" s="79"/>
      <c r="AK45" s="87" t="s">
        <v>1673</v>
      </c>
      <c r="AL45" s="79" t="b">
        <v>0</v>
      </c>
      <c r="AM45" s="79">
        <v>7</v>
      </c>
      <c r="AN45" s="87" t="s">
        <v>1441</v>
      </c>
      <c r="AO45" s="79" t="s">
        <v>1682</v>
      </c>
      <c r="AP45" s="79" t="b">
        <v>0</v>
      </c>
      <c r="AQ45" s="87" t="s">
        <v>1441</v>
      </c>
      <c r="AR45" s="79" t="s">
        <v>176</v>
      </c>
      <c r="AS45" s="79">
        <v>0</v>
      </c>
      <c r="AT45" s="79">
        <v>0</v>
      </c>
      <c r="AU45" s="79"/>
      <c r="AV45" s="79"/>
      <c r="AW45" s="79"/>
      <c r="AX45" s="79"/>
      <c r="AY45" s="79"/>
      <c r="AZ45" s="79"/>
      <c r="BA45" s="79"/>
      <c r="BB45" s="79"/>
      <c r="BC45">
        <v>1</v>
      </c>
      <c r="BD45" s="78" t="str">
        <f>REPLACE(INDEX(GroupVertices[Group], MATCH(Edges27[[#This Row],[Vertex 1]],GroupVertices[Vertex],0)),1,1,"")</f>
        <v>1</v>
      </c>
      <c r="BE45" s="78" t="str">
        <f>REPLACE(INDEX(GroupVertices[Group], MATCH(Edges27[[#This Row],[Vertex 2]],GroupVertices[Vertex],0)),1,1,"")</f>
        <v>1</v>
      </c>
      <c r="BF45" s="48">
        <v>0</v>
      </c>
      <c r="BG45" s="49">
        <v>0</v>
      </c>
      <c r="BH45" s="48">
        <v>0</v>
      </c>
      <c r="BI45" s="49">
        <v>0</v>
      </c>
      <c r="BJ45" s="48">
        <v>0</v>
      </c>
      <c r="BK45" s="49">
        <v>0</v>
      </c>
      <c r="BL45" s="48">
        <v>31</v>
      </c>
      <c r="BM45" s="49">
        <v>100</v>
      </c>
      <c r="BN45" s="48">
        <v>31</v>
      </c>
    </row>
    <row r="46" spans="1:66" x14ac:dyDescent="0.25">
      <c r="A46" s="64" t="s">
        <v>247</v>
      </c>
      <c r="B46" s="64" t="s">
        <v>277</v>
      </c>
      <c r="C46" s="65"/>
      <c r="D46" s="66"/>
      <c r="E46" s="67"/>
      <c r="F46" s="68"/>
      <c r="G46" s="65"/>
      <c r="H46" s="69"/>
      <c r="I46" s="70"/>
      <c r="J46" s="70"/>
      <c r="K46" s="34" t="s">
        <v>65</v>
      </c>
      <c r="L46" s="77">
        <v>51</v>
      </c>
      <c r="M46" s="77"/>
      <c r="N46" s="72"/>
      <c r="O46" s="79" t="s">
        <v>315</v>
      </c>
      <c r="P46" s="81">
        <v>43850.761261574073</v>
      </c>
      <c r="Q46" s="79" t="s">
        <v>333</v>
      </c>
      <c r="R46" s="79"/>
      <c r="S46" s="79"/>
      <c r="T46" s="79" t="s">
        <v>514</v>
      </c>
      <c r="U46" s="79"/>
      <c r="V46" s="82" t="s">
        <v>706</v>
      </c>
      <c r="W46" s="81">
        <v>43850.761261574073</v>
      </c>
      <c r="X46" s="85">
        <v>43850</v>
      </c>
      <c r="Y46" s="87" t="s">
        <v>793</v>
      </c>
      <c r="Z46" s="82" t="s">
        <v>1088</v>
      </c>
      <c r="AA46" s="79"/>
      <c r="AB46" s="79"/>
      <c r="AC46" s="87" t="s">
        <v>1402</v>
      </c>
      <c r="AD46" s="79"/>
      <c r="AE46" s="79" t="b">
        <v>0</v>
      </c>
      <c r="AF46" s="79">
        <v>0</v>
      </c>
      <c r="AG46" s="87" t="s">
        <v>1673</v>
      </c>
      <c r="AH46" s="79" t="b">
        <v>0</v>
      </c>
      <c r="AI46" s="79" t="s">
        <v>1678</v>
      </c>
      <c r="AJ46" s="79"/>
      <c r="AK46" s="87" t="s">
        <v>1673</v>
      </c>
      <c r="AL46" s="79" t="b">
        <v>0</v>
      </c>
      <c r="AM46" s="79">
        <v>4</v>
      </c>
      <c r="AN46" s="87" t="s">
        <v>1386</v>
      </c>
      <c r="AO46" s="79" t="s">
        <v>1681</v>
      </c>
      <c r="AP46" s="79" t="b">
        <v>0</v>
      </c>
      <c r="AQ46" s="87" t="s">
        <v>1386</v>
      </c>
      <c r="AR46" s="79" t="s">
        <v>176</v>
      </c>
      <c r="AS46" s="79">
        <v>0</v>
      </c>
      <c r="AT46" s="79">
        <v>0</v>
      </c>
      <c r="AU46" s="79"/>
      <c r="AV46" s="79"/>
      <c r="AW46" s="79"/>
      <c r="AX46" s="79"/>
      <c r="AY46" s="79"/>
      <c r="AZ46" s="79"/>
      <c r="BA46" s="79"/>
      <c r="BB46" s="79"/>
      <c r="BC46">
        <v>1</v>
      </c>
      <c r="BD46" s="78" t="str">
        <f>REPLACE(INDEX(GroupVertices[Group], MATCH(Edges27[[#This Row],[Vertex 1]],GroupVertices[Vertex],0)),1,1,"")</f>
        <v>1</v>
      </c>
      <c r="BE46" s="78" t="str">
        <f>REPLACE(INDEX(GroupVertices[Group], MATCH(Edges27[[#This Row],[Vertex 2]],GroupVertices[Vertex],0)),1,1,"")</f>
        <v>1</v>
      </c>
      <c r="BF46" s="48">
        <v>0</v>
      </c>
      <c r="BG46" s="49">
        <v>0</v>
      </c>
      <c r="BH46" s="48">
        <v>0</v>
      </c>
      <c r="BI46" s="49">
        <v>0</v>
      </c>
      <c r="BJ46" s="48">
        <v>0</v>
      </c>
      <c r="BK46" s="49">
        <v>0</v>
      </c>
      <c r="BL46" s="48">
        <v>11</v>
      </c>
      <c r="BM46" s="49">
        <v>100</v>
      </c>
      <c r="BN46" s="48">
        <v>11</v>
      </c>
    </row>
    <row r="47" spans="1:66" x14ac:dyDescent="0.25">
      <c r="A47" s="64" t="s">
        <v>248</v>
      </c>
      <c r="B47" s="64" t="s">
        <v>297</v>
      </c>
      <c r="C47" s="65"/>
      <c r="D47" s="66"/>
      <c r="E47" s="67"/>
      <c r="F47" s="68"/>
      <c r="G47" s="65"/>
      <c r="H47" s="69"/>
      <c r="I47" s="70"/>
      <c r="J47" s="70"/>
      <c r="K47" s="34" t="s">
        <v>65</v>
      </c>
      <c r="L47" s="77">
        <v>52</v>
      </c>
      <c r="M47" s="77"/>
      <c r="N47" s="72"/>
      <c r="O47" s="79" t="s">
        <v>315</v>
      </c>
      <c r="P47" s="81">
        <v>43846.543206018519</v>
      </c>
      <c r="Q47" s="79" t="s">
        <v>346</v>
      </c>
      <c r="R47" s="79"/>
      <c r="S47" s="79"/>
      <c r="T47" s="79" t="s">
        <v>509</v>
      </c>
      <c r="U47" s="79"/>
      <c r="V47" s="82" t="s">
        <v>707</v>
      </c>
      <c r="W47" s="81">
        <v>43846.543206018519</v>
      </c>
      <c r="X47" s="85">
        <v>43846</v>
      </c>
      <c r="Y47" s="87" t="s">
        <v>794</v>
      </c>
      <c r="Z47" s="82" t="s">
        <v>1089</v>
      </c>
      <c r="AA47" s="79"/>
      <c r="AB47" s="79"/>
      <c r="AC47" s="87" t="s">
        <v>1403</v>
      </c>
      <c r="AD47" s="79"/>
      <c r="AE47" s="79" t="b">
        <v>0</v>
      </c>
      <c r="AF47" s="79">
        <v>0</v>
      </c>
      <c r="AG47" s="87" t="s">
        <v>1673</v>
      </c>
      <c r="AH47" s="79" t="b">
        <v>0</v>
      </c>
      <c r="AI47" s="79" t="s">
        <v>1678</v>
      </c>
      <c r="AJ47" s="79"/>
      <c r="AK47" s="87" t="s">
        <v>1673</v>
      </c>
      <c r="AL47" s="79" t="b">
        <v>0</v>
      </c>
      <c r="AM47" s="79">
        <v>2</v>
      </c>
      <c r="AN47" s="87" t="s">
        <v>1534</v>
      </c>
      <c r="AO47" s="79" t="s">
        <v>1682</v>
      </c>
      <c r="AP47" s="79" t="b">
        <v>0</v>
      </c>
      <c r="AQ47" s="87" t="s">
        <v>1534</v>
      </c>
      <c r="AR47" s="79" t="s">
        <v>176</v>
      </c>
      <c r="AS47" s="79">
        <v>0</v>
      </c>
      <c r="AT47" s="79">
        <v>0</v>
      </c>
      <c r="AU47" s="79"/>
      <c r="AV47" s="79"/>
      <c r="AW47" s="79"/>
      <c r="AX47" s="79"/>
      <c r="AY47" s="79"/>
      <c r="AZ47" s="79"/>
      <c r="BA47" s="79"/>
      <c r="BB47" s="79"/>
      <c r="BC47">
        <v>1</v>
      </c>
      <c r="BD47" s="78" t="str">
        <f>REPLACE(INDEX(GroupVertices[Group], MATCH(Edges27[[#This Row],[Vertex 1]],GroupVertices[Vertex],0)),1,1,"")</f>
        <v>1</v>
      </c>
      <c r="BE47" s="78" t="str">
        <f>REPLACE(INDEX(GroupVertices[Group], MATCH(Edges27[[#This Row],[Vertex 2]],GroupVertices[Vertex],0)),1,1,"")</f>
        <v>1</v>
      </c>
      <c r="BF47" s="48">
        <v>0</v>
      </c>
      <c r="BG47" s="49">
        <v>0</v>
      </c>
      <c r="BH47" s="48">
        <v>0</v>
      </c>
      <c r="BI47" s="49">
        <v>0</v>
      </c>
      <c r="BJ47" s="48">
        <v>0</v>
      </c>
      <c r="BK47" s="49">
        <v>0</v>
      </c>
      <c r="BL47" s="48">
        <v>24</v>
      </c>
      <c r="BM47" s="49">
        <v>100</v>
      </c>
      <c r="BN47" s="48">
        <v>24</v>
      </c>
    </row>
    <row r="48" spans="1:66" x14ac:dyDescent="0.25">
      <c r="A48" s="64" t="s">
        <v>248</v>
      </c>
      <c r="B48" s="64" t="s">
        <v>277</v>
      </c>
      <c r="C48" s="65"/>
      <c r="D48" s="66"/>
      <c r="E48" s="67"/>
      <c r="F48" s="68"/>
      <c r="G48" s="65"/>
      <c r="H48" s="69"/>
      <c r="I48" s="70"/>
      <c r="J48" s="70"/>
      <c r="K48" s="34" t="s">
        <v>65</v>
      </c>
      <c r="L48" s="77">
        <v>53</v>
      </c>
      <c r="M48" s="77"/>
      <c r="N48" s="72"/>
      <c r="O48" s="79" t="s">
        <v>313</v>
      </c>
      <c r="P48" s="81">
        <v>43846.730763888889</v>
      </c>
      <c r="Q48" s="79" t="s">
        <v>322</v>
      </c>
      <c r="R48" s="79"/>
      <c r="S48" s="79"/>
      <c r="T48" s="79" t="s">
        <v>511</v>
      </c>
      <c r="U48" s="79"/>
      <c r="V48" s="82" t="s">
        <v>707</v>
      </c>
      <c r="W48" s="81">
        <v>43846.730763888889</v>
      </c>
      <c r="X48" s="85">
        <v>43846</v>
      </c>
      <c r="Y48" s="87" t="s">
        <v>795</v>
      </c>
      <c r="Z48" s="82" t="s">
        <v>1090</v>
      </c>
      <c r="AA48" s="79"/>
      <c r="AB48" s="79"/>
      <c r="AC48" s="87" t="s">
        <v>1404</v>
      </c>
      <c r="AD48" s="79"/>
      <c r="AE48" s="79" t="b">
        <v>0</v>
      </c>
      <c r="AF48" s="79">
        <v>0</v>
      </c>
      <c r="AG48" s="87" t="s">
        <v>1673</v>
      </c>
      <c r="AH48" s="79" t="b">
        <v>0</v>
      </c>
      <c r="AI48" s="79" t="s">
        <v>1678</v>
      </c>
      <c r="AJ48" s="79"/>
      <c r="AK48" s="87" t="s">
        <v>1673</v>
      </c>
      <c r="AL48" s="79" t="b">
        <v>0</v>
      </c>
      <c r="AM48" s="79">
        <v>7</v>
      </c>
      <c r="AN48" s="87" t="s">
        <v>1634</v>
      </c>
      <c r="AO48" s="79" t="s">
        <v>1682</v>
      </c>
      <c r="AP48" s="79" t="b">
        <v>0</v>
      </c>
      <c r="AQ48" s="87" t="s">
        <v>1634</v>
      </c>
      <c r="AR48" s="79" t="s">
        <v>176</v>
      </c>
      <c r="AS48" s="79">
        <v>0</v>
      </c>
      <c r="AT48" s="79">
        <v>0</v>
      </c>
      <c r="AU48" s="79"/>
      <c r="AV48" s="79"/>
      <c r="AW48" s="79"/>
      <c r="AX48" s="79"/>
      <c r="AY48" s="79"/>
      <c r="AZ48" s="79"/>
      <c r="BA48" s="79"/>
      <c r="BB48" s="79"/>
      <c r="BC48">
        <v>4</v>
      </c>
      <c r="BD48" s="78" t="str">
        <f>REPLACE(INDEX(GroupVertices[Group], MATCH(Edges27[[#This Row],[Vertex 1]],GroupVertices[Vertex],0)),1,1,"")</f>
        <v>1</v>
      </c>
      <c r="BE48" s="78" t="str">
        <f>REPLACE(INDEX(GroupVertices[Group], MATCH(Edges27[[#This Row],[Vertex 2]],GroupVertices[Vertex],0)),1,1,"")</f>
        <v>1</v>
      </c>
      <c r="BF48" s="48">
        <v>0</v>
      </c>
      <c r="BG48" s="49">
        <v>0</v>
      </c>
      <c r="BH48" s="48">
        <v>0</v>
      </c>
      <c r="BI48" s="49">
        <v>0</v>
      </c>
      <c r="BJ48" s="48">
        <v>0</v>
      </c>
      <c r="BK48" s="49">
        <v>0</v>
      </c>
      <c r="BL48" s="48">
        <v>27</v>
      </c>
      <c r="BM48" s="49">
        <v>100</v>
      </c>
      <c r="BN48" s="48">
        <v>27</v>
      </c>
    </row>
    <row r="49" spans="1:66" x14ac:dyDescent="0.25">
      <c r="A49" s="64" t="s">
        <v>248</v>
      </c>
      <c r="B49" s="64" t="s">
        <v>298</v>
      </c>
      <c r="C49" s="65"/>
      <c r="D49" s="66"/>
      <c r="E49" s="67"/>
      <c r="F49" s="68"/>
      <c r="G49" s="65"/>
      <c r="H49" s="69"/>
      <c r="I49" s="70"/>
      <c r="J49" s="70"/>
      <c r="K49" s="34" t="s">
        <v>65</v>
      </c>
      <c r="L49" s="77">
        <v>54</v>
      </c>
      <c r="M49" s="77"/>
      <c r="N49" s="72"/>
      <c r="O49" s="79" t="s">
        <v>315</v>
      </c>
      <c r="P49" s="81">
        <v>43847.397349537037</v>
      </c>
      <c r="Q49" s="79" t="s">
        <v>347</v>
      </c>
      <c r="R49" s="79"/>
      <c r="S49" s="79"/>
      <c r="T49" s="79" t="s">
        <v>509</v>
      </c>
      <c r="U49" s="79"/>
      <c r="V49" s="82" t="s">
        <v>707</v>
      </c>
      <c r="W49" s="81">
        <v>43847.397349537037</v>
      </c>
      <c r="X49" s="85">
        <v>43847</v>
      </c>
      <c r="Y49" s="87" t="s">
        <v>796</v>
      </c>
      <c r="Z49" s="82" t="s">
        <v>1091</v>
      </c>
      <c r="AA49" s="79"/>
      <c r="AB49" s="79"/>
      <c r="AC49" s="87" t="s">
        <v>1405</v>
      </c>
      <c r="AD49" s="79"/>
      <c r="AE49" s="79" t="b">
        <v>0</v>
      </c>
      <c r="AF49" s="79">
        <v>0</v>
      </c>
      <c r="AG49" s="87" t="s">
        <v>1673</v>
      </c>
      <c r="AH49" s="79" t="b">
        <v>0</v>
      </c>
      <c r="AI49" s="79" t="s">
        <v>1678</v>
      </c>
      <c r="AJ49" s="79"/>
      <c r="AK49" s="87" t="s">
        <v>1673</v>
      </c>
      <c r="AL49" s="79" t="b">
        <v>0</v>
      </c>
      <c r="AM49" s="79">
        <v>5</v>
      </c>
      <c r="AN49" s="87" t="s">
        <v>1571</v>
      </c>
      <c r="AO49" s="79" t="s">
        <v>1685</v>
      </c>
      <c r="AP49" s="79" t="b">
        <v>0</v>
      </c>
      <c r="AQ49" s="87" t="s">
        <v>1571</v>
      </c>
      <c r="AR49" s="79" t="s">
        <v>176</v>
      </c>
      <c r="AS49" s="79">
        <v>0</v>
      </c>
      <c r="AT49" s="79">
        <v>0</v>
      </c>
      <c r="AU49" s="79"/>
      <c r="AV49" s="79"/>
      <c r="AW49" s="79"/>
      <c r="AX49" s="79"/>
      <c r="AY49" s="79"/>
      <c r="AZ49" s="79"/>
      <c r="BA49" s="79"/>
      <c r="BB49" s="79"/>
      <c r="BC49">
        <v>1</v>
      </c>
      <c r="BD49" s="78" t="str">
        <f>REPLACE(INDEX(GroupVertices[Group], MATCH(Edges27[[#This Row],[Vertex 1]],GroupVertices[Vertex],0)),1,1,"")</f>
        <v>1</v>
      </c>
      <c r="BE49" s="78" t="str">
        <f>REPLACE(INDEX(GroupVertices[Group], MATCH(Edges27[[#This Row],[Vertex 2]],GroupVertices[Vertex],0)),1,1,"")</f>
        <v>1</v>
      </c>
      <c r="BF49" s="48"/>
      <c r="BG49" s="49"/>
      <c r="BH49" s="48"/>
      <c r="BI49" s="49"/>
      <c r="BJ49" s="48"/>
      <c r="BK49" s="49"/>
      <c r="BL49" s="48"/>
      <c r="BM49" s="49"/>
      <c r="BN49" s="48"/>
    </row>
    <row r="50" spans="1:66" x14ac:dyDescent="0.25">
      <c r="A50" s="64" t="s">
        <v>248</v>
      </c>
      <c r="B50" s="64" t="s">
        <v>277</v>
      </c>
      <c r="C50" s="65"/>
      <c r="D50" s="66"/>
      <c r="E50" s="67"/>
      <c r="F50" s="68"/>
      <c r="G50" s="65"/>
      <c r="H50" s="69"/>
      <c r="I50" s="70"/>
      <c r="J50" s="70"/>
      <c r="K50" s="34" t="s">
        <v>65</v>
      </c>
      <c r="L50" s="77">
        <v>59</v>
      </c>
      <c r="M50" s="77"/>
      <c r="N50" s="72"/>
      <c r="O50" s="79" t="s">
        <v>313</v>
      </c>
      <c r="P50" s="81">
        <v>43847.641817129632</v>
      </c>
      <c r="Q50" s="79" t="s">
        <v>348</v>
      </c>
      <c r="R50" s="79"/>
      <c r="S50" s="79"/>
      <c r="T50" s="79" t="s">
        <v>509</v>
      </c>
      <c r="U50" s="79"/>
      <c r="V50" s="82" t="s">
        <v>707</v>
      </c>
      <c r="W50" s="81">
        <v>43847.641817129632</v>
      </c>
      <c r="X50" s="85">
        <v>43847</v>
      </c>
      <c r="Y50" s="87" t="s">
        <v>797</v>
      </c>
      <c r="Z50" s="82" t="s">
        <v>1092</v>
      </c>
      <c r="AA50" s="79"/>
      <c r="AB50" s="79"/>
      <c r="AC50" s="87" t="s">
        <v>1406</v>
      </c>
      <c r="AD50" s="79"/>
      <c r="AE50" s="79" t="b">
        <v>0</v>
      </c>
      <c r="AF50" s="79">
        <v>0</v>
      </c>
      <c r="AG50" s="87" t="s">
        <v>1673</v>
      </c>
      <c r="AH50" s="79" t="b">
        <v>0</v>
      </c>
      <c r="AI50" s="79" t="s">
        <v>1678</v>
      </c>
      <c r="AJ50" s="79"/>
      <c r="AK50" s="87" t="s">
        <v>1673</v>
      </c>
      <c r="AL50" s="79" t="b">
        <v>0</v>
      </c>
      <c r="AM50" s="79">
        <v>2</v>
      </c>
      <c r="AN50" s="87" t="s">
        <v>1636</v>
      </c>
      <c r="AO50" s="79" t="s">
        <v>1685</v>
      </c>
      <c r="AP50" s="79" t="b">
        <v>0</v>
      </c>
      <c r="AQ50" s="87" t="s">
        <v>1636</v>
      </c>
      <c r="AR50" s="79" t="s">
        <v>176</v>
      </c>
      <c r="AS50" s="79">
        <v>0</v>
      </c>
      <c r="AT50" s="79">
        <v>0</v>
      </c>
      <c r="AU50" s="79"/>
      <c r="AV50" s="79"/>
      <c r="AW50" s="79"/>
      <c r="AX50" s="79"/>
      <c r="AY50" s="79"/>
      <c r="AZ50" s="79"/>
      <c r="BA50" s="79"/>
      <c r="BB50" s="79"/>
      <c r="BC50">
        <v>4</v>
      </c>
      <c r="BD50" s="78" t="str">
        <f>REPLACE(INDEX(GroupVertices[Group], MATCH(Edges27[[#This Row],[Vertex 1]],GroupVertices[Vertex],0)),1,1,"")</f>
        <v>1</v>
      </c>
      <c r="BE50" s="78" t="str">
        <f>REPLACE(INDEX(GroupVertices[Group], MATCH(Edges27[[#This Row],[Vertex 2]],GroupVertices[Vertex],0)),1,1,"")</f>
        <v>1</v>
      </c>
      <c r="BF50" s="48">
        <v>0</v>
      </c>
      <c r="BG50" s="49">
        <v>0</v>
      </c>
      <c r="BH50" s="48">
        <v>0</v>
      </c>
      <c r="BI50" s="49">
        <v>0</v>
      </c>
      <c r="BJ50" s="48">
        <v>0</v>
      </c>
      <c r="BK50" s="49">
        <v>0</v>
      </c>
      <c r="BL50" s="48">
        <v>17</v>
      </c>
      <c r="BM50" s="49">
        <v>100</v>
      </c>
      <c r="BN50" s="48">
        <v>17</v>
      </c>
    </row>
    <row r="51" spans="1:66" x14ac:dyDescent="0.25">
      <c r="A51" s="64" t="s">
        <v>248</v>
      </c>
      <c r="B51" s="64" t="s">
        <v>277</v>
      </c>
      <c r="C51" s="65"/>
      <c r="D51" s="66"/>
      <c r="E51" s="67"/>
      <c r="F51" s="68"/>
      <c r="G51" s="65"/>
      <c r="H51" s="69"/>
      <c r="I51" s="70"/>
      <c r="J51" s="70"/>
      <c r="K51" s="34" t="s">
        <v>65</v>
      </c>
      <c r="L51" s="77">
        <v>60</v>
      </c>
      <c r="M51" s="77"/>
      <c r="N51" s="72"/>
      <c r="O51" s="79" t="s">
        <v>313</v>
      </c>
      <c r="P51" s="81">
        <v>43849.810833333337</v>
      </c>
      <c r="Q51" s="79" t="s">
        <v>338</v>
      </c>
      <c r="R51" s="79"/>
      <c r="S51" s="79"/>
      <c r="T51" s="79" t="s">
        <v>509</v>
      </c>
      <c r="U51" s="79"/>
      <c r="V51" s="82" t="s">
        <v>707</v>
      </c>
      <c r="W51" s="81">
        <v>43849.810833333337</v>
      </c>
      <c r="X51" s="85">
        <v>43849</v>
      </c>
      <c r="Y51" s="87" t="s">
        <v>798</v>
      </c>
      <c r="Z51" s="82" t="s">
        <v>1093</v>
      </c>
      <c r="AA51" s="79"/>
      <c r="AB51" s="79"/>
      <c r="AC51" s="87" t="s">
        <v>1407</v>
      </c>
      <c r="AD51" s="79"/>
      <c r="AE51" s="79" t="b">
        <v>0</v>
      </c>
      <c r="AF51" s="79">
        <v>0</v>
      </c>
      <c r="AG51" s="87" t="s">
        <v>1673</v>
      </c>
      <c r="AH51" s="79" t="b">
        <v>0</v>
      </c>
      <c r="AI51" s="79" t="s">
        <v>1678</v>
      </c>
      <c r="AJ51" s="79"/>
      <c r="AK51" s="87" t="s">
        <v>1673</v>
      </c>
      <c r="AL51" s="79" t="b">
        <v>0</v>
      </c>
      <c r="AM51" s="79">
        <v>3</v>
      </c>
      <c r="AN51" s="87" t="s">
        <v>1637</v>
      </c>
      <c r="AO51" s="79" t="s">
        <v>1682</v>
      </c>
      <c r="AP51" s="79" t="b">
        <v>0</v>
      </c>
      <c r="AQ51" s="87" t="s">
        <v>1637</v>
      </c>
      <c r="AR51" s="79" t="s">
        <v>176</v>
      </c>
      <c r="AS51" s="79">
        <v>0</v>
      </c>
      <c r="AT51" s="79">
        <v>0</v>
      </c>
      <c r="AU51" s="79"/>
      <c r="AV51" s="79"/>
      <c r="AW51" s="79"/>
      <c r="AX51" s="79"/>
      <c r="AY51" s="79"/>
      <c r="AZ51" s="79"/>
      <c r="BA51" s="79"/>
      <c r="BB51" s="79"/>
      <c r="BC51">
        <v>4</v>
      </c>
      <c r="BD51" s="78" t="str">
        <f>REPLACE(INDEX(GroupVertices[Group], MATCH(Edges27[[#This Row],[Vertex 1]],GroupVertices[Vertex],0)),1,1,"")</f>
        <v>1</v>
      </c>
      <c r="BE51" s="78" t="str">
        <f>REPLACE(INDEX(GroupVertices[Group], MATCH(Edges27[[#This Row],[Vertex 2]],GroupVertices[Vertex],0)),1,1,"")</f>
        <v>1</v>
      </c>
      <c r="BF51" s="48">
        <v>0</v>
      </c>
      <c r="BG51" s="49">
        <v>0</v>
      </c>
      <c r="BH51" s="48">
        <v>0</v>
      </c>
      <c r="BI51" s="49">
        <v>0</v>
      </c>
      <c r="BJ51" s="48">
        <v>0</v>
      </c>
      <c r="BK51" s="49">
        <v>0</v>
      </c>
      <c r="BL51" s="48">
        <v>23</v>
      </c>
      <c r="BM51" s="49">
        <v>100</v>
      </c>
      <c r="BN51" s="48">
        <v>23</v>
      </c>
    </row>
    <row r="52" spans="1:66" x14ac:dyDescent="0.25">
      <c r="A52" s="64" t="s">
        <v>248</v>
      </c>
      <c r="B52" s="64" t="s">
        <v>286</v>
      </c>
      <c r="C52" s="65"/>
      <c r="D52" s="66"/>
      <c r="E52" s="67"/>
      <c r="F52" s="68"/>
      <c r="G52" s="65"/>
      <c r="H52" s="69"/>
      <c r="I52" s="70"/>
      <c r="J52" s="70"/>
      <c r="K52" s="34" t="s">
        <v>65</v>
      </c>
      <c r="L52" s="77">
        <v>61</v>
      </c>
      <c r="M52" s="77"/>
      <c r="N52" s="72"/>
      <c r="O52" s="79" t="s">
        <v>315</v>
      </c>
      <c r="P52" s="81">
        <v>43850.827002314814</v>
      </c>
      <c r="Q52" s="79" t="s">
        <v>349</v>
      </c>
      <c r="R52" s="79"/>
      <c r="S52" s="79"/>
      <c r="T52" s="79" t="s">
        <v>519</v>
      </c>
      <c r="U52" s="79"/>
      <c r="V52" s="82" t="s">
        <v>707</v>
      </c>
      <c r="W52" s="81">
        <v>43850.827002314814</v>
      </c>
      <c r="X52" s="85">
        <v>43850</v>
      </c>
      <c r="Y52" s="87" t="s">
        <v>799</v>
      </c>
      <c r="Z52" s="82" t="s">
        <v>1094</v>
      </c>
      <c r="AA52" s="79"/>
      <c r="AB52" s="79"/>
      <c r="AC52" s="87" t="s">
        <v>1408</v>
      </c>
      <c r="AD52" s="79"/>
      <c r="AE52" s="79" t="b">
        <v>0</v>
      </c>
      <c r="AF52" s="79">
        <v>0</v>
      </c>
      <c r="AG52" s="87" t="s">
        <v>1673</v>
      </c>
      <c r="AH52" s="79" t="b">
        <v>0</v>
      </c>
      <c r="AI52" s="79" t="s">
        <v>1678</v>
      </c>
      <c r="AJ52" s="79"/>
      <c r="AK52" s="87" t="s">
        <v>1673</v>
      </c>
      <c r="AL52" s="79" t="b">
        <v>0</v>
      </c>
      <c r="AM52" s="79">
        <v>2</v>
      </c>
      <c r="AN52" s="87" t="s">
        <v>1641</v>
      </c>
      <c r="AO52" s="79" t="s">
        <v>1682</v>
      </c>
      <c r="AP52" s="79" t="b">
        <v>0</v>
      </c>
      <c r="AQ52" s="87" t="s">
        <v>1641</v>
      </c>
      <c r="AR52" s="79" t="s">
        <v>176</v>
      </c>
      <c r="AS52" s="79">
        <v>0</v>
      </c>
      <c r="AT52" s="79">
        <v>0</v>
      </c>
      <c r="AU52" s="79"/>
      <c r="AV52" s="79"/>
      <c r="AW52" s="79"/>
      <c r="AX52" s="79"/>
      <c r="AY52" s="79"/>
      <c r="AZ52" s="79"/>
      <c r="BA52" s="79"/>
      <c r="BB52" s="79"/>
      <c r="BC52">
        <v>1</v>
      </c>
      <c r="BD52" s="78" t="str">
        <f>REPLACE(INDEX(GroupVertices[Group], MATCH(Edges27[[#This Row],[Vertex 1]],GroupVertices[Vertex],0)),1,1,"")</f>
        <v>1</v>
      </c>
      <c r="BE52" s="78" t="str">
        <f>REPLACE(INDEX(GroupVertices[Group], MATCH(Edges27[[#This Row],[Vertex 2]],GroupVertices[Vertex],0)),1,1,"")</f>
        <v>3</v>
      </c>
      <c r="BF52" s="48">
        <v>0</v>
      </c>
      <c r="BG52" s="49">
        <v>0</v>
      </c>
      <c r="BH52" s="48">
        <v>0</v>
      </c>
      <c r="BI52" s="49">
        <v>0</v>
      </c>
      <c r="BJ52" s="48">
        <v>0</v>
      </c>
      <c r="BK52" s="49">
        <v>0</v>
      </c>
      <c r="BL52" s="48">
        <v>26</v>
      </c>
      <c r="BM52" s="49">
        <v>100</v>
      </c>
      <c r="BN52" s="48">
        <v>26</v>
      </c>
    </row>
    <row r="53" spans="1:66" x14ac:dyDescent="0.25">
      <c r="A53" s="64" t="s">
        <v>248</v>
      </c>
      <c r="B53" s="64" t="s">
        <v>276</v>
      </c>
      <c r="C53" s="65"/>
      <c r="D53" s="66"/>
      <c r="E53" s="67"/>
      <c r="F53" s="68"/>
      <c r="G53" s="65"/>
      <c r="H53" s="69"/>
      <c r="I53" s="70"/>
      <c r="J53" s="70"/>
      <c r="K53" s="34" t="s">
        <v>65</v>
      </c>
      <c r="L53" s="77">
        <v>62</v>
      </c>
      <c r="M53" s="77"/>
      <c r="N53" s="72"/>
      <c r="O53" s="79" t="s">
        <v>315</v>
      </c>
      <c r="P53" s="81">
        <v>43850.82708333333</v>
      </c>
      <c r="Q53" s="79" t="s">
        <v>350</v>
      </c>
      <c r="R53" s="79"/>
      <c r="S53" s="79"/>
      <c r="T53" s="79" t="s">
        <v>509</v>
      </c>
      <c r="U53" s="79"/>
      <c r="V53" s="82" t="s">
        <v>707</v>
      </c>
      <c r="W53" s="81">
        <v>43850.82708333333</v>
      </c>
      <c r="X53" s="85">
        <v>43850</v>
      </c>
      <c r="Y53" s="87" t="s">
        <v>800</v>
      </c>
      <c r="Z53" s="82" t="s">
        <v>1095</v>
      </c>
      <c r="AA53" s="79"/>
      <c r="AB53" s="79"/>
      <c r="AC53" s="87" t="s">
        <v>1409</v>
      </c>
      <c r="AD53" s="79"/>
      <c r="AE53" s="79" t="b">
        <v>0</v>
      </c>
      <c r="AF53" s="79">
        <v>0</v>
      </c>
      <c r="AG53" s="87" t="s">
        <v>1673</v>
      </c>
      <c r="AH53" s="79" t="b">
        <v>0</v>
      </c>
      <c r="AI53" s="79" t="s">
        <v>1678</v>
      </c>
      <c r="AJ53" s="79"/>
      <c r="AK53" s="87" t="s">
        <v>1673</v>
      </c>
      <c r="AL53" s="79" t="b">
        <v>0</v>
      </c>
      <c r="AM53" s="79">
        <v>2</v>
      </c>
      <c r="AN53" s="87" t="s">
        <v>1525</v>
      </c>
      <c r="AO53" s="79" t="s">
        <v>1682</v>
      </c>
      <c r="AP53" s="79" t="b">
        <v>0</v>
      </c>
      <c r="AQ53" s="87" t="s">
        <v>1525</v>
      </c>
      <c r="AR53" s="79" t="s">
        <v>176</v>
      </c>
      <c r="AS53" s="79">
        <v>0</v>
      </c>
      <c r="AT53" s="79">
        <v>0</v>
      </c>
      <c r="AU53" s="79"/>
      <c r="AV53" s="79"/>
      <c r="AW53" s="79"/>
      <c r="AX53" s="79"/>
      <c r="AY53" s="79"/>
      <c r="AZ53" s="79"/>
      <c r="BA53" s="79"/>
      <c r="BB53" s="79"/>
      <c r="BC53">
        <v>1</v>
      </c>
      <c r="BD53" s="78" t="str">
        <f>REPLACE(INDEX(GroupVertices[Group], MATCH(Edges27[[#This Row],[Vertex 1]],GroupVertices[Vertex],0)),1,1,"")</f>
        <v>1</v>
      </c>
      <c r="BE53" s="78" t="str">
        <f>REPLACE(INDEX(GroupVertices[Group], MATCH(Edges27[[#This Row],[Vertex 2]],GroupVertices[Vertex],0)),1,1,"")</f>
        <v>1</v>
      </c>
      <c r="BF53" s="48">
        <v>0</v>
      </c>
      <c r="BG53" s="49">
        <v>0</v>
      </c>
      <c r="BH53" s="48">
        <v>0</v>
      </c>
      <c r="BI53" s="49">
        <v>0</v>
      </c>
      <c r="BJ53" s="48">
        <v>0</v>
      </c>
      <c r="BK53" s="49">
        <v>0</v>
      </c>
      <c r="BL53" s="48">
        <v>43</v>
      </c>
      <c r="BM53" s="49">
        <v>100</v>
      </c>
      <c r="BN53" s="48">
        <v>43</v>
      </c>
    </row>
    <row r="54" spans="1:66" x14ac:dyDescent="0.25">
      <c r="A54" s="64" t="s">
        <v>248</v>
      </c>
      <c r="B54" s="64" t="s">
        <v>277</v>
      </c>
      <c r="C54" s="65"/>
      <c r="D54" s="66"/>
      <c r="E54" s="67"/>
      <c r="F54" s="68"/>
      <c r="G54" s="65"/>
      <c r="H54" s="69"/>
      <c r="I54" s="70"/>
      <c r="J54" s="70"/>
      <c r="K54" s="34" t="s">
        <v>65</v>
      </c>
      <c r="L54" s="77">
        <v>64</v>
      </c>
      <c r="M54" s="77"/>
      <c r="N54" s="72"/>
      <c r="O54" s="79" t="s">
        <v>313</v>
      </c>
      <c r="P54" s="81">
        <v>43851.301666666666</v>
      </c>
      <c r="Q54" s="79" t="s">
        <v>351</v>
      </c>
      <c r="R54" s="79"/>
      <c r="S54" s="79"/>
      <c r="T54" s="79" t="s">
        <v>511</v>
      </c>
      <c r="U54" s="79"/>
      <c r="V54" s="82" t="s">
        <v>707</v>
      </c>
      <c r="W54" s="81">
        <v>43851.301666666666</v>
      </c>
      <c r="X54" s="85">
        <v>43851</v>
      </c>
      <c r="Y54" s="87" t="s">
        <v>801</v>
      </c>
      <c r="Z54" s="82" t="s">
        <v>1096</v>
      </c>
      <c r="AA54" s="79"/>
      <c r="AB54" s="79"/>
      <c r="AC54" s="87" t="s">
        <v>1410</v>
      </c>
      <c r="AD54" s="79"/>
      <c r="AE54" s="79" t="b">
        <v>0</v>
      </c>
      <c r="AF54" s="79">
        <v>0</v>
      </c>
      <c r="AG54" s="87" t="s">
        <v>1673</v>
      </c>
      <c r="AH54" s="79" t="b">
        <v>0</v>
      </c>
      <c r="AI54" s="79" t="s">
        <v>1678</v>
      </c>
      <c r="AJ54" s="79"/>
      <c r="AK54" s="87" t="s">
        <v>1673</v>
      </c>
      <c r="AL54" s="79" t="b">
        <v>0</v>
      </c>
      <c r="AM54" s="79">
        <v>2</v>
      </c>
      <c r="AN54" s="87" t="s">
        <v>1640</v>
      </c>
      <c r="AO54" s="79" t="s">
        <v>1685</v>
      </c>
      <c r="AP54" s="79" t="b">
        <v>0</v>
      </c>
      <c r="AQ54" s="87" t="s">
        <v>1640</v>
      </c>
      <c r="AR54" s="79" t="s">
        <v>176</v>
      </c>
      <c r="AS54" s="79">
        <v>0</v>
      </c>
      <c r="AT54" s="79">
        <v>0</v>
      </c>
      <c r="AU54" s="79"/>
      <c r="AV54" s="79"/>
      <c r="AW54" s="79"/>
      <c r="AX54" s="79"/>
      <c r="AY54" s="79"/>
      <c r="AZ54" s="79"/>
      <c r="BA54" s="79"/>
      <c r="BB54" s="79"/>
      <c r="BC54">
        <v>4</v>
      </c>
      <c r="BD54" s="78" t="str">
        <f>REPLACE(INDEX(GroupVertices[Group], MATCH(Edges27[[#This Row],[Vertex 1]],GroupVertices[Vertex],0)),1,1,"")</f>
        <v>1</v>
      </c>
      <c r="BE54" s="78" t="str">
        <f>REPLACE(INDEX(GroupVertices[Group], MATCH(Edges27[[#This Row],[Vertex 2]],GroupVertices[Vertex],0)),1,1,"")</f>
        <v>1</v>
      </c>
      <c r="BF54" s="48">
        <v>0</v>
      </c>
      <c r="BG54" s="49">
        <v>0</v>
      </c>
      <c r="BH54" s="48">
        <v>0</v>
      </c>
      <c r="BI54" s="49">
        <v>0</v>
      </c>
      <c r="BJ54" s="48">
        <v>0</v>
      </c>
      <c r="BK54" s="49">
        <v>0</v>
      </c>
      <c r="BL54" s="48">
        <v>31</v>
      </c>
      <c r="BM54" s="49">
        <v>100</v>
      </c>
      <c r="BN54" s="48">
        <v>31</v>
      </c>
    </row>
    <row r="55" spans="1:66" x14ac:dyDescent="0.25">
      <c r="A55" s="64" t="s">
        <v>249</v>
      </c>
      <c r="B55" s="64" t="s">
        <v>268</v>
      </c>
      <c r="C55" s="65"/>
      <c r="D55" s="66"/>
      <c r="E55" s="67"/>
      <c r="F55" s="68"/>
      <c r="G55" s="65"/>
      <c r="H55" s="69"/>
      <c r="I55" s="70"/>
      <c r="J55" s="70"/>
      <c r="K55" s="34" t="s">
        <v>65</v>
      </c>
      <c r="L55" s="77">
        <v>65</v>
      </c>
      <c r="M55" s="77"/>
      <c r="N55" s="72"/>
      <c r="O55" s="79" t="s">
        <v>313</v>
      </c>
      <c r="P55" s="81">
        <v>43851.503865740742</v>
      </c>
      <c r="Q55" s="79" t="s">
        <v>352</v>
      </c>
      <c r="R55" s="79"/>
      <c r="S55" s="79"/>
      <c r="T55" s="79" t="s">
        <v>520</v>
      </c>
      <c r="U55" s="79"/>
      <c r="V55" s="82" t="s">
        <v>708</v>
      </c>
      <c r="W55" s="81">
        <v>43851.503865740742</v>
      </c>
      <c r="X55" s="85">
        <v>43851</v>
      </c>
      <c r="Y55" s="87" t="s">
        <v>802</v>
      </c>
      <c r="Z55" s="82" t="s">
        <v>1097</v>
      </c>
      <c r="AA55" s="79"/>
      <c r="AB55" s="79"/>
      <c r="AC55" s="87" t="s">
        <v>1411</v>
      </c>
      <c r="AD55" s="79"/>
      <c r="AE55" s="79" t="b">
        <v>0</v>
      </c>
      <c r="AF55" s="79">
        <v>0</v>
      </c>
      <c r="AG55" s="87" t="s">
        <v>1673</v>
      </c>
      <c r="AH55" s="79" t="b">
        <v>0</v>
      </c>
      <c r="AI55" s="79" t="s">
        <v>1678</v>
      </c>
      <c r="AJ55" s="79"/>
      <c r="AK55" s="87" t="s">
        <v>1673</v>
      </c>
      <c r="AL55" s="79" t="b">
        <v>0</v>
      </c>
      <c r="AM55" s="79">
        <v>2</v>
      </c>
      <c r="AN55" s="87" t="s">
        <v>1461</v>
      </c>
      <c r="AO55" s="79" t="s">
        <v>1681</v>
      </c>
      <c r="AP55" s="79" t="b">
        <v>0</v>
      </c>
      <c r="AQ55" s="87" t="s">
        <v>1461</v>
      </c>
      <c r="AR55" s="79" t="s">
        <v>176</v>
      </c>
      <c r="AS55" s="79">
        <v>0</v>
      </c>
      <c r="AT55" s="79">
        <v>0</v>
      </c>
      <c r="AU55" s="79"/>
      <c r="AV55" s="79"/>
      <c r="AW55" s="79"/>
      <c r="AX55" s="79"/>
      <c r="AY55" s="79"/>
      <c r="AZ55" s="79"/>
      <c r="BA55" s="79"/>
      <c r="BB55" s="79"/>
      <c r="BC55">
        <v>1</v>
      </c>
      <c r="BD55" s="78" t="str">
        <f>REPLACE(INDEX(GroupVertices[Group], MATCH(Edges27[[#This Row],[Vertex 1]],GroupVertices[Vertex],0)),1,1,"")</f>
        <v>4</v>
      </c>
      <c r="BE55" s="78" t="str">
        <f>REPLACE(INDEX(GroupVertices[Group], MATCH(Edges27[[#This Row],[Vertex 2]],GroupVertices[Vertex],0)),1,1,"")</f>
        <v>4</v>
      </c>
      <c r="BF55" s="48">
        <v>0</v>
      </c>
      <c r="BG55" s="49">
        <v>0</v>
      </c>
      <c r="BH55" s="48">
        <v>0</v>
      </c>
      <c r="BI55" s="49">
        <v>0</v>
      </c>
      <c r="BJ55" s="48">
        <v>0</v>
      </c>
      <c r="BK55" s="49">
        <v>0</v>
      </c>
      <c r="BL55" s="48">
        <v>30</v>
      </c>
      <c r="BM55" s="49">
        <v>100</v>
      </c>
      <c r="BN55" s="48">
        <v>30</v>
      </c>
    </row>
    <row r="56" spans="1:66" x14ac:dyDescent="0.25">
      <c r="A56" s="64" t="s">
        <v>250</v>
      </c>
      <c r="B56" s="64" t="s">
        <v>277</v>
      </c>
      <c r="C56" s="65"/>
      <c r="D56" s="66"/>
      <c r="E56" s="67"/>
      <c r="F56" s="68"/>
      <c r="G56" s="65"/>
      <c r="H56" s="69"/>
      <c r="I56" s="70"/>
      <c r="J56" s="70"/>
      <c r="K56" s="34" t="s">
        <v>65</v>
      </c>
      <c r="L56" s="77">
        <v>66</v>
      </c>
      <c r="M56" s="77"/>
      <c r="N56" s="72"/>
      <c r="O56" s="79" t="s">
        <v>313</v>
      </c>
      <c r="P56" s="81">
        <v>43851.545370370368</v>
      </c>
      <c r="Q56" s="79" t="s">
        <v>353</v>
      </c>
      <c r="R56" s="79"/>
      <c r="S56" s="79"/>
      <c r="T56" s="79" t="s">
        <v>508</v>
      </c>
      <c r="U56" s="79"/>
      <c r="V56" s="82" t="s">
        <v>709</v>
      </c>
      <c r="W56" s="81">
        <v>43851.545370370368</v>
      </c>
      <c r="X56" s="85">
        <v>43851</v>
      </c>
      <c r="Y56" s="87" t="s">
        <v>803</v>
      </c>
      <c r="Z56" s="82" t="s">
        <v>1098</v>
      </c>
      <c r="AA56" s="79"/>
      <c r="AB56" s="79"/>
      <c r="AC56" s="87" t="s">
        <v>1412</v>
      </c>
      <c r="AD56" s="79"/>
      <c r="AE56" s="79" t="b">
        <v>0</v>
      </c>
      <c r="AF56" s="79">
        <v>0</v>
      </c>
      <c r="AG56" s="87" t="s">
        <v>1673</v>
      </c>
      <c r="AH56" s="79" t="b">
        <v>0</v>
      </c>
      <c r="AI56" s="79" t="s">
        <v>1678</v>
      </c>
      <c r="AJ56" s="79"/>
      <c r="AK56" s="87" t="s">
        <v>1673</v>
      </c>
      <c r="AL56" s="79" t="b">
        <v>0</v>
      </c>
      <c r="AM56" s="79">
        <v>6</v>
      </c>
      <c r="AN56" s="87" t="s">
        <v>1633</v>
      </c>
      <c r="AO56" s="79" t="s">
        <v>1681</v>
      </c>
      <c r="AP56" s="79" t="b">
        <v>0</v>
      </c>
      <c r="AQ56" s="87" t="s">
        <v>1633</v>
      </c>
      <c r="AR56" s="79" t="s">
        <v>176</v>
      </c>
      <c r="AS56" s="79">
        <v>0</v>
      </c>
      <c r="AT56" s="79">
        <v>0</v>
      </c>
      <c r="AU56" s="79"/>
      <c r="AV56" s="79"/>
      <c r="AW56" s="79"/>
      <c r="AX56" s="79"/>
      <c r="AY56" s="79"/>
      <c r="AZ56" s="79"/>
      <c r="BA56" s="79"/>
      <c r="BB56" s="79"/>
      <c r="BC56">
        <v>1</v>
      </c>
      <c r="BD56" s="78" t="str">
        <f>REPLACE(INDEX(GroupVertices[Group], MATCH(Edges27[[#This Row],[Vertex 1]],GroupVertices[Vertex],0)),1,1,"")</f>
        <v>1</v>
      </c>
      <c r="BE56" s="78" t="str">
        <f>REPLACE(INDEX(GroupVertices[Group], MATCH(Edges27[[#This Row],[Vertex 2]],GroupVertices[Vertex],0)),1,1,"")</f>
        <v>1</v>
      </c>
      <c r="BF56" s="48">
        <v>0</v>
      </c>
      <c r="BG56" s="49">
        <v>0</v>
      </c>
      <c r="BH56" s="48">
        <v>0</v>
      </c>
      <c r="BI56" s="49">
        <v>0</v>
      </c>
      <c r="BJ56" s="48">
        <v>0</v>
      </c>
      <c r="BK56" s="49">
        <v>0</v>
      </c>
      <c r="BL56" s="48">
        <v>28</v>
      </c>
      <c r="BM56" s="49">
        <v>100</v>
      </c>
      <c r="BN56" s="48">
        <v>28</v>
      </c>
    </row>
    <row r="57" spans="1:66" x14ac:dyDescent="0.25">
      <c r="A57" s="64" t="s">
        <v>251</v>
      </c>
      <c r="B57" s="64" t="s">
        <v>302</v>
      </c>
      <c r="C57" s="65"/>
      <c r="D57" s="66"/>
      <c r="E57" s="67"/>
      <c r="F57" s="68"/>
      <c r="G57" s="65"/>
      <c r="H57" s="69"/>
      <c r="I57" s="70"/>
      <c r="J57" s="70"/>
      <c r="K57" s="34" t="s">
        <v>65</v>
      </c>
      <c r="L57" s="77">
        <v>67</v>
      </c>
      <c r="M57" s="77"/>
      <c r="N57" s="72"/>
      <c r="O57" s="79" t="s">
        <v>316</v>
      </c>
      <c r="P57" s="81">
        <v>43848.713310185187</v>
      </c>
      <c r="Q57" s="79" t="s">
        <v>354</v>
      </c>
      <c r="R57" s="82" t="s">
        <v>466</v>
      </c>
      <c r="S57" s="79" t="s">
        <v>498</v>
      </c>
      <c r="T57" s="79" t="s">
        <v>521</v>
      </c>
      <c r="U57" s="82" t="s">
        <v>560</v>
      </c>
      <c r="V57" s="82" t="s">
        <v>560</v>
      </c>
      <c r="W57" s="81">
        <v>43848.713310185187</v>
      </c>
      <c r="X57" s="85">
        <v>43848</v>
      </c>
      <c r="Y57" s="87" t="s">
        <v>804</v>
      </c>
      <c r="Z57" s="82" t="s">
        <v>1099</v>
      </c>
      <c r="AA57" s="79"/>
      <c r="AB57" s="79"/>
      <c r="AC57" s="87" t="s">
        <v>1413</v>
      </c>
      <c r="AD57" s="79"/>
      <c r="AE57" s="79" t="b">
        <v>0</v>
      </c>
      <c r="AF57" s="79">
        <v>0</v>
      </c>
      <c r="AG57" s="87" t="s">
        <v>1674</v>
      </c>
      <c r="AH57" s="79" t="b">
        <v>0</v>
      </c>
      <c r="AI57" s="79" t="s">
        <v>1678</v>
      </c>
      <c r="AJ57" s="79"/>
      <c r="AK57" s="87" t="s">
        <v>1673</v>
      </c>
      <c r="AL57" s="79" t="b">
        <v>0</v>
      </c>
      <c r="AM57" s="79">
        <v>0</v>
      </c>
      <c r="AN57" s="87" t="s">
        <v>1673</v>
      </c>
      <c r="AO57" s="79" t="s">
        <v>1686</v>
      </c>
      <c r="AP57" s="79" t="b">
        <v>0</v>
      </c>
      <c r="AQ57" s="87" t="s">
        <v>1413</v>
      </c>
      <c r="AR57" s="79" t="s">
        <v>176</v>
      </c>
      <c r="AS57" s="79">
        <v>0</v>
      </c>
      <c r="AT57" s="79">
        <v>0</v>
      </c>
      <c r="AU57" s="79"/>
      <c r="AV57" s="79"/>
      <c r="AW57" s="79"/>
      <c r="AX57" s="79"/>
      <c r="AY57" s="79"/>
      <c r="AZ57" s="79"/>
      <c r="BA57" s="79"/>
      <c r="BB57" s="79"/>
      <c r="BC57">
        <v>1</v>
      </c>
      <c r="BD57" s="78" t="str">
        <f>REPLACE(INDEX(GroupVertices[Group], MATCH(Edges27[[#This Row],[Vertex 1]],GroupVertices[Vertex],0)),1,1,"")</f>
        <v>2</v>
      </c>
      <c r="BE57" s="78" t="str">
        <f>REPLACE(INDEX(GroupVertices[Group], MATCH(Edges27[[#This Row],[Vertex 2]],GroupVertices[Vertex],0)),1,1,"")</f>
        <v>2</v>
      </c>
      <c r="BF57" s="48">
        <v>0</v>
      </c>
      <c r="BG57" s="49">
        <v>0</v>
      </c>
      <c r="BH57" s="48">
        <v>0</v>
      </c>
      <c r="BI57" s="49">
        <v>0</v>
      </c>
      <c r="BJ57" s="48">
        <v>0</v>
      </c>
      <c r="BK57" s="49">
        <v>0</v>
      </c>
      <c r="BL57" s="48">
        <v>42</v>
      </c>
      <c r="BM57" s="49">
        <v>100</v>
      </c>
      <c r="BN57" s="48">
        <v>42</v>
      </c>
    </row>
    <row r="58" spans="1:66" x14ac:dyDescent="0.25">
      <c r="A58" s="64" t="s">
        <v>251</v>
      </c>
      <c r="B58" s="64" t="s">
        <v>277</v>
      </c>
      <c r="C58" s="65"/>
      <c r="D58" s="66"/>
      <c r="E58" s="67"/>
      <c r="F58" s="68"/>
      <c r="G58" s="65"/>
      <c r="H58" s="69"/>
      <c r="I58" s="70"/>
      <c r="J58" s="70"/>
      <c r="K58" s="34" t="s">
        <v>65</v>
      </c>
      <c r="L58" s="77">
        <v>68</v>
      </c>
      <c r="M58" s="77"/>
      <c r="N58" s="72"/>
      <c r="O58" s="79" t="s">
        <v>313</v>
      </c>
      <c r="P58" s="81">
        <v>43846.456736111111</v>
      </c>
      <c r="Q58" s="79" t="s">
        <v>355</v>
      </c>
      <c r="R58" s="79"/>
      <c r="S58" s="79"/>
      <c r="T58" s="79" t="s">
        <v>509</v>
      </c>
      <c r="U58" s="79"/>
      <c r="V58" s="82" t="s">
        <v>710</v>
      </c>
      <c r="W58" s="81">
        <v>43846.456736111111</v>
      </c>
      <c r="X58" s="85">
        <v>43846</v>
      </c>
      <c r="Y58" s="87" t="s">
        <v>805</v>
      </c>
      <c r="Z58" s="82" t="s">
        <v>1100</v>
      </c>
      <c r="AA58" s="79"/>
      <c r="AB58" s="79"/>
      <c r="AC58" s="87" t="s">
        <v>1414</v>
      </c>
      <c r="AD58" s="79"/>
      <c r="AE58" s="79" t="b">
        <v>0</v>
      </c>
      <c r="AF58" s="79">
        <v>0</v>
      </c>
      <c r="AG58" s="87" t="s">
        <v>1673</v>
      </c>
      <c r="AH58" s="79" t="b">
        <v>0</v>
      </c>
      <c r="AI58" s="79" t="s">
        <v>1678</v>
      </c>
      <c r="AJ58" s="79"/>
      <c r="AK58" s="87" t="s">
        <v>1673</v>
      </c>
      <c r="AL58" s="79" t="b">
        <v>0</v>
      </c>
      <c r="AM58" s="79">
        <v>2</v>
      </c>
      <c r="AN58" s="87" t="s">
        <v>1632</v>
      </c>
      <c r="AO58" s="79" t="s">
        <v>1679</v>
      </c>
      <c r="AP58" s="79" t="b">
        <v>0</v>
      </c>
      <c r="AQ58" s="87" t="s">
        <v>1632</v>
      </c>
      <c r="AR58" s="79" t="s">
        <v>176</v>
      </c>
      <c r="AS58" s="79">
        <v>0</v>
      </c>
      <c r="AT58" s="79">
        <v>0</v>
      </c>
      <c r="AU58" s="79"/>
      <c r="AV58" s="79"/>
      <c r="AW58" s="79"/>
      <c r="AX58" s="79"/>
      <c r="AY58" s="79"/>
      <c r="AZ58" s="79"/>
      <c r="BA58" s="79"/>
      <c r="BB58" s="79"/>
      <c r="BC58">
        <v>2</v>
      </c>
      <c r="BD58" s="78" t="str">
        <f>REPLACE(INDEX(GroupVertices[Group], MATCH(Edges27[[#This Row],[Vertex 1]],GroupVertices[Vertex],0)),1,1,"")</f>
        <v>2</v>
      </c>
      <c r="BE58" s="78" t="str">
        <f>REPLACE(INDEX(GroupVertices[Group], MATCH(Edges27[[#This Row],[Vertex 2]],GroupVertices[Vertex],0)),1,1,"")</f>
        <v>1</v>
      </c>
      <c r="BF58" s="48">
        <v>0</v>
      </c>
      <c r="BG58" s="49">
        <v>0</v>
      </c>
      <c r="BH58" s="48">
        <v>1</v>
      </c>
      <c r="BI58" s="49">
        <v>2.7777777777777777</v>
      </c>
      <c r="BJ58" s="48">
        <v>0</v>
      </c>
      <c r="BK58" s="49">
        <v>0</v>
      </c>
      <c r="BL58" s="48">
        <v>35</v>
      </c>
      <c r="BM58" s="49">
        <v>97.222222222222229</v>
      </c>
      <c r="BN58" s="48">
        <v>36</v>
      </c>
    </row>
    <row r="59" spans="1:66" x14ac:dyDescent="0.25">
      <c r="A59" s="64" t="s">
        <v>251</v>
      </c>
      <c r="B59" s="64" t="s">
        <v>277</v>
      </c>
      <c r="C59" s="65"/>
      <c r="D59" s="66"/>
      <c r="E59" s="67"/>
      <c r="F59" s="68"/>
      <c r="G59" s="65"/>
      <c r="H59" s="69"/>
      <c r="I59" s="70"/>
      <c r="J59" s="70"/>
      <c r="K59" s="34" t="s">
        <v>65</v>
      </c>
      <c r="L59" s="77">
        <v>69</v>
      </c>
      <c r="M59" s="77"/>
      <c r="N59" s="72"/>
      <c r="O59" s="79" t="s">
        <v>314</v>
      </c>
      <c r="P59" s="81">
        <v>43846.546643518515</v>
      </c>
      <c r="Q59" s="79" t="s">
        <v>356</v>
      </c>
      <c r="R59" s="82" t="s">
        <v>466</v>
      </c>
      <c r="S59" s="79" t="s">
        <v>498</v>
      </c>
      <c r="T59" s="79" t="s">
        <v>522</v>
      </c>
      <c r="U59" s="82" t="s">
        <v>561</v>
      </c>
      <c r="V59" s="82" t="s">
        <v>561</v>
      </c>
      <c r="W59" s="81">
        <v>43846.546643518515</v>
      </c>
      <c r="X59" s="85">
        <v>43846</v>
      </c>
      <c r="Y59" s="87" t="s">
        <v>806</v>
      </c>
      <c r="Z59" s="82" t="s">
        <v>1101</v>
      </c>
      <c r="AA59" s="79"/>
      <c r="AB59" s="79"/>
      <c r="AC59" s="87" t="s">
        <v>1415</v>
      </c>
      <c r="AD59" s="79"/>
      <c r="AE59" s="79" t="b">
        <v>0</v>
      </c>
      <c r="AF59" s="79">
        <v>1</v>
      </c>
      <c r="AG59" s="87" t="s">
        <v>1673</v>
      </c>
      <c r="AH59" s="79" t="b">
        <v>0</v>
      </c>
      <c r="AI59" s="79" t="s">
        <v>1678</v>
      </c>
      <c r="AJ59" s="79"/>
      <c r="AK59" s="87" t="s">
        <v>1673</v>
      </c>
      <c r="AL59" s="79" t="b">
        <v>0</v>
      </c>
      <c r="AM59" s="79">
        <v>0</v>
      </c>
      <c r="AN59" s="87" t="s">
        <v>1673</v>
      </c>
      <c r="AO59" s="79" t="s">
        <v>1686</v>
      </c>
      <c r="AP59" s="79" t="b">
        <v>0</v>
      </c>
      <c r="AQ59" s="87" t="s">
        <v>1415</v>
      </c>
      <c r="AR59" s="79" t="s">
        <v>176</v>
      </c>
      <c r="AS59" s="79">
        <v>0</v>
      </c>
      <c r="AT59" s="79">
        <v>0</v>
      </c>
      <c r="AU59" s="79"/>
      <c r="AV59" s="79"/>
      <c r="AW59" s="79"/>
      <c r="AX59" s="79"/>
      <c r="AY59" s="79"/>
      <c r="AZ59" s="79"/>
      <c r="BA59" s="79"/>
      <c r="BB59" s="79"/>
      <c r="BC59">
        <v>10</v>
      </c>
      <c r="BD59" s="78" t="str">
        <f>REPLACE(INDEX(GroupVertices[Group], MATCH(Edges27[[#This Row],[Vertex 1]],GroupVertices[Vertex],0)),1,1,"")</f>
        <v>2</v>
      </c>
      <c r="BE59" s="78" t="str">
        <f>REPLACE(INDEX(GroupVertices[Group], MATCH(Edges27[[#This Row],[Vertex 2]],GroupVertices[Vertex],0)),1,1,"")</f>
        <v>1</v>
      </c>
      <c r="BF59" s="48"/>
      <c r="BG59" s="49"/>
      <c r="BH59" s="48"/>
      <c r="BI59" s="49"/>
      <c r="BJ59" s="48"/>
      <c r="BK59" s="49"/>
      <c r="BL59" s="48"/>
      <c r="BM59" s="49"/>
      <c r="BN59" s="48"/>
    </row>
    <row r="60" spans="1:66" x14ac:dyDescent="0.25">
      <c r="A60" s="64" t="s">
        <v>251</v>
      </c>
      <c r="B60" s="64" t="s">
        <v>277</v>
      </c>
      <c r="C60" s="65"/>
      <c r="D60" s="66"/>
      <c r="E60" s="67"/>
      <c r="F60" s="68"/>
      <c r="G60" s="65"/>
      <c r="H60" s="69"/>
      <c r="I60" s="70"/>
      <c r="J60" s="70"/>
      <c r="K60" s="34" t="s">
        <v>65</v>
      </c>
      <c r="L60" s="77">
        <v>71</v>
      </c>
      <c r="M60" s="77"/>
      <c r="N60" s="72"/>
      <c r="O60" s="79" t="s">
        <v>314</v>
      </c>
      <c r="P60" s="81">
        <v>43846.713310185187</v>
      </c>
      <c r="Q60" s="79" t="s">
        <v>357</v>
      </c>
      <c r="R60" s="82" t="s">
        <v>466</v>
      </c>
      <c r="S60" s="79" t="s">
        <v>498</v>
      </c>
      <c r="T60" s="79" t="s">
        <v>523</v>
      </c>
      <c r="U60" s="82" t="s">
        <v>562</v>
      </c>
      <c r="V60" s="82" t="s">
        <v>562</v>
      </c>
      <c r="W60" s="81">
        <v>43846.713310185187</v>
      </c>
      <c r="X60" s="85">
        <v>43846</v>
      </c>
      <c r="Y60" s="87" t="s">
        <v>804</v>
      </c>
      <c r="Z60" s="82" t="s">
        <v>1102</v>
      </c>
      <c r="AA60" s="79"/>
      <c r="AB60" s="79"/>
      <c r="AC60" s="87" t="s">
        <v>1416</v>
      </c>
      <c r="AD60" s="79"/>
      <c r="AE60" s="79" t="b">
        <v>0</v>
      </c>
      <c r="AF60" s="79">
        <v>2</v>
      </c>
      <c r="AG60" s="87" t="s">
        <v>1673</v>
      </c>
      <c r="AH60" s="79" t="b">
        <v>0</v>
      </c>
      <c r="AI60" s="79" t="s">
        <v>1678</v>
      </c>
      <c r="AJ60" s="79"/>
      <c r="AK60" s="87" t="s">
        <v>1673</v>
      </c>
      <c r="AL60" s="79" t="b">
        <v>0</v>
      </c>
      <c r="AM60" s="79">
        <v>1</v>
      </c>
      <c r="AN60" s="87" t="s">
        <v>1673</v>
      </c>
      <c r="AO60" s="79" t="s">
        <v>1686</v>
      </c>
      <c r="AP60" s="79" t="b">
        <v>0</v>
      </c>
      <c r="AQ60" s="87" t="s">
        <v>1416</v>
      </c>
      <c r="AR60" s="79" t="s">
        <v>176</v>
      </c>
      <c r="AS60" s="79">
        <v>0</v>
      </c>
      <c r="AT60" s="79">
        <v>0</v>
      </c>
      <c r="AU60" s="79"/>
      <c r="AV60" s="79"/>
      <c r="AW60" s="79"/>
      <c r="AX60" s="79"/>
      <c r="AY60" s="79"/>
      <c r="AZ60" s="79"/>
      <c r="BA60" s="79"/>
      <c r="BB60" s="79"/>
      <c r="BC60">
        <v>10</v>
      </c>
      <c r="BD60" s="78" t="str">
        <f>REPLACE(INDEX(GroupVertices[Group], MATCH(Edges27[[#This Row],[Vertex 1]],GroupVertices[Vertex],0)),1,1,"")</f>
        <v>2</v>
      </c>
      <c r="BE60" s="78" t="str">
        <f>REPLACE(INDEX(GroupVertices[Group], MATCH(Edges27[[#This Row],[Vertex 2]],GroupVertices[Vertex],0)),1,1,"")</f>
        <v>1</v>
      </c>
      <c r="BF60" s="48"/>
      <c r="BG60" s="49"/>
      <c r="BH60" s="48"/>
      <c r="BI60" s="49"/>
      <c r="BJ60" s="48"/>
      <c r="BK60" s="49"/>
      <c r="BL60" s="48"/>
      <c r="BM60" s="49"/>
      <c r="BN60" s="48"/>
    </row>
    <row r="61" spans="1:66" x14ac:dyDescent="0.25">
      <c r="A61" s="64" t="s">
        <v>251</v>
      </c>
      <c r="B61" s="64" t="s">
        <v>290</v>
      </c>
      <c r="C61" s="65"/>
      <c r="D61" s="66"/>
      <c r="E61" s="67"/>
      <c r="F61" s="68"/>
      <c r="G61" s="65"/>
      <c r="H61" s="69"/>
      <c r="I61" s="70"/>
      <c r="J61" s="70"/>
      <c r="K61" s="34" t="s">
        <v>65</v>
      </c>
      <c r="L61" s="77">
        <v>73</v>
      </c>
      <c r="M61" s="77"/>
      <c r="N61" s="72"/>
      <c r="O61" s="79" t="s">
        <v>315</v>
      </c>
      <c r="P61" s="81">
        <v>43847.374618055554</v>
      </c>
      <c r="Q61" s="79" t="s">
        <v>358</v>
      </c>
      <c r="R61" s="79"/>
      <c r="S61" s="79"/>
      <c r="T61" s="79" t="s">
        <v>509</v>
      </c>
      <c r="U61" s="79"/>
      <c r="V61" s="82" t="s">
        <v>710</v>
      </c>
      <c r="W61" s="81">
        <v>43847.374618055554</v>
      </c>
      <c r="X61" s="85">
        <v>43847</v>
      </c>
      <c r="Y61" s="87" t="s">
        <v>807</v>
      </c>
      <c r="Z61" s="82" t="s">
        <v>1103</v>
      </c>
      <c r="AA61" s="79"/>
      <c r="AB61" s="79"/>
      <c r="AC61" s="87" t="s">
        <v>1417</v>
      </c>
      <c r="AD61" s="79"/>
      <c r="AE61" s="79" t="b">
        <v>0</v>
      </c>
      <c r="AF61" s="79">
        <v>0</v>
      </c>
      <c r="AG61" s="87" t="s">
        <v>1673</v>
      </c>
      <c r="AH61" s="79" t="b">
        <v>0</v>
      </c>
      <c r="AI61" s="79" t="s">
        <v>1678</v>
      </c>
      <c r="AJ61" s="79"/>
      <c r="AK61" s="87" t="s">
        <v>1673</v>
      </c>
      <c r="AL61" s="79" t="b">
        <v>0</v>
      </c>
      <c r="AM61" s="79">
        <v>2</v>
      </c>
      <c r="AN61" s="87" t="s">
        <v>1635</v>
      </c>
      <c r="AO61" s="79" t="s">
        <v>1681</v>
      </c>
      <c r="AP61" s="79" t="b">
        <v>0</v>
      </c>
      <c r="AQ61" s="87" t="s">
        <v>1635</v>
      </c>
      <c r="AR61" s="79" t="s">
        <v>176</v>
      </c>
      <c r="AS61" s="79">
        <v>0</v>
      </c>
      <c r="AT61" s="79">
        <v>0</v>
      </c>
      <c r="AU61" s="79"/>
      <c r="AV61" s="79"/>
      <c r="AW61" s="79"/>
      <c r="AX61" s="79"/>
      <c r="AY61" s="79"/>
      <c r="AZ61" s="79"/>
      <c r="BA61" s="79"/>
      <c r="BB61" s="79"/>
      <c r="BC61">
        <v>1</v>
      </c>
      <c r="BD61" s="78" t="str">
        <f>REPLACE(INDEX(GroupVertices[Group], MATCH(Edges27[[#This Row],[Vertex 1]],GroupVertices[Vertex],0)),1,1,"")</f>
        <v>2</v>
      </c>
      <c r="BE61" s="78" t="str">
        <f>REPLACE(INDEX(GroupVertices[Group], MATCH(Edges27[[#This Row],[Vertex 2]],GroupVertices[Vertex],0)),1,1,"")</f>
        <v>2</v>
      </c>
      <c r="BF61" s="48">
        <v>1</v>
      </c>
      <c r="BG61" s="49">
        <v>2.2222222222222223</v>
      </c>
      <c r="BH61" s="48">
        <v>0</v>
      </c>
      <c r="BI61" s="49">
        <v>0</v>
      </c>
      <c r="BJ61" s="48">
        <v>0</v>
      </c>
      <c r="BK61" s="49">
        <v>0</v>
      </c>
      <c r="BL61" s="48">
        <v>44</v>
      </c>
      <c r="BM61" s="49">
        <v>97.777777777777771</v>
      </c>
      <c r="BN61" s="48">
        <v>45</v>
      </c>
    </row>
    <row r="62" spans="1:66" x14ac:dyDescent="0.25">
      <c r="A62" s="64" t="s">
        <v>251</v>
      </c>
      <c r="B62" s="64" t="s">
        <v>277</v>
      </c>
      <c r="C62" s="65"/>
      <c r="D62" s="66"/>
      <c r="E62" s="67"/>
      <c r="F62" s="68"/>
      <c r="G62" s="65"/>
      <c r="H62" s="69"/>
      <c r="I62" s="70"/>
      <c r="J62" s="70"/>
      <c r="K62" s="34" t="s">
        <v>65</v>
      </c>
      <c r="L62" s="77">
        <v>74</v>
      </c>
      <c r="M62" s="77"/>
      <c r="N62" s="72"/>
      <c r="O62" s="79" t="s">
        <v>314</v>
      </c>
      <c r="P62" s="81">
        <v>43847.546631944446</v>
      </c>
      <c r="Q62" s="79" t="s">
        <v>359</v>
      </c>
      <c r="R62" s="82" t="s">
        <v>466</v>
      </c>
      <c r="S62" s="79" t="s">
        <v>498</v>
      </c>
      <c r="T62" s="79" t="s">
        <v>513</v>
      </c>
      <c r="U62" s="82" t="s">
        <v>563</v>
      </c>
      <c r="V62" s="82" t="s">
        <v>563</v>
      </c>
      <c r="W62" s="81">
        <v>43847.546631944446</v>
      </c>
      <c r="X62" s="85">
        <v>43847</v>
      </c>
      <c r="Y62" s="87" t="s">
        <v>808</v>
      </c>
      <c r="Z62" s="82" t="s">
        <v>1104</v>
      </c>
      <c r="AA62" s="79"/>
      <c r="AB62" s="79"/>
      <c r="AC62" s="87" t="s">
        <v>1418</v>
      </c>
      <c r="AD62" s="79"/>
      <c r="AE62" s="79" t="b">
        <v>0</v>
      </c>
      <c r="AF62" s="79">
        <v>1</v>
      </c>
      <c r="AG62" s="87" t="s">
        <v>1673</v>
      </c>
      <c r="AH62" s="79" t="b">
        <v>0</v>
      </c>
      <c r="AI62" s="79" t="s">
        <v>1678</v>
      </c>
      <c r="AJ62" s="79"/>
      <c r="AK62" s="87" t="s">
        <v>1673</v>
      </c>
      <c r="AL62" s="79" t="b">
        <v>0</v>
      </c>
      <c r="AM62" s="79">
        <v>0</v>
      </c>
      <c r="AN62" s="87" t="s">
        <v>1673</v>
      </c>
      <c r="AO62" s="79" t="s">
        <v>1686</v>
      </c>
      <c r="AP62" s="79" t="b">
        <v>0</v>
      </c>
      <c r="AQ62" s="87" t="s">
        <v>1418</v>
      </c>
      <c r="AR62" s="79" t="s">
        <v>176</v>
      </c>
      <c r="AS62" s="79">
        <v>0</v>
      </c>
      <c r="AT62" s="79">
        <v>0</v>
      </c>
      <c r="AU62" s="79"/>
      <c r="AV62" s="79"/>
      <c r="AW62" s="79"/>
      <c r="AX62" s="79"/>
      <c r="AY62" s="79"/>
      <c r="AZ62" s="79"/>
      <c r="BA62" s="79"/>
      <c r="BB62" s="79"/>
      <c r="BC62">
        <v>10</v>
      </c>
      <c r="BD62" s="78" t="str">
        <f>REPLACE(INDEX(GroupVertices[Group], MATCH(Edges27[[#This Row],[Vertex 1]],GroupVertices[Vertex],0)),1,1,"")</f>
        <v>2</v>
      </c>
      <c r="BE62" s="78" t="str">
        <f>REPLACE(INDEX(GroupVertices[Group], MATCH(Edges27[[#This Row],[Vertex 2]],GroupVertices[Vertex],0)),1,1,"")</f>
        <v>1</v>
      </c>
      <c r="BF62" s="48">
        <v>0</v>
      </c>
      <c r="BG62" s="49">
        <v>0</v>
      </c>
      <c r="BH62" s="48">
        <v>0</v>
      </c>
      <c r="BI62" s="49">
        <v>0</v>
      </c>
      <c r="BJ62" s="48">
        <v>0</v>
      </c>
      <c r="BK62" s="49">
        <v>0</v>
      </c>
      <c r="BL62" s="48">
        <v>40</v>
      </c>
      <c r="BM62" s="49">
        <v>100</v>
      </c>
      <c r="BN62" s="48">
        <v>40</v>
      </c>
    </row>
    <row r="63" spans="1:66" x14ac:dyDescent="0.25">
      <c r="A63" s="64" t="s">
        <v>251</v>
      </c>
      <c r="B63" s="64" t="s">
        <v>277</v>
      </c>
      <c r="C63" s="65"/>
      <c r="D63" s="66"/>
      <c r="E63" s="67"/>
      <c r="F63" s="68"/>
      <c r="G63" s="65"/>
      <c r="H63" s="69"/>
      <c r="I63" s="70"/>
      <c r="J63" s="70"/>
      <c r="K63" s="34" t="s">
        <v>65</v>
      </c>
      <c r="L63" s="77">
        <v>75</v>
      </c>
      <c r="M63" s="77"/>
      <c r="N63" s="72"/>
      <c r="O63" s="79" t="s">
        <v>314</v>
      </c>
      <c r="P63" s="81">
        <v>43847.713310185187</v>
      </c>
      <c r="Q63" s="79" t="s">
        <v>360</v>
      </c>
      <c r="R63" s="82" t="s">
        <v>466</v>
      </c>
      <c r="S63" s="79" t="s">
        <v>498</v>
      </c>
      <c r="T63" s="79" t="s">
        <v>524</v>
      </c>
      <c r="U63" s="82" t="s">
        <v>564</v>
      </c>
      <c r="V63" s="82" t="s">
        <v>564</v>
      </c>
      <c r="W63" s="81">
        <v>43847.713310185187</v>
      </c>
      <c r="X63" s="85">
        <v>43847</v>
      </c>
      <c r="Y63" s="87" t="s">
        <v>804</v>
      </c>
      <c r="Z63" s="82" t="s">
        <v>1105</v>
      </c>
      <c r="AA63" s="79"/>
      <c r="AB63" s="79"/>
      <c r="AC63" s="87" t="s">
        <v>1419</v>
      </c>
      <c r="AD63" s="79"/>
      <c r="AE63" s="79" t="b">
        <v>0</v>
      </c>
      <c r="AF63" s="79">
        <v>1</v>
      </c>
      <c r="AG63" s="87" t="s">
        <v>1673</v>
      </c>
      <c r="AH63" s="79" t="b">
        <v>0</v>
      </c>
      <c r="AI63" s="79" t="s">
        <v>1678</v>
      </c>
      <c r="AJ63" s="79"/>
      <c r="AK63" s="87" t="s">
        <v>1673</v>
      </c>
      <c r="AL63" s="79" t="b">
        <v>0</v>
      </c>
      <c r="AM63" s="79">
        <v>0</v>
      </c>
      <c r="AN63" s="87" t="s">
        <v>1673</v>
      </c>
      <c r="AO63" s="79" t="s">
        <v>1686</v>
      </c>
      <c r="AP63" s="79" t="b">
        <v>0</v>
      </c>
      <c r="AQ63" s="87" t="s">
        <v>1419</v>
      </c>
      <c r="AR63" s="79" t="s">
        <v>176</v>
      </c>
      <c r="AS63" s="79">
        <v>0</v>
      </c>
      <c r="AT63" s="79">
        <v>0</v>
      </c>
      <c r="AU63" s="79"/>
      <c r="AV63" s="79"/>
      <c r="AW63" s="79"/>
      <c r="AX63" s="79"/>
      <c r="AY63" s="79"/>
      <c r="AZ63" s="79"/>
      <c r="BA63" s="79"/>
      <c r="BB63" s="79"/>
      <c r="BC63">
        <v>10</v>
      </c>
      <c r="BD63" s="78" t="str">
        <f>REPLACE(INDEX(GroupVertices[Group], MATCH(Edges27[[#This Row],[Vertex 1]],GroupVertices[Vertex],0)),1,1,"")</f>
        <v>2</v>
      </c>
      <c r="BE63" s="78" t="str">
        <f>REPLACE(INDEX(GroupVertices[Group], MATCH(Edges27[[#This Row],[Vertex 2]],GroupVertices[Vertex],0)),1,1,"")</f>
        <v>1</v>
      </c>
      <c r="BF63" s="48"/>
      <c r="BG63" s="49"/>
      <c r="BH63" s="48"/>
      <c r="BI63" s="49"/>
      <c r="BJ63" s="48"/>
      <c r="BK63" s="49"/>
      <c r="BL63" s="48"/>
      <c r="BM63" s="49"/>
      <c r="BN63" s="48"/>
    </row>
    <row r="64" spans="1:66" x14ac:dyDescent="0.25">
      <c r="A64" s="64" t="s">
        <v>251</v>
      </c>
      <c r="B64" s="64" t="s">
        <v>294</v>
      </c>
      <c r="C64" s="65"/>
      <c r="D64" s="66"/>
      <c r="E64" s="67"/>
      <c r="F64" s="68"/>
      <c r="G64" s="65"/>
      <c r="H64" s="69"/>
      <c r="I64" s="70"/>
      <c r="J64" s="70"/>
      <c r="K64" s="34" t="s">
        <v>65</v>
      </c>
      <c r="L64" s="77">
        <v>77</v>
      </c>
      <c r="M64" s="77"/>
      <c r="N64" s="72"/>
      <c r="O64" s="79" t="s">
        <v>315</v>
      </c>
      <c r="P64" s="81">
        <v>43848.40766203704</v>
      </c>
      <c r="Q64" s="79" t="s">
        <v>361</v>
      </c>
      <c r="R64" s="79"/>
      <c r="S64" s="79"/>
      <c r="T64" s="79" t="s">
        <v>509</v>
      </c>
      <c r="U64" s="79"/>
      <c r="V64" s="82" t="s">
        <v>710</v>
      </c>
      <c r="W64" s="81">
        <v>43848.40766203704</v>
      </c>
      <c r="X64" s="85">
        <v>43848</v>
      </c>
      <c r="Y64" s="87" t="s">
        <v>809</v>
      </c>
      <c r="Z64" s="82" t="s">
        <v>1106</v>
      </c>
      <c r="AA64" s="79"/>
      <c r="AB64" s="79"/>
      <c r="AC64" s="87" t="s">
        <v>1420</v>
      </c>
      <c r="AD64" s="79"/>
      <c r="AE64" s="79" t="b">
        <v>0</v>
      </c>
      <c r="AF64" s="79">
        <v>0</v>
      </c>
      <c r="AG64" s="87" t="s">
        <v>1673</v>
      </c>
      <c r="AH64" s="79" t="b">
        <v>0</v>
      </c>
      <c r="AI64" s="79" t="s">
        <v>1678</v>
      </c>
      <c r="AJ64" s="79"/>
      <c r="AK64" s="87" t="s">
        <v>1673</v>
      </c>
      <c r="AL64" s="79" t="b">
        <v>0</v>
      </c>
      <c r="AM64" s="79">
        <v>3</v>
      </c>
      <c r="AN64" s="87" t="s">
        <v>1624</v>
      </c>
      <c r="AO64" s="79" t="s">
        <v>1679</v>
      </c>
      <c r="AP64" s="79" t="b">
        <v>0</v>
      </c>
      <c r="AQ64" s="87" t="s">
        <v>1624</v>
      </c>
      <c r="AR64" s="79" t="s">
        <v>176</v>
      </c>
      <c r="AS64" s="79">
        <v>0</v>
      </c>
      <c r="AT64" s="79">
        <v>0</v>
      </c>
      <c r="AU64" s="79"/>
      <c r="AV64" s="79"/>
      <c r="AW64" s="79"/>
      <c r="AX64" s="79"/>
      <c r="AY64" s="79"/>
      <c r="AZ64" s="79"/>
      <c r="BA64" s="79"/>
      <c r="BB64" s="79"/>
      <c r="BC64">
        <v>1</v>
      </c>
      <c r="BD64" s="78" t="str">
        <f>REPLACE(INDEX(GroupVertices[Group], MATCH(Edges27[[#This Row],[Vertex 1]],GroupVertices[Vertex],0)),1,1,"")</f>
        <v>2</v>
      </c>
      <c r="BE64" s="78" t="str">
        <f>REPLACE(INDEX(GroupVertices[Group], MATCH(Edges27[[#This Row],[Vertex 2]],GroupVertices[Vertex],0)),1,1,"")</f>
        <v>2</v>
      </c>
      <c r="BF64" s="48">
        <v>0</v>
      </c>
      <c r="BG64" s="49">
        <v>0</v>
      </c>
      <c r="BH64" s="48">
        <v>0</v>
      </c>
      <c r="BI64" s="49">
        <v>0</v>
      </c>
      <c r="BJ64" s="48">
        <v>0</v>
      </c>
      <c r="BK64" s="49">
        <v>0</v>
      </c>
      <c r="BL64" s="48">
        <v>44</v>
      </c>
      <c r="BM64" s="49">
        <v>100</v>
      </c>
      <c r="BN64" s="48">
        <v>44</v>
      </c>
    </row>
    <row r="65" spans="1:66" x14ac:dyDescent="0.25">
      <c r="A65" s="64" t="s">
        <v>251</v>
      </c>
      <c r="B65" s="64" t="s">
        <v>277</v>
      </c>
      <c r="C65" s="65"/>
      <c r="D65" s="66"/>
      <c r="E65" s="67"/>
      <c r="F65" s="68"/>
      <c r="G65" s="65"/>
      <c r="H65" s="69"/>
      <c r="I65" s="70"/>
      <c r="J65" s="70"/>
      <c r="K65" s="34" t="s">
        <v>65</v>
      </c>
      <c r="L65" s="77">
        <v>78</v>
      </c>
      <c r="M65" s="77"/>
      <c r="N65" s="72"/>
      <c r="O65" s="79" t="s">
        <v>314</v>
      </c>
      <c r="P65" s="81">
        <v>43848.546631944446</v>
      </c>
      <c r="Q65" s="79" t="s">
        <v>362</v>
      </c>
      <c r="R65" s="82" t="s">
        <v>466</v>
      </c>
      <c r="S65" s="79" t="s">
        <v>498</v>
      </c>
      <c r="T65" s="79" t="s">
        <v>509</v>
      </c>
      <c r="U65" s="82" t="s">
        <v>565</v>
      </c>
      <c r="V65" s="82" t="s">
        <v>565</v>
      </c>
      <c r="W65" s="81">
        <v>43848.546631944446</v>
      </c>
      <c r="X65" s="85">
        <v>43848</v>
      </c>
      <c r="Y65" s="87" t="s">
        <v>808</v>
      </c>
      <c r="Z65" s="82" t="s">
        <v>1107</v>
      </c>
      <c r="AA65" s="79"/>
      <c r="AB65" s="79"/>
      <c r="AC65" s="87" t="s">
        <v>1421</v>
      </c>
      <c r="AD65" s="79"/>
      <c r="AE65" s="79" t="b">
        <v>0</v>
      </c>
      <c r="AF65" s="79">
        <v>1</v>
      </c>
      <c r="AG65" s="87" t="s">
        <v>1673</v>
      </c>
      <c r="AH65" s="79" t="b">
        <v>0</v>
      </c>
      <c r="AI65" s="79" t="s">
        <v>1678</v>
      </c>
      <c r="AJ65" s="79"/>
      <c r="AK65" s="87" t="s">
        <v>1673</v>
      </c>
      <c r="AL65" s="79" t="b">
        <v>0</v>
      </c>
      <c r="AM65" s="79">
        <v>0</v>
      </c>
      <c r="AN65" s="87" t="s">
        <v>1673</v>
      </c>
      <c r="AO65" s="79" t="s">
        <v>1686</v>
      </c>
      <c r="AP65" s="79" t="b">
        <v>0</v>
      </c>
      <c r="AQ65" s="87" t="s">
        <v>1421</v>
      </c>
      <c r="AR65" s="79" t="s">
        <v>176</v>
      </c>
      <c r="AS65" s="79">
        <v>0</v>
      </c>
      <c r="AT65" s="79">
        <v>0</v>
      </c>
      <c r="AU65" s="79"/>
      <c r="AV65" s="79"/>
      <c r="AW65" s="79"/>
      <c r="AX65" s="79"/>
      <c r="AY65" s="79"/>
      <c r="AZ65" s="79"/>
      <c r="BA65" s="79"/>
      <c r="BB65" s="79"/>
      <c r="BC65">
        <v>10</v>
      </c>
      <c r="BD65" s="78" t="str">
        <f>REPLACE(INDEX(GroupVertices[Group], MATCH(Edges27[[#This Row],[Vertex 1]],GroupVertices[Vertex],0)),1,1,"")</f>
        <v>2</v>
      </c>
      <c r="BE65" s="78" t="str">
        <f>REPLACE(INDEX(GroupVertices[Group], MATCH(Edges27[[#This Row],[Vertex 2]],GroupVertices[Vertex],0)),1,1,"")</f>
        <v>1</v>
      </c>
      <c r="BF65" s="48"/>
      <c r="BG65" s="49"/>
      <c r="BH65" s="48"/>
      <c r="BI65" s="49"/>
      <c r="BJ65" s="48"/>
      <c r="BK65" s="49"/>
      <c r="BL65" s="48"/>
      <c r="BM65" s="49"/>
      <c r="BN65" s="48"/>
    </row>
    <row r="66" spans="1:66" x14ac:dyDescent="0.25">
      <c r="A66" s="64" t="s">
        <v>251</v>
      </c>
      <c r="B66" s="64" t="s">
        <v>277</v>
      </c>
      <c r="C66" s="65"/>
      <c r="D66" s="66"/>
      <c r="E66" s="67"/>
      <c r="F66" s="68"/>
      <c r="G66" s="65"/>
      <c r="H66" s="69"/>
      <c r="I66" s="70"/>
      <c r="J66" s="70"/>
      <c r="K66" s="34" t="s">
        <v>65</v>
      </c>
      <c r="L66" s="77">
        <v>82</v>
      </c>
      <c r="M66" s="77"/>
      <c r="N66" s="72"/>
      <c r="O66" s="79" t="s">
        <v>314</v>
      </c>
      <c r="P66" s="81">
        <v>43849.713310185187</v>
      </c>
      <c r="Q66" s="79" t="s">
        <v>363</v>
      </c>
      <c r="R66" s="82" t="s">
        <v>466</v>
      </c>
      <c r="S66" s="79" t="s">
        <v>498</v>
      </c>
      <c r="T66" s="79" t="s">
        <v>525</v>
      </c>
      <c r="U66" s="82" t="s">
        <v>566</v>
      </c>
      <c r="V66" s="82" t="s">
        <v>566</v>
      </c>
      <c r="W66" s="81">
        <v>43849.713310185187</v>
      </c>
      <c r="X66" s="85">
        <v>43849</v>
      </c>
      <c r="Y66" s="87" t="s">
        <v>804</v>
      </c>
      <c r="Z66" s="82" t="s">
        <v>1108</v>
      </c>
      <c r="AA66" s="79"/>
      <c r="AB66" s="79"/>
      <c r="AC66" s="87" t="s">
        <v>1422</v>
      </c>
      <c r="AD66" s="79"/>
      <c r="AE66" s="79" t="b">
        <v>0</v>
      </c>
      <c r="AF66" s="79">
        <v>1</v>
      </c>
      <c r="AG66" s="87" t="s">
        <v>1675</v>
      </c>
      <c r="AH66" s="79" t="b">
        <v>0</v>
      </c>
      <c r="AI66" s="79" t="s">
        <v>1678</v>
      </c>
      <c r="AJ66" s="79"/>
      <c r="AK66" s="87" t="s">
        <v>1673</v>
      </c>
      <c r="AL66" s="79" t="b">
        <v>0</v>
      </c>
      <c r="AM66" s="79">
        <v>0</v>
      </c>
      <c r="AN66" s="87" t="s">
        <v>1673</v>
      </c>
      <c r="AO66" s="79" t="s">
        <v>1686</v>
      </c>
      <c r="AP66" s="79" t="b">
        <v>0</v>
      </c>
      <c r="AQ66" s="87" t="s">
        <v>1422</v>
      </c>
      <c r="AR66" s="79" t="s">
        <v>176</v>
      </c>
      <c r="AS66" s="79">
        <v>0</v>
      </c>
      <c r="AT66" s="79">
        <v>0</v>
      </c>
      <c r="AU66" s="79"/>
      <c r="AV66" s="79"/>
      <c r="AW66" s="79"/>
      <c r="AX66" s="79"/>
      <c r="AY66" s="79"/>
      <c r="AZ66" s="79"/>
      <c r="BA66" s="79"/>
      <c r="BB66" s="79"/>
      <c r="BC66">
        <v>10</v>
      </c>
      <c r="BD66" s="78" t="str">
        <f>REPLACE(INDEX(GroupVertices[Group], MATCH(Edges27[[#This Row],[Vertex 1]],GroupVertices[Vertex],0)),1,1,"")</f>
        <v>2</v>
      </c>
      <c r="BE66" s="78" t="str">
        <f>REPLACE(INDEX(GroupVertices[Group], MATCH(Edges27[[#This Row],[Vertex 2]],GroupVertices[Vertex],0)),1,1,"")</f>
        <v>1</v>
      </c>
      <c r="BF66" s="48"/>
      <c r="BG66" s="49"/>
      <c r="BH66" s="48"/>
      <c r="BI66" s="49"/>
      <c r="BJ66" s="48"/>
      <c r="BK66" s="49"/>
      <c r="BL66" s="48"/>
      <c r="BM66" s="49"/>
      <c r="BN66" s="48"/>
    </row>
    <row r="67" spans="1:66" x14ac:dyDescent="0.25">
      <c r="A67" s="64" t="s">
        <v>251</v>
      </c>
      <c r="B67" s="64" t="s">
        <v>304</v>
      </c>
      <c r="C67" s="65"/>
      <c r="D67" s="66"/>
      <c r="E67" s="67"/>
      <c r="F67" s="68"/>
      <c r="G67" s="65"/>
      <c r="H67" s="69"/>
      <c r="I67" s="70"/>
      <c r="J67" s="70"/>
      <c r="K67" s="34" t="s">
        <v>65</v>
      </c>
      <c r="L67" s="77">
        <v>84</v>
      </c>
      <c r="M67" s="77"/>
      <c r="N67" s="72"/>
      <c r="O67" s="79" t="s">
        <v>315</v>
      </c>
      <c r="P67" s="81">
        <v>43850.360173611109</v>
      </c>
      <c r="Q67" s="79" t="s">
        <v>364</v>
      </c>
      <c r="R67" s="79"/>
      <c r="S67" s="79"/>
      <c r="T67" s="79" t="s">
        <v>509</v>
      </c>
      <c r="U67" s="79"/>
      <c r="V67" s="82" t="s">
        <v>710</v>
      </c>
      <c r="W67" s="81">
        <v>43850.360173611109</v>
      </c>
      <c r="X67" s="85">
        <v>43850</v>
      </c>
      <c r="Y67" s="87" t="s">
        <v>810</v>
      </c>
      <c r="Z67" s="82" t="s">
        <v>1109</v>
      </c>
      <c r="AA67" s="79"/>
      <c r="AB67" s="79"/>
      <c r="AC67" s="87" t="s">
        <v>1423</v>
      </c>
      <c r="AD67" s="79"/>
      <c r="AE67" s="79" t="b">
        <v>0</v>
      </c>
      <c r="AF67" s="79">
        <v>0</v>
      </c>
      <c r="AG67" s="87" t="s">
        <v>1673</v>
      </c>
      <c r="AH67" s="79" t="b">
        <v>0</v>
      </c>
      <c r="AI67" s="79" t="s">
        <v>1678</v>
      </c>
      <c r="AJ67" s="79"/>
      <c r="AK67" s="87" t="s">
        <v>1673</v>
      </c>
      <c r="AL67" s="79" t="b">
        <v>0</v>
      </c>
      <c r="AM67" s="79">
        <v>2</v>
      </c>
      <c r="AN67" s="87" t="s">
        <v>1538</v>
      </c>
      <c r="AO67" s="79" t="s">
        <v>1681</v>
      </c>
      <c r="AP67" s="79" t="b">
        <v>0</v>
      </c>
      <c r="AQ67" s="87" t="s">
        <v>1538</v>
      </c>
      <c r="AR67" s="79" t="s">
        <v>176</v>
      </c>
      <c r="AS67" s="79">
        <v>0</v>
      </c>
      <c r="AT67" s="79">
        <v>0</v>
      </c>
      <c r="AU67" s="79"/>
      <c r="AV67" s="79"/>
      <c r="AW67" s="79"/>
      <c r="AX67" s="79"/>
      <c r="AY67" s="79"/>
      <c r="AZ67" s="79"/>
      <c r="BA67" s="79"/>
      <c r="BB67" s="79"/>
      <c r="BC67">
        <v>1</v>
      </c>
      <c r="BD67" s="78" t="str">
        <f>REPLACE(INDEX(GroupVertices[Group], MATCH(Edges27[[#This Row],[Vertex 1]],GroupVertices[Vertex],0)),1,1,"")</f>
        <v>2</v>
      </c>
      <c r="BE67" s="78" t="str">
        <f>REPLACE(INDEX(GroupVertices[Group], MATCH(Edges27[[#This Row],[Vertex 2]],GroupVertices[Vertex],0)),1,1,"")</f>
        <v>4</v>
      </c>
      <c r="BF67" s="48"/>
      <c r="BG67" s="49"/>
      <c r="BH67" s="48"/>
      <c r="BI67" s="49"/>
      <c r="BJ67" s="48"/>
      <c r="BK67" s="49"/>
      <c r="BL67" s="48"/>
      <c r="BM67" s="49"/>
      <c r="BN67" s="48"/>
    </row>
    <row r="68" spans="1:66" x14ac:dyDescent="0.25">
      <c r="A68" s="64" t="s">
        <v>251</v>
      </c>
      <c r="B68" s="64" t="s">
        <v>277</v>
      </c>
      <c r="C68" s="65"/>
      <c r="D68" s="66"/>
      <c r="E68" s="67"/>
      <c r="F68" s="68"/>
      <c r="G68" s="65"/>
      <c r="H68" s="69"/>
      <c r="I68" s="70"/>
      <c r="J68" s="70"/>
      <c r="K68" s="34" t="s">
        <v>65</v>
      </c>
      <c r="L68" s="77">
        <v>86</v>
      </c>
      <c r="M68" s="77"/>
      <c r="N68" s="72"/>
      <c r="O68" s="79" t="s">
        <v>313</v>
      </c>
      <c r="P68" s="81">
        <v>43850.44431712963</v>
      </c>
      <c r="Q68" s="79" t="s">
        <v>365</v>
      </c>
      <c r="R68" s="79"/>
      <c r="S68" s="79"/>
      <c r="T68" s="79" t="s">
        <v>515</v>
      </c>
      <c r="U68" s="79"/>
      <c r="V68" s="82" t="s">
        <v>710</v>
      </c>
      <c r="W68" s="81">
        <v>43850.44431712963</v>
      </c>
      <c r="X68" s="85">
        <v>43850</v>
      </c>
      <c r="Y68" s="87" t="s">
        <v>811</v>
      </c>
      <c r="Z68" s="82" t="s">
        <v>1110</v>
      </c>
      <c r="AA68" s="79"/>
      <c r="AB68" s="79"/>
      <c r="AC68" s="87" t="s">
        <v>1424</v>
      </c>
      <c r="AD68" s="79"/>
      <c r="AE68" s="79" t="b">
        <v>0</v>
      </c>
      <c r="AF68" s="79">
        <v>0</v>
      </c>
      <c r="AG68" s="87" t="s">
        <v>1673</v>
      </c>
      <c r="AH68" s="79" t="b">
        <v>0</v>
      </c>
      <c r="AI68" s="79" t="s">
        <v>1678</v>
      </c>
      <c r="AJ68" s="79"/>
      <c r="AK68" s="87" t="s">
        <v>1673</v>
      </c>
      <c r="AL68" s="79" t="b">
        <v>0</v>
      </c>
      <c r="AM68" s="79">
        <v>4</v>
      </c>
      <c r="AN68" s="87" t="s">
        <v>1639</v>
      </c>
      <c r="AO68" s="79" t="s">
        <v>1679</v>
      </c>
      <c r="AP68" s="79" t="b">
        <v>0</v>
      </c>
      <c r="AQ68" s="87" t="s">
        <v>1639</v>
      </c>
      <c r="AR68" s="79" t="s">
        <v>176</v>
      </c>
      <c r="AS68" s="79">
        <v>0</v>
      </c>
      <c r="AT68" s="79">
        <v>0</v>
      </c>
      <c r="AU68" s="79"/>
      <c r="AV68" s="79"/>
      <c r="AW68" s="79"/>
      <c r="AX68" s="79"/>
      <c r="AY68" s="79"/>
      <c r="AZ68" s="79"/>
      <c r="BA68" s="79"/>
      <c r="BB68" s="79"/>
      <c r="BC68">
        <v>2</v>
      </c>
      <c r="BD68" s="78" t="str">
        <f>REPLACE(INDEX(GroupVertices[Group], MATCH(Edges27[[#This Row],[Vertex 1]],GroupVertices[Vertex],0)),1,1,"")</f>
        <v>2</v>
      </c>
      <c r="BE68" s="78" t="str">
        <f>REPLACE(INDEX(GroupVertices[Group], MATCH(Edges27[[#This Row],[Vertex 2]],GroupVertices[Vertex],0)),1,1,"")</f>
        <v>1</v>
      </c>
      <c r="BF68" s="48">
        <v>0</v>
      </c>
      <c r="BG68" s="49">
        <v>0</v>
      </c>
      <c r="BH68" s="48">
        <v>0</v>
      </c>
      <c r="BI68" s="49">
        <v>0</v>
      </c>
      <c r="BJ68" s="48">
        <v>0</v>
      </c>
      <c r="BK68" s="49">
        <v>0</v>
      </c>
      <c r="BL68" s="48">
        <v>31</v>
      </c>
      <c r="BM68" s="49">
        <v>100</v>
      </c>
      <c r="BN68" s="48">
        <v>31</v>
      </c>
    </row>
    <row r="69" spans="1:66" x14ac:dyDescent="0.25">
      <c r="A69" s="64" t="s">
        <v>251</v>
      </c>
      <c r="B69" s="64" t="s">
        <v>277</v>
      </c>
      <c r="C69" s="65"/>
      <c r="D69" s="66"/>
      <c r="E69" s="67"/>
      <c r="F69" s="68"/>
      <c r="G69" s="65"/>
      <c r="H69" s="69"/>
      <c r="I69" s="70"/>
      <c r="J69" s="70"/>
      <c r="K69" s="34" t="s">
        <v>65</v>
      </c>
      <c r="L69" s="77">
        <v>87</v>
      </c>
      <c r="M69" s="77"/>
      <c r="N69" s="72"/>
      <c r="O69" s="79" t="s">
        <v>314</v>
      </c>
      <c r="P69" s="81">
        <v>43850.546643518515</v>
      </c>
      <c r="Q69" s="79" t="s">
        <v>343</v>
      </c>
      <c r="R69" s="82" t="s">
        <v>466</v>
      </c>
      <c r="S69" s="79" t="s">
        <v>498</v>
      </c>
      <c r="T69" s="79" t="s">
        <v>526</v>
      </c>
      <c r="U69" s="82" t="s">
        <v>567</v>
      </c>
      <c r="V69" s="82" t="s">
        <v>567</v>
      </c>
      <c r="W69" s="81">
        <v>43850.546643518515</v>
      </c>
      <c r="X69" s="85">
        <v>43850</v>
      </c>
      <c r="Y69" s="87" t="s">
        <v>806</v>
      </c>
      <c r="Z69" s="82" t="s">
        <v>1111</v>
      </c>
      <c r="AA69" s="79"/>
      <c r="AB69" s="79"/>
      <c r="AC69" s="87" t="s">
        <v>1425</v>
      </c>
      <c r="AD69" s="79"/>
      <c r="AE69" s="79" t="b">
        <v>0</v>
      </c>
      <c r="AF69" s="79">
        <v>4</v>
      </c>
      <c r="AG69" s="87" t="s">
        <v>1673</v>
      </c>
      <c r="AH69" s="79" t="b">
        <v>0</v>
      </c>
      <c r="AI69" s="79" t="s">
        <v>1678</v>
      </c>
      <c r="AJ69" s="79"/>
      <c r="AK69" s="87" t="s">
        <v>1673</v>
      </c>
      <c r="AL69" s="79" t="b">
        <v>0</v>
      </c>
      <c r="AM69" s="79">
        <v>2</v>
      </c>
      <c r="AN69" s="87" t="s">
        <v>1673</v>
      </c>
      <c r="AO69" s="79" t="s">
        <v>1686</v>
      </c>
      <c r="AP69" s="79" t="b">
        <v>0</v>
      </c>
      <c r="AQ69" s="87" t="s">
        <v>1425</v>
      </c>
      <c r="AR69" s="79" t="s">
        <v>176</v>
      </c>
      <c r="AS69" s="79">
        <v>0</v>
      </c>
      <c r="AT69" s="79">
        <v>0</v>
      </c>
      <c r="AU69" s="79"/>
      <c r="AV69" s="79"/>
      <c r="AW69" s="79"/>
      <c r="AX69" s="79"/>
      <c r="AY69" s="79"/>
      <c r="AZ69" s="79"/>
      <c r="BA69" s="79"/>
      <c r="BB69" s="79"/>
      <c r="BC69">
        <v>10</v>
      </c>
      <c r="BD69" s="78" t="str">
        <f>REPLACE(INDEX(GroupVertices[Group], MATCH(Edges27[[#This Row],[Vertex 1]],GroupVertices[Vertex],0)),1,1,"")</f>
        <v>2</v>
      </c>
      <c r="BE69" s="78" t="str">
        <f>REPLACE(INDEX(GroupVertices[Group], MATCH(Edges27[[#This Row],[Vertex 2]],GroupVertices[Vertex],0)),1,1,"")</f>
        <v>1</v>
      </c>
      <c r="BF69" s="48"/>
      <c r="BG69" s="49"/>
      <c r="BH69" s="48"/>
      <c r="BI69" s="49"/>
      <c r="BJ69" s="48"/>
      <c r="BK69" s="49"/>
      <c r="BL69" s="48"/>
      <c r="BM69" s="49"/>
      <c r="BN69" s="48"/>
    </row>
    <row r="70" spans="1:66" x14ac:dyDescent="0.25">
      <c r="A70" s="64" t="s">
        <v>251</v>
      </c>
      <c r="B70" s="64" t="s">
        <v>277</v>
      </c>
      <c r="C70" s="65"/>
      <c r="D70" s="66"/>
      <c r="E70" s="67"/>
      <c r="F70" s="68"/>
      <c r="G70" s="65"/>
      <c r="H70" s="69"/>
      <c r="I70" s="70"/>
      <c r="J70" s="70"/>
      <c r="K70" s="34" t="s">
        <v>65</v>
      </c>
      <c r="L70" s="77">
        <v>89</v>
      </c>
      <c r="M70" s="77"/>
      <c r="N70" s="72"/>
      <c r="O70" s="79" t="s">
        <v>314</v>
      </c>
      <c r="P70" s="81">
        <v>43850.713310185187</v>
      </c>
      <c r="Q70" s="79" t="s">
        <v>366</v>
      </c>
      <c r="R70" s="82" t="s">
        <v>466</v>
      </c>
      <c r="S70" s="79" t="s">
        <v>498</v>
      </c>
      <c r="T70" s="79" t="s">
        <v>527</v>
      </c>
      <c r="U70" s="82" t="s">
        <v>568</v>
      </c>
      <c r="V70" s="82" t="s">
        <v>568</v>
      </c>
      <c r="W70" s="81">
        <v>43850.713310185187</v>
      </c>
      <c r="X70" s="85">
        <v>43850</v>
      </c>
      <c r="Y70" s="87" t="s">
        <v>804</v>
      </c>
      <c r="Z70" s="82" t="s">
        <v>1112</v>
      </c>
      <c r="AA70" s="79"/>
      <c r="AB70" s="79"/>
      <c r="AC70" s="87" t="s">
        <v>1426</v>
      </c>
      <c r="AD70" s="79"/>
      <c r="AE70" s="79" t="b">
        <v>0</v>
      </c>
      <c r="AF70" s="79">
        <v>2</v>
      </c>
      <c r="AG70" s="87" t="s">
        <v>1673</v>
      </c>
      <c r="AH70" s="79" t="b">
        <v>0</v>
      </c>
      <c r="AI70" s="79" t="s">
        <v>1678</v>
      </c>
      <c r="AJ70" s="79"/>
      <c r="AK70" s="87" t="s">
        <v>1673</v>
      </c>
      <c r="AL70" s="79" t="b">
        <v>0</v>
      </c>
      <c r="AM70" s="79">
        <v>0</v>
      </c>
      <c r="AN70" s="87" t="s">
        <v>1673</v>
      </c>
      <c r="AO70" s="79" t="s">
        <v>1686</v>
      </c>
      <c r="AP70" s="79" t="b">
        <v>0</v>
      </c>
      <c r="AQ70" s="87" t="s">
        <v>1426</v>
      </c>
      <c r="AR70" s="79" t="s">
        <v>176</v>
      </c>
      <c r="AS70" s="79">
        <v>0</v>
      </c>
      <c r="AT70" s="79">
        <v>0</v>
      </c>
      <c r="AU70" s="79"/>
      <c r="AV70" s="79"/>
      <c r="AW70" s="79"/>
      <c r="AX70" s="79"/>
      <c r="AY70" s="79"/>
      <c r="AZ70" s="79"/>
      <c r="BA70" s="79"/>
      <c r="BB70" s="79"/>
      <c r="BC70">
        <v>10</v>
      </c>
      <c r="BD70" s="78" t="str">
        <f>REPLACE(INDEX(GroupVertices[Group], MATCH(Edges27[[#This Row],[Vertex 1]],GroupVertices[Vertex],0)),1,1,"")</f>
        <v>2</v>
      </c>
      <c r="BE70" s="78" t="str">
        <f>REPLACE(INDEX(GroupVertices[Group], MATCH(Edges27[[#This Row],[Vertex 2]],GroupVertices[Vertex],0)),1,1,"")</f>
        <v>1</v>
      </c>
      <c r="BF70" s="48"/>
      <c r="BG70" s="49"/>
      <c r="BH70" s="48"/>
      <c r="BI70" s="49"/>
      <c r="BJ70" s="48"/>
      <c r="BK70" s="49"/>
      <c r="BL70" s="48"/>
      <c r="BM70" s="49"/>
      <c r="BN70" s="48"/>
    </row>
    <row r="71" spans="1:66" x14ac:dyDescent="0.25">
      <c r="A71" s="64" t="s">
        <v>251</v>
      </c>
      <c r="B71" s="64" t="s">
        <v>305</v>
      </c>
      <c r="C71" s="65"/>
      <c r="D71" s="66"/>
      <c r="E71" s="67"/>
      <c r="F71" s="68"/>
      <c r="G71" s="65"/>
      <c r="H71" s="69"/>
      <c r="I71" s="70"/>
      <c r="J71" s="70"/>
      <c r="K71" s="34" t="s">
        <v>65</v>
      </c>
      <c r="L71" s="77">
        <v>91</v>
      </c>
      <c r="M71" s="77"/>
      <c r="N71" s="72"/>
      <c r="O71" s="79" t="s">
        <v>315</v>
      </c>
      <c r="P71" s="81">
        <v>43850.820428240739</v>
      </c>
      <c r="Q71" s="79" t="s">
        <v>367</v>
      </c>
      <c r="R71" s="79"/>
      <c r="S71" s="79"/>
      <c r="T71" s="79" t="s">
        <v>528</v>
      </c>
      <c r="U71" s="79"/>
      <c r="V71" s="82" t="s">
        <v>710</v>
      </c>
      <c r="W71" s="81">
        <v>43850.820428240739</v>
      </c>
      <c r="X71" s="85">
        <v>43850</v>
      </c>
      <c r="Y71" s="87" t="s">
        <v>812</v>
      </c>
      <c r="Z71" s="82" t="s">
        <v>1113</v>
      </c>
      <c r="AA71" s="79"/>
      <c r="AB71" s="79"/>
      <c r="AC71" s="87" t="s">
        <v>1427</v>
      </c>
      <c r="AD71" s="79"/>
      <c r="AE71" s="79" t="b">
        <v>0</v>
      </c>
      <c r="AF71" s="79">
        <v>0</v>
      </c>
      <c r="AG71" s="87" t="s">
        <v>1673</v>
      </c>
      <c r="AH71" s="79" t="b">
        <v>0</v>
      </c>
      <c r="AI71" s="79" t="s">
        <v>1678</v>
      </c>
      <c r="AJ71" s="79"/>
      <c r="AK71" s="87" t="s">
        <v>1673</v>
      </c>
      <c r="AL71" s="79" t="b">
        <v>0</v>
      </c>
      <c r="AM71" s="79">
        <v>3</v>
      </c>
      <c r="AN71" s="87" t="s">
        <v>1604</v>
      </c>
      <c r="AO71" s="79" t="s">
        <v>1681</v>
      </c>
      <c r="AP71" s="79" t="b">
        <v>0</v>
      </c>
      <c r="AQ71" s="87" t="s">
        <v>1604</v>
      </c>
      <c r="AR71" s="79" t="s">
        <v>176</v>
      </c>
      <c r="AS71" s="79">
        <v>0</v>
      </c>
      <c r="AT71" s="79">
        <v>0</v>
      </c>
      <c r="AU71" s="79"/>
      <c r="AV71" s="79"/>
      <c r="AW71" s="79"/>
      <c r="AX71" s="79"/>
      <c r="AY71" s="79"/>
      <c r="AZ71" s="79"/>
      <c r="BA71" s="79"/>
      <c r="BB71" s="79"/>
      <c r="BC71">
        <v>1</v>
      </c>
      <c r="BD71" s="78" t="str">
        <f>REPLACE(INDEX(GroupVertices[Group], MATCH(Edges27[[#This Row],[Vertex 1]],GroupVertices[Vertex],0)),1,1,"")</f>
        <v>2</v>
      </c>
      <c r="BE71" s="78" t="str">
        <f>REPLACE(INDEX(GroupVertices[Group], MATCH(Edges27[[#This Row],[Vertex 2]],GroupVertices[Vertex],0)),1,1,"")</f>
        <v>3</v>
      </c>
      <c r="BF71" s="48">
        <v>0</v>
      </c>
      <c r="BG71" s="49">
        <v>0</v>
      </c>
      <c r="BH71" s="48">
        <v>0</v>
      </c>
      <c r="BI71" s="49">
        <v>0</v>
      </c>
      <c r="BJ71" s="48">
        <v>0</v>
      </c>
      <c r="BK71" s="49">
        <v>0</v>
      </c>
      <c r="BL71" s="48">
        <v>37</v>
      </c>
      <c r="BM71" s="49">
        <v>100</v>
      </c>
      <c r="BN71" s="48">
        <v>37</v>
      </c>
    </row>
    <row r="72" spans="1:66" x14ac:dyDescent="0.25">
      <c r="A72" s="64" t="s">
        <v>251</v>
      </c>
      <c r="B72" s="64" t="s">
        <v>301</v>
      </c>
      <c r="C72" s="65"/>
      <c r="D72" s="66"/>
      <c r="E72" s="67"/>
      <c r="F72" s="68"/>
      <c r="G72" s="65"/>
      <c r="H72" s="69"/>
      <c r="I72" s="70"/>
      <c r="J72" s="70"/>
      <c r="K72" s="34" t="s">
        <v>65</v>
      </c>
      <c r="L72" s="77">
        <v>92</v>
      </c>
      <c r="M72" s="77"/>
      <c r="N72" s="72"/>
      <c r="O72" s="79" t="s">
        <v>315</v>
      </c>
      <c r="P72" s="81">
        <v>43851.485914351855</v>
      </c>
      <c r="Q72" s="79" t="s">
        <v>368</v>
      </c>
      <c r="R72" s="79"/>
      <c r="S72" s="79"/>
      <c r="T72" s="79" t="s">
        <v>528</v>
      </c>
      <c r="U72" s="79"/>
      <c r="V72" s="82" t="s">
        <v>710</v>
      </c>
      <c r="W72" s="81">
        <v>43851.485914351855</v>
      </c>
      <c r="X72" s="85">
        <v>43851</v>
      </c>
      <c r="Y72" s="87" t="s">
        <v>813</v>
      </c>
      <c r="Z72" s="82" t="s">
        <v>1114</v>
      </c>
      <c r="AA72" s="79"/>
      <c r="AB72" s="79"/>
      <c r="AC72" s="87" t="s">
        <v>1428</v>
      </c>
      <c r="AD72" s="79"/>
      <c r="AE72" s="79" t="b">
        <v>0</v>
      </c>
      <c r="AF72" s="79">
        <v>0</v>
      </c>
      <c r="AG72" s="87" t="s">
        <v>1673</v>
      </c>
      <c r="AH72" s="79" t="b">
        <v>0</v>
      </c>
      <c r="AI72" s="79" t="s">
        <v>1678</v>
      </c>
      <c r="AJ72" s="79"/>
      <c r="AK72" s="87" t="s">
        <v>1673</v>
      </c>
      <c r="AL72" s="79" t="b">
        <v>0</v>
      </c>
      <c r="AM72" s="79">
        <v>2</v>
      </c>
      <c r="AN72" s="87" t="s">
        <v>1607</v>
      </c>
      <c r="AO72" s="79" t="s">
        <v>1679</v>
      </c>
      <c r="AP72" s="79" t="b">
        <v>0</v>
      </c>
      <c r="AQ72" s="87" t="s">
        <v>1607</v>
      </c>
      <c r="AR72" s="79" t="s">
        <v>176</v>
      </c>
      <c r="AS72" s="79">
        <v>0</v>
      </c>
      <c r="AT72" s="79">
        <v>0</v>
      </c>
      <c r="AU72" s="79"/>
      <c r="AV72" s="79"/>
      <c r="AW72" s="79"/>
      <c r="AX72" s="79"/>
      <c r="AY72" s="79"/>
      <c r="AZ72" s="79"/>
      <c r="BA72" s="79"/>
      <c r="BB72" s="79"/>
      <c r="BC72">
        <v>1</v>
      </c>
      <c r="BD72" s="78" t="str">
        <f>REPLACE(INDEX(GroupVertices[Group], MATCH(Edges27[[#This Row],[Vertex 1]],GroupVertices[Vertex],0)),1,1,"")</f>
        <v>2</v>
      </c>
      <c r="BE72" s="78" t="str">
        <f>REPLACE(INDEX(GroupVertices[Group], MATCH(Edges27[[#This Row],[Vertex 2]],GroupVertices[Vertex],0)),1,1,"")</f>
        <v>1</v>
      </c>
      <c r="BF72" s="48"/>
      <c r="BG72" s="49"/>
      <c r="BH72" s="48"/>
      <c r="BI72" s="49"/>
      <c r="BJ72" s="48"/>
      <c r="BK72" s="49"/>
      <c r="BL72" s="48"/>
      <c r="BM72" s="49"/>
      <c r="BN72" s="48"/>
    </row>
    <row r="73" spans="1:66" x14ac:dyDescent="0.25">
      <c r="A73" s="64" t="s">
        <v>251</v>
      </c>
      <c r="B73" s="64" t="s">
        <v>277</v>
      </c>
      <c r="C73" s="65"/>
      <c r="D73" s="66"/>
      <c r="E73" s="67"/>
      <c r="F73" s="68"/>
      <c r="G73" s="65"/>
      <c r="H73" s="69"/>
      <c r="I73" s="70"/>
      <c r="J73" s="70"/>
      <c r="K73" s="34" t="s">
        <v>65</v>
      </c>
      <c r="L73" s="77">
        <v>94</v>
      </c>
      <c r="M73" s="77"/>
      <c r="N73" s="72"/>
      <c r="O73" s="79" t="s">
        <v>314</v>
      </c>
      <c r="P73" s="81">
        <v>43851.546643518515</v>
      </c>
      <c r="Q73" s="79" t="s">
        <v>369</v>
      </c>
      <c r="R73" s="82" t="s">
        <v>466</v>
      </c>
      <c r="S73" s="79" t="s">
        <v>498</v>
      </c>
      <c r="T73" s="79" t="s">
        <v>513</v>
      </c>
      <c r="U73" s="82" t="s">
        <v>569</v>
      </c>
      <c r="V73" s="82" t="s">
        <v>569</v>
      </c>
      <c r="W73" s="81">
        <v>43851.546643518515</v>
      </c>
      <c r="X73" s="85">
        <v>43851</v>
      </c>
      <c r="Y73" s="87" t="s">
        <v>806</v>
      </c>
      <c r="Z73" s="82" t="s">
        <v>1115</v>
      </c>
      <c r="AA73" s="79"/>
      <c r="AB73" s="79"/>
      <c r="AC73" s="87" t="s">
        <v>1429</v>
      </c>
      <c r="AD73" s="79"/>
      <c r="AE73" s="79" t="b">
        <v>0</v>
      </c>
      <c r="AF73" s="79">
        <v>2</v>
      </c>
      <c r="AG73" s="87" t="s">
        <v>1673</v>
      </c>
      <c r="AH73" s="79" t="b">
        <v>0</v>
      </c>
      <c r="AI73" s="79" t="s">
        <v>1678</v>
      </c>
      <c r="AJ73" s="79"/>
      <c r="AK73" s="87" t="s">
        <v>1673</v>
      </c>
      <c r="AL73" s="79" t="b">
        <v>0</v>
      </c>
      <c r="AM73" s="79">
        <v>2</v>
      </c>
      <c r="AN73" s="87" t="s">
        <v>1673</v>
      </c>
      <c r="AO73" s="79" t="s">
        <v>1686</v>
      </c>
      <c r="AP73" s="79" t="b">
        <v>0</v>
      </c>
      <c r="AQ73" s="87" t="s">
        <v>1429</v>
      </c>
      <c r="AR73" s="79" t="s">
        <v>176</v>
      </c>
      <c r="AS73" s="79">
        <v>0</v>
      </c>
      <c r="AT73" s="79">
        <v>0</v>
      </c>
      <c r="AU73" s="79"/>
      <c r="AV73" s="79"/>
      <c r="AW73" s="79"/>
      <c r="AX73" s="79"/>
      <c r="AY73" s="79"/>
      <c r="AZ73" s="79"/>
      <c r="BA73" s="79"/>
      <c r="BB73" s="79"/>
      <c r="BC73">
        <v>10</v>
      </c>
      <c r="BD73" s="78" t="str">
        <f>REPLACE(INDEX(GroupVertices[Group], MATCH(Edges27[[#This Row],[Vertex 1]],GroupVertices[Vertex],0)),1,1,"")</f>
        <v>2</v>
      </c>
      <c r="BE73" s="78" t="str">
        <f>REPLACE(INDEX(GroupVertices[Group], MATCH(Edges27[[#This Row],[Vertex 2]],GroupVertices[Vertex],0)),1,1,"")</f>
        <v>1</v>
      </c>
      <c r="BF73" s="48">
        <v>0</v>
      </c>
      <c r="BG73" s="49">
        <v>0</v>
      </c>
      <c r="BH73" s="48">
        <v>0</v>
      </c>
      <c r="BI73" s="49">
        <v>0</v>
      </c>
      <c r="BJ73" s="48">
        <v>0</v>
      </c>
      <c r="BK73" s="49">
        <v>0</v>
      </c>
      <c r="BL73" s="48">
        <v>34</v>
      </c>
      <c r="BM73" s="49">
        <v>100</v>
      </c>
      <c r="BN73" s="48">
        <v>34</v>
      </c>
    </row>
    <row r="74" spans="1:66" x14ac:dyDescent="0.25">
      <c r="A74" s="64" t="s">
        <v>252</v>
      </c>
      <c r="B74" s="64" t="s">
        <v>268</v>
      </c>
      <c r="C74" s="65"/>
      <c r="D74" s="66"/>
      <c r="E74" s="67"/>
      <c r="F74" s="68"/>
      <c r="G74" s="65"/>
      <c r="H74" s="69"/>
      <c r="I74" s="70"/>
      <c r="J74" s="70"/>
      <c r="K74" s="34" t="s">
        <v>65</v>
      </c>
      <c r="L74" s="77">
        <v>95</v>
      </c>
      <c r="M74" s="77"/>
      <c r="N74" s="72"/>
      <c r="O74" s="79" t="s">
        <v>313</v>
      </c>
      <c r="P74" s="81">
        <v>43851.653298611112</v>
      </c>
      <c r="Q74" s="79" t="s">
        <v>352</v>
      </c>
      <c r="R74" s="79"/>
      <c r="S74" s="79"/>
      <c r="T74" s="79" t="s">
        <v>520</v>
      </c>
      <c r="U74" s="79"/>
      <c r="V74" s="82" t="s">
        <v>711</v>
      </c>
      <c r="W74" s="81">
        <v>43851.653298611112</v>
      </c>
      <c r="X74" s="85">
        <v>43851</v>
      </c>
      <c r="Y74" s="87" t="s">
        <v>814</v>
      </c>
      <c r="Z74" s="82" t="s">
        <v>1116</v>
      </c>
      <c r="AA74" s="79"/>
      <c r="AB74" s="79"/>
      <c r="AC74" s="87" t="s">
        <v>1430</v>
      </c>
      <c r="AD74" s="79"/>
      <c r="AE74" s="79" t="b">
        <v>0</v>
      </c>
      <c r="AF74" s="79">
        <v>0</v>
      </c>
      <c r="AG74" s="87" t="s">
        <v>1673</v>
      </c>
      <c r="AH74" s="79" t="b">
        <v>0</v>
      </c>
      <c r="AI74" s="79" t="s">
        <v>1678</v>
      </c>
      <c r="AJ74" s="79"/>
      <c r="AK74" s="87" t="s">
        <v>1673</v>
      </c>
      <c r="AL74" s="79" t="b">
        <v>0</v>
      </c>
      <c r="AM74" s="79">
        <v>2</v>
      </c>
      <c r="AN74" s="87" t="s">
        <v>1461</v>
      </c>
      <c r="AO74" s="79" t="s">
        <v>1679</v>
      </c>
      <c r="AP74" s="79" t="b">
        <v>0</v>
      </c>
      <c r="AQ74" s="87" t="s">
        <v>1461</v>
      </c>
      <c r="AR74" s="79" t="s">
        <v>176</v>
      </c>
      <c r="AS74" s="79">
        <v>0</v>
      </c>
      <c r="AT74" s="79">
        <v>0</v>
      </c>
      <c r="AU74" s="79"/>
      <c r="AV74" s="79"/>
      <c r="AW74" s="79"/>
      <c r="AX74" s="79"/>
      <c r="AY74" s="79"/>
      <c r="AZ74" s="79"/>
      <c r="BA74" s="79"/>
      <c r="BB74" s="79"/>
      <c r="BC74">
        <v>1</v>
      </c>
      <c r="BD74" s="78" t="str">
        <f>REPLACE(INDEX(GroupVertices[Group], MATCH(Edges27[[#This Row],[Vertex 1]],GroupVertices[Vertex],0)),1,1,"")</f>
        <v>4</v>
      </c>
      <c r="BE74" s="78" t="str">
        <f>REPLACE(INDEX(GroupVertices[Group], MATCH(Edges27[[#This Row],[Vertex 2]],GroupVertices[Vertex],0)),1,1,"")</f>
        <v>4</v>
      </c>
      <c r="BF74" s="48">
        <v>0</v>
      </c>
      <c r="BG74" s="49">
        <v>0</v>
      </c>
      <c r="BH74" s="48">
        <v>0</v>
      </c>
      <c r="BI74" s="49">
        <v>0</v>
      </c>
      <c r="BJ74" s="48">
        <v>0</v>
      </c>
      <c r="BK74" s="49">
        <v>0</v>
      </c>
      <c r="BL74" s="48">
        <v>30</v>
      </c>
      <c r="BM74" s="49">
        <v>100</v>
      </c>
      <c r="BN74" s="48">
        <v>30</v>
      </c>
    </row>
    <row r="75" spans="1:66" x14ac:dyDescent="0.25">
      <c r="A75" s="64" t="s">
        <v>253</v>
      </c>
      <c r="B75" s="64" t="s">
        <v>277</v>
      </c>
      <c r="C75" s="65"/>
      <c r="D75" s="66"/>
      <c r="E75" s="67"/>
      <c r="F75" s="68"/>
      <c r="G75" s="65"/>
      <c r="H75" s="69"/>
      <c r="I75" s="70"/>
      <c r="J75" s="70"/>
      <c r="K75" s="34" t="s">
        <v>65</v>
      </c>
      <c r="L75" s="77">
        <v>96</v>
      </c>
      <c r="M75" s="77"/>
      <c r="N75" s="72"/>
      <c r="O75" s="79" t="s">
        <v>313</v>
      </c>
      <c r="P75" s="81">
        <v>43851.664930555555</v>
      </c>
      <c r="Q75" s="79" t="s">
        <v>353</v>
      </c>
      <c r="R75" s="79"/>
      <c r="S75" s="79"/>
      <c r="T75" s="79" t="s">
        <v>508</v>
      </c>
      <c r="U75" s="79"/>
      <c r="V75" s="82" t="s">
        <v>712</v>
      </c>
      <c r="W75" s="81">
        <v>43851.664930555555</v>
      </c>
      <c r="X75" s="85">
        <v>43851</v>
      </c>
      <c r="Y75" s="87" t="s">
        <v>815</v>
      </c>
      <c r="Z75" s="82" t="s">
        <v>1117</v>
      </c>
      <c r="AA75" s="79"/>
      <c r="AB75" s="79"/>
      <c r="AC75" s="87" t="s">
        <v>1431</v>
      </c>
      <c r="AD75" s="79"/>
      <c r="AE75" s="79" t="b">
        <v>0</v>
      </c>
      <c r="AF75" s="79">
        <v>0</v>
      </c>
      <c r="AG75" s="87" t="s">
        <v>1673</v>
      </c>
      <c r="AH75" s="79" t="b">
        <v>0</v>
      </c>
      <c r="AI75" s="79" t="s">
        <v>1678</v>
      </c>
      <c r="AJ75" s="79"/>
      <c r="AK75" s="87" t="s">
        <v>1673</v>
      </c>
      <c r="AL75" s="79" t="b">
        <v>0</v>
      </c>
      <c r="AM75" s="79">
        <v>6</v>
      </c>
      <c r="AN75" s="87" t="s">
        <v>1633</v>
      </c>
      <c r="AO75" s="79" t="s">
        <v>1681</v>
      </c>
      <c r="AP75" s="79" t="b">
        <v>0</v>
      </c>
      <c r="AQ75" s="87" t="s">
        <v>1633</v>
      </c>
      <c r="AR75" s="79" t="s">
        <v>176</v>
      </c>
      <c r="AS75" s="79">
        <v>0</v>
      </c>
      <c r="AT75" s="79">
        <v>0</v>
      </c>
      <c r="AU75" s="79"/>
      <c r="AV75" s="79"/>
      <c r="AW75" s="79"/>
      <c r="AX75" s="79"/>
      <c r="AY75" s="79"/>
      <c r="AZ75" s="79"/>
      <c r="BA75" s="79"/>
      <c r="BB75" s="79"/>
      <c r="BC75">
        <v>1</v>
      </c>
      <c r="BD75" s="78" t="str">
        <f>REPLACE(INDEX(GroupVertices[Group], MATCH(Edges27[[#This Row],[Vertex 1]],GroupVertices[Vertex],0)),1,1,"")</f>
        <v>1</v>
      </c>
      <c r="BE75" s="78" t="str">
        <f>REPLACE(INDEX(GroupVertices[Group], MATCH(Edges27[[#This Row],[Vertex 2]],GroupVertices[Vertex],0)),1,1,"")</f>
        <v>1</v>
      </c>
      <c r="BF75" s="48">
        <v>0</v>
      </c>
      <c r="BG75" s="49">
        <v>0</v>
      </c>
      <c r="BH75" s="48">
        <v>0</v>
      </c>
      <c r="BI75" s="49">
        <v>0</v>
      </c>
      <c r="BJ75" s="48">
        <v>0</v>
      </c>
      <c r="BK75" s="49">
        <v>0</v>
      </c>
      <c r="BL75" s="48">
        <v>28</v>
      </c>
      <c r="BM75" s="49">
        <v>100</v>
      </c>
      <c r="BN75" s="48">
        <v>28</v>
      </c>
    </row>
    <row r="76" spans="1:66" x14ac:dyDescent="0.25">
      <c r="A76" s="64" t="s">
        <v>254</v>
      </c>
      <c r="B76" s="64" t="s">
        <v>277</v>
      </c>
      <c r="C76" s="65"/>
      <c r="D76" s="66"/>
      <c r="E76" s="67"/>
      <c r="F76" s="68"/>
      <c r="G76" s="65"/>
      <c r="H76" s="69"/>
      <c r="I76" s="70"/>
      <c r="J76" s="70"/>
      <c r="K76" s="34" t="s">
        <v>65</v>
      </c>
      <c r="L76" s="77">
        <v>97</v>
      </c>
      <c r="M76" s="77"/>
      <c r="N76" s="72"/>
      <c r="O76" s="79" t="s">
        <v>315</v>
      </c>
      <c r="P76" s="81">
        <v>43851.762071759258</v>
      </c>
      <c r="Q76" s="79" t="s">
        <v>345</v>
      </c>
      <c r="R76" s="79"/>
      <c r="S76" s="79"/>
      <c r="T76" s="79" t="s">
        <v>518</v>
      </c>
      <c r="U76" s="79"/>
      <c r="V76" s="82" t="s">
        <v>713</v>
      </c>
      <c r="W76" s="81">
        <v>43851.762071759258</v>
      </c>
      <c r="X76" s="85">
        <v>43851</v>
      </c>
      <c r="Y76" s="87" t="s">
        <v>816</v>
      </c>
      <c r="Z76" s="82" t="s">
        <v>1118</v>
      </c>
      <c r="AA76" s="79"/>
      <c r="AB76" s="79"/>
      <c r="AC76" s="87" t="s">
        <v>1432</v>
      </c>
      <c r="AD76" s="79"/>
      <c r="AE76" s="79" t="b">
        <v>0</v>
      </c>
      <c r="AF76" s="79">
        <v>0</v>
      </c>
      <c r="AG76" s="87" t="s">
        <v>1673</v>
      </c>
      <c r="AH76" s="79" t="b">
        <v>0</v>
      </c>
      <c r="AI76" s="79" t="s">
        <v>1678</v>
      </c>
      <c r="AJ76" s="79"/>
      <c r="AK76" s="87" t="s">
        <v>1673</v>
      </c>
      <c r="AL76" s="79" t="b">
        <v>0</v>
      </c>
      <c r="AM76" s="79">
        <v>7</v>
      </c>
      <c r="AN76" s="87" t="s">
        <v>1441</v>
      </c>
      <c r="AO76" s="79" t="s">
        <v>1687</v>
      </c>
      <c r="AP76" s="79" t="b">
        <v>0</v>
      </c>
      <c r="AQ76" s="87" t="s">
        <v>1441</v>
      </c>
      <c r="AR76" s="79" t="s">
        <v>176</v>
      </c>
      <c r="AS76" s="79">
        <v>0</v>
      </c>
      <c r="AT76" s="79">
        <v>0</v>
      </c>
      <c r="AU76" s="79"/>
      <c r="AV76" s="79"/>
      <c r="AW76" s="79"/>
      <c r="AX76" s="79"/>
      <c r="AY76" s="79"/>
      <c r="AZ76" s="79"/>
      <c r="BA76" s="79"/>
      <c r="BB76" s="79"/>
      <c r="BC76">
        <v>1</v>
      </c>
      <c r="BD76" s="78" t="str">
        <f>REPLACE(INDEX(GroupVertices[Group], MATCH(Edges27[[#This Row],[Vertex 1]],GroupVertices[Vertex],0)),1,1,"")</f>
        <v>1</v>
      </c>
      <c r="BE76" s="78" t="str">
        <f>REPLACE(INDEX(GroupVertices[Group], MATCH(Edges27[[#This Row],[Vertex 2]],GroupVertices[Vertex],0)),1,1,"")</f>
        <v>1</v>
      </c>
      <c r="BF76" s="48">
        <v>0</v>
      </c>
      <c r="BG76" s="49">
        <v>0</v>
      </c>
      <c r="BH76" s="48">
        <v>0</v>
      </c>
      <c r="BI76" s="49">
        <v>0</v>
      </c>
      <c r="BJ76" s="48">
        <v>0</v>
      </c>
      <c r="BK76" s="49">
        <v>0</v>
      </c>
      <c r="BL76" s="48">
        <v>31</v>
      </c>
      <c r="BM76" s="49">
        <v>100</v>
      </c>
      <c r="BN76" s="48">
        <v>31</v>
      </c>
    </row>
    <row r="77" spans="1:66" x14ac:dyDescent="0.25">
      <c r="A77" s="64" t="s">
        <v>255</v>
      </c>
      <c r="B77" s="64" t="s">
        <v>279</v>
      </c>
      <c r="C77" s="65"/>
      <c r="D77" s="66"/>
      <c r="E77" s="67"/>
      <c r="F77" s="68"/>
      <c r="G77" s="65"/>
      <c r="H77" s="69"/>
      <c r="I77" s="70"/>
      <c r="J77" s="70"/>
      <c r="K77" s="34" t="s">
        <v>65</v>
      </c>
      <c r="L77" s="77">
        <v>98</v>
      </c>
      <c r="M77" s="77"/>
      <c r="N77" s="72"/>
      <c r="O77" s="79" t="s">
        <v>313</v>
      </c>
      <c r="P77" s="81">
        <v>43845.833935185183</v>
      </c>
      <c r="Q77" s="79" t="s">
        <v>370</v>
      </c>
      <c r="R77" s="79"/>
      <c r="S77" s="79"/>
      <c r="T77" s="79" t="s">
        <v>511</v>
      </c>
      <c r="U77" s="79"/>
      <c r="V77" s="82" t="s">
        <v>714</v>
      </c>
      <c r="W77" s="81">
        <v>43845.833935185183</v>
      </c>
      <c r="X77" s="85">
        <v>43845</v>
      </c>
      <c r="Y77" s="87" t="s">
        <v>817</v>
      </c>
      <c r="Z77" s="82" t="s">
        <v>1119</v>
      </c>
      <c r="AA77" s="79"/>
      <c r="AB77" s="79"/>
      <c r="AC77" s="87" t="s">
        <v>1433</v>
      </c>
      <c r="AD77" s="79"/>
      <c r="AE77" s="79" t="b">
        <v>0</v>
      </c>
      <c r="AF77" s="79">
        <v>0</v>
      </c>
      <c r="AG77" s="87" t="s">
        <v>1673</v>
      </c>
      <c r="AH77" s="79" t="b">
        <v>0</v>
      </c>
      <c r="AI77" s="79" t="s">
        <v>1678</v>
      </c>
      <c r="AJ77" s="79"/>
      <c r="AK77" s="87" t="s">
        <v>1673</v>
      </c>
      <c r="AL77" s="79" t="b">
        <v>0</v>
      </c>
      <c r="AM77" s="79">
        <v>1</v>
      </c>
      <c r="AN77" s="87" t="s">
        <v>1543</v>
      </c>
      <c r="AO77" s="79" t="s">
        <v>1679</v>
      </c>
      <c r="AP77" s="79" t="b">
        <v>0</v>
      </c>
      <c r="AQ77" s="87" t="s">
        <v>1543</v>
      </c>
      <c r="AR77" s="79" t="s">
        <v>176</v>
      </c>
      <c r="AS77" s="79">
        <v>0</v>
      </c>
      <c r="AT77" s="79">
        <v>0</v>
      </c>
      <c r="AU77" s="79"/>
      <c r="AV77" s="79"/>
      <c r="AW77" s="79"/>
      <c r="AX77" s="79"/>
      <c r="AY77" s="79"/>
      <c r="AZ77" s="79"/>
      <c r="BA77" s="79"/>
      <c r="BB77" s="79"/>
      <c r="BC77">
        <v>1</v>
      </c>
      <c r="BD77" s="78" t="str">
        <f>REPLACE(INDEX(GroupVertices[Group], MATCH(Edges27[[#This Row],[Vertex 1]],GroupVertices[Vertex],0)),1,1,"")</f>
        <v>1</v>
      </c>
      <c r="BE77" s="78" t="str">
        <f>REPLACE(INDEX(GroupVertices[Group], MATCH(Edges27[[#This Row],[Vertex 2]],GroupVertices[Vertex],0)),1,1,"")</f>
        <v>2</v>
      </c>
      <c r="BF77" s="48">
        <v>0</v>
      </c>
      <c r="BG77" s="49">
        <v>0</v>
      </c>
      <c r="BH77" s="48">
        <v>0</v>
      </c>
      <c r="BI77" s="49">
        <v>0</v>
      </c>
      <c r="BJ77" s="48">
        <v>0</v>
      </c>
      <c r="BK77" s="49">
        <v>0</v>
      </c>
      <c r="BL77" s="48">
        <v>28</v>
      </c>
      <c r="BM77" s="49">
        <v>100</v>
      </c>
      <c r="BN77" s="48">
        <v>28</v>
      </c>
    </row>
    <row r="78" spans="1:66" x14ac:dyDescent="0.25">
      <c r="A78" s="64" t="s">
        <v>255</v>
      </c>
      <c r="B78" s="64" t="s">
        <v>277</v>
      </c>
      <c r="C78" s="65"/>
      <c r="D78" s="66"/>
      <c r="E78" s="67"/>
      <c r="F78" s="68"/>
      <c r="G78" s="65"/>
      <c r="H78" s="69"/>
      <c r="I78" s="70"/>
      <c r="J78" s="70"/>
      <c r="K78" s="34" t="s">
        <v>65</v>
      </c>
      <c r="L78" s="77">
        <v>99</v>
      </c>
      <c r="M78" s="77"/>
      <c r="N78" s="72"/>
      <c r="O78" s="79" t="s">
        <v>315</v>
      </c>
      <c r="P78" s="81">
        <v>43851.768784722219</v>
      </c>
      <c r="Q78" s="79" t="s">
        <v>345</v>
      </c>
      <c r="R78" s="79"/>
      <c r="S78" s="79"/>
      <c r="T78" s="79" t="s">
        <v>518</v>
      </c>
      <c r="U78" s="79"/>
      <c r="V78" s="82" t="s">
        <v>714</v>
      </c>
      <c r="W78" s="81">
        <v>43851.768784722219</v>
      </c>
      <c r="X78" s="85">
        <v>43851</v>
      </c>
      <c r="Y78" s="87" t="s">
        <v>818</v>
      </c>
      <c r="Z78" s="82" t="s">
        <v>1120</v>
      </c>
      <c r="AA78" s="79"/>
      <c r="AB78" s="79"/>
      <c r="AC78" s="87" t="s">
        <v>1434</v>
      </c>
      <c r="AD78" s="79"/>
      <c r="AE78" s="79" t="b">
        <v>0</v>
      </c>
      <c r="AF78" s="79">
        <v>0</v>
      </c>
      <c r="AG78" s="87" t="s">
        <v>1673</v>
      </c>
      <c r="AH78" s="79" t="b">
        <v>0</v>
      </c>
      <c r="AI78" s="79" t="s">
        <v>1678</v>
      </c>
      <c r="AJ78" s="79"/>
      <c r="AK78" s="87" t="s">
        <v>1673</v>
      </c>
      <c r="AL78" s="79" t="b">
        <v>0</v>
      </c>
      <c r="AM78" s="79">
        <v>7</v>
      </c>
      <c r="AN78" s="87" t="s">
        <v>1441</v>
      </c>
      <c r="AO78" s="79" t="s">
        <v>1679</v>
      </c>
      <c r="AP78" s="79" t="b">
        <v>0</v>
      </c>
      <c r="AQ78" s="87" t="s">
        <v>1441</v>
      </c>
      <c r="AR78" s="79" t="s">
        <v>176</v>
      </c>
      <c r="AS78" s="79">
        <v>0</v>
      </c>
      <c r="AT78" s="79">
        <v>0</v>
      </c>
      <c r="AU78" s="79"/>
      <c r="AV78" s="79"/>
      <c r="AW78" s="79"/>
      <c r="AX78" s="79"/>
      <c r="AY78" s="79"/>
      <c r="AZ78" s="79"/>
      <c r="BA78" s="79"/>
      <c r="BB78" s="79"/>
      <c r="BC78">
        <v>1</v>
      </c>
      <c r="BD78" s="78" t="str">
        <f>REPLACE(INDEX(GroupVertices[Group], MATCH(Edges27[[#This Row],[Vertex 1]],GroupVertices[Vertex],0)),1,1,"")</f>
        <v>1</v>
      </c>
      <c r="BE78" s="78" t="str">
        <f>REPLACE(INDEX(GroupVertices[Group], MATCH(Edges27[[#This Row],[Vertex 2]],GroupVertices[Vertex],0)),1,1,"")</f>
        <v>1</v>
      </c>
      <c r="BF78" s="48">
        <v>0</v>
      </c>
      <c r="BG78" s="49">
        <v>0</v>
      </c>
      <c r="BH78" s="48">
        <v>0</v>
      </c>
      <c r="BI78" s="49">
        <v>0</v>
      </c>
      <c r="BJ78" s="48">
        <v>0</v>
      </c>
      <c r="BK78" s="49">
        <v>0</v>
      </c>
      <c r="BL78" s="48">
        <v>31</v>
      </c>
      <c r="BM78" s="49">
        <v>100</v>
      </c>
      <c r="BN78" s="48">
        <v>31</v>
      </c>
    </row>
    <row r="79" spans="1:66" x14ac:dyDescent="0.25">
      <c r="A79" s="64" t="s">
        <v>256</v>
      </c>
      <c r="B79" s="64" t="s">
        <v>289</v>
      </c>
      <c r="C79" s="65"/>
      <c r="D79" s="66"/>
      <c r="E79" s="67"/>
      <c r="F79" s="68"/>
      <c r="G79" s="65"/>
      <c r="H79" s="69"/>
      <c r="I79" s="70"/>
      <c r="J79" s="70"/>
      <c r="K79" s="34" t="s">
        <v>65</v>
      </c>
      <c r="L79" s="77">
        <v>100</v>
      </c>
      <c r="M79" s="77"/>
      <c r="N79" s="72"/>
      <c r="O79" s="79" t="s">
        <v>313</v>
      </c>
      <c r="P79" s="81">
        <v>43851.79960648148</v>
      </c>
      <c r="Q79" s="79" t="s">
        <v>371</v>
      </c>
      <c r="R79" s="79"/>
      <c r="S79" s="79"/>
      <c r="T79" s="79" t="s">
        <v>509</v>
      </c>
      <c r="U79" s="79"/>
      <c r="V79" s="82" t="s">
        <v>715</v>
      </c>
      <c r="W79" s="81">
        <v>43851.79960648148</v>
      </c>
      <c r="X79" s="85">
        <v>43851</v>
      </c>
      <c r="Y79" s="87" t="s">
        <v>819</v>
      </c>
      <c r="Z79" s="82" t="s">
        <v>1121</v>
      </c>
      <c r="AA79" s="79"/>
      <c r="AB79" s="79"/>
      <c r="AC79" s="87" t="s">
        <v>1435</v>
      </c>
      <c r="AD79" s="79"/>
      <c r="AE79" s="79" t="b">
        <v>0</v>
      </c>
      <c r="AF79" s="79">
        <v>0</v>
      </c>
      <c r="AG79" s="87" t="s">
        <v>1673</v>
      </c>
      <c r="AH79" s="79" t="b">
        <v>0</v>
      </c>
      <c r="AI79" s="79" t="s">
        <v>1678</v>
      </c>
      <c r="AJ79" s="79"/>
      <c r="AK79" s="87" t="s">
        <v>1673</v>
      </c>
      <c r="AL79" s="79" t="b">
        <v>0</v>
      </c>
      <c r="AM79" s="79">
        <v>1</v>
      </c>
      <c r="AN79" s="87" t="s">
        <v>1597</v>
      </c>
      <c r="AO79" s="79" t="s">
        <v>1679</v>
      </c>
      <c r="AP79" s="79" t="b">
        <v>0</v>
      </c>
      <c r="AQ79" s="87" t="s">
        <v>1597</v>
      </c>
      <c r="AR79" s="79" t="s">
        <v>176</v>
      </c>
      <c r="AS79" s="79">
        <v>0</v>
      </c>
      <c r="AT79" s="79">
        <v>0</v>
      </c>
      <c r="AU79" s="79"/>
      <c r="AV79" s="79"/>
      <c r="AW79" s="79"/>
      <c r="AX79" s="79"/>
      <c r="AY79" s="79"/>
      <c r="AZ79" s="79"/>
      <c r="BA79" s="79"/>
      <c r="BB79" s="79"/>
      <c r="BC79">
        <v>1</v>
      </c>
      <c r="BD79" s="78" t="str">
        <f>REPLACE(INDEX(GroupVertices[Group], MATCH(Edges27[[#This Row],[Vertex 1]],GroupVertices[Vertex],0)),1,1,"")</f>
        <v>5</v>
      </c>
      <c r="BE79" s="78" t="str">
        <f>REPLACE(INDEX(GroupVertices[Group], MATCH(Edges27[[#This Row],[Vertex 2]],GroupVertices[Vertex],0)),1,1,"")</f>
        <v>5</v>
      </c>
      <c r="BF79" s="48">
        <v>0</v>
      </c>
      <c r="BG79" s="49">
        <v>0</v>
      </c>
      <c r="BH79" s="48">
        <v>0</v>
      </c>
      <c r="BI79" s="49">
        <v>0</v>
      </c>
      <c r="BJ79" s="48">
        <v>0</v>
      </c>
      <c r="BK79" s="49">
        <v>0</v>
      </c>
      <c r="BL79" s="48">
        <v>20</v>
      </c>
      <c r="BM79" s="49">
        <v>100</v>
      </c>
      <c r="BN79" s="48">
        <v>20</v>
      </c>
    </row>
    <row r="80" spans="1:66" x14ac:dyDescent="0.25">
      <c r="A80" s="64" t="s">
        <v>257</v>
      </c>
      <c r="B80" s="64" t="s">
        <v>270</v>
      </c>
      <c r="C80" s="65"/>
      <c r="D80" s="66"/>
      <c r="E80" s="67"/>
      <c r="F80" s="68"/>
      <c r="G80" s="65"/>
      <c r="H80" s="69"/>
      <c r="I80" s="70"/>
      <c r="J80" s="70"/>
      <c r="K80" s="34" t="s">
        <v>65</v>
      </c>
      <c r="L80" s="77">
        <v>101</v>
      </c>
      <c r="M80" s="77"/>
      <c r="N80" s="72"/>
      <c r="O80" s="79" t="s">
        <v>313</v>
      </c>
      <c r="P80" s="81">
        <v>43851.900057870371</v>
      </c>
      <c r="Q80" s="79" t="s">
        <v>372</v>
      </c>
      <c r="R80" s="79"/>
      <c r="S80" s="79"/>
      <c r="T80" s="79"/>
      <c r="U80" s="79"/>
      <c r="V80" s="82" t="s">
        <v>716</v>
      </c>
      <c r="W80" s="81">
        <v>43851.900057870371</v>
      </c>
      <c r="X80" s="85">
        <v>43851</v>
      </c>
      <c r="Y80" s="87" t="s">
        <v>820</v>
      </c>
      <c r="Z80" s="82" t="s">
        <v>1122</v>
      </c>
      <c r="AA80" s="79"/>
      <c r="AB80" s="79"/>
      <c r="AC80" s="87" t="s">
        <v>1436</v>
      </c>
      <c r="AD80" s="79"/>
      <c r="AE80" s="79" t="b">
        <v>0</v>
      </c>
      <c r="AF80" s="79">
        <v>0</v>
      </c>
      <c r="AG80" s="87" t="s">
        <v>1673</v>
      </c>
      <c r="AH80" s="79" t="b">
        <v>0</v>
      </c>
      <c r="AI80" s="79" t="s">
        <v>1678</v>
      </c>
      <c r="AJ80" s="79"/>
      <c r="AK80" s="87" t="s">
        <v>1673</v>
      </c>
      <c r="AL80" s="79" t="b">
        <v>0</v>
      </c>
      <c r="AM80" s="79">
        <v>2</v>
      </c>
      <c r="AN80" s="87" t="s">
        <v>1470</v>
      </c>
      <c r="AO80" s="79" t="s">
        <v>1679</v>
      </c>
      <c r="AP80" s="79" t="b">
        <v>0</v>
      </c>
      <c r="AQ80" s="87" t="s">
        <v>1470</v>
      </c>
      <c r="AR80" s="79" t="s">
        <v>176</v>
      </c>
      <c r="AS80" s="79">
        <v>0</v>
      </c>
      <c r="AT80" s="79">
        <v>0</v>
      </c>
      <c r="AU80" s="79"/>
      <c r="AV80" s="79"/>
      <c r="AW80" s="79"/>
      <c r="AX80" s="79"/>
      <c r="AY80" s="79"/>
      <c r="AZ80" s="79"/>
      <c r="BA80" s="79"/>
      <c r="BB80" s="79"/>
      <c r="BC80">
        <v>1</v>
      </c>
      <c r="BD80" s="78" t="str">
        <f>REPLACE(INDEX(GroupVertices[Group], MATCH(Edges27[[#This Row],[Vertex 1]],GroupVertices[Vertex],0)),1,1,"")</f>
        <v>8</v>
      </c>
      <c r="BE80" s="78" t="str">
        <f>REPLACE(INDEX(GroupVertices[Group], MATCH(Edges27[[#This Row],[Vertex 2]],GroupVertices[Vertex],0)),1,1,"")</f>
        <v>8</v>
      </c>
      <c r="BF80" s="48">
        <v>0</v>
      </c>
      <c r="BG80" s="49">
        <v>0</v>
      </c>
      <c r="BH80" s="48">
        <v>0</v>
      </c>
      <c r="BI80" s="49">
        <v>0</v>
      </c>
      <c r="BJ80" s="48">
        <v>0</v>
      </c>
      <c r="BK80" s="49">
        <v>0</v>
      </c>
      <c r="BL80" s="48">
        <v>37</v>
      </c>
      <c r="BM80" s="49">
        <v>100</v>
      </c>
      <c r="BN80" s="48">
        <v>37</v>
      </c>
    </row>
    <row r="81" spans="1:66" x14ac:dyDescent="0.25">
      <c r="A81" s="64" t="s">
        <v>258</v>
      </c>
      <c r="B81" s="64" t="s">
        <v>268</v>
      </c>
      <c r="C81" s="65"/>
      <c r="D81" s="66"/>
      <c r="E81" s="67"/>
      <c r="F81" s="68"/>
      <c r="G81" s="65"/>
      <c r="H81" s="69"/>
      <c r="I81" s="70"/>
      <c r="J81" s="70"/>
      <c r="K81" s="34" t="s">
        <v>65</v>
      </c>
      <c r="L81" s="77">
        <v>102</v>
      </c>
      <c r="M81" s="77"/>
      <c r="N81" s="72"/>
      <c r="O81" s="79" t="s">
        <v>313</v>
      </c>
      <c r="P81" s="81">
        <v>43847.679629629631</v>
      </c>
      <c r="Q81" s="79" t="s">
        <v>373</v>
      </c>
      <c r="R81" s="79"/>
      <c r="S81" s="79"/>
      <c r="T81" s="79" t="s">
        <v>520</v>
      </c>
      <c r="U81" s="79"/>
      <c r="V81" s="82" t="s">
        <v>717</v>
      </c>
      <c r="W81" s="81">
        <v>43847.679629629631</v>
      </c>
      <c r="X81" s="85">
        <v>43847</v>
      </c>
      <c r="Y81" s="87" t="s">
        <v>821</v>
      </c>
      <c r="Z81" s="82" t="s">
        <v>1123</v>
      </c>
      <c r="AA81" s="79"/>
      <c r="AB81" s="79"/>
      <c r="AC81" s="87" t="s">
        <v>1437</v>
      </c>
      <c r="AD81" s="79"/>
      <c r="AE81" s="79" t="b">
        <v>0</v>
      </c>
      <c r="AF81" s="79">
        <v>0</v>
      </c>
      <c r="AG81" s="87" t="s">
        <v>1673</v>
      </c>
      <c r="AH81" s="79" t="b">
        <v>0</v>
      </c>
      <c r="AI81" s="79" t="s">
        <v>1678</v>
      </c>
      <c r="AJ81" s="79"/>
      <c r="AK81" s="87" t="s">
        <v>1673</v>
      </c>
      <c r="AL81" s="79" t="b">
        <v>0</v>
      </c>
      <c r="AM81" s="79">
        <v>1</v>
      </c>
      <c r="AN81" s="87" t="s">
        <v>1457</v>
      </c>
      <c r="AO81" s="79" t="s">
        <v>258</v>
      </c>
      <c r="AP81" s="79" t="b">
        <v>0</v>
      </c>
      <c r="AQ81" s="87" t="s">
        <v>1457</v>
      </c>
      <c r="AR81" s="79" t="s">
        <v>176</v>
      </c>
      <c r="AS81" s="79">
        <v>0</v>
      </c>
      <c r="AT81" s="79">
        <v>0</v>
      </c>
      <c r="AU81" s="79"/>
      <c r="AV81" s="79"/>
      <c r="AW81" s="79"/>
      <c r="AX81" s="79"/>
      <c r="AY81" s="79"/>
      <c r="AZ81" s="79"/>
      <c r="BA81" s="79"/>
      <c r="BB81" s="79"/>
      <c r="BC81">
        <v>1</v>
      </c>
      <c r="BD81" s="78" t="str">
        <f>REPLACE(INDEX(GroupVertices[Group], MATCH(Edges27[[#This Row],[Vertex 1]],GroupVertices[Vertex],0)),1,1,"")</f>
        <v>4</v>
      </c>
      <c r="BE81" s="78" t="str">
        <f>REPLACE(INDEX(GroupVertices[Group], MATCH(Edges27[[#This Row],[Vertex 2]],GroupVertices[Vertex],0)),1,1,"")</f>
        <v>4</v>
      </c>
      <c r="BF81" s="48">
        <v>0</v>
      </c>
      <c r="BG81" s="49">
        <v>0</v>
      </c>
      <c r="BH81" s="48">
        <v>0</v>
      </c>
      <c r="BI81" s="49">
        <v>0</v>
      </c>
      <c r="BJ81" s="48">
        <v>0</v>
      </c>
      <c r="BK81" s="49">
        <v>0</v>
      </c>
      <c r="BL81" s="48">
        <v>23</v>
      </c>
      <c r="BM81" s="49">
        <v>100</v>
      </c>
      <c r="BN81" s="48">
        <v>23</v>
      </c>
    </row>
    <row r="82" spans="1:66" x14ac:dyDescent="0.25">
      <c r="A82" s="64" t="s">
        <v>258</v>
      </c>
      <c r="B82" s="64" t="s">
        <v>285</v>
      </c>
      <c r="C82" s="65"/>
      <c r="D82" s="66"/>
      <c r="E82" s="67"/>
      <c r="F82" s="68"/>
      <c r="G82" s="65"/>
      <c r="H82" s="69"/>
      <c r="I82" s="70"/>
      <c r="J82" s="70"/>
      <c r="K82" s="34" t="s">
        <v>65</v>
      </c>
      <c r="L82" s="77">
        <v>103</v>
      </c>
      <c r="M82" s="77"/>
      <c r="N82" s="72"/>
      <c r="O82" s="79" t="s">
        <v>313</v>
      </c>
      <c r="P82" s="81">
        <v>43852.345034722224</v>
      </c>
      <c r="Q82" s="79" t="s">
        <v>374</v>
      </c>
      <c r="R82" s="79"/>
      <c r="S82" s="79"/>
      <c r="T82" s="79" t="s">
        <v>509</v>
      </c>
      <c r="U82" s="79"/>
      <c r="V82" s="82" t="s">
        <v>717</v>
      </c>
      <c r="W82" s="81">
        <v>43852.345034722224</v>
      </c>
      <c r="X82" s="85">
        <v>43852</v>
      </c>
      <c r="Y82" s="87" t="s">
        <v>822</v>
      </c>
      <c r="Z82" s="82" t="s">
        <v>1124</v>
      </c>
      <c r="AA82" s="79"/>
      <c r="AB82" s="79"/>
      <c r="AC82" s="87" t="s">
        <v>1438</v>
      </c>
      <c r="AD82" s="79"/>
      <c r="AE82" s="79" t="b">
        <v>0</v>
      </c>
      <c r="AF82" s="79">
        <v>0</v>
      </c>
      <c r="AG82" s="87" t="s">
        <v>1673</v>
      </c>
      <c r="AH82" s="79" t="b">
        <v>0</v>
      </c>
      <c r="AI82" s="79" t="s">
        <v>1678</v>
      </c>
      <c r="AJ82" s="79"/>
      <c r="AK82" s="87" t="s">
        <v>1673</v>
      </c>
      <c r="AL82" s="79" t="b">
        <v>0</v>
      </c>
      <c r="AM82" s="79">
        <v>2</v>
      </c>
      <c r="AN82" s="87" t="s">
        <v>1565</v>
      </c>
      <c r="AO82" s="79" t="s">
        <v>258</v>
      </c>
      <c r="AP82" s="79" t="b">
        <v>0</v>
      </c>
      <c r="AQ82" s="87" t="s">
        <v>1565</v>
      </c>
      <c r="AR82" s="79" t="s">
        <v>176</v>
      </c>
      <c r="AS82" s="79">
        <v>0</v>
      </c>
      <c r="AT82" s="79">
        <v>0</v>
      </c>
      <c r="AU82" s="79"/>
      <c r="AV82" s="79"/>
      <c r="AW82" s="79"/>
      <c r="AX82" s="79"/>
      <c r="AY82" s="79"/>
      <c r="AZ82" s="79"/>
      <c r="BA82" s="79"/>
      <c r="BB82" s="79"/>
      <c r="BC82">
        <v>1</v>
      </c>
      <c r="BD82" s="78" t="str">
        <f>REPLACE(INDEX(GroupVertices[Group], MATCH(Edges27[[#This Row],[Vertex 1]],GroupVertices[Vertex],0)),1,1,"")</f>
        <v>4</v>
      </c>
      <c r="BE82" s="78" t="str">
        <f>REPLACE(INDEX(GroupVertices[Group], MATCH(Edges27[[#This Row],[Vertex 2]],GroupVertices[Vertex],0)),1,1,"")</f>
        <v>4</v>
      </c>
      <c r="BF82" s="48">
        <v>0</v>
      </c>
      <c r="BG82" s="49">
        <v>0</v>
      </c>
      <c r="BH82" s="48">
        <v>0</v>
      </c>
      <c r="BI82" s="49">
        <v>0</v>
      </c>
      <c r="BJ82" s="48">
        <v>0</v>
      </c>
      <c r="BK82" s="49">
        <v>0</v>
      </c>
      <c r="BL82" s="48">
        <v>32</v>
      </c>
      <c r="BM82" s="49">
        <v>100</v>
      </c>
      <c r="BN82" s="48">
        <v>32</v>
      </c>
    </row>
    <row r="83" spans="1:66" x14ac:dyDescent="0.25">
      <c r="A83" s="64" t="s">
        <v>259</v>
      </c>
      <c r="B83" s="64" t="s">
        <v>277</v>
      </c>
      <c r="C83" s="65"/>
      <c r="D83" s="66"/>
      <c r="E83" s="67"/>
      <c r="F83" s="68"/>
      <c r="G83" s="65"/>
      <c r="H83" s="69"/>
      <c r="I83" s="70"/>
      <c r="J83" s="70"/>
      <c r="K83" s="34" t="s">
        <v>65</v>
      </c>
      <c r="L83" s="77">
        <v>104</v>
      </c>
      <c r="M83" s="77"/>
      <c r="N83" s="72"/>
      <c r="O83" s="79" t="s">
        <v>313</v>
      </c>
      <c r="P83" s="81">
        <v>43852.41505787037</v>
      </c>
      <c r="Q83" s="79" t="s">
        <v>375</v>
      </c>
      <c r="R83" s="79"/>
      <c r="S83" s="79"/>
      <c r="T83" s="79" t="s">
        <v>509</v>
      </c>
      <c r="U83" s="79"/>
      <c r="V83" s="82" t="s">
        <v>718</v>
      </c>
      <c r="W83" s="81">
        <v>43852.41505787037</v>
      </c>
      <c r="X83" s="85">
        <v>43852</v>
      </c>
      <c r="Y83" s="87" t="s">
        <v>823</v>
      </c>
      <c r="Z83" s="82" t="s">
        <v>1125</v>
      </c>
      <c r="AA83" s="79"/>
      <c r="AB83" s="79"/>
      <c r="AC83" s="87" t="s">
        <v>1439</v>
      </c>
      <c r="AD83" s="79"/>
      <c r="AE83" s="79" t="b">
        <v>0</v>
      </c>
      <c r="AF83" s="79">
        <v>0</v>
      </c>
      <c r="AG83" s="87" t="s">
        <v>1673</v>
      </c>
      <c r="AH83" s="79" t="b">
        <v>0</v>
      </c>
      <c r="AI83" s="79" t="s">
        <v>1678</v>
      </c>
      <c r="AJ83" s="79"/>
      <c r="AK83" s="87" t="s">
        <v>1673</v>
      </c>
      <c r="AL83" s="79" t="b">
        <v>0</v>
      </c>
      <c r="AM83" s="79">
        <v>2</v>
      </c>
      <c r="AN83" s="87" t="s">
        <v>1643</v>
      </c>
      <c r="AO83" s="79" t="s">
        <v>1679</v>
      </c>
      <c r="AP83" s="79" t="b">
        <v>0</v>
      </c>
      <c r="AQ83" s="87" t="s">
        <v>1643</v>
      </c>
      <c r="AR83" s="79" t="s">
        <v>176</v>
      </c>
      <c r="AS83" s="79">
        <v>0</v>
      </c>
      <c r="AT83" s="79">
        <v>0</v>
      </c>
      <c r="AU83" s="79"/>
      <c r="AV83" s="79"/>
      <c r="AW83" s="79"/>
      <c r="AX83" s="79"/>
      <c r="AY83" s="79"/>
      <c r="AZ83" s="79"/>
      <c r="BA83" s="79"/>
      <c r="BB83" s="79"/>
      <c r="BC83">
        <v>1</v>
      </c>
      <c r="BD83" s="78" t="str">
        <f>REPLACE(INDEX(GroupVertices[Group], MATCH(Edges27[[#This Row],[Vertex 1]],GroupVertices[Vertex],0)),1,1,"")</f>
        <v>1</v>
      </c>
      <c r="BE83" s="78" t="str">
        <f>REPLACE(INDEX(GroupVertices[Group], MATCH(Edges27[[#This Row],[Vertex 2]],GroupVertices[Vertex],0)),1,1,"")</f>
        <v>1</v>
      </c>
      <c r="BF83" s="48">
        <v>0</v>
      </c>
      <c r="BG83" s="49">
        <v>0</v>
      </c>
      <c r="BH83" s="48">
        <v>0</v>
      </c>
      <c r="BI83" s="49">
        <v>0</v>
      </c>
      <c r="BJ83" s="48">
        <v>0</v>
      </c>
      <c r="BK83" s="49">
        <v>0</v>
      </c>
      <c r="BL83" s="48">
        <v>17</v>
      </c>
      <c r="BM83" s="49">
        <v>100</v>
      </c>
      <c r="BN83" s="48">
        <v>17</v>
      </c>
    </row>
    <row r="84" spans="1:66" x14ac:dyDescent="0.25">
      <c r="A84" s="64" t="s">
        <v>260</v>
      </c>
      <c r="B84" s="64" t="s">
        <v>279</v>
      </c>
      <c r="C84" s="65"/>
      <c r="D84" s="66"/>
      <c r="E84" s="67"/>
      <c r="F84" s="68"/>
      <c r="G84" s="65"/>
      <c r="H84" s="69"/>
      <c r="I84" s="70"/>
      <c r="J84" s="70"/>
      <c r="K84" s="34" t="s">
        <v>65</v>
      </c>
      <c r="L84" s="77">
        <v>105</v>
      </c>
      <c r="M84" s="77"/>
      <c r="N84" s="72"/>
      <c r="O84" s="79" t="s">
        <v>313</v>
      </c>
      <c r="P84" s="81">
        <v>43852.496134259258</v>
      </c>
      <c r="Q84" s="79" t="s">
        <v>341</v>
      </c>
      <c r="R84" s="82" t="s">
        <v>460</v>
      </c>
      <c r="S84" s="79" t="s">
        <v>495</v>
      </c>
      <c r="T84" s="79" t="s">
        <v>509</v>
      </c>
      <c r="U84" s="79"/>
      <c r="V84" s="82" t="s">
        <v>719</v>
      </c>
      <c r="W84" s="81">
        <v>43852.496134259258</v>
      </c>
      <c r="X84" s="85">
        <v>43852</v>
      </c>
      <c r="Y84" s="87" t="s">
        <v>824</v>
      </c>
      <c r="Z84" s="82" t="s">
        <v>1126</v>
      </c>
      <c r="AA84" s="79"/>
      <c r="AB84" s="79"/>
      <c r="AC84" s="87" t="s">
        <v>1440</v>
      </c>
      <c r="AD84" s="79"/>
      <c r="AE84" s="79" t="b">
        <v>0</v>
      </c>
      <c r="AF84" s="79">
        <v>0</v>
      </c>
      <c r="AG84" s="87" t="s">
        <v>1673</v>
      </c>
      <c r="AH84" s="79" t="b">
        <v>0</v>
      </c>
      <c r="AI84" s="79" t="s">
        <v>1678</v>
      </c>
      <c r="AJ84" s="79"/>
      <c r="AK84" s="87" t="s">
        <v>1673</v>
      </c>
      <c r="AL84" s="79" t="b">
        <v>0</v>
      </c>
      <c r="AM84" s="79">
        <v>4</v>
      </c>
      <c r="AN84" s="87" t="s">
        <v>1552</v>
      </c>
      <c r="AO84" s="79" t="s">
        <v>1682</v>
      </c>
      <c r="AP84" s="79" t="b">
        <v>0</v>
      </c>
      <c r="AQ84" s="87" t="s">
        <v>1552</v>
      </c>
      <c r="AR84" s="79" t="s">
        <v>176</v>
      </c>
      <c r="AS84" s="79">
        <v>0</v>
      </c>
      <c r="AT84" s="79">
        <v>0</v>
      </c>
      <c r="AU84" s="79"/>
      <c r="AV84" s="79"/>
      <c r="AW84" s="79"/>
      <c r="AX84" s="79"/>
      <c r="AY84" s="79"/>
      <c r="AZ84" s="79"/>
      <c r="BA84" s="79"/>
      <c r="BB84" s="79"/>
      <c r="BC84">
        <v>1</v>
      </c>
      <c r="BD84" s="78" t="str">
        <f>REPLACE(INDEX(GroupVertices[Group], MATCH(Edges27[[#This Row],[Vertex 1]],GroupVertices[Vertex],0)),1,1,"")</f>
        <v>2</v>
      </c>
      <c r="BE84" s="78" t="str">
        <f>REPLACE(INDEX(GroupVertices[Group], MATCH(Edges27[[#This Row],[Vertex 2]],GroupVertices[Vertex],0)),1,1,"")</f>
        <v>2</v>
      </c>
      <c r="BF84" s="48">
        <v>0</v>
      </c>
      <c r="BG84" s="49">
        <v>0</v>
      </c>
      <c r="BH84" s="48">
        <v>0</v>
      </c>
      <c r="BI84" s="49">
        <v>0</v>
      </c>
      <c r="BJ84" s="48">
        <v>0</v>
      </c>
      <c r="BK84" s="49">
        <v>0</v>
      </c>
      <c r="BL84" s="48">
        <v>35</v>
      </c>
      <c r="BM84" s="49">
        <v>100</v>
      </c>
      <c r="BN84" s="48">
        <v>35</v>
      </c>
    </row>
    <row r="85" spans="1:66" x14ac:dyDescent="0.25">
      <c r="A85" s="64" t="s">
        <v>261</v>
      </c>
      <c r="B85" s="64" t="s">
        <v>277</v>
      </c>
      <c r="C85" s="65"/>
      <c r="D85" s="66"/>
      <c r="E85" s="67"/>
      <c r="F85" s="68"/>
      <c r="G85" s="65"/>
      <c r="H85" s="69"/>
      <c r="I85" s="70"/>
      <c r="J85" s="70"/>
      <c r="K85" s="34" t="s">
        <v>65</v>
      </c>
      <c r="L85" s="77">
        <v>106</v>
      </c>
      <c r="M85" s="77"/>
      <c r="N85" s="72"/>
      <c r="O85" s="79" t="s">
        <v>314</v>
      </c>
      <c r="P85" s="81">
        <v>43850.704467592594</v>
      </c>
      <c r="Q85" s="79" t="s">
        <v>345</v>
      </c>
      <c r="R85" s="79" t="s">
        <v>467</v>
      </c>
      <c r="S85" s="79" t="s">
        <v>499</v>
      </c>
      <c r="T85" s="79" t="s">
        <v>529</v>
      </c>
      <c r="U85" s="82" t="s">
        <v>570</v>
      </c>
      <c r="V85" s="82" t="s">
        <v>570</v>
      </c>
      <c r="W85" s="81">
        <v>43850.704467592594</v>
      </c>
      <c r="X85" s="85">
        <v>43850</v>
      </c>
      <c r="Y85" s="87" t="s">
        <v>825</v>
      </c>
      <c r="Z85" s="82" t="s">
        <v>1127</v>
      </c>
      <c r="AA85" s="79"/>
      <c r="AB85" s="79"/>
      <c r="AC85" s="87" t="s">
        <v>1441</v>
      </c>
      <c r="AD85" s="79"/>
      <c r="AE85" s="79" t="b">
        <v>0</v>
      </c>
      <c r="AF85" s="79">
        <v>10</v>
      </c>
      <c r="AG85" s="87" t="s">
        <v>1673</v>
      </c>
      <c r="AH85" s="79" t="b">
        <v>0</v>
      </c>
      <c r="AI85" s="79" t="s">
        <v>1678</v>
      </c>
      <c r="AJ85" s="79"/>
      <c r="AK85" s="87" t="s">
        <v>1673</v>
      </c>
      <c r="AL85" s="79" t="b">
        <v>0</v>
      </c>
      <c r="AM85" s="79">
        <v>7</v>
      </c>
      <c r="AN85" s="87" t="s">
        <v>1673</v>
      </c>
      <c r="AO85" s="79" t="s">
        <v>1679</v>
      </c>
      <c r="AP85" s="79" t="b">
        <v>0</v>
      </c>
      <c r="AQ85" s="87" t="s">
        <v>1441</v>
      </c>
      <c r="AR85" s="79" t="s">
        <v>176</v>
      </c>
      <c r="AS85" s="79">
        <v>0</v>
      </c>
      <c r="AT85" s="79">
        <v>0</v>
      </c>
      <c r="AU85" s="79"/>
      <c r="AV85" s="79"/>
      <c r="AW85" s="79"/>
      <c r="AX85" s="79"/>
      <c r="AY85" s="79"/>
      <c r="AZ85" s="79"/>
      <c r="BA85" s="79"/>
      <c r="BB85" s="79"/>
      <c r="BC85">
        <v>1</v>
      </c>
      <c r="BD85" s="78" t="str">
        <f>REPLACE(INDEX(GroupVertices[Group], MATCH(Edges27[[#This Row],[Vertex 1]],GroupVertices[Vertex],0)),1,1,"")</f>
        <v>1</v>
      </c>
      <c r="BE85" s="78" t="str">
        <f>REPLACE(INDEX(GroupVertices[Group], MATCH(Edges27[[#This Row],[Vertex 2]],GroupVertices[Vertex],0)),1,1,"")</f>
        <v>1</v>
      </c>
      <c r="BF85" s="48">
        <v>0</v>
      </c>
      <c r="BG85" s="49">
        <v>0</v>
      </c>
      <c r="BH85" s="48">
        <v>0</v>
      </c>
      <c r="BI85" s="49">
        <v>0</v>
      </c>
      <c r="BJ85" s="48">
        <v>0</v>
      </c>
      <c r="BK85" s="49">
        <v>0</v>
      </c>
      <c r="BL85" s="48">
        <v>31</v>
      </c>
      <c r="BM85" s="49">
        <v>100</v>
      </c>
      <c r="BN85" s="48">
        <v>31</v>
      </c>
    </row>
    <row r="86" spans="1:66" x14ac:dyDescent="0.25">
      <c r="A86" s="64" t="s">
        <v>261</v>
      </c>
      <c r="B86" s="64" t="s">
        <v>277</v>
      </c>
      <c r="C86" s="65"/>
      <c r="D86" s="66"/>
      <c r="E86" s="67"/>
      <c r="F86" s="68"/>
      <c r="G86" s="65"/>
      <c r="H86" s="69"/>
      <c r="I86" s="70"/>
      <c r="J86" s="70"/>
      <c r="K86" s="34" t="s">
        <v>65</v>
      </c>
      <c r="L86" s="77">
        <v>107</v>
      </c>
      <c r="M86" s="77"/>
      <c r="N86" s="72"/>
      <c r="O86" s="79" t="s">
        <v>315</v>
      </c>
      <c r="P86" s="81">
        <v>43852.571701388886</v>
      </c>
      <c r="Q86" s="79" t="s">
        <v>345</v>
      </c>
      <c r="R86" s="79"/>
      <c r="S86" s="79"/>
      <c r="T86" s="79" t="s">
        <v>518</v>
      </c>
      <c r="U86" s="79"/>
      <c r="V86" s="82" t="s">
        <v>720</v>
      </c>
      <c r="W86" s="81">
        <v>43852.571701388886</v>
      </c>
      <c r="X86" s="85">
        <v>43852</v>
      </c>
      <c r="Y86" s="87" t="s">
        <v>826</v>
      </c>
      <c r="Z86" s="82" t="s">
        <v>1128</v>
      </c>
      <c r="AA86" s="79"/>
      <c r="AB86" s="79"/>
      <c r="AC86" s="87" t="s">
        <v>1442</v>
      </c>
      <c r="AD86" s="79"/>
      <c r="AE86" s="79" t="b">
        <v>0</v>
      </c>
      <c r="AF86" s="79">
        <v>0</v>
      </c>
      <c r="AG86" s="87" t="s">
        <v>1673</v>
      </c>
      <c r="AH86" s="79" t="b">
        <v>0</v>
      </c>
      <c r="AI86" s="79" t="s">
        <v>1678</v>
      </c>
      <c r="AJ86" s="79"/>
      <c r="AK86" s="87" t="s">
        <v>1673</v>
      </c>
      <c r="AL86" s="79" t="b">
        <v>0</v>
      </c>
      <c r="AM86" s="79">
        <v>7</v>
      </c>
      <c r="AN86" s="87" t="s">
        <v>1441</v>
      </c>
      <c r="AO86" s="79" t="s">
        <v>1679</v>
      </c>
      <c r="AP86" s="79" t="b">
        <v>0</v>
      </c>
      <c r="AQ86" s="87" t="s">
        <v>1441</v>
      </c>
      <c r="AR86" s="79" t="s">
        <v>176</v>
      </c>
      <c r="AS86" s="79">
        <v>0</v>
      </c>
      <c r="AT86" s="79">
        <v>0</v>
      </c>
      <c r="AU86" s="79"/>
      <c r="AV86" s="79"/>
      <c r="AW86" s="79"/>
      <c r="AX86" s="79"/>
      <c r="AY86" s="79"/>
      <c r="AZ86" s="79"/>
      <c r="BA86" s="79"/>
      <c r="BB86" s="79"/>
      <c r="BC86">
        <v>1</v>
      </c>
      <c r="BD86" s="78" t="str">
        <f>REPLACE(INDEX(GroupVertices[Group], MATCH(Edges27[[#This Row],[Vertex 1]],GroupVertices[Vertex],0)),1,1,"")</f>
        <v>1</v>
      </c>
      <c r="BE86" s="78" t="str">
        <f>REPLACE(INDEX(GroupVertices[Group], MATCH(Edges27[[#This Row],[Vertex 2]],GroupVertices[Vertex],0)),1,1,"")</f>
        <v>1</v>
      </c>
      <c r="BF86" s="48">
        <v>0</v>
      </c>
      <c r="BG86" s="49">
        <v>0</v>
      </c>
      <c r="BH86" s="48">
        <v>0</v>
      </c>
      <c r="BI86" s="49">
        <v>0</v>
      </c>
      <c r="BJ86" s="48">
        <v>0</v>
      </c>
      <c r="BK86" s="49">
        <v>0</v>
      </c>
      <c r="BL86" s="48">
        <v>31</v>
      </c>
      <c r="BM86" s="49">
        <v>100</v>
      </c>
      <c r="BN86" s="48">
        <v>31</v>
      </c>
    </row>
    <row r="87" spans="1:66" x14ac:dyDescent="0.25">
      <c r="A87" s="64" t="s">
        <v>262</v>
      </c>
      <c r="B87" s="64" t="s">
        <v>307</v>
      </c>
      <c r="C87" s="65"/>
      <c r="D87" s="66"/>
      <c r="E87" s="67"/>
      <c r="F87" s="68"/>
      <c r="G87" s="65"/>
      <c r="H87" s="69"/>
      <c r="I87" s="70"/>
      <c r="J87" s="70"/>
      <c r="K87" s="34" t="s">
        <v>65</v>
      </c>
      <c r="L87" s="77">
        <v>108</v>
      </c>
      <c r="M87" s="77"/>
      <c r="N87" s="72"/>
      <c r="O87" s="79" t="s">
        <v>315</v>
      </c>
      <c r="P87" s="81">
        <v>43852.647337962961</v>
      </c>
      <c r="Q87" s="79" t="s">
        <v>376</v>
      </c>
      <c r="R87" s="79"/>
      <c r="S87" s="79"/>
      <c r="T87" s="79" t="s">
        <v>509</v>
      </c>
      <c r="U87" s="79"/>
      <c r="V87" s="82" t="s">
        <v>721</v>
      </c>
      <c r="W87" s="81">
        <v>43852.647337962961</v>
      </c>
      <c r="X87" s="85">
        <v>43852</v>
      </c>
      <c r="Y87" s="87" t="s">
        <v>827</v>
      </c>
      <c r="Z87" s="82" t="s">
        <v>1129</v>
      </c>
      <c r="AA87" s="79"/>
      <c r="AB87" s="79"/>
      <c r="AC87" s="87" t="s">
        <v>1443</v>
      </c>
      <c r="AD87" s="79"/>
      <c r="AE87" s="79" t="b">
        <v>0</v>
      </c>
      <c r="AF87" s="79">
        <v>0</v>
      </c>
      <c r="AG87" s="87" t="s">
        <v>1673</v>
      </c>
      <c r="AH87" s="79" t="b">
        <v>0</v>
      </c>
      <c r="AI87" s="79" t="s">
        <v>1678</v>
      </c>
      <c r="AJ87" s="79"/>
      <c r="AK87" s="87" t="s">
        <v>1673</v>
      </c>
      <c r="AL87" s="79" t="b">
        <v>0</v>
      </c>
      <c r="AM87" s="79">
        <v>6</v>
      </c>
      <c r="AN87" s="87" t="s">
        <v>1529</v>
      </c>
      <c r="AO87" s="79" t="s">
        <v>1681</v>
      </c>
      <c r="AP87" s="79" t="b">
        <v>0</v>
      </c>
      <c r="AQ87" s="87" t="s">
        <v>1529</v>
      </c>
      <c r="AR87" s="79" t="s">
        <v>176</v>
      </c>
      <c r="AS87" s="79">
        <v>0</v>
      </c>
      <c r="AT87" s="79">
        <v>0</v>
      </c>
      <c r="AU87" s="79"/>
      <c r="AV87" s="79"/>
      <c r="AW87" s="79"/>
      <c r="AX87" s="79"/>
      <c r="AY87" s="79"/>
      <c r="AZ87" s="79"/>
      <c r="BA87" s="79"/>
      <c r="BB87" s="79"/>
      <c r="BC87">
        <v>1</v>
      </c>
      <c r="BD87" s="78" t="str">
        <f>REPLACE(INDEX(GroupVertices[Group], MATCH(Edges27[[#This Row],[Vertex 1]],GroupVertices[Vertex],0)),1,1,"")</f>
        <v>2</v>
      </c>
      <c r="BE87" s="78" t="str">
        <f>REPLACE(INDEX(GroupVertices[Group], MATCH(Edges27[[#This Row],[Vertex 2]],GroupVertices[Vertex],0)),1,1,"")</f>
        <v>2</v>
      </c>
      <c r="BF87" s="48"/>
      <c r="BG87" s="49"/>
      <c r="BH87" s="48"/>
      <c r="BI87" s="49"/>
      <c r="BJ87" s="48"/>
      <c r="BK87" s="49"/>
      <c r="BL87" s="48"/>
      <c r="BM87" s="49"/>
      <c r="BN87" s="48"/>
    </row>
    <row r="88" spans="1:66" x14ac:dyDescent="0.25">
      <c r="A88" s="64" t="s">
        <v>263</v>
      </c>
      <c r="B88" s="64" t="s">
        <v>277</v>
      </c>
      <c r="C88" s="65"/>
      <c r="D88" s="66"/>
      <c r="E88" s="67"/>
      <c r="F88" s="68"/>
      <c r="G88" s="65"/>
      <c r="H88" s="69"/>
      <c r="I88" s="70"/>
      <c r="J88" s="70"/>
      <c r="K88" s="34" t="s">
        <v>65</v>
      </c>
      <c r="L88" s="77">
        <v>123</v>
      </c>
      <c r="M88" s="77"/>
      <c r="N88" s="72"/>
      <c r="O88" s="79" t="s">
        <v>315</v>
      </c>
      <c r="P88" s="81">
        <v>43850.711863425924</v>
      </c>
      <c r="Q88" s="79" t="s">
        <v>345</v>
      </c>
      <c r="R88" s="79"/>
      <c r="S88" s="79"/>
      <c r="T88" s="79" t="s">
        <v>518</v>
      </c>
      <c r="U88" s="79"/>
      <c r="V88" s="82" t="s">
        <v>722</v>
      </c>
      <c r="W88" s="81">
        <v>43850.711863425924</v>
      </c>
      <c r="X88" s="85">
        <v>43850</v>
      </c>
      <c r="Y88" s="87" t="s">
        <v>828</v>
      </c>
      <c r="Z88" s="82" t="s">
        <v>1130</v>
      </c>
      <c r="AA88" s="79"/>
      <c r="AB88" s="79"/>
      <c r="AC88" s="87" t="s">
        <v>1444</v>
      </c>
      <c r="AD88" s="79"/>
      <c r="AE88" s="79" t="b">
        <v>0</v>
      </c>
      <c r="AF88" s="79">
        <v>0</v>
      </c>
      <c r="AG88" s="87" t="s">
        <v>1673</v>
      </c>
      <c r="AH88" s="79" t="b">
        <v>0</v>
      </c>
      <c r="AI88" s="79" t="s">
        <v>1678</v>
      </c>
      <c r="AJ88" s="79"/>
      <c r="AK88" s="87" t="s">
        <v>1673</v>
      </c>
      <c r="AL88" s="79" t="b">
        <v>0</v>
      </c>
      <c r="AM88" s="79">
        <v>7</v>
      </c>
      <c r="AN88" s="87" t="s">
        <v>1441</v>
      </c>
      <c r="AO88" s="79" t="s">
        <v>1682</v>
      </c>
      <c r="AP88" s="79" t="b">
        <v>0</v>
      </c>
      <c r="AQ88" s="87" t="s">
        <v>1441</v>
      </c>
      <c r="AR88" s="79" t="s">
        <v>176</v>
      </c>
      <c r="AS88" s="79">
        <v>0</v>
      </c>
      <c r="AT88" s="79">
        <v>0</v>
      </c>
      <c r="AU88" s="79"/>
      <c r="AV88" s="79"/>
      <c r="AW88" s="79"/>
      <c r="AX88" s="79"/>
      <c r="AY88" s="79"/>
      <c r="AZ88" s="79"/>
      <c r="BA88" s="79"/>
      <c r="BB88" s="79"/>
      <c r="BC88">
        <v>1</v>
      </c>
      <c r="BD88" s="78" t="str">
        <f>REPLACE(INDEX(GroupVertices[Group], MATCH(Edges27[[#This Row],[Vertex 1]],GroupVertices[Vertex],0)),1,1,"")</f>
        <v>6</v>
      </c>
      <c r="BE88" s="78" t="str">
        <f>REPLACE(INDEX(GroupVertices[Group], MATCH(Edges27[[#This Row],[Vertex 2]],GroupVertices[Vertex],0)),1,1,"")</f>
        <v>1</v>
      </c>
      <c r="BF88" s="48">
        <v>0</v>
      </c>
      <c r="BG88" s="49">
        <v>0</v>
      </c>
      <c r="BH88" s="48">
        <v>0</v>
      </c>
      <c r="BI88" s="49">
        <v>0</v>
      </c>
      <c r="BJ88" s="48">
        <v>0</v>
      </c>
      <c r="BK88" s="49">
        <v>0</v>
      </c>
      <c r="BL88" s="48">
        <v>31</v>
      </c>
      <c r="BM88" s="49">
        <v>100</v>
      </c>
      <c r="BN88" s="48">
        <v>31</v>
      </c>
    </row>
    <row r="89" spans="1:66" x14ac:dyDescent="0.25">
      <c r="A89" s="64" t="s">
        <v>263</v>
      </c>
      <c r="B89" s="64" t="s">
        <v>271</v>
      </c>
      <c r="C89" s="65"/>
      <c r="D89" s="66"/>
      <c r="E89" s="67"/>
      <c r="F89" s="68"/>
      <c r="G89" s="65"/>
      <c r="H89" s="69"/>
      <c r="I89" s="70"/>
      <c r="J89" s="70"/>
      <c r="K89" s="34" t="s">
        <v>65</v>
      </c>
      <c r="L89" s="77">
        <v>124</v>
      </c>
      <c r="M89" s="77"/>
      <c r="N89" s="72"/>
      <c r="O89" s="79" t="s">
        <v>313</v>
      </c>
      <c r="P89" s="81">
        <v>43852.830810185187</v>
      </c>
      <c r="Q89" s="79" t="s">
        <v>377</v>
      </c>
      <c r="R89" s="79"/>
      <c r="S89" s="79"/>
      <c r="T89" s="79" t="s">
        <v>530</v>
      </c>
      <c r="U89" s="79"/>
      <c r="V89" s="82" t="s">
        <v>722</v>
      </c>
      <c r="W89" s="81">
        <v>43852.830810185187</v>
      </c>
      <c r="X89" s="85">
        <v>43852</v>
      </c>
      <c r="Y89" s="87" t="s">
        <v>829</v>
      </c>
      <c r="Z89" s="82" t="s">
        <v>1131</v>
      </c>
      <c r="AA89" s="79"/>
      <c r="AB89" s="79"/>
      <c r="AC89" s="87" t="s">
        <v>1445</v>
      </c>
      <c r="AD89" s="79"/>
      <c r="AE89" s="79" t="b">
        <v>0</v>
      </c>
      <c r="AF89" s="79">
        <v>0</v>
      </c>
      <c r="AG89" s="87" t="s">
        <v>1673</v>
      </c>
      <c r="AH89" s="79" t="b">
        <v>0</v>
      </c>
      <c r="AI89" s="79" t="s">
        <v>1678</v>
      </c>
      <c r="AJ89" s="79"/>
      <c r="AK89" s="87" t="s">
        <v>1673</v>
      </c>
      <c r="AL89" s="79" t="b">
        <v>0</v>
      </c>
      <c r="AM89" s="79">
        <v>3</v>
      </c>
      <c r="AN89" s="87" t="s">
        <v>1516</v>
      </c>
      <c r="AO89" s="79" t="s">
        <v>1682</v>
      </c>
      <c r="AP89" s="79" t="b">
        <v>0</v>
      </c>
      <c r="AQ89" s="87" t="s">
        <v>1516</v>
      </c>
      <c r="AR89" s="79" t="s">
        <v>176</v>
      </c>
      <c r="AS89" s="79">
        <v>0</v>
      </c>
      <c r="AT89" s="79">
        <v>0</v>
      </c>
      <c r="AU89" s="79"/>
      <c r="AV89" s="79"/>
      <c r="AW89" s="79"/>
      <c r="AX89" s="79"/>
      <c r="AY89" s="79"/>
      <c r="AZ89" s="79"/>
      <c r="BA89" s="79"/>
      <c r="BB89" s="79"/>
      <c r="BC89">
        <v>1</v>
      </c>
      <c r="BD89" s="78" t="str">
        <f>REPLACE(INDEX(GroupVertices[Group], MATCH(Edges27[[#This Row],[Vertex 1]],GroupVertices[Vertex],0)),1,1,"")</f>
        <v>6</v>
      </c>
      <c r="BE89" s="78" t="str">
        <f>REPLACE(INDEX(GroupVertices[Group], MATCH(Edges27[[#This Row],[Vertex 2]],GroupVertices[Vertex],0)),1,1,"")</f>
        <v>6</v>
      </c>
      <c r="BF89" s="48">
        <v>0</v>
      </c>
      <c r="BG89" s="49">
        <v>0</v>
      </c>
      <c r="BH89" s="48">
        <v>0</v>
      </c>
      <c r="BI89" s="49">
        <v>0</v>
      </c>
      <c r="BJ89" s="48">
        <v>0</v>
      </c>
      <c r="BK89" s="49">
        <v>0</v>
      </c>
      <c r="BL89" s="48">
        <v>38</v>
      </c>
      <c r="BM89" s="49">
        <v>100</v>
      </c>
      <c r="BN89" s="48">
        <v>38</v>
      </c>
    </row>
    <row r="90" spans="1:66" x14ac:dyDescent="0.25">
      <c r="A90" s="64" t="s">
        <v>264</v>
      </c>
      <c r="B90" s="64" t="s">
        <v>271</v>
      </c>
      <c r="C90" s="65"/>
      <c r="D90" s="66"/>
      <c r="E90" s="67"/>
      <c r="F90" s="68"/>
      <c r="G90" s="65"/>
      <c r="H90" s="69"/>
      <c r="I90" s="70"/>
      <c r="J90" s="70"/>
      <c r="K90" s="34" t="s">
        <v>65</v>
      </c>
      <c r="L90" s="77">
        <v>125</v>
      </c>
      <c r="M90" s="77"/>
      <c r="N90" s="72"/>
      <c r="O90" s="79" t="s">
        <v>313</v>
      </c>
      <c r="P90" s="81">
        <v>43848.796805555554</v>
      </c>
      <c r="Q90" s="79" t="s">
        <v>378</v>
      </c>
      <c r="R90" s="79"/>
      <c r="S90" s="79"/>
      <c r="T90" s="79" t="s">
        <v>530</v>
      </c>
      <c r="U90" s="79"/>
      <c r="V90" s="82" t="s">
        <v>723</v>
      </c>
      <c r="W90" s="81">
        <v>43848.796805555554</v>
      </c>
      <c r="X90" s="85">
        <v>43848</v>
      </c>
      <c r="Y90" s="87" t="s">
        <v>830</v>
      </c>
      <c r="Z90" s="82" t="s">
        <v>1132</v>
      </c>
      <c r="AA90" s="79"/>
      <c r="AB90" s="79"/>
      <c r="AC90" s="87" t="s">
        <v>1446</v>
      </c>
      <c r="AD90" s="79"/>
      <c r="AE90" s="79" t="b">
        <v>0</v>
      </c>
      <c r="AF90" s="79">
        <v>0</v>
      </c>
      <c r="AG90" s="87" t="s">
        <v>1673</v>
      </c>
      <c r="AH90" s="79" t="b">
        <v>0</v>
      </c>
      <c r="AI90" s="79" t="s">
        <v>1678</v>
      </c>
      <c r="AJ90" s="79"/>
      <c r="AK90" s="87" t="s">
        <v>1673</v>
      </c>
      <c r="AL90" s="79" t="b">
        <v>0</v>
      </c>
      <c r="AM90" s="79">
        <v>1</v>
      </c>
      <c r="AN90" s="87" t="s">
        <v>1507</v>
      </c>
      <c r="AO90" s="79" t="s">
        <v>1681</v>
      </c>
      <c r="AP90" s="79" t="b">
        <v>0</v>
      </c>
      <c r="AQ90" s="87" t="s">
        <v>1507</v>
      </c>
      <c r="AR90" s="79" t="s">
        <v>176</v>
      </c>
      <c r="AS90" s="79">
        <v>0</v>
      </c>
      <c r="AT90" s="79">
        <v>0</v>
      </c>
      <c r="AU90" s="79"/>
      <c r="AV90" s="79"/>
      <c r="AW90" s="79"/>
      <c r="AX90" s="79"/>
      <c r="AY90" s="79"/>
      <c r="AZ90" s="79"/>
      <c r="BA90" s="79"/>
      <c r="BB90" s="79"/>
      <c r="BC90">
        <v>2</v>
      </c>
      <c r="BD90" s="78" t="str">
        <f>REPLACE(INDEX(GroupVertices[Group], MATCH(Edges27[[#This Row],[Vertex 1]],GroupVertices[Vertex],0)),1,1,"")</f>
        <v>6</v>
      </c>
      <c r="BE90" s="78" t="str">
        <f>REPLACE(INDEX(GroupVertices[Group], MATCH(Edges27[[#This Row],[Vertex 2]],GroupVertices[Vertex],0)),1,1,"")</f>
        <v>6</v>
      </c>
      <c r="BF90" s="48">
        <v>0</v>
      </c>
      <c r="BG90" s="49">
        <v>0</v>
      </c>
      <c r="BH90" s="48">
        <v>0</v>
      </c>
      <c r="BI90" s="49">
        <v>0</v>
      </c>
      <c r="BJ90" s="48">
        <v>0</v>
      </c>
      <c r="BK90" s="49">
        <v>0</v>
      </c>
      <c r="BL90" s="48">
        <v>38</v>
      </c>
      <c r="BM90" s="49">
        <v>100</v>
      </c>
      <c r="BN90" s="48">
        <v>38</v>
      </c>
    </row>
    <row r="91" spans="1:66" x14ac:dyDescent="0.25">
      <c r="A91" s="64" t="s">
        <v>264</v>
      </c>
      <c r="B91" s="64" t="s">
        <v>271</v>
      </c>
      <c r="C91" s="65"/>
      <c r="D91" s="66"/>
      <c r="E91" s="67"/>
      <c r="F91" s="68"/>
      <c r="G91" s="65"/>
      <c r="H91" s="69"/>
      <c r="I91" s="70"/>
      <c r="J91" s="70"/>
      <c r="K91" s="34" t="s">
        <v>65</v>
      </c>
      <c r="L91" s="77">
        <v>126</v>
      </c>
      <c r="M91" s="77"/>
      <c r="N91" s="72"/>
      <c r="O91" s="79" t="s">
        <v>313</v>
      </c>
      <c r="P91" s="81">
        <v>43852.840879629628</v>
      </c>
      <c r="Q91" s="79" t="s">
        <v>377</v>
      </c>
      <c r="R91" s="79"/>
      <c r="S91" s="79"/>
      <c r="T91" s="79" t="s">
        <v>530</v>
      </c>
      <c r="U91" s="79"/>
      <c r="V91" s="82" t="s">
        <v>723</v>
      </c>
      <c r="W91" s="81">
        <v>43852.840879629628</v>
      </c>
      <c r="X91" s="85">
        <v>43852</v>
      </c>
      <c r="Y91" s="87" t="s">
        <v>831</v>
      </c>
      <c r="Z91" s="82" t="s">
        <v>1133</v>
      </c>
      <c r="AA91" s="79"/>
      <c r="AB91" s="79"/>
      <c r="AC91" s="87" t="s">
        <v>1447</v>
      </c>
      <c r="AD91" s="79"/>
      <c r="AE91" s="79" t="b">
        <v>0</v>
      </c>
      <c r="AF91" s="79">
        <v>0</v>
      </c>
      <c r="AG91" s="87" t="s">
        <v>1673</v>
      </c>
      <c r="AH91" s="79" t="b">
        <v>0</v>
      </c>
      <c r="AI91" s="79" t="s">
        <v>1678</v>
      </c>
      <c r="AJ91" s="79"/>
      <c r="AK91" s="87" t="s">
        <v>1673</v>
      </c>
      <c r="AL91" s="79" t="b">
        <v>0</v>
      </c>
      <c r="AM91" s="79">
        <v>3</v>
      </c>
      <c r="AN91" s="87" t="s">
        <v>1516</v>
      </c>
      <c r="AO91" s="79" t="s">
        <v>1681</v>
      </c>
      <c r="AP91" s="79" t="b">
        <v>0</v>
      </c>
      <c r="AQ91" s="87" t="s">
        <v>1516</v>
      </c>
      <c r="AR91" s="79" t="s">
        <v>176</v>
      </c>
      <c r="AS91" s="79">
        <v>0</v>
      </c>
      <c r="AT91" s="79">
        <v>0</v>
      </c>
      <c r="AU91" s="79"/>
      <c r="AV91" s="79"/>
      <c r="AW91" s="79"/>
      <c r="AX91" s="79"/>
      <c r="AY91" s="79"/>
      <c r="AZ91" s="79"/>
      <c r="BA91" s="79"/>
      <c r="BB91" s="79"/>
      <c r="BC91">
        <v>2</v>
      </c>
      <c r="BD91" s="78" t="str">
        <f>REPLACE(INDEX(GroupVertices[Group], MATCH(Edges27[[#This Row],[Vertex 1]],GroupVertices[Vertex],0)),1,1,"")</f>
        <v>6</v>
      </c>
      <c r="BE91" s="78" t="str">
        <f>REPLACE(INDEX(GroupVertices[Group], MATCH(Edges27[[#This Row],[Vertex 2]],GroupVertices[Vertex],0)),1,1,"")</f>
        <v>6</v>
      </c>
      <c r="BF91" s="48">
        <v>0</v>
      </c>
      <c r="BG91" s="49">
        <v>0</v>
      </c>
      <c r="BH91" s="48">
        <v>0</v>
      </c>
      <c r="BI91" s="49">
        <v>0</v>
      </c>
      <c r="BJ91" s="48">
        <v>0</v>
      </c>
      <c r="BK91" s="49">
        <v>0</v>
      </c>
      <c r="BL91" s="48">
        <v>38</v>
      </c>
      <c r="BM91" s="49">
        <v>100</v>
      </c>
      <c r="BN91" s="48">
        <v>38</v>
      </c>
    </row>
    <row r="92" spans="1:66" x14ac:dyDescent="0.25">
      <c r="A92" s="64" t="s">
        <v>265</v>
      </c>
      <c r="B92" s="64" t="s">
        <v>304</v>
      </c>
      <c r="C92" s="65"/>
      <c r="D92" s="66"/>
      <c r="E92" s="67"/>
      <c r="F92" s="68"/>
      <c r="G92" s="65"/>
      <c r="H92" s="69"/>
      <c r="I92" s="70"/>
      <c r="J92" s="70"/>
      <c r="K92" s="34" t="s">
        <v>65</v>
      </c>
      <c r="L92" s="77">
        <v>127</v>
      </c>
      <c r="M92" s="77"/>
      <c r="N92" s="72"/>
      <c r="O92" s="79" t="s">
        <v>315</v>
      </c>
      <c r="P92" s="81">
        <v>43852.970717592594</v>
      </c>
      <c r="Q92" s="79" t="s">
        <v>379</v>
      </c>
      <c r="R92" s="79"/>
      <c r="S92" s="79"/>
      <c r="T92" s="79" t="s">
        <v>509</v>
      </c>
      <c r="U92" s="79"/>
      <c r="V92" s="82" t="s">
        <v>724</v>
      </c>
      <c r="W92" s="81">
        <v>43852.970717592594</v>
      </c>
      <c r="X92" s="85">
        <v>43852</v>
      </c>
      <c r="Y92" s="87" t="s">
        <v>832</v>
      </c>
      <c r="Z92" s="82" t="s">
        <v>1134</v>
      </c>
      <c r="AA92" s="79"/>
      <c r="AB92" s="79"/>
      <c r="AC92" s="87" t="s">
        <v>1448</v>
      </c>
      <c r="AD92" s="79"/>
      <c r="AE92" s="79" t="b">
        <v>0</v>
      </c>
      <c r="AF92" s="79">
        <v>0</v>
      </c>
      <c r="AG92" s="87" t="s">
        <v>1673</v>
      </c>
      <c r="AH92" s="79" t="b">
        <v>0</v>
      </c>
      <c r="AI92" s="79" t="s">
        <v>1678</v>
      </c>
      <c r="AJ92" s="79"/>
      <c r="AK92" s="87" t="s">
        <v>1673</v>
      </c>
      <c r="AL92" s="79" t="b">
        <v>0</v>
      </c>
      <c r="AM92" s="79">
        <v>2</v>
      </c>
      <c r="AN92" s="87" t="s">
        <v>1532</v>
      </c>
      <c r="AO92" s="79" t="s">
        <v>1681</v>
      </c>
      <c r="AP92" s="79" t="b">
        <v>0</v>
      </c>
      <c r="AQ92" s="87" t="s">
        <v>1532</v>
      </c>
      <c r="AR92" s="79" t="s">
        <v>176</v>
      </c>
      <c r="AS92" s="79">
        <v>0</v>
      </c>
      <c r="AT92" s="79">
        <v>0</v>
      </c>
      <c r="AU92" s="79"/>
      <c r="AV92" s="79"/>
      <c r="AW92" s="79"/>
      <c r="AX92" s="79"/>
      <c r="AY92" s="79"/>
      <c r="AZ92" s="79"/>
      <c r="BA92" s="79"/>
      <c r="BB92" s="79"/>
      <c r="BC92">
        <v>1</v>
      </c>
      <c r="BD92" s="78" t="str">
        <f>REPLACE(INDEX(GroupVertices[Group], MATCH(Edges27[[#This Row],[Vertex 1]],GroupVertices[Vertex],0)),1,1,"")</f>
        <v>4</v>
      </c>
      <c r="BE92" s="78" t="str">
        <f>REPLACE(INDEX(GroupVertices[Group], MATCH(Edges27[[#This Row],[Vertex 2]],GroupVertices[Vertex],0)),1,1,"")</f>
        <v>4</v>
      </c>
      <c r="BF92" s="48"/>
      <c r="BG92" s="49"/>
      <c r="BH92" s="48"/>
      <c r="BI92" s="49"/>
      <c r="BJ92" s="48"/>
      <c r="BK92" s="49"/>
      <c r="BL92" s="48"/>
      <c r="BM92" s="49"/>
      <c r="BN92" s="48"/>
    </row>
    <row r="93" spans="1:66" x14ac:dyDescent="0.25">
      <c r="A93" s="64" t="s">
        <v>266</v>
      </c>
      <c r="B93" s="64" t="s">
        <v>266</v>
      </c>
      <c r="C93" s="65"/>
      <c r="D93" s="66"/>
      <c r="E93" s="67"/>
      <c r="F93" s="68"/>
      <c r="G93" s="65"/>
      <c r="H93" s="69"/>
      <c r="I93" s="70"/>
      <c r="J93" s="70"/>
      <c r="K93" s="34" t="s">
        <v>65</v>
      </c>
      <c r="L93" s="77">
        <v>129</v>
      </c>
      <c r="M93" s="77"/>
      <c r="N93" s="72"/>
      <c r="O93" s="79" t="s">
        <v>176</v>
      </c>
      <c r="P93" s="81">
        <v>43850.43341435185</v>
      </c>
      <c r="Q93" s="79" t="s">
        <v>380</v>
      </c>
      <c r="R93" s="82" t="s">
        <v>463</v>
      </c>
      <c r="S93" s="79" t="s">
        <v>496</v>
      </c>
      <c r="T93" s="79" t="s">
        <v>509</v>
      </c>
      <c r="U93" s="82" t="s">
        <v>571</v>
      </c>
      <c r="V93" s="82" t="s">
        <v>571</v>
      </c>
      <c r="W93" s="81">
        <v>43850.43341435185</v>
      </c>
      <c r="X93" s="85">
        <v>43850</v>
      </c>
      <c r="Y93" s="87" t="s">
        <v>833</v>
      </c>
      <c r="Z93" s="82" t="s">
        <v>1135</v>
      </c>
      <c r="AA93" s="79"/>
      <c r="AB93" s="79"/>
      <c r="AC93" s="87" t="s">
        <v>1449</v>
      </c>
      <c r="AD93" s="79"/>
      <c r="AE93" s="79" t="b">
        <v>0</v>
      </c>
      <c r="AF93" s="79">
        <v>1</v>
      </c>
      <c r="AG93" s="87" t="s">
        <v>1673</v>
      </c>
      <c r="AH93" s="79" t="b">
        <v>0</v>
      </c>
      <c r="AI93" s="79" t="s">
        <v>1678</v>
      </c>
      <c r="AJ93" s="79"/>
      <c r="AK93" s="87" t="s">
        <v>1673</v>
      </c>
      <c r="AL93" s="79" t="b">
        <v>0</v>
      </c>
      <c r="AM93" s="79">
        <v>1</v>
      </c>
      <c r="AN93" s="87" t="s">
        <v>1673</v>
      </c>
      <c r="AO93" s="79" t="s">
        <v>1680</v>
      </c>
      <c r="AP93" s="79" t="b">
        <v>0</v>
      </c>
      <c r="AQ93" s="87" t="s">
        <v>1449</v>
      </c>
      <c r="AR93" s="79" t="s">
        <v>176</v>
      </c>
      <c r="AS93" s="79">
        <v>0</v>
      </c>
      <c r="AT93" s="79">
        <v>0</v>
      </c>
      <c r="AU93" s="79"/>
      <c r="AV93" s="79"/>
      <c r="AW93" s="79"/>
      <c r="AX93" s="79"/>
      <c r="AY93" s="79"/>
      <c r="AZ93" s="79"/>
      <c r="BA93" s="79"/>
      <c r="BB93" s="79"/>
      <c r="BC93">
        <v>2</v>
      </c>
      <c r="BD93" s="78" t="str">
        <f>REPLACE(INDEX(GroupVertices[Group], MATCH(Edges27[[#This Row],[Vertex 1]],GroupVertices[Vertex],0)),1,1,"")</f>
        <v>4</v>
      </c>
      <c r="BE93" s="78" t="str">
        <f>REPLACE(INDEX(GroupVertices[Group], MATCH(Edges27[[#This Row],[Vertex 2]],GroupVertices[Vertex],0)),1,1,"")</f>
        <v>4</v>
      </c>
      <c r="BF93" s="48">
        <v>0</v>
      </c>
      <c r="BG93" s="49">
        <v>0</v>
      </c>
      <c r="BH93" s="48">
        <v>0</v>
      </c>
      <c r="BI93" s="49">
        <v>0</v>
      </c>
      <c r="BJ93" s="48">
        <v>0</v>
      </c>
      <c r="BK93" s="49">
        <v>0</v>
      </c>
      <c r="BL93" s="48">
        <v>29</v>
      </c>
      <c r="BM93" s="49">
        <v>100</v>
      </c>
      <c r="BN93" s="48">
        <v>29</v>
      </c>
    </row>
    <row r="94" spans="1:66" x14ac:dyDescent="0.25">
      <c r="A94" s="64" t="s">
        <v>266</v>
      </c>
      <c r="B94" s="64" t="s">
        <v>266</v>
      </c>
      <c r="C94" s="65"/>
      <c r="D94" s="66"/>
      <c r="E94" s="67"/>
      <c r="F94" s="68"/>
      <c r="G94" s="65"/>
      <c r="H94" s="69"/>
      <c r="I94" s="70"/>
      <c r="J94" s="70"/>
      <c r="K94" s="34" t="s">
        <v>65</v>
      </c>
      <c r="L94" s="77">
        <v>130</v>
      </c>
      <c r="M94" s="77"/>
      <c r="N94" s="72"/>
      <c r="O94" s="79" t="s">
        <v>176</v>
      </c>
      <c r="P94" s="81">
        <v>43852.405659722222</v>
      </c>
      <c r="Q94" s="79" t="s">
        <v>381</v>
      </c>
      <c r="R94" s="82" t="s">
        <v>468</v>
      </c>
      <c r="S94" s="79" t="s">
        <v>498</v>
      </c>
      <c r="T94" s="79" t="s">
        <v>509</v>
      </c>
      <c r="U94" s="82" t="s">
        <v>572</v>
      </c>
      <c r="V94" s="82" t="s">
        <v>572</v>
      </c>
      <c r="W94" s="81">
        <v>43852.405659722222</v>
      </c>
      <c r="X94" s="85">
        <v>43852</v>
      </c>
      <c r="Y94" s="87" t="s">
        <v>834</v>
      </c>
      <c r="Z94" s="82" t="s">
        <v>1136</v>
      </c>
      <c r="AA94" s="79"/>
      <c r="AB94" s="79"/>
      <c r="AC94" s="87" t="s">
        <v>1450</v>
      </c>
      <c r="AD94" s="79"/>
      <c r="AE94" s="79" t="b">
        <v>0</v>
      </c>
      <c r="AF94" s="79">
        <v>0</v>
      </c>
      <c r="AG94" s="87" t="s">
        <v>1673</v>
      </c>
      <c r="AH94" s="79" t="b">
        <v>0</v>
      </c>
      <c r="AI94" s="79" t="s">
        <v>1678</v>
      </c>
      <c r="AJ94" s="79"/>
      <c r="AK94" s="87" t="s">
        <v>1673</v>
      </c>
      <c r="AL94" s="79" t="b">
        <v>0</v>
      </c>
      <c r="AM94" s="79">
        <v>1</v>
      </c>
      <c r="AN94" s="87" t="s">
        <v>1673</v>
      </c>
      <c r="AO94" s="79" t="s">
        <v>1680</v>
      </c>
      <c r="AP94" s="79" t="b">
        <v>0</v>
      </c>
      <c r="AQ94" s="87" t="s">
        <v>1450</v>
      </c>
      <c r="AR94" s="79" t="s">
        <v>176</v>
      </c>
      <c r="AS94" s="79">
        <v>0</v>
      </c>
      <c r="AT94" s="79">
        <v>0</v>
      </c>
      <c r="AU94" s="79"/>
      <c r="AV94" s="79"/>
      <c r="AW94" s="79"/>
      <c r="AX94" s="79"/>
      <c r="AY94" s="79"/>
      <c r="AZ94" s="79"/>
      <c r="BA94" s="79"/>
      <c r="BB94" s="79"/>
      <c r="BC94">
        <v>2</v>
      </c>
      <c r="BD94" s="78" t="str">
        <f>REPLACE(INDEX(GroupVertices[Group], MATCH(Edges27[[#This Row],[Vertex 1]],GroupVertices[Vertex],0)),1,1,"")</f>
        <v>4</v>
      </c>
      <c r="BE94" s="78" t="str">
        <f>REPLACE(INDEX(GroupVertices[Group], MATCH(Edges27[[#This Row],[Vertex 2]],GroupVertices[Vertex],0)),1,1,"")</f>
        <v>4</v>
      </c>
      <c r="BF94" s="48">
        <v>0</v>
      </c>
      <c r="BG94" s="49">
        <v>0</v>
      </c>
      <c r="BH94" s="48">
        <v>0</v>
      </c>
      <c r="BI94" s="49">
        <v>0</v>
      </c>
      <c r="BJ94" s="48">
        <v>0</v>
      </c>
      <c r="BK94" s="49">
        <v>0</v>
      </c>
      <c r="BL94" s="48">
        <v>44</v>
      </c>
      <c r="BM94" s="49">
        <v>100</v>
      </c>
      <c r="BN94" s="48">
        <v>44</v>
      </c>
    </row>
    <row r="95" spans="1:66" x14ac:dyDescent="0.25">
      <c r="A95" s="64" t="s">
        <v>267</v>
      </c>
      <c r="B95" s="64" t="s">
        <v>266</v>
      </c>
      <c r="C95" s="65"/>
      <c r="D95" s="66"/>
      <c r="E95" s="67"/>
      <c r="F95" s="68"/>
      <c r="G95" s="65"/>
      <c r="H95" s="69"/>
      <c r="I95" s="70"/>
      <c r="J95" s="70"/>
      <c r="K95" s="34" t="s">
        <v>65</v>
      </c>
      <c r="L95" s="77">
        <v>131</v>
      </c>
      <c r="M95" s="77"/>
      <c r="N95" s="72"/>
      <c r="O95" s="79" t="s">
        <v>313</v>
      </c>
      <c r="P95" s="81">
        <v>43853.334976851853</v>
      </c>
      <c r="Q95" s="79" t="s">
        <v>381</v>
      </c>
      <c r="R95" s="79"/>
      <c r="S95" s="79"/>
      <c r="T95" s="79" t="s">
        <v>509</v>
      </c>
      <c r="U95" s="79"/>
      <c r="V95" s="82" t="s">
        <v>725</v>
      </c>
      <c r="W95" s="81">
        <v>43853.334976851853</v>
      </c>
      <c r="X95" s="85">
        <v>43853</v>
      </c>
      <c r="Y95" s="87" t="s">
        <v>835</v>
      </c>
      <c r="Z95" s="82" t="s">
        <v>1137</v>
      </c>
      <c r="AA95" s="79"/>
      <c r="AB95" s="79"/>
      <c r="AC95" s="87" t="s">
        <v>1451</v>
      </c>
      <c r="AD95" s="79"/>
      <c r="AE95" s="79" t="b">
        <v>0</v>
      </c>
      <c r="AF95" s="79">
        <v>0</v>
      </c>
      <c r="AG95" s="87" t="s">
        <v>1673</v>
      </c>
      <c r="AH95" s="79" t="b">
        <v>0</v>
      </c>
      <c r="AI95" s="79" t="s">
        <v>1678</v>
      </c>
      <c r="AJ95" s="79"/>
      <c r="AK95" s="87" t="s">
        <v>1673</v>
      </c>
      <c r="AL95" s="79" t="b">
        <v>0</v>
      </c>
      <c r="AM95" s="79">
        <v>1</v>
      </c>
      <c r="AN95" s="87" t="s">
        <v>1450</v>
      </c>
      <c r="AO95" s="79" t="s">
        <v>1681</v>
      </c>
      <c r="AP95" s="79" t="b">
        <v>0</v>
      </c>
      <c r="AQ95" s="87" t="s">
        <v>1450</v>
      </c>
      <c r="AR95" s="79" t="s">
        <v>176</v>
      </c>
      <c r="AS95" s="79">
        <v>0</v>
      </c>
      <c r="AT95" s="79">
        <v>0</v>
      </c>
      <c r="AU95" s="79"/>
      <c r="AV95" s="79"/>
      <c r="AW95" s="79"/>
      <c r="AX95" s="79"/>
      <c r="AY95" s="79"/>
      <c r="AZ95" s="79"/>
      <c r="BA95" s="79"/>
      <c r="BB95" s="79"/>
      <c r="BC95">
        <v>2</v>
      </c>
      <c r="BD95" s="78" t="str">
        <f>REPLACE(INDEX(GroupVertices[Group], MATCH(Edges27[[#This Row],[Vertex 1]],GroupVertices[Vertex],0)),1,1,"")</f>
        <v>4</v>
      </c>
      <c r="BE95" s="78" t="str">
        <f>REPLACE(INDEX(GroupVertices[Group], MATCH(Edges27[[#This Row],[Vertex 2]],GroupVertices[Vertex],0)),1,1,"")</f>
        <v>4</v>
      </c>
      <c r="BF95" s="48">
        <v>0</v>
      </c>
      <c r="BG95" s="49">
        <v>0</v>
      </c>
      <c r="BH95" s="48">
        <v>0</v>
      </c>
      <c r="BI95" s="49">
        <v>0</v>
      </c>
      <c r="BJ95" s="48">
        <v>0</v>
      </c>
      <c r="BK95" s="49">
        <v>0</v>
      </c>
      <c r="BL95" s="48">
        <v>44</v>
      </c>
      <c r="BM95" s="49">
        <v>100</v>
      </c>
      <c r="BN95" s="48">
        <v>44</v>
      </c>
    </row>
    <row r="96" spans="1:66" x14ac:dyDescent="0.25">
      <c r="A96" s="64" t="s">
        <v>267</v>
      </c>
      <c r="B96" s="64" t="s">
        <v>266</v>
      </c>
      <c r="C96" s="65"/>
      <c r="D96" s="66"/>
      <c r="E96" s="67"/>
      <c r="F96" s="68"/>
      <c r="G96" s="65"/>
      <c r="H96" s="69"/>
      <c r="I96" s="70"/>
      <c r="J96" s="70"/>
      <c r="K96" s="34" t="s">
        <v>65</v>
      </c>
      <c r="L96" s="77">
        <v>132</v>
      </c>
      <c r="M96" s="77"/>
      <c r="N96" s="72"/>
      <c r="O96" s="79" t="s">
        <v>313</v>
      </c>
      <c r="P96" s="81">
        <v>43853.335659722223</v>
      </c>
      <c r="Q96" s="79" t="s">
        <v>380</v>
      </c>
      <c r="R96" s="79"/>
      <c r="S96" s="79"/>
      <c r="T96" s="79"/>
      <c r="U96" s="79"/>
      <c r="V96" s="82" t="s">
        <v>725</v>
      </c>
      <c r="W96" s="81">
        <v>43853.335659722223</v>
      </c>
      <c r="X96" s="85">
        <v>43853</v>
      </c>
      <c r="Y96" s="87" t="s">
        <v>836</v>
      </c>
      <c r="Z96" s="82" t="s">
        <v>1138</v>
      </c>
      <c r="AA96" s="79"/>
      <c r="AB96" s="79"/>
      <c r="AC96" s="87" t="s">
        <v>1452</v>
      </c>
      <c r="AD96" s="79"/>
      <c r="AE96" s="79" t="b">
        <v>0</v>
      </c>
      <c r="AF96" s="79">
        <v>0</v>
      </c>
      <c r="AG96" s="87" t="s">
        <v>1673</v>
      </c>
      <c r="AH96" s="79" t="b">
        <v>0</v>
      </c>
      <c r="AI96" s="79" t="s">
        <v>1678</v>
      </c>
      <c r="AJ96" s="79"/>
      <c r="AK96" s="87" t="s">
        <v>1673</v>
      </c>
      <c r="AL96" s="79" t="b">
        <v>0</v>
      </c>
      <c r="AM96" s="79">
        <v>1</v>
      </c>
      <c r="AN96" s="87" t="s">
        <v>1449</v>
      </c>
      <c r="AO96" s="79" t="s">
        <v>1681</v>
      </c>
      <c r="AP96" s="79" t="b">
        <v>0</v>
      </c>
      <c r="AQ96" s="87" t="s">
        <v>1449</v>
      </c>
      <c r="AR96" s="79" t="s">
        <v>176</v>
      </c>
      <c r="AS96" s="79">
        <v>0</v>
      </c>
      <c r="AT96" s="79">
        <v>0</v>
      </c>
      <c r="AU96" s="79"/>
      <c r="AV96" s="79"/>
      <c r="AW96" s="79"/>
      <c r="AX96" s="79"/>
      <c r="AY96" s="79"/>
      <c r="AZ96" s="79"/>
      <c r="BA96" s="79"/>
      <c r="BB96" s="79"/>
      <c r="BC96">
        <v>2</v>
      </c>
      <c r="BD96" s="78" t="str">
        <f>REPLACE(INDEX(GroupVertices[Group], MATCH(Edges27[[#This Row],[Vertex 1]],GroupVertices[Vertex],0)),1,1,"")</f>
        <v>4</v>
      </c>
      <c r="BE96" s="78" t="str">
        <f>REPLACE(INDEX(GroupVertices[Group], MATCH(Edges27[[#This Row],[Vertex 2]],GroupVertices[Vertex],0)),1,1,"")</f>
        <v>4</v>
      </c>
      <c r="BF96" s="48">
        <v>0</v>
      </c>
      <c r="BG96" s="49">
        <v>0</v>
      </c>
      <c r="BH96" s="48">
        <v>0</v>
      </c>
      <c r="BI96" s="49">
        <v>0</v>
      </c>
      <c r="BJ96" s="48">
        <v>0</v>
      </c>
      <c r="BK96" s="49">
        <v>0</v>
      </c>
      <c r="BL96" s="48">
        <v>29</v>
      </c>
      <c r="BM96" s="49">
        <v>100</v>
      </c>
      <c r="BN96" s="48">
        <v>29</v>
      </c>
    </row>
    <row r="97" spans="1:66" x14ac:dyDescent="0.25">
      <c r="A97" s="64" t="s">
        <v>232</v>
      </c>
      <c r="B97" s="64" t="s">
        <v>268</v>
      </c>
      <c r="C97" s="65"/>
      <c r="D97" s="66"/>
      <c r="E97" s="67"/>
      <c r="F97" s="68"/>
      <c r="G97" s="65"/>
      <c r="H97" s="69"/>
      <c r="I97" s="70"/>
      <c r="J97" s="70"/>
      <c r="K97" s="34" t="s">
        <v>65</v>
      </c>
      <c r="L97" s="77">
        <v>133</v>
      </c>
      <c r="M97" s="77"/>
      <c r="N97" s="72"/>
      <c r="O97" s="79" t="s">
        <v>313</v>
      </c>
      <c r="P97" s="81">
        <v>43848.714571759258</v>
      </c>
      <c r="Q97" s="79" t="s">
        <v>352</v>
      </c>
      <c r="R97" s="79"/>
      <c r="S97" s="79"/>
      <c r="T97" s="79" t="s">
        <v>520</v>
      </c>
      <c r="U97" s="79"/>
      <c r="V97" s="82" t="s">
        <v>693</v>
      </c>
      <c r="W97" s="81">
        <v>43848.714571759258</v>
      </c>
      <c r="X97" s="85">
        <v>43848</v>
      </c>
      <c r="Y97" s="87" t="s">
        <v>837</v>
      </c>
      <c r="Z97" s="82" t="s">
        <v>1139</v>
      </c>
      <c r="AA97" s="79"/>
      <c r="AB97" s="79"/>
      <c r="AC97" s="87" t="s">
        <v>1453</v>
      </c>
      <c r="AD97" s="79"/>
      <c r="AE97" s="79" t="b">
        <v>0</v>
      </c>
      <c r="AF97" s="79">
        <v>0</v>
      </c>
      <c r="AG97" s="87" t="s">
        <v>1673</v>
      </c>
      <c r="AH97" s="79" t="b">
        <v>0</v>
      </c>
      <c r="AI97" s="79" t="s">
        <v>1678</v>
      </c>
      <c r="AJ97" s="79"/>
      <c r="AK97" s="87" t="s">
        <v>1673</v>
      </c>
      <c r="AL97" s="79" t="b">
        <v>0</v>
      </c>
      <c r="AM97" s="79">
        <v>1</v>
      </c>
      <c r="AN97" s="87" t="s">
        <v>1458</v>
      </c>
      <c r="AO97" s="79" t="s">
        <v>1681</v>
      </c>
      <c r="AP97" s="79" t="b">
        <v>0</v>
      </c>
      <c r="AQ97" s="87" t="s">
        <v>1458</v>
      </c>
      <c r="AR97" s="79" t="s">
        <v>176</v>
      </c>
      <c r="AS97" s="79">
        <v>0</v>
      </c>
      <c r="AT97" s="79">
        <v>0</v>
      </c>
      <c r="AU97" s="79"/>
      <c r="AV97" s="79"/>
      <c r="AW97" s="79"/>
      <c r="AX97" s="79"/>
      <c r="AY97" s="79"/>
      <c r="AZ97" s="79"/>
      <c r="BA97" s="79"/>
      <c r="BB97" s="79"/>
      <c r="BC97">
        <v>1</v>
      </c>
      <c r="BD97" s="78" t="str">
        <f>REPLACE(INDEX(GroupVertices[Group], MATCH(Edges27[[#This Row],[Vertex 1]],GroupVertices[Vertex],0)),1,1,"")</f>
        <v>7</v>
      </c>
      <c r="BE97" s="78" t="str">
        <f>REPLACE(INDEX(GroupVertices[Group], MATCH(Edges27[[#This Row],[Vertex 2]],GroupVertices[Vertex],0)),1,1,"")</f>
        <v>4</v>
      </c>
      <c r="BF97" s="48">
        <v>0</v>
      </c>
      <c r="BG97" s="49">
        <v>0</v>
      </c>
      <c r="BH97" s="48">
        <v>0</v>
      </c>
      <c r="BI97" s="49">
        <v>0</v>
      </c>
      <c r="BJ97" s="48">
        <v>0</v>
      </c>
      <c r="BK97" s="49">
        <v>0</v>
      </c>
      <c r="BL97" s="48">
        <v>30</v>
      </c>
      <c r="BM97" s="49">
        <v>100</v>
      </c>
      <c r="BN97" s="48">
        <v>30</v>
      </c>
    </row>
    <row r="98" spans="1:66" x14ac:dyDescent="0.25">
      <c r="A98" s="64" t="s">
        <v>268</v>
      </c>
      <c r="B98" s="64" t="s">
        <v>268</v>
      </c>
      <c r="C98" s="65"/>
      <c r="D98" s="66"/>
      <c r="E98" s="67"/>
      <c r="F98" s="68"/>
      <c r="G98" s="65"/>
      <c r="H98" s="69"/>
      <c r="I98" s="70"/>
      <c r="J98" s="70"/>
      <c r="K98" s="34" t="s">
        <v>65</v>
      </c>
      <c r="L98" s="77">
        <v>134</v>
      </c>
      <c r="M98" s="77"/>
      <c r="N98" s="72"/>
      <c r="O98" s="79" t="s">
        <v>176</v>
      </c>
      <c r="P98" s="81">
        <v>43846.484791666669</v>
      </c>
      <c r="Q98" s="79" t="s">
        <v>352</v>
      </c>
      <c r="R98" s="82" t="s">
        <v>463</v>
      </c>
      <c r="S98" s="79" t="s">
        <v>496</v>
      </c>
      <c r="T98" s="79" t="s">
        <v>531</v>
      </c>
      <c r="U98" s="79"/>
      <c r="V98" s="82" t="s">
        <v>726</v>
      </c>
      <c r="W98" s="81">
        <v>43846.484791666669</v>
      </c>
      <c r="X98" s="85">
        <v>43846</v>
      </c>
      <c r="Y98" s="87" t="s">
        <v>838</v>
      </c>
      <c r="Z98" s="82" t="s">
        <v>1140</v>
      </c>
      <c r="AA98" s="79"/>
      <c r="AB98" s="79"/>
      <c r="AC98" s="87" t="s">
        <v>1454</v>
      </c>
      <c r="AD98" s="79"/>
      <c r="AE98" s="79" t="b">
        <v>0</v>
      </c>
      <c r="AF98" s="79">
        <v>1</v>
      </c>
      <c r="AG98" s="87" t="s">
        <v>1673</v>
      </c>
      <c r="AH98" s="79" t="b">
        <v>0</v>
      </c>
      <c r="AI98" s="79" t="s">
        <v>1678</v>
      </c>
      <c r="AJ98" s="79"/>
      <c r="AK98" s="87" t="s">
        <v>1673</v>
      </c>
      <c r="AL98" s="79" t="b">
        <v>0</v>
      </c>
      <c r="AM98" s="79">
        <v>0</v>
      </c>
      <c r="AN98" s="87" t="s">
        <v>1673</v>
      </c>
      <c r="AO98" s="79" t="s">
        <v>1686</v>
      </c>
      <c r="AP98" s="79" t="b">
        <v>0</v>
      </c>
      <c r="AQ98" s="87" t="s">
        <v>1454</v>
      </c>
      <c r="AR98" s="79" t="s">
        <v>176</v>
      </c>
      <c r="AS98" s="79">
        <v>0</v>
      </c>
      <c r="AT98" s="79">
        <v>0</v>
      </c>
      <c r="AU98" s="79"/>
      <c r="AV98" s="79"/>
      <c r="AW98" s="79"/>
      <c r="AX98" s="79"/>
      <c r="AY98" s="79"/>
      <c r="AZ98" s="79"/>
      <c r="BA98" s="79"/>
      <c r="BB98" s="79"/>
      <c r="BC98">
        <v>9</v>
      </c>
      <c r="BD98" s="78" t="str">
        <f>REPLACE(INDEX(GroupVertices[Group], MATCH(Edges27[[#This Row],[Vertex 1]],GroupVertices[Vertex],0)),1,1,"")</f>
        <v>4</v>
      </c>
      <c r="BE98" s="78" t="str">
        <f>REPLACE(INDEX(GroupVertices[Group], MATCH(Edges27[[#This Row],[Vertex 2]],GroupVertices[Vertex],0)),1,1,"")</f>
        <v>4</v>
      </c>
      <c r="BF98" s="48">
        <v>0</v>
      </c>
      <c r="BG98" s="49">
        <v>0</v>
      </c>
      <c r="BH98" s="48">
        <v>0</v>
      </c>
      <c r="BI98" s="49">
        <v>0</v>
      </c>
      <c r="BJ98" s="48">
        <v>0</v>
      </c>
      <c r="BK98" s="49">
        <v>0</v>
      </c>
      <c r="BL98" s="48">
        <v>30</v>
      </c>
      <c r="BM98" s="49">
        <v>100</v>
      </c>
      <c r="BN98" s="48">
        <v>30</v>
      </c>
    </row>
    <row r="99" spans="1:66" x14ac:dyDescent="0.25">
      <c r="A99" s="64" t="s">
        <v>268</v>
      </c>
      <c r="B99" s="64" t="s">
        <v>268</v>
      </c>
      <c r="C99" s="65"/>
      <c r="D99" s="66"/>
      <c r="E99" s="67"/>
      <c r="F99" s="68"/>
      <c r="G99" s="65"/>
      <c r="H99" s="69"/>
      <c r="I99" s="70"/>
      <c r="J99" s="70"/>
      <c r="K99" s="34" t="s">
        <v>65</v>
      </c>
      <c r="L99" s="77">
        <v>135</v>
      </c>
      <c r="M99" s="77"/>
      <c r="N99" s="72"/>
      <c r="O99" s="79" t="s">
        <v>176</v>
      </c>
      <c r="P99" s="81">
        <v>43846.71435185185</v>
      </c>
      <c r="Q99" s="79" t="s">
        <v>382</v>
      </c>
      <c r="R99" s="82" t="s">
        <v>463</v>
      </c>
      <c r="S99" s="79" t="s">
        <v>496</v>
      </c>
      <c r="T99" s="79" t="s">
        <v>531</v>
      </c>
      <c r="U99" s="79"/>
      <c r="V99" s="82" t="s">
        <v>726</v>
      </c>
      <c r="W99" s="81">
        <v>43846.71435185185</v>
      </c>
      <c r="X99" s="85">
        <v>43846</v>
      </c>
      <c r="Y99" s="87" t="s">
        <v>839</v>
      </c>
      <c r="Z99" s="82" t="s">
        <v>1141</v>
      </c>
      <c r="AA99" s="79"/>
      <c r="AB99" s="79"/>
      <c r="AC99" s="87" t="s">
        <v>1455</v>
      </c>
      <c r="AD99" s="79"/>
      <c r="AE99" s="79" t="b">
        <v>0</v>
      </c>
      <c r="AF99" s="79">
        <v>0</v>
      </c>
      <c r="AG99" s="87" t="s">
        <v>1673</v>
      </c>
      <c r="AH99" s="79" t="b">
        <v>0</v>
      </c>
      <c r="AI99" s="79" t="s">
        <v>1678</v>
      </c>
      <c r="AJ99" s="79"/>
      <c r="AK99" s="87" t="s">
        <v>1673</v>
      </c>
      <c r="AL99" s="79" t="b">
        <v>0</v>
      </c>
      <c r="AM99" s="79">
        <v>0</v>
      </c>
      <c r="AN99" s="87" t="s">
        <v>1673</v>
      </c>
      <c r="AO99" s="79" t="s">
        <v>1679</v>
      </c>
      <c r="AP99" s="79" t="b">
        <v>0</v>
      </c>
      <c r="AQ99" s="87" t="s">
        <v>1455</v>
      </c>
      <c r="AR99" s="79" t="s">
        <v>176</v>
      </c>
      <c r="AS99" s="79">
        <v>0</v>
      </c>
      <c r="AT99" s="79">
        <v>0</v>
      </c>
      <c r="AU99" s="79"/>
      <c r="AV99" s="79"/>
      <c r="AW99" s="79"/>
      <c r="AX99" s="79"/>
      <c r="AY99" s="79"/>
      <c r="AZ99" s="79"/>
      <c r="BA99" s="79"/>
      <c r="BB99" s="79"/>
      <c r="BC99">
        <v>9</v>
      </c>
      <c r="BD99" s="78" t="str">
        <f>REPLACE(INDEX(GroupVertices[Group], MATCH(Edges27[[#This Row],[Vertex 1]],GroupVertices[Vertex],0)),1,1,"")</f>
        <v>4</v>
      </c>
      <c r="BE99" s="78" t="str">
        <f>REPLACE(INDEX(GroupVertices[Group], MATCH(Edges27[[#This Row],[Vertex 2]],GroupVertices[Vertex],0)),1,1,"")</f>
        <v>4</v>
      </c>
      <c r="BF99" s="48">
        <v>0</v>
      </c>
      <c r="BG99" s="49">
        <v>0</v>
      </c>
      <c r="BH99" s="48">
        <v>0</v>
      </c>
      <c r="BI99" s="49">
        <v>0</v>
      </c>
      <c r="BJ99" s="48">
        <v>0</v>
      </c>
      <c r="BK99" s="49">
        <v>0</v>
      </c>
      <c r="BL99" s="48">
        <v>30</v>
      </c>
      <c r="BM99" s="49">
        <v>100</v>
      </c>
      <c r="BN99" s="48">
        <v>30</v>
      </c>
    </row>
    <row r="100" spans="1:66" x14ac:dyDescent="0.25">
      <c r="A100" s="64" t="s">
        <v>268</v>
      </c>
      <c r="B100" s="64" t="s">
        <v>268</v>
      </c>
      <c r="C100" s="65"/>
      <c r="D100" s="66"/>
      <c r="E100" s="67"/>
      <c r="F100" s="68"/>
      <c r="G100" s="65"/>
      <c r="H100" s="69"/>
      <c r="I100" s="70"/>
      <c r="J100" s="70"/>
      <c r="K100" s="34" t="s">
        <v>65</v>
      </c>
      <c r="L100" s="77">
        <v>136</v>
      </c>
      <c r="M100" s="77"/>
      <c r="N100" s="72"/>
      <c r="O100" s="79" t="s">
        <v>176</v>
      </c>
      <c r="P100" s="81">
        <v>43847.009293981479</v>
      </c>
      <c r="Q100" s="79" t="s">
        <v>383</v>
      </c>
      <c r="R100" s="82" t="s">
        <v>463</v>
      </c>
      <c r="S100" s="79" t="s">
        <v>496</v>
      </c>
      <c r="T100" s="79" t="s">
        <v>531</v>
      </c>
      <c r="U100" s="79"/>
      <c r="V100" s="82" t="s">
        <v>726</v>
      </c>
      <c r="W100" s="81">
        <v>43847.009293981479</v>
      </c>
      <c r="X100" s="85">
        <v>43847</v>
      </c>
      <c r="Y100" s="87" t="s">
        <v>840</v>
      </c>
      <c r="Z100" s="82" t="s">
        <v>1142</v>
      </c>
      <c r="AA100" s="79"/>
      <c r="AB100" s="79"/>
      <c r="AC100" s="87" t="s">
        <v>1456</v>
      </c>
      <c r="AD100" s="79"/>
      <c r="AE100" s="79" t="b">
        <v>0</v>
      </c>
      <c r="AF100" s="79">
        <v>0</v>
      </c>
      <c r="AG100" s="87" t="s">
        <v>1673</v>
      </c>
      <c r="AH100" s="79" t="b">
        <v>0</v>
      </c>
      <c r="AI100" s="79" t="s">
        <v>1678</v>
      </c>
      <c r="AJ100" s="79"/>
      <c r="AK100" s="87" t="s">
        <v>1673</v>
      </c>
      <c r="AL100" s="79" t="b">
        <v>0</v>
      </c>
      <c r="AM100" s="79">
        <v>0</v>
      </c>
      <c r="AN100" s="87" t="s">
        <v>1673</v>
      </c>
      <c r="AO100" s="79" t="s">
        <v>1679</v>
      </c>
      <c r="AP100" s="79" t="b">
        <v>0</v>
      </c>
      <c r="AQ100" s="87" t="s">
        <v>1456</v>
      </c>
      <c r="AR100" s="79" t="s">
        <v>176</v>
      </c>
      <c r="AS100" s="79">
        <v>0</v>
      </c>
      <c r="AT100" s="79">
        <v>0</v>
      </c>
      <c r="AU100" s="79"/>
      <c r="AV100" s="79"/>
      <c r="AW100" s="79"/>
      <c r="AX100" s="79"/>
      <c r="AY100" s="79"/>
      <c r="AZ100" s="79"/>
      <c r="BA100" s="79"/>
      <c r="BB100" s="79"/>
      <c r="BC100">
        <v>9</v>
      </c>
      <c r="BD100" s="78" t="str">
        <f>REPLACE(INDEX(GroupVertices[Group], MATCH(Edges27[[#This Row],[Vertex 1]],GroupVertices[Vertex],0)),1,1,"")</f>
        <v>4</v>
      </c>
      <c r="BE100" s="78" t="str">
        <f>REPLACE(INDEX(GroupVertices[Group], MATCH(Edges27[[#This Row],[Vertex 2]],GroupVertices[Vertex],0)),1,1,"")</f>
        <v>4</v>
      </c>
      <c r="BF100" s="48">
        <v>0</v>
      </c>
      <c r="BG100" s="49">
        <v>0</v>
      </c>
      <c r="BH100" s="48">
        <v>0</v>
      </c>
      <c r="BI100" s="49">
        <v>0</v>
      </c>
      <c r="BJ100" s="48">
        <v>0</v>
      </c>
      <c r="BK100" s="49">
        <v>0</v>
      </c>
      <c r="BL100" s="48">
        <v>30</v>
      </c>
      <c r="BM100" s="49">
        <v>100</v>
      </c>
      <c r="BN100" s="48">
        <v>30</v>
      </c>
    </row>
    <row r="101" spans="1:66" x14ac:dyDescent="0.25">
      <c r="A101" s="64" t="s">
        <v>268</v>
      </c>
      <c r="B101" s="64" t="s">
        <v>268</v>
      </c>
      <c r="C101" s="65"/>
      <c r="D101" s="66"/>
      <c r="E101" s="67"/>
      <c r="F101" s="68"/>
      <c r="G101" s="65"/>
      <c r="H101" s="69"/>
      <c r="I101" s="70"/>
      <c r="J101" s="70"/>
      <c r="K101" s="34" t="s">
        <v>65</v>
      </c>
      <c r="L101" s="77">
        <v>137</v>
      </c>
      <c r="M101" s="77"/>
      <c r="N101" s="72"/>
      <c r="O101" s="79" t="s">
        <v>176</v>
      </c>
      <c r="P101" s="81">
        <v>43847.679293981484</v>
      </c>
      <c r="Q101" s="79" t="s">
        <v>373</v>
      </c>
      <c r="R101" s="82" t="s">
        <v>463</v>
      </c>
      <c r="S101" s="79" t="s">
        <v>496</v>
      </c>
      <c r="T101" s="79" t="s">
        <v>531</v>
      </c>
      <c r="U101" s="82" t="s">
        <v>573</v>
      </c>
      <c r="V101" s="82" t="s">
        <v>573</v>
      </c>
      <c r="W101" s="81">
        <v>43847.679293981484</v>
      </c>
      <c r="X101" s="85">
        <v>43847</v>
      </c>
      <c r="Y101" s="87" t="s">
        <v>841</v>
      </c>
      <c r="Z101" s="82" t="s">
        <v>1143</v>
      </c>
      <c r="AA101" s="79"/>
      <c r="AB101" s="79"/>
      <c r="AC101" s="87" t="s">
        <v>1457</v>
      </c>
      <c r="AD101" s="79"/>
      <c r="AE101" s="79" t="b">
        <v>0</v>
      </c>
      <c r="AF101" s="79">
        <v>1</v>
      </c>
      <c r="AG101" s="87" t="s">
        <v>1673</v>
      </c>
      <c r="AH101" s="79" t="b">
        <v>0</v>
      </c>
      <c r="AI101" s="79" t="s">
        <v>1678</v>
      </c>
      <c r="AJ101" s="79"/>
      <c r="AK101" s="87" t="s">
        <v>1673</v>
      </c>
      <c r="AL101" s="79" t="b">
        <v>0</v>
      </c>
      <c r="AM101" s="79">
        <v>1</v>
      </c>
      <c r="AN101" s="87" t="s">
        <v>1673</v>
      </c>
      <c r="AO101" s="79" t="s">
        <v>1686</v>
      </c>
      <c r="AP101" s="79" t="b">
        <v>0</v>
      </c>
      <c r="AQ101" s="87" t="s">
        <v>1457</v>
      </c>
      <c r="AR101" s="79" t="s">
        <v>176</v>
      </c>
      <c r="AS101" s="79">
        <v>0</v>
      </c>
      <c r="AT101" s="79">
        <v>0</v>
      </c>
      <c r="AU101" s="79"/>
      <c r="AV101" s="79"/>
      <c r="AW101" s="79"/>
      <c r="AX101" s="79"/>
      <c r="AY101" s="79"/>
      <c r="AZ101" s="79"/>
      <c r="BA101" s="79"/>
      <c r="BB101" s="79"/>
      <c r="BC101">
        <v>9</v>
      </c>
      <c r="BD101" s="78" t="str">
        <f>REPLACE(INDEX(GroupVertices[Group], MATCH(Edges27[[#This Row],[Vertex 1]],GroupVertices[Vertex],0)),1,1,"")</f>
        <v>4</v>
      </c>
      <c r="BE101" s="78" t="str">
        <f>REPLACE(INDEX(GroupVertices[Group], MATCH(Edges27[[#This Row],[Vertex 2]],GroupVertices[Vertex],0)),1,1,"")</f>
        <v>4</v>
      </c>
      <c r="BF101" s="48">
        <v>0</v>
      </c>
      <c r="BG101" s="49">
        <v>0</v>
      </c>
      <c r="BH101" s="48">
        <v>0</v>
      </c>
      <c r="BI101" s="49">
        <v>0</v>
      </c>
      <c r="BJ101" s="48">
        <v>0</v>
      </c>
      <c r="BK101" s="49">
        <v>0</v>
      </c>
      <c r="BL101" s="48">
        <v>23</v>
      </c>
      <c r="BM101" s="49">
        <v>100</v>
      </c>
      <c r="BN101" s="48">
        <v>23</v>
      </c>
    </row>
    <row r="102" spans="1:66" x14ac:dyDescent="0.25">
      <c r="A102" s="64" t="s">
        <v>268</v>
      </c>
      <c r="B102" s="64" t="s">
        <v>268</v>
      </c>
      <c r="C102" s="65"/>
      <c r="D102" s="66"/>
      <c r="E102" s="67"/>
      <c r="F102" s="68"/>
      <c r="G102" s="65"/>
      <c r="H102" s="69"/>
      <c r="I102" s="70"/>
      <c r="J102" s="70"/>
      <c r="K102" s="34" t="s">
        <v>65</v>
      </c>
      <c r="L102" s="77">
        <v>138</v>
      </c>
      <c r="M102" s="77"/>
      <c r="N102" s="72"/>
      <c r="O102" s="79" t="s">
        <v>176</v>
      </c>
      <c r="P102" s="81">
        <v>43848.518831018519</v>
      </c>
      <c r="Q102" s="79" t="s">
        <v>352</v>
      </c>
      <c r="R102" s="82" t="s">
        <v>463</v>
      </c>
      <c r="S102" s="79" t="s">
        <v>496</v>
      </c>
      <c r="T102" s="79" t="s">
        <v>531</v>
      </c>
      <c r="U102" s="79"/>
      <c r="V102" s="82" t="s">
        <v>726</v>
      </c>
      <c r="W102" s="81">
        <v>43848.518831018519</v>
      </c>
      <c r="X102" s="85">
        <v>43848</v>
      </c>
      <c r="Y102" s="87" t="s">
        <v>842</v>
      </c>
      <c r="Z102" s="82" t="s">
        <v>1144</v>
      </c>
      <c r="AA102" s="79"/>
      <c r="AB102" s="79"/>
      <c r="AC102" s="87" t="s">
        <v>1458</v>
      </c>
      <c r="AD102" s="79"/>
      <c r="AE102" s="79" t="b">
        <v>0</v>
      </c>
      <c r="AF102" s="79">
        <v>0</v>
      </c>
      <c r="AG102" s="87" t="s">
        <v>1673</v>
      </c>
      <c r="AH102" s="79" t="b">
        <v>0</v>
      </c>
      <c r="AI102" s="79" t="s">
        <v>1678</v>
      </c>
      <c r="AJ102" s="79"/>
      <c r="AK102" s="87" t="s">
        <v>1673</v>
      </c>
      <c r="AL102" s="79" t="b">
        <v>0</v>
      </c>
      <c r="AM102" s="79">
        <v>1</v>
      </c>
      <c r="AN102" s="87" t="s">
        <v>1673</v>
      </c>
      <c r="AO102" s="79" t="s">
        <v>1686</v>
      </c>
      <c r="AP102" s="79" t="b">
        <v>0</v>
      </c>
      <c r="AQ102" s="87" t="s">
        <v>1458</v>
      </c>
      <c r="AR102" s="79" t="s">
        <v>176</v>
      </c>
      <c r="AS102" s="79">
        <v>0</v>
      </c>
      <c r="AT102" s="79">
        <v>0</v>
      </c>
      <c r="AU102" s="79"/>
      <c r="AV102" s="79"/>
      <c r="AW102" s="79"/>
      <c r="AX102" s="79"/>
      <c r="AY102" s="79"/>
      <c r="AZ102" s="79"/>
      <c r="BA102" s="79"/>
      <c r="BB102" s="79"/>
      <c r="BC102">
        <v>9</v>
      </c>
      <c r="BD102" s="78" t="str">
        <f>REPLACE(INDEX(GroupVertices[Group], MATCH(Edges27[[#This Row],[Vertex 1]],GroupVertices[Vertex],0)),1,1,"")</f>
        <v>4</v>
      </c>
      <c r="BE102" s="78" t="str">
        <f>REPLACE(INDEX(GroupVertices[Group], MATCH(Edges27[[#This Row],[Vertex 2]],GroupVertices[Vertex],0)),1,1,"")</f>
        <v>4</v>
      </c>
      <c r="BF102" s="48">
        <v>0</v>
      </c>
      <c r="BG102" s="49">
        <v>0</v>
      </c>
      <c r="BH102" s="48">
        <v>0</v>
      </c>
      <c r="BI102" s="49">
        <v>0</v>
      </c>
      <c r="BJ102" s="48">
        <v>0</v>
      </c>
      <c r="BK102" s="49">
        <v>0</v>
      </c>
      <c r="BL102" s="48">
        <v>30</v>
      </c>
      <c r="BM102" s="49">
        <v>100</v>
      </c>
      <c r="BN102" s="48">
        <v>30</v>
      </c>
    </row>
    <row r="103" spans="1:66" x14ac:dyDescent="0.25">
      <c r="A103" s="64" t="s">
        <v>268</v>
      </c>
      <c r="B103" s="64" t="s">
        <v>268</v>
      </c>
      <c r="C103" s="65"/>
      <c r="D103" s="66"/>
      <c r="E103" s="67"/>
      <c r="F103" s="68"/>
      <c r="G103" s="65"/>
      <c r="H103" s="69"/>
      <c r="I103" s="70"/>
      <c r="J103" s="70"/>
      <c r="K103" s="34" t="s">
        <v>65</v>
      </c>
      <c r="L103" s="77">
        <v>139</v>
      </c>
      <c r="M103" s="77"/>
      <c r="N103" s="72"/>
      <c r="O103" s="79" t="s">
        <v>176</v>
      </c>
      <c r="P103" s="81">
        <v>43849.617476851854</v>
      </c>
      <c r="Q103" s="79" t="s">
        <v>384</v>
      </c>
      <c r="R103" s="82" t="s">
        <v>463</v>
      </c>
      <c r="S103" s="79" t="s">
        <v>496</v>
      </c>
      <c r="T103" s="79" t="s">
        <v>531</v>
      </c>
      <c r="U103" s="82" t="s">
        <v>574</v>
      </c>
      <c r="V103" s="82" t="s">
        <v>574</v>
      </c>
      <c r="W103" s="81">
        <v>43849.617476851854</v>
      </c>
      <c r="X103" s="85">
        <v>43849</v>
      </c>
      <c r="Y103" s="87" t="s">
        <v>843</v>
      </c>
      <c r="Z103" s="82" t="s">
        <v>1145</v>
      </c>
      <c r="AA103" s="79"/>
      <c r="AB103" s="79"/>
      <c r="AC103" s="87" t="s">
        <v>1459</v>
      </c>
      <c r="AD103" s="79"/>
      <c r="AE103" s="79" t="b">
        <v>0</v>
      </c>
      <c r="AF103" s="79">
        <v>0</v>
      </c>
      <c r="AG103" s="87" t="s">
        <v>1673</v>
      </c>
      <c r="AH103" s="79" t="b">
        <v>0</v>
      </c>
      <c r="AI103" s="79" t="s">
        <v>1678</v>
      </c>
      <c r="AJ103" s="79"/>
      <c r="AK103" s="87" t="s">
        <v>1673</v>
      </c>
      <c r="AL103" s="79" t="b">
        <v>0</v>
      </c>
      <c r="AM103" s="79">
        <v>0</v>
      </c>
      <c r="AN103" s="87" t="s">
        <v>1673</v>
      </c>
      <c r="AO103" s="79" t="s">
        <v>1686</v>
      </c>
      <c r="AP103" s="79" t="b">
        <v>0</v>
      </c>
      <c r="AQ103" s="87" t="s">
        <v>1459</v>
      </c>
      <c r="AR103" s="79" t="s">
        <v>176</v>
      </c>
      <c r="AS103" s="79">
        <v>0</v>
      </c>
      <c r="AT103" s="79">
        <v>0</v>
      </c>
      <c r="AU103" s="79"/>
      <c r="AV103" s="79"/>
      <c r="AW103" s="79"/>
      <c r="AX103" s="79"/>
      <c r="AY103" s="79"/>
      <c r="AZ103" s="79"/>
      <c r="BA103" s="79"/>
      <c r="BB103" s="79"/>
      <c r="BC103">
        <v>9</v>
      </c>
      <c r="BD103" s="78" t="str">
        <f>REPLACE(INDEX(GroupVertices[Group], MATCH(Edges27[[#This Row],[Vertex 1]],GroupVertices[Vertex],0)),1,1,"")</f>
        <v>4</v>
      </c>
      <c r="BE103" s="78" t="str">
        <f>REPLACE(INDEX(GroupVertices[Group], MATCH(Edges27[[#This Row],[Vertex 2]],GroupVertices[Vertex],0)),1,1,"")</f>
        <v>4</v>
      </c>
      <c r="BF103" s="48">
        <v>0</v>
      </c>
      <c r="BG103" s="49">
        <v>0</v>
      </c>
      <c r="BH103" s="48">
        <v>0</v>
      </c>
      <c r="BI103" s="49">
        <v>0</v>
      </c>
      <c r="BJ103" s="48">
        <v>0</v>
      </c>
      <c r="BK103" s="49">
        <v>0</v>
      </c>
      <c r="BL103" s="48">
        <v>23</v>
      </c>
      <c r="BM103" s="49">
        <v>100</v>
      </c>
      <c r="BN103" s="48">
        <v>23</v>
      </c>
    </row>
    <row r="104" spans="1:66" x14ac:dyDescent="0.25">
      <c r="A104" s="64" t="s">
        <v>268</v>
      </c>
      <c r="B104" s="64" t="s">
        <v>268</v>
      </c>
      <c r="C104" s="65"/>
      <c r="D104" s="66"/>
      <c r="E104" s="67"/>
      <c r="F104" s="68"/>
      <c r="G104" s="65"/>
      <c r="H104" s="69"/>
      <c r="I104" s="70"/>
      <c r="J104" s="70"/>
      <c r="K104" s="34" t="s">
        <v>65</v>
      </c>
      <c r="L104" s="77">
        <v>140</v>
      </c>
      <c r="M104" s="77"/>
      <c r="N104" s="72"/>
      <c r="O104" s="79" t="s">
        <v>176</v>
      </c>
      <c r="P104" s="81">
        <v>43850.450821759259</v>
      </c>
      <c r="Q104" s="79" t="s">
        <v>385</v>
      </c>
      <c r="R104" s="82" t="s">
        <v>463</v>
      </c>
      <c r="S104" s="79" t="s">
        <v>496</v>
      </c>
      <c r="T104" s="79" t="s">
        <v>531</v>
      </c>
      <c r="U104" s="82" t="s">
        <v>575</v>
      </c>
      <c r="V104" s="82" t="s">
        <v>575</v>
      </c>
      <c r="W104" s="81">
        <v>43850.450821759259</v>
      </c>
      <c r="X104" s="85">
        <v>43850</v>
      </c>
      <c r="Y104" s="87" t="s">
        <v>844</v>
      </c>
      <c r="Z104" s="82" t="s">
        <v>1146</v>
      </c>
      <c r="AA104" s="79"/>
      <c r="AB104" s="79"/>
      <c r="AC104" s="87" t="s">
        <v>1460</v>
      </c>
      <c r="AD104" s="79"/>
      <c r="AE104" s="79" t="b">
        <v>0</v>
      </c>
      <c r="AF104" s="79">
        <v>0</v>
      </c>
      <c r="AG104" s="87" t="s">
        <v>1673</v>
      </c>
      <c r="AH104" s="79" t="b">
        <v>0</v>
      </c>
      <c r="AI104" s="79" t="s">
        <v>1678</v>
      </c>
      <c r="AJ104" s="79"/>
      <c r="AK104" s="87" t="s">
        <v>1673</v>
      </c>
      <c r="AL104" s="79" t="b">
        <v>0</v>
      </c>
      <c r="AM104" s="79">
        <v>0</v>
      </c>
      <c r="AN104" s="87" t="s">
        <v>1673</v>
      </c>
      <c r="AO104" s="79" t="s">
        <v>1686</v>
      </c>
      <c r="AP104" s="79" t="b">
        <v>0</v>
      </c>
      <c r="AQ104" s="87" t="s">
        <v>1460</v>
      </c>
      <c r="AR104" s="79" t="s">
        <v>176</v>
      </c>
      <c r="AS104" s="79">
        <v>0</v>
      </c>
      <c r="AT104" s="79">
        <v>0</v>
      </c>
      <c r="AU104" s="79"/>
      <c r="AV104" s="79"/>
      <c r="AW104" s="79"/>
      <c r="AX104" s="79"/>
      <c r="AY104" s="79"/>
      <c r="AZ104" s="79"/>
      <c r="BA104" s="79"/>
      <c r="BB104" s="79"/>
      <c r="BC104">
        <v>9</v>
      </c>
      <c r="BD104" s="78" t="str">
        <f>REPLACE(INDEX(GroupVertices[Group], MATCH(Edges27[[#This Row],[Vertex 1]],GroupVertices[Vertex],0)),1,1,"")</f>
        <v>4</v>
      </c>
      <c r="BE104" s="78" t="str">
        <f>REPLACE(INDEX(GroupVertices[Group], MATCH(Edges27[[#This Row],[Vertex 2]],GroupVertices[Vertex],0)),1,1,"")</f>
        <v>4</v>
      </c>
      <c r="BF104" s="48">
        <v>0</v>
      </c>
      <c r="BG104" s="49">
        <v>0</v>
      </c>
      <c r="BH104" s="48">
        <v>0</v>
      </c>
      <c r="BI104" s="49">
        <v>0</v>
      </c>
      <c r="BJ104" s="48">
        <v>0</v>
      </c>
      <c r="BK104" s="49">
        <v>0</v>
      </c>
      <c r="BL104" s="48">
        <v>23</v>
      </c>
      <c r="BM104" s="49">
        <v>100</v>
      </c>
      <c r="BN104" s="48">
        <v>23</v>
      </c>
    </row>
    <row r="105" spans="1:66" x14ac:dyDescent="0.25">
      <c r="A105" s="64" t="s">
        <v>268</v>
      </c>
      <c r="B105" s="64" t="s">
        <v>268</v>
      </c>
      <c r="C105" s="65"/>
      <c r="D105" s="66"/>
      <c r="E105" s="67"/>
      <c r="F105" s="68"/>
      <c r="G105" s="65"/>
      <c r="H105" s="69"/>
      <c r="I105" s="70"/>
      <c r="J105" s="70"/>
      <c r="K105" s="34" t="s">
        <v>65</v>
      </c>
      <c r="L105" s="77">
        <v>141</v>
      </c>
      <c r="M105" s="77"/>
      <c r="N105" s="72"/>
      <c r="O105" s="79" t="s">
        <v>176</v>
      </c>
      <c r="P105" s="81">
        <v>43851.502847222226</v>
      </c>
      <c r="Q105" s="79" t="s">
        <v>352</v>
      </c>
      <c r="R105" s="82" t="s">
        <v>463</v>
      </c>
      <c r="S105" s="79" t="s">
        <v>496</v>
      </c>
      <c r="T105" s="79" t="s">
        <v>531</v>
      </c>
      <c r="U105" s="79"/>
      <c r="V105" s="82" t="s">
        <v>726</v>
      </c>
      <c r="W105" s="81">
        <v>43851.502847222226</v>
      </c>
      <c r="X105" s="85">
        <v>43851</v>
      </c>
      <c r="Y105" s="87" t="s">
        <v>845</v>
      </c>
      <c r="Z105" s="82" t="s">
        <v>1147</v>
      </c>
      <c r="AA105" s="79"/>
      <c r="AB105" s="79"/>
      <c r="AC105" s="87" t="s">
        <v>1461</v>
      </c>
      <c r="AD105" s="79"/>
      <c r="AE105" s="79" t="b">
        <v>0</v>
      </c>
      <c r="AF105" s="79">
        <v>2</v>
      </c>
      <c r="AG105" s="87" t="s">
        <v>1673</v>
      </c>
      <c r="AH105" s="79" t="b">
        <v>0</v>
      </c>
      <c r="AI105" s="79" t="s">
        <v>1678</v>
      </c>
      <c r="AJ105" s="79"/>
      <c r="AK105" s="87" t="s">
        <v>1673</v>
      </c>
      <c r="AL105" s="79" t="b">
        <v>0</v>
      </c>
      <c r="AM105" s="79">
        <v>2</v>
      </c>
      <c r="AN105" s="87" t="s">
        <v>1673</v>
      </c>
      <c r="AO105" s="79" t="s">
        <v>1686</v>
      </c>
      <c r="AP105" s="79" t="b">
        <v>0</v>
      </c>
      <c r="AQ105" s="87" t="s">
        <v>1461</v>
      </c>
      <c r="AR105" s="79" t="s">
        <v>176</v>
      </c>
      <c r="AS105" s="79">
        <v>0</v>
      </c>
      <c r="AT105" s="79">
        <v>0</v>
      </c>
      <c r="AU105" s="79"/>
      <c r="AV105" s="79"/>
      <c r="AW105" s="79"/>
      <c r="AX105" s="79"/>
      <c r="AY105" s="79"/>
      <c r="AZ105" s="79"/>
      <c r="BA105" s="79"/>
      <c r="BB105" s="79"/>
      <c r="BC105">
        <v>9</v>
      </c>
      <c r="BD105" s="78" t="str">
        <f>REPLACE(INDEX(GroupVertices[Group], MATCH(Edges27[[#This Row],[Vertex 1]],GroupVertices[Vertex],0)),1,1,"")</f>
        <v>4</v>
      </c>
      <c r="BE105" s="78" t="str">
        <f>REPLACE(INDEX(GroupVertices[Group], MATCH(Edges27[[#This Row],[Vertex 2]],GroupVertices[Vertex],0)),1,1,"")</f>
        <v>4</v>
      </c>
      <c r="BF105" s="48">
        <v>0</v>
      </c>
      <c r="BG105" s="49">
        <v>0</v>
      </c>
      <c r="BH105" s="48">
        <v>0</v>
      </c>
      <c r="BI105" s="49">
        <v>0</v>
      </c>
      <c r="BJ105" s="48">
        <v>0</v>
      </c>
      <c r="BK105" s="49">
        <v>0</v>
      </c>
      <c r="BL105" s="48">
        <v>30</v>
      </c>
      <c r="BM105" s="49">
        <v>100</v>
      </c>
      <c r="BN105" s="48">
        <v>30</v>
      </c>
    </row>
    <row r="106" spans="1:66" x14ac:dyDescent="0.25">
      <c r="A106" s="64" t="s">
        <v>268</v>
      </c>
      <c r="B106" s="64" t="s">
        <v>268</v>
      </c>
      <c r="C106" s="65"/>
      <c r="D106" s="66"/>
      <c r="E106" s="67"/>
      <c r="F106" s="68"/>
      <c r="G106" s="65"/>
      <c r="H106" s="69"/>
      <c r="I106" s="70"/>
      <c r="J106" s="70"/>
      <c r="K106" s="34" t="s">
        <v>65</v>
      </c>
      <c r="L106" s="77">
        <v>142</v>
      </c>
      <c r="M106" s="77"/>
      <c r="N106" s="72"/>
      <c r="O106" s="79" t="s">
        <v>176</v>
      </c>
      <c r="P106" s="81">
        <v>43852.824432870373</v>
      </c>
      <c r="Q106" s="79" t="s">
        <v>386</v>
      </c>
      <c r="R106" s="82" t="s">
        <v>463</v>
      </c>
      <c r="S106" s="79" t="s">
        <v>496</v>
      </c>
      <c r="T106" s="79" t="s">
        <v>531</v>
      </c>
      <c r="U106" s="82" t="s">
        <v>576</v>
      </c>
      <c r="V106" s="82" t="s">
        <v>576</v>
      </c>
      <c r="W106" s="81">
        <v>43852.824432870373</v>
      </c>
      <c r="X106" s="85">
        <v>43852</v>
      </c>
      <c r="Y106" s="87" t="s">
        <v>846</v>
      </c>
      <c r="Z106" s="82" t="s">
        <v>1148</v>
      </c>
      <c r="AA106" s="79"/>
      <c r="AB106" s="79"/>
      <c r="AC106" s="87" t="s">
        <v>1462</v>
      </c>
      <c r="AD106" s="79"/>
      <c r="AE106" s="79" t="b">
        <v>0</v>
      </c>
      <c r="AF106" s="79">
        <v>0</v>
      </c>
      <c r="AG106" s="87" t="s">
        <v>1673</v>
      </c>
      <c r="AH106" s="79" t="b">
        <v>0</v>
      </c>
      <c r="AI106" s="79" t="s">
        <v>1678</v>
      </c>
      <c r="AJ106" s="79"/>
      <c r="AK106" s="87" t="s">
        <v>1673</v>
      </c>
      <c r="AL106" s="79" t="b">
        <v>0</v>
      </c>
      <c r="AM106" s="79">
        <v>1</v>
      </c>
      <c r="AN106" s="87" t="s">
        <v>1673</v>
      </c>
      <c r="AO106" s="79" t="s">
        <v>1686</v>
      </c>
      <c r="AP106" s="79" t="b">
        <v>0</v>
      </c>
      <c r="AQ106" s="87" t="s">
        <v>1462</v>
      </c>
      <c r="AR106" s="79" t="s">
        <v>176</v>
      </c>
      <c r="AS106" s="79">
        <v>0</v>
      </c>
      <c r="AT106" s="79">
        <v>0</v>
      </c>
      <c r="AU106" s="79"/>
      <c r="AV106" s="79"/>
      <c r="AW106" s="79"/>
      <c r="AX106" s="79"/>
      <c r="AY106" s="79"/>
      <c r="AZ106" s="79"/>
      <c r="BA106" s="79"/>
      <c r="BB106" s="79"/>
      <c r="BC106">
        <v>9</v>
      </c>
      <c r="BD106" s="78" t="str">
        <f>REPLACE(INDEX(GroupVertices[Group], MATCH(Edges27[[#This Row],[Vertex 1]],GroupVertices[Vertex],0)),1,1,"")</f>
        <v>4</v>
      </c>
      <c r="BE106" s="78" t="str">
        <f>REPLACE(INDEX(GroupVertices[Group], MATCH(Edges27[[#This Row],[Vertex 2]],GroupVertices[Vertex],0)),1,1,"")</f>
        <v>4</v>
      </c>
      <c r="BF106" s="48">
        <v>0</v>
      </c>
      <c r="BG106" s="49">
        <v>0</v>
      </c>
      <c r="BH106" s="48">
        <v>0</v>
      </c>
      <c r="BI106" s="49">
        <v>0</v>
      </c>
      <c r="BJ106" s="48">
        <v>0</v>
      </c>
      <c r="BK106" s="49">
        <v>0</v>
      </c>
      <c r="BL106" s="48">
        <v>30</v>
      </c>
      <c r="BM106" s="49">
        <v>100</v>
      </c>
      <c r="BN106" s="48">
        <v>30</v>
      </c>
    </row>
    <row r="107" spans="1:66" x14ac:dyDescent="0.25">
      <c r="A107" s="64" t="s">
        <v>267</v>
      </c>
      <c r="B107" s="64" t="s">
        <v>268</v>
      </c>
      <c r="C107" s="65"/>
      <c r="D107" s="66"/>
      <c r="E107" s="67"/>
      <c r="F107" s="68"/>
      <c r="G107" s="65"/>
      <c r="H107" s="69"/>
      <c r="I107" s="70"/>
      <c r="J107" s="70"/>
      <c r="K107" s="34" t="s">
        <v>65</v>
      </c>
      <c r="L107" s="77">
        <v>143</v>
      </c>
      <c r="M107" s="77"/>
      <c r="N107" s="72"/>
      <c r="O107" s="79" t="s">
        <v>313</v>
      </c>
      <c r="P107" s="81">
        <v>43853.335787037038</v>
      </c>
      <c r="Q107" s="79" t="s">
        <v>386</v>
      </c>
      <c r="R107" s="79"/>
      <c r="S107" s="79"/>
      <c r="T107" s="79" t="s">
        <v>520</v>
      </c>
      <c r="U107" s="79"/>
      <c r="V107" s="82" t="s">
        <v>725</v>
      </c>
      <c r="W107" s="81">
        <v>43853.335787037038</v>
      </c>
      <c r="X107" s="85">
        <v>43853</v>
      </c>
      <c r="Y107" s="87" t="s">
        <v>847</v>
      </c>
      <c r="Z107" s="82" t="s">
        <v>1149</v>
      </c>
      <c r="AA107" s="79"/>
      <c r="AB107" s="79"/>
      <c r="AC107" s="87" t="s">
        <v>1463</v>
      </c>
      <c r="AD107" s="79"/>
      <c r="AE107" s="79" t="b">
        <v>0</v>
      </c>
      <c r="AF107" s="79">
        <v>0</v>
      </c>
      <c r="AG107" s="87" t="s">
        <v>1673</v>
      </c>
      <c r="AH107" s="79" t="b">
        <v>0</v>
      </c>
      <c r="AI107" s="79" t="s">
        <v>1678</v>
      </c>
      <c r="AJ107" s="79"/>
      <c r="AK107" s="87" t="s">
        <v>1673</v>
      </c>
      <c r="AL107" s="79" t="b">
        <v>0</v>
      </c>
      <c r="AM107" s="79">
        <v>1</v>
      </c>
      <c r="AN107" s="87" t="s">
        <v>1462</v>
      </c>
      <c r="AO107" s="79" t="s">
        <v>1681</v>
      </c>
      <c r="AP107" s="79" t="b">
        <v>0</v>
      </c>
      <c r="AQ107" s="87" t="s">
        <v>1462</v>
      </c>
      <c r="AR107" s="79" t="s">
        <v>176</v>
      </c>
      <c r="AS107" s="79">
        <v>0</v>
      </c>
      <c r="AT107" s="79">
        <v>0</v>
      </c>
      <c r="AU107" s="79"/>
      <c r="AV107" s="79"/>
      <c r="AW107" s="79"/>
      <c r="AX107" s="79"/>
      <c r="AY107" s="79"/>
      <c r="AZ107" s="79"/>
      <c r="BA107" s="79"/>
      <c r="BB107" s="79"/>
      <c r="BC107">
        <v>1</v>
      </c>
      <c r="BD107" s="78" t="str">
        <f>REPLACE(INDEX(GroupVertices[Group], MATCH(Edges27[[#This Row],[Vertex 1]],GroupVertices[Vertex],0)),1,1,"")</f>
        <v>4</v>
      </c>
      <c r="BE107" s="78" t="str">
        <f>REPLACE(INDEX(GroupVertices[Group], MATCH(Edges27[[#This Row],[Vertex 2]],GroupVertices[Vertex],0)),1,1,"")</f>
        <v>4</v>
      </c>
      <c r="BF107" s="48">
        <v>0</v>
      </c>
      <c r="BG107" s="49">
        <v>0</v>
      </c>
      <c r="BH107" s="48">
        <v>0</v>
      </c>
      <c r="BI107" s="49">
        <v>0</v>
      </c>
      <c r="BJ107" s="48">
        <v>0</v>
      </c>
      <c r="BK107" s="49">
        <v>0</v>
      </c>
      <c r="BL107" s="48">
        <v>30</v>
      </c>
      <c r="BM107" s="49">
        <v>100</v>
      </c>
      <c r="BN107" s="48">
        <v>30</v>
      </c>
    </row>
    <row r="108" spans="1:66" x14ac:dyDescent="0.25">
      <c r="A108" s="64" t="s">
        <v>269</v>
      </c>
      <c r="B108" s="64" t="s">
        <v>269</v>
      </c>
      <c r="C108" s="65"/>
      <c r="D108" s="66"/>
      <c r="E108" s="67"/>
      <c r="F108" s="68"/>
      <c r="G108" s="65"/>
      <c r="H108" s="69"/>
      <c r="I108" s="70"/>
      <c r="J108" s="70"/>
      <c r="K108" s="34" t="s">
        <v>65</v>
      </c>
      <c r="L108" s="77">
        <v>144</v>
      </c>
      <c r="M108" s="77"/>
      <c r="N108" s="72"/>
      <c r="O108" s="79" t="s">
        <v>176</v>
      </c>
      <c r="P108" s="81">
        <v>43850.692175925928</v>
      </c>
      <c r="Q108" s="79" t="s">
        <v>387</v>
      </c>
      <c r="R108" s="82" t="s">
        <v>469</v>
      </c>
      <c r="S108" s="79" t="s">
        <v>496</v>
      </c>
      <c r="T108" s="79" t="s">
        <v>532</v>
      </c>
      <c r="U108" s="82" t="s">
        <v>577</v>
      </c>
      <c r="V108" s="82" t="s">
        <v>577</v>
      </c>
      <c r="W108" s="81">
        <v>43850.692175925928</v>
      </c>
      <c r="X108" s="85">
        <v>43850</v>
      </c>
      <c r="Y108" s="87" t="s">
        <v>848</v>
      </c>
      <c r="Z108" s="82" t="s">
        <v>1150</v>
      </c>
      <c r="AA108" s="79"/>
      <c r="AB108" s="79"/>
      <c r="AC108" s="87" t="s">
        <v>1464</v>
      </c>
      <c r="AD108" s="79"/>
      <c r="AE108" s="79" t="b">
        <v>0</v>
      </c>
      <c r="AF108" s="79">
        <v>0</v>
      </c>
      <c r="AG108" s="87" t="s">
        <v>1673</v>
      </c>
      <c r="AH108" s="79" t="b">
        <v>0</v>
      </c>
      <c r="AI108" s="79" t="s">
        <v>1678</v>
      </c>
      <c r="AJ108" s="79"/>
      <c r="AK108" s="87" t="s">
        <v>1673</v>
      </c>
      <c r="AL108" s="79" t="b">
        <v>0</v>
      </c>
      <c r="AM108" s="79">
        <v>1</v>
      </c>
      <c r="AN108" s="87" t="s">
        <v>1673</v>
      </c>
      <c r="AO108" s="79" t="s">
        <v>1679</v>
      </c>
      <c r="AP108" s="79" t="b">
        <v>0</v>
      </c>
      <c r="AQ108" s="87" t="s">
        <v>1464</v>
      </c>
      <c r="AR108" s="79" t="s">
        <v>176</v>
      </c>
      <c r="AS108" s="79">
        <v>0</v>
      </c>
      <c r="AT108" s="79">
        <v>0</v>
      </c>
      <c r="AU108" s="79"/>
      <c r="AV108" s="79"/>
      <c r="AW108" s="79"/>
      <c r="AX108" s="79"/>
      <c r="AY108" s="79"/>
      <c r="AZ108" s="79"/>
      <c r="BA108" s="79"/>
      <c r="BB108" s="79"/>
      <c r="BC108">
        <v>1</v>
      </c>
      <c r="BD108" s="78" t="str">
        <f>REPLACE(INDEX(GroupVertices[Group], MATCH(Edges27[[#This Row],[Vertex 1]],GroupVertices[Vertex],0)),1,1,"")</f>
        <v>4</v>
      </c>
      <c r="BE108" s="78" t="str">
        <f>REPLACE(INDEX(GroupVertices[Group], MATCH(Edges27[[#This Row],[Vertex 2]],GroupVertices[Vertex],0)),1,1,"")</f>
        <v>4</v>
      </c>
      <c r="BF108" s="48">
        <v>0</v>
      </c>
      <c r="BG108" s="49">
        <v>0</v>
      </c>
      <c r="BH108" s="48">
        <v>0</v>
      </c>
      <c r="BI108" s="49">
        <v>0</v>
      </c>
      <c r="BJ108" s="48">
        <v>0</v>
      </c>
      <c r="BK108" s="49">
        <v>0</v>
      </c>
      <c r="BL108" s="48">
        <v>41</v>
      </c>
      <c r="BM108" s="49">
        <v>100</v>
      </c>
      <c r="BN108" s="48">
        <v>41</v>
      </c>
    </row>
    <row r="109" spans="1:66" x14ac:dyDescent="0.25">
      <c r="A109" s="64" t="s">
        <v>269</v>
      </c>
      <c r="B109" s="64" t="s">
        <v>277</v>
      </c>
      <c r="C109" s="65"/>
      <c r="D109" s="66"/>
      <c r="E109" s="67"/>
      <c r="F109" s="68"/>
      <c r="G109" s="65"/>
      <c r="H109" s="69"/>
      <c r="I109" s="70"/>
      <c r="J109" s="70"/>
      <c r="K109" s="34" t="s">
        <v>65</v>
      </c>
      <c r="L109" s="77">
        <v>145</v>
      </c>
      <c r="M109" s="77"/>
      <c r="N109" s="72"/>
      <c r="O109" s="79" t="s">
        <v>315</v>
      </c>
      <c r="P109" s="81">
        <v>43851.577141203707</v>
      </c>
      <c r="Q109" s="79" t="s">
        <v>369</v>
      </c>
      <c r="R109" s="79"/>
      <c r="S109" s="79"/>
      <c r="T109" s="79" t="s">
        <v>513</v>
      </c>
      <c r="U109" s="79"/>
      <c r="V109" s="82" t="s">
        <v>727</v>
      </c>
      <c r="W109" s="81">
        <v>43851.577141203707</v>
      </c>
      <c r="X109" s="85">
        <v>43851</v>
      </c>
      <c r="Y109" s="87" t="s">
        <v>849</v>
      </c>
      <c r="Z109" s="82" t="s">
        <v>1151</v>
      </c>
      <c r="AA109" s="79"/>
      <c r="AB109" s="79"/>
      <c r="AC109" s="87" t="s">
        <v>1465</v>
      </c>
      <c r="AD109" s="79"/>
      <c r="AE109" s="79" t="b">
        <v>0</v>
      </c>
      <c r="AF109" s="79">
        <v>0</v>
      </c>
      <c r="AG109" s="87" t="s">
        <v>1673</v>
      </c>
      <c r="AH109" s="79" t="b">
        <v>0</v>
      </c>
      <c r="AI109" s="79" t="s">
        <v>1678</v>
      </c>
      <c r="AJ109" s="79"/>
      <c r="AK109" s="87" t="s">
        <v>1673</v>
      </c>
      <c r="AL109" s="79" t="b">
        <v>0</v>
      </c>
      <c r="AM109" s="79">
        <v>2</v>
      </c>
      <c r="AN109" s="87" t="s">
        <v>1429</v>
      </c>
      <c r="AO109" s="79" t="s">
        <v>1681</v>
      </c>
      <c r="AP109" s="79" t="b">
        <v>0</v>
      </c>
      <c r="AQ109" s="87" t="s">
        <v>1429</v>
      </c>
      <c r="AR109" s="79" t="s">
        <v>176</v>
      </c>
      <c r="AS109" s="79">
        <v>0</v>
      </c>
      <c r="AT109" s="79">
        <v>0</v>
      </c>
      <c r="AU109" s="79"/>
      <c r="AV109" s="79"/>
      <c r="AW109" s="79"/>
      <c r="AX109" s="79"/>
      <c r="AY109" s="79"/>
      <c r="AZ109" s="79"/>
      <c r="BA109" s="79"/>
      <c r="BB109" s="79"/>
      <c r="BC109">
        <v>1</v>
      </c>
      <c r="BD109" s="78" t="str">
        <f>REPLACE(INDEX(GroupVertices[Group], MATCH(Edges27[[#This Row],[Vertex 1]],GroupVertices[Vertex],0)),1,1,"")</f>
        <v>4</v>
      </c>
      <c r="BE109" s="78" t="str">
        <f>REPLACE(INDEX(GroupVertices[Group], MATCH(Edges27[[#This Row],[Vertex 2]],GroupVertices[Vertex],0)),1,1,"")</f>
        <v>1</v>
      </c>
      <c r="BF109" s="48">
        <v>0</v>
      </c>
      <c r="BG109" s="49">
        <v>0</v>
      </c>
      <c r="BH109" s="48">
        <v>0</v>
      </c>
      <c r="BI109" s="49">
        <v>0</v>
      </c>
      <c r="BJ109" s="48">
        <v>0</v>
      </c>
      <c r="BK109" s="49">
        <v>0</v>
      </c>
      <c r="BL109" s="48">
        <v>34</v>
      </c>
      <c r="BM109" s="49">
        <v>100</v>
      </c>
      <c r="BN109" s="48">
        <v>34</v>
      </c>
    </row>
    <row r="110" spans="1:66" x14ac:dyDescent="0.25">
      <c r="A110" s="64" t="s">
        <v>267</v>
      </c>
      <c r="B110" s="64" t="s">
        <v>269</v>
      </c>
      <c r="C110" s="65"/>
      <c r="D110" s="66"/>
      <c r="E110" s="67"/>
      <c r="F110" s="68"/>
      <c r="G110" s="65"/>
      <c r="H110" s="69"/>
      <c r="I110" s="70"/>
      <c r="J110" s="70"/>
      <c r="K110" s="34" t="s">
        <v>65</v>
      </c>
      <c r="L110" s="77">
        <v>146</v>
      </c>
      <c r="M110" s="77"/>
      <c r="N110" s="72"/>
      <c r="O110" s="79" t="s">
        <v>313</v>
      </c>
      <c r="P110" s="81">
        <v>43853.3359837963</v>
      </c>
      <c r="Q110" s="79" t="s">
        <v>387</v>
      </c>
      <c r="R110" s="79"/>
      <c r="S110" s="79"/>
      <c r="T110" s="79" t="s">
        <v>509</v>
      </c>
      <c r="U110" s="79"/>
      <c r="V110" s="82" t="s">
        <v>725</v>
      </c>
      <c r="W110" s="81">
        <v>43853.3359837963</v>
      </c>
      <c r="X110" s="85">
        <v>43853</v>
      </c>
      <c r="Y110" s="87" t="s">
        <v>850</v>
      </c>
      <c r="Z110" s="82" t="s">
        <v>1152</v>
      </c>
      <c r="AA110" s="79"/>
      <c r="AB110" s="79"/>
      <c r="AC110" s="87" t="s">
        <v>1466</v>
      </c>
      <c r="AD110" s="79"/>
      <c r="AE110" s="79" t="b">
        <v>0</v>
      </c>
      <c r="AF110" s="79">
        <v>0</v>
      </c>
      <c r="AG110" s="87" t="s">
        <v>1673</v>
      </c>
      <c r="AH110" s="79" t="b">
        <v>0</v>
      </c>
      <c r="AI110" s="79" t="s">
        <v>1678</v>
      </c>
      <c r="AJ110" s="79"/>
      <c r="AK110" s="87" t="s">
        <v>1673</v>
      </c>
      <c r="AL110" s="79" t="b">
        <v>0</v>
      </c>
      <c r="AM110" s="79">
        <v>1</v>
      </c>
      <c r="AN110" s="87" t="s">
        <v>1464</v>
      </c>
      <c r="AO110" s="79" t="s">
        <v>1681</v>
      </c>
      <c r="AP110" s="79" t="b">
        <v>0</v>
      </c>
      <c r="AQ110" s="87" t="s">
        <v>1464</v>
      </c>
      <c r="AR110" s="79" t="s">
        <v>176</v>
      </c>
      <c r="AS110" s="79">
        <v>0</v>
      </c>
      <c r="AT110" s="79">
        <v>0</v>
      </c>
      <c r="AU110" s="79"/>
      <c r="AV110" s="79"/>
      <c r="AW110" s="79"/>
      <c r="AX110" s="79"/>
      <c r="AY110" s="79"/>
      <c r="AZ110" s="79"/>
      <c r="BA110" s="79"/>
      <c r="BB110" s="79"/>
      <c r="BC110">
        <v>1</v>
      </c>
      <c r="BD110" s="78" t="str">
        <f>REPLACE(INDEX(GroupVertices[Group], MATCH(Edges27[[#This Row],[Vertex 1]],GroupVertices[Vertex],0)),1,1,"")</f>
        <v>4</v>
      </c>
      <c r="BE110" s="78" t="str">
        <f>REPLACE(INDEX(GroupVertices[Group], MATCH(Edges27[[#This Row],[Vertex 2]],GroupVertices[Vertex],0)),1,1,"")</f>
        <v>4</v>
      </c>
      <c r="BF110" s="48">
        <v>0</v>
      </c>
      <c r="BG110" s="49">
        <v>0</v>
      </c>
      <c r="BH110" s="48">
        <v>0</v>
      </c>
      <c r="BI110" s="49">
        <v>0</v>
      </c>
      <c r="BJ110" s="48">
        <v>0</v>
      </c>
      <c r="BK110" s="49">
        <v>0</v>
      </c>
      <c r="BL110" s="48">
        <v>41</v>
      </c>
      <c r="BM110" s="49">
        <v>100</v>
      </c>
      <c r="BN110" s="48">
        <v>41</v>
      </c>
    </row>
    <row r="111" spans="1:66" x14ac:dyDescent="0.25">
      <c r="A111" s="64" t="s">
        <v>270</v>
      </c>
      <c r="B111" s="64" t="s">
        <v>270</v>
      </c>
      <c r="C111" s="65"/>
      <c r="D111" s="66"/>
      <c r="E111" s="67"/>
      <c r="F111" s="68"/>
      <c r="G111" s="65"/>
      <c r="H111" s="69"/>
      <c r="I111" s="70"/>
      <c r="J111" s="70"/>
      <c r="K111" s="34" t="s">
        <v>65</v>
      </c>
      <c r="L111" s="77">
        <v>147</v>
      </c>
      <c r="M111" s="77"/>
      <c r="N111" s="72"/>
      <c r="O111" s="79" t="s">
        <v>176</v>
      </c>
      <c r="P111" s="81">
        <v>43846.645983796298</v>
      </c>
      <c r="Q111" s="79" t="s">
        <v>388</v>
      </c>
      <c r="R111" s="82" t="s">
        <v>462</v>
      </c>
      <c r="S111" s="79" t="s">
        <v>496</v>
      </c>
      <c r="T111" s="79" t="s">
        <v>533</v>
      </c>
      <c r="U111" s="82" t="s">
        <v>578</v>
      </c>
      <c r="V111" s="82" t="s">
        <v>578</v>
      </c>
      <c r="W111" s="81">
        <v>43846.645983796298</v>
      </c>
      <c r="X111" s="85">
        <v>43846</v>
      </c>
      <c r="Y111" s="87" t="s">
        <v>851</v>
      </c>
      <c r="Z111" s="82" t="s">
        <v>1153</v>
      </c>
      <c r="AA111" s="79"/>
      <c r="AB111" s="79"/>
      <c r="AC111" s="87" t="s">
        <v>1467</v>
      </c>
      <c r="AD111" s="79"/>
      <c r="AE111" s="79" t="b">
        <v>0</v>
      </c>
      <c r="AF111" s="79">
        <v>1</v>
      </c>
      <c r="AG111" s="87" t="s">
        <v>1673</v>
      </c>
      <c r="AH111" s="79" t="b">
        <v>0</v>
      </c>
      <c r="AI111" s="79" t="s">
        <v>1678</v>
      </c>
      <c r="AJ111" s="79"/>
      <c r="AK111" s="87" t="s">
        <v>1673</v>
      </c>
      <c r="AL111" s="79" t="b">
        <v>0</v>
      </c>
      <c r="AM111" s="79">
        <v>0</v>
      </c>
      <c r="AN111" s="87" t="s">
        <v>1673</v>
      </c>
      <c r="AO111" s="79" t="s">
        <v>1683</v>
      </c>
      <c r="AP111" s="79" t="b">
        <v>0</v>
      </c>
      <c r="AQ111" s="87" t="s">
        <v>1467</v>
      </c>
      <c r="AR111" s="79" t="s">
        <v>176</v>
      </c>
      <c r="AS111" s="79">
        <v>0</v>
      </c>
      <c r="AT111" s="79">
        <v>0</v>
      </c>
      <c r="AU111" s="79"/>
      <c r="AV111" s="79"/>
      <c r="AW111" s="79"/>
      <c r="AX111" s="79"/>
      <c r="AY111" s="79"/>
      <c r="AZ111" s="79"/>
      <c r="BA111" s="79"/>
      <c r="BB111" s="79"/>
      <c r="BC111">
        <v>4</v>
      </c>
      <c r="BD111" s="78" t="str">
        <f>REPLACE(INDEX(GroupVertices[Group], MATCH(Edges27[[#This Row],[Vertex 1]],GroupVertices[Vertex],0)),1,1,"")</f>
        <v>8</v>
      </c>
      <c r="BE111" s="78" t="str">
        <f>REPLACE(INDEX(GroupVertices[Group], MATCH(Edges27[[#This Row],[Vertex 2]],GroupVertices[Vertex],0)),1,1,"")</f>
        <v>8</v>
      </c>
      <c r="BF111" s="48">
        <v>0</v>
      </c>
      <c r="BG111" s="49">
        <v>0</v>
      </c>
      <c r="BH111" s="48">
        <v>0</v>
      </c>
      <c r="BI111" s="49">
        <v>0</v>
      </c>
      <c r="BJ111" s="48">
        <v>0</v>
      </c>
      <c r="BK111" s="49">
        <v>0</v>
      </c>
      <c r="BL111" s="48">
        <v>37</v>
      </c>
      <c r="BM111" s="49">
        <v>100</v>
      </c>
      <c r="BN111" s="48">
        <v>37</v>
      </c>
    </row>
    <row r="112" spans="1:66" x14ac:dyDescent="0.25">
      <c r="A112" s="64" t="s">
        <v>270</v>
      </c>
      <c r="B112" s="64" t="s">
        <v>270</v>
      </c>
      <c r="C112" s="65"/>
      <c r="D112" s="66"/>
      <c r="E112" s="67"/>
      <c r="F112" s="68"/>
      <c r="G112" s="65"/>
      <c r="H112" s="69"/>
      <c r="I112" s="70"/>
      <c r="J112" s="70"/>
      <c r="K112" s="34" t="s">
        <v>65</v>
      </c>
      <c r="L112" s="77">
        <v>148</v>
      </c>
      <c r="M112" s="77"/>
      <c r="N112" s="72"/>
      <c r="O112" s="79" t="s">
        <v>176</v>
      </c>
      <c r="P112" s="81">
        <v>43849.562592592592</v>
      </c>
      <c r="Q112" s="79" t="s">
        <v>339</v>
      </c>
      <c r="R112" s="82" t="s">
        <v>462</v>
      </c>
      <c r="S112" s="79" t="s">
        <v>496</v>
      </c>
      <c r="T112" s="79" t="s">
        <v>533</v>
      </c>
      <c r="U112" s="82" t="s">
        <v>579</v>
      </c>
      <c r="V112" s="82" t="s">
        <v>579</v>
      </c>
      <c r="W112" s="81">
        <v>43849.562592592592</v>
      </c>
      <c r="X112" s="85">
        <v>43849</v>
      </c>
      <c r="Y112" s="87" t="s">
        <v>852</v>
      </c>
      <c r="Z112" s="82" t="s">
        <v>1154</v>
      </c>
      <c r="AA112" s="79"/>
      <c r="AB112" s="79"/>
      <c r="AC112" s="87" t="s">
        <v>1468</v>
      </c>
      <c r="AD112" s="79"/>
      <c r="AE112" s="79" t="b">
        <v>0</v>
      </c>
      <c r="AF112" s="79">
        <v>4</v>
      </c>
      <c r="AG112" s="87" t="s">
        <v>1673</v>
      </c>
      <c r="AH112" s="79" t="b">
        <v>0</v>
      </c>
      <c r="AI112" s="79" t="s">
        <v>1678</v>
      </c>
      <c r="AJ112" s="79"/>
      <c r="AK112" s="87" t="s">
        <v>1673</v>
      </c>
      <c r="AL112" s="79" t="b">
        <v>0</v>
      </c>
      <c r="AM112" s="79">
        <v>2</v>
      </c>
      <c r="AN112" s="87" t="s">
        <v>1673</v>
      </c>
      <c r="AO112" s="79" t="s">
        <v>1683</v>
      </c>
      <c r="AP112" s="79" t="b">
        <v>0</v>
      </c>
      <c r="AQ112" s="87" t="s">
        <v>1468</v>
      </c>
      <c r="AR112" s="79" t="s">
        <v>176</v>
      </c>
      <c r="AS112" s="79">
        <v>0</v>
      </c>
      <c r="AT112" s="79">
        <v>0</v>
      </c>
      <c r="AU112" s="79"/>
      <c r="AV112" s="79"/>
      <c r="AW112" s="79"/>
      <c r="AX112" s="79"/>
      <c r="AY112" s="79"/>
      <c r="AZ112" s="79"/>
      <c r="BA112" s="79"/>
      <c r="BB112" s="79"/>
      <c r="BC112">
        <v>4</v>
      </c>
      <c r="BD112" s="78" t="str">
        <f>REPLACE(INDEX(GroupVertices[Group], MATCH(Edges27[[#This Row],[Vertex 1]],GroupVertices[Vertex],0)),1,1,"")</f>
        <v>8</v>
      </c>
      <c r="BE112" s="78" t="str">
        <f>REPLACE(INDEX(GroupVertices[Group], MATCH(Edges27[[#This Row],[Vertex 2]],GroupVertices[Vertex],0)),1,1,"")</f>
        <v>8</v>
      </c>
      <c r="BF112" s="48">
        <v>0</v>
      </c>
      <c r="BG112" s="49">
        <v>0</v>
      </c>
      <c r="BH112" s="48">
        <v>0</v>
      </c>
      <c r="BI112" s="49">
        <v>0</v>
      </c>
      <c r="BJ112" s="48">
        <v>0</v>
      </c>
      <c r="BK112" s="49">
        <v>0</v>
      </c>
      <c r="BL112" s="48">
        <v>35</v>
      </c>
      <c r="BM112" s="49">
        <v>100</v>
      </c>
      <c r="BN112" s="48">
        <v>35</v>
      </c>
    </row>
    <row r="113" spans="1:66" x14ac:dyDescent="0.25">
      <c r="A113" s="64" t="s">
        <v>270</v>
      </c>
      <c r="B113" s="64" t="s">
        <v>270</v>
      </c>
      <c r="C113" s="65"/>
      <c r="D113" s="66"/>
      <c r="E113" s="67"/>
      <c r="F113" s="68"/>
      <c r="G113" s="65"/>
      <c r="H113" s="69"/>
      <c r="I113" s="70"/>
      <c r="J113" s="70"/>
      <c r="K113" s="34" t="s">
        <v>65</v>
      </c>
      <c r="L113" s="77">
        <v>149</v>
      </c>
      <c r="M113" s="77"/>
      <c r="N113" s="72"/>
      <c r="O113" s="79" t="s">
        <v>176</v>
      </c>
      <c r="P113" s="81">
        <v>43850.52306712963</v>
      </c>
      <c r="Q113" s="79" t="s">
        <v>342</v>
      </c>
      <c r="R113" s="82" t="s">
        <v>470</v>
      </c>
      <c r="S113" s="79" t="s">
        <v>496</v>
      </c>
      <c r="T113" s="79" t="s">
        <v>534</v>
      </c>
      <c r="U113" s="82" t="s">
        <v>580</v>
      </c>
      <c r="V113" s="82" t="s">
        <v>580</v>
      </c>
      <c r="W113" s="81">
        <v>43850.52306712963</v>
      </c>
      <c r="X113" s="85">
        <v>43850</v>
      </c>
      <c r="Y113" s="87" t="s">
        <v>853</v>
      </c>
      <c r="Z113" s="82" t="s">
        <v>1155</v>
      </c>
      <c r="AA113" s="79"/>
      <c r="AB113" s="79"/>
      <c r="AC113" s="87" t="s">
        <v>1469</v>
      </c>
      <c r="AD113" s="79"/>
      <c r="AE113" s="79" t="b">
        <v>0</v>
      </c>
      <c r="AF113" s="79">
        <v>5</v>
      </c>
      <c r="AG113" s="87" t="s">
        <v>1673</v>
      </c>
      <c r="AH113" s="79" t="b">
        <v>0</v>
      </c>
      <c r="AI113" s="79" t="s">
        <v>1678</v>
      </c>
      <c r="AJ113" s="79"/>
      <c r="AK113" s="87" t="s">
        <v>1673</v>
      </c>
      <c r="AL113" s="79" t="b">
        <v>0</v>
      </c>
      <c r="AM113" s="79">
        <v>2</v>
      </c>
      <c r="AN113" s="87" t="s">
        <v>1673</v>
      </c>
      <c r="AO113" s="79" t="s">
        <v>1683</v>
      </c>
      <c r="AP113" s="79" t="b">
        <v>0</v>
      </c>
      <c r="AQ113" s="87" t="s">
        <v>1469</v>
      </c>
      <c r="AR113" s="79" t="s">
        <v>176</v>
      </c>
      <c r="AS113" s="79">
        <v>0</v>
      </c>
      <c r="AT113" s="79">
        <v>0</v>
      </c>
      <c r="AU113" s="79"/>
      <c r="AV113" s="79"/>
      <c r="AW113" s="79"/>
      <c r="AX113" s="79"/>
      <c r="AY113" s="79"/>
      <c r="AZ113" s="79"/>
      <c r="BA113" s="79"/>
      <c r="BB113" s="79"/>
      <c r="BC113">
        <v>4</v>
      </c>
      <c r="BD113" s="78" t="str">
        <f>REPLACE(INDEX(GroupVertices[Group], MATCH(Edges27[[#This Row],[Vertex 1]],GroupVertices[Vertex],0)),1,1,"")</f>
        <v>8</v>
      </c>
      <c r="BE113" s="78" t="str">
        <f>REPLACE(INDEX(GroupVertices[Group], MATCH(Edges27[[#This Row],[Vertex 2]],GroupVertices[Vertex],0)),1,1,"")</f>
        <v>8</v>
      </c>
      <c r="BF113" s="48">
        <v>0</v>
      </c>
      <c r="BG113" s="49">
        <v>0</v>
      </c>
      <c r="BH113" s="48">
        <v>0</v>
      </c>
      <c r="BI113" s="49">
        <v>0</v>
      </c>
      <c r="BJ113" s="48">
        <v>0</v>
      </c>
      <c r="BK113" s="49">
        <v>0</v>
      </c>
      <c r="BL113" s="48">
        <v>34</v>
      </c>
      <c r="BM113" s="49">
        <v>100</v>
      </c>
      <c r="BN113" s="48">
        <v>34</v>
      </c>
    </row>
    <row r="114" spans="1:66" x14ac:dyDescent="0.25">
      <c r="A114" s="64" t="s">
        <v>270</v>
      </c>
      <c r="B114" s="64" t="s">
        <v>270</v>
      </c>
      <c r="C114" s="65"/>
      <c r="D114" s="66"/>
      <c r="E114" s="67"/>
      <c r="F114" s="68"/>
      <c r="G114" s="65"/>
      <c r="H114" s="69"/>
      <c r="I114" s="70"/>
      <c r="J114" s="70"/>
      <c r="K114" s="34" t="s">
        <v>65</v>
      </c>
      <c r="L114" s="77">
        <v>150</v>
      </c>
      <c r="M114" s="77"/>
      <c r="N114" s="72"/>
      <c r="O114" s="79" t="s">
        <v>176</v>
      </c>
      <c r="P114" s="81">
        <v>43851.854664351849</v>
      </c>
      <c r="Q114" s="79" t="s">
        <v>372</v>
      </c>
      <c r="R114" s="79"/>
      <c r="S114" s="79"/>
      <c r="T114" s="79" t="s">
        <v>535</v>
      </c>
      <c r="U114" s="82" t="s">
        <v>581</v>
      </c>
      <c r="V114" s="82" t="s">
        <v>581</v>
      </c>
      <c r="W114" s="81">
        <v>43851.854664351849</v>
      </c>
      <c r="X114" s="85">
        <v>43851</v>
      </c>
      <c r="Y114" s="87" t="s">
        <v>854</v>
      </c>
      <c r="Z114" s="82" t="s">
        <v>1156</v>
      </c>
      <c r="AA114" s="79"/>
      <c r="AB114" s="79"/>
      <c r="AC114" s="87" t="s">
        <v>1470</v>
      </c>
      <c r="AD114" s="79"/>
      <c r="AE114" s="79" t="b">
        <v>0</v>
      </c>
      <c r="AF114" s="79">
        <v>4</v>
      </c>
      <c r="AG114" s="87" t="s">
        <v>1673</v>
      </c>
      <c r="AH114" s="79" t="b">
        <v>0</v>
      </c>
      <c r="AI114" s="79" t="s">
        <v>1678</v>
      </c>
      <c r="AJ114" s="79"/>
      <c r="AK114" s="87" t="s">
        <v>1673</v>
      </c>
      <c r="AL114" s="79" t="b">
        <v>0</v>
      </c>
      <c r="AM114" s="79">
        <v>2</v>
      </c>
      <c r="AN114" s="87" t="s">
        <v>1673</v>
      </c>
      <c r="AO114" s="79" t="s">
        <v>1683</v>
      </c>
      <c r="AP114" s="79" t="b">
        <v>0</v>
      </c>
      <c r="AQ114" s="87" t="s">
        <v>1470</v>
      </c>
      <c r="AR114" s="79" t="s">
        <v>176</v>
      </c>
      <c r="AS114" s="79">
        <v>0</v>
      </c>
      <c r="AT114" s="79">
        <v>0</v>
      </c>
      <c r="AU114" s="79"/>
      <c r="AV114" s="79"/>
      <c r="AW114" s="79"/>
      <c r="AX114" s="79"/>
      <c r="AY114" s="79"/>
      <c r="AZ114" s="79"/>
      <c r="BA114" s="79"/>
      <c r="BB114" s="79"/>
      <c r="BC114">
        <v>4</v>
      </c>
      <c r="BD114" s="78" t="str">
        <f>REPLACE(INDEX(GroupVertices[Group], MATCH(Edges27[[#This Row],[Vertex 1]],GroupVertices[Vertex],0)),1,1,"")</f>
        <v>8</v>
      </c>
      <c r="BE114" s="78" t="str">
        <f>REPLACE(INDEX(GroupVertices[Group], MATCH(Edges27[[#This Row],[Vertex 2]],GroupVertices[Vertex],0)),1,1,"")</f>
        <v>8</v>
      </c>
      <c r="BF114" s="48">
        <v>0</v>
      </c>
      <c r="BG114" s="49">
        <v>0</v>
      </c>
      <c r="BH114" s="48">
        <v>0</v>
      </c>
      <c r="BI114" s="49">
        <v>0</v>
      </c>
      <c r="BJ114" s="48">
        <v>0</v>
      </c>
      <c r="BK114" s="49">
        <v>0</v>
      </c>
      <c r="BL114" s="48">
        <v>37</v>
      </c>
      <c r="BM114" s="49">
        <v>100</v>
      </c>
      <c r="BN114" s="48">
        <v>37</v>
      </c>
    </row>
    <row r="115" spans="1:66" x14ac:dyDescent="0.25">
      <c r="A115" s="64" t="s">
        <v>270</v>
      </c>
      <c r="B115" s="64" t="s">
        <v>277</v>
      </c>
      <c r="C115" s="65"/>
      <c r="D115" s="66"/>
      <c r="E115" s="67"/>
      <c r="F115" s="68"/>
      <c r="G115" s="65"/>
      <c r="H115" s="69"/>
      <c r="I115" s="70"/>
      <c r="J115" s="70"/>
      <c r="K115" s="34" t="s">
        <v>65</v>
      </c>
      <c r="L115" s="77">
        <v>151</v>
      </c>
      <c r="M115" s="77"/>
      <c r="N115" s="72"/>
      <c r="O115" s="79" t="s">
        <v>315</v>
      </c>
      <c r="P115" s="81">
        <v>43852.836342592593</v>
      </c>
      <c r="Q115" s="79" t="s">
        <v>389</v>
      </c>
      <c r="R115" s="79"/>
      <c r="S115" s="79"/>
      <c r="T115" s="79"/>
      <c r="U115" s="79"/>
      <c r="V115" s="82" t="s">
        <v>728</v>
      </c>
      <c r="W115" s="81">
        <v>43852.836342592593</v>
      </c>
      <c r="X115" s="85">
        <v>43852</v>
      </c>
      <c r="Y115" s="87" t="s">
        <v>855</v>
      </c>
      <c r="Z115" s="82" t="s">
        <v>1157</v>
      </c>
      <c r="AA115" s="79"/>
      <c r="AB115" s="79"/>
      <c r="AC115" s="87" t="s">
        <v>1471</v>
      </c>
      <c r="AD115" s="79"/>
      <c r="AE115" s="79" t="b">
        <v>0</v>
      </c>
      <c r="AF115" s="79">
        <v>0</v>
      </c>
      <c r="AG115" s="87" t="s">
        <v>1673</v>
      </c>
      <c r="AH115" s="79" t="b">
        <v>0</v>
      </c>
      <c r="AI115" s="79" t="s">
        <v>1678</v>
      </c>
      <c r="AJ115" s="79"/>
      <c r="AK115" s="87" t="s">
        <v>1673</v>
      </c>
      <c r="AL115" s="79" t="b">
        <v>0</v>
      </c>
      <c r="AM115" s="79">
        <v>2</v>
      </c>
      <c r="AN115" s="87" t="s">
        <v>1477</v>
      </c>
      <c r="AO115" s="79" t="s">
        <v>1682</v>
      </c>
      <c r="AP115" s="79" t="b">
        <v>0</v>
      </c>
      <c r="AQ115" s="87" t="s">
        <v>1477</v>
      </c>
      <c r="AR115" s="79" t="s">
        <v>176</v>
      </c>
      <c r="AS115" s="79">
        <v>0</v>
      </c>
      <c r="AT115" s="79">
        <v>0</v>
      </c>
      <c r="AU115" s="79"/>
      <c r="AV115" s="79"/>
      <c r="AW115" s="79"/>
      <c r="AX115" s="79"/>
      <c r="AY115" s="79"/>
      <c r="AZ115" s="79"/>
      <c r="BA115" s="79"/>
      <c r="BB115" s="79"/>
      <c r="BC115">
        <v>1</v>
      </c>
      <c r="BD115" s="78" t="str">
        <f>REPLACE(INDEX(GroupVertices[Group], MATCH(Edges27[[#This Row],[Vertex 1]],GroupVertices[Vertex],0)),1,1,"")</f>
        <v>8</v>
      </c>
      <c r="BE115" s="78" t="str">
        <f>REPLACE(INDEX(GroupVertices[Group], MATCH(Edges27[[#This Row],[Vertex 2]],GroupVertices[Vertex],0)),1,1,"")</f>
        <v>1</v>
      </c>
      <c r="BF115" s="48"/>
      <c r="BG115" s="49"/>
      <c r="BH115" s="48"/>
      <c r="BI115" s="49"/>
      <c r="BJ115" s="48"/>
      <c r="BK115" s="49"/>
      <c r="BL115" s="48"/>
      <c r="BM115" s="49"/>
      <c r="BN115" s="48"/>
    </row>
    <row r="116" spans="1:66" x14ac:dyDescent="0.25">
      <c r="A116" s="64" t="s">
        <v>267</v>
      </c>
      <c r="B116" s="64" t="s">
        <v>270</v>
      </c>
      <c r="C116" s="65"/>
      <c r="D116" s="66"/>
      <c r="E116" s="67"/>
      <c r="F116" s="68"/>
      <c r="G116" s="65"/>
      <c r="H116" s="69"/>
      <c r="I116" s="70"/>
      <c r="J116" s="70"/>
      <c r="K116" s="34" t="s">
        <v>65</v>
      </c>
      <c r="L116" s="77">
        <v>153</v>
      </c>
      <c r="M116" s="77"/>
      <c r="N116" s="72"/>
      <c r="O116" s="79" t="s">
        <v>313</v>
      </c>
      <c r="P116" s="81">
        <v>43850.529606481483</v>
      </c>
      <c r="Q116" s="79" t="s">
        <v>342</v>
      </c>
      <c r="R116" s="79"/>
      <c r="S116" s="79"/>
      <c r="T116" s="79"/>
      <c r="U116" s="79"/>
      <c r="V116" s="82" t="s">
        <v>725</v>
      </c>
      <c r="W116" s="81">
        <v>43850.529606481483</v>
      </c>
      <c r="X116" s="85">
        <v>43850</v>
      </c>
      <c r="Y116" s="87" t="s">
        <v>856</v>
      </c>
      <c r="Z116" s="82" t="s">
        <v>1158</v>
      </c>
      <c r="AA116" s="79"/>
      <c r="AB116" s="79"/>
      <c r="AC116" s="87" t="s">
        <v>1472</v>
      </c>
      <c r="AD116" s="79"/>
      <c r="AE116" s="79" t="b">
        <v>0</v>
      </c>
      <c r="AF116" s="79">
        <v>0</v>
      </c>
      <c r="AG116" s="87" t="s">
        <v>1673</v>
      </c>
      <c r="AH116" s="79" t="b">
        <v>0</v>
      </c>
      <c r="AI116" s="79" t="s">
        <v>1678</v>
      </c>
      <c r="AJ116" s="79"/>
      <c r="AK116" s="87" t="s">
        <v>1673</v>
      </c>
      <c r="AL116" s="79" t="b">
        <v>0</v>
      </c>
      <c r="AM116" s="79">
        <v>2</v>
      </c>
      <c r="AN116" s="87" t="s">
        <v>1469</v>
      </c>
      <c r="AO116" s="79" t="s">
        <v>1681</v>
      </c>
      <c r="AP116" s="79" t="b">
        <v>0</v>
      </c>
      <c r="AQ116" s="87" t="s">
        <v>1469</v>
      </c>
      <c r="AR116" s="79" t="s">
        <v>176</v>
      </c>
      <c r="AS116" s="79">
        <v>0</v>
      </c>
      <c r="AT116" s="79">
        <v>0</v>
      </c>
      <c r="AU116" s="79"/>
      <c r="AV116" s="79"/>
      <c r="AW116" s="79"/>
      <c r="AX116" s="79"/>
      <c r="AY116" s="79"/>
      <c r="AZ116" s="79"/>
      <c r="BA116" s="79"/>
      <c r="BB116" s="79"/>
      <c r="BC116">
        <v>3</v>
      </c>
      <c r="BD116" s="78" t="str">
        <f>REPLACE(INDEX(GroupVertices[Group], MATCH(Edges27[[#This Row],[Vertex 1]],GroupVertices[Vertex],0)),1,1,"")</f>
        <v>4</v>
      </c>
      <c r="BE116" s="78" t="str">
        <f>REPLACE(INDEX(GroupVertices[Group], MATCH(Edges27[[#This Row],[Vertex 2]],GroupVertices[Vertex],0)),1,1,"")</f>
        <v>8</v>
      </c>
      <c r="BF116" s="48">
        <v>0</v>
      </c>
      <c r="BG116" s="49">
        <v>0</v>
      </c>
      <c r="BH116" s="48">
        <v>0</v>
      </c>
      <c r="BI116" s="49">
        <v>0</v>
      </c>
      <c r="BJ116" s="48">
        <v>0</v>
      </c>
      <c r="BK116" s="49">
        <v>0</v>
      </c>
      <c r="BL116" s="48">
        <v>34</v>
      </c>
      <c r="BM116" s="49">
        <v>100</v>
      </c>
      <c r="BN116" s="48">
        <v>34</v>
      </c>
    </row>
    <row r="117" spans="1:66" x14ac:dyDescent="0.25">
      <c r="A117" s="64" t="s">
        <v>267</v>
      </c>
      <c r="B117" s="64" t="s">
        <v>270</v>
      </c>
      <c r="C117" s="65"/>
      <c r="D117" s="66"/>
      <c r="E117" s="67"/>
      <c r="F117" s="68"/>
      <c r="G117" s="65"/>
      <c r="H117" s="69"/>
      <c r="I117" s="70"/>
      <c r="J117" s="70"/>
      <c r="K117" s="34" t="s">
        <v>65</v>
      </c>
      <c r="L117" s="77">
        <v>154</v>
      </c>
      <c r="M117" s="77"/>
      <c r="N117" s="72"/>
      <c r="O117" s="79" t="s">
        <v>313</v>
      </c>
      <c r="P117" s="81">
        <v>43853.335949074077</v>
      </c>
      <c r="Q117" s="79" t="s">
        <v>372</v>
      </c>
      <c r="R117" s="79"/>
      <c r="S117" s="79"/>
      <c r="T117" s="79"/>
      <c r="U117" s="79"/>
      <c r="V117" s="82" t="s">
        <v>725</v>
      </c>
      <c r="W117" s="81">
        <v>43853.335949074077</v>
      </c>
      <c r="X117" s="85">
        <v>43853</v>
      </c>
      <c r="Y117" s="87" t="s">
        <v>857</v>
      </c>
      <c r="Z117" s="82" t="s">
        <v>1159</v>
      </c>
      <c r="AA117" s="79"/>
      <c r="AB117" s="79"/>
      <c r="AC117" s="87" t="s">
        <v>1473</v>
      </c>
      <c r="AD117" s="79"/>
      <c r="AE117" s="79" t="b">
        <v>0</v>
      </c>
      <c r="AF117" s="79">
        <v>0</v>
      </c>
      <c r="AG117" s="87" t="s">
        <v>1673</v>
      </c>
      <c r="AH117" s="79" t="b">
        <v>0</v>
      </c>
      <c r="AI117" s="79" t="s">
        <v>1678</v>
      </c>
      <c r="AJ117" s="79"/>
      <c r="AK117" s="87" t="s">
        <v>1673</v>
      </c>
      <c r="AL117" s="79" t="b">
        <v>0</v>
      </c>
      <c r="AM117" s="79">
        <v>2</v>
      </c>
      <c r="AN117" s="87" t="s">
        <v>1470</v>
      </c>
      <c r="AO117" s="79" t="s">
        <v>1681</v>
      </c>
      <c r="AP117" s="79" t="b">
        <v>0</v>
      </c>
      <c r="AQ117" s="87" t="s">
        <v>1470</v>
      </c>
      <c r="AR117" s="79" t="s">
        <v>176</v>
      </c>
      <c r="AS117" s="79">
        <v>0</v>
      </c>
      <c r="AT117" s="79">
        <v>0</v>
      </c>
      <c r="AU117" s="79"/>
      <c r="AV117" s="79"/>
      <c r="AW117" s="79"/>
      <c r="AX117" s="79"/>
      <c r="AY117" s="79"/>
      <c r="AZ117" s="79"/>
      <c r="BA117" s="79"/>
      <c r="BB117" s="79"/>
      <c r="BC117">
        <v>3</v>
      </c>
      <c r="BD117" s="78" t="str">
        <f>REPLACE(INDEX(GroupVertices[Group], MATCH(Edges27[[#This Row],[Vertex 1]],GroupVertices[Vertex],0)),1,1,"")</f>
        <v>4</v>
      </c>
      <c r="BE117" s="78" t="str">
        <f>REPLACE(INDEX(GroupVertices[Group], MATCH(Edges27[[#This Row],[Vertex 2]],GroupVertices[Vertex],0)),1,1,"")</f>
        <v>8</v>
      </c>
      <c r="BF117" s="48">
        <v>0</v>
      </c>
      <c r="BG117" s="49">
        <v>0</v>
      </c>
      <c r="BH117" s="48">
        <v>0</v>
      </c>
      <c r="BI117" s="49">
        <v>0</v>
      </c>
      <c r="BJ117" s="48">
        <v>0</v>
      </c>
      <c r="BK117" s="49">
        <v>0</v>
      </c>
      <c r="BL117" s="48">
        <v>37</v>
      </c>
      <c r="BM117" s="49">
        <v>100</v>
      </c>
      <c r="BN117" s="48">
        <v>37</v>
      </c>
    </row>
    <row r="118" spans="1:66" x14ac:dyDescent="0.25">
      <c r="A118" s="64" t="s">
        <v>267</v>
      </c>
      <c r="B118" s="64" t="s">
        <v>270</v>
      </c>
      <c r="C118" s="65"/>
      <c r="D118" s="66"/>
      <c r="E118" s="67"/>
      <c r="F118" s="68"/>
      <c r="G118" s="65"/>
      <c r="H118" s="69"/>
      <c r="I118" s="70"/>
      <c r="J118" s="70"/>
      <c r="K118" s="34" t="s">
        <v>65</v>
      </c>
      <c r="L118" s="77">
        <v>155</v>
      </c>
      <c r="M118" s="77"/>
      <c r="N118" s="72"/>
      <c r="O118" s="79" t="s">
        <v>313</v>
      </c>
      <c r="P118" s="81">
        <v>43853.336053240739</v>
      </c>
      <c r="Q118" s="79" t="s">
        <v>339</v>
      </c>
      <c r="R118" s="82" t="s">
        <v>462</v>
      </c>
      <c r="S118" s="79" t="s">
        <v>496</v>
      </c>
      <c r="T118" s="79" t="s">
        <v>509</v>
      </c>
      <c r="U118" s="79"/>
      <c r="V118" s="82" t="s">
        <v>725</v>
      </c>
      <c r="W118" s="81">
        <v>43853.336053240739</v>
      </c>
      <c r="X118" s="85">
        <v>43853</v>
      </c>
      <c r="Y118" s="87" t="s">
        <v>858</v>
      </c>
      <c r="Z118" s="82" t="s">
        <v>1160</v>
      </c>
      <c r="AA118" s="79"/>
      <c r="AB118" s="79"/>
      <c r="AC118" s="87" t="s">
        <v>1474</v>
      </c>
      <c r="AD118" s="79"/>
      <c r="AE118" s="79" t="b">
        <v>0</v>
      </c>
      <c r="AF118" s="79">
        <v>0</v>
      </c>
      <c r="AG118" s="87" t="s">
        <v>1673</v>
      </c>
      <c r="AH118" s="79" t="b">
        <v>0</v>
      </c>
      <c r="AI118" s="79" t="s">
        <v>1678</v>
      </c>
      <c r="AJ118" s="79"/>
      <c r="AK118" s="87" t="s">
        <v>1673</v>
      </c>
      <c r="AL118" s="79" t="b">
        <v>0</v>
      </c>
      <c r="AM118" s="79">
        <v>2</v>
      </c>
      <c r="AN118" s="87" t="s">
        <v>1468</v>
      </c>
      <c r="AO118" s="79" t="s">
        <v>1681</v>
      </c>
      <c r="AP118" s="79" t="b">
        <v>0</v>
      </c>
      <c r="AQ118" s="87" t="s">
        <v>1468</v>
      </c>
      <c r="AR118" s="79" t="s">
        <v>176</v>
      </c>
      <c r="AS118" s="79">
        <v>0</v>
      </c>
      <c r="AT118" s="79">
        <v>0</v>
      </c>
      <c r="AU118" s="79"/>
      <c r="AV118" s="79"/>
      <c r="AW118" s="79"/>
      <c r="AX118" s="79"/>
      <c r="AY118" s="79"/>
      <c r="AZ118" s="79"/>
      <c r="BA118" s="79"/>
      <c r="BB118" s="79"/>
      <c r="BC118">
        <v>3</v>
      </c>
      <c r="BD118" s="78" t="str">
        <f>REPLACE(INDEX(GroupVertices[Group], MATCH(Edges27[[#This Row],[Vertex 1]],GroupVertices[Vertex],0)),1,1,"")</f>
        <v>4</v>
      </c>
      <c r="BE118" s="78" t="str">
        <f>REPLACE(INDEX(GroupVertices[Group], MATCH(Edges27[[#This Row],[Vertex 2]],GroupVertices[Vertex],0)),1,1,"")</f>
        <v>8</v>
      </c>
      <c r="BF118" s="48">
        <v>0</v>
      </c>
      <c r="BG118" s="49">
        <v>0</v>
      </c>
      <c r="BH118" s="48">
        <v>0</v>
      </c>
      <c r="BI118" s="49">
        <v>0</v>
      </c>
      <c r="BJ118" s="48">
        <v>0</v>
      </c>
      <c r="BK118" s="49">
        <v>0</v>
      </c>
      <c r="BL118" s="48">
        <v>35</v>
      </c>
      <c r="BM118" s="49">
        <v>100</v>
      </c>
      <c r="BN118" s="48">
        <v>35</v>
      </c>
    </row>
    <row r="119" spans="1:66" x14ac:dyDescent="0.25">
      <c r="A119" s="64" t="s">
        <v>267</v>
      </c>
      <c r="B119" s="64" t="s">
        <v>277</v>
      </c>
      <c r="C119" s="65"/>
      <c r="D119" s="66"/>
      <c r="E119" s="67"/>
      <c r="F119" s="68"/>
      <c r="G119" s="65"/>
      <c r="H119" s="69"/>
      <c r="I119" s="70"/>
      <c r="J119" s="70"/>
      <c r="K119" s="34" t="s">
        <v>65</v>
      </c>
      <c r="L119" s="77">
        <v>156</v>
      </c>
      <c r="M119" s="77"/>
      <c r="N119" s="72"/>
      <c r="O119" s="79" t="s">
        <v>314</v>
      </c>
      <c r="P119" s="81">
        <v>43845.398726851854</v>
      </c>
      <c r="Q119" s="79" t="s">
        <v>390</v>
      </c>
      <c r="R119" s="82" t="s">
        <v>471</v>
      </c>
      <c r="S119" s="79" t="s">
        <v>496</v>
      </c>
      <c r="T119" s="79" t="s">
        <v>509</v>
      </c>
      <c r="U119" s="82" t="s">
        <v>582</v>
      </c>
      <c r="V119" s="82" t="s">
        <v>582</v>
      </c>
      <c r="W119" s="81">
        <v>43845.398726851854</v>
      </c>
      <c r="X119" s="85">
        <v>43845</v>
      </c>
      <c r="Y119" s="87" t="s">
        <v>859</v>
      </c>
      <c r="Z119" s="82" t="s">
        <v>1161</v>
      </c>
      <c r="AA119" s="79"/>
      <c r="AB119" s="79"/>
      <c r="AC119" s="87" t="s">
        <v>1475</v>
      </c>
      <c r="AD119" s="79"/>
      <c r="AE119" s="79" t="b">
        <v>0</v>
      </c>
      <c r="AF119" s="79">
        <v>2</v>
      </c>
      <c r="AG119" s="87" t="s">
        <v>1673</v>
      </c>
      <c r="AH119" s="79" t="b">
        <v>0</v>
      </c>
      <c r="AI119" s="79" t="s">
        <v>1678</v>
      </c>
      <c r="AJ119" s="79"/>
      <c r="AK119" s="87" t="s">
        <v>1673</v>
      </c>
      <c r="AL119" s="79" t="b">
        <v>0</v>
      </c>
      <c r="AM119" s="79">
        <v>1</v>
      </c>
      <c r="AN119" s="87" t="s">
        <v>1673</v>
      </c>
      <c r="AO119" s="79" t="s">
        <v>1683</v>
      </c>
      <c r="AP119" s="79" t="b">
        <v>0</v>
      </c>
      <c r="AQ119" s="87" t="s">
        <v>1475</v>
      </c>
      <c r="AR119" s="79" t="s">
        <v>313</v>
      </c>
      <c r="AS119" s="79">
        <v>0</v>
      </c>
      <c r="AT119" s="79">
        <v>0</v>
      </c>
      <c r="AU119" s="79"/>
      <c r="AV119" s="79"/>
      <c r="AW119" s="79"/>
      <c r="AX119" s="79"/>
      <c r="AY119" s="79"/>
      <c r="AZ119" s="79"/>
      <c r="BA119" s="79"/>
      <c r="BB119" s="79"/>
      <c r="BC119">
        <v>2</v>
      </c>
      <c r="BD119" s="78" t="str">
        <f>REPLACE(INDEX(GroupVertices[Group], MATCH(Edges27[[#This Row],[Vertex 1]],GroupVertices[Vertex],0)),1,1,"")</f>
        <v>4</v>
      </c>
      <c r="BE119" s="78" t="str">
        <f>REPLACE(INDEX(GroupVertices[Group], MATCH(Edges27[[#This Row],[Vertex 2]],GroupVertices[Vertex],0)),1,1,"")</f>
        <v>1</v>
      </c>
      <c r="BF119" s="48"/>
      <c r="BG119" s="49"/>
      <c r="BH119" s="48"/>
      <c r="BI119" s="49"/>
      <c r="BJ119" s="48"/>
      <c r="BK119" s="49"/>
      <c r="BL119" s="48"/>
      <c r="BM119" s="49"/>
      <c r="BN119" s="48"/>
    </row>
    <row r="120" spans="1:66" x14ac:dyDescent="0.25">
      <c r="A120" s="64" t="s">
        <v>267</v>
      </c>
      <c r="B120" s="64" t="s">
        <v>277</v>
      </c>
      <c r="C120" s="65"/>
      <c r="D120" s="66"/>
      <c r="E120" s="67"/>
      <c r="F120" s="68"/>
      <c r="G120" s="65"/>
      <c r="H120" s="69"/>
      <c r="I120" s="70"/>
      <c r="J120" s="70"/>
      <c r="K120" s="34" t="s">
        <v>65</v>
      </c>
      <c r="L120" s="77">
        <v>158</v>
      </c>
      <c r="M120" s="77"/>
      <c r="N120" s="72"/>
      <c r="O120" s="79" t="s">
        <v>313</v>
      </c>
      <c r="P120" s="81">
        <v>43846.873402777775</v>
      </c>
      <c r="Q120" s="79" t="s">
        <v>322</v>
      </c>
      <c r="R120" s="79"/>
      <c r="S120" s="79"/>
      <c r="T120" s="79" t="s">
        <v>511</v>
      </c>
      <c r="U120" s="79"/>
      <c r="V120" s="82" t="s">
        <v>725</v>
      </c>
      <c r="W120" s="81">
        <v>43846.873402777775</v>
      </c>
      <c r="X120" s="85">
        <v>43846</v>
      </c>
      <c r="Y120" s="87" t="s">
        <v>860</v>
      </c>
      <c r="Z120" s="82" t="s">
        <v>1162</v>
      </c>
      <c r="AA120" s="79"/>
      <c r="AB120" s="79"/>
      <c r="AC120" s="87" t="s">
        <v>1476</v>
      </c>
      <c r="AD120" s="79"/>
      <c r="AE120" s="79" t="b">
        <v>0</v>
      </c>
      <c r="AF120" s="79">
        <v>0</v>
      </c>
      <c r="AG120" s="87" t="s">
        <v>1673</v>
      </c>
      <c r="AH120" s="79" t="b">
        <v>0</v>
      </c>
      <c r="AI120" s="79" t="s">
        <v>1678</v>
      </c>
      <c r="AJ120" s="79"/>
      <c r="AK120" s="87" t="s">
        <v>1673</v>
      </c>
      <c r="AL120" s="79" t="b">
        <v>0</v>
      </c>
      <c r="AM120" s="79">
        <v>7</v>
      </c>
      <c r="AN120" s="87" t="s">
        <v>1634</v>
      </c>
      <c r="AO120" s="79" t="s">
        <v>1681</v>
      </c>
      <c r="AP120" s="79" t="b">
        <v>0</v>
      </c>
      <c r="AQ120" s="87" t="s">
        <v>1634</v>
      </c>
      <c r="AR120" s="79" t="s">
        <v>176</v>
      </c>
      <c r="AS120" s="79">
        <v>0</v>
      </c>
      <c r="AT120" s="79">
        <v>0</v>
      </c>
      <c r="AU120" s="79"/>
      <c r="AV120" s="79"/>
      <c r="AW120" s="79"/>
      <c r="AX120" s="79"/>
      <c r="AY120" s="79"/>
      <c r="AZ120" s="79"/>
      <c r="BA120" s="79"/>
      <c r="BB120" s="79"/>
      <c r="BC120">
        <v>3</v>
      </c>
      <c r="BD120" s="78" t="str">
        <f>REPLACE(INDEX(GroupVertices[Group], MATCH(Edges27[[#This Row],[Vertex 1]],GroupVertices[Vertex],0)),1,1,"")</f>
        <v>4</v>
      </c>
      <c r="BE120" s="78" t="str">
        <f>REPLACE(INDEX(GroupVertices[Group], MATCH(Edges27[[#This Row],[Vertex 2]],GroupVertices[Vertex],0)),1,1,"")</f>
        <v>1</v>
      </c>
      <c r="BF120" s="48">
        <v>0</v>
      </c>
      <c r="BG120" s="49">
        <v>0</v>
      </c>
      <c r="BH120" s="48">
        <v>0</v>
      </c>
      <c r="BI120" s="49">
        <v>0</v>
      </c>
      <c r="BJ120" s="48">
        <v>0</v>
      </c>
      <c r="BK120" s="49">
        <v>0</v>
      </c>
      <c r="BL120" s="48">
        <v>27</v>
      </c>
      <c r="BM120" s="49">
        <v>100</v>
      </c>
      <c r="BN120" s="48">
        <v>27</v>
      </c>
    </row>
    <row r="121" spans="1:66" x14ac:dyDescent="0.25">
      <c r="A121" s="64" t="s">
        <v>267</v>
      </c>
      <c r="B121" s="64" t="s">
        <v>277</v>
      </c>
      <c r="C121" s="65"/>
      <c r="D121" s="66"/>
      <c r="E121" s="67"/>
      <c r="F121" s="68"/>
      <c r="G121" s="65"/>
      <c r="H121" s="69"/>
      <c r="I121" s="70"/>
      <c r="J121" s="70"/>
      <c r="K121" s="34" t="s">
        <v>65</v>
      </c>
      <c r="L121" s="77">
        <v>159</v>
      </c>
      <c r="M121" s="77"/>
      <c r="N121" s="72"/>
      <c r="O121" s="79" t="s">
        <v>314</v>
      </c>
      <c r="P121" s="81">
        <v>43852.836030092592</v>
      </c>
      <c r="Q121" s="79" t="s">
        <v>389</v>
      </c>
      <c r="R121" s="82" t="s">
        <v>471</v>
      </c>
      <c r="S121" s="79" t="s">
        <v>496</v>
      </c>
      <c r="T121" s="79" t="s">
        <v>509</v>
      </c>
      <c r="U121" s="82" t="s">
        <v>583</v>
      </c>
      <c r="V121" s="82" t="s">
        <v>583</v>
      </c>
      <c r="W121" s="81">
        <v>43852.836030092592</v>
      </c>
      <c r="X121" s="85">
        <v>43852</v>
      </c>
      <c r="Y121" s="87" t="s">
        <v>861</v>
      </c>
      <c r="Z121" s="82" t="s">
        <v>1163</v>
      </c>
      <c r="AA121" s="79"/>
      <c r="AB121" s="79"/>
      <c r="AC121" s="87" t="s">
        <v>1477</v>
      </c>
      <c r="AD121" s="79"/>
      <c r="AE121" s="79" t="b">
        <v>0</v>
      </c>
      <c r="AF121" s="79">
        <v>2</v>
      </c>
      <c r="AG121" s="87" t="s">
        <v>1673</v>
      </c>
      <c r="AH121" s="79" t="b">
        <v>0</v>
      </c>
      <c r="AI121" s="79" t="s">
        <v>1678</v>
      </c>
      <c r="AJ121" s="79"/>
      <c r="AK121" s="87" t="s">
        <v>1673</v>
      </c>
      <c r="AL121" s="79" t="b">
        <v>0</v>
      </c>
      <c r="AM121" s="79">
        <v>2</v>
      </c>
      <c r="AN121" s="87" t="s">
        <v>1673</v>
      </c>
      <c r="AO121" s="79" t="s">
        <v>1683</v>
      </c>
      <c r="AP121" s="79" t="b">
        <v>0</v>
      </c>
      <c r="AQ121" s="87" t="s">
        <v>1477</v>
      </c>
      <c r="AR121" s="79" t="s">
        <v>176</v>
      </c>
      <c r="AS121" s="79">
        <v>0</v>
      </c>
      <c r="AT121" s="79">
        <v>0</v>
      </c>
      <c r="AU121" s="79"/>
      <c r="AV121" s="79"/>
      <c r="AW121" s="79"/>
      <c r="AX121" s="79"/>
      <c r="AY121" s="79"/>
      <c r="AZ121" s="79"/>
      <c r="BA121" s="79"/>
      <c r="BB121" s="79"/>
      <c r="BC121">
        <v>2</v>
      </c>
      <c r="BD121" s="78" t="str">
        <f>REPLACE(INDEX(GroupVertices[Group], MATCH(Edges27[[#This Row],[Vertex 1]],GroupVertices[Vertex],0)),1,1,"")</f>
        <v>4</v>
      </c>
      <c r="BE121" s="78" t="str">
        <f>REPLACE(INDEX(GroupVertices[Group], MATCH(Edges27[[#This Row],[Vertex 2]],GroupVertices[Vertex],0)),1,1,"")</f>
        <v>1</v>
      </c>
      <c r="BF121" s="48"/>
      <c r="BG121" s="49"/>
      <c r="BH121" s="48"/>
      <c r="BI121" s="49"/>
      <c r="BJ121" s="48"/>
      <c r="BK121" s="49"/>
      <c r="BL121" s="48"/>
      <c r="BM121" s="49"/>
      <c r="BN121" s="48"/>
    </row>
    <row r="122" spans="1:66" x14ac:dyDescent="0.25">
      <c r="A122" s="64" t="s">
        <v>267</v>
      </c>
      <c r="B122" s="64" t="s">
        <v>277</v>
      </c>
      <c r="C122" s="65"/>
      <c r="D122" s="66"/>
      <c r="E122" s="67"/>
      <c r="F122" s="68"/>
      <c r="G122" s="65"/>
      <c r="H122" s="69"/>
      <c r="I122" s="70"/>
      <c r="J122" s="70"/>
      <c r="K122" s="34" t="s">
        <v>65</v>
      </c>
      <c r="L122" s="77">
        <v>161</v>
      </c>
      <c r="M122" s="77"/>
      <c r="N122" s="72"/>
      <c r="O122" s="79" t="s">
        <v>313</v>
      </c>
      <c r="P122" s="81">
        <v>43853.33489583333</v>
      </c>
      <c r="Q122" s="79" t="s">
        <v>391</v>
      </c>
      <c r="R122" s="79"/>
      <c r="S122" s="79"/>
      <c r="T122" s="79" t="s">
        <v>509</v>
      </c>
      <c r="U122" s="79"/>
      <c r="V122" s="82" t="s">
        <v>725</v>
      </c>
      <c r="W122" s="81">
        <v>43853.33489583333</v>
      </c>
      <c r="X122" s="85">
        <v>43853</v>
      </c>
      <c r="Y122" s="87" t="s">
        <v>862</v>
      </c>
      <c r="Z122" s="82" t="s">
        <v>1164</v>
      </c>
      <c r="AA122" s="79"/>
      <c r="AB122" s="79"/>
      <c r="AC122" s="87" t="s">
        <v>1478</v>
      </c>
      <c r="AD122" s="79"/>
      <c r="AE122" s="79" t="b">
        <v>0</v>
      </c>
      <c r="AF122" s="79">
        <v>0</v>
      </c>
      <c r="AG122" s="87" t="s">
        <v>1673</v>
      </c>
      <c r="AH122" s="79" t="b">
        <v>0</v>
      </c>
      <c r="AI122" s="79" t="s">
        <v>1678</v>
      </c>
      <c r="AJ122" s="79"/>
      <c r="AK122" s="87" t="s">
        <v>1673</v>
      </c>
      <c r="AL122" s="79" t="b">
        <v>0</v>
      </c>
      <c r="AM122" s="79">
        <v>3</v>
      </c>
      <c r="AN122" s="87" t="s">
        <v>1645</v>
      </c>
      <c r="AO122" s="79" t="s">
        <v>1681</v>
      </c>
      <c r="AP122" s="79" t="b">
        <v>0</v>
      </c>
      <c r="AQ122" s="87" t="s">
        <v>1645</v>
      </c>
      <c r="AR122" s="79" t="s">
        <v>176</v>
      </c>
      <c r="AS122" s="79">
        <v>0</v>
      </c>
      <c r="AT122" s="79">
        <v>0</v>
      </c>
      <c r="AU122" s="79"/>
      <c r="AV122" s="79"/>
      <c r="AW122" s="79"/>
      <c r="AX122" s="79"/>
      <c r="AY122" s="79"/>
      <c r="AZ122" s="79"/>
      <c r="BA122" s="79"/>
      <c r="BB122" s="79"/>
      <c r="BC122">
        <v>3</v>
      </c>
      <c r="BD122" s="78" t="str">
        <f>REPLACE(INDEX(GroupVertices[Group], MATCH(Edges27[[#This Row],[Vertex 1]],GroupVertices[Vertex],0)),1,1,"")</f>
        <v>4</v>
      </c>
      <c r="BE122" s="78" t="str">
        <f>REPLACE(INDEX(GroupVertices[Group], MATCH(Edges27[[#This Row],[Vertex 2]],GroupVertices[Vertex],0)),1,1,"")</f>
        <v>1</v>
      </c>
      <c r="BF122" s="48">
        <v>0</v>
      </c>
      <c r="BG122" s="49">
        <v>0</v>
      </c>
      <c r="BH122" s="48">
        <v>0</v>
      </c>
      <c r="BI122" s="49">
        <v>0</v>
      </c>
      <c r="BJ122" s="48">
        <v>0</v>
      </c>
      <c r="BK122" s="49">
        <v>0</v>
      </c>
      <c r="BL122" s="48">
        <v>29</v>
      </c>
      <c r="BM122" s="49">
        <v>100</v>
      </c>
      <c r="BN122" s="48">
        <v>29</v>
      </c>
    </row>
    <row r="123" spans="1:66" x14ac:dyDescent="0.25">
      <c r="A123" s="64" t="s">
        <v>267</v>
      </c>
      <c r="B123" s="64" t="s">
        <v>308</v>
      </c>
      <c r="C123" s="65"/>
      <c r="D123" s="66"/>
      <c r="E123" s="67"/>
      <c r="F123" s="68"/>
      <c r="G123" s="65"/>
      <c r="H123" s="69"/>
      <c r="I123" s="70"/>
      <c r="J123" s="70"/>
      <c r="K123" s="34" t="s">
        <v>65</v>
      </c>
      <c r="L123" s="77">
        <v>162</v>
      </c>
      <c r="M123" s="77"/>
      <c r="N123" s="72"/>
      <c r="O123" s="79" t="s">
        <v>315</v>
      </c>
      <c r="P123" s="81">
        <v>43853.33494212963</v>
      </c>
      <c r="Q123" s="79" t="s">
        <v>392</v>
      </c>
      <c r="R123" s="79"/>
      <c r="S123" s="79"/>
      <c r="T123" s="79" t="s">
        <v>509</v>
      </c>
      <c r="U123" s="79"/>
      <c r="V123" s="82" t="s">
        <v>725</v>
      </c>
      <c r="W123" s="81">
        <v>43853.33494212963</v>
      </c>
      <c r="X123" s="85">
        <v>43853</v>
      </c>
      <c r="Y123" s="87" t="s">
        <v>863</v>
      </c>
      <c r="Z123" s="82" t="s">
        <v>1165</v>
      </c>
      <c r="AA123" s="79"/>
      <c r="AB123" s="79"/>
      <c r="AC123" s="87" t="s">
        <v>1479</v>
      </c>
      <c r="AD123" s="79"/>
      <c r="AE123" s="79" t="b">
        <v>0</v>
      </c>
      <c r="AF123" s="79">
        <v>0</v>
      </c>
      <c r="AG123" s="87" t="s">
        <v>1673</v>
      </c>
      <c r="AH123" s="79" t="b">
        <v>0</v>
      </c>
      <c r="AI123" s="79" t="s">
        <v>1678</v>
      </c>
      <c r="AJ123" s="79"/>
      <c r="AK123" s="87" t="s">
        <v>1673</v>
      </c>
      <c r="AL123" s="79" t="b">
        <v>0</v>
      </c>
      <c r="AM123" s="79">
        <v>4</v>
      </c>
      <c r="AN123" s="87" t="s">
        <v>1646</v>
      </c>
      <c r="AO123" s="79" t="s">
        <v>1681</v>
      </c>
      <c r="AP123" s="79" t="b">
        <v>0</v>
      </c>
      <c r="AQ123" s="87" t="s">
        <v>1646</v>
      </c>
      <c r="AR123" s="79" t="s">
        <v>176</v>
      </c>
      <c r="AS123" s="79">
        <v>0</v>
      </c>
      <c r="AT123" s="79">
        <v>0</v>
      </c>
      <c r="AU123" s="79"/>
      <c r="AV123" s="79"/>
      <c r="AW123" s="79"/>
      <c r="AX123" s="79"/>
      <c r="AY123" s="79"/>
      <c r="AZ123" s="79"/>
      <c r="BA123" s="79"/>
      <c r="BB123" s="79"/>
      <c r="BC123">
        <v>1</v>
      </c>
      <c r="BD123" s="78" t="str">
        <f>REPLACE(INDEX(GroupVertices[Group], MATCH(Edges27[[#This Row],[Vertex 1]],GroupVertices[Vertex],0)),1,1,"")</f>
        <v>4</v>
      </c>
      <c r="BE123" s="78" t="str">
        <f>REPLACE(INDEX(GroupVertices[Group], MATCH(Edges27[[#This Row],[Vertex 2]],GroupVertices[Vertex],0)),1,1,"")</f>
        <v>3</v>
      </c>
      <c r="BF123" s="48">
        <v>0</v>
      </c>
      <c r="BG123" s="49">
        <v>0</v>
      </c>
      <c r="BH123" s="48">
        <v>0</v>
      </c>
      <c r="BI123" s="49">
        <v>0</v>
      </c>
      <c r="BJ123" s="48">
        <v>0</v>
      </c>
      <c r="BK123" s="49">
        <v>0</v>
      </c>
      <c r="BL123" s="48">
        <v>33</v>
      </c>
      <c r="BM123" s="49">
        <v>100</v>
      </c>
      <c r="BN123" s="48">
        <v>33</v>
      </c>
    </row>
    <row r="124" spans="1:66" x14ac:dyDescent="0.25">
      <c r="A124" s="64" t="s">
        <v>267</v>
      </c>
      <c r="B124" s="64" t="s">
        <v>281</v>
      </c>
      <c r="C124" s="65"/>
      <c r="D124" s="66"/>
      <c r="E124" s="67"/>
      <c r="F124" s="68"/>
      <c r="G124" s="65"/>
      <c r="H124" s="69"/>
      <c r="I124" s="70"/>
      <c r="J124" s="70"/>
      <c r="K124" s="34" t="s">
        <v>65</v>
      </c>
      <c r="L124" s="77">
        <v>163</v>
      </c>
      <c r="M124" s="77"/>
      <c r="N124" s="72"/>
      <c r="O124" s="79" t="s">
        <v>315</v>
      </c>
      <c r="P124" s="81">
        <v>43853.335057870368</v>
      </c>
      <c r="Q124" s="79" t="s">
        <v>393</v>
      </c>
      <c r="R124" s="79"/>
      <c r="S124" s="79"/>
      <c r="T124" s="79" t="s">
        <v>509</v>
      </c>
      <c r="U124" s="79"/>
      <c r="V124" s="82" t="s">
        <v>725</v>
      </c>
      <c r="W124" s="81">
        <v>43853.335057870368</v>
      </c>
      <c r="X124" s="85">
        <v>43853</v>
      </c>
      <c r="Y124" s="87" t="s">
        <v>864</v>
      </c>
      <c r="Z124" s="82" t="s">
        <v>1166</v>
      </c>
      <c r="AA124" s="79"/>
      <c r="AB124" s="79"/>
      <c r="AC124" s="87" t="s">
        <v>1480</v>
      </c>
      <c r="AD124" s="79"/>
      <c r="AE124" s="79" t="b">
        <v>0</v>
      </c>
      <c r="AF124" s="79">
        <v>0</v>
      </c>
      <c r="AG124" s="87" t="s">
        <v>1673</v>
      </c>
      <c r="AH124" s="79" t="b">
        <v>0</v>
      </c>
      <c r="AI124" s="79" t="s">
        <v>1678</v>
      </c>
      <c r="AJ124" s="79"/>
      <c r="AK124" s="87" t="s">
        <v>1673</v>
      </c>
      <c r="AL124" s="79" t="b">
        <v>0</v>
      </c>
      <c r="AM124" s="79">
        <v>2</v>
      </c>
      <c r="AN124" s="87" t="s">
        <v>1539</v>
      </c>
      <c r="AO124" s="79" t="s">
        <v>1681</v>
      </c>
      <c r="AP124" s="79" t="b">
        <v>0</v>
      </c>
      <c r="AQ124" s="87" t="s">
        <v>1539</v>
      </c>
      <c r="AR124" s="79" t="s">
        <v>176</v>
      </c>
      <c r="AS124" s="79">
        <v>0</v>
      </c>
      <c r="AT124" s="79">
        <v>0</v>
      </c>
      <c r="AU124" s="79"/>
      <c r="AV124" s="79"/>
      <c r="AW124" s="79"/>
      <c r="AX124" s="79"/>
      <c r="AY124" s="79"/>
      <c r="AZ124" s="79"/>
      <c r="BA124" s="79"/>
      <c r="BB124" s="79"/>
      <c r="BC124">
        <v>1</v>
      </c>
      <c r="BD124" s="78" t="str">
        <f>REPLACE(INDEX(GroupVertices[Group], MATCH(Edges27[[#This Row],[Vertex 1]],GroupVertices[Vertex],0)),1,1,"")</f>
        <v>4</v>
      </c>
      <c r="BE124" s="78" t="str">
        <f>REPLACE(INDEX(GroupVertices[Group], MATCH(Edges27[[#This Row],[Vertex 2]],GroupVertices[Vertex],0)),1,1,"")</f>
        <v>4</v>
      </c>
      <c r="BF124" s="48"/>
      <c r="BG124" s="49"/>
      <c r="BH124" s="48"/>
      <c r="BI124" s="49"/>
      <c r="BJ124" s="48"/>
      <c r="BK124" s="49"/>
      <c r="BL124" s="48"/>
      <c r="BM124" s="49"/>
      <c r="BN124" s="48"/>
    </row>
    <row r="125" spans="1:66" x14ac:dyDescent="0.25">
      <c r="A125" s="64" t="s">
        <v>267</v>
      </c>
      <c r="B125" s="64" t="s">
        <v>285</v>
      </c>
      <c r="C125" s="65"/>
      <c r="D125" s="66"/>
      <c r="E125" s="67"/>
      <c r="F125" s="68"/>
      <c r="G125" s="65"/>
      <c r="H125" s="69"/>
      <c r="I125" s="70"/>
      <c r="J125" s="70"/>
      <c r="K125" s="34" t="s">
        <v>65</v>
      </c>
      <c r="L125" s="77">
        <v>165</v>
      </c>
      <c r="M125" s="77"/>
      <c r="N125" s="72"/>
      <c r="O125" s="79" t="s">
        <v>313</v>
      </c>
      <c r="P125" s="81">
        <v>43853.335081018522</v>
      </c>
      <c r="Q125" s="79" t="s">
        <v>374</v>
      </c>
      <c r="R125" s="79"/>
      <c r="S125" s="79"/>
      <c r="T125" s="79" t="s">
        <v>509</v>
      </c>
      <c r="U125" s="79"/>
      <c r="V125" s="82" t="s">
        <v>725</v>
      </c>
      <c r="W125" s="81">
        <v>43853.335081018522</v>
      </c>
      <c r="X125" s="85">
        <v>43853</v>
      </c>
      <c r="Y125" s="87" t="s">
        <v>865</v>
      </c>
      <c r="Z125" s="82" t="s">
        <v>1167</v>
      </c>
      <c r="AA125" s="79"/>
      <c r="AB125" s="79"/>
      <c r="AC125" s="87" t="s">
        <v>1481</v>
      </c>
      <c r="AD125" s="79"/>
      <c r="AE125" s="79" t="b">
        <v>0</v>
      </c>
      <c r="AF125" s="79">
        <v>0</v>
      </c>
      <c r="AG125" s="87" t="s">
        <v>1673</v>
      </c>
      <c r="AH125" s="79" t="b">
        <v>0</v>
      </c>
      <c r="AI125" s="79" t="s">
        <v>1678</v>
      </c>
      <c r="AJ125" s="79"/>
      <c r="AK125" s="87" t="s">
        <v>1673</v>
      </c>
      <c r="AL125" s="79" t="b">
        <v>0</v>
      </c>
      <c r="AM125" s="79">
        <v>2</v>
      </c>
      <c r="AN125" s="87" t="s">
        <v>1565</v>
      </c>
      <c r="AO125" s="79" t="s">
        <v>1681</v>
      </c>
      <c r="AP125" s="79" t="b">
        <v>0</v>
      </c>
      <c r="AQ125" s="87" t="s">
        <v>1565</v>
      </c>
      <c r="AR125" s="79" t="s">
        <v>176</v>
      </c>
      <c r="AS125" s="79">
        <v>0</v>
      </c>
      <c r="AT125" s="79">
        <v>0</v>
      </c>
      <c r="AU125" s="79"/>
      <c r="AV125" s="79"/>
      <c r="AW125" s="79"/>
      <c r="AX125" s="79"/>
      <c r="AY125" s="79"/>
      <c r="AZ125" s="79"/>
      <c r="BA125" s="79"/>
      <c r="BB125" s="79"/>
      <c r="BC125">
        <v>1</v>
      </c>
      <c r="BD125" s="78" t="str">
        <f>REPLACE(INDEX(GroupVertices[Group], MATCH(Edges27[[#This Row],[Vertex 1]],GroupVertices[Vertex],0)),1,1,"")</f>
        <v>4</v>
      </c>
      <c r="BE125" s="78" t="str">
        <f>REPLACE(INDEX(GroupVertices[Group], MATCH(Edges27[[#This Row],[Vertex 2]],GroupVertices[Vertex],0)),1,1,"")</f>
        <v>4</v>
      </c>
      <c r="BF125" s="48">
        <v>0</v>
      </c>
      <c r="BG125" s="49">
        <v>0</v>
      </c>
      <c r="BH125" s="48">
        <v>0</v>
      </c>
      <c r="BI125" s="49">
        <v>0</v>
      </c>
      <c r="BJ125" s="48">
        <v>0</v>
      </c>
      <c r="BK125" s="49">
        <v>0</v>
      </c>
      <c r="BL125" s="48">
        <v>32</v>
      </c>
      <c r="BM125" s="49">
        <v>100</v>
      </c>
      <c r="BN125" s="48">
        <v>32</v>
      </c>
    </row>
    <row r="126" spans="1:66" x14ac:dyDescent="0.25">
      <c r="A126" s="64" t="s">
        <v>267</v>
      </c>
      <c r="B126" s="64" t="s">
        <v>277</v>
      </c>
      <c r="C126" s="65"/>
      <c r="D126" s="66"/>
      <c r="E126" s="67"/>
      <c r="F126" s="68"/>
      <c r="G126" s="65"/>
      <c r="H126" s="69"/>
      <c r="I126" s="70"/>
      <c r="J126" s="70"/>
      <c r="K126" s="34" t="s">
        <v>65</v>
      </c>
      <c r="L126" s="77">
        <v>166</v>
      </c>
      <c r="M126" s="77"/>
      <c r="N126" s="72"/>
      <c r="O126" s="79" t="s">
        <v>313</v>
      </c>
      <c r="P126" s="81">
        <v>43853.335115740738</v>
      </c>
      <c r="Q126" s="79" t="s">
        <v>394</v>
      </c>
      <c r="R126" s="79"/>
      <c r="S126" s="79"/>
      <c r="T126" s="79" t="s">
        <v>536</v>
      </c>
      <c r="U126" s="79"/>
      <c r="V126" s="82" t="s">
        <v>725</v>
      </c>
      <c r="W126" s="81">
        <v>43853.335115740738</v>
      </c>
      <c r="X126" s="85">
        <v>43853</v>
      </c>
      <c r="Y126" s="87" t="s">
        <v>866</v>
      </c>
      <c r="Z126" s="82" t="s">
        <v>1168</v>
      </c>
      <c r="AA126" s="79"/>
      <c r="AB126" s="79"/>
      <c r="AC126" s="87" t="s">
        <v>1482</v>
      </c>
      <c r="AD126" s="79"/>
      <c r="AE126" s="79" t="b">
        <v>0</v>
      </c>
      <c r="AF126" s="79">
        <v>0</v>
      </c>
      <c r="AG126" s="87" t="s">
        <v>1673</v>
      </c>
      <c r="AH126" s="79" t="b">
        <v>0</v>
      </c>
      <c r="AI126" s="79" t="s">
        <v>1678</v>
      </c>
      <c r="AJ126" s="79"/>
      <c r="AK126" s="87" t="s">
        <v>1673</v>
      </c>
      <c r="AL126" s="79" t="b">
        <v>0</v>
      </c>
      <c r="AM126" s="79">
        <v>2</v>
      </c>
      <c r="AN126" s="87" t="s">
        <v>1638</v>
      </c>
      <c r="AO126" s="79" t="s">
        <v>1681</v>
      </c>
      <c r="AP126" s="79" t="b">
        <v>0</v>
      </c>
      <c r="AQ126" s="87" t="s">
        <v>1638</v>
      </c>
      <c r="AR126" s="79" t="s">
        <v>176</v>
      </c>
      <c r="AS126" s="79">
        <v>0</v>
      </c>
      <c r="AT126" s="79">
        <v>0</v>
      </c>
      <c r="AU126" s="79"/>
      <c r="AV126" s="79"/>
      <c r="AW126" s="79"/>
      <c r="AX126" s="79"/>
      <c r="AY126" s="79"/>
      <c r="AZ126" s="79"/>
      <c r="BA126" s="79"/>
      <c r="BB126" s="79"/>
      <c r="BC126">
        <v>3</v>
      </c>
      <c r="BD126" s="78" t="str">
        <f>REPLACE(INDEX(GroupVertices[Group], MATCH(Edges27[[#This Row],[Vertex 1]],GroupVertices[Vertex],0)),1,1,"")</f>
        <v>4</v>
      </c>
      <c r="BE126" s="78" t="str">
        <f>REPLACE(INDEX(GroupVertices[Group], MATCH(Edges27[[#This Row],[Vertex 2]],GroupVertices[Vertex],0)),1,1,"")</f>
        <v>1</v>
      </c>
      <c r="BF126" s="48">
        <v>0</v>
      </c>
      <c r="BG126" s="49">
        <v>0</v>
      </c>
      <c r="BH126" s="48">
        <v>0</v>
      </c>
      <c r="BI126" s="49">
        <v>0</v>
      </c>
      <c r="BJ126" s="48">
        <v>0</v>
      </c>
      <c r="BK126" s="49">
        <v>0</v>
      </c>
      <c r="BL126" s="48">
        <v>27</v>
      </c>
      <c r="BM126" s="49">
        <v>100</v>
      </c>
      <c r="BN126" s="48">
        <v>27</v>
      </c>
    </row>
    <row r="127" spans="1:66" x14ac:dyDescent="0.25">
      <c r="A127" s="64" t="s">
        <v>267</v>
      </c>
      <c r="B127" s="64" t="s">
        <v>277</v>
      </c>
      <c r="C127" s="65"/>
      <c r="D127" s="66"/>
      <c r="E127" s="67"/>
      <c r="F127" s="68"/>
      <c r="G127" s="65"/>
      <c r="H127" s="69"/>
      <c r="I127" s="70"/>
      <c r="J127" s="70"/>
      <c r="K127" s="34" t="s">
        <v>65</v>
      </c>
      <c r="L127" s="77">
        <v>167</v>
      </c>
      <c r="M127" s="77"/>
      <c r="N127" s="72"/>
      <c r="O127" s="79" t="s">
        <v>315</v>
      </c>
      <c r="P127" s="81">
        <v>43853.335173611114</v>
      </c>
      <c r="Q127" s="79" t="s">
        <v>369</v>
      </c>
      <c r="R127" s="79"/>
      <c r="S127" s="79"/>
      <c r="T127" s="79" t="s">
        <v>513</v>
      </c>
      <c r="U127" s="79"/>
      <c r="V127" s="82" t="s">
        <v>725</v>
      </c>
      <c r="W127" s="81">
        <v>43853.335173611114</v>
      </c>
      <c r="X127" s="85">
        <v>43853</v>
      </c>
      <c r="Y127" s="87" t="s">
        <v>867</v>
      </c>
      <c r="Z127" s="82" t="s">
        <v>1169</v>
      </c>
      <c r="AA127" s="79"/>
      <c r="AB127" s="79"/>
      <c r="AC127" s="87" t="s">
        <v>1483</v>
      </c>
      <c r="AD127" s="79"/>
      <c r="AE127" s="79" t="b">
        <v>0</v>
      </c>
      <c r="AF127" s="79">
        <v>0</v>
      </c>
      <c r="AG127" s="87" t="s">
        <v>1673</v>
      </c>
      <c r="AH127" s="79" t="b">
        <v>0</v>
      </c>
      <c r="AI127" s="79" t="s">
        <v>1678</v>
      </c>
      <c r="AJ127" s="79"/>
      <c r="AK127" s="87" t="s">
        <v>1673</v>
      </c>
      <c r="AL127" s="79" t="b">
        <v>0</v>
      </c>
      <c r="AM127" s="79">
        <v>2</v>
      </c>
      <c r="AN127" s="87" t="s">
        <v>1429</v>
      </c>
      <c r="AO127" s="79" t="s">
        <v>1681</v>
      </c>
      <c r="AP127" s="79" t="b">
        <v>0</v>
      </c>
      <c r="AQ127" s="87" t="s">
        <v>1429</v>
      </c>
      <c r="AR127" s="79" t="s">
        <v>176</v>
      </c>
      <c r="AS127" s="79">
        <v>0</v>
      </c>
      <c r="AT127" s="79">
        <v>0</v>
      </c>
      <c r="AU127" s="79"/>
      <c r="AV127" s="79"/>
      <c r="AW127" s="79"/>
      <c r="AX127" s="79"/>
      <c r="AY127" s="79"/>
      <c r="AZ127" s="79"/>
      <c r="BA127" s="79"/>
      <c r="BB127" s="79"/>
      <c r="BC127">
        <v>3</v>
      </c>
      <c r="BD127" s="78" t="str">
        <f>REPLACE(INDEX(GroupVertices[Group], MATCH(Edges27[[#This Row],[Vertex 1]],GroupVertices[Vertex],0)),1,1,"")</f>
        <v>4</v>
      </c>
      <c r="BE127" s="78" t="str">
        <f>REPLACE(INDEX(GroupVertices[Group], MATCH(Edges27[[#This Row],[Vertex 2]],GroupVertices[Vertex],0)),1,1,"")</f>
        <v>1</v>
      </c>
      <c r="BF127" s="48">
        <v>0</v>
      </c>
      <c r="BG127" s="49">
        <v>0</v>
      </c>
      <c r="BH127" s="48">
        <v>0</v>
      </c>
      <c r="BI127" s="49">
        <v>0</v>
      </c>
      <c r="BJ127" s="48">
        <v>0</v>
      </c>
      <c r="BK127" s="49">
        <v>0</v>
      </c>
      <c r="BL127" s="48">
        <v>34</v>
      </c>
      <c r="BM127" s="49">
        <v>100</v>
      </c>
      <c r="BN127" s="48">
        <v>34</v>
      </c>
    </row>
    <row r="128" spans="1:66" x14ac:dyDescent="0.25">
      <c r="A128" s="64" t="s">
        <v>267</v>
      </c>
      <c r="B128" s="64" t="s">
        <v>279</v>
      </c>
      <c r="C128" s="65"/>
      <c r="D128" s="66"/>
      <c r="E128" s="67"/>
      <c r="F128" s="68"/>
      <c r="G128" s="65"/>
      <c r="H128" s="69"/>
      <c r="I128" s="70"/>
      <c r="J128" s="70"/>
      <c r="K128" s="34" t="s">
        <v>65</v>
      </c>
      <c r="L128" s="77">
        <v>168</v>
      </c>
      <c r="M128" s="77"/>
      <c r="N128" s="72"/>
      <c r="O128" s="79" t="s">
        <v>313</v>
      </c>
      <c r="P128" s="81">
        <v>43853.33525462963</v>
      </c>
      <c r="Q128" s="79" t="s">
        <v>341</v>
      </c>
      <c r="R128" s="82" t="s">
        <v>460</v>
      </c>
      <c r="S128" s="79" t="s">
        <v>495</v>
      </c>
      <c r="T128" s="79" t="s">
        <v>509</v>
      </c>
      <c r="U128" s="79"/>
      <c r="V128" s="82" t="s">
        <v>725</v>
      </c>
      <c r="W128" s="81">
        <v>43853.33525462963</v>
      </c>
      <c r="X128" s="85">
        <v>43853</v>
      </c>
      <c r="Y128" s="87" t="s">
        <v>868</v>
      </c>
      <c r="Z128" s="82" t="s">
        <v>1170</v>
      </c>
      <c r="AA128" s="79"/>
      <c r="AB128" s="79"/>
      <c r="AC128" s="87" t="s">
        <v>1484</v>
      </c>
      <c r="AD128" s="79"/>
      <c r="AE128" s="79" t="b">
        <v>0</v>
      </c>
      <c r="AF128" s="79">
        <v>0</v>
      </c>
      <c r="AG128" s="87" t="s">
        <v>1673</v>
      </c>
      <c r="AH128" s="79" t="b">
        <v>0</v>
      </c>
      <c r="AI128" s="79" t="s">
        <v>1678</v>
      </c>
      <c r="AJ128" s="79"/>
      <c r="AK128" s="87" t="s">
        <v>1673</v>
      </c>
      <c r="AL128" s="79" t="b">
        <v>0</v>
      </c>
      <c r="AM128" s="79">
        <v>4</v>
      </c>
      <c r="AN128" s="87" t="s">
        <v>1552</v>
      </c>
      <c r="AO128" s="79" t="s">
        <v>1681</v>
      </c>
      <c r="AP128" s="79" t="b">
        <v>0</v>
      </c>
      <c r="AQ128" s="87" t="s">
        <v>1552</v>
      </c>
      <c r="AR128" s="79" t="s">
        <v>176</v>
      </c>
      <c r="AS128" s="79">
        <v>0</v>
      </c>
      <c r="AT128" s="79">
        <v>0</v>
      </c>
      <c r="AU128" s="79"/>
      <c r="AV128" s="79"/>
      <c r="AW128" s="79"/>
      <c r="AX128" s="79"/>
      <c r="AY128" s="79"/>
      <c r="AZ128" s="79"/>
      <c r="BA128" s="79"/>
      <c r="BB128" s="79"/>
      <c r="BC128">
        <v>2</v>
      </c>
      <c r="BD128" s="78" t="str">
        <f>REPLACE(INDEX(GroupVertices[Group], MATCH(Edges27[[#This Row],[Vertex 1]],GroupVertices[Vertex],0)),1,1,"")</f>
        <v>4</v>
      </c>
      <c r="BE128" s="78" t="str">
        <f>REPLACE(INDEX(GroupVertices[Group], MATCH(Edges27[[#This Row],[Vertex 2]],GroupVertices[Vertex],0)),1,1,"")</f>
        <v>2</v>
      </c>
      <c r="BF128" s="48">
        <v>0</v>
      </c>
      <c r="BG128" s="49">
        <v>0</v>
      </c>
      <c r="BH128" s="48">
        <v>0</v>
      </c>
      <c r="BI128" s="49">
        <v>0</v>
      </c>
      <c r="BJ128" s="48">
        <v>0</v>
      </c>
      <c r="BK128" s="49">
        <v>0</v>
      </c>
      <c r="BL128" s="48">
        <v>35</v>
      </c>
      <c r="BM128" s="49">
        <v>100</v>
      </c>
      <c r="BN128" s="48">
        <v>35</v>
      </c>
    </row>
    <row r="129" spans="1:66" x14ac:dyDescent="0.25">
      <c r="A129" s="64" t="s">
        <v>267</v>
      </c>
      <c r="B129" s="64" t="s">
        <v>276</v>
      </c>
      <c r="C129" s="65"/>
      <c r="D129" s="66"/>
      <c r="E129" s="67"/>
      <c r="F129" s="68"/>
      <c r="G129" s="65"/>
      <c r="H129" s="69"/>
      <c r="I129" s="70"/>
      <c r="J129" s="70"/>
      <c r="K129" s="34" t="s">
        <v>65</v>
      </c>
      <c r="L129" s="77">
        <v>169</v>
      </c>
      <c r="M129" s="77"/>
      <c r="N129" s="72"/>
      <c r="O129" s="79" t="s">
        <v>315</v>
      </c>
      <c r="P129" s="81">
        <v>43853.335300925923</v>
      </c>
      <c r="Q129" s="79" t="s">
        <v>350</v>
      </c>
      <c r="R129" s="79"/>
      <c r="S129" s="79"/>
      <c r="T129" s="79" t="s">
        <v>509</v>
      </c>
      <c r="U129" s="79"/>
      <c r="V129" s="82" t="s">
        <v>725</v>
      </c>
      <c r="W129" s="81">
        <v>43853.335300925923</v>
      </c>
      <c r="X129" s="85">
        <v>43853</v>
      </c>
      <c r="Y129" s="87" t="s">
        <v>869</v>
      </c>
      <c r="Z129" s="82" t="s">
        <v>1171</v>
      </c>
      <c r="AA129" s="79"/>
      <c r="AB129" s="79"/>
      <c r="AC129" s="87" t="s">
        <v>1485</v>
      </c>
      <c r="AD129" s="79"/>
      <c r="AE129" s="79" t="b">
        <v>0</v>
      </c>
      <c r="AF129" s="79">
        <v>0</v>
      </c>
      <c r="AG129" s="87" t="s">
        <v>1673</v>
      </c>
      <c r="AH129" s="79" t="b">
        <v>0</v>
      </c>
      <c r="AI129" s="79" t="s">
        <v>1678</v>
      </c>
      <c r="AJ129" s="79"/>
      <c r="AK129" s="87" t="s">
        <v>1673</v>
      </c>
      <c r="AL129" s="79" t="b">
        <v>0</v>
      </c>
      <c r="AM129" s="79">
        <v>2</v>
      </c>
      <c r="AN129" s="87" t="s">
        <v>1525</v>
      </c>
      <c r="AO129" s="79" t="s">
        <v>1681</v>
      </c>
      <c r="AP129" s="79" t="b">
        <v>0</v>
      </c>
      <c r="AQ129" s="87" t="s">
        <v>1525</v>
      </c>
      <c r="AR129" s="79" t="s">
        <v>176</v>
      </c>
      <c r="AS129" s="79">
        <v>0</v>
      </c>
      <c r="AT129" s="79">
        <v>0</v>
      </c>
      <c r="AU129" s="79"/>
      <c r="AV129" s="79"/>
      <c r="AW129" s="79"/>
      <c r="AX129" s="79"/>
      <c r="AY129" s="79"/>
      <c r="AZ129" s="79"/>
      <c r="BA129" s="79"/>
      <c r="BB129" s="79"/>
      <c r="BC129">
        <v>1</v>
      </c>
      <c r="BD129" s="78" t="str">
        <f>REPLACE(INDEX(GroupVertices[Group], MATCH(Edges27[[#This Row],[Vertex 1]],GroupVertices[Vertex],0)),1,1,"")</f>
        <v>4</v>
      </c>
      <c r="BE129" s="78" t="str">
        <f>REPLACE(INDEX(GroupVertices[Group], MATCH(Edges27[[#This Row],[Vertex 2]],GroupVertices[Vertex],0)),1,1,"")</f>
        <v>1</v>
      </c>
      <c r="BF129" s="48"/>
      <c r="BG129" s="49"/>
      <c r="BH129" s="48"/>
      <c r="BI129" s="49"/>
      <c r="BJ129" s="48"/>
      <c r="BK129" s="49"/>
      <c r="BL129" s="48"/>
      <c r="BM129" s="49"/>
      <c r="BN129" s="48"/>
    </row>
    <row r="130" spans="1:66" x14ac:dyDescent="0.25">
      <c r="A130" s="64" t="s">
        <v>267</v>
      </c>
      <c r="B130" s="64" t="s">
        <v>278</v>
      </c>
      <c r="C130" s="65"/>
      <c r="D130" s="66"/>
      <c r="E130" s="67"/>
      <c r="F130" s="68"/>
      <c r="G130" s="65"/>
      <c r="H130" s="69"/>
      <c r="I130" s="70"/>
      <c r="J130" s="70"/>
      <c r="K130" s="34" t="s">
        <v>65</v>
      </c>
      <c r="L130" s="77">
        <v>171</v>
      </c>
      <c r="M130" s="77"/>
      <c r="N130" s="72"/>
      <c r="O130" s="79" t="s">
        <v>315</v>
      </c>
      <c r="P130" s="81">
        <v>43853.335358796299</v>
      </c>
      <c r="Q130" s="79" t="s">
        <v>395</v>
      </c>
      <c r="R130" s="82" t="s">
        <v>472</v>
      </c>
      <c r="S130" s="79" t="s">
        <v>500</v>
      </c>
      <c r="T130" s="79" t="s">
        <v>508</v>
      </c>
      <c r="U130" s="79"/>
      <c r="V130" s="82" t="s">
        <v>725</v>
      </c>
      <c r="W130" s="81">
        <v>43853.335358796299</v>
      </c>
      <c r="X130" s="85">
        <v>43853</v>
      </c>
      <c r="Y130" s="87" t="s">
        <v>870</v>
      </c>
      <c r="Z130" s="82" t="s">
        <v>1172</v>
      </c>
      <c r="AA130" s="79"/>
      <c r="AB130" s="79"/>
      <c r="AC130" s="87" t="s">
        <v>1486</v>
      </c>
      <c r="AD130" s="79"/>
      <c r="AE130" s="79" t="b">
        <v>0</v>
      </c>
      <c r="AF130" s="79">
        <v>0</v>
      </c>
      <c r="AG130" s="87" t="s">
        <v>1673</v>
      </c>
      <c r="AH130" s="79" t="b">
        <v>0</v>
      </c>
      <c r="AI130" s="79" t="s">
        <v>1678</v>
      </c>
      <c r="AJ130" s="79"/>
      <c r="AK130" s="87" t="s">
        <v>1673</v>
      </c>
      <c r="AL130" s="79" t="b">
        <v>0</v>
      </c>
      <c r="AM130" s="79">
        <v>1</v>
      </c>
      <c r="AN130" s="87" t="s">
        <v>1528</v>
      </c>
      <c r="AO130" s="79" t="s">
        <v>1681</v>
      </c>
      <c r="AP130" s="79" t="b">
        <v>0</v>
      </c>
      <c r="AQ130" s="87" t="s">
        <v>1528</v>
      </c>
      <c r="AR130" s="79" t="s">
        <v>176</v>
      </c>
      <c r="AS130" s="79">
        <v>0</v>
      </c>
      <c r="AT130" s="79">
        <v>0</v>
      </c>
      <c r="AU130" s="79"/>
      <c r="AV130" s="79"/>
      <c r="AW130" s="79"/>
      <c r="AX130" s="79"/>
      <c r="AY130" s="79"/>
      <c r="AZ130" s="79"/>
      <c r="BA130" s="79"/>
      <c r="BB130" s="79"/>
      <c r="BC130">
        <v>1</v>
      </c>
      <c r="BD130" s="78" t="str">
        <f>REPLACE(INDEX(GroupVertices[Group], MATCH(Edges27[[#This Row],[Vertex 1]],GroupVertices[Vertex],0)),1,1,"")</f>
        <v>4</v>
      </c>
      <c r="BE130" s="78" t="str">
        <f>REPLACE(INDEX(GroupVertices[Group], MATCH(Edges27[[#This Row],[Vertex 2]],GroupVertices[Vertex],0)),1,1,"")</f>
        <v>2</v>
      </c>
      <c r="BF130" s="48">
        <v>0</v>
      </c>
      <c r="BG130" s="49">
        <v>0</v>
      </c>
      <c r="BH130" s="48">
        <v>0</v>
      </c>
      <c r="BI130" s="49">
        <v>0</v>
      </c>
      <c r="BJ130" s="48">
        <v>0</v>
      </c>
      <c r="BK130" s="49">
        <v>0</v>
      </c>
      <c r="BL130" s="48">
        <v>14</v>
      </c>
      <c r="BM130" s="49">
        <v>100</v>
      </c>
      <c r="BN130" s="48">
        <v>14</v>
      </c>
    </row>
    <row r="131" spans="1:66" x14ac:dyDescent="0.25">
      <c r="A131" s="64" t="s">
        <v>267</v>
      </c>
      <c r="B131" s="64" t="s">
        <v>286</v>
      </c>
      <c r="C131" s="65"/>
      <c r="D131" s="66"/>
      <c r="E131" s="67"/>
      <c r="F131" s="68"/>
      <c r="G131" s="65"/>
      <c r="H131" s="69"/>
      <c r="I131" s="70"/>
      <c r="J131" s="70"/>
      <c r="K131" s="34" t="s">
        <v>65</v>
      </c>
      <c r="L131" s="77">
        <v>172</v>
      </c>
      <c r="M131" s="77"/>
      <c r="N131" s="72"/>
      <c r="O131" s="79" t="s">
        <v>313</v>
      </c>
      <c r="P131" s="81">
        <v>43853.335462962961</v>
      </c>
      <c r="Q131" s="79" t="s">
        <v>396</v>
      </c>
      <c r="R131" s="79"/>
      <c r="S131" s="79"/>
      <c r="T131" s="79"/>
      <c r="U131" s="79"/>
      <c r="V131" s="82" t="s">
        <v>725</v>
      </c>
      <c r="W131" s="81">
        <v>43853.335462962961</v>
      </c>
      <c r="X131" s="85">
        <v>43853</v>
      </c>
      <c r="Y131" s="87" t="s">
        <v>871</v>
      </c>
      <c r="Z131" s="82" t="s">
        <v>1173</v>
      </c>
      <c r="AA131" s="79"/>
      <c r="AB131" s="79"/>
      <c r="AC131" s="87" t="s">
        <v>1487</v>
      </c>
      <c r="AD131" s="79"/>
      <c r="AE131" s="79" t="b">
        <v>0</v>
      </c>
      <c r="AF131" s="79">
        <v>0</v>
      </c>
      <c r="AG131" s="87" t="s">
        <v>1673</v>
      </c>
      <c r="AH131" s="79" t="b">
        <v>0</v>
      </c>
      <c r="AI131" s="79" t="s">
        <v>1678</v>
      </c>
      <c r="AJ131" s="79"/>
      <c r="AK131" s="87" t="s">
        <v>1673</v>
      </c>
      <c r="AL131" s="79" t="b">
        <v>0</v>
      </c>
      <c r="AM131" s="79">
        <v>1</v>
      </c>
      <c r="AN131" s="87" t="s">
        <v>1667</v>
      </c>
      <c r="AO131" s="79" t="s">
        <v>1681</v>
      </c>
      <c r="AP131" s="79" t="b">
        <v>0</v>
      </c>
      <c r="AQ131" s="87" t="s">
        <v>1667</v>
      </c>
      <c r="AR131" s="79" t="s">
        <v>176</v>
      </c>
      <c r="AS131" s="79">
        <v>0</v>
      </c>
      <c r="AT131" s="79">
        <v>0</v>
      </c>
      <c r="AU131" s="79"/>
      <c r="AV131" s="79"/>
      <c r="AW131" s="79"/>
      <c r="AX131" s="79"/>
      <c r="AY131" s="79"/>
      <c r="AZ131" s="79"/>
      <c r="BA131" s="79"/>
      <c r="BB131" s="79"/>
      <c r="BC131">
        <v>3</v>
      </c>
      <c r="BD131" s="78" t="str">
        <f>REPLACE(INDEX(GroupVertices[Group], MATCH(Edges27[[#This Row],[Vertex 1]],GroupVertices[Vertex],0)),1,1,"")</f>
        <v>4</v>
      </c>
      <c r="BE131" s="78" t="str">
        <f>REPLACE(INDEX(GroupVertices[Group], MATCH(Edges27[[#This Row],[Vertex 2]],GroupVertices[Vertex],0)),1,1,"")</f>
        <v>3</v>
      </c>
      <c r="BF131" s="48">
        <v>0</v>
      </c>
      <c r="BG131" s="49">
        <v>0</v>
      </c>
      <c r="BH131" s="48">
        <v>0</v>
      </c>
      <c r="BI131" s="49">
        <v>0</v>
      </c>
      <c r="BJ131" s="48">
        <v>0</v>
      </c>
      <c r="BK131" s="49">
        <v>0</v>
      </c>
      <c r="BL131" s="48">
        <v>19</v>
      </c>
      <c r="BM131" s="49">
        <v>100</v>
      </c>
      <c r="BN131" s="48">
        <v>19</v>
      </c>
    </row>
    <row r="132" spans="1:66" x14ac:dyDescent="0.25">
      <c r="A132" s="64" t="s">
        <v>267</v>
      </c>
      <c r="B132" s="64" t="s">
        <v>301</v>
      </c>
      <c r="C132" s="65"/>
      <c r="D132" s="66"/>
      <c r="E132" s="67"/>
      <c r="F132" s="68"/>
      <c r="G132" s="65"/>
      <c r="H132" s="69"/>
      <c r="I132" s="70"/>
      <c r="J132" s="70"/>
      <c r="K132" s="34" t="s">
        <v>65</v>
      </c>
      <c r="L132" s="77">
        <v>173</v>
      </c>
      <c r="M132" s="77"/>
      <c r="N132" s="72"/>
      <c r="O132" s="79" t="s">
        <v>315</v>
      </c>
      <c r="P132" s="81">
        <v>43853.335509259261</v>
      </c>
      <c r="Q132" s="79" t="s">
        <v>397</v>
      </c>
      <c r="R132" s="79"/>
      <c r="S132" s="79"/>
      <c r="T132" s="79"/>
      <c r="U132" s="79"/>
      <c r="V132" s="82" t="s">
        <v>725</v>
      </c>
      <c r="W132" s="81">
        <v>43853.335509259261</v>
      </c>
      <c r="X132" s="85">
        <v>43853</v>
      </c>
      <c r="Y132" s="87" t="s">
        <v>872</v>
      </c>
      <c r="Z132" s="82" t="s">
        <v>1174</v>
      </c>
      <c r="AA132" s="79"/>
      <c r="AB132" s="79"/>
      <c r="AC132" s="87" t="s">
        <v>1488</v>
      </c>
      <c r="AD132" s="79"/>
      <c r="AE132" s="79" t="b">
        <v>0</v>
      </c>
      <c r="AF132" s="79">
        <v>0</v>
      </c>
      <c r="AG132" s="87" t="s">
        <v>1673</v>
      </c>
      <c r="AH132" s="79" t="b">
        <v>0</v>
      </c>
      <c r="AI132" s="79" t="s">
        <v>1678</v>
      </c>
      <c r="AJ132" s="79"/>
      <c r="AK132" s="87" t="s">
        <v>1673</v>
      </c>
      <c r="AL132" s="79" t="b">
        <v>0</v>
      </c>
      <c r="AM132" s="79">
        <v>3</v>
      </c>
      <c r="AN132" s="87" t="s">
        <v>1606</v>
      </c>
      <c r="AO132" s="79" t="s">
        <v>1681</v>
      </c>
      <c r="AP132" s="79" t="b">
        <v>0</v>
      </c>
      <c r="AQ132" s="87" t="s">
        <v>1606</v>
      </c>
      <c r="AR132" s="79" t="s">
        <v>176</v>
      </c>
      <c r="AS132" s="79">
        <v>0</v>
      </c>
      <c r="AT132" s="79">
        <v>0</v>
      </c>
      <c r="AU132" s="79"/>
      <c r="AV132" s="79"/>
      <c r="AW132" s="79"/>
      <c r="AX132" s="79"/>
      <c r="AY132" s="79"/>
      <c r="AZ132" s="79"/>
      <c r="BA132" s="79"/>
      <c r="BB132" s="79"/>
      <c r="BC132">
        <v>1</v>
      </c>
      <c r="BD132" s="78" t="str">
        <f>REPLACE(INDEX(GroupVertices[Group], MATCH(Edges27[[#This Row],[Vertex 1]],GroupVertices[Vertex],0)),1,1,"")</f>
        <v>4</v>
      </c>
      <c r="BE132" s="78" t="str">
        <f>REPLACE(INDEX(GroupVertices[Group], MATCH(Edges27[[#This Row],[Vertex 2]],GroupVertices[Vertex],0)),1,1,"")</f>
        <v>1</v>
      </c>
      <c r="BF132" s="48">
        <v>0</v>
      </c>
      <c r="BG132" s="49">
        <v>0</v>
      </c>
      <c r="BH132" s="48">
        <v>0</v>
      </c>
      <c r="BI132" s="49">
        <v>0</v>
      </c>
      <c r="BJ132" s="48">
        <v>0</v>
      </c>
      <c r="BK132" s="49">
        <v>0</v>
      </c>
      <c r="BL132" s="48">
        <v>38</v>
      </c>
      <c r="BM132" s="49">
        <v>100</v>
      </c>
      <c r="BN132" s="48">
        <v>38</v>
      </c>
    </row>
    <row r="133" spans="1:66" x14ac:dyDescent="0.25">
      <c r="A133" s="64" t="s">
        <v>267</v>
      </c>
      <c r="B133" s="64" t="s">
        <v>299</v>
      </c>
      <c r="C133" s="65"/>
      <c r="D133" s="66"/>
      <c r="E133" s="67"/>
      <c r="F133" s="68"/>
      <c r="G133" s="65"/>
      <c r="H133" s="69"/>
      <c r="I133" s="70"/>
      <c r="J133" s="70"/>
      <c r="K133" s="34" t="s">
        <v>65</v>
      </c>
      <c r="L133" s="77">
        <v>174</v>
      </c>
      <c r="M133" s="77"/>
      <c r="N133" s="72"/>
      <c r="O133" s="79" t="s">
        <v>315</v>
      </c>
      <c r="P133" s="81">
        <v>43853.335532407407</v>
      </c>
      <c r="Q133" s="79" t="s">
        <v>398</v>
      </c>
      <c r="R133" s="79"/>
      <c r="S133" s="79"/>
      <c r="T133" s="79"/>
      <c r="U133" s="79"/>
      <c r="V133" s="82" t="s">
        <v>725</v>
      </c>
      <c r="W133" s="81">
        <v>43853.335532407407</v>
      </c>
      <c r="X133" s="85">
        <v>43853</v>
      </c>
      <c r="Y133" s="87" t="s">
        <v>873</v>
      </c>
      <c r="Z133" s="82" t="s">
        <v>1175</v>
      </c>
      <c r="AA133" s="79"/>
      <c r="AB133" s="79"/>
      <c r="AC133" s="87" t="s">
        <v>1489</v>
      </c>
      <c r="AD133" s="79"/>
      <c r="AE133" s="79" t="b">
        <v>0</v>
      </c>
      <c r="AF133" s="79">
        <v>0</v>
      </c>
      <c r="AG133" s="87" t="s">
        <v>1673</v>
      </c>
      <c r="AH133" s="79" t="b">
        <v>0</v>
      </c>
      <c r="AI133" s="79" t="s">
        <v>1678</v>
      </c>
      <c r="AJ133" s="79"/>
      <c r="AK133" s="87" t="s">
        <v>1673</v>
      </c>
      <c r="AL133" s="79" t="b">
        <v>0</v>
      </c>
      <c r="AM133" s="79">
        <v>2</v>
      </c>
      <c r="AN133" s="87" t="s">
        <v>1603</v>
      </c>
      <c r="AO133" s="79" t="s">
        <v>1681</v>
      </c>
      <c r="AP133" s="79" t="b">
        <v>0</v>
      </c>
      <c r="AQ133" s="87" t="s">
        <v>1603</v>
      </c>
      <c r="AR133" s="79" t="s">
        <v>176</v>
      </c>
      <c r="AS133" s="79">
        <v>0</v>
      </c>
      <c r="AT133" s="79">
        <v>0</v>
      </c>
      <c r="AU133" s="79"/>
      <c r="AV133" s="79"/>
      <c r="AW133" s="79"/>
      <c r="AX133" s="79"/>
      <c r="AY133" s="79"/>
      <c r="AZ133" s="79"/>
      <c r="BA133" s="79"/>
      <c r="BB133" s="79"/>
      <c r="BC133">
        <v>1</v>
      </c>
      <c r="BD133" s="78" t="str">
        <f>REPLACE(INDEX(GroupVertices[Group], MATCH(Edges27[[#This Row],[Vertex 1]],GroupVertices[Vertex],0)),1,1,"")</f>
        <v>4</v>
      </c>
      <c r="BE133" s="78" t="str">
        <f>REPLACE(INDEX(GroupVertices[Group], MATCH(Edges27[[#This Row],[Vertex 2]],GroupVertices[Vertex],0)),1,1,"")</f>
        <v>1</v>
      </c>
      <c r="BF133" s="48"/>
      <c r="BG133" s="49"/>
      <c r="BH133" s="48"/>
      <c r="BI133" s="49"/>
      <c r="BJ133" s="48"/>
      <c r="BK133" s="49"/>
      <c r="BL133" s="48"/>
      <c r="BM133" s="49"/>
      <c r="BN133" s="48"/>
    </row>
    <row r="134" spans="1:66" x14ac:dyDescent="0.25">
      <c r="A134" s="64" t="s">
        <v>267</v>
      </c>
      <c r="B134" s="64" t="s">
        <v>277</v>
      </c>
      <c r="C134" s="65"/>
      <c r="D134" s="66"/>
      <c r="E134" s="67"/>
      <c r="F134" s="68"/>
      <c r="G134" s="65"/>
      <c r="H134" s="69"/>
      <c r="I134" s="70"/>
      <c r="J134" s="70"/>
      <c r="K134" s="34" t="s">
        <v>65</v>
      </c>
      <c r="L134" s="77">
        <v>176</v>
      </c>
      <c r="M134" s="77"/>
      <c r="N134" s="72"/>
      <c r="O134" s="79" t="s">
        <v>315</v>
      </c>
      <c r="P134" s="81">
        <v>43853.335625</v>
      </c>
      <c r="Q134" s="79" t="s">
        <v>343</v>
      </c>
      <c r="R134" s="79"/>
      <c r="S134" s="79"/>
      <c r="T134" s="79" t="s">
        <v>516</v>
      </c>
      <c r="U134" s="79"/>
      <c r="V134" s="82" t="s">
        <v>725</v>
      </c>
      <c r="W134" s="81">
        <v>43853.335625</v>
      </c>
      <c r="X134" s="85">
        <v>43853</v>
      </c>
      <c r="Y134" s="87" t="s">
        <v>874</v>
      </c>
      <c r="Z134" s="82" t="s">
        <v>1176</v>
      </c>
      <c r="AA134" s="79"/>
      <c r="AB134" s="79"/>
      <c r="AC134" s="87" t="s">
        <v>1490</v>
      </c>
      <c r="AD134" s="79"/>
      <c r="AE134" s="79" t="b">
        <v>0</v>
      </c>
      <c r="AF134" s="79">
        <v>0</v>
      </c>
      <c r="AG134" s="87" t="s">
        <v>1673</v>
      </c>
      <c r="AH134" s="79" t="b">
        <v>0</v>
      </c>
      <c r="AI134" s="79" t="s">
        <v>1678</v>
      </c>
      <c r="AJ134" s="79"/>
      <c r="AK134" s="87" t="s">
        <v>1673</v>
      </c>
      <c r="AL134" s="79" t="b">
        <v>0</v>
      </c>
      <c r="AM134" s="79">
        <v>2</v>
      </c>
      <c r="AN134" s="87" t="s">
        <v>1425</v>
      </c>
      <c r="AO134" s="79" t="s">
        <v>1681</v>
      </c>
      <c r="AP134" s="79" t="b">
        <v>0</v>
      </c>
      <c r="AQ134" s="87" t="s">
        <v>1425</v>
      </c>
      <c r="AR134" s="79" t="s">
        <v>176</v>
      </c>
      <c r="AS134" s="79">
        <v>0</v>
      </c>
      <c r="AT134" s="79">
        <v>0</v>
      </c>
      <c r="AU134" s="79"/>
      <c r="AV134" s="79"/>
      <c r="AW134" s="79"/>
      <c r="AX134" s="79"/>
      <c r="AY134" s="79"/>
      <c r="AZ134" s="79"/>
      <c r="BA134" s="79"/>
      <c r="BB134" s="79"/>
      <c r="BC134">
        <v>3</v>
      </c>
      <c r="BD134" s="78" t="str">
        <f>REPLACE(INDEX(GroupVertices[Group], MATCH(Edges27[[#This Row],[Vertex 1]],GroupVertices[Vertex],0)),1,1,"")</f>
        <v>4</v>
      </c>
      <c r="BE134" s="78" t="str">
        <f>REPLACE(INDEX(GroupVertices[Group], MATCH(Edges27[[#This Row],[Vertex 2]],GroupVertices[Vertex],0)),1,1,"")</f>
        <v>1</v>
      </c>
      <c r="BF134" s="48"/>
      <c r="BG134" s="49"/>
      <c r="BH134" s="48"/>
      <c r="BI134" s="49"/>
      <c r="BJ134" s="48"/>
      <c r="BK134" s="49"/>
      <c r="BL134" s="48"/>
      <c r="BM134" s="49"/>
      <c r="BN134" s="48"/>
    </row>
    <row r="135" spans="1:66" x14ac:dyDescent="0.25">
      <c r="A135" s="64" t="s">
        <v>267</v>
      </c>
      <c r="B135" s="64" t="s">
        <v>289</v>
      </c>
      <c r="C135" s="65"/>
      <c r="D135" s="66"/>
      <c r="E135" s="67"/>
      <c r="F135" s="68"/>
      <c r="G135" s="65"/>
      <c r="H135" s="69"/>
      <c r="I135" s="70"/>
      <c r="J135" s="70"/>
      <c r="K135" s="34" t="s">
        <v>65</v>
      </c>
      <c r="L135" s="77">
        <v>178</v>
      </c>
      <c r="M135" s="77"/>
      <c r="N135" s="72"/>
      <c r="O135" s="79" t="s">
        <v>313</v>
      </c>
      <c r="P135" s="81">
        <v>43853.335694444446</v>
      </c>
      <c r="Q135" s="79" t="s">
        <v>399</v>
      </c>
      <c r="R135" s="79"/>
      <c r="S135" s="79"/>
      <c r="T135" s="79" t="s">
        <v>509</v>
      </c>
      <c r="U135" s="79"/>
      <c r="V135" s="82" t="s">
        <v>725</v>
      </c>
      <c r="W135" s="81">
        <v>43853.335694444446</v>
      </c>
      <c r="X135" s="85">
        <v>43853</v>
      </c>
      <c r="Y135" s="87" t="s">
        <v>875</v>
      </c>
      <c r="Z135" s="82" t="s">
        <v>1177</v>
      </c>
      <c r="AA135" s="79"/>
      <c r="AB135" s="79"/>
      <c r="AC135" s="87" t="s">
        <v>1491</v>
      </c>
      <c r="AD135" s="79"/>
      <c r="AE135" s="79" t="b">
        <v>0</v>
      </c>
      <c r="AF135" s="79">
        <v>0</v>
      </c>
      <c r="AG135" s="87" t="s">
        <v>1673</v>
      </c>
      <c r="AH135" s="79" t="b">
        <v>0</v>
      </c>
      <c r="AI135" s="79" t="s">
        <v>1678</v>
      </c>
      <c r="AJ135" s="79"/>
      <c r="AK135" s="87" t="s">
        <v>1673</v>
      </c>
      <c r="AL135" s="79" t="b">
        <v>0</v>
      </c>
      <c r="AM135" s="79">
        <v>1</v>
      </c>
      <c r="AN135" s="87" t="s">
        <v>1598</v>
      </c>
      <c r="AO135" s="79" t="s">
        <v>1681</v>
      </c>
      <c r="AP135" s="79" t="b">
        <v>0</v>
      </c>
      <c r="AQ135" s="87" t="s">
        <v>1598</v>
      </c>
      <c r="AR135" s="79" t="s">
        <v>176</v>
      </c>
      <c r="AS135" s="79">
        <v>0</v>
      </c>
      <c r="AT135" s="79">
        <v>0</v>
      </c>
      <c r="AU135" s="79"/>
      <c r="AV135" s="79"/>
      <c r="AW135" s="79"/>
      <c r="AX135" s="79"/>
      <c r="AY135" s="79"/>
      <c r="AZ135" s="79"/>
      <c r="BA135" s="79"/>
      <c r="BB135" s="79"/>
      <c r="BC135">
        <v>4</v>
      </c>
      <c r="BD135" s="78" t="str">
        <f>REPLACE(INDEX(GroupVertices[Group], MATCH(Edges27[[#This Row],[Vertex 1]],GroupVertices[Vertex],0)),1,1,"")</f>
        <v>4</v>
      </c>
      <c r="BE135" s="78" t="str">
        <f>REPLACE(INDEX(GroupVertices[Group], MATCH(Edges27[[#This Row],[Vertex 2]],GroupVertices[Vertex],0)),1,1,"")</f>
        <v>5</v>
      </c>
      <c r="BF135" s="48">
        <v>0</v>
      </c>
      <c r="BG135" s="49">
        <v>0</v>
      </c>
      <c r="BH135" s="48">
        <v>0</v>
      </c>
      <c r="BI135" s="49">
        <v>0</v>
      </c>
      <c r="BJ135" s="48">
        <v>0</v>
      </c>
      <c r="BK135" s="49">
        <v>0</v>
      </c>
      <c r="BL135" s="48">
        <v>27</v>
      </c>
      <c r="BM135" s="49">
        <v>100</v>
      </c>
      <c r="BN135" s="48">
        <v>27</v>
      </c>
    </row>
    <row r="136" spans="1:66" x14ac:dyDescent="0.25">
      <c r="A136" s="64" t="s">
        <v>267</v>
      </c>
      <c r="B136" s="64" t="s">
        <v>286</v>
      </c>
      <c r="C136" s="65"/>
      <c r="D136" s="66"/>
      <c r="E136" s="67"/>
      <c r="F136" s="68"/>
      <c r="G136" s="65"/>
      <c r="H136" s="69"/>
      <c r="I136" s="70"/>
      <c r="J136" s="70"/>
      <c r="K136" s="34" t="s">
        <v>65</v>
      </c>
      <c r="L136" s="77">
        <v>179</v>
      </c>
      <c r="M136" s="77"/>
      <c r="N136" s="72"/>
      <c r="O136" s="79" t="s">
        <v>313</v>
      </c>
      <c r="P136" s="81">
        <v>43853.335729166669</v>
      </c>
      <c r="Q136" s="79" t="s">
        <v>400</v>
      </c>
      <c r="R136" s="79"/>
      <c r="S136" s="79"/>
      <c r="T136" s="79"/>
      <c r="U136" s="79"/>
      <c r="V136" s="82" t="s">
        <v>725</v>
      </c>
      <c r="W136" s="81">
        <v>43853.335729166669</v>
      </c>
      <c r="X136" s="85">
        <v>43853</v>
      </c>
      <c r="Y136" s="87" t="s">
        <v>876</v>
      </c>
      <c r="Z136" s="82" t="s">
        <v>1178</v>
      </c>
      <c r="AA136" s="79"/>
      <c r="AB136" s="79"/>
      <c r="AC136" s="87" t="s">
        <v>1492</v>
      </c>
      <c r="AD136" s="79"/>
      <c r="AE136" s="79" t="b">
        <v>0</v>
      </c>
      <c r="AF136" s="79">
        <v>0</v>
      </c>
      <c r="AG136" s="87" t="s">
        <v>1673</v>
      </c>
      <c r="AH136" s="79" t="b">
        <v>0</v>
      </c>
      <c r="AI136" s="79" t="s">
        <v>1678</v>
      </c>
      <c r="AJ136" s="79"/>
      <c r="AK136" s="87" t="s">
        <v>1673</v>
      </c>
      <c r="AL136" s="79" t="b">
        <v>0</v>
      </c>
      <c r="AM136" s="79">
        <v>1</v>
      </c>
      <c r="AN136" s="87" t="s">
        <v>1666</v>
      </c>
      <c r="AO136" s="79" t="s">
        <v>1681</v>
      </c>
      <c r="AP136" s="79" t="b">
        <v>0</v>
      </c>
      <c r="AQ136" s="87" t="s">
        <v>1666</v>
      </c>
      <c r="AR136" s="79" t="s">
        <v>176</v>
      </c>
      <c r="AS136" s="79">
        <v>0</v>
      </c>
      <c r="AT136" s="79">
        <v>0</v>
      </c>
      <c r="AU136" s="79"/>
      <c r="AV136" s="79"/>
      <c r="AW136" s="79"/>
      <c r="AX136" s="79"/>
      <c r="AY136" s="79"/>
      <c r="AZ136" s="79"/>
      <c r="BA136" s="79"/>
      <c r="BB136" s="79"/>
      <c r="BC136">
        <v>3</v>
      </c>
      <c r="BD136" s="78" t="str">
        <f>REPLACE(INDEX(GroupVertices[Group], MATCH(Edges27[[#This Row],[Vertex 1]],GroupVertices[Vertex],0)),1,1,"")</f>
        <v>4</v>
      </c>
      <c r="BE136" s="78" t="str">
        <f>REPLACE(INDEX(GroupVertices[Group], MATCH(Edges27[[#This Row],[Vertex 2]],GroupVertices[Vertex],0)),1,1,"")</f>
        <v>3</v>
      </c>
      <c r="BF136" s="48">
        <v>0</v>
      </c>
      <c r="BG136" s="49">
        <v>0</v>
      </c>
      <c r="BH136" s="48">
        <v>0</v>
      </c>
      <c r="BI136" s="49">
        <v>0</v>
      </c>
      <c r="BJ136" s="48">
        <v>0</v>
      </c>
      <c r="BK136" s="49">
        <v>0</v>
      </c>
      <c r="BL136" s="48">
        <v>39</v>
      </c>
      <c r="BM136" s="49">
        <v>100</v>
      </c>
      <c r="BN136" s="48">
        <v>39</v>
      </c>
    </row>
    <row r="137" spans="1:66" x14ac:dyDescent="0.25">
      <c r="A137" s="64" t="s">
        <v>267</v>
      </c>
      <c r="B137" s="64" t="s">
        <v>289</v>
      </c>
      <c r="C137" s="65"/>
      <c r="D137" s="66"/>
      <c r="E137" s="67"/>
      <c r="F137" s="68"/>
      <c r="G137" s="65"/>
      <c r="H137" s="69"/>
      <c r="I137" s="70"/>
      <c r="J137" s="70"/>
      <c r="K137" s="34" t="s">
        <v>65</v>
      </c>
      <c r="L137" s="77">
        <v>180</v>
      </c>
      <c r="M137" s="77"/>
      <c r="N137" s="72"/>
      <c r="O137" s="79" t="s">
        <v>313</v>
      </c>
      <c r="P137" s="81">
        <v>43853.335821759261</v>
      </c>
      <c r="Q137" s="79" t="s">
        <v>401</v>
      </c>
      <c r="R137" s="79"/>
      <c r="S137" s="79"/>
      <c r="T137" s="79" t="s">
        <v>509</v>
      </c>
      <c r="U137" s="79"/>
      <c r="V137" s="82" t="s">
        <v>725</v>
      </c>
      <c r="W137" s="81">
        <v>43853.335821759261</v>
      </c>
      <c r="X137" s="85">
        <v>43853</v>
      </c>
      <c r="Y137" s="87" t="s">
        <v>877</v>
      </c>
      <c r="Z137" s="82" t="s">
        <v>1179</v>
      </c>
      <c r="AA137" s="79"/>
      <c r="AB137" s="79"/>
      <c r="AC137" s="87" t="s">
        <v>1493</v>
      </c>
      <c r="AD137" s="79"/>
      <c r="AE137" s="79" t="b">
        <v>0</v>
      </c>
      <c r="AF137" s="79">
        <v>0</v>
      </c>
      <c r="AG137" s="87" t="s">
        <v>1673</v>
      </c>
      <c r="AH137" s="79" t="b">
        <v>0</v>
      </c>
      <c r="AI137" s="79" t="s">
        <v>1678</v>
      </c>
      <c r="AJ137" s="79"/>
      <c r="AK137" s="87" t="s">
        <v>1673</v>
      </c>
      <c r="AL137" s="79" t="b">
        <v>0</v>
      </c>
      <c r="AM137" s="79">
        <v>1</v>
      </c>
      <c r="AN137" s="87" t="s">
        <v>1599</v>
      </c>
      <c r="AO137" s="79" t="s">
        <v>1681</v>
      </c>
      <c r="AP137" s="79" t="b">
        <v>0</v>
      </c>
      <c r="AQ137" s="87" t="s">
        <v>1599</v>
      </c>
      <c r="AR137" s="79" t="s">
        <v>176</v>
      </c>
      <c r="AS137" s="79">
        <v>0</v>
      </c>
      <c r="AT137" s="79">
        <v>0</v>
      </c>
      <c r="AU137" s="79"/>
      <c r="AV137" s="79"/>
      <c r="AW137" s="79"/>
      <c r="AX137" s="79"/>
      <c r="AY137" s="79"/>
      <c r="AZ137" s="79"/>
      <c r="BA137" s="79"/>
      <c r="BB137" s="79"/>
      <c r="BC137">
        <v>4</v>
      </c>
      <c r="BD137" s="78" t="str">
        <f>REPLACE(INDEX(GroupVertices[Group], MATCH(Edges27[[#This Row],[Vertex 1]],GroupVertices[Vertex],0)),1,1,"")</f>
        <v>4</v>
      </c>
      <c r="BE137" s="78" t="str">
        <f>REPLACE(INDEX(GroupVertices[Group], MATCH(Edges27[[#This Row],[Vertex 2]],GroupVertices[Vertex],0)),1,1,"")</f>
        <v>5</v>
      </c>
      <c r="BF137" s="48">
        <v>0</v>
      </c>
      <c r="BG137" s="49">
        <v>0</v>
      </c>
      <c r="BH137" s="48">
        <v>0</v>
      </c>
      <c r="BI137" s="49">
        <v>0</v>
      </c>
      <c r="BJ137" s="48">
        <v>0</v>
      </c>
      <c r="BK137" s="49">
        <v>0</v>
      </c>
      <c r="BL137" s="48">
        <v>20</v>
      </c>
      <c r="BM137" s="49">
        <v>100</v>
      </c>
      <c r="BN137" s="48">
        <v>20</v>
      </c>
    </row>
    <row r="138" spans="1:66" x14ac:dyDescent="0.25">
      <c r="A138" s="64" t="s">
        <v>267</v>
      </c>
      <c r="B138" s="64" t="s">
        <v>271</v>
      </c>
      <c r="C138" s="65"/>
      <c r="D138" s="66"/>
      <c r="E138" s="67"/>
      <c r="F138" s="68"/>
      <c r="G138" s="65"/>
      <c r="H138" s="69"/>
      <c r="I138" s="70"/>
      <c r="J138" s="70"/>
      <c r="K138" s="34" t="s">
        <v>65</v>
      </c>
      <c r="L138" s="77">
        <v>181</v>
      </c>
      <c r="M138" s="77"/>
      <c r="N138" s="72"/>
      <c r="O138" s="79" t="s">
        <v>313</v>
      </c>
      <c r="P138" s="81">
        <v>43853.335856481484</v>
      </c>
      <c r="Q138" s="79" t="s">
        <v>377</v>
      </c>
      <c r="R138" s="79"/>
      <c r="S138" s="79"/>
      <c r="T138" s="79" t="s">
        <v>530</v>
      </c>
      <c r="U138" s="79"/>
      <c r="V138" s="82" t="s">
        <v>725</v>
      </c>
      <c r="W138" s="81">
        <v>43853.335856481484</v>
      </c>
      <c r="X138" s="85">
        <v>43853</v>
      </c>
      <c r="Y138" s="87" t="s">
        <v>878</v>
      </c>
      <c r="Z138" s="82" t="s">
        <v>1180</v>
      </c>
      <c r="AA138" s="79"/>
      <c r="AB138" s="79"/>
      <c r="AC138" s="87" t="s">
        <v>1494</v>
      </c>
      <c r="AD138" s="79"/>
      <c r="AE138" s="79" t="b">
        <v>0</v>
      </c>
      <c r="AF138" s="79">
        <v>0</v>
      </c>
      <c r="AG138" s="87" t="s">
        <v>1673</v>
      </c>
      <c r="AH138" s="79" t="b">
        <v>0</v>
      </c>
      <c r="AI138" s="79" t="s">
        <v>1678</v>
      </c>
      <c r="AJ138" s="79"/>
      <c r="AK138" s="87" t="s">
        <v>1673</v>
      </c>
      <c r="AL138" s="79" t="b">
        <v>0</v>
      </c>
      <c r="AM138" s="79">
        <v>3</v>
      </c>
      <c r="AN138" s="87" t="s">
        <v>1516</v>
      </c>
      <c r="AO138" s="79" t="s">
        <v>1681</v>
      </c>
      <c r="AP138" s="79" t="b">
        <v>0</v>
      </c>
      <c r="AQ138" s="87" t="s">
        <v>1516</v>
      </c>
      <c r="AR138" s="79" t="s">
        <v>176</v>
      </c>
      <c r="AS138" s="79">
        <v>0</v>
      </c>
      <c r="AT138" s="79">
        <v>0</v>
      </c>
      <c r="AU138" s="79"/>
      <c r="AV138" s="79"/>
      <c r="AW138" s="79"/>
      <c r="AX138" s="79"/>
      <c r="AY138" s="79"/>
      <c r="AZ138" s="79"/>
      <c r="BA138" s="79"/>
      <c r="BB138" s="79"/>
      <c r="BC138">
        <v>1</v>
      </c>
      <c r="BD138" s="78" t="str">
        <f>REPLACE(INDEX(GroupVertices[Group], MATCH(Edges27[[#This Row],[Vertex 1]],GroupVertices[Vertex],0)),1,1,"")</f>
        <v>4</v>
      </c>
      <c r="BE138" s="78" t="str">
        <f>REPLACE(INDEX(GroupVertices[Group], MATCH(Edges27[[#This Row],[Vertex 2]],GroupVertices[Vertex],0)),1,1,"")</f>
        <v>6</v>
      </c>
      <c r="BF138" s="48">
        <v>0</v>
      </c>
      <c r="BG138" s="49">
        <v>0</v>
      </c>
      <c r="BH138" s="48">
        <v>0</v>
      </c>
      <c r="BI138" s="49">
        <v>0</v>
      </c>
      <c r="BJ138" s="48">
        <v>0</v>
      </c>
      <c r="BK138" s="49">
        <v>0</v>
      </c>
      <c r="BL138" s="48">
        <v>38</v>
      </c>
      <c r="BM138" s="49">
        <v>100</v>
      </c>
      <c r="BN138" s="48">
        <v>38</v>
      </c>
    </row>
    <row r="139" spans="1:66" x14ac:dyDescent="0.25">
      <c r="A139" s="64" t="s">
        <v>267</v>
      </c>
      <c r="B139" s="64" t="s">
        <v>292</v>
      </c>
      <c r="C139" s="65"/>
      <c r="D139" s="66"/>
      <c r="E139" s="67"/>
      <c r="F139" s="68"/>
      <c r="G139" s="65"/>
      <c r="H139" s="69"/>
      <c r="I139" s="70"/>
      <c r="J139" s="70"/>
      <c r="K139" s="34" t="s">
        <v>65</v>
      </c>
      <c r="L139" s="77">
        <v>182</v>
      </c>
      <c r="M139" s="77"/>
      <c r="N139" s="72"/>
      <c r="O139" s="79" t="s">
        <v>315</v>
      </c>
      <c r="P139" s="81">
        <v>43853.335914351854</v>
      </c>
      <c r="Q139" s="79" t="s">
        <v>402</v>
      </c>
      <c r="R139" s="79"/>
      <c r="S139" s="79"/>
      <c r="T139" s="79" t="s">
        <v>509</v>
      </c>
      <c r="U139" s="79"/>
      <c r="V139" s="82" t="s">
        <v>725</v>
      </c>
      <c r="W139" s="81">
        <v>43853.335914351854</v>
      </c>
      <c r="X139" s="85">
        <v>43853</v>
      </c>
      <c r="Y139" s="87" t="s">
        <v>879</v>
      </c>
      <c r="Z139" s="82" t="s">
        <v>1181</v>
      </c>
      <c r="AA139" s="79"/>
      <c r="AB139" s="79"/>
      <c r="AC139" s="87" t="s">
        <v>1495</v>
      </c>
      <c r="AD139" s="79"/>
      <c r="AE139" s="79" t="b">
        <v>0</v>
      </c>
      <c r="AF139" s="79">
        <v>0</v>
      </c>
      <c r="AG139" s="87" t="s">
        <v>1673</v>
      </c>
      <c r="AH139" s="79" t="b">
        <v>0</v>
      </c>
      <c r="AI139" s="79" t="s">
        <v>1678</v>
      </c>
      <c r="AJ139" s="79"/>
      <c r="AK139" s="87" t="s">
        <v>1673</v>
      </c>
      <c r="AL139" s="79" t="b">
        <v>0</v>
      </c>
      <c r="AM139" s="79">
        <v>1</v>
      </c>
      <c r="AN139" s="87" t="s">
        <v>1554</v>
      </c>
      <c r="AO139" s="79" t="s">
        <v>1681</v>
      </c>
      <c r="AP139" s="79" t="b">
        <v>0</v>
      </c>
      <c r="AQ139" s="87" t="s">
        <v>1554</v>
      </c>
      <c r="AR139" s="79" t="s">
        <v>176</v>
      </c>
      <c r="AS139" s="79">
        <v>0</v>
      </c>
      <c r="AT139" s="79">
        <v>0</v>
      </c>
      <c r="AU139" s="79"/>
      <c r="AV139" s="79"/>
      <c r="AW139" s="79"/>
      <c r="AX139" s="79"/>
      <c r="AY139" s="79"/>
      <c r="AZ139" s="79"/>
      <c r="BA139" s="79"/>
      <c r="BB139" s="79"/>
      <c r="BC139">
        <v>2</v>
      </c>
      <c r="BD139" s="78" t="str">
        <f>REPLACE(INDEX(GroupVertices[Group], MATCH(Edges27[[#This Row],[Vertex 1]],GroupVertices[Vertex],0)),1,1,"")</f>
        <v>4</v>
      </c>
      <c r="BE139" s="78" t="str">
        <f>REPLACE(INDEX(GroupVertices[Group], MATCH(Edges27[[#This Row],[Vertex 2]],GroupVertices[Vertex],0)),1,1,"")</f>
        <v>2</v>
      </c>
      <c r="BF139" s="48">
        <v>1</v>
      </c>
      <c r="BG139" s="49">
        <v>2.5</v>
      </c>
      <c r="BH139" s="48">
        <v>0</v>
      </c>
      <c r="BI139" s="49">
        <v>0</v>
      </c>
      <c r="BJ139" s="48">
        <v>0</v>
      </c>
      <c r="BK139" s="49">
        <v>0</v>
      </c>
      <c r="BL139" s="48">
        <v>39</v>
      </c>
      <c r="BM139" s="49">
        <v>97.5</v>
      </c>
      <c r="BN139" s="48">
        <v>40</v>
      </c>
    </row>
    <row r="140" spans="1:66" x14ac:dyDescent="0.25">
      <c r="A140" s="64" t="s">
        <v>267</v>
      </c>
      <c r="B140" s="64" t="s">
        <v>286</v>
      </c>
      <c r="C140" s="65"/>
      <c r="D140" s="66"/>
      <c r="E140" s="67"/>
      <c r="F140" s="68"/>
      <c r="G140" s="65"/>
      <c r="H140" s="69"/>
      <c r="I140" s="70"/>
      <c r="J140" s="70"/>
      <c r="K140" s="34" t="s">
        <v>65</v>
      </c>
      <c r="L140" s="77">
        <v>183</v>
      </c>
      <c r="M140" s="77"/>
      <c r="N140" s="72"/>
      <c r="O140" s="79" t="s">
        <v>313</v>
      </c>
      <c r="P140" s="81">
        <v>43853.336018518516</v>
      </c>
      <c r="Q140" s="79" t="s">
        <v>403</v>
      </c>
      <c r="R140" s="82" t="s">
        <v>473</v>
      </c>
      <c r="S140" s="79" t="s">
        <v>501</v>
      </c>
      <c r="T140" s="79" t="s">
        <v>509</v>
      </c>
      <c r="U140" s="82" t="s">
        <v>584</v>
      </c>
      <c r="V140" s="82" t="s">
        <v>584</v>
      </c>
      <c r="W140" s="81">
        <v>43853.336018518516</v>
      </c>
      <c r="X140" s="85">
        <v>43853</v>
      </c>
      <c r="Y140" s="87" t="s">
        <v>880</v>
      </c>
      <c r="Z140" s="82" t="s">
        <v>1182</v>
      </c>
      <c r="AA140" s="79"/>
      <c r="AB140" s="79"/>
      <c r="AC140" s="87" t="s">
        <v>1496</v>
      </c>
      <c r="AD140" s="79"/>
      <c r="AE140" s="79" t="b">
        <v>0</v>
      </c>
      <c r="AF140" s="79">
        <v>0</v>
      </c>
      <c r="AG140" s="87" t="s">
        <v>1673</v>
      </c>
      <c r="AH140" s="79" t="b">
        <v>0</v>
      </c>
      <c r="AI140" s="79" t="s">
        <v>1678</v>
      </c>
      <c r="AJ140" s="79"/>
      <c r="AK140" s="87" t="s">
        <v>1673</v>
      </c>
      <c r="AL140" s="79" t="b">
        <v>0</v>
      </c>
      <c r="AM140" s="79">
        <v>1</v>
      </c>
      <c r="AN140" s="87" t="s">
        <v>1665</v>
      </c>
      <c r="AO140" s="79" t="s">
        <v>1681</v>
      </c>
      <c r="AP140" s="79" t="b">
        <v>0</v>
      </c>
      <c r="AQ140" s="87" t="s">
        <v>1665</v>
      </c>
      <c r="AR140" s="79" t="s">
        <v>176</v>
      </c>
      <c r="AS140" s="79">
        <v>0</v>
      </c>
      <c r="AT140" s="79">
        <v>0</v>
      </c>
      <c r="AU140" s="79"/>
      <c r="AV140" s="79"/>
      <c r="AW140" s="79"/>
      <c r="AX140" s="79"/>
      <c r="AY140" s="79"/>
      <c r="AZ140" s="79"/>
      <c r="BA140" s="79"/>
      <c r="BB140" s="79"/>
      <c r="BC140">
        <v>3</v>
      </c>
      <c r="BD140" s="78" t="str">
        <f>REPLACE(INDEX(GroupVertices[Group], MATCH(Edges27[[#This Row],[Vertex 1]],GroupVertices[Vertex],0)),1,1,"")</f>
        <v>4</v>
      </c>
      <c r="BE140" s="78" t="str">
        <f>REPLACE(INDEX(GroupVertices[Group], MATCH(Edges27[[#This Row],[Vertex 2]],GroupVertices[Vertex],0)),1,1,"")</f>
        <v>3</v>
      </c>
      <c r="BF140" s="48">
        <v>0</v>
      </c>
      <c r="BG140" s="49">
        <v>0</v>
      </c>
      <c r="BH140" s="48">
        <v>0</v>
      </c>
      <c r="BI140" s="49">
        <v>0</v>
      </c>
      <c r="BJ140" s="48">
        <v>0</v>
      </c>
      <c r="BK140" s="49">
        <v>0</v>
      </c>
      <c r="BL140" s="48">
        <v>7</v>
      </c>
      <c r="BM140" s="49">
        <v>100</v>
      </c>
      <c r="BN140" s="48">
        <v>7</v>
      </c>
    </row>
    <row r="141" spans="1:66" x14ac:dyDescent="0.25">
      <c r="A141" s="64" t="s">
        <v>267</v>
      </c>
      <c r="B141" s="64" t="s">
        <v>279</v>
      </c>
      <c r="C141" s="65"/>
      <c r="D141" s="66"/>
      <c r="E141" s="67"/>
      <c r="F141" s="68"/>
      <c r="G141" s="65"/>
      <c r="H141" s="69"/>
      <c r="I141" s="70"/>
      <c r="J141" s="70"/>
      <c r="K141" s="34" t="s">
        <v>65</v>
      </c>
      <c r="L141" s="77">
        <v>184</v>
      </c>
      <c r="M141" s="77"/>
      <c r="N141" s="72"/>
      <c r="O141" s="79" t="s">
        <v>313</v>
      </c>
      <c r="P141" s="81">
        <v>43853.336087962962</v>
      </c>
      <c r="Q141" s="79" t="s">
        <v>340</v>
      </c>
      <c r="R141" s="79"/>
      <c r="S141" s="79"/>
      <c r="T141" s="79"/>
      <c r="U141" s="79"/>
      <c r="V141" s="82" t="s">
        <v>725</v>
      </c>
      <c r="W141" s="81">
        <v>43853.336087962962</v>
      </c>
      <c r="X141" s="85">
        <v>43853</v>
      </c>
      <c r="Y141" s="87" t="s">
        <v>881</v>
      </c>
      <c r="Z141" s="82" t="s">
        <v>1183</v>
      </c>
      <c r="AA141" s="79"/>
      <c r="AB141" s="79"/>
      <c r="AC141" s="87" t="s">
        <v>1497</v>
      </c>
      <c r="AD141" s="79"/>
      <c r="AE141" s="79" t="b">
        <v>0</v>
      </c>
      <c r="AF141" s="79">
        <v>0</v>
      </c>
      <c r="AG141" s="87" t="s">
        <v>1673</v>
      </c>
      <c r="AH141" s="79" t="b">
        <v>0</v>
      </c>
      <c r="AI141" s="79" t="s">
        <v>1678</v>
      </c>
      <c r="AJ141" s="79"/>
      <c r="AK141" s="87" t="s">
        <v>1673</v>
      </c>
      <c r="AL141" s="79" t="b">
        <v>0</v>
      </c>
      <c r="AM141" s="79">
        <v>2</v>
      </c>
      <c r="AN141" s="87" t="s">
        <v>1550</v>
      </c>
      <c r="AO141" s="79" t="s">
        <v>1681</v>
      </c>
      <c r="AP141" s="79" t="b">
        <v>0</v>
      </c>
      <c r="AQ141" s="87" t="s">
        <v>1550</v>
      </c>
      <c r="AR141" s="79" t="s">
        <v>176</v>
      </c>
      <c r="AS141" s="79">
        <v>0</v>
      </c>
      <c r="AT141" s="79">
        <v>0</v>
      </c>
      <c r="AU141" s="79"/>
      <c r="AV141" s="79"/>
      <c r="AW141" s="79"/>
      <c r="AX141" s="79"/>
      <c r="AY141" s="79"/>
      <c r="AZ141" s="79"/>
      <c r="BA141" s="79"/>
      <c r="BB141" s="79"/>
      <c r="BC141">
        <v>2</v>
      </c>
      <c r="BD141" s="78" t="str">
        <f>REPLACE(INDEX(GroupVertices[Group], MATCH(Edges27[[#This Row],[Vertex 1]],GroupVertices[Vertex],0)),1,1,"")</f>
        <v>4</v>
      </c>
      <c r="BE141" s="78" t="str">
        <f>REPLACE(INDEX(GroupVertices[Group], MATCH(Edges27[[#This Row],[Vertex 2]],GroupVertices[Vertex],0)),1,1,"")</f>
        <v>2</v>
      </c>
      <c r="BF141" s="48">
        <v>0</v>
      </c>
      <c r="BG141" s="49">
        <v>0</v>
      </c>
      <c r="BH141" s="48">
        <v>1</v>
      </c>
      <c r="BI141" s="49">
        <v>2.7027027027027026</v>
      </c>
      <c r="BJ141" s="48">
        <v>0</v>
      </c>
      <c r="BK141" s="49">
        <v>0</v>
      </c>
      <c r="BL141" s="48">
        <v>36</v>
      </c>
      <c r="BM141" s="49">
        <v>97.297297297297291</v>
      </c>
      <c r="BN141" s="48">
        <v>37</v>
      </c>
    </row>
    <row r="142" spans="1:66" x14ac:dyDescent="0.25">
      <c r="A142" s="64" t="s">
        <v>267</v>
      </c>
      <c r="B142" s="64" t="s">
        <v>277</v>
      </c>
      <c r="C142" s="65"/>
      <c r="D142" s="66"/>
      <c r="E142" s="67"/>
      <c r="F142" s="68"/>
      <c r="G142" s="65"/>
      <c r="H142" s="69"/>
      <c r="I142" s="70"/>
      <c r="J142" s="70"/>
      <c r="K142" s="34" t="s">
        <v>65</v>
      </c>
      <c r="L142" s="77">
        <v>185</v>
      </c>
      <c r="M142" s="77"/>
      <c r="N142" s="72"/>
      <c r="O142" s="79" t="s">
        <v>315</v>
      </c>
      <c r="P142" s="81">
        <v>43853.336111111108</v>
      </c>
      <c r="Q142" s="79" t="s">
        <v>333</v>
      </c>
      <c r="R142" s="79"/>
      <c r="S142" s="79"/>
      <c r="T142" s="79" t="s">
        <v>514</v>
      </c>
      <c r="U142" s="79"/>
      <c r="V142" s="82" t="s">
        <v>725</v>
      </c>
      <c r="W142" s="81">
        <v>43853.336111111108</v>
      </c>
      <c r="X142" s="85">
        <v>43853</v>
      </c>
      <c r="Y142" s="87" t="s">
        <v>882</v>
      </c>
      <c r="Z142" s="82" t="s">
        <v>1184</v>
      </c>
      <c r="AA142" s="79"/>
      <c r="AB142" s="79"/>
      <c r="AC142" s="87" t="s">
        <v>1498</v>
      </c>
      <c r="AD142" s="79"/>
      <c r="AE142" s="79" t="b">
        <v>0</v>
      </c>
      <c r="AF142" s="79">
        <v>0</v>
      </c>
      <c r="AG142" s="87" t="s">
        <v>1673</v>
      </c>
      <c r="AH142" s="79" t="b">
        <v>0</v>
      </c>
      <c r="AI142" s="79" t="s">
        <v>1678</v>
      </c>
      <c r="AJ142" s="79"/>
      <c r="AK142" s="87" t="s">
        <v>1673</v>
      </c>
      <c r="AL142" s="79" t="b">
        <v>0</v>
      </c>
      <c r="AM142" s="79">
        <v>4</v>
      </c>
      <c r="AN142" s="87" t="s">
        <v>1386</v>
      </c>
      <c r="AO142" s="79" t="s">
        <v>1681</v>
      </c>
      <c r="AP142" s="79" t="b">
        <v>0</v>
      </c>
      <c r="AQ142" s="87" t="s">
        <v>1386</v>
      </c>
      <c r="AR142" s="79" t="s">
        <v>176</v>
      </c>
      <c r="AS142" s="79">
        <v>0</v>
      </c>
      <c r="AT142" s="79">
        <v>0</v>
      </c>
      <c r="AU142" s="79"/>
      <c r="AV142" s="79"/>
      <c r="AW142" s="79"/>
      <c r="AX142" s="79"/>
      <c r="AY142" s="79"/>
      <c r="AZ142" s="79"/>
      <c r="BA142" s="79"/>
      <c r="BB142" s="79"/>
      <c r="BC142">
        <v>3</v>
      </c>
      <c r="BD142" s="78" t="str">
        <f>REPLACE(INDEX(GroupVertices[Group], MATCH(Edges27[[#This Row],[Vertex 1]],GroupVertices[Vertex],0)),1,1,"")</f>
        <v>4</v>
      </c>
      <c r="BE142" s="78" t="str">
        <f>REPLACE(INDEX(GroupVertices[Group], MATCH(Edges27[[#This Row],[Vertex 2]],GroupVertices[Vertex],0)),1,1,"")</f>
        <v>1</v>
      </c>
      <c r="BF142" s="48">
        <v>0</v>
      </c>
      <c r="BG142" s="49">
        <v>0</v>
      </c>
      <c r="BH142" s="48">
        <v>0</v>
      </c>
      <c r="BI142" s="49">
        <v>0</v>
      </c>
      <c r="BJ142" s="48">
        <v>0</v>
      </c>
      <c r="BK142" s="49">
        <v>0</v>
      </c>
      <c r="BL142" s="48">
        <v>11</v>
      </c>
      <c r="BM142" s="49">
        <v>100</v>
      </c>
      <c r="BN142" s="48">
        <v>11</v>
      </c>
    </row>
    <row r="143" spans="1:66" x14ac:dyDescent="0.25">
      <c r="A143" s="64" t="s">
        <v>267</v>
      </c>
      <c r="B143" s="64" t="s">
        <v>289</v>
      </c>
      <c r="C143" s="65"/>
      <c r="D143" s="66"/>
      <c r="E143" s="67"/>
      <c r="F143" s="68"/>
      <c r="G143" s="65"/>
      <c r="H143" s="69"/>
      <c r="I143" s="70"/>
      <c r="J143" s="70"/>
      <c r="K143" s="34" t="s">
        <v>65</v>
      </c>
      <c r="L143" s="77">
        <v>186</v>
      </c>
      <c r="M143" s="77"/>
      <c r="N143" s="72"/>
      <c r="O143" s="79" t="s">
        <v>313</v>
      </c>
      <c r="P143" s="81">
        <v>43853.336226851854</v>
      </c>
      <c r="Q143" s="79" t="s">
        <v>336</v>
      </c>
      <c r="R143" s="79"/>
      <c r="S143" s="79"/>
      <c r="T143" s="79" t="s">
        <v>509</v>
      </c>
      <c r="U143" s="79"/>
      <c r="V143" s="82" t="s">
        <v>725</v>
      </c>
      <c r="W143" s="81">
        <v>43853.336226851854</v>
      </c>
      <c r="X143" s="85">
        <v>43853</v>
      </c>
      <c r="Y143" s="87" t="s">
        <v>883</v>
      </c>
      <c r="Z143" s="82" t="s">
        <v>1185</v>
      </c>
      <c r="AA143" s="79"/>
      <c r="AB143" s="79"/>
      <c r="AC143" s="87" t="s">
        <v>1499</v>
      </c>
      <c r="AD143" s="79"/>
      <c r="AE143" s="79" t="b">
        <v>0</v>
      </c>
      <c r="AF143" s="79">
        <v>0</v>
      </c>
      <c r="AG143" s="87" t="s">
        <v>1673</v>
      </c>
      <c r="AH143" s="79" t="b">
        <v>0</v>
      </c>
      <c r="AI143" s="79" t="s">
        <v>1678</v>
      </c>
      <c r="AJ143" s="79"/>
      <c r="AK143" s="87" t="s">
        <v>1673</v>
      </c>
      <c r="AL143" s="79" t="b">
        <v>0</v>
      </c>
      <c r="AM143" s="79">
        <v>3</v>
      </c>
      <c r="AN143" s="87" t="s">
        <v>1586</v>
      </c>
      <c r="AO143" s="79" t="s">
        <v>1681</v>
      </c>
      <c r="AP143" s="79" t="b">
        <v>0</v>
      </c>
      <c r="AQ143" s="87" t="s">
        <v>1586</v>
      </c>
      <c r="AR143" s="79" t="s">
        <v>176</v>
      </c>
      <c r="AS143" s="79">
        <v>0</v>
      </c>
      <c r="AT143" s="79">
        <v>0</v>
      </c>
      <c r="AU143" s="79"/>
      <c r="AV143" s="79"/>
      <c r="AW143" s="79"/>
      <c r="AX143" s="79"/>
      <c r="AY143" s="79"/>
      <c r="AZ143" s="79"/>
      <c r="BA143" s="79"/>
      <c r="BB143" s="79"/>
      <c r="BC143">
        <v>4</v>
      </c>
      <c r="BD143" s="78" t="str">
        <f>REPLACE(INDEX(GroupVertices[Group], MATCH(Edges27[[#This Row],[Vertex 1]],GroupVertices[Vertex],0)),1,1,"")</f>
        <v>4</v>
      </c>
      <c r="BE143" s="78" t="str">
        <f>REPLACE(INDEX(GroupVertices[Group], MATCH(Edges27[[#This Row],[Vertex 2]],GroupVertices[Vertex],0)),1,1,"")</f>
        <v>5</v>
      </c>
      <c r="BF143" s="48">
        <v>0</v>
      </c>
      <c r="BG143" s="49">
        <v>0</v>
      </c>
      <c r="BH143" s="48">
        <v>0</v>
      </c>
      <c r="BI143" s="49">
        <v>0</v>
      </c>
      <c r="BJ143" s="48">
        <v>0</v>
      </c>
      <c r="BK143" s="49">
        <v>0</v>
      </c>
      <c r="BL143" s="48">
        <v>21</v>
      </c>
      <c r="BM143" s="49">
        <v>100</v>
      </c>
      <c r="BN143" s="48">
        <v>21</v>
      </c>
    </row>
    <row r="144" spans="1:66" x14ac:dyDescent="0.25">
      <c r="A144" s="64" t="s">
        <v>267</v>
      </c>
      <c r="B144" s="64" t="s">
        <v>289</v>
      </c>
      <c r="C144" s="65"/>
      <c r="D144" s="66"/>
      <c r="E144" s="67"/>
      <c r="F144" s="68"/>
      <c r="G144" s="65"/>
      <c r="H144" s="69"/>
      <c r="I144" s="70"/>
      <c r="J144" s="70"/>
      <c r="K144" s="34" t="s">
        <v>65</v>
      </c>
      <c r="L144" s="77">
        <v>187</v>
      </c>
      <c r="M144" s="77"/>
      <c r="N144" s="72"/>
      <c r="O144" s="79" t="s">
        <v>313</v>
      </c>
      <c r="P144" s="81">
        <v>43853.336261574077</v>
      </c>
      <c r="Q144" s="79" t="s">
        <v>404</v>
      </c>
      <c r="R144" s="79"/>
      <c r="S144" s="79"/>
      <c r="T144" s="79" t="s">
        <v>509</v>
      </c>
      <c r="U144" s="79"/>
      <c r="V144" s="82" t="s">
        <v>725</v>
      </c>
      <c r="W144" s="81">
        <v>43853.336261574077</v>
      </c>
      <c r="X144" s="85">
        <v>43853</v>
      </c>
      <c r="Y144" s="87" t="s">
        <v>884</v>
      </c>
      <c r="Z144" s="82" t="s">
        <v>1186</v>
      </c>
      <c r="AA144" s="79"/>
      <c r="AB144" s="79"/>
      <c r="AC144" s="87" t="s">
        <v>1500</v>
      </c>
      <c r="AD144" s="79"/>
      <c r="AE144" s="79" t="b">
        <v>0</v>
      </c>
      <c r="AF144" s="79">
        <v>0</v>
      </c>
      <c r="AG144" s="87" t="s">
        <v>1673</v>
      </c>
      <c r="AH144" s="79" t="b">
        <v>0</v>
      </c>
      <c r="AI144" s="79" t="s">
        <v>1678</v>
      </c>
      <c r="AJ144" s="79"/>
      <c r="AK144" s="87" t="s">
        <v>1673</v>
      </c>
      <c r="AL144" s="79" t="b">
        <v>0</v>
      </c>
      <c r="AM144" s="79">
        <v>1</v>
      </c>
      <c r="AN144" s="87" t="s">
        <v>1584</v>
      </c>
      <c r="AO144" s="79" t="s">
        <v>1681</v>
      </c>
      <c r="AP144" s="79" t="b">
        <v>0</v>
      </c>
      <c r="AQ144" s="87" t="s">
        <v>1584</v>
      </c>
      <c r="AR144" s="79" t="s">
        <v>176</v>
      </c>
      <c r="AS144" s="79">
        <v>0</v>
      </c>
      <c r="AT144" s="79">
        <v>0</v>
      </c>
      <c r="AU144" s="79"/>
      <c r="AV144" s="79"/>
      <c r="AW144" s="79"/>
      <c r="AX144" s="79"/>
      <c r="AY144" s="79"/>
      <c r="AZ144" s="79"/>
      <c r="BA144" s="79"/>
      <c r="BB144" s="79"/>
      <c r="BC144">
        <v>4</v>
      </c>
      <c r="BD144" s="78" t="str">
        <f>REPLACE(INDEX(GroupVertices[Group], MATCH(Edges27[[#This Row],[Vertex 1]],GroupVertices[Vertex],0)),1,1,"")</f>
        <v>4</v>
      </c>
      <c r="BE144" s="78" t="str">
        <f>REPLACE(INDEX(GroupVertices[Group], MATCH(Edges27[[#This Row],[Vertex 2]],GroupVertices[Vertex],0)),1,1,"")</f>
        <v>5</v>
      </c>
      <c r="BF144" s="48">
        <v>0</v>
      </c>
      <c r="BG144" s="49">
        <v>0</v>
      </c>
      <c r="BH144" s="48">
        <v>0</v>
      </c>
      <c r="BI144" s="49">
        <v>0</v>
      </c>
      <c r="BJ144" s="48">
        <v>0</v>
      </c>
      <c r="BK144" s="49">
        <v>0</v>
      </c>
      <c r="BL144" s="48">
        <v>27</v>
      </c>
      <c r="BM144" s="49">
        <v>100</v>
      </c>
      <c r="BN144" s="48">
        <v>27</v>
      </c>
    </row>
    <row r="145" spans="1:66" x14ac:dyDescent="0.25">
      <c r="A145" s="64" t="s">
        <v>267</v>
      </c>
      <c r="B145" s="64" t="s">
        <v>282</v>
      </c>
      <c r="C145" s="65"/>
      <c r="D145" s="66"/>
      <c r="E145" s="67"/>
      <c r="F145" s="68"/>
      <c r="G145" s="65"/>
      <c r="H145" s="69"/>
      <c r="I145" s="70"/>
      <c r="J145" s="70"/>
      <c r="K145" s="34" t="s">
        <v>65</v>
      </c>
      <c r="L145" s="77">
        <v>188</v>
      </c>
      <c r="M145" s="77"/>
      <c r="N145" s="72"/>
      <c r="O145" s="79" t="s">
        <v>315</v>
      </c>
      <c r="P145" s="81">
        <v>43853.336354166669</v>
      </c>
      <c r="Q145" s="79" t="s">
        <v>405</v>
      </c>
      <c r="R145" s="79"/>
      <c r="S145" s="79"/>
      <c r="T145" s="79"/>
      <c r="U145" s="79"/>
      <c r="V145" s="82" t="s">
        <v>725</v>
      </c>
      <c r="W145" s="81">
        <v>43853.336354166669</v>
      </c>
      <c r="X145" s="85">
        <v>43853</v>
      </c>
      <c r="Y145" s="87" t="s">
        <v>885</v>
      </c>
      <c r="Z145" s="82" t="s">
        <v>1187</v>
      </c>
      <c r="AA145" s="79"/>
      <c r="AB145" s="79"/>
      <c r="AC145" s="87" t="s">
        <v>1501</v>
      </c>
      <c r="AD145" s="79"/>
      <c r="AE145" s="79" t="b">
        <v>0</v>
      </c>
      <c r="AF145" s="79">
        <v>0</v>
      </c>
      <c r="AG145" s="87" t="s">
        <v>1673</v>
      </c>
      <c r="AH145" s="79" t="b">
        <v>0</v>
      </c>
      <c r="AI145" s="79" t="s">
        <v>1678</v>
      </c>
      <c r="AJ145" s="79"/>
      <c r="AK145" s="87" t="s">
        <v>1673</v>
      </c>
      <c r="AL145" s="79" t="b">
        <v>0</v>
      </c>
      <c r="AM145" s="79">
        <v>5</v>
      </c>
      <c r="AN145" s="87" t="s">
        <v>1567</v>
      </c>
      <c r="AO145" s="79" t="s">
        <v>1681</v>
      </c>
      <c r="AP145" s="79" t="b">
        <v>0</v>
      </c>
      <c r="AQ145" s="87" t="s">
        <v>1567</v>
      </c>
      <c r="AR145" s="79" t="s">
        <v>176</v>
      </c>
      <c r="AS145" s="79">
        <v>0</v>
      </c>
      <c r="AT145" s="79">
        <v>0</v>
      </c>
      <c r="AU145" s="79"/>
      <c r="AV145" s="79"/>
      <c r="AW145" s="79"/>
      <c r="AX145" s="79"/>
      <c r="AY145" s="79"/>
      <c r="AZ145" s="79"/>
      <c r="BA145" s="79"/>
      <c r="BB145" s="79"/>
      <c r="BC145">
        <v>1</v>
      </c>
      <c r="BD145" s="78" t="str">
        <f>REPLACE(INDEX(GroupVertices[Group], MATCH(Edges27[[#This Row],[Vertex 1]],GroupVertices[Vertex],0)),1,1,"")</f>
        <v>4</v>
      </c>
      <c r="BE145" s="78" t="str">
        <f>REPLACE(INDEX(GroupVertices[Group], MATCH(Edges27[[#This Row],[Vertex 2]],GroupVertices[Vertex],0)),1,1,"")</f>
        <v>3</v>
      </c>
      <c r="BF145" s="48">
        <v>0</v>
      </c>
      <c r="BG145" s="49">
        <v>0</v>
      </c>
      <c r="BH145" s="48">
        <v>0</v>
      </c>
      <c r="BI145" s="49">
        <v>0</v>
      </c>
      <c r="BJ145" s="48">
        <v>0</v>
      </c>
      <c r="BK145" s="49">
        <v>0</v>
      </c>
      <c r="BL145" s="48">
        <v>20</v>
      </c>
      <c r="BM145" s="49">
        <v>100</v>
      </c>
      <c r="BN145" s="48">
        <v>20</v>
      </c>
    </row>
    <row r="146" spans="1:66" x14ac:dyDescent="0.25">
      <c r="A146" s="64" t="s">
        <v>271</v>
      </c>
      <c r="B146" s="64" t="s">
        <v>271</v>
      </c>
      <c r="C146" s="65"/>
      <c r="D146" s="66"/>
      <c r="E146" s="67"/>
      <c r="F146" s="68"/>
      <c r="G146" s="65"/>
      <c r="H146" s="69"/>
      <c r="I146" s="70"/>
      <c r="J146" s="70"/>
      <c r="K146" s="34" t="s">
        <v>65</v>
      </c>
      <c r="L146" s="77">
        <v>189</v>
      </c>
      <c r="M146" s="77"/>
      <c r="N146" s="72"/>
      <c r="O146" s="79" t="s">
        <v>176</v>
      </c>
      <c r="P146" s="81">
        <v>43846.367488425924</v>
      </c>
      <c r="Q146" s="79" t="s">
        <v>319</v>
      </c>
      <c r="R146" s="82" t="s">
        <v>463</v>
      </c>
      <c r="S146" s="79" t="s">
        <v>496</v>
      </c>
      <c r="T146" s="79" t="s">
        <v>510</v>
      </c>
      <c r="U146" s="82" t="s">
        <v>585</v>
      </c>
      <c r="V146" s="82" t="s">
        <v>585</v>
      </c>
      <c r="W146" s="81">
        <v>43846.367488425924</v>
      </c>
      <c r="X146" s="85">
        <v>43846</v>
      </c>
      <c r="Y146" s="87" t="s">
        <v>886</v>
      </c>
      <c r="Z146" s="82" t="s">
        <v>1188</v>
      </c>
      <c r="AA146" s="79"/>
      <c r="AB146" s="79"/>
      <c r="AC146" s="87" t="s">
        <v>1502</v>
      </c>
      <c r="AD146" s="79"/>
      <c r="AE146" s="79" t="b">
        <v>0</v>
      </c>
      <c r="AF146" s="79">
        <v>1</v>
      </c>
      <c r="AG146" s="87" t="s">
        <v>1673</v>
      </c>
      <c r="AH146" s="79" t="b">
        <v>0</v>
      </c>
      <c r="AI146" s="79" t="s">
        <v>1678</v>
      </c>
      <c r="AJ146" s="79"/>
      <c r="AK146" s="87" t="s">
        <v>1673</v>
      </c>
      <c r="AL146" s="79" t="b">
        <v>0</v>
      </c>
      <c r="AM146" s="79">
        <v>2</v>
      </c>
      <c r="AN146" s="87" t="s">
        <v>1673</v>
      </c>
      <c r="AO146" s="79" t="s">
        <v>1686</v>
      </c>
      <c r="AP146" s="79" t="b">
        <v>0</v>
      </c>
      <c r="AQ146" s="87" t="s">
        <v>1502</v>
      </c>
      <c r="AR146" s="79" t="s">
        <v>176</v>
      </c>
      <c r="AS146" s="79">
        <v>0</v>
      </c>
      <c r="AT146" s="79">
        <v>0</v>
      </c>
      <c r="AU146" s="79"/>
      <c r="AV146" s="79"/>
      <c r="AW146" s="79"/>
      <c r="AX146" s="79"/>
      <c r="AY146" s="79"/>
      <c r="AZ146" s="79"/>
      <c r="BA146" s="79"/>
      <c r="BB146" s="79"/>
      <c r="BC146">
        <v>16</v>
      </c>
      <c r="BD146" s="78" t="str">
        <f>REPLACE(INDEX(GroupVertices[Group], MATCH(Edges27[[#This Row],[Vertex 1]],GroupVertices[Vertex],0)),1,1,"")</f>
        <v>6</v>
      </c>
      <c r="BE146" s="78" t="str">
        <f>REPLACE(INDEX(GroupVertices[Group], MATCH(Edges27[[#This Row],[Vertex 2]],GroupVertices[Vertex],0)),1,1,"")</f>
        <v>6</v>
      </c>
      <c r="BF146" s="48">
        <v>0</v>
      </c>
      <c r="BG146" s="49">
        <v>0</v>
      </c>
      <c r="BH146" s="48">
        <v>0</v>
      </c>
      <c r="BI146" s="49">
        <v>0</v>
      </c>
      <c r="BJ146" s="48">
        <v>0</v>
      </c>
      <c r="BK146" s="49">
        <v>0</v>
      </c>
      <c r="BL146" s="48">
        <v>28</v>
      </c>
      <c r="BM146" s="49">
        <v>100</v>
      </c>
      <c r="BN146" s="48">
        <v>28</v>
      </c>
    </row>
    <row r="147" spans="1:66" x14ac:dyDescent="0.25">
      <c r="A147" s="64" t="s">
        <v>271</v>
      </c>
      <c r="B147" s="64" t="s">
        <v>271</v>
      </c>
      <c r="C147" s="65"/>
      <c r="D147" s="66"/>
      <c r="E147" s="67"/>
      <c r="F147" s="68"/>
      <c r="G147" s="65"/>
      <c r="H147" s="69"/>
      <c r="I147" s="70"/>
      <c r="J147" s="70"/>
      <c r="K147" s="34" t="s">
        <v>65</v>
      </c>
      <c r="L147" s="77">
        <v>190</v>
      </c>
      <c r="M147" s="77"/>
      <c r="N147" s="72"/>
      <c r="O147" s="79" t="s">
        <v>176</v>
      </c>
      <c r="P147" s="81">
        <v>43846.794560185182</v>
      </c>
      <c r="Q147" s="79" t="s">
        <v>406</v>
      </c>
      <c r="R147" s="82" t="s">
        <v>463</v>
      </c>
      <c r="S147" s="79" t="s">
        <v>496</v>
      </c>
      <c r="T147" s="79" t="s">
        <v>537</v>
      </c>
      <c r="U147" s="82" t="s">
        <v>586</v>
      </c>
      <c r="V147" s="82" t="s">
        <v>586</v>
      </c>
      <c r="W147" s="81">
        <v>43846.794560185182</v>
      </c>
      <c r="X147" s="85">
        <v>43846</v>
      </c>
      <c r="Y147" s="87" t="s">
        <v>887</v>
      </c>
      <c r="Z147" s="82" t="s">
        <v>1189</v>
      </c>
      <c r="AA147" s="79"/>
      <c r="AB147" s="79"/>
      <c r="AC147" s="87" t="s">
        <v>1503</v>
      </c>
      <c r="AD147" s="79"/>
      <c r="AE147" s="79" t="b">
        <v>0</v>
      </c>
      <c r="AF147" s="79">
        <v>0</v>
      </c>
      <c r="AG147" s="87" t="s">
        <v>1673</v>
      </c>
      <c r="AH147" s="79" t="b">
        <v>0</v>
      </c>
      <c r="AI147" s="79" t="s">
        <v>1678</v>
      </c>
      <c r="AJ147" s="79"/>
      <c r="AK147" s="87" t="s">
        <v>1673</v>
      </c>
      <c r="AL147" s="79" t="b">
        <v>0</v>
      </c>
      <c r="AM147" s="79">
        <v>0</v>
      </c>
      <c r="AN147" s="87" t="s">
        <v>1673</v>
      </c>
      <c r="AO147" s="79" t="s">
        <v>1686</v>
      </c>
      <c r="AP147" s="79" t="b">
        <v>0</v>
      </c>
      <c r="AQ147" s="87" t="s">
        <v>1503</v>
      </c>
      <c r="AR147" s="79" t="s">
        <v>176</v>
      </c>
      <c r="AS147" s="79">
        <v>0</v>
      </c>
      <c r="AT147" s="79">
        <v>0</v>
      </c>
      <c r="AU147" s="79"/>
      <c r="AV147" s="79"/>
      <c r="AW147" s="79"/>
      <c r="AX147" s="79"/>
      <c r="AY147" s="79"/>
      <c r="AZ147" s="79"/>
      <c r="BA147" s="79"/>
      <c r="BB147" s="79"/>
      <c r="BC147">
        <v>16</v>
      </c>
      <c r="BD147" s="78" t="str">
        <f>REPLACE(INDEX(GroupVertices[Group], MATCH(Edges27[[#This Row],[Vertex 1]],GroupVertices[Vertex],0)),1,1,"")</f>
        <v>6</v>
      </c>
      <c r="BE147" s="78" t="str">
        <f>REPLACE(INDEX(GroupVertices[Group], MATCH(Edges27[[#This Row],[Vertex 2]],GroupVertices[Vertex],0)),1,1,"")</f>
        <v>6</v>
      </c>
      <c r="BF147" s="48">
        <v>0</v>
      </c>
      <c r="BG147" s="49">
        <v>0</v>
      </c>
      <c r="BH147" s="48">
        <v>0</v>
      </c>
      <c r="BI147" s="49">
        <v>0</v>
      </c>
      <c r="BJ147" s="48">
        <v>0</v>
      </c>
      <c r="BK147" s="49">
        <v>0</v>
      </c>
      <c r="BL147" s="48">
        <v>38</v>
      </c>
      <c r="BM147" s="49">
        <v>100</v>
      </c>
      <c r="BN147" s="48">
        <v>38</v>
      </c>
    </row>
    <row r="148" spans="1:66" x14ac:dyDescent="0.25">
      <c r="A148" s="64" t="s">
        <v>271</v>
      </c>
      <c r="B148" s="64" t="s">
        <v>271</v>
      </c>
      <c r="C148" s="65"/>
      <c r="D148" s="66"/>
      <c r="E148" s="67"/>
      <c r="F148" s="68"/>
      <c r="G148" s="65"/>
      <c r="H148" s="69"/>
      <c r="I148" s="70"/>
      <c r="J148" s="70"/>
      <c r="K148" s="34" t="s">
        <v>65</v>
      </c>
      <c r="L148" s="77">
        <v>191</v>
      </c>
      <c r="M148" s="77"/>
      <c r="N148" s="72"/>
      <c r="O148" s="79" t="s">
        <v>176</v>
      </c>
      <c r="P148" s="81">
        <v>43847.367488425924</v>
      </c>
      <c r="Q148" s="79" t="s">
        <v>407</v>
      </c>
      <c r="R148" s="82" t="s">
        <v>463</v>
      </c>
      <c r="S148" s="79" t="s">
        <v>496</v>
      </c>
      <c r="T148" s="79" t="s">
        <v>510</v>
      </c>
      <c r="U148" s="82" t="s">
        <v>587</v>
      </c>
      <c r="V148" s="82" t="s">
        <v>587</v>
      </c>
      <c r="W148" s="81">
        <v>43847.367488425924</v>
      </c>
      <c r="X148" s="85">
        <v>43847</v>
      </c>
      <c r="Y148" s="87" t="s">
        <v>886</v>
      </c>
      <c r="Z148" s="82" t="s">
        <v>1190</v>
      </c>
      <c r="AA148" s="79"/>
      <c r="AB148" s="79"/>
      <c r="AC148" s="87" t="s">
        <v>1504</v>
      </c>
      <c r="AD148" s="79"/>
      <c r="AE148" s="79" t="b">
        <v>0</v>
      </c>
      <c r="AF148" s="79">
        <v>0</v>
      </c>
      <c r="AG148" s="87" t="s">
        <v>1673</v>
      </c>
      <c r="AH148" s="79" t="b">
        <v>0</v>
      </c>
      <c r="AI148" s="79" t="s">
        <v>1678</v>
      </c>
      <c r="AJ148" s="79"/>
      <c r="AK148" s="87" t="s">
        <v>1673</v>
      </c>
      <c r="AL148" s="79" t="b">
        <v>0</v>
      </c>
      <c r="AM148" s="79">
        <v>0</v>
      </c>
      <c r="AN148" s="87" t="s">
        <v>1673</v>
      </c>
      <c r="AO148" s="79" t="s">
        <v>1686</v>
      </c>
      <c r="AP148" s="79" t="b">
        <v>0</v>
      </c>
      <c r="AQ148" s="87" t="s">
        <v>1504</v>
      </c>
      <c r="AR148" s="79" t="s">
        <v>176</v>
      </c>
      <c r="AS148" s="79">
        <v>0</v>
      </c>
      <c r="AT148" s="79">
        <v>0</v>
      </c>
      <c r="AU148" s="79"/>
      <c r="AV148" s="79"/>
      <c r="AW148" s="79"/>
      <c r="AX148" s="79"/>
      <c r="AY148" s="79"/>
      <c r="AZ148" s="79"/>
      <c r="BA148" s="79"/>
      <c r="BB148" s="79"/>
      <c r="BC148">
        <v>16</v>
      </c>
      <c r="BD148" s="78" t="str">
        <f>REPLACE(INDEX(GroupVertices[Group], MATCH(Edges27[[#This Row],[Vertex 1]],GroupVertices[Vertex],0)),1,1,"")</f>
        <v>6</v>
      </c>
      <c r="BE148" s="78" t="str">
        <f>REPLACE(INDEX(GroupVertices[Group], MATCH(Edges27[[#This Row],[Vertex 2]],GroupVertices[Vertex],0)),1,1,"")</f>
        <v>6</v>
      </c>
      <c r="BF148" s="48">
        <v>0</v>
      </c>
      <c r="BG148" s="49">
        <v>0</v>
      </c>
      <c r="BH148" s="48">
        <v>0</v>
      </c>
      <c r="BI148" s="49">
        <v>0</v>
      </c>
      <c r="BJ148" s="48">
        <v>0</v>
      </c>
      <c r="BK148" s="49">
        <v>0</v>
      </c>
      <c r="BL148" s="48">
        <v>28</v>
      </c>
      <c r="BM148" s="49">
        <v>100</v>
      </c>
      <c r="BN148" s="48">
        <v>28</v>
      </c>
    </row>
    <row r="149" spans="1:66" x14ac:dyDescent="0.25">
      <c r="A149" s="64" t="s">
        <v>271</v>
      </c>
      <c r="B149" s="64" t="s">
        <v>271</v>
      </c>
      <c r="C149" s="65"/>
      <c r="D149" s="66"/>
      <c r="E149" s="67"/>
      <c r="F149" s="68"/>
      <c r="G149" s="65"/>
      <c r="H149" s="69"/>
      <c r="I149" s="70"/>
      <c r="J149" s="70"/>
      <c r="K149" s="34" t="s">
        <v>65</v>
      </c>
      <c r="L149" s="77">
        <v>192</v>
      </c>
      <c r="M149" s="77"/>
      <c r="N149" s="72"/>
      <c r="O149" s="79" t="s">
        <v>176</v>
      </c>
      <c r="P149" s="81">
        <v>43847.794560185182</v>
      </c>
      <c r="Q149" s="79" t="s">
        <v>408</v>
      </c>
      <c r="R149" s="82" t="s">
        <v>463</v>
      </c>
      <c r="S149" s="79" t="s">
        <v>496</v>
      </c>
      <c r="T149" s="79" t="s">
        <v>537</v>
      </c>
      <c r="U149" s="82" t="s">
        <v>588</v>
      </c>
      <c r="V149" s="82" t="s">
        <v>588</v>
      </c>
      <c r="W149" s="81">
        <v>43847.794560185182</v>
      </c>
      <c r="X149" s="85">
        <v>43847</v>
      </c>
      <c r="Y149" s="87" t="s">
        <v>887</v>
      </c>
      <c r="Z149" s="82" t="s">
        <v>1191</v>
      </c>
      <c r="AA149" s="79"/>
      <c r="AB149" s="79"/>
      <c r="AC149" s="87" t="s">
        <v>1505</v>
      </c>
      <c r="AD149" s="79"/>
      <c r="AE149" s="79" t="b">
        <v>0</v>
      </c>
      <c r="AF149" s="79">
        <v>0</v>
      </c>
      <c r="AG149" s="87" t="s">
        <v>1673</v>
      </c>
      <c r="AH149" s="79" t="b">
        <v>0</v>
      </c>
      <c r="AI149" s="79" t="s">
        <v>1678</v>
      </c>
      <c r="AJ149" s="79"/>
      <c r="AK149" s="87" t="s">
        <v>1673</v>
      </c>
      <c r="AL149" s="79" t="b">
        <v>0</v>
      </c>
      <c r="AM149" s="79">
        <v>0</v>
      </c>
      <c r="AN149" s="87" t="s">
        <v>1673</v>
      </c>
      <c r="AO149" s="79" t="s">
        <v>1686</v>
      </c>
      <c r="AP149" s="79" t="b">
        <v>0</v>
      </c>
      <c r="AQ149" s="87" t="s">
        <v>1505</v>
      </c>
      <c r="AR149" s="79" t="s">
        <v>176</v>
      </c>
      <c r="AS149" s="79">
        <v>0</v>
      </c>
      <c r="AT149" s="79">
        <v>0</v>
      </c>
      <c r="AU149" s="79"/>
      <c r="AV149" s="79"/>
      <c r="AW149" s="79"/>
      <c r="AX149" s="79"/>
      <c r="AY149" s="79"/>
      <c r="AZ149" s="79"/>
      <c r="BA149" s="79"/>
      <c r="BB149" s="79"/>
      <c r="BC149">
        <v>16</v>
      </c>
      <c r="BD149" s="78" t="str">
        <f>REPLACE(INDEX(GroupVertices[Group], MATCH(Edges27[[#This Row],[Vertex 1]],GroupVertices[Vertex],0)),1,1,"")</f>
        <v>6</v>
      </c>
      <c r="BE149" s="78" t="str">
        <f>REPLACE(INDEX(GroupVertices[Group], MATCH(Edges27[[#This Row],[Vertex 2]],GroupVertices[Vertex],0)),1,1,"")</f>
        <v>6</v>
      </c>
      <c r="BF149" s="48">
        <v>0</v>
      </c>
      <c r="BG149" s="49">
        <v>0</v>
      </c>
      <c r="BH149" s="48">
        <v>0</v>
      </c>
      <c r="BI149" s="49">
        <v>0</v>
      </c>
      <c r="BJ149" s="48">
        <v>0</v>
      </c>
      <c r="BK149" s="49">
        <v>0</v>
      </c>
      <c r="BL149" s="48">
        <v>38</v>
      </c>
      <c r="BM149" s="49">
        <v>100</v>
      </c>
      <c r="BN149" s="48">
        <v>38</v>
      </c>
    </row>
    <row r="150" spans="1:66" x14ac:dyDescent="0.25">
      <c r="A150" s="64" t="s">
        <v>271</v>
      </c>
      <c r="B150" s="64" t="s">
        <v>271</v>
      </c>
      <c r="C150" s="65"/>
      <c r="D150" s="66"/>
      <c r="E150" s="67"/>
      <c r="F150" s="68"/>
      <c r="G150" s="65"/>
      <c r="H150" s="69"/>
      <c r="I150" s="70"/>
      <c r="J150" s="70"/>
      <c r="K150" s="34" t="s">
        <v>65</v>
      </c>
      <c r="L150" s="77">
        <v>193</v>
      </c>
      <c r="M150" s="77"/>
      <c r="N150" s="72"/>
      <c r="O150" s="79" t="s">
        <v>176</v>
      </c>
      <c r="P150" s="81">
        <v>43848.367476851854</v>
      </c>
      <c r="Q150" s="79" t="s">
        <v>409</v>
      </c>
      <c r="R150" s="82" t="s">
        <v>463</v>
      </c>
      <c r="S150" s="79" t="s">
        <v>496</v>
      </c>
      <c r="T150" s="79" t="s">
        <v>510</v>
      </c>
      <c r="U150" s="82" t="s">
        <v>589</v>
      </c>
      <c r="V150" s="82" t="s">
        <v>589</v>
      </c>
      <c r="W150" s="81">
        <v>43848.367476851854</v>
      </c>
      <c r="X150" s="85">
        <v>43848</v>
      </c>
      <c r="Y150" s="87" t="s">
        <v>888</v>
      </c>
      <c r="Z150" s="82" t="s">
        <v>1192</v>
      </c>
      <c r="AA150" s="79"/>
      <c r="AB150" s="79"/>
      <c r="AC150" s="87" t="s">
        <v>1506</v>
      </c>
      <c r="AD150" s="79"/>
      <c r="AE150" s="79" t="b">
        <v>0</v>
      </c>
      <c r="AF150" s="79">
        <v>0</v>
      </c>
      <c r="AG150" s="87" t="s">
        <v>1673</v>
      </c>
      <c r="AH150" s="79" t="b">
        <v>0</v>
      </c>
      <c r="AI150" s="79" t="s">
        <v>1678</v>
      </c>
      <c r="AJ150" s="79"/>
      <c r="AK150" s="87" t="s">
        <v>1673</v>
      </c>
      <c r="AL150" s="79" t="b">
        <v>0</v>
      </c>
      <c r="AM150" s="79">
        <v>0</v>
      </c>
      <c r="AN150" s="87" t="s">
        <v>1673</v>
      </c>
      <c r="AO150" s="79" t="s">
        <v>1686</v>
      </c>
      <c r="AP150" s="79" t="b">
        <v>0</v>
      </c>
      <c r="AQ150" s="87" t="s">
        <v>1506</v>
      </c>
      <c r="AR150" s="79" t="s">
        <v>176</v>
      </c>
      <c r="AS150" s="79">
        <v>0</v>
      </c>
      <c r="AT150" s="79">
        <v>0</v>
      </c>
      <c r="AU150" s="79"/>
      <c r="AV150" s="79"/>
      <c r="AW150" s="79"/>
      <c r="AX150" s="79"/>
      <c r="AY150" s="79"/>
      <c r="AZ150" s="79"/>
      <c r="BA150" s="79"/>
      <c r="BB150" s="79"/>
      <c r="BC150">
        <v>16</v>
      </c>
      <c r="BD150" s="78" t="str">
        <f>REPLACE(INDEX(GroupVertices[Group], MATCH(Edges27[[#This Row],[Vertex 1]],GroupVertices[Vertex],0)),1,1,"")</f>
        <v>6</v>
      </c>
      <c r="BE150" s="78" t="str">
        <f>REPLACE(INDEX(GroupVertices[Group], MATCH(Edges27[[#This Row],[Vertex 2]],GroupVertices[Vertex],0)),1,1,"")</f>
        <v>6</v>
      </c>
      <c r="BF150" s="48">
        <v>0</v>
      </c>
      <c r="BG150" s="49">
        <v>0</v>
      </c>
      <c r="BH150" s="48">
        <v>0</v>
      </c>
      <c r="BI150" s="49">
        <v>0</v>
      </c>
      <c r="BJ150" s="48">
        <v>0</v>
      </c>
      <c r="BK150" s="49">
        <v>0</v>
      </c>
      <c r="BL150" s="48">
        <v>28</v>
      </c>
      <c r="BM150" s="49">
        <v>100</v>
      </c>
      <c r="BN150" s="48">
        <v>28</v>
      </c>
    </row>
    <row r="151" spans="1:66" x14ac:dyDescent="0.25">
      <c r="A151" s="64" t="s">
        <v>271</v>
      </c>
      <c r="B151" s="64" t="s">
        <v>271</v>
      </c>
      <c r="C151" s="65"/>
      <c r="D151" s="66"/>
      <c r="E151" s="67"/>
      <c r="F151" s="68"/>
      <c r="G151" s="65"/>
      <c r="H151" s="69"/>
      <c r="I151" s="70"/>
      <c r="J151" s="70"/>
      <c r="K151" s="34" t="s">
        <v>65</v>
      </c>
      <c r="L151" s="77">
        <v>194</v>
      </c>
      <c r="M151" s="77"/>
      <c r="N151" s="72"/>
      <c r="O151" s="79" t="s">
        <v>176</v>
      </c>
      <c r="P151" s="81">
        <v>43848.794548611113</v>
      </c>
      <c r="Q151" s="79" t="s">
        <v>378</v>
      </c>
      <c r="R151" s="82" t="s">
        <v>463</v>
      </c>
      <c r="S151" s="79" t="s">
        <v>496</v>
      </c>
      <c r="T151" s="79" t="s">
        <v>537</v>
      </c>
      <c r="U151" s="82" t="s">
        <v>590</v>
      </c>
      <c r="V151" s="82" t="s">
        <v>590</v>
      </c>
      <c r="W151" s="81">
        <v>43848.794548611113</v>
      </c>
      <c r="X151" s="85">
        <v>43848</v>
      </c>
      <c r="Y151" s="87" t="s">
        <v>889</v>
      </c>
      <c r="Z151" s="82" t="s">
        <v>1193</v>
      </c>
      <c r="AA151" s="79"/>
      <c r="AB151" s="79"/>
      <c r="AC151" s="87" t="s">
        <v>1507</v>
      </c>
      <c r="AD151" s="79"/>
      <c r="AE151" s="79" t="b">
        <v>0</v>
      </c>
      <c r="AF151" s="79">
        <v>1</v>
      </c>
      <c r="AG151" s="87" t="s">
        <v>1673</v>
      </c>
      <c r="AH151" s="79" t="b">
        <v>0</v>
      </c>
      <c r="AI151" s="79" t="s">
        <v>1678</v>
      </c>
      <c r="AJ151" s="79"/>
      <c r="AK151" s="87" t="s">
        <v>1673</v>
      </c>
      <c r="AL151" s="79" t="b">
        <v>0</v>
      </c>
      <c r="AM151" s="79">
        <v>1</v>
      </c>
      <c r="AN151" s="87" t="s">
        <v>1673</v>
      </c>
      <c r="AO151" s="79" t="s">
        <v>1686</v>
      </c>
      <c r="AP151" s="79" t="b">
        <v>0</v>
      </c>
      <c r="AQ151" s="87" t="s">
        <v>1507</v>
      </c>
      <c r="AR151" s="79" t="s">
        <v>176</v>
      </c>
      <c r="AS151" s="79">
        <v>0</v>
      </c>
      <c r="AT151" s="79">
        <v>0</v>
      </c>
      <c r="AU151" s="79"/>
      <c r="AV151" s="79"/>
      <c r="AW151" s="79"/>
      <c r="AX151" s="79"/>
      <c r="AY151" s="79"/>
      <c r="AZ151" s="79"/>
      <c r="BA151" s="79"/>
      <c r="BB151" s="79"/>
      <c r="BC151">
        <v>16</v>
      </c>
      <c r="BD151" s="78" t="str">
        <f>REPLACE(INDEX(GroupVertices[Group], MATCH(Edges27[[#This Row],[Vertex 1]],GroupVertices[Vertex],0)),1,1,"")</f>
        <v>6</v>
      </c>
      <c r="BE151" s="78" t="str">
        <f>REPLACE(INDEX(GroupVertices[Group], MATCH(Edges27[[#This Row],[Vertex 2]],GroupVertices[Vertex],0)),1,1,"")</f>
        <v>6</v>
      </c>
      <c r="BF151" s="48">
        <v>0</v>
      </c>
      <c r="BG151" s="49">
        <v>0</v>
      </c>
      <c r="BH151" s="48">
        <v>0</v>
      </c>
      <c r="BI151" s="49">
        <v>0</v>
      </c>
      <c r="BJ151" s="48">
        <v>0</v>
      </c>
      <c r="BK151" s="49">
        <v>0</v>
      </c>
      <c r="BL151" s="48">
        <v>38</v>
      </c>
      <c r="BM151" s="49">
        <v>100</v>
      </c>
      <c r="BN151" s="48">
        <v>38</v>
      </c>
    </row>
    <row r="152" spans="1:66" x14ac:dyDescent="0.25">
      <c r="A152" s="64" t="s">
        <v>271</v>
      </c>
      <c r="B152" s="64" t="s">
        <v>271</v>
      </c>
      <c r="C152" s="65"/>
      <c r="D152" s="66"/>
      <c r="E152" s="67"/>
      <c r="F152" s="68"/>
      <c r="G152" s="65"/>
      <c r="H152" s="69"/>
      <c r="I152" s="70"/>
      <c r="J152" s="70"/>
      <c r="K152" s="34" t="s">
        <v>65</v>
      </c>
      <c r="L152" s="77">
        <v>195</v>
      </c>
      <c r="M152" s="77"/>
      <c r="N152" s="72"/>
      <c r="O152" s="79" t="s">
        <v>176</v>
      </c>
      <c r="P152" s="81">
        <v>43849.367488425924</v>
      </c>
      <c r="Q152" s="79" t="s">
        <v>332</v>
      </c>
      <c r="R152" s="82" t="s">
        <v>463</v>
      </c>
      <c r="S152" s="79" t="s">
        <v>496</v>
      </c>
      <c r="T152" s="79" t="s">
        <v>510</v>
      </c>
      <c r="U152" s="82" t="s">
        <v>591</v>
      </c>
      <c r="V152" s="82" t="s">
        <v>591</v>
      </c>
      <c r="W152" s="81">
        <v>43849.367488425924</v>
      </c>
      <c r="X152" s="85">
        <v>43849</v>
      </c>
      <c r="Y152" s="87" t="s">
        <v>886</v>
      </c>
      <c r="Z152" s="82" t="s">
        <v>1194</v>
      </c>
      <c r="AA152" s="79"/>
      <c r="AB152" s="79"/>
      <c r="AC152" s="87" t="s">
        <v>1508</v>
      </c>
      <c r="AD152" s="79"/>
      <c r="AE152" s="79" t="b">
        <v>0</v>
      </c>
      <c r="AF152" s="79">
        <v>0</v>
      </c>
      <c r="AG152" s="87" t="s">
        <v>1673</v>
      </c>
      <c r="AH152" s="79" t="b">
        <v>0</v>
      </c>
      <c r="AI152" s="79" t="s">
        <v>1678</v>
      </c>
      <c r="AJ152" s="79"/>
      <c r="AK152" s="87" t="s">
        <v>1673</v>
      </c>
      <c r="AL152" s="79" t="b">
        <v>0</v>
      </c>
      <c r="AM152" s="79">
        <v>1</v>
      </c>
      <c r="AN152" s="87" t="s">
        <v>1673</v>
      </c>
      <c r="AO152" s="79" t="s">
        <v>1686</v>
      </c>
      <c r="AP152" s="79" t="b">
        <v>0</v>
      </c>
      <c r="AQ152" s="87" t="s">
        <v>1508</v>
      </c>
      <c r="AR152" s="79" t="s">
        <v>176</v>
      </c>
      <c r="AS152" s="79">
        <v>0</v>
      </c>
      <c r="AT152" s="79">
        <v>0</v>
      </c>
      <c r="AU152" s="79"/>
      <c r="AV152" s="79"/>
      <c r="AW152" s="79"/>
      <c r="AX152" s="79"/>
      <c r="AY152" s="79"/>
      <c r="AZ152" s="79"/>
      <c r="BA152" s="79"/>
      <c r="BB152" s="79"/>
      <c r="BC152">
        <v>16</v>
      </c>
      <c r="BD152" s="78" t="str">
        <f>REPLACE(INDEX(GroupVertices[Group], MATCH(Edges27[[#This Row],[Vertex 1]],GroupVertices[Vertex],0)),1,1,"")</f>
        <v>6</v>
      </c>
      <c r="BE152" s="78" t="str">
        <f>REPLACE(INDEX(GroupVertices[Group], MATCH(Edges27[[#This Row],[Vertex 2]],GroupVertices[Vertex],0)),1,1,"")</f>
        <v>6</v>
      </c>
      <c r="BF152" s="48">
        <v>0</v>
      </c>
      <c r="BG152" s="49">
        <v>0</v>
      </c>
      <c r="BH152" s="48">
        <v>0</v>
      </c>
      <c r="BI152" s="49">
        <v>0</v>
      </c>
      <c r="BJ152" s="48">
        <v>0</v>
      </c>
      <c r="BK152" s="49">
        <v>0</v>
      </c>
      <c r="BL152" s="48">
        <v>28</v>
      </c>
      <c r="BM152" s="49">
        <v>100</v>
      </c>
      <c r="BN152" s="48">
        <v>28</v>
      </c>
    </row>
    <row r="153" spans="1:66" x14ac:dyDescent="0.25">
      <c r="A153" s="64" t="s">
        <v>271</v>
      </c>
      <c r="B153" s="64" t="s">
        <v>271</v>
      </c>
      <c r="C153" s="65"/>
      <c r="D153" s="66"/>
      <c r="E153" s="67"/>
      <c r="F153" s="68"/>
      <c r="G153" s="65"/>
      <c r="H153" s="69"/>
      <c r="I153" s="70"/>
      <c r="J153" s="70"/>
      <c r="K153" s="34" t="s">
        <v>65</v>
      </c>
      <c r="L153" s="77">
        <v>196</v>
      </c>
      <c r="M153" s="77"/>
      <c r="N153" s="72"/>
      <c r="O153" s="79" t="s">
        <v>176</v>
      </c>
      <c r="P153" s="81">
        <v>43849.794548611113</v>
      </c>
      <c r="Q153" s="79" t="s">
        <v>410</v>
      </c>
      <c r="R153" s="82" t="s">
        <v>463</v>
      </c>
      <c r="S153" s="79" t="s">
        <v>496</v>
      </c>
      <c r="T153" s="79" t="s">
        <v>537</v>
      </c>
      <c r="U153" s="82" t="s">
        <v>592</v>
      </c>
      <c r="V153" s="82" t="s">
        <v>592</v>
      </c>
      <c r="W153" s="81">
        <v>43849.794548611113</v>
      </c>
      <c r="X153" s="85">
        <v>43849</v>
      </c>
      <c r="Y153" s="87" t="s">
        <v>889</v>
      </c>
      <c r="Z153" s="82" t="s">
        <v>1195</v>
      </c>
      <c r="AA153" s="79"/>
      <c r="AB153" s="79"/>
      <c r="AC153" s="87" t="s">
        <v>1509</v>
      </c>
      <c r="AD153" s="79"/>
      <c r="AE153" s="79" t="b">
        <v>0</v>
      </c>
      <c r="AF153" s="79">
        <v>1</v>
      </c>
      <c r="AG153" s="87" t="s">
        <v>1673</v>
      </c>
      <c r="AH153" s="79" t="b">
        <v>0</v>
      </c>
      <c r="AI153" s="79" t="s">
        <v>1678</v>
      </c>
      <c r="AJ153" s="79"/>
      <c r="AK153" s="87" t="s">
        <v>1673</v>
      </c>
      <c r="AL153" s="79" t="b">
        <v>0</v>
      </c>
      <c r="AM153" s="79">
        <v>0</v>
      </c>
      <c r="AN153" s="87" t="s">
        <v>1673</v>
      </c>
      <c r="AO153" s="79" t="s">
        <v>1686</v>
      </c>
      <c r="AP153" s="79" t="b">
        <v>0</v>
      </c>
      <c r="AQ153" s="87" t="s">
        <v>1509</v>
      </c>
      <c r="AR153" s="79" t="s">
        <v>176</v>
      </c>
      <c r="AS153" s="79">
        <v>0</v>
      </c>
      <c r="AT153" s="79">
        <v>0</v>
      </c>
      <c r="AU153" s="79"/>
      <c r="AV153" s="79"/>
      <c r="AW153" s="79"/>
      <c r="AX153" s="79"/>
      <c r="AY153" s="79"/>
      <c r="AZ153" s="79"/>
      <c r="BA153" s="79"/>
      <c r="BB153" s="79"/>
      <c r="BC153">
        <v>16</v>
      </c>
      <c r="BD153" s="78" t="str">
        <f>REPLACE(INDEX(GroupVertices[Group], MATCH(Edges27[[#This Row],[Vertex 1]],GroupVertices[Vertex],0)),1,1,"")</f>
        <v>6</v>
      </c>
      <c r="BE153" s="78" t="str">
        <f>REPLACE(INDEX(GroupVertices[Group], MATCH(Edges27[[#This Row],[Vertex 2]],GroupVertices[Vertex],0)),1,1,"")</f>
        <v>6</v>
      </c>
      <c r="BF153" s="48">
        <v>0</v>
      </c>
      <c r="BG153" s="49">
        <v>0</v>
      </c>
      <c r="BH153" s="48">
        <v>0</v>
      </c>
      <c r="BI153" s="49">
        <v>0</v>
      </c>
      <c r="BJ153" s="48">
        <v>0</v>
      </c>
      <c r="BK153" s="49">
        <v>0</v>
      </c>
      <c r="BL153" s="48">
        <v>38</v>
      </c>
      <c r="BM153" s="49">
        <v>100</v>
      </c>
      <c r="BN153" s="48">
        <v>38</v>
      </c>
    </row>
    <row r="154" spans="1:66" x14ac:dyDescent="0.25">
      <c r="A154" s="64" t="s">
        <v>271</v>
      </c>
      <c r="B154" s="64" t="s">
        <v>271</v>
      </c>
      <c r="C154" s="65"/>
      <c r="D154" s="66"/>
      <c r="E154" s="67"/>
      <c r="F154" s="68"/>
      <c r="G154" s="65"/>
      <c r="H154" s="69"/>
      <c r="I154" s="70"/>
      <c r="J154" s="70"/>
      <c r="K154" s="34" t="s">
        <v>65</v>
      </c>
      <c r="L154" s="77">
        <v>197</v>
      </c>
      <c r="M154" s="77"/>
      <c r="N154" s="72"/>
      <c r="O154" s="79" t="s">
        <v>176</v>
      </c>
      <c r="P154" s="81">
        <v>43850.286493055559</v>
      </c>
      <c r="Q154" s="79" t="s">
        <v>411</v>
      </c>
      <c r="R154" s="79" t="s">
        <v>474</v>
      </c>
      <c r="S154" s="79" t="s">
        <v>502</v>
      </c>
      <c r="T154" s="79" t="s">
        <v>510</v>
      </c>
      <c r="U154" s="79"/>
      <c r="V154" s="82" t="s">
        <v>729</v>
      </c>
      <c r="W154" s="81">
        <v>43850.286493055559</v>
      </c>
      <c r="X154" s="85">
        <v>43850</v>
      </c>
      <c r="Y154" s="87" t="s">
        <v>890</v>
      </c>
      <c r="Z154" s="82" t="s">
        <v>1196</v>
      </c>
      <c r="AA154" s="79"/>
      <c r="AB154" s="79"/>
      <c r="AC154" s="87" t="s">
        <v>1510</v>
      </c>
      <c r="AD154" s="79"/>
      <c r="AE154" s="79" t="b">
        <v>0</v>
      </c>
      <c r="AF154" s="79">
        <v>0</v>
      </c>
      <c r="AG154" s="87" t="s">
        <v>1673</v>
      </c>
      <c r="AH154" s="79" t="b">
        <v>0</v>
      </c>
      <c r="AI154" s="79" t="s">
        <v>1678</v>
      </c>
      <c r="AJ154" s="79"/>
      <c r="AK154" s="87" t="s">
        <v>1673</v>
      </c>
      <c r="AL154" s="79" t="b">
        <v>0</v>
      </c>
      <c r="AM154" s="79">
        <v>0</v>
      </c>
      <c r="AN154" s="87" t="s">
        <v>1673</v>
      </c>
      <c r="AO154" s="79" t="s">
        <v>1688</v>
      </c>
      <c r="AP154" s="79" t="b">
        <v>0</v>
      </c>
      <c r="AQ154" s="87" t="s">
        <v>1510</v>
      </c>
      <c r="AR154" s="79" t="s">
        <v>176</v>
      </c>
      <c r="AS154" s="79">
        <v>0</v>
      </c>
      <c r="AT154" s="79">
        <v>0</v>
      </c>
      <c r="AU154" s="79"/>
      <c r="AV154" s="79"/>
      <c r="AW154" s="79"/>
      <c r="AX154" s="79"/>
      <c r="AY154" s="79"/>
      <c r="AZ154" s="79"/>
      <c r="BA154" s="79"/>
      <c r="BB154" s="79"/>
      <c r="BC154">
        <v>16</v>
      </c>
      <c r="BD154" s="78" t="str">
        <f>REPLACE(INDEX(GroupVertices[Group], MATCH(Edges27[[#This Row],[Vertex 1]],GroupVertices[Vertex],0)),1,1,"")</f>
        <v>6</v>
      </c>
      <c r="BE154" s="78" t="str">
        <f>REPLACE(INDEX(GroupVertices[Group], MATCH(Edges27[[#This Row],[Vertex 2]],GroupVertices[Vertex],0)),1,1,"")</f>
        <v>6</v>
      </c>
      <c r="BF154" s="48">
        <v>0</v>
      </c>
      <c r="BG154" s="49">
        <v>0</v>
      </c>
      <c r="BH154" s="48">
        <v>0</v>
      </c>
      <c r="BI154" s="49">
        <v>0</v>
      </c>
      <c r="BJ154" s="48">
        <v>0</v>
      </c>
      <c r="BK154" s="49">
        <v>0</v>
      </c>
      <c r="BL154" s="48">
        <v>28</v>
      </c>
      <c r="BM154" s="49">
        <v>100</v>
      </c>
      <c r="BN154" s="48">
        <v>28</v>
      </c>
    </row>
    <row r="155" spans="1:66" x14ac:dyDescent="0.25">
      <c r="A155" s="64" t="s">
        <v>271</v>
      </c>
      <c r="B155" s="64" t="s">
        <v>271</v>
      </c>
      <c r="C155" s="65"/>
      <c r="D155" s="66"/>
      <c r="E155" s="67"/>
      <c r="F155" s="68"/>
      <c r="G155" s="65"/>
      <c r="H155" s="69"/>
      <c r="I155" s="70"/>
      <c r="J155" s="70"/>
      <c r="K155" s="34" t="s">
        <v>65</v>
      </c>
      <c r="L155" s="77">
        <v>198</v>
      </c>
      <c r="M155" s="77"/>
      <c r="N155" s="72"/>
      <c r="O155" s="79" t="s">
        <v>176</v>
      </c>
      <c r="P155" s="81">
        <v>43850.3675</v>
      </c>
      <c r="Q155" s="79" t="s">
        <v>412</v>
      </c>
      <c r="R155" s="82" t="s">
        <v>463</v>
      </c>
      <c r="S155" s="79" t="s">
        <v>496</v>
      </c>
      <c r="T155" s="79" t="s">
        <v>510</v>
      </c>
      <c r="U155" s="82" t="s">
        <v>593</v>
      </c>
      <c r="V155" s="82" t="s">
        <v>593</v>
      </c>
      <c r="W155" s="81">
        <v>43850.3675</v>
      </c>
      <c r="X155" s="85">
        <v>43850</v>
      </c>
      <c r="Y155" s="87" t="s">
        <v>891</v>
      </c>
      <c r="Z155" s="82" t="s">
        <v>1197</v>
      </c>
      <c r="AA155" s="79"/>
      <c r="AB155" s="79"/>
      <c r="AC155" s="87" t="s">
        <v>1511</v>
      </c>
      <c r="AD155" s="79"/>
      <c r="AE155" s="79" t="b">
        <v>0</v>
      </c>
      <c r="AF155" s="79">
        <v>0</v>
      </c>
      <c r="AG155" s="87" t="s">
        <v>1673</v>
      </c>
      <c r="AH155" s="79" t="b">
        <v>0</v>
      </c>
      <c r="AI155" s="79" t="s">
        <v>1678</v>
      </c>
      <c r="AJ155" s="79"/>
      <c r="AK155" s="87" t="s">
        <v>1673</v>
      </c>
      <c r="AL155" s="79" t="b">
        <v>0</v>
      </c>
      <c r="AM155" s="79">
        <v>0</v>
      </c>
      <c r="AN155" s="87" t="s">
        <v>1673</v>
      </c>
      <c r="AO155" s="79" t="s">
        <v>1686</v>
      </c>
      <c r="AP155" s="79" t="b">
        <v>0</v>
      </c>
      <c r="AQ155" s="87" t="s">
        <v>1511</v>
      </c>
      <c r="AR155" s="79" t="s">
        <v>176</v>
      </c>
      <c r="AS155" s="79">
        <v>0</v>
      </c>
      <c r="AT155" s="79">
        <v>0</v>
      </c>
      <c r="AU155" s="79"/>
      <c r="AV155" s="79"/>
      <c r="AW155" s="79"/>
      <c r="AX155" s="79"/>
      <c r="AY155" s="79"/>
      <c r="AZ155" s="79"/>
      <c r="BA155" s="79"/>
      <c r="BB155" s="79"/>
      <c r="BC155">
        <v>16</v>
      </c>
      <c r="BD155" s="78" t="str">
        <f>REPLACE(INDEX(GroupVertices[Group], MATCH(Edges27[[#This Row],[Vertex 1]],GroupVertices[Vertex],0)),1,1,"")</f>
        <v>6</v>
      </c>
      <c r="BE155" s="78" t="str">
        <f>REPLACE(INDEX(GroupVertices[Group], MATCH(Edges27[[#This Row],[Vertex 2]],GroupVertices[Vertex],0)),1,1,"")</f>
        <v>6</v>
      </c>
      <c r="BF155" s="48">
        <v>0</v>
      </c>
      <c r="BG155" s="49">
        <v>0</v>
      </c>
      <c r="BH155" s="48">
        <v>0</v>
      </c>
      <c r="BI155" s="49">
        <v>0</v>
      </c>
      <c r="BJ155" s="48">
        <v>0</v>
      </c>
      <c r="BK155" s="49">
        <v>0</v>
      </c>
      <c r="BL155" s="48">
        <v>28</v>
      </c>
      <c r="BM155" s="49">
        <v>100</v>
      </c>
      <c r="BN155" s="48">
        <v>28</v>
      </c>
    </row>
    <row r="156" spans="1:66" x14ac:dyDescent="0.25">
      <c r="A156" s="64" t="s">
        <v>271</v>
      </c>
      <c r="B156" s="64" t="s">
        <v>271</v>
      </c>
      <c r="C156" s="65"/>
      <c r="D156" s="66"/>
      <c r="E156" s="67"/>
      <c r="F156" s="68"/>
      <c r="G156" s="65"/>
      <c r="H156" s="69"/>
      <c r="I156" s="70"/>
      <c r="J156" s="70"/>
      <c r="K156" s="34" t="s">
        <v>65</v>
      </c>
      <c r="L156" s="77">
        <v>199</v>
      </c>
      <c r="M156" s="77"/>
      <c r="N156" s="72"/>
      <c r="O156" s="79" t="s">
        <v>176</v>
      </c>
      <c r="P156" s="81">
        <v>43850.794560185182</v>
      </c>
      <c r="Q156" s="79" t="s">
        <v>413</v>
      </c>
      <c r="R156" s="82" t="s">
        <v>463</v>
      </c>
      <c r="S156" s="79" t="s">
        <v>496</v>
      </c>
      <c r="T156" s="79" t="s">
        <v>537</v>
      </c>
      <c r="U156" s="82" t="s">
        <v>594</v>
      </c>
      <c r="V156" s="82" t="s">
        <v>594</v>
      </c>
      <c r="W156" s="81">
        <v>43850.794560185182</v>
      </c>
      <c r="X156" s="85">
        <v>43850</v>
      </c>
      <c r="Y156" s="87" t="s">
        <v>887</v>
      </c>
      <c r="Z156" s="82" t="s">
        <v>1198</v>
      </c>
      <c r="AA156" s="79"/>
      <c r="AB156" s="79"/>
      <c r="AC156" s="87" t="s">
        <v>1512</v>
      </c>
      <c r="AD156" s="79"/>
      <c r="AE156" s="79" t="b">
        <v>0</v>
      </c>
      <c r="AF156" s="79">
        <v>0</v>
      </c>
      <c r="AG156" s="87" t="s">
        <v>1673</v>
      </c>
      <c r="AH156" s="79" t="b">
        <v>0</v>
      </c>
      <c r="AI156" s="79" t="s">
        <v>1678</v>
      </c>
      <c r="AJ156" s="79"/>
      <c r="AK156" s="87" t="s">
        <v>1673</v>
      </c>
      <c r="AL156" s="79" t="b">
        <v>0</v>
      </c>
      <c r="AM156" s="79">
        <v>0</v>
      </c>
      <c r="AN156" s="87" t="s">
        <v>1673</v>
      </c>
      <c r="AO156" s="79" t="s">
        <v>1686</v>
      </c>
      <c r="AP156" s="79" t="b">
        <v>0</v>
      </c>
      <c r="AQ156" s="87" t="s">
        <v>1512</v>
      </c>
      <c r="AR156" s="79" t="s">
        <v>176</v>
      </c>
      <c r="AS156" s="79">
        <v>0</v>
      </c>
      <c r="AT156" s="79">
        <v>0</v>
      </c>
      <c r="AU156" s="79"/>
      <c r="AV156" s="79"/>
      <c r="AW156" s="79"/>
      <c r="AX156" s="79"/>
      <c r="AY156" s="79"/>
      <c r="AZ156" s="79"/>
      <c r="BA156" s="79"/>
      <c r="BB156" s="79"/>
      <c r="BC156">
        <v>16</v>
      </c>
      <c r="BD156" s="78" t="str">
        <f>REPLACE(INDEX(GroupVertices[Group], MATCH(Edges27[[#This Row],[Vertex 1]],GroupVertices[Vertex],0)),1,1,"")</f>
        <v>6</v>
      </c>
      <c r="BE156" s="78" t="str">
        <f>REPLACE(INDEX(GroupVertices[Group], MATCH(Edges27[[#This Row],[Vertex 2]],GroupVertices[Vertex],0)),1,1,"")</f>
        <v>6</v>
      </c>
      <c r="BF156" s="48">
        <v>0</v>
      </c>
      <c r="BG156" s="49">
        <v>0</v>
      </c>
      <c r="BH156" s="48">
        <v>0</v>
      </c>
      <c r="BI156" s="49">
        <v>0</v>
      </c>
      <c r="BJ156" s="48">
        <v>0</v>
      </c>
      <c r="BK156" s="49">
        <v>0</v>
      </c>
      <c r="BL156" s="48">
        <v>38</v>
      </c>
      <c r="BM156" s="49">
        <v>100</v>
      </c>
      <c r="BN156" s="48">
        <v>38</v>
      </c>
    </row>
    <row r="157" spans="1:66" x14ac:dyDescent="0.25">
      <c r="A157" s="64" t="s">
        <v>271</v>
      </c>
      <c r="B157" s="64" t="s">
        <v>271</v>
      </c>
      <c r="C157" s="65"/>
      <c r="D157" s="66"/>
      <c r="E157" s="67"/>
      <c r="F157" s="68"/>
      <c r="G157" s="65"/>
      <c r="H157" s="69"/>
      <c r="I157" s="70"/>
      <c r="J157" s="70"/>
      <c r="K157" s="34" t="s">
        <v>65</v>
      </c>
      <c r="L157" s="77">
        <v>200</v>
      </c>
      <c r="M157" s="77"/>
      <c r="N157" s="72"/>
      <c r="O157" s="79" t="s">
        <v>176</v>
      </c>
      <c r="P157" s="81">
        <v>43851.367476851854</v>
      </c>
      <c r="Q157" s="79" t="s">
        <v>414</v>
      </c>
      <c r="R157" s="82" t="s">
        <v>463</v>
      </c>
      <c r="S157" s="79" t="s">
        <v>496</v>
      </c>
      <c r="T157" s="79" t="s">
        <v>510</v>
      </c>
      <c r="U157" s="82" t="s">
        <v>595</v>
      </c>
      <c r="V157" s="82" t="s">
        <v>595</v>
      </c>
      <c r="W157" s="81">
        <v>43851.367476851854</v>
      </c>
      <c r="X157" s="85">
        <v>43851</v>
      </c>
      <c r="Y157" s="87" t="s">
        <v>888</v>
      </c>
      <c r="Z157" s="82" t="s">
        <v>1199</v>
      </c>
      <c r="AA157" s="79"/>
      <c r="AB157" s="79"/>
      <c r="AC157" s="87" t="s">
        <v>1513</v>
      </c>
      <c r="AD157" s="79"/>
      <c r="AE157" s="79" t="b">
        <v>0</v>
      </c>
      <c r="AF157" s="79">
        <v>1</v>
      </c>
      <c r="AG157" s="87" t="s">
        <v>1673</v>
      </c>
      <c r="AH157" s="79" t="b">
        <v>0</v>
      </c>
      <c r="AI157" s="79" t="s">
        <v>1678</v>
      </c>
      <c r="AJ157" s="79"/>
      <c r="AK157" s="87" t="s">
        <v>1673</v>
      </c>
      <c r="AL157" s="79" t="b">
        <v>0</v>
      </c>
      <c r="AM157" s="79">
        <v>0</v>
      </c>
      <c r="AN157" s="87" t="s">
        <v>1673</v>
      </c>
      <c r="AO157" s="79" t="s">
        <v>1686</v>
      </c>
      <c r="AP157" s="79" t="b">
        <v>0</v>
      </c>
      <c r="AQ157" s="87" t="s">
        <v>1513</v>
      </c>
      <c r="AR157" s="79" t="s">
        <v>176</v>
      </c>
      <c r="AS157" s="79">
        <v>0</v>
      </c>
      <c r="AT157" s="79">
        <v>0</v>
      </c>
      <c r="AU157" s="79"/>
      <c r="AV157" s="79"/>
      <c r="AW157" s="79"/>
      <c r="AX157" s="79"/>
      <c r="AY157" s="79"/>
      <c r="AZ157" s="79"/>
      <c r="BA157" s="79"/>
      <c r="BB157" s="79"/>
      <c r="BC157">
        <v>16</v>
      </c>
      <c r="BD157" s="78" t="str">
        <f>REPLACE(INDEX(GroupVertices[Group], MATCH(Edges27[[#This Row],[Vertex 1]],GroupVertices[Vertex],0)),1,1,"")</f>
        <v>6</v>
      </c>
      <c r="BE157" s="78" t="str">
        <f>REPLACE(INDEX(GroupVertices[Group], MATCH(Edges27[[#This Row],[Vertex 2]],GroupVertices[Vertex],0)),1,1,"")</f>
        <v>6</v>
      </c>
      <c r="BF157" s="48">
        <v>0</v>
      </c>
      <c r="BG157" s="49">
        <v>0</v>
      </c>
      <c r="BH157" s="48">
        <v>0</v>
      </c>
      <c r="BI157" s="49">
        <v>0</v>
      </c>
      <c r="BJ157" s="48">
        <v>0</v>
      </c>
      <c r="BK157" s="49">
        <v>0</v>
      </c>
      <c r="BL157" s="48">
        <v>28</v>
      </c>
      <c r="BM157" s="49">
        <v>100</v>
      </c>
      <c r="BN157" s="48">
        <v>28</v>
      </c>
    </row>
    <row r="158" spans="1:66" x14ac:dyDescent="0.25">
      <c r="A158" s="64" t="s">
        <v>271</v>
      </c>
      <c r="B158" s="64" t="s">
        <v>271</v>
      </c>
      <c r="C158" s="65"/>
      <c r="D158" s="66"/>
      <c r="E158" s="67"/>
      <c r="F158" s="68"/>
      <c r="G158" s="65"/>
      <c r="H158" s="69"/>
      <c r="I158" s="70"/>
      <c r="J158" s="70"/>
      <c r="K158" s="34" t="s">
        <v>65</v>
      </c>
      <c r="L158" s="77">
        <v>201</v>
      </c>
      <c r="M158" s="77"/>
      <c r="N158" s="72"/>
      <c r="O158" s="79" t="s">
        <v>176</v>
      </c>
      <c r="P158" s="81">
        <v>43851.794548611113</v>
      </c>
      <c r="Q158" s="79" t="s">
        <v>415</v>
      </c>
      <c r="R158" s="82" t="s">
        <v>463</v>
      </c>
      <c r="S158" s="79" t="s">
        <v>496</v>
      </c>
      <c r="T158" s="79" t="s">
        <v>537</v>
      </c>
      <c r="U158" s="82" t="s">
        <v>596</v>
      </c>
      <c r="V158" s="82" t="s">
        <v>596</v>
      </c>
      <c r="W158" s="81">
        <v>43851.794548611113</v>
      </c>
      <c r="X158" s="85">
        <v>43851</v>
      </c>
      <c r="Y158" s="87" t="s">
        <v>889</v>
      </c>
      <c r="Z158" s="82" t="s">
        <v>1200</v>
      </c>
      <c r="AA158" s="79"/>
      <c r="AB158" s="79"/>
      <c r="AC158" s="87" t="s">
        <v>1514</v>
      </c>
      <c r="AD158" s="79"/>
      <c r="AE158" s="79" t="b">
        <v>0</v>
      </c>
      <c r="AF158" s="79">
        <v>0</v>
      </c>
      <c r="AG158" s="87" t="s">
        <v>1673</v>
      </c>
      <c r="AH158" s="79" t="b">
        <v>0</v>
      </c>
      <c r="AI158" s="79" t="s">
        <v>1678</v>
      </c>
      <c r="AJ158" s="79"/>
      <c r="AK158" s="87" t="s">
        <v>1673</v>
      </c>
      <c r="AL158" s="79" t="b">
        <v>0</v>
      </c>
      <c r="AM158" s="79">
        <v>0</v>
      </c>
      <c r="AN158" s="87" t="s">
        <v>1673</v>
      </c>
      <c r="AO158" s="79" t="s">
        <v>1686</v>
      </c>
      <c r="AP158" s="79" t="b">
        <v>0</v>
      </c>
      <c r="AQ158" s="87" t="s">
        <v>1514</v>
      </c>
      <c r="AR158" s="79" t="s">
        <v>176</v>
      </c>
      <c r="AS158" s="79">
        <v>0</v>
      </c>
      <c r="AT158" s="79">
        <v>0</v>
      </c>
      <c r="AU158" s="79"/>
      <c r="AV158" s="79"/>
      <c r="AW158" s="79"/>
      <c r="AX158" s="79"/>
      <c r="AY158" s="79"/>
      <c r="AZ158" s="79"/>
      <c r="BA158" s="79"/>
      <c r="BB158" s="79"/>
      <c r="BC158">
        <v>16</v>
      </c>
      <c r="BD158" s="78" t="str">
        <f>REPLACE(INDEX(GroupVertices[Group], MATCH(Edges27[[#This Row],[Vertex 1]],GroupVertices[Vertex],0)),1,1,"")</f>
        <v>6</v>
      </c>
      <c r="BE158" s="78" t="str">
        <f>REPLACE(INDEX(GroupVertices[Group], MATCH(Edges27[[#This Row],[Vertex 2]],GroupVertices[Vertex],0)),1,1,"")</f>
        <v>6</v>
      </c>
      <c r="BF158" s="48">
        <v>0</v>
      </c>
      <c r="BG158" s="49">
        <v>0</v>
      </c>
      <c r="BH158" s="48">
        <v>0</v>
      </c>
      <c r="BI158" s="49">
        <v>0</v>
      </c>
      <c r="BJ158" s="48">
        <v>0</v>
      </c>
      <c r="BK158" s="49">
        <v>0</v>
      </c>
      <c r="BL158" s="48">
        <v>38</v>
      </c>
      <c r="BM158" s="49">
        <v>100</v>
      </c>
      <c r="BN158" s="48">
        <v>38</v>
      </c>
    </row>
    <row r="159" spans="1:66" x14ac:dyDescent="0.25">
      <c r="A159" s="64" t="s">
        <v>271</v>
      </c>
      <c r="B159" s="64" t="s">
        <v>271</v>
      </c>
      <c r="C159" s="65"/>
      <c r="D159" s="66"/>
      <c r="E159" s="67"/>
      <c r="F159" s="68"/>
      <c r="G159" s="65"/>
      <c r="H159" s="69"/>
      <c r="I159" s="70"/>
      <c r="J159" s="70"/>
      <c r="K159" s="34" t="s">
        <v>65</v>
      </c>
      <c r="L159" s="77">
        <v>202</v>
      </c>
      <c r="M159" s="77"/>
      <c r="N159" s="72"/>
      <c r="O159" s="79" t="s">
        <v>176</v>
      </c>
      <c r="P159" s="81">
        <v>43852.3674537037</v>
      </c>
      <c r="Q159" s="79" t="s">
        <v>416</v>
      </c>
      <c r="R159" s="82" t="s">
        <v>463</v>
      </c>
      <c r="S159" s="79" t="s">
        <v>496</v>
      </c>
      <c r="T159" s="79" t="s">
        <v>510</v>
      </c>
      <c r="U159" s="82" t="s">
        <v>597</v>
      </c>
      <c r="V159" s="82" t="s">
        <v>597</v>
      </c>
      <c r="W159" s="81">
        <v>43852.3674537037</v>
      </c>
      <c r="X159" s="85">
        <v>43852</v>
      </c>
      <c r="Y159" s="87" t="s">
        <v>892</v>
      </c>
      <c r="Z159" s="82" t="s">
        <v>1201</v>
      </c>
      <c r="AA159" s="79"/>
      <c r="AB159" s="79"/>
      <c r="AC159" s="87" t="s">
        <v>1515</v>
      </c>
      <c r="AD159" s="79"/>
      <c r="AE159" s="79" t="b">
        <v>0</v>
      </c>
      <c r="AF159" s="79">
        <v>0</v>
      </c>
      <c r="AG159" s="87" t="s">
        <v>1673</v>
      </c>
      <c r="AH159" s="79" t="b">
        <v>0</v>
      </c>
      <c r="AI159" s="79" t="s">
        <v>1678</v>
      </c>
      <c r="AJ159" s="79"/>
      <c r="AK159" s="87" t="s">
        <v>1673</v>
      </c>
      <c r="AL159" s="79" t="b">
        <v>0</v>
      </c>
      <c r="AM159" s="79">
        <v>0</v>
      </c>
      <c r="AN159" s="87" t="s">
        <v>1673</v>
      </c>
      <c r="AO159" s="79" t="s">
        <v>1686</v>
      </c>
      <c r="AP159" s="79" t="b">
        <v>0</v>
      </c>
      <c r="AQ159" s="87" t="s">
        <v>1515</v>
      </c>
      <c r="AR159" s="79" t="s">
        <v>176</v>
      </c>
      <c r="AS159" s="79">
        <v>0</v>
      </c>
      <c r="AT159" s="79">
        <v>0</v>
      </c>
      <c r="AU159" s="79"/>
      <c r="AV159" s="79"/>
      <c r="AW159" s="79"/>
      <c r="AX159" s="79"/>
      <c r="AY159" s="79"/>
      <c r="AZ159" s="79"/>
      <c r="BA159" s="79"/>
      <c r="BB159" s="79"/>
      <c r="BC159">
        <v>16</v>
      </c>
      <c r="BD159" s="78" t="str">
        <f>REPLACE(INDEX(GroupVertices[Group], MATCH(Edges27[[#This Row],[Vertex 1]],GroupVertices[Vertex],0)),1,1,"")</f>
        <v>6</v>
      </c>
      <c r="BE159" s="78" t="str">
        <f>REPLACE(INDEX(GroupVertices[Group], MATCH(Edges27[[#This Row],[Vertex 2]],GroupVertices[Vertex],0)),1,1,"")</f>
        <v>6</v>
      </c>
      <c r="BF159" s="48">
        <v>0</v>
      </c>
      <c r="BG159" s="49">
        <v>0</v>
      </c>
      <c r="BH159" s="48">
        <v>0</v>
      </c>
      <c r="BI159" s="49">
        <v>0</v>
      </c>
      <c r="BJ159" s="48">
        <v>0</v>
      </c>
      <c r="BK159" s="49">
        <v>0</v>
      </c>
      <c r="BL159" s="48">
        <v>28</v>
      </c>
      <c r="BM159" s="49">
        <v>100</v>
      </c>
      <c r="BN159" s="48">
        <v>28</v>
      </c>
    </row>
    <row r="160" spans="1:66" x14ac:dyDescent="0.25">
      <c r="A160" s="64" t="s">
        <v>271</v>
      </c>
      <c r="B160" s="64" t="s">
        <v>271</v>
      </c>
      <c r="C160" s="65"/>
      <c r="D160" s="66"/>
      <c r="E160" s="67"/>
      <c r="F160" s="68"/>
      <c r="G160" s="65"/>
      <c r="H160" s="69"/>
      <c r="I160" s="70"/>
      <c r="J160" s="70"/>
      <c r="K160" s="34" t="s">
        <v>65</v>
      </c>
      <c r="L160" s="77">
        <v>203</v>
      </c>
      <c r="M160" s="77"/>
      <c r="N160" s="72"/>
      <c r="O160" s="79" t="s">
        <v>176</v>
      </c>
      <c r="P160" s="81">
        <v>43852.794537037036</v>
      </c>
      <c r="Q160" s="79" t="s">
        <v>377</v>
      </c>
      <c r="R160" s="82" t="s">
        <v>463</v>
      </c>
      <c r="S160" s="79" t="s">
        <v>496</v>
      </c>
      <c r="T160" s="79" t="s">
        <v>537</v>
      </c>
      <c r="U160" s="82" t="s">
        <v>598</v>
      </c>
      <c r="V160" s="82" t="s">
        <v>598</v>
      </c>
      <c r="W160" s="81">
        <v>43852.794537037036</v>
      </c>
      <c r="X160" s="85">
        <v>43852</v>
      </c>
      <c r="Y160" s="87" t="s">
        <v>893</v>
      </c>
      <c r="Z160" s="82" t="s">
        <v>1202</v>
      </c>
      <c r="AA160" s="79"/>
      <c r="AB160" s="79"/>
      <c r="AC160" s="87" t="s">
        <v>1516</v>
      </c>
      <c r="AD160" s="79"/>
      <c r="AE160" s="79" t="b">
        <v>0</v>
      </c>
      <c r="AF160" s="79">
        <v>1</v>
      </c>
      <c r="AG160" s="87" t="s">
        <v>1673</v>
      </c>
      <c r="AH160" s="79" t="b">
        <v>0</v>
      </c>
      <c r="AI160" s="79" t="s">
        <v>1678</v>
      </c>
      <c r="AJ160" s="79"/>
      <c r="AK160" s="87" t="s">
        <v>1673</v>
      </c>
      <c r="AL160" s="79" t="b">
        <v>0</v>
      </c>
      <c r="AM160" s="79">
        <v>3</v>
      </c>
      <c r="AN160" s="87" t="s">
        <v>1673</v>
      </c>
      <c r="AO160" s="79" t="s">
        <v>1686</v>
      </c>
      <c r="AP160" s="79" t="b">
        <v>0</v>
      </c>
      <c r="AQ160" s="87" t="s">
        <v>1516</v>
      </c>
      <c r="AR160" s="79" t="s">
        <v>176</v>
      </c>
      <c r="AS160" s="79">
        <v>0</v>
      </c>
      <c r="AT160" s="79">
        <v>0</v>
      </c>
      <c r="AU160" s="79"/>
      <c r="AV160" s="79"/>
      <c r="AW160" s="79"/>
      <c r="AX160" s="79"/>
      <c r="AY160" s="79"/>
      <c r="AZ160" s="79"/>
      <c r="BA160" s="79"/>
      <c r="BB160" s="79"/>
      <c r="BC160">
        <v>16</v>
      </c>
      <c r="BD160" s="78" t="str">
        <f>REPLACE(INDEX(GroupVertices[Group], MATCH(Edges27[[#This Row],[Vertex 1]],GroupVertices[Vertex],0)),1,1,"")</f>
        <v>6</v>
      </c>
      <c r="BE160" s="78" t="str">
        <f>REPLACE(INDEX(GroupVertices[Group], MATCH(Edges27[[#This Row],[Vertex 2]],GroupVertices[Vertex],0)),1,1,"")</f>
        <v>6</v>
      </c>
      <c r="BF160" s="48">
        <v>0</v>
      </c>
      <c r="BG160" s="49">
        <v>0</v>
      </c>
      <c r="BH160" s="48">
        <v>0</v>
      </c>
      <c r="BI160" s="49">
        <v>0</v>
      </c>
      <c r="BJ160" s="48">
        <v>0</v>
      </c>
      <c r="BK160" s="49">
        <v>0</v>
      </c>
      <c r="BL160" s="48">
        <v>38</v>
      </c>
      <c r="BM160" s="49">
        <v>100</v>
      </c>
      <c r="BN160" s="48">
        <v>38</v>
      </c>
    </row>
    <row r="161" spans="1:66" x14ac:dyDescent="0.25">
      <c r="A161" s="64" t="s">
        <v>271</v>
      </c>
      <c r="B161" s="64" t="s">
        <v>271</v>
      </c>
      <c r="C161" s="65"/>
      <c r="D161" s="66"/>
      <c r="E161" s="67"/>
      <c r="F161" s="68"/>
      <c r="G161" s="65"/>
      <c r="H161" s="69"/>
      <c r="I161" s="70"/>
      <c r="J161" s="70"/>
      <c r="K161" s="34" t="s">
        <v>65</v>
      </c>
      <c r="L161" s="77">
        <v>204</v>
      </c>
      <c r="M161" s="77"/>
      <c r="N161" s="72"/>
      <c r="O161" s="79" t="s">
        <v>176</v>
      </c>
      <c r="P161" s="81">
        <v>43853.3674537037</v>
      </c>
      <c r="Q161" s="79" t="s">
        <v>417</v>
      </c>
      <c r="R161" s="82" t="s">
        <v>463</v>
      </c>
      <c r="S161" s="79" t="s">
        <v>496</v>
      </c>
      <c r="T161" s="79" t="s">
        <v>510</v>
      </c>
      <c r="U161" s="82" t="s">
        <v>599</v>
      </c>
      <c r="V161" s="82" t="s">
        <v>599</v>
      </c>
      <c r="W161" s="81">
        <v>43853.3674537037</v>
      </c>
      <c r="X161" s="85">
        <v>43853</v>
      </c>
      <c r="Y161" s="87" t="s">
        <v>892</v>
      </c>
      <c r="Z161" s="82" t="s">
        <v>1203</v>
      </c>
      <c r="AA161" s="79"/>
      <c r="AB161" s="79"/>
      <c r="AC161" s="87" t="s">
        <v>1517</v>
      </c>
      <c r="AD161" s="79"/>
      <c r="AE161" s="79" t="b">
        <v>0</v>
      </c>
      <c r="AF161" s="79">
        <v>3</v>
      </c>
      <c r="AG161" s="87" t="s">
        <v>1673</v>
      </c>
      <c r="AH161" s="79" t="b">
        <v>0</v>
      </c>
      <c r="AI161" s="79" t="s">
        <v>1678</v>
      </c>
      <c r="AJ161" s="79"/>
      <c r="AK161" s="87" t="s">
        <v>1673</v>
      </c>
      <c r="AL161" s="79" t="b">
        <v>0</v>
      </c>
      <c r="AM161" s="79">
        <v>0</v>
      </c>
      <c r="AN161" s="87" t="s">
        <v>1673</v>
      </c>
      <c r="AO161" s="79" t="s">
        <v>1686</v>
      </c>
      <c r="AP161" s="79" t="b">
        <v>0</v>
      </c>
      <c r="AQ161" s="87" t="s">
        <v>1517</v>
      </c>
      <c r="AR161" s="79" t="s">
        <v>176</v>
      </c>
      <c r="AS161" s="79">
        <v>0</v>
      </c>
      <c r="AT161" s="79">
        <v>0</v>
      </c>
      <c r="AU161" s="79"/>
      <c r="AV161" s="79"/>
      <c r="AW161" s="79"/>
      <c r="AX161" s="79"/>
      <c r="AY161" s="79"/>
      <c r="AZ161" s="79"/>
      <c r="BA161" s="79"/>
      <c r="BB161" s="79"/>
      <c r="BC161">
        <v>16</v>
      </c>
      <c r="BD161" s="78" t="str">
        <f>REPLACE(INDEX(GroupVertices[Group], MATCH(Edges27[[#This Row],[Vertex 1]],GroupVertices[Vertex],0)),1,1,"")</f>
        <v>6</v>
      </c>
      <c r="BE161" s="78" t="str">
        <f>REPLACE(INDEX(GroupVertices[Group], MATCH(Edges27[[#This Row],[Vertex 2]],GroupVertices[Vertex],0)),1,1,"")</f>
        <v>6</v>
      </c>
      <c r="BF161" s="48">
        <v>0</v>
      </c>
      <c r="BG161" s="49">
        <v>0</v>
      </c>
      <c r="BH161" s="48">
        <v>0</v>
      </c>
      <c r="BI161" s="49">
        <v>0</v>
      </c>
      <c r="BJ161" s="48">
        <v>0</v>
      </c>
      <c r="BK161" s="49">
        <v>0</v>
      </c>
      <c r="BL161" s="48">
        <v>28</v>
      </c>
      <c r="BM161" s="49">
        <v>100</v>
      </c>
      <c r="BN161" s="48">
        <v>28</v>
      </c>
    </row>
    <row r="162" spans="1:66" x14ac:dyDescent="0.25">
      <c r="A162" s="64" t="s">
        <v>272</v>
      </c>
      <c r="B162" s="64" t="s">
        <v>296</v>
      </c>
      <c r="C162" s="65"/>
      <c r="D162" s="66"/>
      <c r="E162" s="67"/>
      <c r="F162" s="68"/>
      <c r="G162" s="65"/>
      <c r="H162" s="69"/>
      <c r="I162" s="70"/>
      <c r="J162" s="70"/>
      <c r="K162" s="34" t="s">
        <v>65</v>
      </c>
      <c r="L162" s="77">
        <v>205</v>
      </c>
      <c r="M162" s="77"/>
      <c r="N162" s="72"/>
      <c r="O162" s="79" t="s">
        <v>315</v>
      </c>
      <c r="P162" s="81">
        <v>43851.45648148148</v>
      </c>
      <c r="Q162" s="79" t="s">
        <v>344</v>
      </c>
      <c r="R162" s="79"/>
      <c r="S162" s="79"/>
      <c r="T162" s="79" t="s">
        <v>538</v>
      </c>
      <c r="U162" s="79"/>
      <c r="V162" s="82" t="s">
        <v>730</v>
      </c>
      <c r="W162" s="81">
        <v>43851.45648148148</v>
      </c>
      <c r="X162" s="85">
        <v>43851</v>
      </c>
      <c r="Y162" s="87" t="s">
        <v>894</v>
      </c>
      <c r="Z162" s="82" t="s">
        <v>1204</v>
      </c>
      <c r="AA162" s="79"/>
      <c r="AB162" s="79"/>
      <c r="AC162" s="87" t="s">
        <v>1518</v>
      </c>
      <c r="AD162" s="79"/>
      <c r="AE162" s="79" t="b">
        <v>0</v>
      </c>
      <c r="AF162" s="79">
        <v>0</v>
      </c>
      <c r="AG162" s="87" t="s">
        <v>1673</v>
      </c>
      <c r="AH162" s="79" t="b">
        <v>0</v>
      </c>
      <c r="AI162" s="79" t="s">
        <v>1678</v>
      </c>
      <c r="AJ162" s="79"/>
      <c r="AK162" s="87" t="s">
        <v>1673</v>
      </c>
      <c r="AL162" s="79" t="b">
        <v>0</v>
      </c>
      <c r="AM162" s="79">
        <v>1</v>
      </c>
      <c r="AN162" s="87" t="s">
        <v>1400</v>
      </c>
      <c r="AO162" s="79" t="s">
        <v>1679</v>
      </c>
      <c r="AP162" s="79" t="b">
        <v>0</v>
      </c>
      <c r="AQ162" s="87" t="s">
        <v>1400</v>
      </c>
      <c r="AR162" s="79" t="s">
        <v>176</v>
      </c>
      <c r="AS162" s="79">
        <v>0</v>
      </c>
      <c r="AT162" s="79">
        <v>0</v>
      </c>
      <c r="AU162" s="79"/>
      <c r="AV162" s="79"/>
      <c r="AW162" s="79"/>
      <c r="AX162" s="79"/>
      <c r="AY162" s="79"/>
      <c r="AZ162" s="79"/>
      <c r="BA162" s="79"/>
      <c r="BB162" s="79"/>
      <c r="BC162">
        <v>1</v>
      </c>
      <c r="BD162" s="78" t="str">
        <f>REPLACE(INDEX(GroupVertices[Group], MATCH(Edges27[[#This Row],[Vertex 1]],GroupVertices[Vertex],0)),1,1,"")</f>
        <v>2</v>
      </c>
      <c r="BE162" s="78" t="str">
        <f>REPLACE(INDEX(GroupVertices[Group], MATCH(Edges27[[#This Row],[Vertex 2]],GroupVertices[Vertex],0)),1,1,"")</f>
        <v>2</v>
      </c>
      <c r="BF162" s="48"/>
      <c r="BG162" s="49"/>
      <c r="BH162" s="48"/>
      <c r="BI162" s="49"/>
      <c r="BJ162" s="48"/>
      <c r="BK162" s="49"/>
      <c r="BL162" s="48"/>
      <c r="BM162" s="49"/>
      <c r="BN162" s="48"/>
    </row>
    <row r="163" spans="1:66" x14ac:dyDescent="0.25">
      <c r="A163" s="64" t="s">
        <v>273</v>
      </c>
      <c r="B163" s="64" t="s">
        <v>282</v>
      </c>
      <c r="C163" s="65"/>
      <c r="D163" s="66"/>
      <c r="E163" s="67"/>
      <c r="F163" s="68"/>
      <c r="G163" s="65"/>
      <c r="H163" s="69"/>
      <c r="I163" s="70"/>
      <c r="J163" s="70"/>
      <c r="K163" s="34" t="s">
        <v>65</v>
      </c>
      <c r="L163" s="77">
        <v>206</v>
      </c>
      <c r="M163" s="77"/>
      <c r="N163" s="72"/>
      <c r="O163" s="79" t="s">
        <v>315</v>
      </c>
      <c r="P163" s="81">
        <v>43853.418773148151</v>
      </c>
      <c r="Q163" s="79" t="s">
        <v>405</v>
      </c>
      <c r="R163" s="79"/>
      <c r="S163" s="79"/>
      <c r="T163" s="79"/>
      <c r="U163" s="79"/>
      <c r="V163" s="82" t="s">
        <v>731</v>
      </c>
      <c r="W163" s="81">
        <v>43853.418773148151</v>
      </c>
      <c r="X163" s="85">
        <v>43853</v>
      </c>
      <c r="Y163" s="87" t="s">
        <v>895</v>
      </c>
      <c r="Z163" s="82" t="s">
        <v>1205</v>
      </c>
      <c r="AA163" s="79"/>
      <c r="AB163" s="79"/>
      <c r="AC163" s="87" t="s">
        <v>1519</v>
      </c>
      <c r="AD163" s="79"/>
      <c r="AE163" s="79" t="b">
        <v>0</v>
      </c>
      <c r="AF163" s="79">
        <v>0</v>
      </c>
      <c r="AG163" s="87" t="s">
        <v>1673</v>
      </c>
      <c r="AH163" s="79" t="b">
        <v>0</v>
      </c>
      <c r="AI163" s="79" t="s">
        <v>1678</v>
      </c>
      <c r="AJ163" s="79"/>
      <c r="AK163" s="87" t="s">
        <v>1673</v>
      </c>
      <c r="AL163" s="79" t="b">
        <v>0</v>
      </c>
      <c r="AM163" s="79">
        <v>5</v>
      </c>
      <c r="AN163" s="87" t="s">
        <v>1567</v>
      </c>
      <c r="AO163" s="79" t="s">
        <v>1681</v>
      </c>
      <c r="AP163" s="79" t="b">
        <v>0</v>
      </c>
      <c r="AQ163" s="87" t="s">
        <v>1567</v>
      </c>
      <c r="AR163" s="79" t="s">
        <v>176</v>
      </c>
      <c r="AS163" s="79">
        <v>0</v>
      </c>
      <c r="AT163" s="79">
        <v>0</v>
      </c>
      <c r="AU163" s="79"/>
      <c r="AV163" s="79"/>
      <c r="AW163" s="79"/>
      <c r="AX163" s="79"/>
      <c r="AY163" s="79"/>
      <c r="AZ163" s="79"/>
      <c r="BA163" s="79"/>
      <c r="BB163" s="79"/>
      <c r="BC163">
        <v>1</v>
      </c>
      <c r="BD163" s="78" t="str">
        <f>REPLACE(INDEX(GroupVertices[Group], MATCH(Edges27[[#This Row],[Vertex 1]],GroupVertices[Vertex],0)),1,1,"")</f>
        <v>3</v>
      </c>
      <c r="BE163" s="78" t="str">
        <f>REPLACE(INDEX(GroupVertices[Group], MATCH(Edges27[[#This Row],[Vertex 2]],GroupVertices[Vertex],0)),1,1,"")</f>
        <v>3</v>
      </c>
      <c r="BF163" s="48">
        <v>0</v>
      </c>
      <c r="BG163" s="49">
        <v>0</v>
      </c>
      <c r="BH163" s="48">
        <v>0</v>
      </c>
      <c r="BI163" s="49">
        <v>0</v>
      </c>
      <c r="BJ163" s="48">
        <v>0</v>
      </c>
      <c r="BK163" s="49">
        <v>0</v>
      </c>
      <c r="BL163" s="48">
        <v>20</v>
      </c>
      <c r="BM163" s="49">
        <v>100</v>
      </c>
      <c r="BN163" s="48">
        <v>20</v>
      </c>
    </row>
    <row r="164" spans="1:66" x14ac:dyDescent="0.25">
      <c r="A164" s="64" t="s">
        <v>274</v>
      </c>
      <c r="B164" s="64" t="s">
        <v>277</v>
      </c>
      <c r="C164" s="65"/>
      <c r="D164" s="66"/>
      <c r="E164" s="67"/>
      <c r="F164" s="68"/>
      <c r="G164" s="65"/>
      <c r="H164" s="69"/>
      <c r="I164" s="70"/>
      <c r="J164" s="70"/>
      <c r="K164" s="34" t="s">
        <v>65</v>
      </c>
      <c r="L164" s="77">
        <v>207</v>
      </c>
      <c r="M164" s="77"/>
      <c r="N164" s="72"/>
      <c r="O164" s="79" t="s">
        <v>315</v>
      </c>
      <c r="P164" s="81">
        <v>43849.799537037034</v>
      </c>
      <c r="Q164" s="79" t="s">
        <v>333</v>
      </c>
      <c r="R164" s="79"/>
      <c r="S164" s="79"/>
      <c r="T164" s="79" t="s">
        <v>514</v>
      </c>
      <c r="U164" s="79"/>
      <c r="V164" s="82" t="s">
        <v>732</v>
      </c>
      <c r="W164" s="81">
        <v>43849.799537037034</v>
      </c>
      <c r="X164" s="85">
        <v>43849</v>
      </c>
      <c r="Y164" s="87" t="s">
        <v>896</v>
      </c>
      <c r="Z164" s="82" t="s">
        <v>1206</v>
      </c>
      <c r="AA164" s="79"/>
      <c r="AB164" s="79"/>
      <c r="AC164" s="87" t="s">
        <v>1520</v>
      </c>
      <c r="AD164" s="79"/>
      <c r="AE164" s="79" t="b">
        <v>0</v>
      </c>
      <c r="AF164" s="79">
        <v>0</v>
      </c>
      <c r="AG164" s="87" t="s">
        <v>1673</v>
      </c>
      <c r="AH164" s="79" t="b">
        <v>0</v>
      </c>
      <c r="AI164" s="79" t="s">
        <v>1678</v>
      </c>
      <c r="AJ164" s="79"/>
      <c r="AK164" s="87" t="s">
        <v>1673</v>
      </c>
      <c r="AL164" s="79" t="b">
        <v>0</v>
      </c>
      <c r="AM164" s="79">
        <v>4</v>
      </c>
      <c r="AN164" s="87" t="s">
        <v>1386</v>
      </c>
      <c r="AO164" s="79" t="s">
        <v>1679</v>
      </c>
      <c r="AP164" s="79" t="b">
        <v>0</v>
      </c>
      <c r="AQ164" s="87" t="s">
        <v>1386</v>
      </c>
      <c r="AR164" s="79" t="s">
        <v>176</v>
      </c>
      <c r="AS164" s="79">
        <v>0</v>
      </c>
      <c r="AT164" s="79">
        <v>0</v>
      </c>
      <c r="AU164" s="79"/>
      <c r="AV164" s="79"/>
      <c r="AW164" s="79"/>
      <c r="AX164" s="79"/>
      <c r="AY164" s="79"/>
      <c r="AZ164" s="79"/>
      <c r="BA164" s="79"/>
      <c r="BB164" s="79"/>
      <c r="BC164">
        <v>1</v>
      </c>
      <c r="BD164" s="78" t="str">
        <f>REPLACE(INDEX(GroupVertices[Group], MATCH(Edges27[[#This Row],[Vertex 1]],GroupVertices[Vertex],0)),1,1,"")</f>
        <v>1</v>
      </c>
      <c r="BE164" s="78" t="str">
        <f>REPLACE(INDEX(GroupVertices[Group], MATCH(Edges27[[#This Row],[Vertex 2]],GroupVertices[Vertex],0)),1,1,"")</f>
        <v>1</v>
      </c>
      <c r="BF164" s="48">
        <v>0</v>
      </c>
      <c r="BG164" s="49">
        <v>0</v>
      </c>
      <c r="BH164" s="48">
        <v>0</v>
      </c>
      <c r="BI164" s="49">
        <v>0</v>
      </c>
      <c r="BJ164" s="48">
        <v>0</v>
      </c>
      <c r="BK164" s="49">
        <v>0</v>
      </c>
      <c r="BL164" s="48">
        <v>11</v>
      </c>
      <c r="BM164" s="49">
        <v>100</v>
      </c>
      <c r="BN164" s="48">
        <v>11</v>
      </c>
    </row>
    <row r="165" spans="1:66" x14ac:dyDescent="0.25">
      <c r="A165" s="64" t="s">
        <v>274</v>
      </c>
      <c r="B165" s="64" t="s">
        <v>277</v>
      </c>
      <c r="C165" s="65"/>
      <c r="D165" s="66"/>
      <c r="E165" s="67"/>
      <c r="F165" s="68"/>
      <c r="G165" s="65"/>
      <c r="H165" s="69"/>
      <c r="I165" s="70"/>
      <c r="J165" s="70"/>
      <c r="K165" s="34" t="s">
        <v>65</v>
      </c>
      <c r="L165" s="77">
        <v>208</v>
      </c>
      <c r="M165" s="77"/>
      <c r="N165" s="72"/>
      <c r="O165" s="79" t="s">
        <v>314</v>
      </c>
      <c r="P165" s="81">
        <v>43852.357673611114</v>
      </c>
      <c r="Q165" s="79" t="s">
        <v>418</v>
      </c>
      <c r="R165" s="79"/>
      <c r="S165" s="79"/>
      <c r="T165" s="79" t="s">
        <v>539</v>
      </c>
      <c r="U165" s="82" t="s">
        <v>600</v>
      </c>
      <c r="V165" s="82" t="s">
        <v>600</v>
      </c>
      <c r="W165" s="81">
        <v>43852.357673611114</v>
      </c>
      <c r="X165" s="85">
        <v>43852</v>
      </c>
      <c r="Y165" s="87" t="s">
        <v>897</v>
      </c>
      <c r="Z165" s="82" t="s">
        <v>1207</v>
      </c>
      <c r="AA165" s="79"/>
      <c r="AB165" s="79"/>
      <c r="AC165" s="87" t="s">
        <v>1521</v>
      </c>
      <c r="AD165" s="79"/>
      <c r="AE165" s="79" t="b">
        <v>0</v>
      </c>
      <c r="AF165" s="79">
        <v>2</v>
      </c>
      <c r="AG165" s="87" t="s">
        <v>1673</v>
      </c>
      <c r="AH165" s="79" t="b">
        <v>0</v>
      </c>
      <c r="AI165" s="79" t="s">
        <v>1678</v>
      </c>
      <c r="AJ165" s="79"/>
      <c r="AK165" s="87" t="s">
        <v>1673</v>
      </c>
      <c r="AL165" s="79" t="b">
        <v>0</v>
      </c>
      <c r="AM165" s="79">
        <v>1</v>
      </c>
      <c r="AN165" s="87" t="s">
        <v>1673</v>
      </c>
      <c r="AO165" s="79" t="s">
        <v>1681</v>
      </c>
      <c r="AP165" s="79" t="b">
        <v>0</v>
      </c>
      <c r="AQ165" s="87" t="s">
        <v>1521</v>
      </c>
      <c r="AR165" s="79" t="s">
        <v>176</v>
      </c>
      <c r="AS165" s="79">
        <v>0</v>
      </c>
      <c r="AT165" s="79">
        <v>0</v>
      </c>
      <c r="AU165" s="79"/>
      <c r="AV165" s="79"/>
      <c r="AW165" s="79"/>
      <c r="AX165" s="79"/>
      <c r="AY165" s="79"/>
      <c r="AZ165" s="79"/>
      <c r="BA165" s="79"/>
      <c r="BB165" s="79"/>
      <c r="BC165">
        <v>2</v>
      </c>
      <c r="BD165" s="78" t="str">
        <f>REPLACE(INDEX(GroupVertices[Group], MATCH(Edges27[[#This Row],[Vertex 1]],GroupVertices[Vertex],0)),1,1,"")</f>
        <v>1</v>
      </c>
      <c r="BE165" s="78" t="str">
        <f>REPLACE(INDEX(GroupVertices[Group], MATCH(Edges27[[#This Row],[Vertex 2]],GroupVertices[Vertex],0)),1,1,"")</f>
        <v>1</v>
      </c>
      <c r="BF165" s="48">
        <v>0</v>
      </c>
      <c r="BG165" s="49">
        <v>0</v>
      </c>
      <c r="BH165" s="48">
        <v>1</v>
      </c>
      <c r="BI165" s="49">
        <v>5.882352941176471</v>
      </c>
      <c r="BJ165" s="48">
        <v>0</v>
      </c>
      <c r="BK165" s="49">
        <v>0</v>
      </c>
      <c r="BL165" s="48">
        <v>16</v>
      </c>
      <c r="BM165" s="49">
        <v>94.117647058823536</v>
      </c>
      <c r="BN165" s="48">
        <v>17</v>
      </c>
    </row>
    <row r="166" spans="1:66" x14ac:dyDescent="0.25">
      <c r="A166" s="64" t="s">
        <v>274</v>
      </c>
      <c r="B166" s="64" t="s">
        <v>277</v>
      </c>
      <c r="C166" s="65"/>
      <c r="D166" s="66"/>
      <c r="E166" s="67"/>
      <c r="F166" s="68"/>
      <c r="G166" s="65"/>
      <c r="H166" s="69"/>
      <c r="I166" s="70"/>
      <c r="J166" s="70"/>
      <c r="K166" s="34" t="s">
        <v>65</v>
      </c>
      <c r="L166" s="77">
        <v>209</v>
      </c>
      <c r="M166" s="77"/>
      <c r="N166" s="72"/>
      <c r="O166" s="79" t="s">
        <v>314</v>
      </c>
      <c r="P166" s="81">
        <v>43853.45208333333</v>
      </c>
      <c r="Q166" s="79" t="s">
        <v>419</v>
      </c>
      <c r="R166" s="79"/>
      <c r="S166" s="79"/>
      <c r="T166" s="79" t="s">
        <v>539</v>
      </c>
      <c r="U166" s="82" t="s">
        <v>601</v>
      </c>
      <c r="V166" s="82" t="s">
        <v>601</v>
      </c>
      <c r="W166" s="81">
        <v>43853.45208333333</v>
      </c>
      <c r="X166" s="85">
        <v>43853</v>
      </c>
      <c r="Y166" s="87" t="s">
        <v>898</v>
      </c>
      <c r="Z166" s="82" t="s">
        <v>1208</v>
      </c>
      <c r="AA166" s="79"/>
      <c r="AB166" s="79"/>
      <c r="AC166" s="87" t="s">
        <v>1522</v>
      </c>
      <c r="AD166" s="79"/>
      <c r="AE166" s="79" t="b">
        <v>0</v>
      </c>
      <c r="AF166" s="79">
        <v>2</v>
      </c>
      <c r="AG166" s="87" t="s">
        <v>1673</v>
      </c>
      <c r="AH166" s="79" t="b">
        <v>0</v>
      </c>
      <c r="AI166" s="79" t="s">
        <v>1678</v>
      </c>
      <c r="AJ166" s="79"/>
      <c r="AK166" s="87" t="s">
        <v>1673</v>
      </c>
      <c r="AL166" s="79" t="b">
        <v>0</v>
      </c>
      <c r="AM166" s="79">
        <v>2</v>
      </c>
      <c r="AN166" s="87" t="s">
        <v>1673</v>
      </c>
      <c r="AO166" s="79" t="s">
        <v>1689</v>
      </c>
      <c r="AP166" s="79" t="b">
        <v>0</v>
      </c>
      <c r="AQ166" s="87" t="s">
        <v>1522</v>
      </c>
      <c r="AR166" s="79" t="s">
        <v>176</v>
      </c>
      <c r="AS166" s="79">
        <v>0</v>
      </c>
      <c r="AT166" s="79">
        <v>0</v>
      </c>
      <c r="AU166" s="79"/>
      <c r="AV166" s="79"/>
      <c r="AW166" s="79"/>
      <c r="AX166" s="79"/>
      <c r="AY166" s="79"/>
      <c r="AZ166" s="79"/>
      <c r="BA166" s="79"/>
      <c r="BB166" s="79"/>
      <c r="BC166">
        <v>2</v>
      </c>
      <c r="BD166" s="78" t="str">
        <f>REPLACE(INDEX(GroupVertices[Group], MATCH(Edges27[[#This Row],[Vertex 1]],GroupVertices[Vertex],0)),1,1,"")</f>
        <v>1</v>
      </c>
      <c r="BE166" s="78" t="str">
        <f>REPLACE(INDEX(GroupVertices[Group], MATCH(Edges27[[#This Row],[Vertex 2]],GroupVertices[Vertex],0)),1,1,"")</f>
        <v>1</v>
      </c>
      <c r="BF166" s="48">
        <v>0</v>
      </c>
      <c r="BG166" s="49">
        <v>0</v>
      </c>
      <c r="BH166" s="48">
        <v>0</v>
      </c>
      <c r="BI166" s="49">
        <v>0</v>
      </c>
      <c r="BJ166" s="48">
        <v>0</v>
      </c>
      <c r="BK166" s="49">
        <v>0</v>
      </c>
      <c r="BL166" s="48">
        <v>31</v>
      </c>
      <c r="BM166" s="49">
        <v>100</v>
      </c>
      <c r="BN166" s="48">
        <v>31</v>
      </c>
    </row>
    <row r="167" spans="1:66" x14ac:dyDescent="0.25">
      <c r="A167" s="64" t="s">
        <v>275</v>
      </c>
      <c r="B167" s="64" t="s">
        <v>290</v>
      </c>
      <c r="C167" s="65"/>
      <c r="D167" s="66"/>
      <c r="E167" s="67"/>
      <c r="F167" s="68"/>
      <c r="G167" s="65"/>
      <c r="H167" s="69"/>
      <c r="I167" s="70"/>
      <c r="J167" s="70"/>
      <c r="K167" s="34" t="s">
        <v>65</v>
      </c>
      <c r="L167" s="77">
        <v>210</v>
      </c>
      <c r="M167" s="77"/>
      <c r="N167" s="72"/>
      <c r="O167" s="79" t="s">
        <v>315</v>
      </c>
      <c r="P167" s="81">
        <v>43853.470266203702</v>
      </c>
      <c r="Q167" s="79" t="s">
        <v>420</v>
      </c>
      <c r="R167" s="79"/>
      <c r="S167" s="79"/>
      <c r="T167" s="79" t="s">
        <v>540</v>
      </c>
      <c r="U167" s="79"/>
      <c r="V167" s="82" t="s">
        <v>733</v>
      </c>
      <c r="W167" s="81">
        <v>43853.470266203702</v>
      </c>
      <c r="X167" s="85">
        <v>43853</v>
      </c>
      <c r="Y167" s="87" t="s">
        <v>899</v>
      </c>
      <c r="Z167" s="82" t="s">
        <v>1209</v>
      </c>
      <c r="AA167" s="79"/>
      <c r="AB167" s="79"/>
      <c r="AC167" s="87" t="s">
        <v>1523</v>
      </c>
      <c r="AD167" s="79"/>
      <c r="AE167" s="79" t="b">
        <v>0</v>
      </c>
      <c r="AF167" s="79">
        <v>0</v>
      </c>
      <c r="AG167" s="87" t="s">
        <v>1673</v>
      </c>
      <c r="AH167" s="79" t="b">
        <v>0</v>
      </c>
      <c r="AI167" s="79" t="s">
        <v>1678</v>
      </c>
      <c r="AJ167" s="79"/>
      <c r="AK167" s="87" t="s">
        <v>1673</v>
      </c>
      <c r="AL167" s="79" t="b">
        <v>0</v>
      </c>
      <c r="AM167" s="79">
        <v>2</v>
      </c>
      <c r="AN167" s="87" t="s">
        <v>1556</v>
      </c>
      <c r="AO167" s="79" t="s">
        <v>1681</v>
      </c>
      <c r="AP167" s="79" t="b">
        <v>0</v>
      </c>
      <c r="AQ167" s="87" t="s">
        <v>1556</v>
      </c>
      <c r="AR167" s="79" t="s">
        <v>176</v>
      </c>
      <c r="AS167" s="79">
        <v>0</v>
      </c>
      <c r="AT167" s="79">
        <v>0</v>
      </c>
      <c r="AU167" s="79"/>
      <c r="AV167" s="79"/>
      <c r="AW167" s="79"/>
      <c r="AX167" s="79"/>
      <c r="AY167" s="79"/>
      <c r="AZ167" s="79"/>
      <c r="BA167" s="79"/>
      <c r="BB167" s="79"/>
      <c r="BC167">
        <v>1</v>
      </c>
      <c r="BD167" s="78" t="str">
        <f>REPLACE(INDEX(GroupVertices[Group], MATCH(Edges27[[#This Row],[Vertex 1]],GroupVertices[Vertex],0)),1,1,"")</f>
        <v>2</v>
      </c>
      <c r="BE167" s="78" t="str">
        <f>REPLACE(INDEX(GroupVertices[Group], MATCH(Edges27[[#This Row],[Vertex 2]],GroupVertices[Vertex],0)),1,1,"")</f>
        <v>2</v>
      </c>
      <c r="BF167" s="48">
        <v>0</v>
      </c>
      <c r="BG167" s="49">
        <v>0</v>
      </c>
      <c r="BH167" s="48">
        <v>0</v>
      </c>
      <c r="BI167" s="49">
        <v>0</v>
      </c>
      <c r="BJ167" s="48">
        <v>0</v>
      </c>
      <c r="BK167" s="49">
        <v>0</v>
      </c>
      <c r="BL167" s="48">
        <v>41</v>
      </c>
      <c r="BM167" s="49">
        <v>100</v>
      </c>
      <c r="BN167" s="48">
        <v>41</v>
      </c>
    </row>
    <row r="168" spans="1:66" x14ac:dyDescent="0.25">
      <c r="A168" s="64" t="s">
        <v>276</v>
      </c>
      <c r="B168" s="64" t="s">
        <v>298</v>
      </c>
      <c r="C168" s="65"/>
      <c r="D168" s="66"/>
      <c r="E168" s="67"/>
      <c r="F168" s="68"/>
      <c r="G168" s="65"/>
      <c r="H168" s="69"/>
      <c r="I168" s="70"/>
      <c r="J168" s="70"/>
      <c r="K168" s="34" t="s">
        <v>65</v>
      </c>
      <c r="L168" s="77">
        <v>211</v>
      </c>
      <c r="M168" s="77"/>
      <c r="N168" s="72"/>
      <c r="O168" s="79" t="s">
        <v>315</v>
      </c>
      <c r="P168" s="81">
        <v>43846.813900462963</v>
      </c>
      <c r="Q168" s="79" t="s">
        <v>347</v>
      </c>
      <c r="R168" s="79"/>
      <c r="S168" s="79"/>
      <c r="T168" s="79" t="s">
        <v>509</v>
      </c>
      <c r="U168" s="79"/>
      <c r="V168" s="82" t="s">
        <v>734</v>
      </c>
      <c r="W168" s="81">
        <v>43846.813900462963</v>
      </c>
      <c r="X168" s="85">
        <v>43846</v>
      </c>
      <c r="Y168" s="87" t="s">
        <v>900</v>
      </c>
      <c r="Z168" s="82" t="s">
        <v>1210</v>
      </c>
      <c r="AA168" s="79"/>
      <c r="AB168" s="79"/>
      <c r="AC168" s="87" t="s">
        <v>1524</v>
      </c>
      <c r="AD168" s="79"/>
      <c r="AE168" s="79" t="b">
        <v>0</v>
      </c>
      <c r="AF168" s="79">
        <v>0</v>
      </c>
      <c r="AG168" s="87" t="s">
        <v>1673</v>
      </c>
      <c r="AH168" s="79" t="b">
        <v>0</v>
      </c>
      <c r="AI168" s="79" t="s">
        <v>1678</v>
      </c>
      <c r="AJ168" s="79"/>
      <c r="AK168" s="87" t="s">
        <v>1673</v>
      </c>
      <c r="AL168" s="79" t="b">
        <v>0</v>
      </c>
      <c r="AM168" s="79">
        <v>5</v>
      </c>
      <c r="AN168" s="87" t="s">
        <v>1571</v>
      </c>
      <c r="AO168" s="79" t="s">
        <v>1682</v>
      </c>
      <c r="AP168" s="79" t="b">
        <v>0</v>
      </c>
      <c r="AQ168" s="87" t="s">
        <v>1571</v>
      </c>
      <c r="AR168" s="79" t="s">
        <v>176</v>
      </c>
      <c r="AS168" s="79">
        <v>0</v>
      </c>
      <c r="AT168" s="79">
        <v>0</v>
      </c>
      <c r="AU168" s="79"/>
      <c r="AV168" s="79"/>
      <c r="AW168" s="79"/>
      <c r="AX168" s="79"/>
      <c r="AY168" s="79"/>
      <c r="AZ168" s="79"/>
      <c r="BA168" s="79"/>
      <c r="BB168" s="79"/>
      <c r="BC168">
        <v>1</v>
      </c>
      <c r="BD168" s="78" t="str">
        <f>REPLACE(INDEX(GroupVertices[Group], MATCH(Edges27[[#This Row],[Vertex 1]],GroupVertices[Vertex],0)),1,1,"")</f>
        <v>1</v>
      </c>
      <c r="BE168" s="78" t="str">
        <f>REPLACE(INDEX(GroupVertices[Group], MATCH(Edges27[[#This Row],[Vertex 2]],GroupVertices[Vertex],0)),1,1,"")</f>
        <v>1</v>
      </c>
      <c r="BF168" s="48"/>
      <c r="BG168" s="49"/>
      <c r="BH168" s="48"/>
      <c r="BI168" s="49"/>
      <c r="BJ168" s="48"/>
      <c r="BK168" s="49"/>
      <c r="BL168" s="48"/>
      <c r="BM168" s="49"/>
      <c r="BN168" s="48"/>
    </row>
    <row r="169" spans="1:66" x14ac:dyDescent="0.25">
      <c r="A169" s="64" t="s">
        <v>277</v>
      </c>
      <c r="B169" s="64" t="s">
        <v>276</v>
      </c>
      <c r="C169" s="65"/>
      <c r="D169" s="66"/>
      <c r="E169" s="67"/>
      <c r="F169" s="68"/>
      <c r="G169" s="65"/>
      <c r="H169" s="69"/>
      <c r="I169" s="70"/>
      <c r="J169" s="70"/>
      <c r="K169" s="34" t="s">
        <v>65</v>
      </c>
      <c r="L169" s="77">
        <v>216</v>
      </c>
      <c r="M169" s="77"/>
      <c r="N169" s="72"/>
      <c r="O169" s="79" t="s">
        <v>314</v>
      </c>
      <c r="P169" s="81">
        <v>43850.823206018518</v>
      </c>
      <c r="Q169" s="79" t="s">
        <v>350</v>
      </c>
      <c r="R169" s="79"/>
      <c r="S169" s="79"/>
      <c r="T169" s="79" t="s">
        <v>509</v>
      </c>
      <c r="U169" s="82" t="s">
        <v>602</v>
      </c>
      <c r="V169" s="82" t="s">
        <v>602</v>
      </c>
      <c r="W169" s="81">
        <v>43850.823206018518</v>
      </c>
      <c r="X169" s="85">
        <v>43850</v>
      </c>
      <c r="Y169" s="87" t="s">
        <v>901</v>
      </c>
      <c r="Z169" s="82" t="s">
        <v>1211</v>
      </c>
      <c r="AA169" s="79"/>
      <c r="AB169" s="79"/>
      <c r="AC169" s="87" t="s">
        <v>1525</v>
      </c>
      <c r="AD169" s="79"/>
      <c r="AE169" s="79" t="b">
        <v>0</v>
      </c>
      <c r="AF169" s="79">
        <v>5</v>
      </c>
      <c r="AG169" s="87" t="s">
        <v>1673</v>
      </c>
      <c r="AH169" s="79" t="b">
        <v>0</v>
      </c>
      <c r="AI169" s="79" t="s">
        <v>1678</v>
      </c>
      <c r="AJ169" s="79"/>
      <c r="AK169" s="87" t="s">
        <v>1673</v>
      </c>
      <c r="AL169" s="79" t="b">
        <v>0</v>
      </c>
      <c r="AM169" s="79">
        <v>2</v>
      </c>
      <c r="AN169" s="87" t="s">
        <v>1673</v>
      </c>
      <c r="AO169" s="79" t="s">
        <v>1683</v>
      </c>
      <c r="AP169" s="79" t="b">
        <v>0</v>
      </c>
      <c r="AQ169" s="87" t="s">
        <v>1525</v>
      </c>
      <c r="AR169" s="79" t="s">
        <v>176</v>
      </c>
      <c r="AS169" s="79">
        <v>0</v>
      </c>
      <c r="AT169" s="79">
        <v>0</v>
      </c>
      <c r="AU169" s="79"/>
      <c r="AV169" s="79"/>
      <c r="AW169" s="79"/>
      <c r="AX169" s="79"/>
      <c r="AY169" s="79"/>
      <c r="AZ169" s="79"/>
      <c r="BA169" s="79"/>
      <c r="BB169" s="79"/>
      <c r="BC169">
        <v>1</v>
      </c>
      <c r="BD169" s="78" t="str">
        <f>REPLACE(INDEX(GroupVertices[Group], MATCH(Edges27[[#This Row],[Vertex 1]],GroupVertices[Vertex],0)),1,1,"")</f>
        <v>1</v>
      </c>
      <c r="BE169" s="78" t="str">
        <f>REPLACE(INDEX(GroupVertices[Group], MATCH(Edges27[[#This Row],[Vertex 2]],GroupVertices[Vertex],0)),1,1,"")</f>
        <v>1</v>
      </c>
      <c r="BF169" s="48">
        <v>0</v>
      </c>
      <c r="BG169" s="49">
        <v>0</v>
      </c>
      <c r="BH169" s="48">
        <v>0</v>
      </c>
      <c r="BI169" s="49">
        <v>0</v>
      </c>
      <c r="BJ169" s="48">
        <v>0</v>
      </c>
      <c r="BK169" s="49">
        <v>0</v>
      </c>
      <c r="BL169" s="48">
        <v>43</v>
      </c>
      <c r="BM169" s="49">
        <v>100</v>
      </c>
      <c r="BN169" s="48">
        <v>43</v>
      </c>
    </row>
    <row r="170" spans="1:66" x14ac:dyDescent="0.25">
      <c r="A170" s="64" t="s">
        <v>277</v>
      </c>
      <c r="B170" s="64" t="s">
        <v>311</v>
      </c>
      <c r="C170" s="65"/>
      <c r="D170" s="66"/>
      <c r="E170" s="67"/>
      <c r="F170" s="68"/>
      <c r="G170" s="65"/>
      <c r="H170" s="69"/>
      <c r="I170" s="70"/>
      <c r="J170" s="70"/>
      <c r="K170" s="34" t="s">
        <v>65</v>
      </c>
      <c r="L170" s="77">
        <v>217</v>
      </c>
      <c r="M170" s="77"/>
      <c r="N170" s="72"/>
      <c r="O170" s="79" t="s">
        <v>314</v>
      </c>
      <c r="P170" s="81">
        <v>43851.646886574075</v>
      </c>
      <c r="Q170" s="79" t="s">
        <v>421</v>
      </c>
      <c r="R170" s="82" t="s">
        <v>475</v>
      </c>
      <c r="S170" s="79" t="s">
        <v>503</v>
      </c>
      <c r="T170" s="79" t="s">
        <v>509</v>
      </c>
      <c r="U170" s="79"/>
      <c r="V170" s="82" t="s">
        <v>735</v>
      </c>
      <c r="W170" s="81">
        <v>43851.646886574075</v>
      </c>
      <c r="X170" s="85">
        <v>43851</v>
      </c>
      <c r="Y170" s="87" t="s">
        <v>902</v>
      </c>
      <c r="Z170" s="82" t="s">
        <v>1212</v>
      </c>
      <c r="AA170" s="79"/>
      <c r="AB170" s="79"/>
      <c r="AC170" s="87" t="s">
        <v>1526</v>
      </c>
      <c r="AD170" s="79"/>
      <c r="AE170" s="79" t="b">
        <v>0</v>
      </c>
      <c r="AF170" s="79">
        <v>0</v>
      </c>
      <c r="AG170" s="87" t="s">
        <v>1673</v>
      </c>
      <c r="AH170" s="79" t="b">
        <v>0</v>
      </c>
      <c r="AI170" s="79" t="s">
        <v>1678</v>
      </c>
      <c r="AJ170" s="79"/>
      <c r="AK170" s="87" t="s">
        <v>1673</v>
      </c>
      <c r="AL170" s="79" t="b">
        <v>0</v>
      </c>
      <c r="AM170" s="79">
        <v>0</v>
      </c>
      <c r="AN170" s="87" t="s">
        <v>1673</v>
      </c>
      <c r="AO170" s="79" t="s">
        <v>1684</v>
      </c>
      <c r="AP170" s="79" t="b">
        <v>0</v>
      </c>
      <c r="AQ170" s="87" t="s">
        <v>1526</v>
      </c>
      <c r="AR170" s="79" t="s">
        <v>176</v>
      </c>
      <c r="AS170" s="79">
        <v>0</v>
      </c>
      <c r="AT170" s="79">
        <v>0</v>
      </c>
      <c r="AU170" s="79"/>
      <c r="AV170" s="79"/>
      <c r="AW170" s="79"/>
      <c r="AX170" s="79"/>
      <c r="AY170" s="79"/>
      <c r="AZ170" s="79"/>
      <c r="BA170" s="79"/>
      <c r="BB170" s="79"/>
      <c r="BC170">
        <v>1</v>
      </c>
      <c r="BD170" s="78" t="str">
        <f>REPLACE(INDEX(GroupVertices[Group], MATCH(Edges27[[#This Row],[Vertex 1]],GroupVertices[Vertex],0)),1,1,"")</f>
        <v>1</v>
      </c>
      <c r="BE170" s="78" t="str">
        <f>REPLACE(INDEX(GroupVertices[Group], MATCH(Edges27[[#This Row],[Vertex 2]],GroupVertices[Vertex],0)),1,1,"")</f>
        <v>1</v>
      </c>
      <c r="BF170" s="48">
        <v>0</v>
      </c>
      <c r="BG170" s="49">
        <v>0</v>
      </c>
      <c r="BH170" s="48">
        <v>0</v>
      </c>
      <c r="BI170" s="49">
        <v>0</v>
      </c>
      <c r="BJ170" s="48">
        <v>0</v>
      </c>
      <c r="BK170" s="49">
        <v>0</v>
      </c>
      <c r="BL170" s="48">
        <v>10</v>
      </c>
      <c r="BM170" s="49">
        <v>100</v>
      </c>
      <c r="BN170" s="48">
        <v>10</v>
      </c>
    </row>
    <row r="171" spans="1:66" x14ac:dyDescent="0.25">
      <c r="A171" s="64" t="s">
        <v>278</v>
      </c>
      <c r="B171" s="64" t="s">
        <v>272</v>
      </c>
      <c r="C171" s="65"/>
      <c r="D171" s="66"/>
      <c r="E171" s="67"/>
      <c r="F171" s="68"/>
      <c r="G171" s="65"/>
      <c r="H171" s="69"/>
      <c r="I171" s="70"/>
      <c r="J171" s="70"/>
      <c r="K171" s="34" t="s">
        <v>65</v>
      </c>
      <c r="L171" s="77">
        <v>218</v>
      </c>
      <c r="M171" s="77"/>
      <c r="N171" s="72"/>
      <c r="O171" s="79" t="s">
        <v>314</v>
      </c>
      <c r="P171" s="81">
        <v>43851.659050925926</v>
      </c>
      <c r="Q171" s="79" t="s">
        <v>422</v>
      </c>
      <c r="R171" s="82" t="s">
        <v>472</v>
      </c>
      <c r="S171" s="79" t="s">
        <v>500</v>
      </c>
      <c r="T171" s="79" t="s">
        <v>541</v>
      </c>
      <c r="U171" s="82" t="s">
        <v>603</v>
      </c>
      <c r="V171" s="82" t="s">
        <v>603</v>
      </c>
      <c r="W171" s="81">
        <v>43851.659050925926</v>
      </c>
      <c r="X171" s="85">
        <v>43851</v>
      </c>
      <c r="Y171" s="87" t="s">
        <v>903</v>
      </c>
      <c r="Z171" s="82" t="s">
        <v>1213</v>
      </c>
      <c r="AA171" s="79"/>
      <c r="AB171" s="79"/>
      <c r="AC171" s="87" t="s">
        <v>1527</v>
      </c>
      <c r="AD171" s="79"/>
      <c r="AE171" s="79" t="b">
        <v>0</v>
      </c>
      <c r="AF171" s="79">
        <v>4</v>
      </c>
      <c r="AG171" s="87" t="s">
        <v>1673</v>
      </c>
      <c r="AH171" s="79" t="b">
        <v>0</v>
      </c>
      <c r="AI171" s="79" t="s">
        <v>1678</v>
      </c>
      <c r="AJ171" s="79"/>
      <c r="AK171" s="87" t="s">
        <v>1673</v>
      </c>
      <c r="AL171" s="79" t="b">
        <v>0</v>
      </c>
      <c r="AM171" s="79">
        <v>3</v>
      </c>
      <c r="AN171" s="87" t="s">
        <v>1673</v>
      </c>
      <c r="AO171" s="79" t="s">
        <v>1679</v>
      </c>
      <c r="AP171" s="79" t="b">
        <v>0</v>
      </c>
      <c r="AQ171" s="87" t="s">
        <v>1527</v>
      </c>
      <c r="AR171" s="79" t="s">
        <v>176</v>
      </c>
      <c r="AS171" s="79">
        <v>0</v>
      </c>
      <c r="AT171" s="79">
        <v>0</v>
      </c>
      <c r="AU171" s="79"/>
      <c r="AV171" s="79"/>
      <c r="AW171" s="79"/>
      <c r="AX171" s="79"/>
      <c r="AY171" s="79"/>
      <c r="AZ171" s="79"/>
      <c r="BA171" s="79"/>
      <c r="BB171" s="79"/>
      <c r="BC171">
        <v>1</v>
      </c>
      <c r="BD171" s="78" t="str">
        <f>REPLACE(INDEX(GroupVertices[Group], MATCH(Edges27[[#This Row],[Vertex 1]],GroupVertices[Vertex],0)),1,1,"")</f>
        <v>2</v>
      </c>
      <c r="BE171" s="78" t="str">
        <f>REPLACE(INDEX(GroupVertices[Group], MATCH(Edges27[[#This Row],[Vertex 2]],GroupVertices[Vertex],0)),1,1,"")</f>
        <v>2</v>
      </c>
      <c r="BF171" s="48"/>
      <c r="BG171" s="49"/>
      <c r="BH171" s="48"/>
      <c r="BI171" s="49"/>
      <c r="BJ171" s="48"/>
      <c r="BK171" s="49"/>
      <c r="BL171" s="48"/>
      <c r="BM171" s="49"/>
      <c r="BN171" s="48"/>
    </row>
    <row r="172" spans="1:66" x14ac:dyDescent="0.25">
      <c r="A172" s="64" t="s">
        <v>277</v>
      </c>
      <c r="B172" s="64" t="s">
        <v>278</v>
      </c>
      <c r="C172" s="65"/>
      <c r="D172" s="66"/>
      <c r="E172" s="67"/>
      <c r="F172" s="68"/>
      <c r="G172" s="65"/>
      <c r="H172" s="69"/>
      <c r="I172" s="70"/>
      <c r="J172" s="70"/>
      <c r="K172" s="34" t="s">
        <v>66</v>
      </c>
      <c r="L172" s="77">
        <v>224</v>
      </c>
      <c r="M172" s="77"/>
      <c r="N172" s="72"/>
      <c r="O172" s="79" t="s">
        <v>314</v>
      </c>
      <c r="P172" s="81">
        <v>43852.506261574075</v>
      </c>
      <c r="Q172" s="79" t="s">
        <v>395</v>
      </c>
      <c r="R172" s="82" t="s">
        <v>472</v>
      </c>
      <c r="S172" s="79" t="s">
        <v>500</v>
      </c>
      <c r="T172" s="79" t="s">
        <v>514</v>
      </c>
      <c r="U172" s="79"/>
      <c r="V172" s="82" t="s">
        <v>735</v>
      </c>
      <c r="W172" s="81">
        <v>43852.506261574075</v>
      </c>
      <c r="X172" s="85">
        <v>43852</v>
      </c>
      <c r="Y172" s="87" t="s">
        <v>904</v>
      </c>
      <c r="Z172" s="82" t="s">
        <v>1214</v>
      </c>
      <c r="AA172" s="79"/>
      <c r="AB172" s="79"/>
      <c r="AC172" s="87" t="s">
        <v>1528</v>
      </c>
      <c r="AD172" s="79"/>
      <c r="AE172" s="79" t="b">
        <v>0</v>
      </c>
      <c r="AF172" s="79">
        <v>1</v>
      </c>
      <c r="AG172" s="87" t="s">
        <v>1673</v>
      </c>
      <c r="AH172" s="79" t="b">
        <v>0</v>
      </c>
      <c r="AI172" s="79" t="s">
        <v>1678</v>
      </c>
      <c r="AJ172" s="79"/>
      <c r="AK172" s="87" t="s">
        <v>1673</v>
      </c>
      <c r="AL172" s="79" t="b">
        <v>0</v>
      </c>
      <c r="AM172" s="79">
        <v>1</v>
      </c>
      <c r="AN172" s="87" t="s">
        <v>1673</v>
      </c>
      <c r="AO172" s="79" t="s">
        <v>1684</v>
      </c>
      <c r="AP172" s="79" t="b">
        <v>0</v>
      </c>
      <c r="AQ172" s="87" t="s">
        <v>1528</v>
      </c>
      <c r="AR172" s="79" t="s">
        <v>176</v>
      </c>
      <c r="AS172" s="79">
        <v>0</v>
      </c>
      <c r="AT172" s="79">
        <v>0</v>
      </c>
      <c r="AU172" s="79"/>
      <c r="AV172" s="79"/>
      <c r="AW172" s="79"/>
      <c r="AX172" s="79"/>
      <c r="AY172" s="79"/>
      <c r="AZ172" s="79"/>
      <c r="BA172" s="79"/>
      <c r="BB172" s="79"/>
      <c r="BC172">
        <v>1</v>
      </c>
      <c r="BD172" s="78" t="str">
        <f>REPLACE(INDEX(GroupVertices[Group], MATCH(Edges27[[#This Row],[Vertex 1]],GroupVertices[Vertex],0)),1,1,"")</f>
        <v>1</v>
      </c>
      <c r="BE172" s="78" t="str">
        <f>REPLACE(INDEX(GroupVertices[Group], MATCH(Edges27[[#This Row],[Vertex 2]],GroupVertices[Vertex],0)),1,1,"")</f>
        <v>2</v>
      </c>
      <c r="BF172" s="48">
        <v>0</v>
      </c>
      <c r="BG172" s="49">
        <v>0</v>
      </c>
      <c r="BH172" s="48">
        <v>0</v>
      </c>
      <c r="BI172" s="49">
        <v>0</v>
      </c>
      <c r="BJ172" s="48">
        <v>0</v>
      </c>
      <c r="BK172" s="49">
        <v>0</v>
      </c>
      <c r="BL172" s="48">
        <v>14</v>
      </c>
      <c r="BM172" s="49">
        <v>100</v>
      </c>
      <c r="BN172" s="48">
        <v>14</v>
      </c>
    </row>
    <row r="173" spans="1:66" x14ac:dyDescent="0.25">
      <c r="A173" s="64" t="s">
        <v>279</v>
      </c>
      <c r="B173" s="64" t="s">
        <v>307</v>
      </c>
      <c r="C173" s="65"/>
      <c r="D173" s="66"/>
      <c r="E173" s="67"/>
      <c r="F173" s="68"/>
      <c r="G173" s="65"/>
      <c r="H173" s="69"/>
      <c r="I173" s="70"/>
      <c r="J173" s="70"/>
      <c r="K173" s="34" t="s">
        <v>65</v>
      </c>
      <c r="L173" s="77">
        <v>225</v>
      </c>
      <c r="M173" s="77"/>
      <c r="N173" s="72"/>
      <c r="O173" s="79" t="s">
        <v>314</v>
      </c>
      <c r="P173" s="81">
        <v>43843.604513888888</v>
      </c>
      <c r="Q173" s="79" t="s">
        <v>376</v>
      </c>
      <c r="R173" s="79"/>
      <c r="S173" s="79"/>
      <c r="T173" s="79" t="s">
        <v>509</v>
      </c>
      <c r="U173" s="82" t="s">
        <v>604</v>
      </c>
      <c r="V173" s="82" t="s">
        <v>604</v>
      </c>
      <c r="W173" s="81">
        <v>43843.604513888888</v>
      </c>
      <c r="X173" s="85">
        <v>43843</v>
      </c>
      <c r="Y173" s="87" t="s">
        <v>905</v>
      </c>
      <c r="Z173" s="82" t="s">
        <v>1215</v>
      </c>
      <c r="AA173" s="79"/>
      <c r="AB173" s="79"/>
      <c r="AC173" s="87" t="s">
        <v>1529</v>
      </c>
      <c r="AD173" s="79"/>
      <c r="AE173" s="79" t="b">
        <v>0</v>
      </c>
      <c r="AF173" s="79">
        <v>9</v>
      </c>
      <c r="AG173" s="87" t="s">
        <v>1673</v>
      </c>
      <c r="AH173" s="79" t="b">
        <v>0</v>
      </c>
      <c r="AI173" s="79" t="s">
        <v>1678</v>
      </c>
      <c r="AJ173" s="79"/>
      <c r="AK173" s="87" t="s">
        <v>1673</v>
      </c>
      <c r="AL173" s="79" t="b">
        <v>0</v>
      </c>
      <c r="AM173" s="79">
        <v>6</v>
      </c>
      <c r="AN173" s="87" t="s">
        <v>1673</v>
      </c>
      <c r="AO173" s="79" t="s">
        <v>1686</v>
      </c>
      <c r="AP173" s="79" t="b">
        <v>0</v>
      </c>
      <c r="AQ173" s="87" t="s">
        <v>1529</v>
      </c>
      <c r="AR173" s="79" t="s">
        <v>313</v>
      </c>
      <c r="AS173" s="79">
        <v>0</v>
      </c>
      <c r="AT173" s="79">
        <v>0</v>
      </c>
      <c r="AU173" s="79"/>
      <c r="AV173" s="79"/>
      <c r="AW173" s="79"/>
      <c r="AX173" s="79"/>
      <c r="AY173" s="79"/>
      <c r="AZ173" s="79"/>
      <c r="BA173" s="79"/>
      <c r="BB173" s="79"/>
      <c r="BC173">
        <v>1</v>
      </c>
      <c r="BD173" s="78" t="str">
        <f>REPLACE(INDEX(GroupVertices[Group], MATCH(Edges27[[#This Row],[Vertex 1]],GroupVertices[Vertex],0)),1,1,"")</f>
        <v>2</v>
      </c>
      <c r="BE173" s="78" t="str">
        <f>REPLACE(INDEX(GroupVertices[Group], MATCH(Edges27[[#This Row],[Vertex 2]],GroupVertices[Vertex],0)),1,1,"")</f>
        <v>2</v>
      </c>
      <c r="BF173" s="48"/>
      <c r="BG173" s="49"/>
      <c r="BH173" s="48"/>
      <c r="BI173" s="49"/>
      <c r="BJ173" s="48"/>
      <c r="BK173" s="49"/>
      <c r="BL173" s="48"/>
      <c r="BM173" s="49"/>
      <c r="BN173" s="48"/>
    </row>
    <row r="174" spans="1:66" x14ac:dyDescent="0.25">
      <c r="A174" s="64" t="s">
        <v>280</v>
      </c>
      <c r="B174" s="64" t="s">
        <v>301</v>
      </c>
      <c r="C174" s="65"/>
      <c r="D174" s="66"/>
      <c r="E174" s="67"/>
      <c r="F174" s="68"/>
      <c r="G174" s="65"/>
      <c r="H174" s="69"/>
      <c r="I174" s="70"/>
      <c r="J174" s="70"/>
      <c r="K174" s="34" t="s">
        <v>65</v>
      </c>
      <c r="L174" s="77">
        <v>228</v>
      </c>
      <c r="M174" s="77"/>
      <c r="N174" s="72"/>
      <c r="O174" s="79" t="s">
        <v>315</v>
      </c>
      <c r="P174" s="81">
        <v>43849.012592592589</v>
      </c>
      <c r="Q174" s="79" t="s">
        <v>397</v>
      </c>
      <c r="R174" s="79"/>
      <c r="S174" s="79"/>
      <c r="T174" s="79"/>
      <c r="U174" s="79"/>
      <c r="V174" s="82" t="s">
        <v>736</v>
      </c>
      <c r="W174" s="81">
        <v>43849.012592592589</v>
      </c>
      <c r="X174" s="85">
        <v>43849</v>
      </c>
      <c r="Y174" s="87" t="s">
        <v>906</v>
      </c>
      <c r="Z174" s="82" t="s">
        <v>1216</v>
      </c>
      <c r="AA174" s="79"/>
      <c r="AB174" s="79"/>
      <c r="AC174" s="87" t="s">
        <v>1530</v>
      </c>
      <c r="AD174" s="79"/>
      <c r="AE174" s="79" t="b">
        <v>0</v>
      </c>
      <c r="AF174" s="79">
        <v>0</v>
      </c>
      <c r="AG174" s="87" t="s">
        <v>1673</v>
      </c>
      <c r="AH174" s="79" t="b">
        <v>0</v>
      </c>
      <c r="AI174" s="79" t="s">
        <v>1678</v>
      </c>
      <c r="AJ174" s="79"/>
      <c r="AK174" s="87" t="s">
        <v>1673</v>
      </c>
      <c r="AL174" s="79" t="b">
        <v>0</v>
      </c>
      <c r="AM174" s="79">
        <v>3</v>
      </c>
      <c r="AN174" s="87" t="s">
        <v>1606</v>
      </c>
      <c r="AO174" s="79" t="s">
        <v>1682</v>
      </c>
      <c r="AP174" s="79" t="b">
        <v>0</v>
      </c>
      <c r="AQ174" s="87" t="s">
        <v>1606</v>
      </c>
      <c r="AR174" s="79" t="s">
        <v>176</v>
      </c>
      <c r="AS174" s="79">
        <v>0</v>
      </c>
      <c r="AT174" s="79">
        <v>0</v>
      </c>
      <c r="AU174" s="79"/>
      <c r="AV174" s="79"/>
      <c r="AW174" s="79"/>
      <c r="AX174" s="79"/>
      <c r="AY174" s="79"/>
      <c r="AZ174" s="79"/>
      <c r="BA174" s="79"/>
      <c r="BB174" s="79"/>
      <c r="BC174">
        <v>1</v>
      </c>
      <c r="BD174" s="78" t="str">
        <f>REPLACE(INDEX(GroupVertices[Group], MATCH(Edges27[[#This Row],[Vertex 1]],GroupVertices[Vertex],0)),1,1,"")</f>
        <v>2</v>
      </c>
      <c r="BE174" s="78" t="str">
        <f>REPLACE(INDEX(GroupVertices[Group], MATCH(Edges27[[#This Row],[Vertex 2]],GroupVertices[Vertex],0)),1,1,"")</f>
        <v>1</v>
      </c>
      <c r="BF174" s="48">
        <v>0</v>
      </c>
      <c r="BG174" s="49">
        <v>0</v>
      </c>
      <c r="BH174" s="48">
        <v>0</v>
      </c>
      <c r="BI174" s="49">
        <v>0</v>
      </c>
      <c r="BJ174" s="48">
        <v>0</v>
      </c>
      <c r="BK174" s="49">
        <v>0</v>
      </c>
      <c r="BL174" s="48">
        <v>38</v>
      </c>
      <c r="BM174" s="49">
        <v>100</v>
      </c>
      <c r="BN174" s="48">
        <v>38</v>
      </c>
    </row>
    <row r="175" spans="1:66" x14ac:dyDescent="0.25">
      <c r="A175" s="64" t="s">
        <v>277</v>
      </c>
      <c r="B175" s="64" t="s">
        <v>280</v>
      </c>
      <c r="C175" s="65"/>
      <c r="D175" s="66"/>
      <c r="E175" s="67"/>
      <c r="F175" s="68"/>
      <c r="G175" s="65"/>
      <c r="H175" s="69"/>
      <c r="I175" s="70"/>
      <c r="J175" s="70"/>
      <c r="K175" s="34" t="s">
        <v>65</v>
      </c>
      <c r="L175" s="77">
        <v>230</v>
      </c>
      <c r="M175" s="77"/>
      <c r="N175" s="72"/>
      <c r="O175" s="79" t="s">
        <v>314</v>
      </c>
      <c r="P175" s="81">
        <v>43845.413263888891</v>
      </c>
      <c r="Q175" s="79" t="s">
        <v>423</v>
      </c>
      <c r="R175" s="82" t="s">
        <v>463</v>
      </c>
      <c r="S175" s="79" t="s">
        <v>496</v>
      </c>
      <c r="T175" s="79" t="s">
        <v>509</v>
      </c>
      <c r="U175" s="82" t="s">
        <v>605</v>
      </c>
      <c r="V175" s="82" t="s">
        <v>605</v>
      </c>
      <c r="W175" s="81">
        <v>43845.413263888891</v>
      </c>
      <c r="X175" s="85">
        <v>43845</v>
      </c>
      <c r="Y175" s="87" t="s">
        <v>907</v>
      </c>
      <c r="Z175" s="82" t="s">
        <v>1217</v>
      </c>
      <c r="AA175" s="79"/>
      <c r="AB175" s="79"/>
      <c r="AC175" s="87" t="s">
        <v>1531</v>
      </c>
      <c r="AD175" s="79"/>
      <c r="AE175" s="79" t="b">
        <v>0</v>
      </c>
      <c r="AF175" s="79">
        <v>3</v>
      </c>
      <c r="AG175" s="87" t="s">
        <v>1673</v>
      </c>
      <c r="AH175" s="79" t="b">
        <v>0</v>
      </c>
      <c r="AI175" s="79" t="s">
        <v>1678</v>
      </c>
      <c r="AJ175" s="79"/>
      <c r="AK175" s="87" t="s">
        <v>1673</v>
      </c>
      <c r="AL175" s="79" t="b">
        <v>0</v>
      </c>
      <c r="AM175" s="79">
        <v>1</v>
      </c>
      <c r="AN175" s="87" t="s">
        <v>1673</v>
      </c>
      <c r="AO175" s="79" t="s">
        <v>1679</v>
      </c>
      <c r="AP175" s="79" t="b">
        <v>0</v>
      </c>
      <c r="AQ175" s="87" t="s">
        <v>1531</v>
      </c>
      <c r="AR175" s="79" t="s">
        <v>313</v>
      </c>
      <c r="AS175" s="79">
        <v>0</v>
      </c>
      <c r="AT175" s="79">
        <v>0</v>
      </c>
      <c r="AU175" s="79"/>
      <c r="AV175" s="79"/>
      <c r="AW175" s="79"/>
      <c r="AX175" s="79"/>
      <c r="AY175" s="79"/>
      <c r="AZ175" s="79"/>
      <c r="BA175" s="79"/>
      <c r="BB175" s="79"/>
      <c r="BC175">
        <v>1</v>
      </c>
      <c r="BD175" s="78" t="str">
        <f>REPLACE(INDEX(GroupVertices[Group], MATCH(Edges27[[#This Row],[Vertex 1]],GroupVertices[Vertex],0)),1,1,"")</f>
        <v>1</v>
      </c>
      <c r="BE175" s="78" t="str">
        <f>REPLACE(INDEX(GroupVertices[Group], MATCH(Edges27[[#This Row],[Vertex 2]],GroupVertices[Vertex],0)),1,1,"")</f>
        <v>2</v>
      </c>
      <c r="BF175" s="48">
        <v>0</v>
      </c>
      <c r="BG175" s="49">
        <v>0</v>
      </c>
      <c r="BH175" s="48">
        <v>0</v>
      </c>
      <c r="BI175" s="49">
        <v>0</v>
      </c>
      <c r="BJ175" s="48">
        <v>0</v>
      </c>
      <c r="BK175" s="49">
        <v>0</v>
      </c>
      <c r="BL175" s="48">
        <v>31</v>
      </c>
      <c r="BM175" s="49">
        <v>100</v>
      </c>
      <c r="BN175" s="48">
        <v>31</v>
      </c>
    </row>
    <row r="176" spans="1:66" x14ac:dyDescent="0.25">
      <c r="A176" s="64" t="s">
        <v>277</v>
      </c>
      <c r="B176" s="64" t="s">
        <v>295</v>
      </c>
      <c r="C176" s="65"/>
      <c r="D176" s="66"/>
      <c r="E176" s="67"/>
      <c r="F176" s="68"/>
      <c r="G176" s="65"/>
      <c r="H176" s="69"/>
      <c r="I176" s="70"/>
      <c r="J176" s="70"/>
      <c r="K176" s="34" t="s">
        <v>65</v>
      </c>
      <c r="L176" s="77">
        <v>233</v>
      </c>
      <c r="M176" s="77"/>
      <c r="N176" s="72"/>
      <c r="O176" s="79" t="s">
        <v>314</v>
      </c>
      <c r="P176" s="81">
        <v>43839.775405092594</v>
      </c>
      <c r="Q176" s="79" t="s">
        <v>379</v>
      </c>
      <c r="R176" s="82" t="s">
        <v>463</v>
      </c>
      <c r="S176" s="79" t="s">
        <v>496</v>
      </c>
      <c r="T176" s="79" t="s">
        <v>519</v>
      </c>
      <c r="U176" s="82" t="s">
        <v>606</v>
      </c>
      <c r="V176" s="82" t="s">
        <v>606</v>
      </c>
      <c r="W176" s="81">
        <v>43839.775405092594</v>
      </c>
      <c r="X176" s="85">
        <v>43839</v>
      </c>
      <c r="Y176" s="87" t="s">
        <v>908</v>
      </c>
      <c r="Z176" s="82" t="s">
        <v>1218</v>
      </c>
      <c r="AA176" s="79"/>
      <c r="AB176" s="79"/>
      <c r="AC176" s="87" t="s">
        <v>1532</v>
      </c>
      <c r="AD176" s="79"/>
      <c r="AE176" s="79" t="b">
        <v>0</v>
      </c>
      <c r="AF176" s="79">
        <v>6</v>
      </c>
      <c r="AG176" s="87" t="s">
        <v>1673</v>
      </c>
      <c r="AH176" s="79" t="b">
        <v>0</v>
      </c>
      <c r="AI176" s="79" t="s">
        <v>1678</v>
      </c>
      <c r="AJ176" s="79"/>
      <c r="AK176" s="87" t="s">
        <v>1673</v>
      </c>
      <c r="AL176" s="79" t="b">
        <v>0</v>
      </c>
      <c r="AM176" s="79">
        <v>2</v>
      </c>
      <c r="AN176" s="87" t="s">
        <v>1673</v>
      </c>
      <c r="AO176" s="79" t="s">
        <v>1679</v>
      </c>
      <c r="AP176" s="79" t="b">
        <v>0</v>
      </c>
      <c r="AQ176" s="87" t="s">
        <v>1532</v>
      </c>
      <c r="AR176" s="79" t="s">
        <v>313</v>
      </c>
      <c r="AS176" s="79">
        <v>0</v>
      </c>
      <c r="AT176" s="79">
        <v>0</v>
      </c>
      <c r="AU176" s="79"/>
      <c r="AV176" s="79"/>
      <c r="AW176" s="79"/>
      <c r="AX176" s="79"/>
      <c r="AY176" s="79"/>
      <c r="AZ176" s="79"/>
      <c r="BA176" s="79"/>
      <c r="BB176" s="79"/>
      <c r="BC176">
        <v>1</v>
      </c>
      <c r="BD176" s="78" t="str">
        <f>REPLACE(INDEX(GroupVertices[Group], MATCH(Edges27[[#This Row],[Vertex 1]],GroupVertices[Vertex],0)),1,1,"")</f>
        <v>1</v>
      </c>
      <c r="BE176" s="78" t="str">
        <f>REPLACE(INDEX(GroupVertices[Group], MATCH(Edges27[[#This Row],[Vertex 2]],GroupVertices[Vertex],0)),1,1,"")</f>
        <v>2</v>
      </c>
      <c r="BF176" s="48"/>
      <c r="BG176" s="49"/>
      <c r="BH176" s="48"/>
      <c r="BI176" s="49"/>
      <c r="BJ176" s="48"/>
      <c r="BK176" s="49"/>
      <c r="BL176" s="48"/>
      <c r="BM176" s="49"/>
      <c r="BN176" s="48"/>
    </row>
    <row r="177" spans="1:66" x14ac:dyDescent="0.25">
      <c r="A177" s="64" t="s">
        <v>279</v>
      </c>
      <c r="B177" s="64" t="s">
        <v>295</v>
      </c>
      <c r="C177" s="65"/>
      <c r="D177" s="66"/>
      <c r="E177" s="67"/>
      <c r="F177" s="68"/>
      <c r="G177" s="65"/>
      <c r="H177" s="69"/>
      <c r="I177" s="70"/>
      <c r="J177" s="70"/>
      <c r="K177" s="34" t="s">
        <v>65</v>
      </c>
      <c r="L177" s="77">
        <v>235</v>
      </c>
      <c r="M177" s="77"/>
      <c r="N177" s="72"/>
      <c r="O177" s="79" t="s">
        <v>314</v>
      </c>
      <c r="P177" s="81">
        <v>43846.562708333331</v>
      </c>
      <c r="Q177" s="79" t="s">
        <v>424</v>
      </c>
      <c r="R177" s="82" t="s">
        <v>462</v>
      </c>
      <c r="S177" s="79" t="s">
        <v>496</v>
      </c>
      <c r="T177" s="79" t="s">
        <v>519</v>
      </c>
      <c r="U177" s="82" t="s">
        <v>607</v>
      </c>
      <c r="V177" s="82" t="s">
        <v>607</v>
      </c>
      <c r="W177" s="81">
        <v>43846.562708333331</v>
      </c>
      <c r="X177" s="85">
        <v>43846</v>
      </c>
      <c r="Y177" s="87" t="s">
        <v>909</v>
      </c>
      <c r="Z177" s="82" t="s">
        <v>1219</v>
      </c>
      <c r="AA177" s="79"/>
      <c r="AB177" s="79"/>
      <c r="AC177" s="87" t="s">
        <v>1533</v>
      </c>
      <c r="AD177" s="79"/>
      <c r="AE177" s="79" t="b">
        <v>0</v>
      </c>
      <c r="AF177" s="79">
        <v>3</v>
      </c>
      <c r="AG177" s="87" t="s">
        <v>1673</v>
      </c>
      <c r="AH177" s="79" t="b">
        <v>0</v>
      </c>
      <c r="AI177" s="79" t="s">
        <v>1678</v>
      </c>
      <c r="AJ177" s="79"/>
      <c r="AK177" s="87" t="s">
        <v>1673</v>
      </c>
      <c r="AL177" s="79" t="b">
        <v>0</v>
      </c>
      <c r="AM177" s="79">
        <v>0</v>
      </c>
      <c r="AN177" s="87" t="s">
        <v>1673</v>
      </c>
      <c r="AO177" s="79" t="s">
        <v>1686</v>
      </c>
      <c r="AP177" s="79" t="b">
        <v>0</v>
      </c>
      <c r="AQ177" s="87" t="s">
        <v>1533</v>
      </c>
      <c r="AR177" s="79" t="s">
        <v>176</v>
      </c>
      <c r="AS177" s="79">
        <v>0</v>
      </c>
      <c r="AT177" s="79">
        <v>0</v>
      </c>
      <c r="AU177" s="79"/>
      <c r="AV177" s="79"/>
      <c r="AW177" s="79"/>
      <c r="AX177" s="79"/>
      <c r="AY177" s="79"/>
      <c r="AZ177" s="79"/>
      <c r="BA177" s="79"/>
      <c r="BB177" s="79"/>
      <c r="BC177">
        <v>2</v>
      </c>
      <c r="BD177" s="78" t="str">
        <f>REPLACE(INDEX(GroupVertices[Group], MATCH(Edges27[[#This Row],[Vertex 1]],GroupVertices[Vertex],0)),1,1,"")</f>
        <v>2</v>
      </c>
      <c r="BE177" s="78" t="str">
        <f>REPLACE(INDEX(GroupVertices[Group], MATCH(Edges27[[#This Row],[Vertex 2]],GroupVertices[Vertex],0)),1,1,"")</f>
        <v>2</v>
      </c>
      <c r="BF177" s="48"/>
      <c r="BG177" s="49"/>
      <c r="BH177" s="48"/>
      <c r="BI177" s="49"/>
      <c r="BJ177" s="48"/>
      <c r="BK177" s="49"/>
      <c r="BL177" s="48"/>
      <c r="BM177" s="49"/>
      <c r="BN177" s="48"/>
    </row>
    <row r="178" spans="1:66" x14ac:dyDescent="0.25">
      <c r="A178" s="64" t="s">
        <v>277</v>
      </c>
      <c r="B178" s="64" t="s">
        <v>297</v>
      </c>
      <c r="C178" s="65"/>
      <c r="D178" s="66"/>
      <c r="E178" s="67"/>
      <c r="F178" s="68"/>
      <c r="G178" s="65"/>
      <c r="H178" s="69"/>
      <c r="I178" s="70"/>
      <c r="J178" s="70"/>
      <c r="K178" s="34" t="s">
        <v>65</v>
      </c>
      <c r="L178" s="77">
        <v>236</v>
      </c>
      <c r="M178" s="77"/>
      <c r="N178" s="72"/>
      <c r="O178" s="79" t="s">
        <v>314</v>
      </c>
      <c r="P178" s="81">
        <v>43846.530104166668</v>
      </c>
      <c r="Q178" s="79" t="s">
        <v>346</v>
      </c>
      <c r="R178" s="79"/>
      <c r="S178" s="79"/>
      <c r="T178" s="79" t="s">
        <v>509</v>
      </c>
      <c r="U178" s="82" t="s">
        <v>608</v>
      </c>
      <c r="V178" s="82" t="s">
        <v>608</v>
      </c>
      <c r="W178" s="81">
        <v>43846.530104166668</v>
      </c>
      <c r="X178" s="85">
        <v>43846</v>
      </c>
      <c r="Y178" s="87" t="s">
        <v>910</v>
      </c>
      <c r="Z178" s="82" t="s">
        <v>1220</v>
      </c>
      <c r="AA178" s="79"/>
      <c r="AB178" s="79"/>
      <c r="AC178" s="87" t="s">
        <v>1534</v>
      </c>
      <c r="AD178" s="79"/>
      <c r="AE178" s="79" t="b">
        <v>0</v>
      </c>
      <c r="AF178" s="79">
        <v>3</v>
      </c>
      <c r="AG178" s="87" t="s">
        <v>1673</v>
      </c>
      <c r="AH178" s="79" t="b">
        <v>0</v>
      </c>
      <c r="AI178" s="79" t="s">
        <v>1678</v>
      </c>
      <c r="AJ178" s="79"/>
      <c r="AK178" s="87" t="s">
        <v>1673</v>
      </c>
      <c r="AL178" s="79" t="b">
        <v>0</v>
      </c>
      <c r="AM178" s="79">
        <v>2</v>
      </c>
      <c r="AN178" s="87" t="s">
        <v>1673</v>
      </c>
      <c r="AO178" s="79" t="s">
        <v>1679</v>
      </c>
      <c r="AP178" s="79" t="b">
        <v>0</v>
      </c>
      <c r="AQ178" s="87" t="s">
        <v>1534</v>
      </c>
      <c r="AR178" s="79" t="s">
        <v>176</v>
      </c>
      <c r="AS178" s="79">
        <v>0</v>
      </c>
      <c r="AT178" s="79">
        <v>0</v>
      </c>
      <c r="AU178" s="79"/>
      <c r="AV178" s="79"/>
      <c r="AW178" s="79"/>
      <c r="AX178" s="79"/>
      <c r="AY178" s="79"/>
      <c r="AZ178" s="79"/>
      <c r="BA178" s="79"/>
      <c r="BB178" s="79"/>
      <c r="BC178">
        <v>1</v>
      </c>
      <c r="BD178" s="78" t="str">
        <f>REPLACE(INDEX(GroupVertices[Group], MATCH(Edges27[[#This Row],[Vertex 1]],GroupVertices[Vertex],0)),1,1,"")</f>
        <v>1</v>
      </c>
      <c r="BE178" s="78" t="str">
        <f>REPLACE(INDEX(GroupVertices[Group], MATCH(Edges27[[#This Row],[Vertex 2]],GroupVertices[Vertex],0)),1,1,"")</f>
        <v>1</v>
      </c>
      <c r="BF178" s="48">
        <v>0</v>
      </c>
      <c r="BG178" s="49">
        <v>0</v>
      </c>
      <c r="BH178" s="48">
        <v>0</v>
      </c>
      <c r="BI178" s="49">
        <v>0</v>
      </c>
      <c r="BJ178" s="48">
        <v>0</v>
      </c>
      <c r="BK178" s="49">
        <v>0</v>
      </c>
      <c r="BL178" s="48">
        <v>24</v>
      </c>
      <c r="BM178" s="49">
        <v>100</v>
      </c>
      <c r="BN178" s="48">
        <v>24</v>
      </c>
    </row>
    <row r="179" spans="1:66" x14ac:dyDescent="0.25">
      <c r="A179" s="64" t="s">
        <v>279</v>
      </c>
      <c r="B179" s="64" t="s">
        <v>297</v>
      </c>
      <c r="C179" s="65"/>
      <c r="D179" s="66"/>
      <c r="E179" s="67"/>
      <c r="F179" s="68"/>
      <c r="G179" s="65"/>
      <c r="H179" s="69"/>
      <c r="I179" s="70"/>
      <c r="J179" s="70"/>
      <c r="K179" s="34" t="s">
        <v>65</v>
      </c>
      <c r="L179" s="77">
        <v>237</v>
      </c>
      <c r="M179" s="77"/>
      <c r="N179" s="72"/>
      <c r="O179" s="79" t="s">
        <v>315</v>
      </c>
      <c r="P179" s="81">
        <v>43846.880243055559</v>
      </c>
      <c r="Q179" s="79" t="s">
        <v>346</v>
      </c>
      <c r="R179" s="79"/>
      <c r="S179" s="79"/>
      <c r="T179" s="79" t="s">
        <v>509</v>
      </c>
      <c r="U179" s="79"/>
      <c r="V179" s="82" t="s">
        <v>737</v>
      </c>
      <c r="W179" s="81">
        <v>43846.880243055559</v>
      </c>
      <c r="X179" s="85">
        <v>43846</v>
      </c>
      <c r="Y179" s="87" t="s">
        <v>911</v>
      </c>
      <c r="Z179" s="82" t="s">
        <v>1221</v>
      </c>
      <c r="AA179" s="79"/>
      <c r="AB179" s="79"/>
      <c r="AC179" s="87" t="s">
        <v>1535</v>
      </c>
      <c r="AD179" s="79"/>
      <c r="AE179" s="79" t="b">
        <v>0</v>
      </c>
      <c r="AF179" s="79">
        <v>0</v>
      </c>
      <c r="AG179" s="87" t="s">
        <v>1673</v>
      </c>
      <c r="AH179" s="79" t="b">
        <v>0</v>
      </c>
      <c r="AI179" s="79" t="s">
        <v>1678</v>
      </c>
      <c r="AJ179" s="79"/>
      <c r="AK179" s="87" t="s">
        <v>1673</v>
      </c>
      <c r="AL179" s="79" t="b">
        <v>0</v>
      </c>
      <c r="AM179" s="79">
        <v>2</v>
      </c>
      <c r="AN179" s="87" t="s">
        <v>1534</v>
      </c>
      <c r="AO179" s="79" t="s">
        <v>1682</v>
      </c>
      <c r="AP179" s="79" t="b">
        <v>0</v>
      </c>
      <c r="AQ179" s="87" t="s">
        <v>1534</v>
      </c>
      <c r="AR179" s="79" t="s">
        <v>176</v>
      </c>
      <c r="AS179" s="79">
        <v>0</v>
      </c>
      <c r="AT179" s="79">
        <v>0</v>
      </c>
      <c r="AU179" s="79"/>
      <c r="AV179" s="79"/>
      <c r="AW179" s="79"/>
      <c r="AX179" s="79"/>
      <c r="AY179" s="79"/>
      <c r="AZ179" s="79"/>
      <c r="BA179" s="79"/>
      <c r="BB179" s="79"/>
      <c r="BC179">
        <v>1</v>
      </c>
      <c r="BD179" s="78" t="str">
        <f>REPLACE(INDEX(GroupVertices[Group], MATCH(Edges27[[#This Row],[Vertex 1]],GroupVertices[Vertex],0)),1,1,"")</f>
        <v>2</v>
      </c>
      <c r="BE179" s="78" t="str">
        <f>REPLACE(INDEX(GroupVertices[Group], MATCH(Edges27[[#This Row],[Vertex 2]],GroupVertices[Vertex],0)),1,1,"")</f>
        <v>1</v>
      </c>
      <c r="BF179" s="48">
        <v>0</v>
      </c>
      <c r="BG179" s="49">
        <v>0</v>
      </c>
      <c r="BH179" s="48">
        <v>0</v>
      </c>
      <c r="BI179" s="49">
        <v>0</v>
      </c>
      <c r="BJ179" s="48">
        <v>0</v>
      </c>
      <c r="BK179" s="49">
        <v>0</v>
      </c>
      <c r="BL179" s="48">
        <v>24</v>
      </c>
      <c r="BM179" s="49">
        <v>100</v>
      </c>
      <c r="BN179" s="48">
        <v>24</v>
      </c>
    </row>
    <row r="180" spans="1:66" x14ac:dyDescent="0.25">
      <c r="A180" s="64" t="s">
        <v>279</v>
      </c>
      <c r="B180" s="64" t="s">
        <v>309</v>
      </c>
      <c r="C180" s="65"/>
      <c r="D180" s="66"/>
      <c r="E180" s="67"/>
      <c r="F180" s="68"/>
      <c r="G180" s="65"/>
      <c r="H180" s="69"/>
      <c r="I180" s="70"/>
      <c r="J180" s="70"/>
      <c r="K180" s="34" t="s">
        <v>65</v>
      </c>
      <c r="L180" s="77">
        <v>239</v>
      </c>
      <c r="M180" s="77"/>
      <c r="N180" s="72"/>
      <c r="O180" s="79" t="s">
        <v>314</v>
      </c>
      <c r="P180" s="81">
        <v>43847.417592592596</v>
      </c>
      <c r="Q180" s="79" t="s">
        <v>425</v>
      </c>
      <c r="R180" s="82" t="s">
        <v>470</v>
      </c>
      <c r="S180" s="79" t="s">
        <v>496</v>
      </c>
      <c r="T180" s="79" t="s">
        <v>509</v>
      </c>
      <c r="U180" s="82" t="s">
        <v>609</v>
      </c>
      <c r="V180" s="82" t="s">
        <v>609</v>
      </c>
      <c r="W180" s="81">
        <v>43847.417592592596</v>
      </c>
      <c r="X180" s="85">
        <v>43847</v>
      </c>
      <c r="Y180" s="87" t="s">
        <v>912</v>
      </c>
      <c r="Z180" s="82" t="s">
        <v>1222</v>
      </c>
      <c r="AA180" s="79"/>
      <c r="AB180" s="79"/>
      <c r="AC180" s="87" t="s">
        <v>1536</v>
      </c>
      <c r="AD180" s="79"/>
      <c r="AE180" s="79" t="b">
        <v>0</v>
      </c>
      <c r="AF180" s="79">
        <v>1</v>
      </c>
      <c r="AG180" s="87" t="s">
        <v>1673</v>
      </c>
      <c r="AH180" s="79" t="b">
        <v>0</v>
      </c>
      <c r="AI180" s="79" t="s">
        <v>1678</v>
      </c>
      <c r="AJ180" s="79"/>
      <c r="AK180" s="87" t="s">
        <v>1673</v>
      </c>
      <c r="AL180" s="79" t="b">
        <v>0</v>
      </c>
      <c r="AM180" s="79">
        <v>0</v>
      </c>
      <c r="AN180" s="87" t="s">
        <v>1673</v>
      </c>
      <c r="AO180" s="79" t="s">
        <v>1686</v>
      </c>
      <c r="AP180" s="79" t="b">
        <v>0</v>
      </c>
      <c r="AQ180" s="87" t="s">
        <v>1536</v>
      </c>
      <c r="AR180" s="79" t="s">
        <v>176</v>
      </c>
      <c r="AS180" s="79">
        <v>0</v>
      </c>
      <c r="AT180" s="79">
        <v>0</v>
      </c>
      <c r="AU180" s="79"/>
      <c r="AV180" s="79"/>
      <c r="AW180" s="79"/>
      <c r="AX180" s="79"/>
      <c r="AY180" s="79"/>
      <c r="AZ180" s="79"/>
      <c r="BA180" s="79"/>
      <c r="BB180" s="79"/>
      <c r="BC180">
        <v>2</v>
      </c>
      <c r="BD180" s="78" t="str">
        <f>REPLACE(INDEX(GroupVertices[Group], MATCH(Edges27[[#This Row],[Vertex 1]],GroupVertices[Vertex],0)),1,1,"")</f>
        <v>2</v>
      </c>
      <c r="BE180" s="78" t="str">
        <f>REPLACE(INDEX(GroupVertices[Group], MATCH(Edges27[[#This Row],[Vertex 2]],GroupVertices[Vertex],0)),1,1,"")</f>
        <v>2</v>
      </c>
      <c r="BF180" s="48">
        <v>0</v>
      </c>
      <c r="BG180" s="49">
        <v>0</v>
      </c>
      <c r="BH180" s="48">
        <v>0</v>
      </c>
      <c r="BI180" s="49">
        <v>0</v>
      </c>
      <c r="BJ180" s="48">
        <v>0</v>
      </c>
      <c r="BK180" s="49">
        <v>0</v>
      </c>
      <c r="BL180" s="48">
        <v>36</v>
      </c>
      <c r="BM180" s="49">
        <v>100</v>
      </c>
      <c r="BN180" s="48">
        <v>36</v>
      </c>
    </row>
    <row r="181" spans="1:66" x14ac:dyDescent="0.25">
      <c r="A181" s="64" t="s">
        <v>281</v>
      </c>
      <c r="B181" s="64" t="s">
        <v>304</v>
      </c>
      <c r="C181" s="65"/>
      <c r="D181" s="66"/>
      <c r="E181" s="67"/>
      <c r="F181" s="68"/>
      <c r="G181" s="65"/>
      <c r="H181" s="69"/>
      <c r="I181" s="70"/>
      <c r="J181" s="70"/>
      <c r="K181" s="34" t="s">
        <v>65</v>
      </c>
      <c r="L181" s="77">
        <v>240</v>
      </c>
      <c r="M181" s="77"/>
      <c r="N181" s="72"/>
      <c r="O181" s="79" t="s">
        <v>315</v>
      </c>
      <c r="P181" s="81">
        <v>43850.357754629629</v>
      </c>
      <c r="Q181" s="79" t="s">
        <v>364</v>
      </c>
      <c r="R181" s="79"/>
      <c r="S181" s="79"/>
      <c r="T181" s="79" t="s">
        <v>509</v>
      </c>
      <c r="U181" s="79"/>
      <c r="V181" s="82" t="s">
        <v>738</v>
      </c>
      <c r="W181" s="81">
        <v>43850.357754629629</v>
      </c>
      <c r="X181" s="85">
        <v>43850</v>
      </c>
      <c r="Y181" s="87" t="s">
        <v>913</v>
      </c>
      <c r="Z181" s="82" t="s">
        <v>1223</v>
      </c>
      <c r="AA181" s="79"/>
      <c r="AB181" s="79"/>
      <c r="AC181" s="87" t="s">
        <v>1537</v>
      </c>
      <c r="AD181" s="79"/>
      <c r="AE181" s="79" t="b">
        <v>0</v>
      </c>
      <c r="AF181" s="79">
        <v>0</v>
      </c>
      <c r="AG181" s="87" t="s">
        <v>1673</v>
      </c>
      <c r="AH181" s="79" t="b">
        <v>0</v>
      </c>
      <c r="AI181" s="79" t="s">
        <v>1678</v>
      </c>
      <c r="AJ181" s="79"/>
      <c r="AK181" s="87" t="s">
        <v>1673</v>
      </c>
      <c r="AL181" s="79" t="b">
        <v>0</v>
      </c>
      <c r="AM181" s="79">
        <v>2</v>
      </c>
      <c r="AN181" s="87" t="s">
        <v>1538</v>
      </c>
      <c r="AO181" s="79" t="s">
        <v>1679</v>
      </c>
      <c r="AP181" s="79" t="b">
        <v>0</v>
      </c>
      <c r="AQ181" s="87" t="s">
        <v>1538</v>
      </c>
      <c r="AR181" s="79" t="s">
        <v>176</v>
      </c>
      <c r="AS181" s="79">
        <v>0</v>
      </c>
      <c r="AT181" s="79">
        <v>0</v>
      </c>
      <c r="AU181" s="79"/>
      <c r="AV181" s="79"/>
      <c r="AW181" s="79"/>
      <c r="AX181" s="79"/>
      <c r="AY181" s="79"/>
      <c r="AZ181" s="79"/>
      <c r="BA181" s="79"/>
      <c r="BB181" s="79"/>
      <c r="BC181">
        <v>1</v>
      </c>
      <c r="BD181" s="78" t="str">
        <f>REPLACE(INDEX(GroupVertices[Group], MATCH(Edges27[[#This Row],[Vertex 1]],GroupVertices[Vertex],0)),1,1,"")</f>
        <v>4</v>
      </c>
      <c r="BE181" s="78" t="str">
        <f>REPLACE(INDEX(GroupVertices[Group], MATCH(Edges27[[#This Row],[Vertex 2]],GroupVertices[Vertex],0)),1,1,"")</f>
        <v>4</v>
      </c>
      <c r="BF181" s="48">
        <v>0</v>
      </c>
      <c r="BG181" s="49">
        <v>0</v>
      </c>
      <c r="BH181" s="48">
        <v>0</v>
      </c>
      <c r="BI181" s="49">
        <v>0</v>
      </c>
      <c r="BJ181" s="48">
        <v>0</v>
      </c>
      <c r="BK181" s="49">
        <v>0</v>
      </c>
      <c r="BL181" s="48">
        <v>40</v>
      </c>
      <c r="BM181" s="49">
        <v>100</v>
      </c>
      <c r="BN181" s="48">
        <v>40</v>
      </c>
    </row>
    <row r="182" spans="1:66" x14ac:dyDescent="0.25">
      <c r="A182" s="64" t="s">
        <v>277</v>
      </c>
      <c r="B182" s="64" t="s">
        <v>281</v>
      </c>
      <c r="C182" s="65"/>
      <c r="D182" s="66"/>
      <c r="E182" s="67"/>
      <c r="F182" s="68"/>
      <c r="G182" s="65"/>
      <c r="H182" s="69"/>
      <c r="I182" s="70"/>
      <c r="J182" s="70"/>
      <c r="K182" s="34" t="s">
        <v>65</v>
      </c>
      <c r="L182" s="77">
        <v>241</v>
      </c>
      <c r="M182" s="77"/>
      <c r="N182" s="72"/>
      <c r="O182" s="79" t="s">
        <v>316</v>
      </c>
      <c r="P182" s="81">
        <v>43850.34034722222</v>
      </c>
      <c r="Q182" s="79" t="s">
        <v>364</v>
      </c>
      <c r="R182" s="82" t="s">
        <v>463</v>
      </c>
      <c r="S182" s="79" t="s">
        <v>496</v>
      </c>
      <c r="T182" s="79" t="s">
        <v>542</v>
      </c>
      <c r="U182" s="82" t="s">
        <v>610</v>
      </c>
      <c r="V182" s="82" t="s">
        <v>610</v>
      </c>
      <c r="W182" s="81">
        <v>43850.34034722222</v>
      </c>
      <c r="X182" s="85">
        <v>43850</v>
      </c>
      <c r="Y182" s="87" t="s">
        <v>914</v>
      </c>
      <c r="Z182" s="82" t="s">
        <v>1224</v>
      </c>
      <c r="AA182" s="79"/>
      <c r="AB182" s="79"/>
      <c r="AC182" s="87" t="s">
        <v>1538</v>
      </c>
      <c r="AD182" s="79"/>
      <c r="AE182" s="79" t="b">
        <v>0</v>
      </c>
      <c r="AF182" s="79">
        <v>2</v>
      </c>
      <c r="AG182" s="87" t="s">
        <v>1676</v>
      </c>
      <c r="AH182" s="79" t="b">
        <v>0</v>
      </c>
      <c r="AI182" s="79" t="s">
        <v>1678</v>
      </c>
      <c r="AJ182" s="79"/>
      <c r="AK182" s="87" t="s">
        <v>1673</v>
      </c>
      <c r="AL182" s="79" t="b">
        <v>0</v>
      </c>
      <c r="AM182" s="79">
        <v>2</v>
      </c>
      <c r="AN182" s="87" t="s">
        <v>1673</v>
      </c>
      <c r="AO182" s="79" t="s">
        <v>1684</v>
      </c>
      <c r="AP182" s="79" t="b">
        <v>0</v>
      </c>
      <c r="AQ182" s="87" t="s">
        <v>1538</v>
      </c>
      <c r="AR182" s="79" t="s">
        <v>176</v>
      </c>
      <c r="AS182" s="79">
        <v>0</v>
      </c>
      <c r="AT182" s="79">
        <v>0</v>
      </c>
      <c r="AU182" s="79"/>
      <c r="AV182" s="79"/>
      <c r="AW182" s="79"/>
      <c r="AX182" s="79"/>
      <c r="AY182" s="79"/>
      <c r="AZ182" s="79"/>
      <c r="BA182" s="79"/>
      <c r="BB182" s="79"/>
      <c r="BC182">
        <v>1</v>
      </c>
      <c r="BD182" s="78" t="str">
        <f>REPLACE(INDEX(GroupVertices[Group], MATCH(Edges27[[#This Row],[Vertex 1]],GroupVertices[Vertex],0)),1,1,"")</f>
        <v>1</v>
      </c>
      <c r="BE182" s="78" t="str">
        <f>REPLACE(INDEX(GroupVertices[Group], MATCH(Edges27[[#This Row],[Vertex 2]],GroupVertices[Vertex],0)),1,1,"")</f>
        <v>4</v>
      </c>
      <c r="BF182" s="48">
        <v>0</v>
      </c>
      <c r="BG182" s="49">
        <v>0</v>
      </c>
      <c r="BH182" s="48">
        <v>0</v>
      </c>
      <c r="BI182" s="49">
        <v>0</v>
      </c>
      <c r="BJ182" s="48">
        <v>0</v>
      </c>
      <c r="BK182" s="49">
        <v>0</v>
      </c>
      <c r="BL182" s="48">
        <v>40</v>
      </c>
      <c r="BM182" s="49">
        <v>100</v>
      </c>
      <c r="BN182" s="48">
        <v>40</v>
      </c>
    </row>
    <row r="183" spans="1:66" x14ac:dyDescent="0.25">
      <c r="A183" s="64" t="s">
        <v>277</v>
      </c>
      <c r="B183" s="64" t="s">
        <v>281</v>
      </c>
      <c r="C183" s="65"/>
      <c r="D183" s="66"/>
      <c r="E183" s="67"/>
      <c r="F183" s="68"/>
      <c r="G183" s="65"/>
      <c r="H183" s="69"/>
      <c r="I183" s="70"/>
      <c r="J183" s="70"/>
      <c r="K183" s="34" t="s">
        <v>65</v>
      </c>
      <c r="L183" s="77">
        <v>242</v>
      </c>
      <c r="M183" s="77"/>
      <c r="N183" s="72"/>
      <c r="O183" s="79" t="s">
        <v>314</v>
      </c>
      <c r="P183" s="81">
        <v>43852.295972222222</v>
      </c>
      <c r="Q183" s="79" t="s">
        <v>393</v>
      </c>
      <c r="R183" s="82" t="s">
        <v>476</v>
      </c>
      <c r="S183" s="79" t="s">
        <v>504</v>
      </c>
      <c r="T183" s="79" t="s">
        <v>509</v>
      </c>
      <c r="U183" s="82" t="s">
        <v>611</v>
      </c>
      <c r="V183" s="82" t="s">
        <v>611</v>
      </c>
      <c r="W183" s="81">
        <v>43852.295972222222</v>
      </c>
      <c r="X183" s="85">
        <v>43852</v>
      </c>
      <c r="Y183" s="87" t="s">
        <v>915</v>
      </c>
      <c r="Z183" s="82" t="s">
        <v>1225</v>
      </c>
      <c r="AA183" s="79"/>
      <c r="AB183" s="79"/>
      <c r="AC183" s="87" t="s">
        <v>1539</v>
      </c>
      <c r="AD183" s="79"/>
      <c r="AE183" s="79" t="b">
        <v>0</v>
      </c>
      <c r="AF183" s="79">
        <v>0</v>
      </c>
      <c r="AG183" s="87" t="s">
        <v>1673</v>
      </c>
      <c r="AH183" s="79" t="b">
        <v>0</v>
      </c>
      <c r="AI183" s="79" t="s">
        <v>1678</v>
      </c>
      <c r="AJ183" s="79"/>
      <c r="AK183" s="87" t="s">
        <v>1673</v>
      </c>
      <c r="AL183" s="79" t="b">
        <v>0</v>
      </c>
      <c r="AM183" s="79">
        <v>2</v>
      </c>
      <c r="AN183" s="87" t="s">
        <v>1673</v>
      </c>
      <c r="AO183" s="79" t="s">
        <v>1683</v>
      </c>
      <c r="AP183" s="79" t="b">
        <v>0</v>
      </c>
      <c r="AQ183" s="87" t="s">
        <v>1539</v>
      </c>
      <c r="AR183" s="79" t="s">
        <v>176</v>
      </c>
      <c r="AS183" s="79">
        <v>0</v>
      </c>
      <c r="AT183" s="79">
        <v>0</v>
      </c>
      <c r="AU183" s="79"/>
      <c r="AV183" s="79"/>
      <c r="AW183" s="79"/>
      <c r="AX183" s="79"/>
      <c r="AY183" s="79"/>
      <c r="AZ183" s="79"/>
      <c r="BA183" s="79"/>
      <c r="BB183" s="79"/>
      <c r="BC183">
        <v>1</v>
      </c>
      <c r="BD183" s="78" t="str">
        <f>REPLACE(INDEX(GroupVertices[Group], MATCH(Edges27[[#This Row],[Vertex 1]],GroupVertices[Vertex],0)),1,1,"")</f>
        <v>1</v>
      </c>
      <c r="BE183" s="78" t="str">
        <f>REPLACE(INDEX(GroupVertices[Group], MATCH(Edges27[[#This Row],[Vertex 2]],GroupVertices[Vertex],0)),1,1,"")</f>
        <v>4</v>
      </c>
      <c r="BF183" s="48">
        <v>0</v>
      </c>
      <c r="BG183" s="49">
        <v>0</v>
      </c>
      <c r="BH183" s="48">
        <v>0</v>
      </c>
      <c r="BI183" s="49">
        <v>0</v>
      </c>
      <c r="BJ183" s="48">
        <v>0</v>
      </c>
      <c r="BK183" s="49">
        <v>0</v>
      </c>
      <c r="BL183" s="48">
        <v>41</v>
      </c>
      <c r="BM183" s="49">
        <v>100</v>
      </c>
      <c r="BN183" s="48">
        <v>41</v>
      </c>
    </row>
    <row r="184" spans="1:66" x14ac:dyDescent="0.25">
      <c r="A184" s="64" t="s">
        <v>279</v>
      </c>
      <c r="B184" s="64" t="s">
        <v>281</v>
      </c>
      <c r="C184" s="65"/>
      <c r="D184" s="66"/>
      <c r="E184" s="67"/>
      <c r="F184" s="68"/>
      <c r="G184" s="65"/>
      <c r="H184" s="69"/>
      <c r="I184" s="70"/>
      <c r="J184" s="70"/>
      <c r="K184" s="34" t="s">
        <v>65</v>
      </c>
      <c r="L184" s="77">
        <v>244</v>
      </c>
      <c r="M184" s="77"/>
      <c r="N184" s="72"/>
      <c r="O184" s="79" t="s">
        <v>315</v>
      </c>
      <c r="P184" s="81">
        <v>43852.3675</v>
      </c>
      <c r="Q184" s="79" t="s">
        <v>393</v>
      </c>
      <c r="R184" s="79"/>
      <c r="S184" s="79"/>
      <c r="T184" s="79" t="s">
        <v>509</v>
      </c>
      <c r="U184" s="79"/>
      <c r="V184" s="82" t="s">
        <v>737</v>
      </c>
      <c r="W184" s="81">
        <v>43852.3675</v>
      </c>
      <c r="X184" s="85">
        <v>43852</v>
      </c>
      <c r="Y184" s="87" t="s">
        <v>891</v>
      </c>
      <c r="Z184" s="82" t="s">
        <v>1226</v>
      </c>
      <c r="AA184" s="79"/>
      <c r="AB184" s="79"/>
      <c r="AC184" s="87" t="s">
        <v>1540</v>
      </c>
      <c r="AD184" s="79"/>
      <c r="AE184" s="79" t="b">
        <v>0</v>
      </c>
      <c r="AF184" s="79">
        <v>0</v>
      </c>
      <c r="AG184" s="87" t="s">
        <v>1673</v>
      </c>
      <c r="AH184" s="79" t="b">
        <v>0</v>
      </c>
      <c r="AI184" s="79" t="s">
        <v>1678</v>
      </c>
      <c r="AJ184" s="79"/>
      <c r="AK184" s="87" t="s">
        <v>1673</v>
      </c>
      <c r="AL184" s="79" t="b">
        <v>0</v>
      </c>
      <c r="AM184" s="79">
        <v>2</v>
      </c>
      <c r="AN184" s="87" t="s">
        <v>1539</v>
      </c>
      <c r="AO184" s="79" t="s">
        <v>1679</v>
      </c>
      <c r="AP184" s="79" t="b">
        <v>0</v>
      </c>
      <c r="AQ184" s="87" t="s">
        <v>1539</v>
      </c>
      <c r="AR184" s="79" t="s">
        <v>176</v>
      </c>
      <c r="AS184" s="79">
        <v>0</v>
      </c>
      <c r="AT184" s="79">
        <v>0</v>
      </c>
      <c r="AU184" s="79"/>
      <c r="AV184" s="79"/>
      <c r="AW184" s="79"/>
      <c r="AX184" s="79"/>
      <c r="AY184" s="79"/>
      <c r="AZ184" s="79"/>
      <c r="BA184" s="79"/>
      <c r="BB184" s="79"/>
      <c r="BC184">
        <v>1</v>
      </c>
      <c r="BD184" s="78" t="str">
        <f>REPLACE(INDEX(GroupVertices[Group], MATCH(Edges27[[#This Row],[Vertex 1]],GroupVertices[Vertex],0)),1,1,"")</f>
        <v>2</v>
      </c>
      <c r="BE184" s="78" t="str">
        <f>REPLACE(INDEX(GroupVertices[Group], MATCH(Edges27[[#This Row],[Vertex 2]],GroupVertices[Vertex],0)),1,1,"")</f>
        <v>4</v>
      </c>
      <c r="BF184" s="48">
        <v>0</v>
      </c>
      <c r="BG184" s="49">
        <v>0</v>
      </c>
      <c r="BH184" s="48">
        <v>0</v>
      </c>
      <c r="BI184" s="49">
        <v>0</v>
      </c>
      <c r="BJ184" s="48">
        <v>0</v>
      </c>
      <c r="BK184" s="49">
        <v>0</v>
      </c>
      <c r="BL184" s="48">
        <v>41</v>
      </c>
      <c r="BM184" s="49">
        <v>100</v>
      </c>
      <c r="BN184" s="48">
        <v>41</v>
      </c>
    </row>
    <row r="185" spans="1:66" x14ac:dyDescent="0.25">
      <c r="A185" s="64" t="s">
        <v>282</v>
      </c>
      <c r="B185" s="64" t="s">
        <v>279</v>
      </c>
      <c r="C185" s="65"/>
      <c r="D185" s="66"/>
      <c r="E185" s="67"/>
      <c r="F185" s="68"/>
      <c r="G185" s="65"/>
      <c r="H185" s="69"/>
      <c r="I185" s="70"/>
      <c r="J185" s="70"/>
      <c r="K185" s="34" t="s">
        <v>66</v>
      </c>
      <c r="L185" s="77">
        <v>250</v>
      </c>
      <c r="M185" s="77"/>
      <c r="N185" s="72"/>
      <c r="O185" s="79" t="s">
        <v>313</v>
      </c>
      <c r="P185" s="81">
        <v>43849.792534722219</v>
      </c>
      <c r="Q185" s="79" t="s">
        <v>426</v>
      </c>
      <c r="R185" s="79"/>
      <c r="S185" s="79"/>
      <c r="T185" s="79" t="s">
        <v>511</v>
      </c>
      <c r="U185" s="79"/>
      <c r="V185" s="82" t="s">
        <v>739</v>
      </c>
      <c r="W185" s="81">
        <v>43849.792534722219</v>
      </c>
      <c r="X185" s="85">
        <v>43849</v>
      </c>
      <c r="Y185" s="87" t="s">
        <v>916</v>
      </c>
      <c r="Z185" s="82" t="s">
        <v>1227</v>
      </c>
      <c r="AA185" s="79"/>
      <c r="AB185" s="79"/>
      <c r="AC185" s="87" t="s">
        <v>1541</v>
      </c>
      <c r="AD185" s="79"/>
      <c r="AE185" s="79" t="b">
        <v>0</v>
      </c>
      <c r="AF185" s="79">
        <v>0</v>
      </c>
      <c r="AG185" s="87" t="s">
        <v>1673</v>
      </c>
      <c r="AH185" s="79" t="b">
        <v>0</v>
      </c>
      <c r="AI185" s="79" t="s">
        <v>1678</v>
      </c>
      <c r="AJ185" s="79"/>
      <c r="AK185" s="87" t="s">
        <v>1673</v>
      </c>
      <c r="AL185" s="79" t="b">
        <v>0</v>
      </c>
      <c r="AM185" s="79">
        <v>1</v>
      </c>
      <c r="AN185" s="87" t="s">
        <v>1551</v>
      </c>
      <c r="AO185" s="79" t="s">
        <v>1681</v>
      </c>
      <c r="AP185" s="79" t="b">
        <v>0</v>
      </c>
      <c r="AQ185" s="87" t="s">
        <v>1551</v>
      </c>
      <c r="AR185" s="79" t="s">
        <v>176</v>
      </c>
      <c r="AS185" s="79">
        <v>0</v>
      </c>
      <c r="AT185" s="79">
        <v>0</v>
      </c>
      <c r="AU185" s="79"/>
      <c r="AV185" s="79"/>
      <c r="AW185" s="79"/>
      <c r="AX185" s="79"/>
      <c r="AY185" s="79"/>
      <c r="AZ185" s="79"/>
      <c r="BA185" s="79"/>
      <c r="BB185" s="79"/>
      <c r="BC185">
        <v>1</v>
      </c>
      <c r="BD185" s="78" t="str">
        <f>REPLACE(INDEX(GroupVertices[Group], MATCH(Edges27[[#This Row],[Vertex 1]],GroupVertices[Vertex],0)),1,1,"")</f>
        <v>3</v>
      </c>
      <c r="BE185" s="78" t="str">
        <f>REPLACE(INDEX(GroupVertices[Group], MATCH(Edges27[[#This Row],[Vertex 2]],GroupVertices[Vertex],0)),1,1,"")</f>
        <v>2</v>
      </c>
      <c r="BF185" s="48">
        <v>0</v>
      </c>
      <c r="BG185" s="49">
        <v>0</v>
      </c>
      <c r="BH185" s="48">
        <v>0</v>
      </c>
      <c r="BI185" s="49">
        <v>0</v>
      </c>
      <c r="BJ185" s="48">
        <v>0</v>
      </c>
      <c r="BK185" s="49">
        <v>0</v>
      </c>
      <c r="BL185" s="48">
        <v>28</v>
      </c>
      <c r="BM185" s="49">
        <v>100</v>
      </c>
      <c r="BN185" s="48">
        <v>28</v>
      </c>
    </row>
    <row r="186" spans="1:66" x14ac:dyDescent="0.25">
      <c r="A186" s="64" t="s">
        <v>279</v>
      </c>
      <c r="B186" s="64" t="s">
        <v>279</v>
      </c>
      <c r="C186" s="65"/>
      <c r="D186" s="66"/>
      <c r="E186" s="67"/>
      <c r="F186" s="68"/>
      <c r="G186" s="65"/>
      <c r="H186" s="69"/>
      <c r="I186" s="70"/>
      <c r="J186" s="70"/>
      <c r="K186" s="34" t="s">
        <v>65</v>
      </c>
      <c r="L186" s="77">
        <v>251</v>
      </c>
      <c r="M186" s="77"/>
      <c r="N186" s="72"/>
      <c r="O186" s="79" t="s">
        <v>176</v>
      </c>
      <c r="P186" s="81">
        <v>43845.751134259262</v>
      </c>
      <c r="Q186" s="79" t="s">
        <v>320</v>
      </c>
      <c r="R186" s="79" t="s">
        <v>477</v>
      </c>
      <c r="S186" s="79" t="s">
        <v>505</v>
      </c>
      <c r="T186" s="79" t="s">
        <v>543</v>
      </c>
      <c r="U186" s="82" t="s">
        <v>612</v>
      </c>
      <c r="V186" s="82" t="s">
        <v>612</v>
      </c>
      <c r="W186" s="81">
        <v>43845.751134259262</v>
      </c>
      <c r="X186" s="85">
        <v>43845</v>
      </c>
      <c r="Y186" s="87" t="s">
        <v>917</v>
      </c>
      <c r="Z186" s="82" t="s">
        <v>1228</v>
      </c>
      <c r="AA186" s="79"/>
      <c r="AB186" s="79"/>
      <c r="AC186" s="87" t="s">
        <v>1542</v>
      </c>
      <c r="AD186" s="79"/>
      <c r="AE186" s="79" t="b">
        <v>0</v>
      </c>
      <c r="AF186" s="79">
        <v>1</v>
      </c>
      <c r="AG186" s="87" t="s">
        <v>1673</v>
      </c>
      <c r="AH186" s="79" t="b">
        <v>0</v>
      </c>
      <c r="AI186" s="79" t="s">
        <v>1678</v>
      </c>
      <c r="AJ186" s="79"/>
      <c r="AK186" s="87" t="s">
        <v>1673</v>
      </c>
      <c r="AL186" s="79" t="b">
        <v>0</v>
      </c>
      <c r="AM186" s="79">
        <v>1</v>
      </c>
      <c r="AN186" s="87" t="s">
        <v>1673</v>
      </c>
      <c r="AO186" s="79" t="s">
        <v>1686</v>
      </c>
      <c r="AP186" s="79" t="b">
        <v>0</v>
      </c>
      <c r="AQ186" s="87" t="s">
        <v>1542</v>
      </c>
      <c r="AR186" s="79" t="s">
        <v>313</v>
      </c>
      <c r="AS186" s="79">
        <v>0</v>
      </c>
      <c r="AT186" s="79">
        <v>0</v>
      </c>
      <c r="AU186" s="79"/>
      <c r="AV186" s="79"/>
      <c r="AW186" s="79"/>
      <c r="AX186" s="79"/>
      <c r="AY186" s="79"/>
      <c r="AZ186" s="79"/>
      <c r="BA186" s="79"/>
      <c r="BB186" s="79"/>
      <c r="BC186">
        <v>7</v>
      </c>
      <c r="BD186" s="78" t="str">
        <f>REPLACE(INDEX(GroupVertices[Group], MATCH(Edges27[[#This Row],[Vertex 1]],GroupVertices[Vertex],0)),1,1,"")</f>
        <v>2</v>
      </c>
      <c r="BE186" s="78" t="str">
        <f>REPLACE(INDEX(GroupVertices[Group], MATCH(Edges27[[#This Row],[Vertex 2]],GroupVertices[Vertex],0)),1,1,"")</f>
        <v>2</v>
      </c>
      <c r="BF186" s="48">
        <v>0</v>
      </c>
      <c r="BG186" s="49">
        <v>0</v>
      </c>
      <c r="BH186" s="48">
        <v>0</v>
      </c>
      <c r="BI186" s="49">
        <v>0</v>
      </c>
      <c r="BJ186" s="48">
        <v>0</v>
      </c>
      <c r="BK186" s="49">
        <v>0</v>
      </c>
      <c r="BL186" s="48">
        <v>35</v>
      </c>
      <c r="BM186" s="49">
        <v>100</v>
      </c>
      <c r="BN186" s="48">
        <v>35</v>
      </c>
    </row>
    <row r="187" spans="1:66" x14ac:dyDescent="0.25">
      <c r="A187" s="64" t="s">
        <v>279</v>
      </c>
      <c r="B187" s="64" t="s">
        <v>279</v>
      </c>
      <c r="C187" s="65"/>
      <c r="D187" s="66"/>
      <c r="E187" s="67"/>
      <c r="F187" s="68"/>
      <c r="G187" s="65"/>
      <c r="H187" s="69"/>
      <c r="I187" s="70"/>
      <c r="J187" s="70"/>
      <c r="K187" s="34" t="s">
        <v>65</v>
      </c>
      <c r="L187" s="77">
        <v>260</v>
      </c>
      <c r="M187" s="77"/>
      <c r="N187" s="72"/>
      <c r="O187" s="79" t="s">
        <v>176</v>
      </c>
      <c r="P187" s="81">
        <v>43845.816053240742</v>
      </c>
      <c r="Q187" s="79" t="s">
        <v>370</v>
      </c>
      <c r="R187" s="82" t="s">
        <v>478</v>
      </c>
      <c r="S187" s="79" t="s">
        <v>504</v>
      </c>
      <c r="T187" s="79" t="s">
        <v>544</v>
      </c>
      <c r="U187" s="82" t="s">
        <v>613</v>
      </c>
      <c r="V187" s="82" t="s">
        <v>613</v>
      </c>
      <c r="W187" s="81">
        <v>43845.816053240742</v>
      </c>
      <c r="X187" s="85">
        <v>43845</v>
      </c>
      <c r="Y187" s="87" t="s">
        <v>918</v>
      </c>
      <c r="Z187" s="82" t="s">
        <v>1229</v>
      </c>
      <c r="AA187" s="79"/>
      <c r="AB187" s="79"/>
      <c r="AC187" s="87" t="s">
        <v>1543</v>
      </c>
      <c r="AD187" s="79"/>
      <c r="AE187" s="79" t="b">
        <v>0</v>
      </c>
      <c r="AF187" s="79">
        <v>3</v>
      </c>
      <c r="AG187" s="87" t="s">
        <v>1673</v>
      </c>
      <c r="AH187" s="79" t="b">
        <v>0</v>
      </c>
      <c r="AI187" s="79" t="s">
        <v>1678</v>
      </c>
      <c r="AJ187" s="79"/>
      <c r="AK187" s="87" t="s">
        <v>1673</v>
      </c>
      <c r="AL187" s="79" t="b">
        <v>0</v>
      </c>
      <c r="AM187" s="79">
        <v>1</v>
      </c>
      <c r="AN187" s="87" t="s">
        <v>1673</v>
      </c>
      <c r="AO187" s="79" t="s">
        <v>1686</v>
      </c>
      <c r="AP187" s="79" t="b">
        <v>0</v>
      </c>
      <c r="AQ187" s="87" t="s">
        <v>1543</v>
      </c>
      <c r="AR187" s="79" t="s">
        <v>176</v>
      </c>
      <c r="AS187" s="79">
        <v>0</v>
      </c>
      <c r="AT187" s="79">
        <v>0</v>
      </c>
      <c r="AU187" s="79"/>
      <c r="AV187" s="79"/>
      <c r="AW187" s="79"/>
      <c r="AX187" s="79"/>
      <c r="AY187" s="79"/>
      <c r="AZ187" s="79"/>
      <c r="BA187" s="79"/>
      <c r="BB187" s="79"/>
      <c r="BC187">
        <v>7</v>
      </c>
      <c r="BD187" s="78" t="str">
        <f>REPLACE(INDEX(GroupVertices[Group], MATCH(Edges27[[#This Row],[Vertex 1]],GroupVertices[Vertex],0)),1,1,"")</f>
        <v>2</v>
      </c>
      <c r="BE187" s="78" t="str">
        <f>REPLACE(INDEX(GroupVertices[Group], MATCH(Edges27[[#This Row],[Vertex 2]],GroupVertices[Vertex],0)),1,1,"")</f>
        <v>2</v>
      </c>
      <c r="BF187" s="48">
        <v>0</v>
      </c>
      <c r="BG187" s="49">
        <v>0</v>
      </c>
      <c r="BH187" s="48">
        <v>0</v>
      </c>
      <c r="BI187" s="49">
        <v>0</v>
      </c>
      <c r="BJ187" s="48">
        <v>0</v>
      </c>
      <c r="BK187" s="49">
        <v>0</v>
      </c>
      <c r="BL187" s="48">
        <v>28</v>
      </c>
      <c r="BM187" s="49">
        <v>100</v>
      </c>
      <c r="BN187" s="48">
        <v>28</v>
      </c>
    </row>
    <row r="188" spans="1:66" x14ac:dyDescent="0.25">
      <c r="A188" s="64" t="s">
        <v>279</v>
      </c>
      <c r="B188" s="64" t="s">
        <v>300</v>
      </c>
      <c r="C188" s="65"/>
      <c r="D188" s="66"/>
      <c r="E188" s="67"/>
      <c r="F188" s="68"/>
      <c r="G188" s="65"/>
      <c r="H188" s="69"/>
      <c r="I188" s="70"/>
      <c r="J188" s="70"/>
      <c r="K188" s="34" t="s">
        <v>65</v>
      </c>
      <c r="L188" s="77">
        <v>261</v>
      </c>
      <c r="M188" s="77"/>
      <c r="N188" s="72"/>
      <c r="O188" s="79" t="s">
        <v>314</v>
      </c>
      <c r="P188" s="81">
        <v>43846.396307870367</v>
      </c>
      <c r="Q188" s="79" t="s">
        <v>427</v>
      </c>
      <c r="R188" s="82" t="s">
        <v>462</v>
      </c>
      <c r="S188" s="79" t="s">
        <v>496</v>
      </c>
      <c r="T188" s="79" t="s">
        <v>509</v>
      </c>
      <c r="U188" s="82" t="s">
        <v>614</v>
      </c>
      <c r="V188" s="82" t="s">
        <v>614</v>
      </c>
      <c r="W188" s="81">
        <v>43846.396307870367</v>
      </c>
      <c r="X188" s="85">
        <v>43846</v>
      </c>
      <c r="Y188" s="87" t="s">
        <v>919</v>
      </c>
      <c r="Z188" s="82" t="s">
        <v>1230</v>
      </c>
      <c r="AA188" s="79"/>
      <c r="AB188" s="79"/>
      <c r="AC188" s="87" t="s">
        <v>1544</v>
      </c>
      <c r="AD188" s="79"/>
      <c r="AE188" s="79" t="b">
        <v>0</v>
      </c>
      <c r="AF188" s="79">
        <v>1</v>
      </c>
      <c r="AG188" s="87" t="s">
        <v>1673</v>
      </c>
      <c r="AH188" s="79" t="b">
        <v>0</v>
      </c>
      <c r="AI188" s="79" t="s">
        <v>1678</v>
      </c>
      <c r="AJ188" s="79"/>
      <c r="AK188" s="87" t="s">
        <v>1673</v>
      </c>
      <c r="AL188" s="79" t="b">
        <v>0</v>
      </c>
      <c r="AM188" s="79">
        <v>0</v>
      </c>
      <c r="AN188" s="87" t="s">
        <v>1673</v>
      </c>
      <c r="AO188" s="79" t="s">
        <v>1686</v>
      </c>
      <c r="AP188" s="79" t="b">
        <v>0</v>
      </c>
      <c r="AQ188" s="87" t="s">
        <v>1544</v>
      </c>
      <c r="AR188" s="79" t="s">
        <v>176</v>
      </c>
      <c r="AS188" s="79">
        <v>0</v>
      </c>
      <c r="AT188" s="79">
        <v>0</v>
      </c>
      <c r="AU188" s="79"/>
      <c r="AV188" s="79"/>
      <c r="AW188" s="79"/>
      <c r="AX188" s="79"/>
      <c r="AY188" s="79"/>
      <c r="AZ188" s="79"/>
      <c r="BA188" s="79"/>
      <c r="BB188" s="79"/>
      <c r="BC188">
        <v>1</v>
      </c>
      <c r="BD188" s="78" t="str">
        <f>REPLACE(INDEX(GroupVertices[Group], MATCH(Edges27[[#This Row],[Vertex 1]],GroupVertices[Vertex],0)),1,1,"")</f>
        <v>2</v>
      </c>
      <c r="BE188" s="78" t="str">
        <f>REPLACE(INDEX(GroupVertices[Group], MATCH(Edges27[[#This Row],[Vertex 2]],GroupVertices[Vertex],0)),1,1,"")</f>
        <v>1</v>
      </c>
      <c r="BF188" s="48">
        <v>0</v>
      </c>
      <c r="BG188" s="49">
        <v>0</v>
      </c>
      <c r="BH188" s="48">
        <v>0</v>
      </c>
      <c r="BI188" s="49">
        <v>0</v>
      </c>
      <c r="BJ188" s="48">
        <v>0</v>
      </c>
      <c r="BK188" s="49">
        <v>0</v>
      </c>
      <c r="BL188" s="48">
        <v>36</v>
      </c>
      <c r="BM188" s="49">
        <v>100</v>
      </c>
      <c r="BN188" s="48">
        <v>36</v>
      </c>
    </row>
    <row r="189" spans="1:66" x14ac:dyDescent="0.25">
      <c r="A189" s="64" t="s">
        <v>279</v>
      </c>
      <c r="B189" s="64" t="s">
        <v>298</v>
      </c>
      <c r="C189" s="65"/>
      <c r="D189" s="66"/>
      <c r="E189" s="67"/>
      <c r="F189" s="68"/>
      <c r="G189" s="65"/>
      <c r="H189" s="69"/>
      <c r="I189" s="70"/>
      <c r="J189" s="70"/>
      <c r="K189" s="34" t="s">
        <v>65</v>
      </c>
      <c r="L189" s="77">
        <v>262</v>
      </c>
      <c r="M189" s="77"/>
      <c r="N189" s="72"/>
      <c r="O189" s="79" t="s">
        <v>315</v>
      </c>
      <c r="P189" s="81">
        <v>43846.88008101852</v>
      </c>
      <c r="Q189" s="79" t="s">
        <v>347</v>
      </c>
      <c r="R189" s="79"/>
      <c r="S189" s="79"/>
      <c r="T189" s="79" t="s">
        <v>509</v>
      </c>
      <c r="U189" s="79"/>
      <c r="V189" s="82" t="s">
        <v>737</v>
      </c>
      <c r="W189" s="81">
        <v>43846.88008101852</v>
      </c>
      <c r="X189" s="85">
        <v>43846</v>
      </c>
      <c r="Y189" s="87" t="s">
        <v>920</v>
      </c>
      <c r="Z189" s="82" t="s">
        <v>1231</v>
      </c>
      <c r="AA189" s="79"/>
      <c r="AB189" s="79"/>
      <c r="AC189" s="87" t="s">
        <v>1545</v>
      </c>
      <c r="AD189" s="79"/>
      <c r="AE189" s="79" t="b">
        <v>0</v>
      </c>
      <c r="AF189" s="79">
        <v>0</v>
      </c>
      <c r="AG189" s="87" t="s">
        <v>1673</v>
      </c>
      <c r="AH189" s="79" t="b">
        <v>0</v>
      </c>
      <c r="AI189" s="79" t="s">
        <v>1678</v>
      </c>
      <c r="AJ189" s="79"/>
      <c r="AK189" s="87" t="s">
        <v>1673</v>
      </c>
      <c r="AL189" s="79" t="b">
        <v>0</v>
      </c>
      <c r="AM189" s="79">
        <v>5</v>
      </c>
      <c r="AN189" s="87" t="s">
        <v>1571</v>
      </c>
      <c r="AO189" s="79" t="s">
        <v>1682</v>
      </c>
      <c r="AP189" s="79" t="b">
        <v>0</v>
      </c>
      <c r="AQ189" s="87" t="s">
        <v>1571</v>
      </c>
      <c r="AR189" s="79" t="s">
        <v>176</v>
      </c>
      <c r="AS189" s="79">
        <v>0</v>
      </c>
      <c r="AT189" s="79">
        <v>0</v>
      </c>
      <c r="AU189" s="79"/>
      <c r="AV189" s="79"/>
      <c r="AW189" s="79"/>
      <c r="AX189" s="79"/>
      <c r="AY189" s="79"/>
      <c r="AZ189" s="79"/>
      <c r="BA189" s="79"/>
      <c r="BB189" s="79"/>
      <c r="BC189">
        <v>1</v>
      </c>
      <c r="BD189" s="78" t="str">
        <f>REPLACE(INDEX(GroupVertices[Group], MATCH(Edges27[[#This Row],[Vertex 1]],GroupVertices[Vertex],0)),1,1,"")</f>
        <v>2</v>
      </c>
      <c r="BE189" s="78" t="str">
        <f>REPLACE(INDEX(GroupVertices[Group], MATCH(Edges27[[#This Row],[Vertex 2]],GroupVertices[Vertex],0)),1,1,"")</f>
        <v>1</v>
      </c>
      <c r="BF189" s="48"/>
      <c r="BG189" s="49"/>
      <c r="BH189" s="48"/>
      <c r="BI189" s="49"/>
      <c r="BJ189" s="48"/>
      <c r="BK189" s="49"/>
      <c r="BL189" s="48"/>
      <c r="BM189" s="49"/>
      <c r="BN189" s="48"/>
    </row>
    <row r="190" spans="1:66" x14ac:dyDescent="0.25">
      <c r="A190" s="64" t="s">
        <v>279</v>
      </c>
      <c r="B190" s="64" t="s">
        <v>301</v>
      </c>
      <c r="C190" s="65"/>
      <c r="D190" s="66"/>
      <c r="E190" s="67"/>
      <c r="F190" s="68"/>
      <c r="G190" s="65"/>
      <c r="H190" s="69"/>
      <c r="I190" s="70"/>
      <c r="J190" s="70"/>
      <c r="K190" s="34" t="s">
        <v>65</v>
      </c>
      <c r="L190" s="77">
        <v>267</v>
      </c>
      <c r="M190" s="77"/>
      <c r="N190" s="72"/>
      <c r="O190" s="79" t="s">
        <v>315</v>
      </c>
      <c r="P190" s="81">
        <v>43846.880289351851</v>
      </c>
      <c r="Q190" s="79" t="s">
        <v>397</v>
      </c>
      <c r="R190" s="79"/>
      <c r="S190" s="79"/>
      <c r="T190" s="79"/>
      <c r="U190" s="79"/>
      <c r="V190" s="82" t="s">
        <v>737</v>
      </c>
      <c r="W190" s="81">
        <v>43846.880289351851</v>
      </c>
      <c r="X190" s="85">
        <v>43846</v>
      </c>
      <c r="Y190" s="87" t="s">
        <v>921</v>
      </c>
      <c r="Z190" s="82" t="s">
        <v>1232</v>
      </c>
      <c r="AA190" s="79"/>
      <c r="AB190" s="79"/>
      <c r="AC190" s="87" t="s">
        <v>1546</v>
      </c>
      <c r="AD190" s="79"/>
      <c r="AE190" s="79" t="b">
        <v>0</v>
      </c>
      <c r="AF190" s="79">
        <v>0</v>
      </c>
      <c r="AG190" s="87" t="s">
        <v>1673</v>
      </c>
      <c r="AH190" s="79" t="b">
        <v>0</v>
      </c>
      <c r="AI190" s="79" t="s">
        <v>1678</v>
      </c>
      <c r="AJ190" s="79"/>
      <c r="AK190" s="87" t="s">
        <v>1673</v>
      </c>
      <c r="AL190" s="79" t="b">
        <v>0</v>
      </c>
      <c r="AM190" s="79">
        <v>3</v>
      </c>
      <c r="AN190" s="87" t="s">
        <v>1606</v>
      </c>
      <c r="AO190" s="79" t="s">
        <v>1682</v>
      </c>
      <c r="AP190" s="79" t="b">
        <v>0</v>
      </c>
      <c r="AQ190" s="87" t="s">
        <v>1606</v>
      </c>
      <c r="AR190" s="79" t="s">
        <v>176</v>
      </c>
      <c r="AS190" s="79">
        <v>0</v>
      </c>
      <c r="AT190" s="79">
        <v>0</v>
      </c>
      <c r="AU190" s="79"/>
      <c r="AV190" s="79"/>
      <c r="AW190" s="79"/>
      <c r="AX190" s="79"/>
      <c r="AY190" s="79"/>
      <c r="AZ190" s="79"/>
      <c r="BA190" s="79"/>
      <c r="BB190" s="79"/>
      <c r="BC190">
        <v>2</v>
      </c>
      <c r="BD190" s="78" t="str">
        <f>REPLACE(INDEX(GroupVertices[Group], MATCH(Edges27[[#This Row],[Vertex 1]],GroupVertices[Vertex],0)),1,1,"")</f>
        <v>2</v>
      </c>
      <c r="BE190" s="78" t="str">
        <f>REPLACE(INDEX(GroupVertices[Group], MATCH(Edges27[[#This Row],[Vertex 2]],GroupVertices[Vertex],0)),1,1,"")</f>
        <v>1</v>
      </c>
      <c r="BF190" s="48">
        <v>0</v>
      </c>
      <c r="BG190" s="49">
        <v>0</v>
      </c>
      <c r="BH190" s="48">
        <v>0</v>
      </c>
      <c r="BI190" s="49">
        <v>0</v>
      </c>
      <c r="BJ190" s="48">
        <v>0</v>
      </c>
      <c r="BK190" s="49">
        <v>0</v>
      </c>
      <c r="BL190" s="48">
        <v>38</v>
      </c>
      <c r="BM190" s="49">
        <v>100</v>
      </c>
      <c r="BN190" s="48">
        <v>38</v>
      </c>
    </row>
    <row r="191" spans="1:66" x14ac:dyDescent="0.25">
      <c r="A191" s="64" t="s">
        <v>279</v>
      </c>
      <c r="B191" s="64" t="s">
        <v>289</v>
      </c>
      <c r="C191" s="65"/>
      <c r="D191" s="66"/>
      <c r="E191" s="67"/>
      <c r="F191" s="68"/>
      <c r="G191" s="65"/>
      <c r="H191" s="69"/>
      <c r="I191" s="70"/>
      <c r="J191" s="70"/>
      <c r="K191" s="34" t="s">
        <v>65</v>
      </c>
      <c r="L191" s="77">
        <v>268</v>
      </c>
      <c r="M191" s="77"/>
      <c r="N191" s="72"/>
      <c r="O191" s="79" t="s">
        <v>315</v>
      </c>
      <c r="P191" s="81">
        <v>43846.880335648151</v>
      </c>
      <c r="Q191" s="79" t="s">
        <v>428</v>
      </c>
      <c r="R191" s="79"/>
      <c r="S191" s="79"/>
      <c r="T191" s="79"/>
      <c r="U191" s="79"/>
      <c r="V191" s="82" t="s">
        <v>737</v>
      </c>
      <c r="W191" s="81">
        <v>43846.880335648151</v>
      </c>
      <c r="X191" s="85">
        <v>43846</v>
      </c>
      <c r="Y191" s="87" t="s">
        <v>922</v>
      </c>
      <c r="Z191" s="82" t="s">
        <v>1233</v>
      </c>
      <c r="AA191" s="79"/>
      <c r="AB191" s="79"/>
      <c r="AC191" s="87" t="s">
        <v>1547</v>
      </c>
      <c r="AD191" s="79"/>
      <c r="AE191" s="79" t="b">
        <v>0</v>
      </c>
      <c r="AF191" s="79">
        <v>0</v>
      </c>
      <c r="AG191" s="87" t="s">
        <v>1673</v>
      </c>
      <c r="AH191" s="79" t="b">
        <v>0</v>
      </c>
      <c r="AI191" s="79" t="s">
        <v>1678</v>
      </c>
      <c r="AJ191" s="79"/>
      <c r="AK191" s="87" t="s">
        <v>1673</v>
      </c>
      <c r="AL191" s="79" t="b">
        <v>0</v>
      </c>
      <c r="AM191" s="79">
        <v>3</v>
      </c>
      <c r="AN191" s="87" t="s">
        <v>1576</v>
      </c>
      <c r="AO191" s="79" t="s">
        <v>1682</v>
      </c>
      <c r="AP191" s="79" t="b">
        <v>0</v>
      </c>
      <c r="AQ191" s="87" t="s">
        <v>1576</v>
      </c>
      <c r="AR191" s="79" t="s">
        <v>176</v>
      </c>
      <c r="AS191" s="79">
        <v>0</v>
      </c>
      <c r="AT191" s="79">
        <v>0</v>
      </c>
      <c r="AU191" s="79"/>
      <c r="AV191" s="79"/>
      <c r="AW191" s="79"/>
      <c r="AX191" s="79"/>
      <c r="AY191" s="79"/>
      <c r="AZ191" s="79"/>
      <c r="BA191" s="79"/>
      <c r="BB191" s="79"/>
      <c r="BC191">
        <v>2</v>
      </c>
      <c r="BD191" s="78" t="str">
        <f>REPLACE(INDEX(GroupVertices[Group], MATCH(Edges27[[#This Row],[Vertex 1]],GroupVertices[Vertex],0)),1,1,"")</f>
        <v>2</v>
      </c>
      <c r="BE191" s="78" t="str">
        <f>REPLACE(INDEX(GroupVertices[Group], MATCH(Edges27[[#This Row],[Vertex 2]],GroupVertices[Vertex],0)),1,1,"")</f>
        <v>5</v>
      </c>
      <c r="BF191" s="48">
        <v>0</v>
      </c>
      <c r="BG191" s="49">
        <v>0</v>
      </c>
      <c r="BH191" s="48">
        <v>1</v>
      </c>
      <c r="BI191" s="49">
        <v>2.4390243902439024</v>
      </c>
      <c r="BJ191" s="48">
        <v>0</v>
      </c>
      <c r="BK191" s="49">
        <v>0</v>
      </c>
      <c r="BL191" s="48">
        <v>40</v>
      </c>
      <c r="BM191" s="49">
        <v>97.560975609756099</v>
      </c>
      <c r="BN191" s="48">
        <v>41</v>
      </c>
    </row>
    <row r="192" spans="1:66" x14ac:dyDescent="0.25">
      <c r="A192" s="64" t="s">
        <v>279</v>
      </c>
      <c r="B192" s="64" t="s">
        <v>279</v>
      </c>
      <c r="C192" s="65"/>
      <c r="D192" s="66"/>
      <c r="E192" s="67"/>
      <c r="F192" s="68"/>
      <c r="G192" s="65"/>
      <c r="H192" s="69"/>
      <c r="I192" s="70"/>
      <c r="J192" s="70"/>
      <c r="K192" s="34" t="s">
        <v>65</v>
      </c>
      <c r="L192" s="77">
        <v>269</v>
      </c>
      <c r="M192" s="77"/>
      <c r="N192" s="72"/>
      <c r="O192" s="79" t="s">
        <v>176</v>
      </c>
      <c r="P192" s="81">
        <v>43847.542962962965</v>
      </c>
      <c r="Q192" s="79" t="s">
        <v>429</v>
      </c>
      <c r="R192" s="79" t="s">
        <v>477</v>
      </c>
      <c r="S192" s="79" t="s">
        <v>505</v>
      </c>
      <c r="T192" s="79" t="s">
        <v>543</v>
      </c>
      <c r="U192" s="82" t="s">
        <v>615</v>
      </c>
      <c r="V192" s="82" t="s">
        <v>615</v>
      </c>
      <c r="W192" s="81">
        <v>43847.542962962965</v>
      </c>
      <c r="X192" s="85">
        <v>43847</v>
      </c>
      <c r="Y192" s="87" t="s">
        <v>923</v>
      </c>
      <c r="Z192" s="82" t="s">
        <v>1234</v>
      </c>
      <c r="AA192" s="79"/>
      <c r="AB192" s="79"/>
      <c r="AC192" s="87" t="s">
        <v>1548</v>
      </c>
      <c r="AD192" s="79"/>
      <c r="AE192" s="79" t="b">
        <v>0</v>
      </c>
      <c r="AF192" s="79">
        <v>0</v>
      </c>
      <c r="AG192" s="87" t="s">
        <v>1673</v>
      </c>
      <c r="AH192" s="79" t="b">
        <v>0</v>
      </c>
      <c r="AI192" s="79" t="s">
        <v>1678</v>
      </c>
      <c r="AJ192" s="79"/>
      <c r="AK192" s="87" t="s">
        <v>1673</v>
      </c>
      <c r="AL192" s="79" t="b">
        <v>0</v>
      </c>
      <c r="AM192" s="79">
        <v>0</v>
      </c>
      <c r="AN192" s="87" t="s">
        <v>1673</v>
      </c>
      <c r="AO192" s="79" t="s">
        <v>1686</v>
      </c>
      <c r="AP192" s="79" t="b">
        <v>0</v>
      </c>
      <c r="AQ192" s="87" t="s">
        <v>1548</v>
      </c>
      <c r="AR192" s="79" t="s">
        <v>176</v>
      </c>
      <c r="AS192" s="79">
        <v>0</v>
      </c>
      <c r="AT192" s="79">
        <v>0</v>
      </c>
      <c r="AU192" s="79"/>
      <c r="AV192" s="79"/>
      <c r="AW192" s="79"/>
      <c r="AX192" s="79"/>
      <c r="AY192" s="79"/>
      <c r="AZ192" s="79"/>
      <c r="BA192" s="79"/>
      <c r="BB192" s="79"/>
      <c r="BC192">
        <v>7</v>
      </c>
      <c r="BD192" s="78" t="str">
        <f>REPLACE(INDEX(GroupVertices[Group], MATCH(Edges27[[#This Row],[Vertex 1]],GroupVertices[Vertex],0)),1,1,"")</f>
        <v>2</v>
      </c>
      <c r="BE192" s="78" t="str">
        <f>REPLACE(INDEX(GroupVertices[Group], MATCH(Edges27[[#This Row],[Vertex 2]],GroupVertices[Vertex],0)),1,1,"")</f>
        <v>2</v>
      </c>
      <c r="BF192" s="48">
        <v>0</v>
      </c>
      <c r="BG192" s="49">
        <v>0</v>
      </c>
      <c r="BH192" s="48">
        <v>0</v>
      </c>
      <c r="BI192" s="49">
        <v>0</v>
      </c>
      <c r="BJ192" s="48">
        <v>0</v>
      </c>
      <c r="BK192" s="49">
        <v>0</v>
      </c>
      <c r="BL192" s="48">
        <v>35</v>
      </c>
      <c r="BM192" s="49">
        <v>100</v>
      </c>
      <c r="BN192" s="48">
        <v>35</v>
      </c>
    </row>
    <row r="193" spans="1:66" x14ac:dyDescent="0.25">
      <c r="A193" s="64" t="s">
        <v>279</v>
      </c>
      <c r="B193" s="64" t="s">
        <v>279</v>
      </c>
      <c r="C193" s="65"/>
      <c r="D193" s="66"/>
      <c r="E193" s="67"/>
      <c r="F193" s="68"/>
      <c r="G193" s="65"/>
      <c r="H193" s="69"/>
      <c r="I193" s="70"/>
      <c r="J193" s="70"/>
      <c r="K193" s="34" t="s">
        <v>65</v>
      </c>
      <c r="L193" s="77">
        <v>270</v>
      </c>
      <c r="M193" s="77"/>
      <c r="N193" s="72"/>
      <c r="O193" s="79" t="s">
        <v>176</v>
      </c>
      <c r="P193" s="81">
        <v>43847.649386574078</v>
      </c>
      <c r="Q193" s="79" t="s">
        <v>430</v>
      </c>
      <c r="R193" s="82" t="s">
        <v>478</v>
      </c>
      <c r="S193" s="79" t="s">
        <v>504</v>
      </c>
      <c r="T193" s="79" t="s">
        <v>544</v>
      </c>
      <c r="U193" s="82" t="s">
        <v>616</v>
      </c>
      <c r="V193" s="82" t="s">
        <v>616</v>
      </c>
      <c r="W193" s="81">
        <v>43847.649386574078</v>
      </c>
      <c r="X193" s="85">
        <v>43847</v>
      </c>
      <c r="Y193" s="87" t="s">
        <v>924</v>
      </c>
      <c r="Z193" s="82" t="s">
        <v>1235</v>
      </c>
      <c r="AA193" s="79"/>
      <c r="AB193" s="79"/>
      <c r="AC193" s="87" t="s">
        <v>1549</v>
      </c>
      <c r="AD193" s="79"/>
      <c r="AE193" s="79" t="b">
        <v>0</v>
      </c>
      <c r="AF193" s="79">
        <v>1</v>
      </c>
      <c r="AG193" s="87" t="s">
        <v>1673</v>
      </c>
      <c r="AH193" s="79" t="b">
        <v>0</v>
      </c>
      <c r="AI193" s="79" t="s">
        <v>1678</v>
      </c>
      <c r="AJ193" s="79"/>
      <c r="AK193" s="87" t="s">
        <v>1673</v>
      </c>
      <c r="AL193" s="79" t="b">
        <v>0</v>
      </c>
      <c r="AM193" s="79">
        <v>0</v>
      </c>
      <c r="AN193" s="87" t="s">
        <v>1673</v>
      </c>
      <c r="AO193" s="79" t="s">
        <v>1686</v>
      </c>
      <c r="AP193" s="79" t="b">
        <v>0</v>
      </c>
      <c r="AQ193" s="87" t="s">
        <v>1549</v>
      </c>
      <c r="AR193" s="79" t="s">
        <v>176</v>
      </c>
      <c r="AS193" s="79">
        <v>0</v>
      </c>
      <c r="AT193" s="79">
        <v>0</v>
      </c>
      <c r="AU193" s="79"/>
      <c r="AV193" s="79"/>
      <c r="AW193" s="79"/>
      <c r="AX193" s="79"/>
      <c r="AY193" s="79"/>
      <c r="AZ193" s="79"/>
      <c r="BA193" s="79"/>
      <c r="BB193" s="79"/>
      <c r="BC193">
        <v>7</v>
      </c>
      <c r="BD193" s="78" t="str">
        <f>REPLACE(INDEX(GroupVertices[Group], MATCH(Edges27[[#This Row],[Vertex 1]],GroupVertices[Vertex],0)),1,1,"")</f>
        <v>2</v>
      </c>
      <c r="BE193" s="78" t="str">
        <f>REPLACE(INDEX(GroupVertices[Group], MATCH(Edges27[[#This Row],[Vertex 2]],GroupVertices[Vertex],0)),1,1,"")</f>
        <v>2</v>
      </c>
      <c r="BF193" s="48">
        <v>0</v>
      </c>
      <c r="BG193" s="49">
        <v>0</v>
      </c>
      <c r="BH193" s="48">
        <v>0</v>
      </c>
      <c r="BI193" s="49">
        <v>0</v>
      </c>
      <c r="BJ193" s="48">
        <v>0</v>
      </c>
      <c r="BK193" s="49">
        <v>0</v>
      </c>
      <c r="BL193" s="48">
        <v>28</v>
      </c>
      <c r="BM193" s="49">
        <v>100</v>
      </c>
      <c r="BN193" s="48">
        <v>28</v>
      </c>
    </row>
    <row r="194" spans="1:66" x14ac:dyDescent="0.25">
      <c r="A194" s="64" t="s">
        <v>279</v>
      </c>
      <c r="B194" s="64" t="s">
        <v>279</v>
      </c>
      <c r="C194" s="65"/>
      <c r="D194" s="66"/>
      <c r="E194" s="67"/>
      <c r="F194" s="68"/>
      <c r="G194" s="65"/>
      <c r="H194" s="69"/>
      <c r="I194" s="70"/>
      <c r="J194" s="70"/>
      <c r="K194" s="34" t="s">
        <v>65</v>
      </c>
      <c r="L194" s="77">
        <v>271</v>
      </c>
      <c r="M194" s="77"/>
      <c r="N194" s="72"/>
      <c r="O194" s="79" t="s">
        <v>176</v>
      </c>
      <c r="P194" s="81">
        <v>43849.437650462962</v>
      </c>
      <c r="Q194" s="79" t="s">
        <v>340</v>
      </c>
      <c r="R194" s="79"/>
      <c r="S194" s="79"/>
      <c r="T194" s="79" t="s">
        <v>509</v>
      </c>
      <c r="U194" s="82" t="s">
        <v>617</v>
      </c>
      <c r="V194" s="82" t="s">
        <v>617</v>
      </c>
      <c r="W194" s="81">
        <v>43849.437650462962</v>
      </c>
      <c r="X194" s="85">
        <v>43849</v>
      </c>
      <c r="Y194" s="87" t="s">
        <v>925</v>
      </c>
      <c r="Z194" s="82" t="s">
        <v>1236</v>
      </c>
      <c r="AA194" s="79"/>
      <c r="AB194" s="79"/>
      <c r="AC194" s="87" t="s">
        <v>1550</v>
      </c>
      <c r="AD194" s="79"/>
      <c r="AE194" s="79" t="b">
        <v>0</v>
      </c>
      <c r="AF194" s="79">
        <v>1</v>
      </c>
      <c r="AG194" s="87" t="s">
        <v>1673</v>
      </c>
      <c r="AH194" s="79" t="b">
        <v>0</v>
      </c>
      <c r="AI194" s="79" t="s">
        <v>1678</v>
      </c>
      <c r="AJ194" s="79"/>
      <c r="AK194" s="87" t="s">
        <v>1673</v>
      </c>
      <c r="AL194" s="79" t="b">
        <v>0</v>
      </c>
      <c r="AM194" s="79">
        <v>2</v>
      </c>
      <c r="AN194" s="87" t="s">
        <v>1673</v>
      </c>
      <c r="AO194" s="79" t="s">
        <v>1686</v>
      </c>
      <c r="AP194" s="79" t="b">
        <v>0</v>
      </c>
      <c r="AQ194" s="87" t="s">
        <v>1550</v>
      </c>
      <c r="AR194" s="79" t="s">
        <v>176</v>
      </c>
      <c r="AS194" s="79">
        <v>0</v>
      </c>
      <c r="AT194" s="79">
        <v>0</v>
      </c>
      <c r="AU194" s="79"/>
      <c r="AV194" s="79"/>
      <c r="AW194" s="79"/>
      <c r="AX194" s="79"/>
      <c r="AY194" s="79"/>
      <c r="AZ194" s="79"/>
      <c r="BA194" s="79"/>
      <c r="BB194" s="79"/>
      <c r="BC194">
        <v>7</v>
      </c>
      <c r="BD194" s="78" t="str">
        <f>REPLACE(INDEX(GroupVertices[Group], MATCH(Edges27[[#This Row],[Vertex 1]],GroupVertices[Vertex],0)),1,1,"")</f>
        <v>2</v>
      </c>
      <c r="BE194" s="78" t="str">
        <f>REPLACE(INDEX(GroupVertices[Group], MATCH(Edges27[[#This Row],[Vertex 2]],GroupVertices[Vertex],0)),1,1,"")</f>
        <v>2</v>
      </c>
      <c r="BF194" s="48">
        <v>0</v>
      </c>
      <c r="BG194" s="49">
        <v>0</v>
      </c>
      <c r="BH194" s="48">
        <v>1</v>
      </c>
      <c r="BI194" s="49">
        <v>2.7027027027027026</v>
      </c>
      <c r="BJ194" s="48">
        <v>0</v>
      </c>
      <c r="BK194" s="49">
        <v>0</v>
      </c>
      <c r="BL194" s="48">
        <v>36</v>
      </c>
      <c r="BM194" s="49">
        <v>97.297297297297291</v>
      </c>
      <c r="BN194" s="48">
        <v>37</v>
      </c>
    </row>
    <row r="195" spans="1:66" x14ac:dyDescent="0.25">
      <c r="A195" s="64" t="s">
        <v>279</v>
      </c>
      <c r="B195" s="64" t="s">
        <v>279</v>
      </c>
      <c r="C195" s="65"/>
      <c r="D195" s="66"/>
      <c r="E195" s="67"/>
      <c r="F195" s="68"/>
      <c r="G195" s="65"/>
      <c r="H195" s="69"/>
      <c r="I195" s="70"/>
      <c r="J195" s="70"/>
      <c r="K195" s="34" t="s">
        <v>65</v>
      </c>
      <c r="L195" s="77">
        <v>272</v>
      </c>
      <c r="M195" s="77"/>
      <c r="N195" s="72"/>
      <c r="O195" s="79" t="s">
        <v>176</v>
      </c>
      <c r="P195" s="81">
        <v>43849.732719907406</v>
      </c>
      <c r="Q195" s="79" t="s">
        <v>426</v>
      </c>
      <c r="R195" s="82" t="s">
        <v>478</v>
      </c>
      <c r="S195" s="79" t="s">
        <v>504</v>
      </c>
      <c r="T195" s="79" t="s">
        <v>544</v>
      </c>
      <c r="U195" s="82" t="s">
        <v>618</v>
      </c>
      <c r="V195" s="82" t="s">
        <v>618</v>
      </c>
      <c r="W195" s="81">
        <v>43849.732719907406</v>
      </c>
      <c r="X195" s="85">
        <v>43849</v>
      </c>
      <c r="Y195" s="87" t="s">
        <v>926</v>
      </c>
      <c r="Z195" s="82" t="s">
        <v>1237</v>
      </c>
      <c r="AA195" s="79"/>
      <c r="AB195" s="79"/>
      <c r="AC195" s="87" t="s">
        <v>1551</v>
      </c>
      <c r="AD195" s="79"/>
      <c r="AE195" s="79" t="b">
        <v>0</v>
      </c>
      <c r="AF195" s="79">
        <v>3</v>
      </c>
      <c r="AG195" s="87" t="s">
        <v>1673</v>
      </c>
      <c r="AH195" s="79" t="b">
        <v>0</v>
      </c>
      <c r="AI195" s="79" t="s">
        <v>1678</v>
      </c>
      <c r="AJ195" s="79"/>
      <c r="AK195" s="87" t="s">
        <v>1673</v>
      </c>
      <c r="AL195" s="79" t="b">
        <v>0</v>
      </c>
      <c r="AM195" s="79">
        <v>1</v>
      </c>
      <c r="AN195" s="87" t="s">
        <v>1673</v>
      </c>
      <c r="AO195" s="79" t="s">
        <v>1686</v>
      </c>
      <c r="AP195" s="79" t="b">
        <v>0</v>
      </c>
      <c r="AQ195" s="87" t="s">
        <v>1551</v>
      </c>
      <c r="AR195" s="79" t="s">
        <v>176</v>
      </c>
      <c r="AS195" s="79">
        <v>0</v>
      </c>
      <c r="AT195" s="79">
        <v>0</v>
      </c>
      <c r="AU195" s="79"/>
      <c r="AV195" s="79"/>
      <c r="AW195" s="79"/>
      <c r="AX195" s="79"/>
      <c r="AY195" s="79"/>
      <c r="AZ195" s="79"/>
      <c r="BA195" s="79"/>
      <c r="BB195" s="79"/>
      <c r="BC195">
        <v>7</v>
      </c>
      <c r="BD195" s="78" t="str">
        <f>REPLACE(INDEX(GroupVertices[Group], MATCH(Edges27[[#This Row],[Vertex 1]],GroupVertices[Vertex],0)),1,1,"")</f>
        <v>2</v>
      </c>
      <c r="BE195" s="78" t="str">
        <f>REPLACE(INDEX(GroupVertices[Group], MATCH(Edges27[[#This Row],[Vertex 2]],GroupVertices[Vertex],0)),1,1,"")</f>
        <v>2</v>
      </c>
      <c r="BF195" s="48">
        <v>0</v>
      </c>
      <c r="BG195" s="49">
        <v>0</v>
      </c>
      <c r="BH195" s="48">
        <v>0</v>
      </c>
      <c r="BI195" s="49">
        <v>0</v>
      </c>
      <c r="BJ195" s="48">
        <v>0</v>
      </c>
      <c r="BK195" s="49">
        <v>0</v>
      </c>
      <c r="BL195" s="48">
        <v>28</v>
      </c>
      <c r="BM195" s="49">
        <v>100</v>
      </c>
      <c r="BN195" s="48">
        <v>28</v>
      </c>
    </row>
    <row r="196" spans="1:66" x14ac:dyDescent="0.25">
      <c r="A196" s="64" t="s">
        <v>279</v>
      </c>
      <c r="B196" s="64" t="s">
        <v>279</v>
      </c>
      <c r="C196" s="65"/>
      <c r="D196" s="66"/>
      <c r="E196" s="67"/>
      <c r="F196" s="68"/>
      <c r="G196" s="65"/>
      <c r="H196" s="69"/>
      <c r="I196" s="70"/>
      <c r="J196" s="70"/>
      <c r="K196" s="34" t="s">
        <v>65</v>
      </c>
      <c r="L196" s="77">
        <v>273</v>
      </c>
      <c r="M196" s="77"/>
      <c r="N196" s="72"/>
      <c r="O196" s="79" t="s">
        <v>176</v>
      </c>
      <c r="P196" s="81">
        <v>43849.834363425929</v>
      </c>
      <c r="Q196" s="79" t="s">
        <v>341</v>
      </c>
      <c r="R196" s="79" t="s">
        <v>477</v>
      </c>
      <c r="S196" s="79" t="s">
        <v>505</v>
      </c>
      <c r="T196" s="79" t="s">
        <v>543</v>
      </c>
      <c r="U196" s="82" t="s">
        <v>619</v>
      </c>
      <c r="V196" s="82" t="s">
        <v>619</v>
      </c>
      <c r="W196" s="81">
        <v>43849.834363425929</v>
      </c>
      <c r="X196" s="85">
        <v>43849</v>
      </c>
      <c r="Y196" s="87" t="s">
        <v>927</v>
      </c>
      <c r="Z196" s="82" t="s">
        <v>1238</v>
      </c>
      <c r="AA196" s="79"/>
      <c r="AB196" s="79"/>
      <c r="AC196" s="87" t="s">
        <v>1552</v>
      </c>
      <c r="AD196" s="79"/>
      <c r="AE196" s="79" t="b">
        <v>0</v>
      </c>
      <c r="AF196" s="79">
        <v>3</v>
      </c>
      <c r="AG196" s="87" t="s">
        <v>1673</v>
      </c>
      <c r="AH196" s="79" t="b">
        <v>0</v>
      </c>
      <c r="AI196" s="79" t="s">
        <v>1678</v>
      </c>
      <c r="AJ196" s="79"/>
      <c r="AK196" s="87" t="s">
        <v>1673</v>
      </c>
      <c r="AL196" s="79" t="b">
        <v>0</v>
      </c>
      <c r="AM196" s="79">
        <v>4</v>
      </c>
      <c r="AN196" s="87" t="s">
        <v>1673</v>
      </c>
      <c r="AO196" s="79" t="s">
        <v>1686</v>
      </c>
      <c r="AP196" s="79" t="b">
        <v>0</v>
      </c>
      <c r="AQ196" s="87" t="s">
        <v>1552</v>
      </c>
      <c r="AR196" s="79" t="s">
        <v>176</v>
      </c>
      <c r="AS196" s="79">
        <v>0</v>
      </c>
      <c r="AT196" s="79">
        <v>0</v>
      </c>
      <c r="AU196" s="79"/>
      <c r="AV196" s="79"/>
      <c r="AW196" s="79"/>
      <c r="AX196" s="79"/>
      <c r="AY196" s="79"/>
      <c r="AZ196" s="79"/>
      <c r="BA196" s="79"/>
      <c r="BB196" s="79"/>
      <c r="BC196">
        <v>7</v>
      </c>
      <c r="BD196" s="78" t="str">
        <f>REPLACE(INDEX(GroupVertices[Group], MATCH(Edges27[[#This Row],[Vertex 1]],GroupVertices[Vertex],0)),1,1,"")</f>
        <v>2</v>
      </c>
      <c r="BE196" s="78" t="str">
        <f>REPLACE(INDEX(GroupVertices[Group], MATCH(Edges27[[#This Row],[Vertex 2]],GroupVertices[Vertex],0)),1,1,"")</f>
        <v>2</v>
      </c>
      <c r="BF196" s="48">
        <v>0</v>
      </c>
      <c r="BG196" s="49">
        <v>0</v>
      </c>
      <c r="BH196" s="48">
        <v>0</v>
      </c>
      <c r="BI196" s="49">
        <v>0</v>
      </c>
      <c r="BJ196" s="48">
        <v>0</v>
      </c>
      <c r="BK196" s="49">
        <v>0</v>
      </c>
      <c r="BL196" s="48">
        <v>35</v>
      </c>
      <c r="BM196" s="49">
        <v>100</v>
      </c>
      <c r="BN196" s="48">
        <v>35</v>
      </c>
    </row>
    <row r="197" spans="1:66" x14ac:dyDescent="0.25">
      <c r="A197" s="64" t="s">
        <v>279</v>
      </c>
      <c r="B197" s="64" t="s">
        <v>279</v>
      </c>
      <c r="C197" s="65"/>
      <c r="D197" s="66"/>
      <c r="E197" s="67"/>
      <c r="F197" s="68"/>
      <c r="G197" s="65"/>
      <c r="H197" s="69"/>
      <c r="I197" s="70"/>
      <c r="J197" s="70"/>
      <c r="K197" s="34" t="s">
        <v>65</v>
      </c>
      <c r="L197" s="77">
        <v>274</v>
      </c>
      <c r="M197" s="77"/>
      <c r="N197" s="72"/>
      <c r="O197" s="79" t="s">
        <v>313</v>
      </c>
      <c r="P197" s="81">
        <v>43852.465682870374</v>
      </c>
      <c r="Q197" s="79" t="s">
        <v>341</v>
      </c>
      <c r="R197" s="82" t="s">
        <v>460</v>
      </c>
      <c r="S197" s="79" t="s">
        <v>495</v>
      </c>
      <c r="T197" s="79" t="s">
        <v>509</v>
      </c>
      <c r="U197" s="79"/>
      <c r="V197" s="82" t="s">
        <v>737</v>
      </c>
      <c r="W197" s="81">
        <v>43852.465682870374</v>
      </c>
      <c r="X197" s="85">
        <v>43852</v>
      </c>
      <c r="Y197" s="87" t="s">
        <v>928</v>
      </c>
      <c r="Z197" s="82" t="s">
        <v>1239</v>
      </c>
      <c r="AA197" s="79"/>
      <c r="AB197" s="79"/>
      <c r="AC197" s="87" t="s">
        <v>1553</v>
      </c>
      <c r="AD197" s="79"/>
      <c r="AE197" s="79" t="b">
        <v>0</v>
      </c>
      <c r="AF197" s="79">
        <v>0</v>
      </c>
      <c r="AG197" s="87" t="s">
        <v>1673</v>
      </c>
      <c r="AH197" s="79" t="b">
        <v>0</v>
      </c>
      <c r="AI197" s="79" t="s">
        <v>1678</v>
      </c>
      <c r="AJ197" s="79"/>
      <c r="AK197" s="87" t="s">
        <v>1673</v>
      </c>
      <c r="AL197" s="79" t="b">
        <v>0</v>
      </c>
      <c r="AM197" s="79">
        <v>4</v>
      </c>
      <c r="AN197" s="87" t="s">
        <v>1552</v>
      </c>
      <c r="AO197" s="79" t="s">
        <v>1682</v>
      </c>
      <c r="AP197" s="79" t="b">
        <v>0</v>
      </c>
      <c r="AQ197" s="87" t="s">
        <v>1552</v>
      </c>
      <c r="AR197" s="79" t="s">
        <v>176</v>
      </c>
      <c r="AS197" s="79">
        <v>0</v>
      </c>
      <c r="AT197" s="79">
        <v>0</v>
      </c>
      <c r="AU197" s="79"/>
      <c r="AV197" s="79"/>
      <c r="AW197" s="79"/>
      <c r="AX197" s="79"/>
      <c r="AY197" s="79"/>
      <c r="AZ197" s="79"/>
      <c r="BA197" s="79"/>
      <c r="BB197" s="79"/>
      <c r="BC197">
        <v>1</v>
      </c>
      <c r="BD197" s="78" t="str">
        <f>REPLACE(INDEX(GroupVertices[Group], MATCH(Edges27[[#This Row],[Vertex 1]],GroupVertices[Vertex],0)),1,1,"")</f>
        <v>2</v>
      </c>
      <c r="BE197" s="78" t="str">
        <f>REPLACE(INDEX(GroupVertices[Group], MATCH(Edges27[[#This Row],[Vertex 2]],GroupVertices[Vertex],0)),1,1,"")</f>
        <v>2</v>
      </c>
      <c r="BF197" s="48">
        <v>0</v>
      </c>
      <c r="BG197" s="49">
        <v>0</v>
      </c>
      <c r="BH197" s="48">
        <v>0</v>
      </c>
      <c r="BI197" s="49">
        <v>0</v>
      </c>
      <c r="BJ197" s="48">
        <v>0</v>
      </c>
      <c r="BK197" s="49">
        <v>0</v>
      </c>
      <c r="BL197" s="48">
        <v>35</v>
      </c>
      <c r="BM197" s="49">
        <v>100</v>
      </c>
      <c r="BN197" s="48">
        <v>35</v>
      </c>
    </row>
    <row r="198" spans="1:66" x14ac:dyDescent="0.25">
      <c r="A198" s="64" t="s">
        <v>279</v>
      </c>
      <c r="B198" s="64" t="s">
        <v>292</v>
      </c>
      <c r="C198" s="65"/>
      <c r="D198" s="66"/>
      <c r="E198" s="67"/>
      <c r="F198" s="68"/>
      <c r="G198" s="65"/>
      <c r="H198" s="69"/>
      <c r="I198" s="70"/>
      <c r="J198" s="70"/>
      <c r="K198" s="34" t="s">
        <v>65</v>
      </c>
      <c r="L198" s="77">
        <v>275</v>
      </c>
      <c r="M198" s="77"/>
      <c r="N198" s="72"/>
      <c r="O198" s="79" t="s">
        <v>314</v>
      </c>
      <c r="P198" s="81">
        <v>43852.592685185184</v>
      </c>
      <c r="Q198" s="79" t="s">
        <v>402</v>
      </c>
      <c r="R198" s="82" t="s">
        <v>462</v>
      </c>
      <c r="S198" s="79" t="s">
        <v>496</v>
      </c>
      <c r="T198" s="79" t="s">
        <v>509</v>
      </c>
      <c r="U198" s="82" t="s">
        <v>620</v>
      </c>
      <c r="V198" s="82" t="s">
        <v>620</v>
      </c>
      <c r="W198" s="81">
        <v>43852.592685185184</v>
      </c>
      <c r="X198" s="85">
        <v>43852</v>
      </c>
      <c r="Y198" s="87" t="s">
        <v>929</v>
      </c>
      <c r="Z198" s="82" t="s">
        <v>1240</v>
      </c>
      <c r="AA198" s="79"/>
      <c r="AB198" s="79"/>
      <c r="AC198" s="87" t="s">
        <v>1554</v>
      </c>
      <c r="AD198" s="79"/>
      <c r="AE198" s="79" t="b">
        <v>0</v>
      </c>
      <c r="AF198" s="79">
        <v>1</v>
      </c>
      <c r="AG198" s="87" t="s">
        <v>1673</v>
      </c>
      <c r="AH198" s="79" t="b">
        <v>0</v>
      </c>
      <c r="AI198" s="79" t="s">
        <v>1678</v>
      </c>
      <c r="AJ198" s="79"/>
      <c r="AK198" s="87" t="s">
        <v>1673</v>
      </c>
      <c r="AL198" s="79" t="b">
        <v>0</v>
      </c>
      <c r="AM198" s="79">
        <v>1</v>
      </c>
      <c r="AN198" s="87" t="s">
        <v>1673</v>
      </c>
      <c r="AO198" s="79" t="s">
        <v>1679</v>
      </c>
      <c r="AP198" s="79" t="b">
        <v>0</v>
      </c>
      <c r="AQ198" s="87" t="s">
        <v>1554</v>
      </c>
      <c r="AR198" s="79" t="s">
        <v>176</v>
      </c>
      <c r="AS198" s="79">
        <v>0</v>
      </c>
      <c r="AT198" s="79">
        <v>0</v>
      </c>
      <c r="AU198" s="79"/>
      <c r="AV198" s="79"/>
      <c r="AW198" s="79"/>
      <c r="AX198" s="79"/>
      <c r="AY198" s="79"/>
      <c r="AZ198" s="79"/>
      <c r="BA198" s="79"/>
      <c r="BB198" s="79"/>
      <c r="BC198">
        <v>2</v>
      </c>
      <c r="BD198" s="78" t="str">
        <f>REPLACE(INDEX(GroupVertices[Group], MATCH(Edges27[[#This Row],[Vertex 1]],GroupVertices[Vertex],0)),1,1,"")</f>
        <v>2</v>
      </c>
      <c r="BE198" s="78" t="str">
        <f>REPLACE(INDEX(GroupVertices[Group], MATCH(Edges27[[#This Row],[Vertex 2]],GroupVertices[Vertex],0)),1,1,"")</f>
        <v>2</v>
      </c>
      <c r="BF198" s="48">
        <v>1</v>
      </c>
      <c r="BG198" s="49">
        <v>2.5</v>
      </c>
      <c r="BH198" s="48">
        <v>0</v>
      </c>
      <c r="BI198" s="49">
        <v>0</v>
      </c>
      <c r="BJ198" s="48">
        <v>0</v>
      </c>
      <c r="BK198" s="49">
        <v>0</v>
      </c>
      <c r="BL198" s="48">
        <v>39</v>
      </c>
      <c r="BM198" s="49">
        <v>97.5</v>
      </c>
      <c r="BN198" s="48">
        <v>40</v>
      </c>
    </row>
    <row r="199" spans="1:66" x14ac:dyDescent="0.25">
      <c r="A199" s="64" t="s">
        <v>279</v>
      </c>
      <c r="B199" s="64" t="s">
        <v>294</v>
      </c>
      <c r="C199" s="65"/>
      <c r="D199" s="66"/>
      <c r="E199" s="67"/>
      <c r="F199" s="68"/>
      <c r="G199" s="65"/>
      <c r="H199" s="69"/>
      <c r="I199" s="70"/>
      <c r="J199" s="70"/>
      <c r="K199" s="34" t="s">
        <v>65</v>
      </c>
      <c r="L199" s="77">
        <v>276</v>
      </c>
      <c r="M199" s="77"/>
      <c r="N199" s="72"/>
      <c r="O199" s="79" t="s">
        <v>314</v>
      </c>
      <c r="P199" s="81">
        <v>43852.710844907408</v>
      </c>
      <c r="Q199" s="79" t="s">
        <v>431</v>
      </c>
      <c r="R199" s="82" t="s">
        <v>479</v>
      </c>
      <c r="S199" s="79" t="s">
        <v>504</v>
      </c>
      <c r="T199" s="79" t="s">
        <v>545</v>
      </c>
      <c r="U199" s="82" t="s">
        <v>621</v>
      </c>
      <c r="V199" s="82" t="s">
        <v>621</v>
      </c>
      <c r="W199" s="81">
        <v>43852.710844907408</v>
      </c>
      <c r="X199" s="85">
        <v>43852</v>
      </c>
      <c r="Y199" s="87" t="s">
        <v>930</v>
      </c>
      <c r="Z199" s="82" t="s">
        <v>1241</v>
      </c>
      <c r="AA199" s="79"/>
      <c r="AB199" s="79"/>
      <c r="AC199" s="87" t="s">
        <v>1555</v>
      </c>
      <c r="AD199" s="79"/>
      <c r="AE199" s="79" t="b">
        <v>0</v>
      </c>
      <c r="AF199" s="79">
        <v>0</v>
      </c>
      <c r="AG199" s="87" t="s">
        <v>1673</v>
      </c>
      <c r="AH199" s="79" t="b">
        <v>0</v>
      </c>
      <c r="AI199" s="79" t="s">
        <v>1678</v>
      </c>
      <c r="AJ199" s="79"/>
      <c r="AK199" s="87" t="s">
        <v>1673</v>
      </c>
      <c r="AL199" s="79" t="b">
        <v>0</v>
      </c>
      <c r="AM199" s="79">
        <v>0</v>
      </c>
      <c r="AN199" s="87" t="s">
        <v>1673</v>
      </c>
      <c r="AO199" s="79" t="s">
        <v>1683</v>
      </c>
      <c r="AP199" s="79" t="b">
        <v>0</v>
      </c>
      <c r="AQ199" s="87" t="s">
        <v>1555</v>
      </c>
      <c r="AR199" s="79" t="s">
        <v>176</v>
      </c>
      <c r="AS199" s="79">
        <v>0</v>
      </c>
      <c r="AT199" s="79">
        <v>0</v>
      </c>
      <c r="AU199" s="79"/>
      <c r="AV199" s="79"/>
      <c r="AW199" s="79"/>
      <c r="AX199" s="79"/>
      <c r="AY199" s="79"/>
      <c r="AZ199" s="79"/>
      <c r="BA199" s="79"/>
      <c r="BB199" s="79"/>
      <c r="BC199">
        <v>2</v>
      </c>
      <c r="BD199" s="78" t="str">
        <f>REPLACE(INDEX(GroupVertices[Group], MATCH(Edges27[[#This Row],[Vertex 1]],GroupVertices[Vertex],0)),1,1,"")</f>
        <v>2</v>
      </c>
      <c r="BE199" s="78" t="str">
        <f>REPLACE(INDEX(GroupVertices[Group], MATCH(Edges27[[#This Row],[Vertex 2]],GroupVertices[Vertex],0)),1,1,"")</f>
        <v>2</v>
      </c>
      <c r="BF199" s="48">
        <v>0</v>
      </c>
      <c r="BG199" s="49">
        <v>0</v>
      </c>
      <c r="BH199" s="48">
        <v>0</v>
      </c>
      <c r="BI199" s="49">
        <v>0</v>
      </c>
      <c r="BJ199" s="48">
        <v>0</v>
      </c>
      <c r="BK199" s="49">
        <v>0</v>
      </c>
      <c r="BL199" s="48">
        <v>24</v>
      </c>
      <c r="BM199" s="49">
        <v>100</v>
      </c>
      <c r="BN199" s="48">
        <v>24</v>
      </c>
    </row>
    <row r="200" spans="1:66" x14ac:dyDescent="0.25">
      <c r="A200" s="64" t="s">
        <v>279</v>
      </c>
      <c r="B200" s="64" t="s">
        <v>290</v>
      </c>
      <c r="C200" s="65"/>
      <c r="D200" s="66"/>
      <c r="E200" s="67"/>
      <c r="F200" s="68"/>
      <c r="G200" s="65"/>
      <c r="H200" s="69"/>
      <c r="I200" s="70"/>
      <c r="J200" s="70"/>
      <c r="K200" s="34" t="s">
        <v>65</v>
      </c>
      <c r="L200" s="77">
        <v>277</v>
      </c>
      <c r="M200" s="77"/>
      <c r="N200" s="72"/>
      <c r="O200" s="79" t="s">
        <v>314</v>
      </c>
      <c r="P200" s="81">
        <v>43853.377199074072</v>
      </c>
      <c r="Q200" s="79" t="s">
        <v>420</v>
      </c>
      <c r="R200" s="82" t="s">
        <v>480</v>
      </c>
      <c r="S200" s="79" t="s">
        <v>504</v>
      </c>
      <c r="T200" s="79" t="s">
        <v>546</v>
      </c>
      <c r="U200" s="82" t="s">
        <v>622</v>
      </c>
      <c r="V200" s="82" t="s">
        <v>622</v>
      </c>
      <c r="W200" s="81">
        <v>43853.377199074072</v>
      </c>
      <c r="X200" s="85">
        <v>43853</v>
      </c>
      <c r="Y200" s="87" t="s">
        <v>931</v>
      </c>
      <c r="Z200" s="82" t="s">
        <v>1242</v>
      </c>
      <c r="AA200" s="79"/>
      <c r="AB200" s="79"/>
      <c r="AC200" s="87" t="s">
        <v>1556</v>
      </c>
      <c r="AD200" s="79"/>
      <c r="AE200" s="79" t="b">
        <v>0</v>
      </c>
      <c r="AF200" s="79">
        <v>4</v>
      </c>
      <c r="AG200" s="87" t="s">
        <v>1673</v>
      </c>
      <c r="AH200" s="79" t="b">
        <v>0</v>
      </c>
      <c r="AI200" s="79" t="s">
        <v>1678</v>
      </c>
      <c r="AJ200" s="79"/>
      <c r="AK200" s="87" t="s">
        <v>1673</v>
      </c>
      <c r="AL200" s="79" t="b">
        <v>0</v>
      </c>
      <c r="AM200" s="79">
        <v>2</v>
      </c>
      <c r="AN200" s="87" t="s">
        <v>1673</v>
      </c>
      <c r="AO200" s="79" t="s">
        <v>1683</v>
      </c>
      <c r="AP200" s="79" t="b">
        <v>0</v>
      </c>
      <c r="AQ200" s="87" t="s">
        <v>1556</v>
      </c>
      <c r="AR200" s="79" t="s">
        <v>176</v>
      </c>
      <c r="AS200" s="79">
        <v>0</v>
      </c>
      <c r="AT200" s="79">
        <v>0</v>
      </c>
      <c r="AU200" s="79"/>
      <c r="AV200" s="79"/>
      <c r="AW200" s="79"/>
      <c r="AX200" s="79"/>
      <c r="AY200" s="79"/>
      <c r="AZ200" s="79"/>
      <c r="BA200" s="79"/>
      <c r="BB200" s="79"/>
      <c r="BC200">
        <v>2</v>
      </c>
      <c r="BD200" s="78" t="str">
        <f>REPLACE(INDEX(GroupVertices[Group], MATCH(Edges27[[#This Row],[Vertex 1]],GroupVertices[Vertex],0)),1,1,"")</f>
        <v>2</v>
      </c>
      <c r="BE200" s="78" t="str">
        <f>REPLACE(INDEX(GroupVertices[Group], MATCH(Edges27[[#This Row],[Vertex 2]],GroupVertices[Vertex],0)),1,1,"")</f>
        <v>2</v>
      </c>
      <c r="BF200" s="48">
        <v>0</v>
      </c>
      <c r="BG200" s="49">
        <v>0</v>
      </c>
      <c r="BH200" s="48">
        <v>0</v>
      </c>
      <c r="BI200" s="49">
        <v>0</v>
      </c>
      <c r="BJ200" s="48">
        <v>0</v>
      </c>
      <c r="BK200" s="49">
        <v>0</v>
      </c>
      <c r="BL200" s="48">
        <v>41</v>
      </c>
      <c r="BM200" s="49">
        <v>100</v>
      </c>
      <c r="BN200" s="48">
        <v>41</v>
      </c>
    </row>
    <row r="201" spans="1:66" x14ac:dyDescent="0.25">
      <c r="A201" s="64" t="s">
        <v>279</v>
      </c>
      <c r="B201" s="64" t="s">
        <v>277</v>
      </c>
      <c r="C201" s="65"/>
      <c r="D201" s="66"/>
      <c r="E201" s="67"/>
      <c r="F201" s="68"/>
      <c r="G201" s="65"/>
      <c r="H201" s="69"/>
      <c r="I201" s="70"/>
      <c r="J201" s="70"/>
      <c r="K201" s="34" t="s">
        <v>65</v>
      </c>
      <c r="L201" s="77">
        <v>278</v>
      </c>
      <c r="M201" s="77"/>
      <c r="N201" s="72"/>
      <c r="O201" s="79" t="s">
        <v>313</v>
      </c>
      <c r="P201" s="81">
        <v>43853.456493055557</v>
      </c>
      <c r="Q201" s="79" t="s">
        <v>432</v>
      </c>
      <c r="R201" s="79"/>
      <c r="S201" s="79"/>
      <c r="T201" s="79" t="s">
        <v>509</v>
      </c>
      <c r="U201" s="79"/>
      <c r="V201" s="82" t="s">
        <v>737</v>
      </c>
      <c r="W201" s="81">
        <v>43853.456493055557</v>
      </c>
      <c r="X201" s="85">
        <v>43853</v>
      </c>
      <c r="Y201" s="87" t="s">
        <v>932</v>
      </c>
      <c r="Z201" s="82" t="s">
        <v>1243</v>
      </c>
      <c r="AA201" s="79"/>
      <c r="AB201" s="79"/>
      <c r="AC201" s="87" t="s">
        <v>1557</v>
      </c>
      <c r="AD201" s="79"/>
      <c r="AE201" s="79" t="b">
        <v>0</v>
      </c>
      <c r="AF201" s="79">
        <v>0</v>
      </c>
      <c r="AG201" s="87" t="s">
        <v>1673</v>
      </c>
      <c r="AH201" s="79" t="b">
        <v>0</v>
      </c>
      <c r="AI201" s="79" t="s">
        <v>1678</v>
      </c>
      <c r="AJ201" s="79"/>
      <c r="AK201" s="87" t="s">
        <v>1673</v>
      </c>
      <c r="AL201" s="79" t="b">
        <v>0</v>
      </c>
      <c r="AM201" s="79">
        <v>1</v>
      </c>
      <c r="AN201" s="87" t="s">
        <v>1647</v>
      </c>
      <c r="AO201" s="79" t="s">
        <v>1679</v>
      </c>
      <c r="AP201" s="79" t="b">
        <v>0</v>
      </c>
      <c r="AQ201" s="87" t="s">
        <v>1647</v>
      </c>
      <c r="AR201" s="79" t="s">
        <v>176</v>
      </c>
      <c r="AS201" s="79">
        <v>0</v>
      </c>
      <c r="AT201" s="79">
        <v>0</v>
      </c>
      <c r="AU201" s="79"/>
      <c r="AV201" s="79"/>
      <c r="AW201" s="79"/>
      <c r="AX201" s="79"/>
      <c r="AY201" s="79"/>
      <c r="AZ201" s="79"/>
      <c r="BA201" s="79"/>
      <c r="BB201" s="79"/>
      <c r="BC201">
        <v>1</v>
      </c>
      <c r="BD201" s="78" t="str">
        <f>REPLACE(INDEX(GroupVertices[Group], MATCH(Edges27[[#This Row],[Vertex 1]],GroupVertices[Vertex],0)),1,1,"")</f>
        <v>2</v>
      </c>
      <c r="BE201" s="78" t="str">
        <f>REPLACE(INDEX(GroupVertices[Group], MATCH(Edges27[[#This Row],[Vertex 2]],GroupVertices[Vertex],0)),1,1,"")</f>
        <v>1</v>
      </c>
      <c r="BF201" s="48">
        <v>0</v>
      </c>
      <c r="BG201" s="49">
        <v>0</v>
      </c>
      <c r="BH201" s="48">
        <v>0</v>
      </c>
      <c r="BI201" s="49">
        <v>0</v>
      </c>
      <c r="BJ201" s="48">
        <v>0</v>
      </c>
      <c r="BK201" s="49">
        <v>0</v>
      </c>
      <c r="BL201" s="48">
        <v>34</v>
      </c>
      <c r="BM201" s="49">
        <v>100</v>
      </c>
      <c r="BN201" s="48">
        <v>34</v>
      </c>
    </row>
    <row r="202" spans="1:66" x14ac:dyDescent="0.25">
      <c r="A202" s="64" t="s">
        <v>279</v>
      </c>
      <c r="B202" s="64" t="s">
        <v>308</v>
      </c>
      <c r="C202" s="65"/>
      <c r="D202" s="66"/>
      <c r="E202" s="67"/>
      <c r="F202" s="68"/>
      <c r="G202" s="65"/>
      <c r="H202" s="69"/>
      <c r="I202" s="70"/>
      <c r="J202" s="70"/>
      <c r="K202" s="34" t="s">
        <v>65</v>
      </c>
      <c r="L202" s="77">
        <v>279</v>
      </c>
      <c r="M202" s="77"/>
      <c r="N202" s="72"/>
      <c r="O202" s="79" t="s">
        <v>315</v>
      </c>
      <c r="P202" s="81">
        <v>43853.457060185188</v>
      </c>
      <c r="Q202" s="79" t="s">
        <v>392</v>
      </c>
      <c r="R202" s="79"/>
      <c r="S202" s="79"/>
      <c r="T202" s="79" t="s">
        <v>509</v>
      </c>
      <c r="U202" s="79"/>
      <c r="V202" s="82" t="s">
        <v>737</v>
      </c>
      <c r="W202" s="81">
        <v>43853.457060185188</v>
      </c>
      <c r="X202" s="85">
        <v>43853</v>
      </c>
      <c r="Y202" s="87" t="s">
        <v>933</v>
      </c>
      <c r="Z202" s="82" t="s">
        <v>1244</v>
      </c>
      <c r="AA202" s="79"/>
      <c r="AB202" s="79"/>
      <c r="AC202" s="87" t="s">
        <v>1558</v>
      </c>
      <c r="AD202" s="79"/>
      <c r="AE202" s="79" t="b">
        <v>0</v>
      </c>
      <c r="AF202" s="79">
        <v>0</v>
      </c>
      <c r="AG202" s="87" t="s">
        <v>1673</v>
      </c>
      <c r="AH202" s="79" t="b">
        <v>0</v>
      </c>
      <c r="AI202" s="79" t="s">
        <v>1678</v>
      </c>
      <c r="AJ202" s="79"/>
      <c r="AK202" s="87" t="s">
        <v>1673</v>
      </c>
      <c r="AL202" s="79" t="b">
        <v>0</v>
      </c>
      <c r="AM202" s="79">
        <v>4</v>
      </c>
      <c r="AN202" s="87" t="s">
        <v>1646</v>
      </c>
      <c r="AO202" s="79" t="s">
        <v>1679</v>
      </c>
      <c r="AP202" s="79" t="b">
        <v>0</v>
      </c>
      <c r="AQ202" s="87" t="s">
        <v>1646</v>
      </c>
      <c r="AR202" s="79" t="s">
        <v>176</v>
      </c>
      <c r="AS202" s="79">
        <v>0</v>
      </c>
      <c r="AT202" s="79">
        <v>0</v>
      </c>
      <c r="AU202" s="79"/>
      <c r="AV202" s="79"/>
      <c r="AW202" s="79"/>
      <c r="AX202" s="79"/>
      <c r="AY202" s="79"/>
      <c r="AZ202" s="79"/>
      <c r="BA202" s="79"/>
      <c r="BB202" s="79"/>
      <c r="BC202">
        <v>1</v>
      </c>
      <c r="BD202" s="78" t="str">
        <f>REPLACE(INDEX(GroupVertices[Group], MATCH(Edges27[[#This Row],[Vertex 1]],GroupVertices[Vertex],0)),1,1,"")</f>
        <v>2</v>
      </c>
      <c r="BE202" s="78" t="str">
        <f>REPLACE(INDEX(GroupVertices[Group], MATCH(Edges27[[#This Row],[Vertex 2]],GroupVertices[Vertex],0)),1,1,"")</f>
        <v>3</v>
      </c>
      <c r="BF202" s="48">
        <v>0</v>
      </c>
      <c r="BG202" s="49">
        <v>0</v>
      </c>
      <c r="BH202" s="48">
        <v>0</v>
      </c>
      <c r="BI202" s="49">
        <v>0</v>
      </c>
      <c r="BJ202" s="48">
        <v>0</v>
      </c>
      <c r="BK202" s="49">
        <v>0</v>
      </c>
      <c r="BL202" s="48">
        <v>33</v>
      </c>
      <c r="BM202" s="49">
        <v>100</v>
      </c>
      <c r="BN202" s="48">
        <v>33</v>
      </c>
    </row>
    <row r="203" spans="1:66" x14ac:dyDescent="0.25">
      <c r="A203" s="64" t="s">
        <v>279</v>
      </c>
      <c r="B203" s="64" t="s">
        <v>277</v>
      </c>
      <c r="C203" s="65"/>
      <c r="D203" s="66"/>
      <c r="E203" s="67"/>
      <c r="F203" s="68"/>
      <c r="G203" s="65"/>
      <c r="H203" s="69"/>
      <c r="I203" s="70"/>
      <c r="J203" s="70"/>
      <c r="K203" s="34" t="s">
        <v>65</v>
      </c>
      <c r="L203" s="77">
        <v>280</v>
      </c>
      <c r="M203" s="77"/>
      <c r="N203" s="72"/>
      <c r="O203" s="79" t="s">
        <v>315</v>
      </c>
      <c r="P203" s="81">
        <v>43853.475613425922</v>
      </c>
      <c r="Q203" s="79" t="s">
        <v>419</v>
      </c>
      <c r="R203" s="79"/>
      <c r="S203" s="79"/>
      <c r="T203" s="79"/>
      <c r="U203" s="79"/>
      <c r="V203" s="82" t="s">
        <v>737</v>
      </c>
      <c r="W203" s="81">
        <v>43853.475613425922</v>
      </c>
      <c r="X203" s="85">
        <v>43853</v>
      </c>
      <c r="Y203" s="87" t="s">
        <v>934</v>
      </c>
      <c r="Z203" s="82" t="s">
        <v>1245</v>
      </c>
      <c r="AA203" s="79"/>
      <c r="AB203" s="79"/>
      <c r="AC203" s="87" t="s">
        <v>1559</v>
      </c>
      <c r="AD203" s="79"/>
      <c r="AE203" s="79" t="b">
        <v>0</v>
      </c>
      <c r="AF203" s="79">
        <v>0</v>
      </c>
      <c r="AG203" s="87" t="s">
        <v>1673</v>
      </c>
      <c r="AH203" s="79" t="b">
        <v>0</v>
      </c>
      <c r="AI203" s="79" t="s">
        <v>1678</v>
      </c>
      <c r="AJ203" s="79"/>
      <c r="AK203" s="87" t="s">
        <v>1673</v>
      </c>
      <c r="AL203" s="79" t="b">
        <v>0</v>
      </c>
      <c r="AM203" s="79">
        <v>2</v>
      </c>
      <c r="AN203" s="87" t="s">
        <v>1522</v>
      </c>
      <c r="AO203" s="79" t="s">
        <v>1682</v>
      </c>
      <c r="AP203" s="79" t="b">
        <v>0</v>
      </c>
      <c r="AQ203" s="87" t="s">
        <v>1522</v>
      </c>
      <c r="AR203" s="79" t="s">
        <v>176</v>
      </c>
      <c r="AS203" s="79">
        <v>0</v>
      </c>
      <c r="AT203" s="79">
        <v>0</v>
      </c>
      <c r="AU203" s="79"/>
      <c r="AV203" s="79"/>
      <c r="AW203" s="79"/>
      <c r="AX203" s="79"/>
      <c r="AY203" s="79"/>
      <c r="AZ203" s="79"/>
      <c r="BA203" s="79"/>
      <c r="BB203" s="79"/>
      <c r="BC203">
        <v>1</v>
      </c>
      <c r="BD203" s="78" t="str">
        <f>REPLACE(INDEX(GroupVertices[Group], MATCH(Edges27[[#This Row],[Vertex 1]],GroupVertices[Vertex],0)),1,1,"")</f>
        <v>2</v>
      </c>
      <c r="BE203" s="78" t="str">
        <f>REPLACE(INDEX(GroupVertices[Group], MATCH(Edges27[[#This Row],[Vertex 2]],GroupVertices[Vertex],0)),1,1,"")</f>
        <v>1</v>
      </c>
      <c r="BF203" s="48">
        <v>0</v>
      </c>
      <c r="BG203" s="49">
        <v>0</v>
      </c>
      <c r="BH203" s="48">
        <v>0</v>
      </c>
      <c r="BI203" s="49">
        <v>0</v>
      </c>
      <c r="BJ203" s="48">
        <v>0</v>
      </c>
      <c r="BK203" s="49">
        <v>0</v>
      </c>
      <c r="BL203" s="48">
        <v>31</v>
      </c>
      <c r="BM203" s="49">
        <v>100</v>
      </c>
      <c r="BN203" s="48">
        <v>31</v>
      </c>
    </row>
    <row r="204" spans="1:66" x14ac:dyDescent="0.25">
      <c r="A204" s="64" t="s">
        <v>283</v>
      </c>
      <c r="B204" s="64" t="s">
        <v>289</v>
      </c>
      <c r="C204" s="65"/>
      <c r="D204" s="66"/>
      <c r="E204" s="67"/>
      <c r="F204" s="68"/>
      <c r="G204" s="65"/>
      <c r="H204" s="69"/>
      <c r="I204" s="70"/>
      <c r="J204" s="70"/>
      <c r="K204" s="34" t="s">
        <v>65</v>
      </c>
      <c r="L204" s="77">
        <v>281</v>
      </c>
      <c r="M204" s="77"/>
      <c r="N204" s="72"/>
      <c r="O204" s="79" t="s">
        <v>313</v>
      </c>
      <c r="P204" s="81">
        <v>43853.544976851852</v>
      </c>
      <c r="Q204" s="79" t="s">
        <v>433</v>
      </c>
      <c r="R204" s="79"/>
      <c r="S204" s="79"/>
      <c r="T204" s="79" t="s">
        <v>509</v>
      </c>
      <c r="U204" s="79"/>
      <c r="V204" s="82" t="s">
        <v>740</v>
      </c>
      <c r="W204" s="81">
        <v>43853.544976851852</v>
      </c>
      <c r="X204" s="85">
        <v>43853</v>
      </c>
      <c r="Y204" s="87" t="s">
        <v>935</v>
      </c>
      <c r="Z204" s="82" t="s">
        <v>1246</v>
      </c>
      <c r="AA204" s="79"/>
      <c r="AB204" s="79"/>
      <c r="AC204" s="87" t="s">
        <v>1560</v>
      </c>
      <c r="AD204" s="79"/>
      <c r="AE204" s="79" t="b">
        <v>0</v>
      </c>
      <c r="AF204" s="79">
        <v>0</v>
      </c>
      <c r="AG204" s="87" t="s">
        <v>1673</v>
      </c>
      <c r="AH204" s="79" t="b">
        <v>0</v>
      </c>
      <c r="AI204" s="79" t="s">
        <v>1678</v>
      </c>
      <c r="AJ204" s="79"/>
      <c r="AK204" s="87" t="s">
        <v>1673</v>
      </c>
      <c r="AL204" s="79" t="b">
        <v>0</v>
      </c>
      <c r="AM204" s="79">
        <v>4</v>
      </c>
      <c r="AN204" s="87" t="s">
        <v>1601</v>
      </c>
      <c r="AO204" s="79" t="s">
        <v>1682</v>
      </c>
      <c r="AP204" s="79" t="b">
        <v>0</v>
      </c>
      <c r="AQ204" s="87" t="s">
        <v>1601</v>
      </c>
      <c r="AR204" s="79" t="s">
        <v>176</v>
      </c>
      <c r="AS204" s="79">
        <v>0</v>
      </c>
      <c r="AT204" s="79">
        <v>0</v>
      </c>
      <c r="AU204" s="79"/>
      <c r="AV204" s="79"/>
      <c r="AW204" s="79"/>
      <c r="AX204" s="79"/>
      <c r="AY204" s="79"/>
      <c r="AZ204" s="79"/>
      <c r="BA204" s="79"/>
      <c r="BB204" s="79"/>
      <c r="BC204">
        <v>1</v>
      </c>
      <c r="BD204" s="78" t="str">
        <f>REPLACE(INDEX(GroupVertices[Group], MATCH(Edges27[[#This Row],[Vertex 1]],GroupVertices[Vertex],0)),1,1,"")</f>
        <v>5</v>
      </c>
      <c r="BE204" s="78" t="str">
        <f>REPLACE(INDEX(GroupVertices[Group], MATCH(Edges27[[#This Row],[Vertex 2]],GroupVertices[Vertex],0)),1,1,"")</f>
        <v>5</v>
      </c>
      <c r="BF204" s="48">
        <v>0</v>
      </c>
      <c r="BG204" s="49">
        <v>0</v>
      </c>
      <c r="BH204" s="48">
        <v>0</v>
      </c>
      <c r="BI204" s="49">
        <v>0</v>
      </c>
      <c r="BJ204" s="48">
        <v>0</v>
      </c>
      <c r="BK204" s="49">
        <v>0</v>
      </c>
      <c r="BL204" s="48">
        <v>27</v>
      </c>
      <c r="BM204" s="49">
        <v>100</v>
      </c>
      <c r="BN204" s="48">
        <v>27</v>
      </c>
    </row>
    <row r="205" spans="1:66" x14ac:dyDescent="0.25">
      <c r="A205" s="64" t="s">
        <v>284</v>
      </c>
      <c r="B205" s="64" t="s">
        <v>289</v>
      </c>
      <c r="C205" s="65"/>
      <c r="D205" s="66"/>
      <c r="E205" s="67"/>
      <c r="F205" s="68"/>
      <c r="G205" s="65"/>
      <c r="H205" s="69"/>
      <c r="I205" s="70"/>
      <c r="J205" s="70"/>
      <c r="K205" s="34" t="s">
        <v>65</v>
      </c>
      <c r="L205" s="77">
        <v>282</v>
      </c>
      <c r="M205" s="77"/>
      <c r="N205" s="72"/>
      <c r="O205" s="79" t="s">
        <v>313</v>
      </c>
      <c r="P205" s="81">
        <v>43853.563194444447</v>
      </c>
      <c r="Q205" s="79" t="s">
        <v>433</v>
      </c>
      <c r="R205" s="79"/>
      <c r="S205" s="79"/>
      <c r="T205" s="79" t="s">
        <v>509</v>
      </c>
      <c r="U205" s="79"/>
      <c r="V205" s="82" t="s">
        <v>741</v>
      </c>
      <c r="W205" s="81">
        <v>43853.563194444447</v>
      </c>
      <c r="X205" s="85">
        <v>43853</v>
      </c>
      <c r="Y205" s="87" t="s">
        <v>936</v>
      </c>
      <c r="Z205" s="82" t="s">
        <v>1247</v>
      </c>
      <c r="AA205" s="79"/>
      <c r="AB205" s="79"/>
      <c r="AC205" s="87" t="s">
        <v>1561</v>
      </c>
      <c r="AD205" s="79"/>
      <c r="AE205" s="79" t="b">
        <v>0</v>
      </c>
      <c r="AF205" s="79">
        <v>0</v>
      </c>
      <c r="AG205" s="87" t="s">
        <v>1673</v>
      </c>
      <c r="AH205" s="79" t="b">
        <v>0</v>
      </c>
      <c r="AI205" s="79" t="s">
        <v>1678</v>
      </c>
      <c r="AJ205" s="79"/>
      <c r="AK205" s="87" t="s">
        <v>1673</v>
      </c>
      <c r="AL205" s="79" t="b">
        <v>0</v>
      </c>
      <c r="AM205" s="79">
        <v>4</v>
      </c>
      <c r="AN205" s="87" t="s">
        <v>1601</v>
      </c>
      <c r="AO205" s="79" t="s">
        <v>1679</v>
      </c>
      <c r="AP205" s="79" t="b">
        <v>0</v>
      </c>
      <c r="AQ205" s="87" t="s">
        <v>1601</v>
      </c>
      <c r="AR205" s="79" t="s">
        <v>176</v>
      </c>
      <c r="AS205" s="79">
        <v>0</v>
      </c>
      <c r="AT205" s="79">
        <v>0</v>
      </c>
      <c r="AU205" s="79"/>
      <c r="AV205" s="79"/>
      <c r="AW205" s="79"/>
      <c r="AX205" s="79"/>
      <c r="AY205" s="79"/>
      <c r="AZ205" s="79"/>
      <c r="BA205" s="79"/>
      <c r="BB205" s="79"/>
      <c r="BC205">
        <v>1</v>
      </c>
      <c r="BD205" s="78" t="str">
        <f>REPLACE(INDEX(GroupVertices[Group], MATCH(Edges27[[#This Row],[Vertex 1]],GroupVertices[Vertex],0)),1,1,"")</f>
        <v>5</v>
      </c>
      <c r="BE205" s="78" t="str">
        <f>REPLACE(INDEX(GroupVertices[Group], MATCH(Edges27[[#This Row],[Vertex 2]],GroupVertices[Vertex],0)),1,1,"")</f>
        <v>5</v>
      </c>
      <c r="BF205" s="48">
        <v>0</v>
      </c>
      <c r="BG205" s="49">
        <v>0</v>
      </c>
      <c r="BH205" s="48">
        <v>0</v>
      </c>
      <c r="BI205" s="49">
        <v>0</v>
      </c>
      <c r="BJ205" s="48">
        <v>0</v>
      </c>
      <c r="BK205" s="49">
        <v>0</v>
      </c>
      <c r="BL205" s="48">
        <v>27</v>
      </c>
      <c r="BM205" s="49">
        <v>100</v>
      </c>
      <c r="BN205" s="48">
        <v>27</v>
      </c>
    </row>
    <row r="206" spans="1:66" x14ac:dyDescent="0.25">
      <c r="A206" s="64" t="s">
        <v>285</v>
      </c>
      <c r="B206" s="64" t="s">
        <v>285</v>
      </c>
      <c r="C206" s="65"/>
      <c r="D206" s="66"/>
      <c r="E206" s="67"/>
      <c r="F206" s="68"/>
      <c r="G206" s="65"/>
      <c r="H206" s="69"/>
      <c r="I206" s="70"/>
      <c r="J206" s="70"/>
      <c r="K206" s="34" t="s">
        <v>65</v>
      </c>
      <c r="L206" s="77">
        <v>283</v>
      </c>
      <c r="M206" s="77"/>
      <c r="N206" s="72"/>
      <c r="O206" s="79" t="s">
        <v>176</v>
      </c>
      <c r="P206" s="81">
        <v>43845.358460648145</v>
      </c>
      <c r="Q206" s="79" t="s">
        <v>325</v>
      </c>
      <c r="R206" s="82" t="s">
        <v>461</v>
      </c>
      <c r="S206" s="79" t="s">
        <v>496</v>
      </c>
      <c r="T206" s="79" t="s">
        <v>509</v>
      </c>
      <c r="U206" s="79"/>
      <c r="V206" s="82" t="s">
        <v>742</v>
      </c>
      <c r="W206" s="81">
        <v>43845.358460648145</v>
      </c>
      <c r="X206" s="85">
        <v>43845</v>
      </c>
      <c r="Y206" s="87" t="s">
        <v>937</v>
      </c>
      <c r="Z206" s="82" t="s">
        <v>1248</v>
      </c>
      <c r="AA206" s="79"/>
      <c r="AB206" s="79"/>
      <c r="AC206" s="87" t="s">
        <v>1562</v>
      </c>
      <c r="AD206" s="79"/>
      <c r="AE206" s="79" t="b">
        <v>0</v>
      </c>
      <c r="AF206" s="79">
        <v>9</v>
      </c>
      <c r="AG206" s="87" t="s">
        <v>1673</v>
      </c>
      <c r="AH206" s="79" t="b">
        <v>0</v>
      </c>
      <c r="AI206" s="79" t="s">
        <v>1678</v>
      </c>
      <c r="AJ206" s="79"/>
      <c r="AK206" s="87" t="s">
        <v>1673</v>
      </c>
      <c r="AL206" s="79" t="b">
        <v>0</v>
      </c>
      <c r="AM206" s="79">
        <v>2</v>
      </c>
      <c r="AN206" s="87" t="s">
        <v>1673</v>
      </c>
      <c r="AO206" s="79" t="s">
        <v>1679</v>
      </c>
      <c r="AP206" s="79" t="b">
        <v>0</v>
      </c>
      <c r="AQ206" s="87" t="s">
        <v>1562</v>
      </c>
      <c r="AR206" s="79" t="s">
        <v>313</v>
      </c>
      <c r="AS206" s="79">
        <v>0</v>
      </c>
      <c r="AT206" s="79">
        <v>0</v>
      </c>
      <c r="AU206" s="79"/>
      <c r="AV206" s="79"/>
      <c r="AW206" s="79"/>
      <c r="AX206" s="79"/>
      <c r="AY206" s="79"/>
      <c r="AZ206" s="79"/>
      <c r="BA206" s="79"/>
      <c r="BB206" s="79"/>
      <c r="BC206">
        <v>3</v>
      </c>
      <c r="BD206" s="78" t="str">
        <f>REPLACE(INDEX(GroupVertices[Group], MATCH(Edges27[[#This Row],[Vertex 1]],GroupVertices[Vertex],0)),1,1,"")</f>
        <v>4</v>
      </c>
      <c r="BE206" s="78" t="str">
        <f>REPLACE(INDEX(GroupVertices[Group], MATCH(Edges27[[#This Row],[Vertex 2]],GroupVertices[Vertex],0)),1,1,"")</f>
        <v>4</v>
      </c>
      <c r="BF206" s="48">
        <v>0</v>
      </c>
      <c r="BG206" s="49">
        <v>0</v>
      </c>
      <c r="BH206" s="48">
        <v>0</v>
      </c>
      <c r="BI206" s="49">
        <v>0</v>
      </c>
      <c r="BJ206" s="48">
        <v>0</v>
      </c>
      <c r="BK206" s="49">
        <v>0</v>
      </c>
      <c r="BL206" s="48">
        <v>22</v>
      </c>
      <c r="BM206" s="49">
        <v>100</v>
      </c>
      <c r="BN206" s="48">
        <v>22</v>
      </c>
    </row>
    <row r="207" spans="1:66" x14ac:dyDescent="0.25">
      <c r="A207" s="64" t="s">
        <v>285</v>
      </c>
      <c r="B207" s="64" t="s">
        <v>285</v>
      </c>
      <c r="C207" s="65"/>
      <c r="D207" s="66"/>
      <c r="E207" s="67"/>
      <c r="F207" s="68"/>
      <c r="G207" s="65"/>
      <c r="H207" s="69"/>
      <c r="I207" s="70"/>
      <c r="J207" s="70"/>
      <c r="K207" s="34" t="s">
        <v>65</v>
      </c>
      <c r="L207" s="77">
        <v>284</v>
      </c>
      <c r="M207" s="77"/>
      <c r="N207" s="72"/>
      <c r="O207" s="79" t="s">
        <v>176</v>
      </c>
      <c r="P207" s="81">
        <v>43846.421851851854</v>
      </c>
      <c r="Q207" s="79" t="s">
        <v>324</v>
      </c>
      <c r="R207" s="82" t="s">
        <v>463</v>
      </c>
      <c r="S207" s="79" t="s">
        <v>496</v>
      </c>
      <c r="T207" s="79" t="s">
        <v>509</v>
      </c>
      <c r="U207" s="82" t="s">
        <v>623</v>
      </c>
      <c r="V207" s="82" t="s">
        <v>623</v>
      </c>
      <c r="W207" s="81">
        <v>43846.421851851854</v>
      </c>
      <c r="X207" s="85">
        <v>43846</v>
      </c>
      <c r="Y207" s="87" t="s">
        <v>938</v>
      </c>
      <c r="Z207" s="82" t="s">
        <v>1249</v>
      </c>
      <c r="AA207" s="79"/>
      <c r="AB207" s="79"/>
      <c r="AC207" s="87" t="s">
        <v>1563</v>
      </c>
      <c r="AD207" s="79"/>
      <c r="AE207" s="79" t="b">
        <v>0</v>
      </c>
      <c r="AF207" s="79">
        <v>8</v>
      </c>
      <c r="AG207" s="87" t="s">
        <v>1673</v>
      </c>
      <c r="AH207" s="79" t="b">
        <v>0</v>
      </c>
      <c r="AI207" s="79" t="s">
        <v>1678</v>
      </c>
      <c r="AJ207" s="79"/>
      <c r="AK207" s="87" t="s">
        <v>1673</v>
      </c>
      <c r="AL207" s="79" t="b">
        <v>0</v>
      </c>
      <c r="AM207" s="79">
        <v>1</v>
      </c>
      <c r="AN207" s="87" t="s">
        <v>1673</v>
      </c>
      <c r="AO207" s="79" t="s">
        <v>1679</v>
      </c>
      <c r="AP207" s="79" t="b">
        <v>0</v>
      </c>
      <c r="AQ207" s="87" t="s">
        <v>1563</v>
      </c>
      <c r="AR207" s="79" t="s">
        <v>176</v>
      </c>
      <c r="AS207" s="79">
        <v>0</v>
      </c>
      <c r="AT207" s="79">
        <v>0</v>
      </c>
      <c r="AU207" s="79"/>
      <c r="AV207" s="79"/>
      <c r="AW207" s="79"/>
      <c r="AX207" s="79"/>
      <c r="AY207" s="79"/>
      <c r="AZ207" s="79"/>
      <c r="BA207" s="79"/>
      <c r="BB207" s="79"/>
      <c r="BC207">
        <v>3</v>
      </c>
      <c r="BD207" s="78" t="str">
        <f>REPLACE(INDEX(GroupVertices[Group], MATCH(Edges27[[#This Row],[Vertex 1]],GroupVertices[Vertex],0)),1,1,"")</f>
        <v>4</v>
      </c>
      <c r="BE207" s="78" t="str">
        <f>REPLACE(INDEX(GroupVertices[Group], MATCH(Edges27[[#This Row],[Vertex 2]],GroupVertices[Vertex],0)),1,1,"")</f>
        <v>4</v>
      </c>
      <c r="BF207" s="48">
        <v>0</v>
      </c>
      <c r="BG207" s="49">
        <v>0</v>
      </c>
      <c r="BH207" s="48">
        <v>0</v>
      </c>
      <c r="BI207" s="49">
        <v>0</v>
      </c>
      <c r="BJ207" s="48">
        <v>0</v>
      </c>
      <c r="BK207" s="49">
        <v>0</v>
      </c>
      <c r="BL207" s="48">
        <v>27</v>
      </c>
      <c r="BM207" s="49">
        <v>100</v>
      </c>
      <c r="BN207" s="48">
        <v>27</v>
      </c>
    </row>
    <row r="208" spans="1:66" x14ac:dyDescent="0.25">
      <c r="A208" s="64" t="s">
        <v>285</v>
      </c>
      <c r="B208" s="64" t="s">
        <v>277</v>
      </c>
      <c r="C208" s="65"/>
      <c r="D208" s="66"/>
      <c r="E208" s="67"/>
      <c r="F208" s="68"/>
      <c r="G208" s="65"/>
      <c r="H208" s="69"/>
      <c r="I208" s="70"/>
      <c r="J208" s="70"/>
      <c r="K208" s="34" t="s">
        <v>65</v>
      </c>
      <c r="L208" s="77">
        <v>285</v>
      </c>
      <c r="M208" s="77"/>
      <c r="N208" s="72"/>
      <c r="O208" s="79" t="s">
        <v>313</v>
      </c>
      <c r="P208" s="81">
        <v>43850.424027777779</v>
      </c>
      <c r="Q208" s="79" t="s">
        <v>365</v>
      </c>
      <c r="R208" s="79"/>
      <c r="S208" s="79"/>
      <c r="T208" s="79" t="s">
        <v>515</v>
      </c>
      <c r="U208" s="79"/>
      <c r="V208" s="82" t="s">
        <v>742</v>
      </c>
      <c r="W208" s="81">
        <v>43850.424027777779</v>
      </c>
      <c r="X208" s="85">
        <v>43850</v>
      </c>
      <c r="Y208" s="87" t="s">
        <v>939</v>
      </c>
      <c r="Z208" s="82" t="s">
        <v>1250</v>
      </c>
      <c r="AA208" s="79"/>
      <c r="AB208" s="79"/>
      <c r="AC208" s="87" t="s">
        <v>1564</v>
      </c>
      <c r="AD208" s="79"/>
      <c r="AE208" s="79" t="b">
        <v>0</v>
      </c>
      <c r="AF208" s="79">
        <v>0</v>
      </c>
      <c r="AG208" s="87" t="s">
        <v>1673</v>
      </c>
      <c r="AH208" s="79" t="b">
        <v>0</v>
      </c>
      <c r="AI208" s="79" t="s">
        <v>1678</v>
      </c>
      <c r="AJ208" s="79"/>
      <c r="AK208" s="87" t="s">
        <v>1673</v>
      </c>
      <c r="AL208" s="79" t="b">
        <v>0</v>
      </c>
      <c r="AM208" s="79">
        <v>4</v>
      </c>
      <c r="AN208" s="87" t="s">
        <v>1639</v>
      </c>
      <c r="AO208" s="79" t="s">
        <v>1679</v>
      </c>
      <c r="AP208" s="79" t="b">
        <v>0</v>
      </c>
      <c r="AQ208" s="87" t="s">
        <v>1639</v>
      </c>
      <c r="AR208" s="79" t="s">
        <v>176</v>
      </c>
      <c r="AS208" s="79">
        <v>0</v>
      </c>
      <c r="AT208" s="79">
        <v>0</v>
      </c>
      <c r="AU208" s="79"/>
      <c r="AV208" s="79"/>
      <c r="AW208" s="79"/>
      <c r="AX208" s="79"/>
      <c r="AY208" s="79"/>
      <c r="AZ208" s="79"/>
      <c r="BA208" s="79"/>
      <c r="BB208" s="79"/>
      <c r="BC208">
        <v>1</v>
      </c>
      <c r="BD208" s="78" t="str">
        <f>REPLACE(INDEX(GroupVertices[Group], MATCH(Edges27[[#This Row],[Vertex 1]],GroupVertices[Vertex],0)),1,1,"")</f>
        <v>4</v>
      </c>
      <c r="BE208" s="78" t="str">
        <f>REPLACE(INDEX(GroupVertices[Group], MATCH(Edges27[[#This Row],[Vertex 2]],GroupVertices[Vertex],0)),1,1,"")</f>
        <v>1</v>
      </c>
      <c r="BF208" s="48">
        <v>0</v>
      </c>
      <c r="BG208" s="49">
        <v>0</v>
      </c>
      <c r="BH208" s="48">
        <v>0</v>
      </c>
      <c r="BI208" s="49">
        <v>0</v>
      </c>
      <c r="BJ208" s="48">
        <v>0</v>
      </c>
      <c r="BK208" s="49">
        <v>0</v>
      </c>
      <c r="BL208" s="48">
        <v>31</v>
      </c>
      <c r="BM208" s="49">
        <v>100</v>
      </c>
      <c r="BN208" s="48">
        <v>31</v>
      </c>
    </row>
    <row r="209" spans="1:66" x14ac:dyDescent="0.25">
      <c r="A209" s="64" t="s">
        <v>285</v>
      </c>
      <c r="B209" s="64" t="s">
        <v>285</v>
      </c>
      <c r="C209" s="65"/>
      <c r="D209" s="66"/>
      <c r="E209" s="67"/>
      <c r="F209" s="68"/>
      <c r="G209" s="65"/>
      <c r="H209" s="69"/>
      <c r="I209" s="70"/>
      <c r="J209" s="70"/>
      <c r="K209" s="34" t="s">
        <v>65</v>
      </c>
      <c r="L209" s="77">
        <v>286</v>
      </c>
      <c r="M209" s="77"/>
      <c r="N209" s="72"/>
      <c r="O209" s="79" t="s">
        <v>176</v>
      </c>
      <c r="P209" s="81">
        <v>43852.344675925924</v>
      </c>
      <c r="Q209" s="79" t="s">
        <v>374</v>
      </c>
      <c r="R209" s="82" t="s">
        <v>465</v>
      </c>
      <c r="S209" s="79" t="s">
        <v>496</v>
      </c>
      <c r="T209" s="79" t="s">
        <v>509</v>
      </c>
      <c r="U209" s="82" t="s">
        <v>624</v>
      </c>
      <c r="V209" s="82" t="s">
        <v>624</v>
      </c>
      <c r="W209" s="81">
        <v>43852.344675925924</v>
      </c>
      <c r="X209" s="85">
        <v>43852</v>
      </c>
      <c r="Y209" s="87" t="s">
        <v>940</v>
      </c>
      <c r="Z209" s="82" t="s">
        <v>1251</v>
      </c>
      <c r="AA209" s="79"/>
      <c r="AB209" s="79"/>
      <c r="AC209" s="87" t="s">
        <v>1565</v>
      </c>
      <c r="AD209" s="79"/>
      <c r="AE209" s="79" t="b">
        <v>0</v>
      </c>
      <c r="AF209" s="79">
        <v>1</v>
      </c>
      <c r="AG209" s="87" t="s">
        <v>1673</v>
      </c>
      <c r="AH209" s="79" t="b">
        <v>0</v>
      </c>
      <c r="AI209" s="79" t="s">
        <v>1678</v>
      </c>
      <c r="AJ209" s="79"/>
      <c r="AK209" s="87" t="s">
        <v>1673</v>
      </c>
      <c r="AL209" s="79" t="b">
        <v>0</v>
      </c>
      <c r="AM209" s="79">
        <v>2</v>
      </c>
      <c r="AN209" s="87" t="s">
        <v>1673</v>
      </c>
      <c r="AO209" s="79" t="s">
        <v>1679</v>
      </c>
      <c r="AP209" s="79" t="b">
        <v>0</v>
      </c>
      <c r="AQ209" s="87" t="s">
        <v>1565</v>
      </c>
      <c r="AR209" s="79" t="s">
        <v>176</v>
      </c>
      <c r="AS209" s="79">
        <v>0</v>
      </c>
      <c r="AT209" s="79">
        <v>0</v>
      </c>
      <c r="AU209" s="79"/>
      <c r="AV209" s="79"/>
      <c r="AW209" s="79"/>
      <c r="AX209" s="79"/>
      <c r="AY209" s="79"/>
      <c r="AZ209" s="79"/>
      <c r="BA209" s="79"/>
      <c r="BB209" s="79"/>
      <c r="BC209">
        <v>3</v>
      </c>
      <c r="BD209" s="78" t="str">
        <f>REPLACE(INDEX(GroupVertices[Group], MATCH(Edges27[[#This Row],[Vertex 1]],GroupVertices[Vertex],0)),1,1,"")</f>
        <v>4</v>
      </c>
      <c r="BE209" s="78" t="str">
        <f>REPLACE(INDEX(GroupVertices[Group], MATCH(Edges27[[#This Row],[Vertex 2]],GroupVertices[Vertex],0)),1,1,"")</f>
        <v>4</v>
      </c>
      <c r="BF209" s="48">
        <v>0</v>
      </c>
      <c r="BG209" s="49">
        <v>0</v>
      </c>
      <c r="BH209" s="48">
        <v>0</v>
      </c>
      <c r="BI209" s="49">
        <v>0</v>
      </c>
      <c r="BJ209" s="48">
        <v>0</v>
      </c>
      <c r="BK209" s="49">
        <v>0</v>
      </c>
      <c r="BL209" s="48">
        <v>32</v>
      </c>
      <c r="BM209" s="49">
        <v>100</v>
      </c>
      <c r="BN209" s="48">
        <v>32</v>
      </c>
    </row>
    <row r="210" spans="1:66" x14ac:dyDescent="0.25">
      <c r="A210" s="64" t="s">
        <v>285</v>
      </c>
      <c r="B210" s="64" t="s">
        <v>289</v>
      </c>
      <c r="C210" s="65"/>
      <c r="D210" s="66"/>
      <c r="E210" s="67"/>
      <c r="F210" s="68"/>
      <c r="G210" s="65"/>
      <c r="H210" s="69"/>
      <c r="I210" s="70"/>
      <c r="J210" s="70"/>
      <c r="K210" s="34" t="s">
        <v>65</v>
      </c>
      <c r="L210" s="77">
        <v>287</v>
      </c>
      <c r="M210" s="77"/>
      <c r="N210" s="72"/>
      <c r="O210" s="79" t="s">
        <v>313</v>
      </c>
      <c r="P210" s="81">
        <v>43853.564814814818</v>
      </c>
      <c r="Q210" s="79" t="s">
        <v>433</v>
      </c>
      <c r="R210" s="79"/>
      <c r="S210" s="79"/>
      <c r="T210" s="79" t="s">
        <v>509</v>
      </c>
      <c r="U210" s="79"/>
      <c r="V210" s="82" t="s">
        <v>742</v>
      </c>
      <c r="W210" s="81">
        <v>43853.564814814818</v>
      </c>
      <c r="X210" s="85">
        <v>43853</v>
      </c>
      <c r="Y210" s="87" t="s">
        <v>941</v>
      </c>
      <c r="Z210" s="82" t="s">
        <v>1252</v>
      </c>
      <c r="AA210" s="79"/>
      <c r="AB210" s="79"/>
      <c r="AC210" s="87" t="s">
        <v>1566</v>
      </c>
      <c r="AD210" s="79"/>
      <c r="AE210" s="79" t="b">
        <v>0</v>
      </c>
      <c r="AF210" s="79">
        <v>0</v>
      </c>
      <c r="AG210" s="87" t="s">
        <v>1673</v>
      </c>
      <c r="AH210" s="79" t="b">
        <v>0</v>
      </c>
      <c r="AI210" s="79" t="s">
        <v>1678</v>
      </c>
      <c r="AJ210" s="79"/>
      <c r="AK210" s="87" t="s">
        <v>1673</v>
      </c>
      <c r="AL210" s="79" t="b">
        <v>0</v>
      </c>
      <c r="AM210" s="79">
        <v>4</v>
      </c>
      <c r="AN210" s="87" t="s">
        <v>1601</v>
      </c>
      <c r="AO210" s="79" t="s">
        <v>1682</v>
      </c>
      <c r="AP210" s="79" t="b">
        <v>0</v>
      </c>
      <c r="AQ210" s="87" t="s">
        <v>1601</v>
      </c>
      <c r="AR210" s="79" t="s">
        <v>176</v>
      </c>
      <c r="AS210" s="79">
        <v>0</v>
      </c>
      <c r="AT210" s="79">
        <v>0</v>
      </c>
      <c r="AU210" s="79"/>
      <c r="AV210" s="79"/>
      <c r="AW210" s="79"/>
      <c r="AX210" s="79"/>
      <c r="AY210" s="79"/>
      <c r="AZ210" s="79"/>
      <c r="BA210" s="79"/>
      <c r="BB210" s="79"/>
      <c r="BC210">
        <v>1</v>
      </c>
      <c r="BD210" s="78" t="str">
        <f>REPLACE(INDEX(GroupVertices[Group], MATCH(Edges27[[#This Row],[Vertex 1]],GroupVertices[Vertex],0)),1,1,"")</f>
        <v>4</v>
      </c>
      <c r="BE210" s="78" t="str">
        <f>REPLACE(INDEX(GroupVertices[Group], MATCH(Edges27[[#This Row],[Vertex 2]],GroupVertices[Vertex],0)),1,1,"")</f>
        <v>5</v>
      </c>
      <c r="BF210" s="48">
        <v>0</v>
      </c>
      <c r="BG210" s="49">
        <v>0</v>
      </c>
      <c r="BH210" s="48">
        <v>0</v>
      </c>
      <c r="BI210" s="49">
        <v>0</v>
      </c>
      <c r="BJ210" s="48">
        <v>0</v>
      </c>
      <c r="BK210" s="49">
        <v>0</v>
      </c>
      <c r="BL210" s="48">
        <v>27</v>
      </c>
      <c r="BM210" s="49">
        <v>100</v>
      </c>
      <c r="BN210" s="48">
        <v>27</v>
      </c>
    </row>
    <row r="211" spans="1:66" x14ac:dyDescent="0.25">
      <c r="A211" s="64" t="s">
        <v>277</v>
      </c>
      <c r="B211" s="64" t="s">
        <v>282</v>
      </c>
      <c r="C211" s="65"/>
      <c r="D211" s="66"/>
      <c r="E211" s="67"/>
      <c r="F211" s="68"/>
      <c r="G211" s="65"/>
      <c r="H211" s="69"/>
      <c r="I211" s="70"/>
      <c r="J211" s="70"/>
      <c r="K211" s="34" t="s">
        <v>65</v>
      </c>
      <c r="L211" s="77">
        <v>288</v>
      </c>
      <c r="M211" s="77"/>
      <c r="N211" s="72"/>
      <c r="O211" s="79" t="s">
        <v>314</v>
      </c>
      <c r="P211" s="81">
        <v>43845.713055555556</v>
      </c>
      <c r="Q211" s="79" t="s">
        <v>405</v>
      </c>
      <c r="R211" s="79"/>
      <c r="S211" s="79"/>
      <c r="T211" s="79" t="s">
        <v>509</v>
      </c>
      <c r="U211" s="82" t="s">
        <v>625</v>
      </c>
      <c r="V211" s="82" t="s">
        <v>625</v>
      </c>
      <c r="W211" s="81">
        <v>43845.713055555556</v>
      </c>
      <c r="X211" s="85">
        <v>43845</v>
      </c>
      <c r="Y211" s="87" t="s">
        <v>942</v>
      </c>
      <c r="Z211" s="82" t="s">
        <v>1253</v>
      </c>
      <c r="AA211" s="79"/>
      <c r="AB211" s="79"/>
      <c r="AC211" s="87" t="s">
        <v>1567</v>
      </c>
      <c r="AD211" s="79"/>
      <c r="AE211" s="79" t="b">
        <v>0</v>
      </c>
      <c r="AF211" s="79">
        <v>4</v>
      </c>
      <c r="AG211" s="87" t="s">
        <v>1673</v>
      </c>
      <c r="AH211" s="79" t="b">
        <v>0</v>
      </c>
      <c r="AI211" s="79" t="s">
        <v>1678</v>
      </c>
      <c r="AJ211" s="79"/>
      <c r="AK211" s="87" t="s">
        <v>1673</v>
      </c>
      <c r="AL211" s="79" t="b">
        <v>0</v>
      </c>
      <c r="AM211" s="79">
        <v>5</v>
      </c>
      <c r="AN211" s="87" t="s">
        <v>1673</v>
      </c>
      <c r="AO211" s="79" t="s">
        <v>1679</v>
      </c>
      <c r="AP211" s="79" t="b">
        <v>0</v>
      </c>
      <c r="AQ211" s="87" t="s">
        <v>1567</v>
      </c>
      <c r="AR211" s="79" t="s">
        <v>176</v>
      </c>
      <c r="AS211" s="79">
        <v>0</v>
      </c>
      <c r="AT211" s="79">
        <v>0</v>
      </c>
      <c r="AU211" s="79"/>
      <c r="AV211" s="79"/>
      <c r="AW211" s="79"/>
      <c r="AX211" s="79"/>
      <c r="AY211" s="79"/>
      <c r="AZ211" s="79"/>
      <c r="BA211" s="79"/>
      <c r="BB211" s="79"/>
      <c r="BC211">
        <v>1</v>
      </c>
      <c r="BD211" s="78" t="str">
        <f>REPLACE(INDEX(GroupVertices[Group], MATCH(Edges27[[#This Row],[Vertex 1]],GroupVertices[Vertex],0)),1,1,"")</f>
        <v>1</v>
      </c>
      <c r="BE211" s="78" t="str">
        <f>REPLACE(INDEX(GroupVertices[Group], MATCH(Edges27[[#This Row],[Vertex 2]],GroupVertices[Vertex],0)),1,1,"")</f>
        <v>3</v>
      </c>
      <c r="BF211" s="48">
        <v>0</v>
      </c>
      <c r="BG211" s="49">
        <v>0</v>
      </c>
      <c r="BH211" s="48">
        <v>0</v>
      </c>
      <c r="BI211" s="49">
        <v>0</v>
      </c>
      <c r="BJ211" s="48">
        <v>0</v>
      </c>
      <c r="BK211" s="49">
        <v>0</v>
      </c>
      <c r="BL211" s="48">
        <v>20</v>
      </c>
      <c r="BM211" s="49">
        <v>100</v>
      </c>
      <c r="BN211" s="48">
        <v>20</v>
      </c>
    </row>
    <row r="212" spans="1:66" x14ac:dyDescent="0.25">
      <c r="A212" s="64" t="s">
        <v>286</v>
      </c>
      <c r="B212" s="64" t="s">
        <v>282</v>
      </c>
      <c r="C212" s="65"/>
      <c r="D212" s="66"/>
      <c r="E212" s="67"/>
      <c r="F212" s="68"/>
      <c r="G212" s="65"/>
      <c r="H212" s="69"/>
      <c r="I212" s="70"/>
      <c r="J212" s="70"/>
      <c r="K212" s="34" t="s">
        <v>65</v>
      </c>
      <c r="L212" s="77">
        <v>289</v>
      </c>
      <c r="M212" s="77"/>
      <c r="N212" s="72"/>
      <c r="O212" s="79" t="s">
        <v>315</v>
      </c>
      <c r="P212" s="81">
        <v>43845.72378472222</v>
      </c>
      <c r="Q212" s="79" t="s">
        <v>405</v>
      </c>
      <c r="R212" s="79"/>
      <c r="S212" s="79"/>
      <c r="T212" s="79"/>
      <c r="U212" s="79"/>
      <c r="V212" s="82" t="s">
        <v>743</v>
      </c>
      <c r="W212" s="81">
        <v>43845.72378472222</v>
      </c>
      <c r="X212" s="85">
        <v>43845</v>
      </c>
      <c r="Y212" s="87" t="s">
        <v>943</v>
      </c>
      <c r="Z212" s="82" t="s">
        <v>1254</v>
      </c>
      <c r="AA212" s="79"/>
      <c r="AB212" s="79"/>
      <c r="AC212" s="87" t="s">
        <v>1568</v>
      </c>
      <c r="AD212" s="79"/>
      <c r="AE212" s="79" t="b">
        <v>0</v>
      </c>
      <c r="AF212" s="79">
        <v>0</v>
      </c>
      <c r="AG212" s="87" t="s">
        <v>1673</v>
      </c>
      <c r="AH212" s="79" t="b">
        <v>0</v>
      </c>
      <c r="AI212" s="79" t="s">
        <v>1678</v>
      </c>
      <c r="AJ212" s="79"/>
      <c r="AK212" s="87" t="s">
        <v>1673</v>
      </c>
      <c r="AL212" s="79" t="b">
        <v>0</v>
      </c>
      <c r="AM212" s="79">
        <v>5</v>
      </c>
      <c r="AN212" s="87" t="s">
        <v>1567</v>
      </c>
      <c r="AO212" s="79" t="s">
        <v>1681</v>
      </c>
      <c r="AP212" s="79" t="b">
        <v>0</v>
      </c>
      <c r="AQ212" s="87" t="s">
        <v>1567</v>
      </c>
      <c r="AR212" s="79" t="s">
        <v>176</v>
      </c>
      <c r="AS212" s="79">
        <v>0</v>
      </c>
      <c r="AT212" s="79">
        <v>0</v>
      </c>
      <c r="AU212" s="79"/>
      <c r="AV212" s="79"/>
      <c r="AW212" s="79"/>
      <c r="AX212" s="79"/>
      <c r="AY212" s="79"/>
      <c r="AZ212" s="79"/>
      <c r="BA212" s="79"/>
      <c r="BB212" s="79"/>
      <c r="BC212">
        <v>1</v>
      </c>
      <c r="BD212" s="78" t="str">
        <f>REPLACE(INDEX(GroupVertices[Group], MATCH(Edges27[[#This Row],[Vertex 1]],GroupVertices[Vertex],0)),1,1,"")</f>
        <v>3</v>
      </c>
      <c r="BE212" s="78" t="str">
        <f>REPLACE(INDEX(GroupVertices[Group], MATCH(Edges27[[#This Row],[Vertex 2]],GroupVertices[Vertex],0)),1,1,"")</f>
        <v>3</v>
      </c>
      <c r="BF212" s="48">
        <v>0</v>
      </c>
      <c r="BG212" s="49">
        <v>0</v>
      </c>
      <c r="BH212" s="48">
        <v>0</v>
      </c>
      <c r="BI212" s="49">
        <v>0</v>
      </c>
      <c r="BJ212" s="48">
        <v>0</v>
      </c>
      <c r="BK212" s="49">
        <v>0</v>
      </c>
      <c r="BL212" s="48">
        <v>20</v>
      </c>
      <c r="BM212" s="49">
        <v>100</v>
      </c>
      <c r="BN212" s="48">
        <v>20</v>
      </c>
    </row>
    <row r="213" spans="1:66" x14ac:dyDescent="0.25">
      <c r="A213" s="64" t="s">
        <v>287</v>
      </c>
      <c r="B213" s="64" t="s">
        <v>277</v>
      </c>
      <c r="C213" s="65"/>
      <c r="D213" s="66"/>
      <c r="E213" s="67"/>
      <c r="F213" s="68"/>
      <c r="G213" s="65"/>
      <c r="H213" s="69"/>
      <c r="I213" s="70"/>
      <c r="J213" s="70"/>
      <c r="K213" s="34" t="s">
        <v>65</v>
      </c>
      <c r="L213" s="77">
        <v>290</v>
      </c>
      <c r="M213" s="77"/>
      <c r="N213" s="72"/>
      <c r="O213" s="79" t="s">
        <v>315</v>
      </c>
      <c r="P213" s="81">
        <v>43846.596678240741</v>
      </c>
      <c r="Q213" s="79" t="s">
        <v>434</v>
      </c>
      <c r="R213" s="79"/>
      <c r="S213" s="79"/>
      <c r="T213" s="79" t="s">
        <v>509</v>
      </c>
      <c r="U213" s="79"/>
      <c r="V213" s="82" t="s">
        <v>744</v>
      </c>
      <c r="W213" s="81">
        <v>43846.596678240741</v>
      </c>
      <c r="X213" s="85">
        <v>43846</v>
      </c>
      <c r="Y213" s="87" t="s">
        <v>944</v>
      </c>
      <c r="Z213" s="82" t="s">
        <v>1255</v>
      </c>
      <c r="AA213" s="79"/>
      <c r="AB213" s="79"/>
      <c r="AC213" s="87" t="s">
        <v>1569</v>
      </c>
      <c r="AD213" s="79"/>
      <c r="AE213" s="79" t="b">
        <v>0</v>
      </c>
      <c r="AF213" s="79">
        <v>0</v>
      </c>
      <c r="AG213" s="87" t="s">
        <v>1673</v>
      </c>
      <c r="AH213" s="79" t="b">
        <v>0</v>
      </c>
      <c r="AI213" s="79" t="s">
        <v>1678</v>
      </c>
      <c r="AJ213" s="79"/>
      <c r="AK213" s="87" t="s">
        <v>1673</v>
      </c>
      <c r="AL213" s="79" t="b">
        <v>0</v>
      </c>
      <c r="AM213" s="79">
        <v>1</v>
      </c>
      <c r="AN213" s="87" t="s">
        <v>1570</v>
      </c>
      <c r="AO213" s="79" t="s">
        <v>1682</v>
      </c>
      <c r="AP213" s="79" t="b">
        <v>0</v>
      </c>
      <c r="AQ213" s="87" t="s">
        <v>1570</v>
      </c>
      <c r="AR213" s="79" t="s">
        <v>176</v>
      </c>
      <c r="AS213" s="79">
        <v>0</v>
      </c>
      <c r="AT213" s="79">
        <v>0</v>
      </c>
      <c r="AU213" s="79"/>
      <c r="AV213" s="79"/>
      <c r="AW213" s="79"/>
      <c r="AX213" s="79"/>
      <c r="AY213" s="79"/>
      <c r="AZ213" s="79"/>
      <c r="BA213" s="79"/>
      <c r="BB213" s="79"/>
      <c r="BC213">
        <v>1</v>
      </c>
      <c r="BD213" s="78" t="str">
        <f>REPLACE(INDEX(GroupVertices[Group], MATCH(Edges27[[#This Row],[Vertex 1]],GroupVertices[Vertex],0)),1,1,"")</f>
        <v>3</v>
      </c>
      <c r="BE213" s="78" t="str">
        <f>REPLACE(INDEX(GroupVertices[Group], MATCH(Edges27[[#This Row],[Vertex 2]],GroupVertices[Vertex],0)),1,1,"")</f>
        <v>1</v>
      </c>
      <c r="BF213" s="48">
        <v>0</v>
      </c>
      <c r="BG213" s="49">
        <v>0</v>
      </c>
      <c r="BH213" s="48">
        <v>0</v>
      </c>
      <c r="BI213" s="49">
        <v>0</v>
      </c>
      <c r="BJ213" s="48">
        <v>0</v>
      </c>
      <c r="BK213" s="49">
        <v>0</v>
      </c>
      <c r="BL213" s="48">
        <v>23</v>
      </c>
      <c r="BM213" s="49">
        <v>100</v>
      </c>
      <c r="BN213" s="48">
        <v>23</v>
      </c>
    </row>
    <row r="214" spans="1:66" x14ac:dyDescent="0.25">
      <c r="A214" s="64" t="s">
        <v>286</v>
      </c>
      <c r="B214" s="64" t="s">
        <v>287</v>
      </c>
      <c r="C214" s="65"/>
      <c r="D214" s="66"/>
      <c r="E214" s="67"/>
      <c r="F214" s="68"/>
      <c r="G214" s="65"/>
      <c r="H214" s="69"/>
      <c r="I214" s="70"/>
      <c r="J214" s="70"/>
      <c r="K214" s="34" t="s">
        <v>65</v>
      </c>
      <c r="L214" s="77">
        <v>291</v>
      </c>
      <c r="M214" s="77"/>
      <c r="N214" s="72"/>
      <c r="O214" s="79" t="s">
        <v>316</v>
      </c>
      <c r="P214" s="81">
        <v>43846.394155092596</v>
      </c>
      <c r="Q214" s="79" t="s">
        <v>434</v>
      </c>
      <c r="R214" s="82" t="s">
        <v>481</v>
      </c>
      <c r="S214" s="79" t="s">
        <v>496</v>
      </c>
      <c r="T214" s="79" t="s">
        <v>509</v>
      </c>
      <c r="U214" s="82" t="s">
        <v>626</v>
      </c>
      <c r="V214" s="82" t="s">
        <v>626</v>
      </c>
      <c r="W214" s="81">
        <v>43846.394155092596</v>
      </c>
      <c r="X214" s="85">
        <v>43846</v>
      </c>
      <c r="Y214" s="87" t="s">
        <v>945</v>
      </c>
      <c r="Z214" s="82" t="s">
        <v>1256</v>
      </c>
      <c r="AA214" s="79"/>
      <c r="AB214" s="79"/>
      <c r="AC214" s="87" t="s">
        <v>1570</v>
      </c>
      <c r="AD214" s="79"/>
      <c r="AE214" s="79" t="b">
        <v>0</v>
      </c>
      <c r="AF214" s="79">
        <v>6</v>
      </c>
      <c r="AG214" s="87" t="s">
        <v>1677</v>
      </c>
      <c r="AH214" s="79" t="b">
        <v>0</v>
      </c>
      <c r="AI214" s="79" t="s">
        <v>1678</v>
      </c>
      <c r="AJ214" s="79"/>
      <c r="AK214" s="87" t="s">
        <v>1673</v>
      </c>
      <c r="AL214" s="79" t="b">
        <v>0</v>
      </c>
      <c r="AM214" s="79">
        <v>1</v>
      </c>
      <c r="AN214" s="87" t="s">
        <v>1673</v>
      </c>
      <c r="AO214" s="79" t="s">
        <v>1690</v>
      </c>
      <c r="AP214" s="79" t="b">
        <v>0</v>
      </c>
      <c r="AQ214" s="87" t="s">
        <v>1570</v>
      </c>
      <c r="AR214" s="79" t="s">
        <v>176</v>
      </c>
      <c r="AS214" s="79">
        <v>0</v>
      </c>
      <c r="AT214" s="79">
        <v>0</v>
      </c>
      <c r="AU214" s="79"/>
      <c r="AV214" s="79"/>
      <c r="AW214" s="79"/>
      <c r="AX214" s="79"/>
      <c r="AY214" s="79"/>
      <c r="AZ214" s="79"/>
      <c r="BA214" s="79"/>
      <c r="BB214" s="79"/>
      <c r="BC214">
        <v>1</v>
      </c>
      <c r="BD214" s="78" t="str">
        <f>REPLACE(INDEX(GroupVertices[Group], MATCH(Edges27[[#This Row],[Vertex 1]],GroupVertices[Vertex],0)),1,1,"")</f>
        <v>3</v>
      </c>
      <c r="BE214" s="78" t="str">
        <f>REPLACE(INDEX(GroupVertices[Group], MATCH(Edges27[[#This Row],[Vertex 2]],GroupVertices[Vertex],0)),1,1,"")</f>
        <v>3</v>
      </c>
      <c r="BF214" s="48">
        <v>0</v>
      </c>
      <c r="BG214" s="49">
        <v>0</v>
      </c>
      <c r="BH214" s="48">
        <v>0</v>
      </c>
      <c r="BI214" s="49">
        <v>0</v>
      </c>
      <c r="BJ214" s="48">
        <v>0</v>
      </c>
      <c r="BK214" s="49">
        <v>0</v>
      </c>
      <c r="BL214" s="48">
        <v>23</v>
      </c>
      <c r="BM214" s="49">
        <v>100</v>
      </c>
      <c r="BN214" s="48">
        <v>23</v>
      </c>
    </row>
    <row r="215" spans="1:66" x14ac:dyDescent="0.25">
      <c r="A215" s="64" t="s">
        <v>277</v>
      </c>
      <c r="B215" s="64" t="s">
        <v>298</v>
      </c>
      <c r="C215" s="65"/>
      <c r="D215" s="66"/>
      <c r="E215" s="67"/>
      <c r="F215" s="68"/>
      <c r="G215" s="65"/>
      <c r="H215" s="69"/>
      <c r="I215" s="70"/>
      <c r="J215" s="70"/>
      <c r="K215" s="34" t="s">
        <v>65</v>
      </c>
      <c r="L215" s="77">
        <v>292</v>
      </c>
      <c r="M215" s="77"/>
      <c r="N215" s="72"/>
      <c r="O215" s="79" t="s">
        <v>314</v>
      </c>
      <c r="P215" s="81">
        <v>43846.74796296296</v>
      </c>
      <c r="Q215" s="79" t="s">
        <v>347</v>
      </c>
      <c r="R215" s="79"/>
      <c r="S215" s="79"/>
      <c r="T215" s="79" t="s">
        <v>509</v>
      </c>
      <c r="U215" s="82" t="s">
        <v>627</v>
      </c>
      <c r="V215" s="82" t="s">
        <v>627</v>
      </c>
      <c r="W215" s="81">
        <v>43846.74796296296</v>
      </c>
      <c r="X215" s="85">
        <v>43846</v>
      </c>
      <c r="Y215" s="87" t="s">
        <v>946</v>
      </c>
      <c r="Z215" s="82" t="s">
        <v>1257</v>
      </c>
      <c r="AA215" s="79"/>
      <c r="AB215" s="79"/>
      <c r="AC215" s="87" t="s">
        <v>1571</v>
      </c>
      <c r="AD215" s="79"/>
      <c r="AE215" s="79" t="b">
        <v>0</v>
      </c>
      <c r="AF215" s="79">
        <v>7</v>
      </c>
      <c r="AG215" s="87" t="s">
        <v>1673</v>
      </c>
      <c r="AH215" s="79" t="b">
        <v>0</v>
      </c>
      <c r="AI215" s="79" t="s">
        <v>1678</v>
      </c>
      <c r="AJ215" s="79"/>
      <c r="AK215" s="87" t="s">
        <v>1673</v>
      </c>
      <c r="AL215" s="79" t="b">
        <v>0</v>
      </c>
      <c r="AM215" s="79">
        <v>5</v>
      </c>
      <c r="AN215" s="87" t="s">
        <v>1673</v>
      </c>
      <c r="AO215" s="79" t="s">
        <v>1679</v>
      </c>
      <c r="AP215" s="79" t="b">
        <v>0</v>
      </c>
      <c r="AQ215" s="87" t="s">
        <v>1571</v>
      </c>
      <c r="AR215" s="79" t="s">
        <v>176</v>
      </c>
      <c r="AS215" s="79">
        <v>0</v>
      </c>
      <c r="AT215" s="79">
        <v>0</v>
      </c>
      <c r="AU215" s="79"/>
      <c r="AV215" s="79"/>
      <c r="AW215" s="79"/>
      <c r="AX215" s="79"/>
      <c r="AY215" s="79"/>
      <c r="AZ215" s="79"/>
      <c r="BA215" s="79"/>
      <c r="BB215" s="79"/>
      <c r="BC215">
        <v>1</v>
      </c>
      <c r="BD215" s="78" t="str">
        <f>REPLACE(INDEX(GroupVertices[Group], MATCH(Edges27[[#This Row],[Vertex 1]],GroupVertices[Vertex],0)),1,1,"")</f>
        <v>1</v>
      </c>
      <c r="BE215" s="78" t="str">
        <f>REPLACE(INDEX(GroupVertices[Group], MATCH(Edges27[[#This Row],[Vertex 2]],GroupVertices[Vertex],0)),1,1,"")</f>
        <v>1</v>
      </c>
      <c r="BF215" s="48"/>
      <c r="BG215" s="49"/>
      <c r="BH215" s="48"/>
      <c r="BI215" s="49"/>
      <c r="BJ215" s="48"/>
      <c r="BK215" s="49"/>
      <c r="BL215" s="48"/>
      <c r="BM215" s="49"/>
      <c r="BN215" s="48"/>
    </row>
    <row r="216" spans="1:66" x14ac:dyDescent="0.25">
      <c r="A216" s="64" t="s">
        <v>286</v>
      </c>
      <c r="B216" s="64" t="s">
        <v>298</v>
      </c>
      <c r="C216" s="65"/>
      <c r="D216" s="66"/>
      <c r="E216" s="67"/>
      <c r="F216" s="68"/>
      <c r="G216" s="65"/>
      <c r="H216" s="69"/>
      <c r="I216" s="70"/>
      <c r="J216" s="70"/>
      <c r="K216" s="34" t="s">
        <v>65</v>
      </c>
      <c r="L216" s="77">
        <v>293</v>
      </c>
      <c r="M216" s="77"/>
      <c r="N216" s="72"/>
      <c r="O216" s="79" t="s">
        <v>315</v>
      </c>
      <c r="P216" s="81">
        <v>43846.75277777778</v>
      </c>
      <c r="Q216" s="79" t="s">
        <v>347</v>
      </c>
      <c r="R216" s="79"/>
      <c r="S216" s="79"/>
      <c r="T216" s="79" t="s">
        <v>509</v>
      </c>
      <c r="U216" s="79"/>
      <c r="V216" s="82" t="s">
        <v>743</v>
      </c>
      <c r="W216" s="81">
        <v>43846.75277777778</v>
      </c>
      <c r="X216" s="85">
        <v>43846</v>
      </c>
      <c r="Y216" s="87" t="s">
        <v>947</v>
      </c>
      <c r="Z216" s="82" t="s">
        <v>1258</v>
      </c>
      <c r="AA216" s="79"/>
      <c r="AB216" s="79"/>
      <c r="AC216" s="87" t="s">
        <v>1572</v>
      </c>
      <c r="AD216" s="79"/>
      <c r="AE216" s="79" t="b">
        <v>0</v>
      </c>
      <c r="AF216" s="79">
        <v>0</v>
      </c>
      <c r="AG216" s="87" t="s">
        <v>1673</v>
      </c>
      <c r="AH216" s="79" t="b">
        <v>0</v>
      </c>
      <c r="AI216" s="79" t="s">
        <v>1678</v>
      </c>
      <c r="AJ216" s="79"/>
      <c r="AK216" s="87" t="s">
        <v>1673</v>
      </c>
      <c r="AL216" s="79" t="b">
        <v>0</v>
      </c>
      <c r="AM216" s="79">
        <v>5</v>
      </c>
      <c r="AN216" s="87" t="s">
        <v>1571</v>
      </c>
      <c r="AO216" s="79" t="s">
        <v>1679</v>
      </c>
      <c r="AP216" s="79" t="b">
        <v>0</v>
      </c>
      <c r="AQ216" s="87" t="s">
        <v>1571</v>
      </c>
      <c r="AR216" s="79" t="s">
        <v>176</v>
      </c>
      <c r="AS216" s="79">
        <v>0</v>
      </c>
      <c r="AT216" s="79">
        <v>0</v>
      </c>
      <c r="AU216" s="79"/>
      <c r="AV216" s="79"/>
      <c r="AW216" s="79"/>
      <c r="AX216" s="79"/>
      <c r="AY216" s="79"/>
      <c r="AZ216" s="79"/>
      <c r="BA216" s="79"/>
      <c r="BB216" s="79"/>
      <c r="BC216">
        <v>1</v>
      </c>
      <c r="BD216" s="78" t="str">
        <f>REPLACE(INDEX(GroupVertices[Group], MATCH(Edges27[[#This Row],[Vertex 1]],GroupVertices[Vertex],0)),1,1,"")</f>
        <v>3</v>
      </c>
      <c r="BE216" s="78" t="str">
        <f>REPLACE(INDEX(GroupVertices[Group], MATCH(Edges27[[#This Row],[Vertex 2]],GroupVertices[Vertex],0)),1,1,"")</f>
        <v>1</v>
      </c>
      <c r="BF216" s="48"/>
      <c r="BG216" s="49"/>
      <c r="BH216" s="48"/>
      <c r="BI216" s="49"/>
      <c r="BJ216" s="48"/>
      <c r="BK216" s="49"/>
      <c r="BL216" s="48"/>
      <c r="BM216" s="49"/>
      <c r="BN216" s="48"/>
    </row>
    <row r="217" spans="1:66" x14ac:dyDescent="0.25">
      <c r="A217" s="64" t="s">
        <v>232</v>
      </c>
      <c r="B217" s="64" t="s">
        <v>289</v>
      </c>
      <c r="C217" s="65"/>
      <c r="D217" s="66"/>
      <c r="E217" s="67"/>
      <c r="F217" s="68"/>
      <c r="G217" s="65"/>
      <c r="H217" s="69"/>
      <c r="I217" s="70"/>
      <c r="J217" s="70"/>
      <c r="K217" s="34" t="s">
        <v>65</v>
      </c>
      <c r="L217" s="77">
        <v>294</v>
      </c>
      <c r="M217" s="77"/>
      <c r="N217" s="72"/>
      <c r="O217" s="79" t="s">
        <v>313</v>
      </c>
      <c r="P217" s="81">
        <v>43848.71465277778</v>
      </c>
      <c r="Q217" s="79" t="s">
        <v>336</v>
      </c>
      <c r="R217" s="79"/>
      <c r="S217" s="79"/>
      <c r="T217" s="79" t="s">
        <v>509</v>
      </c>
      <c r="U217" s="79"/>
      <c r="V217" s="82" t="s">
        <v>693</v>
      </c>
      <c r="W217" s="81">
        <v>43848.71465277778</v>
      </c>
      <c r="X217" s="85">
        <v>43848</v>
      </c>
      <c r="Y217" s="87" t="s">
        <v>948</v>
      </c>
      <c r="Z217" s="82" t="s">
        <v>1259</v>
      </c>
      <c r="AA217" s="79"/>
      <c r="AB217" s="79"/>
      <c r="AC217" s="87" t="s">
        <v>1573</v>
      </c>
      <c r="AD217" s="79"/>
      <c r="AE217" s="79" t="b">
        <v>0</v>
      </c>
      <c r="AF217" s="79">
        <v>0</v>
      </c>
      <c r="AG217" s="87" t="s">
        <v>1673</v>
      </c>
      <c r="AH217" s="79" t="b">
        <v>0</v>
      </c>
      <c r="AI217" s="79" t="s">
        <v>1678</v>
      </c>
      <c r="AJ217" s="79"/>
      <c r="AK217" s="87" t="s">
        <v>1673</v>
      </c>
      <c r="AL217" s="79" t="b">
        <v>0</v>
      </c>
      <c r="AM217" s="79">
        <v>3</v>
      </c>
      <c r="AN217" s="87" t="s">
        <v>1586</v>
      </c>
      <c r="AO217" s="79" t="s">
        <v>1681</v>
      </c>
      <c r="AP217" s="79" t="b">
        <v>0</v>
      </c>
      <c r="AQ217" s="87" t="s">
        <v>1586</v>
      </c>
      <c r="AR217" s="79" t="s">
        <v>176</v>
      </c>
      <c r="AS217" s="79">
        <v>0</v>
      </c>
      <c r="AT217" s="79">
        <v>0</v>
      </c>
      <c r="AU217" s="79"/>
      <c r="AV217" s="79"/>
      <c r="AW217" s="79"/>
      <c r="AX217" s="79"/>
      <c r="AY217" s="79"/>
      <c r="AZ217" s="79"/>
      <c r="BA217" s="79"/>
      <c r="BB217" s="79"/>
      <c r="BC217">
        <v>1</v>
      </c>
      <c r="BD217" s="78" t="str">
        <f>REPLACE(INDEX(GroupVertices[Group], MATCH(Edges27[[#This Row],[Vertex 1]],GroupVertices[Vertex],0)),1,1,"")</f>
        <v>7</v>
      </c>
      <c r="BE217" s="78" t="str">
        <f>REPLACE(INDEX(GroupVertices[Group], MATCH(Edges27[[#This Row],[Vertex 2]],GroupVertices[Vertex],0)),1,1,"")</f>
        <v>5</v>
      </c>
      <c r="BF217" s="48">
        <v>0</v>
      </c>
      <c r="BG217" s="49">
        <v>0</v>
      </c>
      <c r="BH217" s="48">
        <v>0</v>
      </c>
      <c r="BI217" s="49">
        <v>0</v>
      </c>
      <c r="BJ217" s="48">
        <v>0</v>
      </c>
      <c r="BK217" s="49">
        <v>0</v>
      </c>
      <c r="BL217" s="48">
        <v>21</v>
      </c>
      <c r="BM217" s="49">
        <v>100</v>
      </c>
      <c r="BN217" s="48">
        <v>21</v>
      </c>
    </row>
    <row r="218" spans="1:66" x14ac:dyDescent="0.25">
      <c r="A218" s="64" t="s">
        <v>288</v>
      </c>
      <c r="B218" s="64" t="s">
        <v>289</v>
      </c>
      <c r="C218" s="65"/>
      <c r="D218" s="66"/>
      <c r="E218" s="67"/>
      <c r="F218" s="68"/>
      <c r="G218" s="65"/>
      <c r="H218" s="69"/>
      <c r="I218" s="70"/>
      <c r="J218" s="70"/>
      <c r="K218" s="34" t="s">
        <v>65</v>
      </c>
      <c r="L218" s="77">
        <v>295</v>
      </c>
      <c r="M218" s="77"/>
      <c r="N218" s="72"/>
      <c r="O218" s="79" t="s">
        <v>313</v>
      </c>
      <c r="P218" s="81">
        <v>43847.913229166668</v>
      </c>
      <c r="Q218" s="79" t="s">
        <v>435</v>
      </c>
      <c r="R218" s="79"/>
      <c r="S218" s="79"/>
      <c r="T218" s="79" t="s">
        <v>509</v>
      </c>
      <c r="U218" s="79"/>
      <c r="V218" s="82" t="s">
        <v>745</v>
      </c>
      <c r="W218" s="81">
        <v>43847.913229166668</v>
      </c>
      <c r="X218" s="85">
        <v>43847</v>
      </c>
      <c r="Y218" s="87" t="s">
        <v>949</v>
      </c>
      <c r="Z218" s="82" t="s">
        <v>1260</v>
      </c>
      <c r="AA218" s="79"/>
      <c r="AB218" s="79"/>
      <c r="AC218" s="87" t="s">
        <v>1574</v>
      </c>
      <c r="AD218" s="79"/>
      <c r="AE218" s="79" t="b">
        <v>0</v>
      </c>
      <c r="AF218" s="79">
        <v>0</v>
      </c>
      <c r="AG218" s="87" t="s">
        <v>1673</v>
      </c>
      <c r="AH218" s="79" t="b">
        <v>0</v>
      </c>
      <c r="AI218" s="79" t="s">
        <v>1678</v>
      </c>
      <c r="AJ218" s="79"/>
      <c r="AK218" s="87" t="s">
        <v>1673</v>
      </c>
      <c r="AL218" s="79" t="b">
        <v>0</v>
      </c>
      <c r="AM218" s="79">
        <v>1</v>
      </c>
      <c r="AN218" s="87" t="s">
        <v>1585</v>
      </c>
      <c r="AO218" s="79" t="s">
        <v>1681</v>
      </c>
      <c r="AP218" s="79" t="b">
        <v>0</v>
      </c>
      <c r="AQ218" s="87" t="s">
        <v>1585</v>
      </c>
      <c r="AR218" s="79" t="s">
        <v>176</v>
      </c>
      <c r="AS218" s="79">
        <v>0</v>
      </c>
      <c r="AT218" s="79">
        <v>0</v>
      </c>
      <c r="AU218" s="79"/>
      <c r="AV218" s="79"/>
      <c r="AW218" s="79"/>
      <c r="AX218" s="79"/>
      <c r="AY218" s="79"/>
      <c r="AZ218" s="79"/>
      <c r="BA218" s="79"/>
      <c r="BB218" s="79"/>
      <c r="BC218">
        <v>2</v>
      </c>
      <c r="BD218" s="78" t="str">
        <f>REPLACE(INDEX(GroupVertices[Group], MATCH(Edges27[[#This Row],[Vertex 1]],GroupVertices[Vertex],0)),1,1,"")</f>
        <v>2</v>
      </c>
      <c r="BE218" s="78" t="str">
        <f>REPLACE(INDEX(GroupVertices[Group], MATCH(Edges27[[#This Row],[Vertex 2]],GroupVertices[Vertex],0)),1,1,"")</f>
        <v>5</v>
      </c>
      <c r="BF218" s="48">
        <v>0</v>
      </c>
      <c r="BG218" s="49">
        <v>0</v>
      </c>
      <c r="BH218" s="48">
        <v>0</v>
      </c>
      <c r="BI218" s="49">
        <v>0</v>
      </c>
      <c r="BJ218" s="48">
        <v>0</v>
      </c>
      <c r="BK218" s="49">
        <v>0</v>
      </c>
      <c r="BL218" s="48">
        <v>20</v>
      </c>
      <c r="BM218" s="49">
        <v>100</v>
      </c>
      <c r="BN218" s="48">
        <v>20</v>
      </c>
    </row>
    <row r="219" spans="1:66" x14ac:dyDescent="0.25">
      <c r="A219" s="64" t="s">
        <v>288</v>
      </c>
      <c r="B219" s="64" t="s">
        <v>289</v>
      </c>
      <c r="C219" s="65"/>
      <c r="D219" s="66"/>
      <c r="E219" s="67"/>
      <c r="F219" s="68"/>
      <c r="G219" s="65"/>
      <c r="H219" s="69"/>
      <c r="I219" s="70"/>
      <c r="J219" s="70"/>
      <c r="K219" s="34" t="s">
        <v>65</v>
      </c>
      <c r="L219" s="77">
        <v>296</v>
      </c>
      <c r="M219" s="77"/>
      <c r="N219" s="72"/>
      <c r="O219" s="79" t="s">
        <v>313</v>
      </c>
      <c r="P219" s="81">
        <v>43851.548645833333</v>
      </c>
      <c r="Q219" s="79" t="s">
        <v>436</v>
      </c>
      <c r="R219" s="79"/>
      <c r="S219" s="79"/>
      <c r="T219" s="79" t="s">
        <v>509</v>
      </c>
      <c r="U219" s="79"/>
      <c r="V219" s="82" t="s">
        <v>745</v>
      </c>
      <c r="W219" s="81">
        <v>43851.548645833333</v>
      </c>
      <c r="X219" s="85">
        <v>43851</v>
      </c>
      <c r="Y219" s="87" t="s">
        <v>950</v>
      </c>
      <c r="Z219" s="82" t="s">
        <v>1261</v>
      </c>
      <c r="AA219" s="79"/>
      <c r="AB219" s="79"/>
      <c r="AC219" s="87" t="s">
        <v>1575</v>
      </c>
      <c r="AD219" s="79"/>
      <c r="AE219" s="79" t="b">
        <v>0</v>
      </c>
      <c r="AF219" s="79">
        <v>0</v>
      </c>
      <c r="AG219" s="87" t="s">
        <v>1673</v>
      </c>
      <c r="AH219" s="79" t="b">
        <v>0</v>
      </c>
      <c r="AI219" s="79" t="s">
        <v>1678</v>
      </c>
      <c r="AJ219" s="79"/>
      <c r="AK219" s="87" t="s">
        <v>1673</v>
      </c>
      <c r="AL219" s="79" t="b">
        <v>0</v>
      </c>
      <c r="AM219" s="79">
        <v>1</v>
      </c>
      <c r="AN219" s="87" t="s">
        <v>1596</v>
      </c>
      <c r="AO219" s="79" t="s">
        <v>1681</v>
      </c>
      <c r="AP219" s="79" t="b">
        <v>0</v>
      </c>
      <c r="AQ219" s="87" t="s">
        <v>1596</v>
      </c>
      <c r="AR219" s="79" t="s">
        <v>176</v>
      </c>
      <c r="AS219" s="79">
        <v>0</v>
      </c>
      <c r="AT219" s="79">
        <v>0</v>
      </c>
      <c r="AU219" s="79"/>
      <c r="AV219" s="79"/>
      <c r="AW219" s="79"/>
      <c r="AX219" s="79"/>
      <c r="AY219" s="79"/>
      <c r="AZ219" s="79"/>
      <c r="BA219" s="79"/>
      <c r="BB219" s="79"/>
      <c r="BC219">
        <v>2</v>
      </c>
      <c r="BD219" s="78" t="str">
        <f>REPLACE(INDEX(GroupVertices[Group], MATCH(Edges27[[#This Row],[Vertex 1]],GroupVertices[Vertex],0)),1,1,"")</f>
        <v>2</v>
      </c>
      <c r="BE219" s="78" t="str">
        <f>REPLACE(INDEX(GroupVertices[Group], MATCH(Edges27[[#This Row],[Vertex 2]],GroupVertices[Vertex],0)),1,1,"")</f>
        <v>5</v>
      </c>
      <c r="BF219" s="48">
        <v>0</v>
      </c>
      <c r="BG219" s="49">
        <v>0</v>
      </c>
      <c r="BH219" s="48">
        <v>0</v>
      </c>
      <c r="BI219" s="49">
        <v>0</v>
      </c>
      <c r="BJ219" s="48">
        <v>0</v>
      </c>
      <c r="BK219" s="49">
        <v>0</v>
      </c>
      <c r="BL219" s="48">
        <v>27</v>
      </c>
      <c r="BM219" s="49">
        <v>100</v>
      </c>
      <c r="BN219" s="48">
        <v>27</v>
      </c>
    </row>
    <row r="220" spans="1:66" x14ac:dyDescent="0.25">
      <c r="A220" s="64" t="s">
        <v>277</v>
      </c>
      <c r="B220" s="64" t="s">
        <v>289</v>
      </c>
      <c r="C220" s="65"/>
      <c r="D220" s="66"/>
      <c r="E220" s="67"/>
      <c r="F220" s="68"/>
      <c r="G220" s="65"/>
      <c r="H220" s="69"/>
      <c r="I220" s="70"/>
      <c r="J220" s="70"/>
      <c r="K220" s="34" t="s">
        <v>66</v>
      </c>
      <c r="L220" s="77">
        <v>297</v>
      </c>
      <c r="M220" s="77"/>
      <c r="N220" s="72"/>
      <c r="O220" s="79" t="s">
        <v>314</v>
      </c>
      <c r="P220" s="81">
        <v>43846.309074074074</v>
      </c>
      <c r="Q220" s="79" t="s">
        <v>428</v>
      </c>
      <c r="R220" s="82" t="s">
        <v>463</v>
      </c>
      <c r="S220" s="79" t="s">
        <v>496</v>
      </c>
      <c r="T220" s="79" t="s">
        <v>509</v>
      </c>
      <c r="U220" s="82" t="s">
        <v>628</v>
      </c>
      <c r="V220" s="82" t="s">
        <v>628</v>
      </c>
      <c r="W220" s="81">
        <v>43846.309074074074</v>
      </c>
      <c r="X220" s="85">
        <v>43846</v>
      </c>
      <c r="Y220" s="87" t="s">
        <v>951</v>
      </c>
      <c r="Z220" s="82" t="s">
        <v>1262</v>
      </c>
      <c r="AA220" s="79"/>
      <c r="AB220" s="79"/>
      <c r="AC220" s="87" t="s">
        <v>1576</v>
      </c>
      <c r="AD220" s="79"/>
      <c r="AE220" s="79" t="b">
        <v>0</v>
      </c>
      <c r="AF220" s="79">
        <v>5</v>
      </c>
      <c r="AG220" s="87" t="s">
        <v>1673</v>
      </c>
      <c r="AH220" s="79" t="b">
        <v>0</v>
      </c>
      <c r="AI220" s="79" t="s">
        <v>1678</v>
      </c>
      <c r="AJ220" s="79"/>
      <c r="AK220" s="87" t="s">
        <v>1673</v>
      </c>
      <c r="AL220" s="79" t="b">
        <v>0</v>
      </c>
      <c r="AM220" s="79">
        <v>3</v>
      </c>
      <c r="AN220" s="87" t="s">
        <v>1673</v>
      </c>
      <c r="AO220" s="79" t="s">
        <v>1684</v>
      </c>
      <c r="AP220" s="79" t="b">
        <v>0</v>
      </c>
      <c r="AQ220" s="87" t="s">
        <v>1576</v>
      </c>
      <c r="AR220" s="79" t="s">
        <v>176</v>
      </c>
      <c r="AS220" s="79">
        <v>0</v>
      </c>
      <c r="AT220" s="79">
        <v>0</v>
      </c>
      <c r="AU220" s="79"/>
      <c r="AV220" s="79"/>
      <c r="AW220" s="79"/>
      <c r="AX220" s="79"/>
      <c r="AY220" s="79"/>
      <c r="AZ220" s="79"/>
      <c r="BA220" s="79"/>
      <c r="BB220" s="79"/>
      <c r="BC220">
        <v>2</v>
      </c>
      <c r="BD220" s="78" t="str">
        <f>REPLACE(INDEX(GroupVertices[Group], MATCH(Edges27[[#This Row],[Vertex 1]],GroupVertices[Vertex],0)),1,1,"")</f>
        <v>1</v>
      </c>
      <c r="BE220" s="78" t="str">
        <f>REPLACE(INDEX(GroupVertices[Group], MATCH(Edges27[[#This Row],[Vertex 2]],GroupVertices[Vertex],0)),1,1,"")</f>
        <v>5</v>
      </c>
      <c r="BF220" s="48">
        <v>0</v>
      </c>
      <c r="BG220" s="49">
        <v>0</v>
      </c>
      <c r="BH220" s="48">
        <v>1</v>
      </c>
      <c r="BI220" s="49">
        <v>2.4390243902439024</v>
      </c>
      <c r="BJ220" s="48">
        <v>0</v>
      </c>
      <c r="BK220" s="49">
        <v>0</v>
      </c>
      <c r="BL220" s="48">
        <v>40</v>
      </c>
      <c r="BM220" s="49">
        <v>97.560975609756099</v>
      </c>
      <c r="BN220" s="48">
        <v>41</v>
      </c>
    </row>
    <row r="221" spans="1:66" x14ac:dyDescent="0.25">
      <c r="A221" s="64" t="s">
        <v>277</v>
      </c>
      <c r="B221" s="64" t="s">
        <v>289</v>
      </c>
      <c r="C221" s="65"/>
      <c r="D221" s="66"/>
      <c r="E221" s="67"/>
      <c r="F221" s="68"/>
      <c r="G221" s="65"/>
      <c r="H221" s="69"/>
      <c r="I221" s="70"/>
      <c r="J221" s="70"/>
      <c r="K221" s="34" t="s">
        <v>66</v>
      </c>
      <c r="L221" s="77">
        <v>299</v>
      </c>
      <c r="M221" s="77"/>
      <c r="N221" s="72"/>
      <c r="O221" s="79" t="s">
        <v>313</v>
      </c>
      <c r="P221" s="81">
        <v>43853.38484953704</v>
      </c>
      <c r="Q221" s="79" t="s">
        <v>437</v>
      </c>
      <c r="R221" s="79"/>
      <c r="S221" s="79"/>
      <c r="T221" s="79" t="s">
        <v>509</v>
      </c>
      <c r="U221" s="79"/>
      <c r="V221" s="82" t="s">
        <v>735</v>
      </c>
      <c r="W221" s="81">
        <v>43853.38484953704</v>
      </c>
      <c r="X221" s="85">
        <v>43853</v>
      </c>
      <c r="Y221" s="87" t="s">
        <v>952</v>
      </c>
      <c r="Z221" s="82" t="s">
        <v>1263</v>
      </c>
      <c r="AA221" s="79"/>
      <c r="AB221" s="79"/>
      <c r="AC221" s="87" t="s">
        <v>1577</v>
      </c>
      <c r="AD221" s="79"/>
      <c r="AE221" s="79" t="b">
        <v>0</v>
      </c>
      <c r="AF221" s="79">
        <v>0</v>
      </c>
      <c r="AG221" s="87" t="s">
        <v>1673</v>
      </c>
      <c r="AH221" s="79" t="b">
        <v>0</v>
      </c>
      <c r="AI221" s="79" t="s">
        <v>1678</v>
      </c>
      <c r="AJ221" s="79"/>
      <c r="AK221" s="87" t="s">
        <v>1673</v>
      </c>
      <c r="AL221" s="79" t="b">
        <v>0</v>
      </c>
      <c r="AM221" s="79">
        <v>1</v>
      </c>
      <c r="AN221" s="87" t="s">
        <v>1600</v>
      </c>
      <c r="AO221" s="79" t="s">
        <v>1679</v>
      </c>
      <c r="AP221" s="79" t="b">
        <v>0</v>
      </c>
      <c r="AQ221" s="87" t="s">
        <v>1600</v>
      </c>
      <c r="AR221" s="79" t="s">
        <v>176</v>
      </c>
      <c r="AS221" s="79">
        <v>0</v>
      </c>
      <c r="AT221" s="79">
        <v>0</v>
      </c>
      <c r="AU221" s="79"/>
      <c r="AV221" s="79"/>
      <c r="AW221" s="79"/>
      <c r="AX221" s="79"/>
      <c r="AY221" s="79"/>
      <c r="AZ221" s="79"/>
      <c r="BA221" s="79"/>
      <c r="BB221" s="79"/>
      <c r="BC221">
        <v>1</v>
      </c>
      <c r="BD221" s="78" t="str">
        <f>REPLACE(INDEX(GroupVertices[Group], MATCH(Edges27[[#This Row],[Vertex 1]],GroupVertices[Vertex],0)),1,1,"")</f>
        <v>1</v>
      </c>
      <c r="BE221" s="78" t="str">
        <f>REPLACE(INDEX(GroupVertices[Group], MATCH(Edges27[[#This Row],[Vertex 2]],GroupVertices[Vertex],0)),1,1,"")</f>
        <v>5</v>
      </c>
      <c r="BF221" s="48">
        <v>0</v>
      </c>
      <c r="BG221" s="49">
        <v>0</v>
      </c>
      <c r="BH221" s="48">
        <v>0</v>
      </c>
      <c r="BI221" s="49">
        <v>0</v>
      </c>
      <c r="BJ221" s="48">
        <v>0</v>
      </c>
      <c r="BK221" s="49">
        <v>0</v>
      </c>
      <c r="BL221" s="48">
        <v>21</v>
      </c>
      <c r="BM221" s="49">
        <v>100</v>
      </c>
      <c r="BN221" s="48">
        <v>21</v>
      </c>
    </row>
    <row r="222" spans="1:66" x14ac:dyDescent="0.25">
      <c r="A222" s="64" t="s">
        <v>289</v>
      </c>
      <c r="B222" s="64" t="s">
        <v>289</v>
      </c>
      <c r="C222" s="65"/>
      <c r="D222" s="66"/>
      <c r="E222" s="67"/>
      <c r="F222" s="68"/>
      <c r="G222" s="65"/>
      <c r="H222" s="69"/>
      <c r="I222" s="70"/>
      <c r="J222" s="70"/>
      <c r="K222" s="34" t="s">
        <v>65</v>
      </c>
      <c r="L222" s="77">
        <v>300</v>
      </c>
      <c r="M222" s="77"/>
      <c r="N222" s="72"/>
      <c r="O222" s="79" t="s">
        <v>176</v>
      </c>
      <c r="P222" s="81">
        <v>43846.377951388888</v>
      </c>
      <c r="Q222" s="79" t="s">
        <v>438</v>
      </c>
      <c r="R222" s="82" t="s">
        <v>463</v>
      </c>
      <c r="S222" s="79" t="s">
        <v>496</v>
      </c>
      <c r="T222" s="79" t="s">
        <v>509</v>
      </c>
      <c r="U222" s="82" t="s">
        <v>629</v>
      </c>
      <c r="V222" s="82" t="s">
        <v>629</v>
      </c>
      <c r="W222" s="81">
        <v>43846.377951388888</v>
      </c>
      <c r="X222" s="85">
        <v>43846</v>
      </c>
      <c r="Y222" s="87" t="s">
        <v>953</v>
      </c>
      <c r="Z222" s="82" t="s">
        <v>1264</v>
      </c>
      <c r="AA222" s="79"/>
      <c r="AB222" s="79"/>
      <c r="AC222" s="87" t="s">
        <v>1578</v>
      </c>
      <c r="AD222" s="79"/>
      <c r="AE222" s="79" t="b">
        <v>0</v>
      </c>
      <c r="AF222" s="79">
        <v>0</v>
      </c>
      <c r="AG222" s="87" t="s">
        <v>1673</v>
      </c>
      <c r="AH222" s="79" t="b">
        <v>0</v>
      </c>
      <c r="AI222" s="79" t="s">
        <v>1678</v>
      </c>
      <c r="AJ222" s="79"/>
      <c r="AK222" s="87" t="s">
        <v>1673</v>
      </c>
      <c r="AL222" s="79" t="b">
        <v>0</v>
      </c>
      <c r="AM222" s="79">
        <v>0</v>
      </c>
      <c r="AN222" s="87" t="s">
        <v>1673</v>
      </c>
      <c r="AO222" s="79" t="s">
        <v>1683</v>
      </c>
      <c r="AP222" s="79" t="b">
        <v>0</v>
      </c>
      <c r="AQ222" s="87" t="s">
        <v>1578</v>
      </c>
      <c r="AR222" s="79" t="s">
        <v>176</v>
      </c>
      <c r="AS222" s="79">
        <v>0</v>
      </c>
      <c r="AT222" s="79">
        <v>0</v>
      </c>
      <c r="AU222" s="79"/>
      <c r="AV222" s="79"/>
      <c r="AW222" s="79"/>
      <c r="AX222" s="79"/>
      <c r="AY222" s="79"/>
      <c r="AZ222" s="79"/>
      <c r="BA222" s="79"/>
      <c r="BB222" s="79"/>
      <c r="BC222">
        <v>22</v>
      </c>
      <c r="BD222" s="78" t="str">
        <f>REPLACE(INDEX(GroupVertices[Group], MATCH(Edges27[[#This Row],[Vertex 1]],GroupVertices[Vertex],0)),1,1,"")</f>
        <v>5</v>
      </c>
      <c r="BE222" s="78" t="str">
        <f>REPLACE(INDEX(GroupVertices[Group], MATCH(Edges27[[#This Row],[Vertex 2]],GroupVertices[Vertex],0)),1,1,"")</f>
        <v>5</v>
      </c>
      <c r="BF222" s="48">
        <v>0</v>
      </c>
      <c r="BG222" s="49">
        <v>0</v>
      </c>
      <c r="BH222" s="48">
        <v>0</v>
      </c>
      <c r="BI222" s="49">
        <v>0</v>
      </c>
      <c r="BJ222" s="48">
        <v>0</v>
      </c>
      <c r="BK222" s="49">
        <v>0</v>
      </c>
      <c r="BL222" s="48">
        <v>20</v>
      </c>
      <c r="BM222" s="49">
        <v>100</v>
      </c>
      <c r="BN222" s="48">
        <v>20</v>
      </c>
    </row>
    <row r="223" spans="1:66" x14ac:dyDescent="0.25">
      <c r="A223" s="64" t="s">
        <v>289</v>
      </c>
      <c r="B223" s="64" t="s">
        <v>289</v>
      </c>
      <c r="C223" s="65"/>
      <c r="D223" s="66"/>
      <c r="E223" s="67"/>
      <c r="F223" s="68"/>
      <c r="G223" s="65"/>
      <c r="H223" s="69"/>
      <c r="I223" s="70"/>
      <c r="J223" s="70"/>
      <c r="K223" s="34" t="s">
        <v>65</v>
      </c>
      <c r="L223" s="77">
        <v>301</v>
      </c>
      <c r="M223" s="77"/>
      <c r="N223" s="72"/>
      <c r="O223" s="79" t="s">
        <v>176</v>
      </c>
      <c r="P223" s="81">
        <v>43846.544398148151</v>
      </c>
      <c r="Q223" s="79" t="s">
        <v>323</v>
      </c>
      <c r="R223" s="82" t="s">
        <v>462</v>
      </c>
      <c r="S223" s="79" t="s">
        <v>496</v>
      </c>
      <c r="T223" s="79" t="s">
        <v>509</v>
      </c>
      <c r="U223" s="82" t="s">
        <v>630</v>
      </c>
      <c r="V223" s="82" t="s">
        <v>630</v>
      </c>
      <c r="W223" s="81">
        <v>43846.544398148151</v>
      </c>
      <c r="X223" s="85">
        <v>43846</v>
      </c>
      <c r="Y223" s="87" t="s">
        <v>954</v>
      </c>
      <c r="Z223" s="82" t="s">
        <v>1265</v>
      </c>
      <c r="AA223" s="79"/>
      <c r="AB223" s="79"/>
      <c r="AC223" s="87" t="s">
        <v>1579</v>
      </c>
      <c r="AD223" s="79"/>
      <c r="AE223" s="79" t="b">
        <v>0</v>
      </c>
      <c r="AF223" s="79">
        <v>3</v>
      </c>
      <c r="AG223" s="87" t="s">
        <v>1673</v>
      </c>
      <c r="AH223" s="79" t="b">
        <v>0</v>
      </c>
      <c r="AI223" s="79" t="s">
        <v>1678</v>
      </c>
      <c r="AJ223" s="79"/>
      <c r="AK223" s="87" t="s">
        <v>1673</v>
      </c>
      <c r="AL223" s="79" t="b">
        <v>0</v>
      </c>
      <c r="AM223" s="79">
        <v>2</v>
      </c>
      <c r="AN223" s="87" t="s">
        <v>1673</v>
      </c>
      <c r="AO223" s="79" t="s">
        <v>1683</v>
      </c>
      <c r="AP223" s="79" t="b">
        <v>0</v>
      </c>
      <c r="AQ223" s="87" t="s">
        <v>1579</v>
      </c>
      <c r="AR223" s="79" t="s">
        <v>176</v>
      </c>
      <c r="AS223" s="79">
        <v>0</v>
      </c>
      <c r="AT223" s="79">
        <v>0</v>
      </c>
      <c r="AU223" s="79"/>
      <c r="AV223" s="79"/>
      <c r="AW223" s="79"/>
      <c r="AX223" s="79"/>
      <c r="AY223" s="79"/>
      <c r="AZ223" s="79"/>
      <c r="BA223" s="79"/>
      <c r="BB223" s="79"/>
      <c r="BC223">
        <v>22</v>
      </c>
      <c r="BD223" s="78" t="str">
        <f>REPLACE(INDEX(GroupVertices[Group], MATCH(Edges27[[#This Row],[Vertex 1]],GroupVertices[Vertex],0)),1,1,"")</f>
        <v>5</v>
      </c>
      <c r="BE223" s="78" t="str">
        <f>REPLACE(INDEX(GroupVertices[Group], MATCH(Edges27[[#This Row],[Vertex 2]],GroupVertices[Vertex],0)),1,1,"")</f>
        <v>5</v>
      </c>
      <c r="BF223" s="48">
        <v>0</v>
      </c>
      <c r="BG223" s="49">
        <v>0</v>
      </c>
      <c r="BH223" s="48">
        <v>0</v>
      </c>
      <c r="BI223" s="49">
        <v>0</v>
      </c>
      <c r="BJ223" s="48">
        <v>0</v>
      </c>
      <c r="BK223" s="49">
        <v>0</v>
      </c>
      <c r="BL223" s="48">
        <v>27</v>
      </c>
      <c r="BM223" s="49">
        <v>100</v>
      </c>
      <c r="BN223" s="48">
        <v>27</v>
      </c>
    </row>
    <row r="224" spans="1:66" x14ac:dyDescent="0.25">
      <c r="A224" s="64" t="s">
        <v>289</v>
      </c>
      <c r="B224" s="64" t="s">
        <v>277</v>
      </c>
      <c r="C224" s="65"/>
      <c r="D224" s="66"/>
      <c r="E224" s="67"/>
      <c r="F224" s="68"/>
      <c r="G224" s="65"/>
      <c r="H224" s="69"/>
      <c r="I224" s="70"/>
      <c r="J224" s="70"/>
      <c r="K224" s="34" t="s">
        <v>66</v>
      </c>
      <c r="L224" s="77">
        <v>302</v>
      </c>
      <c r="M224" s="77"/>
      <c r="N224" s="72"/>
      <c r="O224" s="79" t="s">
        <v>315</v>
      </c>
      <c r="P224" s="81">
        <v>43846.587384259263</v>
      </c>
      <c r="Q224" s="79" t="s">
        <v>439</v>
      </c>
      <c r="R224" s="82" t="s">
        <v>463</v>
      </c>
      <c r="S224" s="79" t="s">
        <v>496</v>
      </c>
      <c r="T224" s="79" t="s">
        <v>515</v>
      </c>
      <c r="U224" s="79"/>
      <c r="V224" s="82" t="s">
        <v>746</v>
      </c>
      <c r="W224" s="81">
        <v>43846.587384259263</v>
      </c>
      <c r="X224" s="85">
        <v>43846</v>
      </c>
      <c r="Y224" s="87" t="s">
        <v>955</v>
      </c>
      <c r="Z224" s="82" t="s">
        <v>1266</v>
      </c>
      <c r="AA224" s="79"/>
      <c r="AB224" s="79"/>
      <c r="AC224" s="87" t="s">
        <v>1580</v>
      </c>
      <c r="AD224" s="79"/>
      <c r="AE224" s="79" t="b">
        <v>0</v>
      </c>
      <c r="AF224" s="79">
        <v>0</v>
      </c>
      <c r="AG224" s="87" t="s">
        <v>1673</v>
      </c>
      <c r="AH224" s="79" t="b">
        <v>0</v>
      </c>
      <c r="AI224" s="79" t="s">
        <v>1678</v>
      </c>
      <c r="AJ224" s="79"/>
      <c r="AK224" s="87" t="s">
        <v>1673</v>
      </c>
      <c r="AL224" s="79" t="b">
        <v>0</v>
      </c>
      <c r="AM224" s="79">
        <v>1</v>
      </c>
      <c r="AN224" s="87" t="s">
        <v>1619</v>
      </c>
      <c r="AO224" s="79" t="s">
        <v>1679</v>
      </c>
      <c r="AP224" s="79" t="b">
        <v>0</v>
      </c>
      <c r="AQ224" s="87" t="s">
        <v>1619</v>
      </c>
      <c r="AR224" s="79" t="s">
        <v>176</v>
      </c>
      <c r="AS224" s="79">
        <v>0</v>
      </c>
      <c r="AT224" s="79">
        <v>0</v>
      </c>
      <c r="AU224" s="79"/>
      <c r="AV224" s="79"/>
      <c r="AW224" s="79"/>
      <c r="AX224" s="79"/>
      <c r="AY224" s="79"/>
      <c r="AZ224" s="79"/>
      <c r="BA224" s="79"/>
      <c r="BB224" s="79"/>
      <c r="BC224">
        <v>1</v>
      </c>
      <c r="BD224" s="78" t="str">
        <f>REPLACE(INDEX(GroupVertices[Group], MATCH(Edges27[[#This Row],[Vertex 1]],GroupVertices[Vertex],0)),1,1,"")</f>
        <v>5</v>
      </c>
      <c r="BE224" s="78" t="str">
        <f>REPLACE(INDEX(GroupVertices[Group], MATCH(Edges27[[#This Row],[Vertex 2]],GroupVertices[Vertex],0)),1,1,"")</f>
        <v>1</v>
      </c>
      <c r="BF224" s="48">
        <v>0</v>
      </c>
      <c r="BG224" s="49">
        <v>0</v>
      </c>
      <c r="BH224" s="48">
        <v>0</v>
      </c>
      <c r="BI224" s="49">
        <v>0</v>
      </c>
      <c r="BJ224" s="48">
        <v>0</v>
      </c>
      <c r="BK224" s="49">
        <v>0</v>
      </c>
      <c r="BL224" s="48">
        <v>15</v>
      </c>
      <c r="BM224" s="49">
        <v>100</v>
      </c>
      <c r="BN224" s="48">
        <v>15</v>
      </c>
    </row>
    <row r="225" spans="1:66" x14ac:dyDescent="0.25">
      <c r="A225" s="64" t="s">
        <v>289</v>
      </c>
      <c r="B225" s="64" t="s">
        <v>286</v>
      </c>
      <c r="C225" s="65"/>
      <c r="D225" s="66"/>
      <c r="E225" s="67"/>
      <c r="F225" s="68"/>
      <c r="G225" s="65"/>
      <c r="H225" s="69"/>
      <c r="I225" s="70"/>
      <c r="J225" s="70"/>
      <c r="K225" s="34" t="s">
        <v>66</v>
      </c>
      <c r="L225" s="77">
        <v>303</v>
      </c>
      <c r="M225" s="77"/>
      <c r="N225" s="72"/>
      <c r="O225" s="79" t="s">
        <v>313</v>
      </c>
      <c r="P225" s="81">
        <v>43846.696215277778</v>
      </c>
      <c r="Q225" s="79" t="s">
        <v>321</v>
      </c>
      <c r="R225" s="79"/>
      <c r="S225" s="79"/>
      <c r="T225" s="79"/>
      <c r="U225" s="79"/>
      <c r="V225" s="82" t="s">
        <v>746</v>
      </c>
      <c r="W225" s="81">
        <v>43846.696215277778</v>
      </c>
      <c r="X225" s="85">
        <v>43846</v>
      </c>
      <c r="Y225" s="87" t="s">
        <v>956</v>
      </c>
      <c r="Z225" s="82" t="s">
        <v>1267</v>
      </c>
      <c r="AA225" s="79"/>
      <c r="AB225" s="79"/>
      <c r="AC225" s="87" t="s">
        <v>1581</v>
      </c>
      <c r="AD225" s="79"/>
      <c r="AE225" s="79" t="b">
        <v>0</v>
      </c>
      <c r="AF225" s="79">
        <v>0</v>
      </c>
      <c r="AG225" s="87" t="s">
        <v>1673</v>
      </c>
      <c r="AH225" s="79" t="b">
        <v>0</v>
      </c>
      <c r="AI225" s="79" t="s">
        <v>1678</v>
      </c>
      <c r="AJ225" s="79"/>
      <c r="AK225" s="87" t="s">
        <v>1673</v>
      </c>
      <c r="AL225" s="79" t="b">
        <v>0</v>
      </c>
      <c r="AM225" s="79">
        <v>5</v>
      </c>
      <c r="AN225" s="87" t="s">
        <v>1662</v>
      </c>
      <c r="AO225" s="79" t="s">
        <v>1681</v>
      </c>
      <c r="AP225" s="79" t="b">
        <v>0</v>
      </c>
      <c r="AQ225" s="87" t="s">
        <v>1662</v>
      </c>
      <c r="AR225" s="79" t="s">
        <v>176</v>
      </c>
      <c r="AS225" s="79">
        <v>0</v>
      </c>
      <c r="AT225" s="79">
        <v>0</v>
      </c>
      <c r="AU225" s="79"/>
      <c r="AV225" s="79"/>
      <c r="AW225" s="79"/>
      <c r="AX225" s="79"/>
      <c r="AY225" s="79"/>
      <c r="AZ225" s="79"/>
      <c r="BA225" s="79"/>
      <c r="BB225" s="79"/>
      <c r="BC225">
        <v>1</v>
      </c>
      <c r="BD225" s="78" t="str">
        <f>REPLACE(INDEX(GroupVertices[Group], MATCH(Edges27[[#This Row],[Vertex 1]],GroupVertices[Vertex],0)),1,1,"")</f>
        <v>5</v>
      </c>
      <c r="BE225" s="78" t="str">
        <f>REPLACE(INDEX(GroupVertices[Group], MATCH(Edges27[[#This Row],[Vertex 2]],GroupVertices[Vertex],0)),1,1,"")</f>
        <v>3</v>
      </c>
      <c r="BF225" s="48">
        <v>0</v>
      </c>
      <c r="BG225" s="49">
        <v>0</v>
      </c>
      <c r="BH225" s="48">
        <v>0</v>
      </c>
      <c r="BI225" s="49">
        <v>0</v>
      </c>
      <c r="BJ225" s="48">
        <v>0</v>
      </c>
      <c r="BK225" s="49">
        <v>0</v>
      </c>
      <c r="BL225" s="48">
        <v>41</v>
      </c>
      <c r="BM225" s="49">
        <v>100</v>
      </c>
      <c r="BN225" s="48">
        <v>41</v>
      </c>
    </row>
    <row r="226" spans="1:66" x14ac:dyDescent="0.25">
      <c r="A226" s="64" t="s">
        <v>289</v>
      </c>
      <c r="B226" s="64" t="s">
        <v>289</v>
      </c>
      <c r="C226" s="65"/>
      <c r="D226" s="66"/>
      <c r="E226" s="67"/>
      <c r="F226" s="68"/>
      <c r="G226" s="65"/>
      <c r="H226" s="69"/>
      <c r="I226" s="70"/>
      <c r="J226" s="70"/>
      <c r="K226" s="34" t="s">
        <v>65</v>
      </c>
      <c r="L226" s="77">
        <v>304</v>
      </c>
      <c r="M226" s="77"/>
      <c r="N226" s="72"/>
      <c r="O226" s="79" t="s">
        <v>176</v>
      </c>
      <c r="P226" s="81">
        <v>43846.798194444447</v>
      </c>
      <c r="Q226" s="79" t="s">
        <v>440</v>
      </c>
      <c r="R226" s="82" t="s">
        <v>463</v>
      </c>
      <c r="S226" s="79" t="s">
        <v>496</v>
      </c>
      <c r="T226" s="79" t="s">
        <v>509</v>
      </c>
      <c r="U226" s="82" t="s">
        <v>631</v>
      </c>
      <c r="V226" s="82" t="s">
        <v>631</v>
      </c>
      <c r="W226" s="81">
        <v>43846.798194444447</v>
      </c>
      <c r="X226" s="85">
        <v>43846</v>
      </c>
      <c r="Y226" s="87" t="s">
        <v>957</v>
      </c>
      <c r="Z226" s="82" t="s">
        <v>1268</v>
      </c>
      <c r="AA226" s="79"/>
      <c r="AB226" s="79"/>
      <c r="AC226" s="87" t="s">
        <v>1582</v>
      </c>
      <c r="AD226" s="79"/>
      <c r="AE226" s="79" t="b">
        <v>0</v>
      </c>
      <c r="AF226" s="79">
        <v>0</v>
      </c>
      <c r="AG226" s="87" t="s">
        <v>1673</v>
      </c>
      <c r="AH226" s="79" t="b">
        <v>0</v>
      </c>
      <c r="AI226" s="79" t="s">
        <v>1678</v>
      </c>
      <c r="AJ226" s="79"/>
      <c r="AK226" s="87" t="s">
        <v>1673</v>
      </c>
      <c r="AL226" s="79" t="b">
        <v>0</v>
      </c>
      <c r="AM226" s="79">
        <v>0</v>
      </c>
      <c r="AN226" s="87" t="s">
        <v>1673</v>
      </c>
      <c r="AO226" s="79" t="s">
        <v>1683</v>
      </c>
      <c r="AP226" s="79" t="b">
        <v>0</v>
      </c>
      <c r="AQ226" s="87" t="s">
        <v>1582</v>
      </c>
      <c r="AR226" s="79" t="s">
        <v>176</v>
      </c>
      <c r="AS226" s="79">
        <v>0</v>
      </c>
      <c r="AT226" s="79">
        <v>0</v>
      </c>
      <c r="AU226" s="79"/>
      <c r="AV226" s="79"/>
      <c r="AW226" s="79"/>
      <c r="AX226" s="79"/>
      <c r="AY226" s="79"/>
      <c r="AZ226" s="79"/>
      <c r="BA226" s="79"/>
      <c r="BB226" s="79"/>
      <c r="BC226">
        <v>22</v>
      </c>
      <c r="BD226" s="78" t="str">
        <f>REPLACE(INDEX(GroupVertices[Group], MATCH(Edges27[[#This Row],[Vertex 1]],GroupVertices[Vertex],0)),1,1,"")</f>
        <v>5</v>
      </c>
      <c r="BE226" s="78" t="str">
        <f>REPLACE(INDEX(GroupVertices[Group], MATCH(Edges27[[#This Row],[Vertex 2]],GroupVertices[Vertex],0)),1,1,"")</f>
        <v>5</v>
      </c>
      <c r="BF226" s="48">
        <v>0</v>
      </c>
      <c r="BG226" s="49">
        <v>0</v>
      </c>
      <c r="BH226" s="48">
        <v>0</v>
      </c>
      <c r="BI226" s="49">
        <v>0</v>
      </c>
      <c r="BJ226" s="48">
        <v>0</v>
      </c>
      <c r="BK226" s="49">
        <v>0</v>
      </c>
      <c r="BL226" s="48">
        <v>20</v>
      </c>
      <c r="BM226" s="49">
        <v>100</v>
      </c>
      <c r="BN226" s="48">
        <v>20</v>
      </c>
    </row>
    <row r="227" spans="1:66" x14ac:dyDescent="0.25">
      <c r="A227" s="64" t="s">
        <v>289</v>
      </c>
      <c r="B227" s="64" t="s">
        <v>289</v>
      </c>
      <c r="C227" s="65"/>
      <c r="D227" s="66"/>
      <c r="E227" s="67"/>
      <c r="F227" s="68"/>
      <c r="G227" s="65"/>
      <c r="H227" s="69"/>
      <c r="I227" s="70"/>
      <c r="J227" s="70"/>
      <c r="K227" s="34" t="s">
        <v>65</v>
      </c>
      <c r="L227" s="77">
        <v>305</v>
      </c>
      <c r="M227" s="77"/>
      <c r="N227" s="72"/>
      <c r="O227" s="79" t="s">
        <v>176</v>
      </c>
      <c r="P227" s="81">
        <v>43847.377893518518</v>
      </c>
      <c r="Q227" s="79" t="s">
        <v>441</v>
      </c>
      <c r="R227" s="82" t="s">
        <v>463</v>
      </c>
      <c r="S227" s="79" t="s">
        <v>496</v>
      </c>
      <c r="T227" s="79" t="s">
        <v>509</v>
      </c>
      <c r="U227" s="82" t="s">
        <v>632</v>
      </c>
      <c r="V227" s="82" t="s">
        <v>632</v>
      </c>
      <c r="W227" s="81">
        <v>43847.377893518518</v>
      </c>
      <c r="X227" s="85">
        <v>43847</v>
      </c>
      <c r="Y227" s="87" t="s">
        <v>958</v>
      </c>
      <c r="Z227" s="82" t="s">
        <v>1269</v>
      </c>
      <c r="AA227" s="79"/>
      <c r="AB227" s="79"/>
      <c r="AC227" s="87" t="s">
        <v>1583</v>
      </c>
      <c r="AD227" s="79"/>
      <c r="AE227" s="79" t="b">
        <v>0</v>
      </c>
      <c r="AF227" s="79">
        <v>0</v>
      </c>
      <c r="AG227" s="87" t="s">
        <v>1673</v>
      </c>
      <c r="AH227" s="79" t="b">
        <v>0</v>
      </c>
      <c r="AI227" s="79" t="s">
        <v>1678</v>
      </c>
      <c r="AJ227" s="79"/>
      <c r="AK227" s="87" t="s">
        <v>1673</v>
      </c>
      <c r="AL227" s="79" t="b">
        <v>0</v>
      </c>
      <c r="AM227" s="79">
        <v>0</v>
      </c>
      <c r="AN227" s="87" t="s">
        <v>1673</v>
      </c>
      <c r="AO227" s="79" t="s">
        <v>1683</v>
      </c>
      <c r="AP227" s="79" t="b">
        <v>0</v>
      </c>
      <c r="AQ227" s="87" t="s">
        <v>1583</v>
      </c>
      <c r="AR227" s="79" t="s">
        <v>176</v>
      </c>
      <c r="AS227" s="79">
        <v>0</v>
      </c>
      <c r="AT227" s="79">
        <v>0</v>
      </c>
      <c r="AU227" s="79"/>
      <c r="AV227" s="79"/>
      <c r="AW227" s="79"/>
      <c r="AX227" s="79"/>
      <c r="AY227" s="79"/>
      <c r="AZ227" s="79"/>
      <c r="BA227" s="79"/>
      <c r="BB227" s="79"/>
      <c r="BC227">
        <v>22</v>
      </c>
      <c r="BD227" s="78" t="str">
        <f>REPLACE(INDEX(GroupVertices[Group], MATCH(Edges27[[#This Row],[Vertex 1]],GroupVertices[Vertex],0)),1,1,"")</f>
        <v>5</v>
      </c>
      <c r="BE227" s="78" t="str">
        <f>REPLACE(INDEX(GroupVertices[Group], MATCH(Edges27[[#This Row],[Vertex 2]],GroupVertices[Vertex],0)),1,1,"")</f>
        <v>5</v>
      </c>
      <c r="BF227" s="48">
        <v>0</v>
      </c>
      <c r="BG227" s="49">
        <v>0</v>
      </c>
      <c r="BH227" s="48">
        <v>0</v>
      </c>
      <c r="BI227" s="49">
        <v>0</v>
      </c>
      <c r="BJ227" s="48">
        <v>0</v>
      </c>
      <c r="BK227" s="49">
        <v>0</v>
      </c>
      <c r="BL227" s="48">
        <v>21</v>
      </c>
      <c r="BM227" s="49">
        <v>100</v>
      </c>
      <c r="BN227" s="48">
        <v>21</v>
      </c>
    </row>
    <row r="228" spans="1:66" x14ac:dyDescent="0.25">
      <c r="A228" s="64" t="s">
        <v>289</v>
      </c>
      <c r="B228" s="64" t="s">
        <v>289</v>
      </c>
      <c r="C228" s="65"/>
      <c r="D228" s="66"/>
      <c r="E228" s="67"/>
      <c r="F228" s="68"/>
      <c r="G228" s="65"/>
      <c r="H228" s="69"/>
      <c r="I228" s="70"/>
      <c r="J228" s="70"/>
      <c r="K228" s="34" t="s">
        <v>65</v>
      </c>
      <c r="L228" s="77">
        <v>306</v>
      </c>
      <c r="M228" s="77"/>
      <c r="N228" s="72"/>
      <c r="O228" s="79" t="s">
        <v>176</v>
      </c>
      <c r="P228" s="81">
        <v>43847.544629629629</v>
      </c>
      <c r="Q228" s="79" t="s">
        <v>404</v>
      </c>
      <c r="R228" s="82" t="s">
        <v>463</v>
      </c>
      <c r="S228" s="79" t="s">
        <v>496</v>
      </c>
      <c r="T228" s="79" t="s">
        <v>509</v>
      </c>
      <c r="U228" s="82" t="s">
        <v>633</v>
      </c>
      <c r="V228" s="82" t="s">
        <v>633</v>
      </c>
      <c r="W228" s="81">
        <v>43847.544629629629</v>
      </c>
      <c r="X228" s="85">
        <v>43847</v>
      </c>
      <c r="Y228" s="87" t="s">
        <v>959</v>
      </c>
      <c r="Z228" s="82" t="s">
        <v>1270</v>
      </c>
      <c r="AA228" s="79"/>
      <c r="AB228" s="79"/>
      <c r="AC228" s="87" t="s">
        <v>1584</v>
      </c>
      <c r="AD228" s="79"/>
      <c r="AE228" s="79" t="b">
        <v>0</v>
      </c>
      <c r="AF228" s="79">
        <v>1</v>
      </c>
      <c r="AG228" s="87" t="s">
        <v>1673</v>
      </c>
      <c r="AH228" s="79" t="b">
        <v>0</v>
      </c>
      <c r="AI228" s="79" t="s">
        <v>1678</v>
      </c>
      <c r="AJ228" s="79"/>
      <c r="AK228" s="87" t="s">
        <v>1673</v>
      </c>
      <c r="AL228" s="79" t="b">
        <v>0</v>
      </c>
      <c r="AM228" s="79">
        <v>1</v>
      </c>
      <c r="AN228" s="87" t="s">
        <v>1673</v>
      </c>
      <c r="AO228" s="79" t="s">
        <v>1683</v>
      </c>
      <c r="AP228" s="79" t="b">
        <v>0</v>
      </c>
      <c r="AQ228" s="87" t="s">
        <v>1584</v>
      </c>
      <c r="AR228" s="79" t="s">
        <v>176</v>
      </c>
      <c r="AS228" s="79">
        <v>0</v>
      </c>
      <c r="AT228" s="79">
        <v>0</v>
      </c>
      <c r="AU228" s="79"/>
      <c r="AV228" s="79"/>
      <c r="AW228" s="79"/>
      <c r="AX228" s="79"/>
      <c r="AY228" s="79"/>
      <c r="AZ228" s="79"/>
      <c r="BA228" s="79"/>
      <c r="BB228" s="79"/>
      <c r="BC228">
        <v>22</v>
      </c>
      <c r="BD228" s="78" t="str">
        <f>REPLACE(INDEX(GroupVertices[Group], MATCH(Edges27[[#This Row],[Vertex 1]],GroupVertices[Vertex],0)),1,1,"")</f>
        <v>5</v>
      </c>
      <c r="BE228" s="78" t="str">
        <f>REPLACE(INDEX(GroupVertices[Group], MATCH(Edges27[[#This Row],[Vertex 2]],GroupVertices[Vertex],0)),1,1,"")</f>
        <v>5</v>
      </c>
      <c r="BF228" s="48">
        <v>0</v>
      </c>
      <c r="BG228" s="49">
        <v>0</v>
      </c>
      <c r="BH228" s="48">
        <v>0</v>
      </c>
      <c r="BI228" s="49">
        <v>0</v>
      </c>
      <c r="BJ228" s="48">
        <v>0</v>
      </c>
      <c r="BK228" s="49">
        <v>0</v>
      </c>
      <c r="BL228" s="48">
        <v>27</v>
      </c>
      <c r="BM228" s="49">
        <v>100</v>
      </c>
      <c r="BN228" s="48">
        <v>27</v>
      </c>
    </row>
    <row r="229" spans="1:66" x14ac:dyDescent="0.25">
      <c r="A229" s="64" t="s">
        <v>289</v>
      </c>
      <c r="B229" s="64" t="s">
        <v>289</v>
      </c>
      <c r="C229" s="65"/>
      <c r="D229" s="66"/>
      <c r="E229" s="67"/>
      <c r="F229" s="68"/>
      <c r="G229" s="65"/>
      <c r="H229" s="69"/>
      <c r="I229" s="70"/>
      <c r="J229" s="70"/>
      <c r="K229" s="34" t="s">
        <v>65</v>
      </c>
      <c r="L229" s="77">
        <v>307</v>
      </c>
      <c r="M229" s="77"/>
      <c r="N229" s="72"/>
      <c r="O229" s="79" t="s">
        <v>176</v>
      </c>
      <c r="P229" s="81">
        <v>43847.798125000001</v>
      </c>
      <c r="Q229" s="79" t="s">
        <v>435</v>
      </c>
      <c r="R229" s="82" t="s">
        <v>463</v>
      </c>
      <c r="S229" s="79" t="s">
        <v>496</v>
      </c>
      <c r="T229" s="79" t="s">
        <v>509</v>
      </c>
      <c r="U229" s="82" t="s">
        <v>634</v>
      </c>
      <c r="V229" s="82" t="s">
        <v>634</v>
      </c>
      <c r="W229" s="81">
        <v>43847.798125000001</v>
      </c>
      <c r="X229" s="85">
        <v>43847</v>
      </c>
      <c r="Y229" s="87" t="s">
        <v>960</v>
      </c>
      <c r="Z229" s="82" t="s">
        <v>1271</v>
      </c>
      <c r="AA229" s="79"/>
      <c r="AB229" s="79"/>
      <c r="AC229" s="87" t="s">
        <v>1585</v>
      </c>
      <c r="AD229" s="79"/>
      <c r="AE229" s="79" t="b">
        <v>0</v>
      </c>
      <c r="AF229" s="79">
        <v>1</v>
      </c>
      <c r="AG229" s="87" t="s">
        <v>1673</v>
      </c>
      <c r="AH229" s="79" t="b">
        <v>0</v>
      </c>
      <c r="AI229" s="79" t="s">
        <v>1678</v>
      </c>
      <c r="AJ229" s="79"/>
      <c r="AK229" s="87" t="s">
        <v>1673</v>
      </c>
      <c r="AL229" s="79" t="b">
        <v>0</v>
      </c>
      <c r="AM229" s="79">
        <v>1</v>
      </c>
      <c r="AN229" s="87" t="s">
        <v>1673</v>
      </c>
      <c r="AO229" s="79" t="s">
        <v>1683</v>
      </c>
      <c r="AP229" s="79" t="b">
        <v>0</v>
      </c>
      <c r="AQ229" s="87" t="s">
        <v>1585</v>
      </c>
      <c r="AR229" s="79" t="s">
        <v>176</v>
      </c>
      <c r="AS229" s="79">
        <v>0</v>
      </c>
      <c r="AT229" s="79">
        <v>0</v>
      </c>
      <c r="AU229" s="79"/>
      <c r="AV229" s="79"/>
      <c r="AW229" s="79"/>
      <c r="AX229" s="79"/>
      <c r="AY229" s="79"/>
      <c r="AZ229" s="79"/>
      <c r="BA229" s="79"/>
      <c r="BB229" s="79"/>
      <c r="BC229">
        <v>22</v>
      </c>
      <c r="BD229" s="78" t="str">
        <f>REPLACE(INDEX(GroupVertices[Group], MATCH(Edges27[[#This Row],[Vertex 1]],GroupVertices[Vertex],0)),1,1,"")</f>
        <v>5</v>
      </c>
      <c r="BE229" s="78" t="str">
        <f>REPLACE(INDEX(GroupVertices[Group], MATCH(Edges27[[#This Row],[Vertex 2]],GroupVertices[Vertex],0)),1,1,"")</f>
        <v>5</v>
      </c>
      <c r="BF229" s="48">
        <v>0</v>
      </c>
      <c r="BG229" s="49">
        <v>0</v>
      </c>
      <c r="BH229" s="48">
        <v>0</v>
      </c>
      <c r="BI229" s="49">
        <v>0</v>
      </c>
      <c r="BJ229" s="48">
        <v>0</v>
      </c>
      <c r="BK229" s="49">
        <v>0</v>
      </c>
      <c r="BL229" s="48">
        <v>20</v>
      </c>
      <c r="BM229" s="49">
        <v>100</v>
      </c>
      <c r="BN229" s="48">
        <v>20</v>
      </c>
    </row>
    <row r="230" spans="1:66" x14ac:dyDescent="0.25">
      <c r="A230" s="64" t="s">
        <v>289</v>
      </c>
      <c r="B230" s="64" t="s">
        <v>289</v>
      </c>
      <c r="C230" s="65"/>
      <c r="D230" s="66"/>
      <c r="E230" s="67"/>
      <c r="F230" s="68"/>
      <c r="G230" s="65"/>
      <c r="H230" s="69"/>
      <c r="I230" s="70"/>
      <c r="J230" s="70"/>
      <c r="K230" s="34" t="s">
        <v>65</v>
      </c>
      <c r="L230" s="77">
        <v>308</v>
      </c>
      <c r="M230" s="77"/>
      <c r="N230" s="72"/>
      <c r="O230" s="79" t="s">
        <v>176</v>
      </c>
      <c r="P230" s="81">
        <v>43848.377870370372</v>
      </c>
      <c r="Q230" s="79" t="s">
        <v>336</v>
      </c>
      <c r="R230" s="82" t="s">
        <v>463</v>
      </c>
      <c r="S230" s="79" t="s">
        <v>496</v>
      </c>
      <c r="T230" s="79" t="s">
        <v>509</v>
      </c>
      <c r="U230" s="82" t="s">
        <v>635</v>
      </c>
      <c r="V230" s="82" t="s">
        <v>635</v>
      </c>
      <c r="W230" s="81">
        <v>43848.377870370372</v>
      </c>
      <c r="X230" s="85">
        <v>43848</v>
      </c>
      <c r="Y230" s="87" t="s">
        <v>961</v>
      </c>
      <c r="Z230" s="82" t="s">
        <v>1272</v>
      </c>
      <c r="AA230" s="79"/>
      <c r="AB230" s="79"/>
      <c r="AC230" s="87" t="s">
        <v>1586</v>
      </c>
      <c r="AD230" s="79"/>
      <c r="AE230" s="79" t="b">
        <v>0</v>
      </c>
      <c r="AF230" s="79">
        <v>0</v>
      </c>
      <c r="AG230" s="87" t="s">
        <v>1673</v>
      </c>
      <c r="AH230" s="79" t="b">
        <v>0</v>
      </c>
      <c r="AI230" s="79" t="s">
        <v>1678</v>
      </c>
      <c r="AJ230" s="79"/>
      <c r="AK230" s="87" t="s">
        <v>1673</v>
      </c>
      <c r="AL230" s="79" t="b">
        <v>0</v>
      </c>
      <c r="AM230" s="79">
        <v>3</v>
      </c>
      <c r="AN230" s="87" t="s">
        <v>1673</v>
      </c>
      <c r="AO230" s="79" t="s">
        <v>1683</v>
      </c>
      <c r="AP230" s="79" t="b">
        <v>0</v>
      </c>
      <c r="AQ230" s="87" t="s">
        <v>1586</v>
      </c>
      <c r="AR230" s="79" t="s">
        <v>176</v>
      </c>
      <c r="AS230" s="79">
        <v>0</v>
      </c>
      <c r="AT230" s="79">
        <v>0</v>
      </c>
      <c r="AU230" s="79"/>
      <c r="AV230" s="79"/>
      <c r="AW230" s="79"/>
      <c r="AX230" s="79"/>
      <c r="AY230" s="79"/>
      <c r="AZ230" s="79"/>
      <c r="BA230" s="79"/>
      <c r="BB230" s="79"/>
      <c r="BC230">
        <v>22</v>
      </c>
      <c r="BD230" s="78" t="str">
        <f>REPLACE(INDEX(GroupVertices[Group], MATCH(Edges27[[#This Row],[Vertex 1]],GroupVertices[Vertex],0)),1,1,"")</f>
        <v>5</v>
      </c>
      <c r="BE230" s="78" t="str">
        <f>REPLACE(INDEX(GroupVertices[Group], MATCH(Edges27[[#This Row],[Vertex 2]],GroupVertices[Vertex],0)),1,1,"")</f>
        <v>5</v>
      </c>
      <c r="BF230" s="48">
        <v>0</v>
      </c>
      <c r="BG230" s="49">
        <v>0</v>
      </c>
      <c r="BH230" s="48">
        <v>0</v>
      </c>
      <c r="BI230" s="49">
        <v>0</v>
      </c>
      <c r="BJ230" s="48">
        <v>0</v>
      </c>
      <c r="BK230" s="49">
        <v>0</v>
      </c>
      <c r="BL230" s="48">
        <v>21</v>
      </c>
      <c r="BM230" s="49">
        <v>100</v>
      </c>
      <c r="BN230" s="48">
        <v>21</v>
      </c>
    </row>
    <row r="231" spans="1:66" x14ac:dyDescent="0.25">
      <c r="A231" s="64" t="s">
        <v>289</v>
      </c>
      <c r="B231" s="64" t="s">
        <v>289</v>
      </c>
      <c r="C231" s="65"/>
      <c r="D231" s="66"/>
      <c r="E231" s="67"/>
      <c r="F231" s="68"/>
      <c r="G231" s="65"/>
      <c r="H231" s="69"/>
      <c r="I231" s="70"/>
      <c r="J231" s="70"/>
      <c r="K231" s="34" t="s">
        <v>65</v>
      </c>
      <c r="L231" s="77">
        <v>309</v>
      </c>
      <c r="M231" s="77"/>
      <c r="N231" s="72"/>
      <c r="O231" s="79" t="s">
        <v>176</v>
      </c>
      <c r="P231" s="81">
        <v>43848.543958333335</v>
      </c>
      <c r="Q231" s="79" t="s">
        <v>442</v>
      </c>
      <c r="R231" s="82" t="s">
        <v>463</v>
      </c>
      <c r="S231" s="79" t="s">
        <v>496</v>
      </c>
      <c r="T231" s="79" t="s">
        <v>509</v>
      </c>
      <c r="U231" s="82" t="s">
        <v>636</v>
      </c>
      <c r="V231" s="82" t="s">
        <v>636</v>
      </c>
      <c r="W231" s="81">
        <v>43848.543958333335</v>
      </c>
      <c r="X231" s="85">
        <v>43848</v>
      </c>
      <c r="Y231" s="87" t="s">
        <v>962</v>
      </c>
      <c r="Z231" s="82" t="s">
        <v>1273</v>
      </c>
      <c r="AA231" s="79"/>
      <c r="AB231" s="79"/>
      <c r="AC231" s="87" t="s">
        <v>1587</v>
      </c>
      <c r="AD231" s="79"/>
      <c r="AE231" s="79" t="b">
        <v>0</v>
      </c>
      <c r="AF231" s="79">
        <v>3</v>
      </c>
      <c r="AG231" s="87" t="s">
        <v>1673</v>
      </c>
      <c r="AH231" s="79" t="b">
        <v>0</v>
      </c>
      <c r="AI231" s="79" t="s">
        <v>1678</v>
      </c>
      <c r="AJ231" s="79"/>
      <c r="AK231" s="87" t="s">
        <v>1673</v>
      </c>
      <c r="AL231" s="79" t="b">
        <v>0</v>
      </c>
      <c r="AM231" s="79">
        <v>1</v>
      </c>
      <c r="AN231" s="87" t="s">
        <v>1673</v>
      </c>
      <c r="AO231" s="79" t="s">
        <v>1683</v>
      </c>
      <c r="AP231" s="79" t="b">
        <v>0</v>
      </c>
      <c r="AQ231" s="87" t="s">
        <v>1587</v>
      </c>
      <c r="AR231" s="79" t="s">
        <v>176</v>
      </c>
      <c r="AS231" s="79">
        <v>0</v>
      </c>
      <c r="AT231" s="79">
        <v>0</v>
      </c>
      <c r="AU231" s="79"/>
      <c r="AV231" s="79"/>
      <c r="AW231" s="79"/>
      <c r="AX231" s="79"/>
      <c r="AY231" s="79"/>
      <c r="AZ231" s="79"/>
      <c r="BA231" s="79"/>
      <c r="BB231" s="79"/>
      <c r="BC231">
        <v>22</v>
      </c>
      <c r="BD231" s="78" t="str">
        <f>REPLACE(INDEX(GroupVertices[Group], MATCH(Edges27[[#This Row],[Vertex 1]],GroupVertices[Vertex],0)),1,1,"")</f>
        <v>5</v>
      </c>
      <c r="BE231" s="78" t="str">
        <f>REPLACE(INDEX(GroupVertices[Group], MATCH(Edges27[[#This Row],[Vertex 2]],GroupVertices[Vertex],0)),1,1,"")</f>
        <v>5</v>
      </c>
      <c r="BF231" s="48">
        <v>0</v>
      </c>
      <c r="BG231" s="49">
        <v>0</v>
      </c>
      <c r="BH231" s="48">
        <v>0</v>
      </c>
      <c r="BI231" s="49">
        <v>0</v>
      </c>
      <c r="BJ231" s="48">
        <v>0</v>
      </c>
      <c r="BK231" s="49">
        <v>0</v>
      </c>
      <c r="BL231" s="48">
        <v>27</v>
      </c>
      <c r="BM231" s="49">
        <v>100</v>
      </c>
      <c r="BN231" s="48">
        <v>27</v>
      </c>
    </row>
    <row r="232" spans="1:66" x14ac:dyDescent="0.25">
      <c r="A232" s="64" t="s">
        <v>289</v>
      </c>
      <c r="B232" s="64" t="s">
        <v>289</v>
      </c>
      <c r="C232" s="65"/>
      <c r="D232" s="66"/>
      <c r="E232" s="67"/>
      <c r="F232" s="68"/>
      <c r="G232" s="65"/>
      <c r="H232" s="69"/>
      <c r="I232" s="70"/>
      <c r="J232" s="70"/>
      <c r="K232" s="34" t="s">
        <v>65</v>
      </c>
      <c r="L232" s="77">
        <v>310</v>
      </c>
      <c r="M232" s="77"/>
      <c r="N232" s="72"/>
      <c r="O232" s="79" t="s">
        <v>176</v>
      </c>
      <c r="P232" s="81">
        <v>43848.798078703701</v>
      </c>
      <c r="Q232" s="79" t="s">
        <v>330</v>
      </c>
      <c r="R232" s="82" t="s">
        <v>463</v>
      </c>
      <c r="S232" s="79" t="s">
        <v>496</v>
      </c>
      <c r="T232" s="79" t="s">
        <v>509</v>
      </c>
      <c r="U232" s="82" t="s">
        <v>637</v>
      </c>
      <c r="V232" s="82" t="s">
        <v>637</v>
      </c>
      <c r="W232" s="81">
        <v>43848.798078703701</v>
      </c>
      <c r="X232" s="85">
        <v>43848</v>
      </c>
      <c r="Y232" s="87" t="s">
        <v>963</v>
      </c>
      <c r="Z232" s="82" t="s">
        <v>1274</v>
      </c>
      <c r="AA232" s="79"/>
      <c r="AB232" s="79"/>
      <c r="AC232" s="87" t="s">
        <v>1588</v>
      </c>
      <c r="AD232" s="79"/>
      <c r="AE232" s="79" t="b">
        <v>0</v>
      </c>
      <c r="AF232" s="79">
        <v>2</v>
      </c>
      <c r="AG232" s="87" t="s">
        <v>1673</v>
      </c>
      <c r="AH232" s="79" t="b">
        <v>0</v>
      </c>
      <c r="AI232" s="79" t="s">
        <v>1678</v>
      </c>
      <c r="AJ232" s="79"/>
      <c r="AK232" s="87" t="s">
        <v>1673</v>
      </c>
      <c r="AL232" s="79" t="b">
        <v>0</v>
      </c>
      <c r="AM232" s="79">
        <v>2</v>
      </c>
      <c r="AN232" s="87" t="s">
        <v>1673</v>
      </c>
      <c r="AO232" s="79" t="s">
        <v>1683</v>
      </c>
      <c r="AP232" s="79" t="b">
        <v>0</v>
      </c>
      <c r="AQ232" s="87" t="s">
        <v>1588</v>
      </c>
      <c r="AR232" s="79" t="s">
        <v>176</v>
      </c>
      <c r="AS232" s="79">
        <v>0</v>
      </c>
      <c r="AT232" s="79">
        <v>0</v>
      </c>
      <c r="AU232" s="79"/>
      <c r="AV232" s="79"/>
      <c r="AW232" s="79"/>
      <c r="AX232" s="79"/>
      <c r="AY232" s="79"/>
      <c r="AZ232" s="79"/>
      <c r="BA232" s="79"/>
      <c r="BB232" s="79"/>
      <c r="BC232">
        <v>22</v>
      </c>
      <c r="BD232" s="78" t="str">
        <f>REPLACE(INDEX(GroupVertices[Group], MATCH(Edges27[[#This Row],[Vertex 1]],GroupVertices[Vertex],0)),1,1,"")</f>
        <v>5</v>
      </c>
      <c r="BE232" s="78" t="str">
        <f>REPLACE(INDEX(GroupVertices[Group], MATCH(Edges27[[#This Row],[Vertex 2]],GroupVertices[Vertex],0)),1,1,"")</f>
        <v>5</v>
      </c>
      <c r="BF232" s="48">
        <v>0</v>
      </c>
      <c r="BG232" s="49">
        <v>0</v>
      </c>
      <c r="BH232" s="48">
        <v>0</v>
      </c>
      <c r="BI232" s="49">
        <v>0</v>
      </c>
      <c r="BJ232" s="48">
        <v>0</v>
      </c>
      <c r="BK232" s="49">
        <v>0</v>
      </c>
      <c r="BL232" s="48">
        <v>20</v>
      </c>
      <c r="BM232" s="49">
        <v>100</v>
      </c>
      <c r="BN232" s="48">
        <v>20</v>
      </c>
    </row>
    <row r="233" spans="1:66" x14ac:dyDescent="0.25">
      <c r="A233" s="64" t="s">
        <v>289</v>
      </c>
      <c r="B233" s="64" t="s">
        <v>289</v>
      </c>
      <c r="C233" s="65"/>
      <c r="D233" s="66"/>
      <c r="E233" s="67"/>
      <c r="F233" s="68"/>
      <c r="G233" s="65"/>
      <c r="H233" s="69"/>
      <c r="I233" s="70"/>
      <c r="J233" s="70"/>
      <c r="K233" s="34" t="s">
        <v>65</v>
      </c>
      <c r="L233" s="77">
        <v>311</v>
      </c>
      <c r="M233" s="77"/>
      <c r="N233" s="72"/>
      <c r="O233" s="79" t="s">
        <v>176</v>
      </c>
      <c r="P233" s="81">
        <v>43849.377893518518</v>
      </c>
      <c r="Q233" s="79" t="s">
        <v>337</v>
      </c>
      <c r="R233" s="82" t="s">
        <v>463</v>
      </c>
      <c r="S233" s="79" t="s">
        <v>496</v>
      </c>
      <c r="T233" s="79" t="s">
        <v>509</v>
      </c>
      <c r="U233" s="82" t="s">
        <v>638</v>
      </c>
      <c r="V233" s="82" t="s">
        <v>638</v>
      </c>
      <c r="W233" s="81">
        <v>43849.377893518518</v>
      </c>
      <c r="X233" s="85">
        <v>43849</v>
      </c>
      <c r="Y233" s="87" t="s">
        <v>958</v>
      </c>
      <c r="Z233" s="82" t="s">
        <v>1275</v>
      </c>
      <c r="AA233" s="79"/>
      <c r="AB233" s="79"/>
      <c r="AC233" s="87" t="s">
        <v>1589</v>
      </c>
      <c r="AD233" s="79"/>
      <c r="AE233" s="79" t="b">
        <v>0</v>
      </c>
      <c r="AF233" s="79">
        <v>0</v>
      </c>
      <c r="AG233" s="87" t="s">
        <v>1673</v>
      </c>
      <c r="AH233" s="79" t="b">
        <v>0</v>
      </c>
      <c r="AI233" s="79" t="s">
        <v>1678</v>
      </c>
      <c r="AJ233" s="79"/>
      <c r="AK233" s="87" t="s">
        <v>1673</v>
      </c>
      <c r="AL233" s="79" t="b">
        <v>0</v>
      </c>
      <c r="AM233" s="79">
        <v>1</v>
      </c>
      <c r="AN233" s="87" t="s">
        <v>1673</v>
      </c>
      <c r="AO233" s="79" t="s">
        <v>1683</v>
      </c>
      <c r="AP233" s="79" t="b">
        <v>0</v>
      </c>
      <c r="AQ233" s="87" t="s">
        <v>1589</v>
      </c>
      <c r="AR233" s="79" t="s">
        <v>176</v>
      </c>
      <c r="AS233" s="79">
        <v>0</v>
      </c>
      <c r="AT233" s="79">
        <v>0</v>
      </c>
      <c r="AU233" s="79"/>
      <c r="AV233" s="79"/>
      <c r="AW233" s="79"/>
      <c r="AX233" s="79"/>
      <c r="AY233" s="79"/>
      <c r="AZ233" s="79"/>
      <c r="BA233" s="79"/>
      <c r="BB233" s="79"/>
      <c r="BC233">
        <v>22</v>
      </c>
      <c r="BD233" s="78" t="str">
        <f>REPLACE(INDEX(GroupVertices[Group], MATCH(Edges27[[#This Row],[Vertex 1]],GroupVertices[Vertex],0)),1,1,"")</f>
        <v>5</v>
      </c>
      <c r="BE233" s="78" t="str">
        <f>REPLACE(INDEX(GroupVertices[Group], MATCH(Edges27[[#This Row],[Vertex 2]],GroupVertices[Vertex],0)),1,1,"")</f>
        <v>5</v>
      </c>
      <c r="BF233" s="48">
        <v>0</v>
      </c>
      <c r="BG233" s="49">
        <v>0</v>
      </c>
      <c r="BH233" s="48">
        <v>0</v>
      </c>
      <c r="BI233" s="49">
        <v>0</v>
      </c>
      <c r="BJ233" s="48">
        <v>0</v>
      </c>
      <c r="BK233" s="49">
        <v>0</v>
      </c>
      <c r="BL233" s="48">
        <v>21</v>
      </c>
      <c r="BM233" s="49">
        <v>100</v>
      </c>
      <c r="BN233" s="48">
        <v>21</v>
      </c>
    </row>
    <row r="234" spans="1:66" x14ac:dyDescent="0.25">
      <c r="A234" s="64" t="s">
        <v>289</v>
      </c>
      <c r="B234" s="64" t="s">
        <v>289</v>
      </c>
      <c r="C234" s="65"/>
      <c r="D234" s="66"/>
      <c r="E234" s="67"/>
      <c r="F234" s="68"/>
      <c r="G234" s="65"/>
      <c r="H234" s="69"/>
      <c r="I234" s="70"/>
      <c r="J234" s="70"/>
      <c r="K234" s="34" t="s">
        <v>65</v>
      </c>
      <c r="L234" s="77">
        <v>312</v>
      </c>
      <c r="M234" s="77"/>
      <c r="N234" s="72"/>
      <c r="O234" s="79" t="s">
        <v>176</v>
      </c>
      <c r="P234" s="81">
        <v>43849.543981481482</v>
      </c>
      <c r="Q234" s="79" t="s">
        <v>334</v>
      </c>
      <c r="R234" s="82" t="s">
        <v>463</v>
      </c>
      <c r="S234" s="79" t="s">
        <v>496</v>
      </c>
      <c r="T234" s="79" t="s">
        <v>509</v>
      </c>
      <c r="U234" s="82" t="s">
        <v>639</v>
      </c>
      <c r="V234" s="82" t="s">
        <v>639</v>
      </c>
      <c r="W234" s="81">
        <v>43849.543981481482</v>
      </c>
      <c r="X234" s="85">
        <v>43849</v>
      </c>
      <c r="Y234" s="87" t="s">
        <v>964</v>
      </c>
      <c r="Z234" s="82" t="s">
        <v>1276</v>
      </c>
      <c r="AA234" s="79"/>
      <c r="AB234" s="79"/>
      <c r="AC234" s="87" t="s">
        <v>1590</v>
      </c>
      <c r="AD234" s="79"/>
      <c r="AE234" s="79" t="b">
        <v>0</v>
      </c>
      <c r="AF234" s="79">
        <v>1</v>
      </c>
      <c r="AG234" s="87" t="s">
        <v>1673</v>
      </c>
      <c r="AH234" s="79" t="b">
        <v>0</v>
      </c>
      <c r="AI234" s="79" t="s">
        <v>1678</v>
      </c>
      <c r="AJ234" s="79"/>
      <c r="AK234" s="87" t="s">
        <v>1673</v>
      </c>
      <c r="AL234" s="79" t="b">
        <v>0</v>
      </c>
      <c r="AM234" s="79">
        <v>2</v>
      </c>
      <c r="AN234" s="87" t="s">
        <v>1673</v>
      </c>
      <c r="AO234" s="79" t="s">
        <v>1683</v>
      </c>
      <c r="AP234" s="79" t="b">
        <v>0</v>
      </c>
      <c r="AQ234" s="87" t="s">
        <v>1590</v>
      </c>
      <c r="AR234" s="79" t="s">
        <v>176</v>
      </c>
      <c r="AS234" s="79">
        <v>0</v>
      </c>
      <c r="AT234" s="79">
        <v>0</v>
      </c>
      <c r="AU234" s="79"/>
      <c r="AV234" s="79"/>
      <c r="AW234" s="79"/>
      <c r="AX234" s="79"/>
      <c r="AY234" s="79"/>
      <c r="AZ234" s="79"/>
      <c r="BA234" s="79"/>
      <c r="BB234" s="79"/>
      <c r="BC234">
        <v>22</v>
      </c>
      <c r="BD234" s="78" t="str">
        <f>REPLACE(INDEX(GroupVertices[Group], MATCH(Edges27[[#This Row],[Vertex 1]],GroupVertices[Vertex],0)),1,1,"")</f>
        <v>5</v>
      </c>
      <c r="BE234" s="78" t="str">
        <f>REPLACE(INDEX(GroupVertices[Group], MATCH(Edges27[[#This Row],[Vertex 2]],GroupVertices[Vertex],0)),1,1,"")</f>
        <v>5</v>
      </c>
      <c r="BF234" s="48">
        <v>0</v>
      </c>
      <c r="BG234" s="49">
        <v>0</v>
      </c>
      <c r="BH234" s="48">
        <v>0</v>
      </c>
      <c r="BI234" s="49">
        <v>0</v>
      </c>
      <c r="BJ234" s="48">
        <v>0</v>
      </c>
      <c r="BK234" s="49">
        <v>0</v>
      </c>
      <c r="BL234" s="48">
        <v>27</v>
      </c>
      <c r="BM234" s="49">
        <v>100</v>
      </c>
      <c r="BN234" s="48">
        <v>27</v>
      </c>
    </row>
    <row r="235" spans="1:66" x14ac:dyDescent="0.25">
      <c r="A235" s="64" t="s">
        <v>289</v>
      </c>
      <c r="B235" s="64" t="s">
        <v>289</v>
      </c>
      <c r="C235" s="65"/>
      <c r="D235" s="66"/>
      <c r="E235" s="67"/>
      <c r="F235" s="68"/>
      <c r="G235" s="65"/>
      <c r="H235" s="69"/>
      <c r="I235" s="70"/>
      <c r="J235" s="70"/>
      <c r="K235" s="34" t="s">
        <v>65</v>
      </c>
      <c r="L235" s="77">
        <v>313</v>
      </c>
      <c r="M235" s="77"/>
      <c r="N235" s="72"/>
      <c r="O235" s="79" t="s">
        <v>176</v>
      </c>
      <c r="P235" s="81">
        <v>43849.798171296294</v>
      </c>
      <c r="Q235" s="79" t="s">
        <v>443</v>
      </c>
      <c r="R235" s="82" t="s">
        <v>482</v>
      </c>
      <c r="S235" s="79" t="s">
        <v>496</v>
      </c>
      <c r="T235" s="79" t="s">
        <v>509</v>
      </c>
      <c r="U235" s="82" t="s">
        <v>640</v>
      </c>
      <c r="V235" s="82" t="s">
        <v>640</v>
      </c>
      <c r="W235" s="81">
        <v>43849.798171296294</v>
      </c>
      <c r="X235" s="85">
        <v>43849</v>
      </c>
      <c r="Y235" s="87" t="s">
        <v>965</v>
      </c>
      <c r="Z235" s="82" t="s">
        <v>1277</v>
      </c>
      <c r="AA235" s="79"/>
      <c r="AB235" s="79"/>
      <c r="AC235" s="87" t="s">
        <v>1591</v>
      </c>
      <c r="AD235" s="79"/>
      <c r="AE235" s="79" t="b">
        <v>0</v>
      </c>
      <c r="AF235" s="79">
        <v>0</v>
      </c>
      <c r="AG235" s="87" t="s">
        <v>1673</v>
      </c>
      <c r="AH235" s="79" t="b">
        <v>0</v>
      </c>
      <c r="AI235" s="79" t="s">
        <v>1678</v>
      </c>
      <c r="AJ235" s="79"/>
      <c r="AK235" s="87" t="s">
        <v>1673</v>
      </c>
      <c r="AL235" s="79" t="b">
        <v>0</v>
      </c>
      <c r="AM235" s="79">
        <v>0</v>
      </c>
      <c r="AN235" s="87" t="s">
        <v>1673</v>
      </c>
      <c r="AO235" s="79" t="s">
        <v>1683</v>
      </c>
      <c r="AP235" s="79" t="b">
        <v>0</v>
      </c>
      <c r="AQ235" s="87" t="s">
        <v>1591</v>
      </c>
      <c r="AR235" s="79" t="s">
        <v>176</v>
      </c>
      <c r="AS235" s="79">
        <v>0</v>
      </c>
      <c r="AT235" s="79">
        <v>0</v>
      </c>
      <c r="AU235" s="79"/>
      <c r="AV235" s="79"/>
      <c r="AW235" s="79"/>
      <c r="AX235" s="79"/>
      <c r="AY235" s="79"/>
      <c r="AZ235" s="79"/>
      <c r="BA235" s="79"/>
      <c r="BB235" s="79"/>
      <c r="BC235">
        <v>22</v>
      </c>
      <c r="BD235" s="78" t="str">
        <f>REPLACE(INDEX(GroupVertices[Group], MATCH(Edges27[[#This Row],[Vertex 1]],GroupVertices[Vertex],0)),1,1,"")</f>
        <v>5</v>
      </c>
      <c r="BE235" s="78" t="str">
        <f>REPLACE(INDEX(GroupVertices[Group], MATCH(Edges27[[#This Row],[Vertex 2]],GroupVertices[Vertex],0)),1,1,"")</f>
        <v>5</v>
      </c>
      <c r="BF235" s="48">
        <v>0</v>
      </c>
      <c r="BG235" s="49">
        <v>0</v>
      </c>
      <c r="BH235" s="48">
        <v>0</v>
      </c>
      <c r="BI235" s="49">
        <v>0</v>
      </c>
      <c r="BJ235" s="48">
        <v>0</v>
      </c>
      <c r="BK235" s="49">
        <v>0</v>
      </c>
      <c r="BL235" s="48">
        <v>20</v>
      </c>
      <c r="BM235" s="49">
        <v>100</v>
      </c>
      <c r="BN235" s="48">
        <v>20</v>
      </c>
    </row>
    <row r="236" spans="1:66" x14ac:dyDescent="0.25">
      <c r="A236" s="64" t="s">
        <v>289</v>
      </c>
      <c r="B236" s="64" t="s">
        <v>289</v>
      </c>
      <c r="C236" s="65"/>
      <c r="D236" s="66"/>
      <c r="E236" s="67"/>
      <c r="F236" s="68"/>
      <c r="G236" s="65"/>
      <c r="H236" s="69"/>
      <c r="I236" s="70"/>
      <c r="J236" s="70"/>
      <c r="K236" s="34" t="s">
        <v>65</v>
      </c>
      <c r="L236" s="77">
        <v>314</v>
      </c>
      <c r="M236" s="77"/>
      <c r="N236" s="72"/>
      <c r="O236" s="79" t="s">
        <v>176</v>
      </c>
      <c r="P236" s="81">
        <v>43850.377881944441</v>
      </c>
      <c r="Q236" s="79" t="s">
        <v>444</v>
      </c>
      <c r="R236" s="82" t="s">
        <v>463</v>
      </c>
      <c r="S236" s="79" t="s">
        <v>496</v>
      </c>
      <c r="T236" s="79" t="s">
        <v>509</v>
      </c>
      <c r="U236" s="82" t="s">
        <v>641</v>
      </c>
      <c r="V236" s="82" t="s">
        <v>641</v>
      </c>
      <c r="W236" s="81">
        <v>43850.377881944441</v>
      </c>
      <c r="X236" s="85">
        <v>43850</v>
      </c>
      <c r="Y236" s="87" t="s">
        <v>966</v>
      </c>
      <c r="Z236" s="82" t="s">
        <v>1278</v>
      </c>
      <c r="AA236" s="79"/>
      <c r="AB236" s="79"/>
      <c r="AC236" s="87" t="s">
        <v>1592</v>
      </c>
      <c r="AD236" s="79"/>
      <c r="AE236" s="79" t="b">
        <v>0</v>
      </c>
      <c r="AF236" s="79">
        <v>0</v>
      </c>
      <c r="AG236" s="87" t="s">
        <v>1673</v>
      </c>
      <c r="AH236" s="79" t="b">
        <v>0</v>
      </c>
      <c r="AI236" s="79" t="s">
        <v>1678</v>
      </c>
      <c r="AJ236" s="79"/>
      <c r="AK236" s="87" t="s">
        <v>1673</v>
      </c>
      <c r="AL236" s="79" t="b">
        <v>0</v>
      </c>
      <c r="AM236" s="79">
        <v>0</v>
      </c>
      <c r="AN236" s="87" t="s">
        <v>1673</v>
      </c>
      <c r="AO236" s="79" t="s">
        <v>1683</v>
      </c>
      <c r="AP236" s="79" t="b">
        <v>0</v>
      </c>
      <c r="AQ236" s="87" t="s">
        <v>1592</v>
      </c>
      <c r="AR236" s="79" t="s">
        <v>176</v>
      </c>
      <c r="AS236" s="79">
        <v>0</v>
      </c>
      <c r="AT236" s="79">
        <v>0</v>
      </c>
      <c r="AU236" s="79"/>
      <c r="AV236" s="79"/>
      <c r="AW236" s="79"/>
      <c r="AX236" s="79"/>
      <c r="AY236" s="79"/>
      <c r="AZ236" s="79"/>
      <c r="BA236" s="79"/>
      <c r="BB236" s="79"/>
      <c r="BC236">
        <v>22</v>
      </c>
      <c r="BD236" s="78" t="str">
        <f>REPLACE(INDEX(GroupVertices[Group], MATCH(Edges27[[#This Row],[Vertex 1]],GroupVertices[Vertex],0)),1,1,"")</f>
        <v>5</v>
      </c>
      <c r="BE236" s="78" t="str">
        <f>REPLACE(INDEX(GroupVertices[Group], MATCH(Edges27[[#This Row],[Vertex 2]],GroupVertices[Vertex],0)),1,1,"")</f>
        <v>5</v>
      </c>
      <c r="BF236" s="48">
        <v>0</v>
      </c>
      <c r="BG236" s="49">
        <v>0</v>
      </c>
      <c r="BH236" s="48">
        <v>0</v>
      </c>
      <c r="BI236" s="49">
        <v>0</v>
      </c>
      <c r="BJ236" s="48">
        <v>0</v>
      </c>
      <c r="BK236" s="49">
        <v>0</v>
      </c>
      <c r="BL236" s="48">
        <v>21</v>
      </c>
      <c r="BM236" s="49">
        <v>100</v>
      </c>
      <c r="BN236" s="48">
        <v>21</v>
      </c>
    </row>
    <row r="237" spans="1:66" x14ac:dyDescent="0.25">
      <c r="A237" s="64" t="s">
        <v>289</v>
      </c>
      <c r="B237" s="64" t="s">
        <v>289</v>
      </c>
      <c r="C237" s="65"/>
      <c r="D237" s="66"/>
      <c r="E237" s="67"/>
      <c r="F237" s="68"/>
      <c r="G237" s="65"/>
      <c r="H237" s="69"/>
      <c r="I237" s="70"/>
      <c r="J237" s="70"/>
      <c r="K237" s="34" t="s">
        <v>65</v>
      </c>
      <c r="L237" s="77">
        <v>315</v>
      </c>
      <c r="M237" s="77"/>
      <c r="N237" s="72"/>
      <c r="O237" s="79" t="s">
        <v>176</v>
      </c>
      <c r="P237" s="81">
        <v>43850.544479166667</v>
      </c>
      <c r="Q237" s="79" t="s">
        <v>445</v>
      </c>
      <c r="R237" s="82" t="s">
        <v>463</v>
      </c>
      <c r="S237" s="79" t="s">
        <v>496</v>
      </c>
      <c r="T237" s="79" t="s">
        <v>509</v>
      </c>
      <c r="U237" s="82" t="s">
        <v>642</v>
      </c>
      <c r="V237" s="82" t="s">
        <v>642</v>
      </c>
      <c r="W237" s="81">
        <v>43850.544479166667</v>
      </c>
      <c r="X237" s="85">
        <v>43850</v>
      </c>
      <c r="Y237" s="87" t="s">
        <v>967</v>
      </c>
      <c r="Z237" s="82" t="s">
        <v>1279</v>
      </c>
      <c r="AA237" s="79"/>
      <c r="AB237" s="79"/>
      <c r="AC237" s="87" t="s">
        <v>1593</v>
      </c>
      <c r="AD237" s="79"/>
      <c r="AE237" s="79" t="b">
        <v>0</v>
      </c>
      <c r="AF237" s="79">
        <v>3</v>
      </c>
      <c r="AG237" s="87" t="s">
        <v>1673</v>
      </c>
      <c r="AH237" s="79" t="b">
        <v>0</v>
      </c>
      <c r="AI237" s="79" t="s">
        <v>1678</v>
      </c>
      <c r="AJ237" s="79"/>
      <c r="AK237" s="87" t="s">
        <v>1673</v>
      </c>
      <c r="AL237" s="79" t="b">
        <v>0</v>
      </c>
      <c r="AM237" s="79">
        <v>1</v>
      </c>
      <c r="AN237" s="87" t="s">
        <v>1673</v>
      </c>
      <c r="AO237" s="79" t="s">
        <v>1683</v>
      </c>
      <c r="AP237" s="79" t="b">
        <v>0</v>
      </c>
      <c r="AQ237" s="87" t="s">
        <v>1593</v>
      </c>
      <c r="AR237" s="79" t="s">
        <v>176</v>
      </c>
      <c r="AS237" s="79">
        <v>0</v>
      </c>
      <c r="AT237" s="79">
        <v>0</v>
      </c>
      <c r="AU237" s="79"/>
      <c r="AV237" s="79"/>
      <c r="AW237" s="79"/>
      <c r="AX237" s="79"/>
      <c r="AY237" s="79"/>
      <c r="AZ237" s="79"/>
      <c r="BA237" s="79"/>
      <c r="BB237" s="79"/>
      <c r="BC237">
        <v>22</v>
      </c>
      <c r="BD237" s="78" t="str">
        <f>REPLACE(INDEX(GroupVertices[Group], MATCH(Edges27[[#This Row],[Vertex 1]],GroupVertices[Vertex],0)),1,1,"")</f>
        <v>5</v>
      </c>
      <c r="BE237" s="78" t="str">
        <f>REPLACE(INDEX(GroupVertices[Group], MATCH(Edges27[[#This Row],[Vertex 2]],GroupVertices[Vertex],0)),1,1,"")</f>
        <v>5</v>
      </c>
      <c r="BF237" s="48">
        <v>0</v>
      </c>
      <c r="BG237" s="49">
        <v>0</v>
      </c>
      <c r="BH237" s="48">
        <v>0</v>
      </c>
      <c r="BI237" s="49">
        <v>0</v>
      </c>
      <c r="BJ237" s="48">
        <v>0</v>
      </c>
      <c r="BK237" s="49">
        <v>0</v>
      </c>
      <c r="BL237" s="48">
        <v>27</v>
      </c>
      <c r="BM237" s="49">
        <v>100</v>
      </c>
      <c r="BN237" s="48">
        <v>27</v>
      </c>
    </row>
    <row r="238" spans="1:66" x14ac:dyDescent="0.25">
      <c r="A238" s="64" t="s">
        <v>289</v>
      </c>
      <c r="B238" s="64" t="s">
        <v>289</v>
      </c>
      <c r="C238" s="65"/>
      <c r="D238" s="66"/>
      <c r="E238" s="67"/>
      <c r="F238" s="68"/>
      <c r="G238" s="65"/>
      <c r="H238" s="69"/>
      <c r="I238" s="70"/>
      <c r="J238" s="70"/>
      <c r="K238" s="34" t="s">
        <v>65</v>
      </c>
      <c r="L238" s="77">
        <v>316</v>
      </c>
      <c r="M238" s="77"/>
      <c r="N238" s="72"/>
      <c r="O238" s="79" t="s">
        <v>176</v>
      </c>
      <c r="P238" s="81">
        <v>43850.798506944448</v>
      </c>
      <c r="Q238" s="79" t="s">
        <v>446</v>
      </c>
      <c r="R238" s="82" t="s">
        <v>463</v>
      </c>
      <c r="S238" s="79" t="s">
        <v>496</v>
      </c>
      <c r="T238" s="79" t="s">
        <v>509</v>
      </c>
      <c r="U238" s="82" t="s">
        <v>643</v>
      </c>
      <c r="V238" s="82" t="s">
        <v>643</v>
      </c>
      <c r="W238" s="81">
        <v>43850.798506944448</v>
      </c>
      <c r="X238" s="85">
        <v>43850</v>
      </c>
      <c r="Y238" s="87" t="s">
        <v>968</v>
      </c>
      <c r="Z238" s="82" t="s">
        <v>1280</v>
      </c>
      <c r="AA238" s="79"/>
      <c r="AB238" s="79"/>
      <c r="AC238" s="87" t="s">
        <v>1594</v>
      </c>
      <c r="AD238" s="79"/>
      <c r="AE238" s="79" t="b">
        <v>0</v>
      </c>
      <c r="AF238" s="79">
        <v>0</v>
      </c>
      <c r="AG238" s="87" t="s">
        <v>1673</v>
      </c>
      <c r="AH238" s="79" t="b">
        <v>0</v>
      </c>
      <c r="AI238" s="79" t="s">
        <v>1678</v>
      </c>
      <c r="AJ238" s="79"/>
      <c r="AK238" s="87" t="s">
        <v>1673</v>
      </c>
      <c r="AL238" s="79" t="b">
        <v>0</v>
      </c>
      <c r="AM238" s="79">
        <v>0</v>
      </c>
      <c r="AN238" s="87" t="s">
        <v>1673</v>
      </c>
      <c r="AO238" s="79" t="s">
        <v>1683</v>
      </c>
      <c r="AP238" s="79" t="b">
        <v>0</v>
      </c>
      <c r="AQ238" s="87" t="s">
        <v>1594</v>
      </c>
      <c r="AR238" s="79" t="s">
        <v>176</v>
      </c>
      <c r="AS238" s="79">
        <v>0</v>
      </c>
      <c r="AT238" s="79">
        <v>0</v>
      </c>
      <c r="AU238" s="79"/>
      <c r="AV238" s="79"/>
      <c r="AW238" s="79"/>
      <c r="AX238" s="79"/>
      <c r="AY238" s="79"/>
      <c r="AZ238" s="79"/>
      <c r="BA238" s="79"/>
      <c r="BB238" s="79"/>
      <c r="BC238">
        <v>22</v>
      </c>
      <c r="BD238" s="78" t="str">
        <f>REPLACE(INDEX(GroupVertices[Group], MATCH(Edges27[[#This Row],[Vertex 1]],GroupVertices[Vertex],0)),1,1,"")</f>
        <v>5</v>
      </c>
      <c r="BE238" s="78" t="str">
        <f>REPLACE(INDEX(GroupVertices[Group], MATCH(Edges27[[#This Row],[Vertex 2]],GroupVertices[Vertex],0)),1,1,"")</f>
        <v>5</v>
      </c>
      <c r="BF238" s="48">
        <v>0</v>
      </c>
      <c r="BG238" s="49">
        <v>0</v>
      </c>
      <c r="BH238" s="48">
        <v>0</v>
      </c>
      <c r="BI238" s="49">
        <v>0</v>
      </c>
      <c r="BJ238" s="48">
        <v>0</v>
      </c>
      <c r="BK238" s="49">
        <v>0</v>
      </c>
      <c r="BL238" s="48">
        <v>20</v>
      </c>
      <c r="BM238" s="49">
        <v>100</v>
      </c>
      <c r="BN238" s="48">
        <v>20</v>
      </c>
    </row>
    <row r="239" spans="1:66" x14ac:dyDescent="0.25">
      <c r="A239" s="64" t="s">
        <v>289</v>
      </c>
      <c r="B239" s="64" t="s">
        <v>289</v>
      </c>
      <c r="C239" s="65"/>
      <c r="D239" s="66"/>
      <c r="E239" s="67"/>
      <c r="F239" s="68"/>
      <c r="G239" s="65"/>
      <c r="H239" s="69"/>
      <c r="I239" s="70"/>
      <c r="J239" s="70"/>
      <c r="K239" s="34" t="s">
        <v>65</v>
      </c>
      <c r="L239" s="77">
        <v>317</v>
      </c>
      <c r="M239" s="77"/>
      <c r="N239" s="72"/>
      <c r="O239" s="79" t="s">
        <v>176</v>
      </c>
      <c r="P239" s="81">
        <v>43851.377893518518</v>
      </c>
      <c r="Q239" s="79" t="s">
        <v>447</v>
      </c>
      <c r="R239" s="82" t="s">
        <v>463</v>
      </c>
      <c r="S239" s="79" t="s">
        <v>496</v>
      </c>
      <c r="T239" s="79" t="s">
        <v>509</v>
      </c>
      <c r="U239" s="82" t="s">
        <v>644</v>
      </c>
      <c r="V239" s="82" t="s">
        <v>644</v>
      </c>
      <c r="W239" s="81">
        <v>43851.377893518518</v>
      </c>
      <c r="X239" s="85">
        <v>43851</v>
      </c>
      <c r="Y239" s="87" t="s">
        <v>958</v>
      </c>
      <c r="Z239" s="82" t="s">
        <v>1281</v>
      </c>
      <c r="AA239" s="79"/>
      <c r="AB239" s="79"/>
      <c r="AC239" s="87" t="s">
        <v>1595</v>
      </c>
      <c r="AD239" s="79"/>
      <c r="AE239" s="79" t="b">
        <v>0</v>
      </c>
      <c r="AF239" s="79">
        <v>3</v>
      </c>
      <c r="AG239" s="87" t="s">
        <v>1673</v>
      </c>
      <c r="AH239" s="79" t="b">
        <v>0</v>
      </c>
      <c r="AI239" s="79" t="s">
        <v>1678</v>
      </c>
      <c r="AJ239" s="79"/>
      <c r="AK239" s="87" t="s">
        <v>1673</v>
      </c>
      <c r="AL239" s="79" t="b">
        <v>0</v>
      </c>
      <c r="AM239" s="79">
        <v>0</v>
      </c>
      <c r="AN239" s="87" t="s">
        <v>1673</v>
      </c>
      <c r="AO239" s="79" t="s">
        <v>1683</v>
      </c>
      <c r="AP239" s="79" t="b">
        <v>0</v>
      </c>
      <c r="AQ239" s="87" t="s">
        <v>1595</v>
      </c>
      <c r="AR239" s="79" t="s">
        <v>176</v>
      </c>
      <c r="AS239" s="79">
        <v>0</v>
      </c>
      <c r="AT239" s="79">
        <v>0</v>
      </c>
      <c r="AU239" s="79"/>
      <c r="AV239" s="79"/>
      <c r="AW239" s="79"/>
      <c r="AX239" s="79"/>
      <c r="AY239" s="79"/>
      <c r="AZ239" s="79"/>
      <c r="BA239" s="79"/>
      <c r="BB239" s="79"/>
      <c r="BC239">
        <v>22</v>
      </c>
      <c r="BD239" s="78" t="str">
        <f>REPLACE(INDEX(GroupVertices[Group], MATCH(Edges27[[#This Row],[Vertex 1]],GroupVertices[Vertex],0)),1,1,"")</f>
        <v>5</v>
      </c>
      <c r="BE239" s="78" t="str">
        <f>REPLACE(INDEX(GroupVertices[Group], MATCH(Edges27[[#This Row],[Vertex 2]],GroupVertices[Vertex],0)),1,1,"")</f>
        <v>5</v>
      </c>
      <c r="BF239" s="48">
        <v>0</v>
      </c>
      <c r="BG239" s="49">
        <v>0</v>
      </c>
      <c r="BH239" s="48">
        <v>0</v>
      </c>
      <c r="BI239" s="49">
        <v>0</v>
      </c>
      <c r="BJ239" s="48">
        <v>0</v>
      </c>
      <c r="BK239" s="49">
        <v>0</v>
      </c>
      <c r="BL239" s="48">
        <v>21</v>
      </c>
      <c r="BM239" s="49">
        <v>100</v>
      </c>
      <c r="BN239" s="48">
        <v>21</v>
      </c>
    </row>
    <row r="240" spans="1:66" x14ac:dyDescent="0.25">
      <c r="A240" s="64" t="s">
        <v>289</v>
      </c>
      <c r="B240" s="64" t="s">
        <v>289</v>
      </c>
      <c r="C240" s="65"/>
      <c r="D240" s="66"/>
      <c r="E240" s="67"/>
      <c r="F240" s="68"/>
      <c r="G240" s="65"/>
      <c r="H240" s="69"/>
      <c r="I240" s="70"/>
      <c r="J240" s="70"/>
      <c r="K240" s="34" t="s">
        <v>65</v>
      </c>
      <c r="L240" s="77">
        <v>318</v>
      </c>
      <c r="M240" s="77"/>
      <c r="N240" s="72"/>
      <c r="O240" s="79" t="s">
        <v>176</v>
      </c>
      <c r="P240" s="81">
        <v>43851.544270833336</v>
      </c>
      <c r="Q240" s="79" t="s">
        <v>436</v>
      </c>
      <c r="R240" s="82" t="s">
        <v>463</v>
      </c>
      <c r="S240" s="79" t="s">
        <v>496</v>
      </c>
      <c r="T240" s="79" t="s">
        <v>509</v>
      </c>
      <c r="U240" s="82" t="s">
        <v>645</v>
      </c>
      <c r="V240" s="82" t="s">
        <v>645</v>
      </c>
      <c r="W240" s="81">
        <v>43851.544270833336</v>
      </c>
      <c r="X240" s="85">
        <v>43851</v>
      </c>
      <c r="Y240" s="87" t="s">
        <v>969</v>
      </c>
      <c r="Z240" s="82" t="s">
        <v>1282</v>
      </c>
      <c r="AA240" s="79"/>
      <c r="AB240" s="79"/>
      <c r="AC240" s="87" t="s">
        <v>1596</v>
      </c>
      <c r="AD240" s="79"/>
      <c r="AE240" s="79" t="b">
        <v>0</v>
      </c>
      <c r="AF240" s="79">
        <v>1</v>
      </c>
      <c r="AG240" s="87" t="s">
        <v>1673</v>
      </c>
      <c r="AH240" s="79" t="b">
        <v>0</v>
      </c>
      <c r="AI240" s="79" t="s">
        <v>1678</v>
      </c>
      <c r="AJ240" s="79"/>
      <c r="AK240" s="87" t="s">
        <v>1673</v>
      </c>
      <c r="AL240" s="79" t="b">
        <v>0</v>
      </c>
      <c r="AM240" s="79">
        <v>1</v>
      </c>
      <c r="AN240" s="87" t="s">
        <v>1673</v>
      </c>
      <c r="AO240" s="79" t="s">
        <v>1683</v>
      </c>
      <c r="AP240" s="79" t="b">
        <v>0</v>
      </c>
      <c r="AQ240" s="87" t="s">
        <v>1596</v>
      </c>
      <c r="AR240" s="79" t="s">
        <v>176</v>
      </c>
      <c r="AS240" s="79">
        <v>0</v>
      </c>
      <c r="AT240" s="79">
        <v>0</v>
      </c>
      <c r="AU240" s="79"/>
      <c r="AV240" s="79"/>
      <c r="AW240" s="79"/>
      <c r="AX240" s="79"/>
      <c r="AY240" s="79"/>
      <c r="AZ240" s="79"/>
      <c r="BA240" s="79"/>
      <c r="BB240" s="79"/>
      <c r="BC240">
        <v>22</v>
      </c>
      <c r="BD240" s="78" t="str">
        <f>REPLACE(INDEX(GroupVertices[Group], MATCH(Edges27[[#This Row],[Vertex 1]],GroupVertices[Vertex],0)),1,1,"")</f>
        <v>5</v>
      </c>
      <c r="BE240" s="78" t="str">
        <f>REPLACE(INDEX(GroupVertices[Group], MATCH(Edges27[[#This Row],[Vertex 2]],GroupVertices[Vertex],0)),1,1,"")</f>
        <v>5</v>
      </c>
      <c r="BF240" s="48">
        <v>0</v>
      </c>
      <c r="BG240" s="49">
        <v>0</v>
      </c>
      <c r="BH240" s="48">
        <v>0</v>
      </c>
      <c r="BI240" s="49">
        <v>0</v>
      </c>
      <c r="BJ240" s="48">
        <v>0</v>
      </c>
      <c r="BK240" s="49">
        <v>0</v>
      </c>
      <c r="BL240" s="48">
        <v>27</v>
      </c>
      <c r="BM240" s="49">
        <v>100</v>
      </c>
      <c r="BN240" s="48">
        <v>27</v>
      </c>
    </row>
    <row r="241" spans="1:66" x14ac:dyDescent="0.25">
      <c r="A241" s="64" t="s">
        <v>289</v>
      </c>
      <c r="B241" s="64" t="s">
        <v>289</v>
      </c>
      <c r="C241" s="65"/>
      <c r="D241" s="66"/>
      <c r="E241" s="67"/>
      <c r="F241" s="68"/>
      <c r="G241" s="65"/>
      <c r="H241" s="69"/>
      <c r="I241" s="70"/>
      <c r="J241" s="70"/>
      <c r="K241" s="34" t="s">
        <v>65</v>
      </c>
      <c r="L241" s="77">
        <v>319</v>
      </c>
      <c r="M241" s="77"/>
      <c r="N241" s="72"/>
      <c r="O241" s="79" t="s">
        <v>176</v>
      </c>
      <c r="P241" s="81">
        <v>43851.798252314817</v>
      </c>
      <c r="Q241" s="79" t="s">
        <v>371</v>
      </c>
      <c r="R241" s="82" t="s">
        <v>463</v>
      </c>
      <c r="S241" s="79" t="s">
        <v>496</v>
      </c>
      <c r="T241" s="79" t="s">
        <v>509</v>
      </c>
      <c r="U241" s="82" t="s">
        <v>646</v>
      </c>
      <c r="V241" s="82" t="s">
        <v>646</v>
      </c>
      <c r="W241" s="81">
        <v>43851.798252314817</v>
      </c>
      <c r="X241" s="85">
        <v>43851</v>
      </c>
      <c r="Y241" s="87" t="s">
        <v>970</v>
      </c>
      <c r="Z241" s="82" t="s">
        <v>1283</v>
      </c>
      <c r="AA241" s="79"/>
      <c r="AB241" s="79"/>
      <c r="AC241" s="87" t="s">
        <v>1597</v>
      </c>
      <c r="AD241" s="79"/>
      <c r="AE241" s="79" t="b">
        <v>0</v>
      </c>
      <c r="AF241" s="79">
        <v>1</v>
      </c>
      <c r="AG241" s="87" t="s">
        <v>1673</v>
      </c>
      <c r="AH241" s="79" t="b">
        <v>0</v>
      </c>
      <c r="AI241" s="79" t="s">
        <v>1678</v>
      </c>
      <c r="AJ241" s="79"/>
      <c r="AK241" s="87" t="s">
        <v>1673</v>
      </c>
      <c r="AL241" s="79" t="b">
        <v>0</v>
      </c>
      <c r="AM241" s="79">
        <v>1</v>
      </c>
      <c r="AN241" s="87" t="s">
        <v>1673</v>
      </c>
      <c r="AO241" s="79" t="s">
        <v>1683</v>
      </c>
      <c r="AP241" s="79" t="b">
        <v>0</v>
      </c>
      <c r="AQ241" s="87" t="s">
        <v>1597</v>
      </c>
      <c r="AR241" s="79" t="s">
        <v>176</v>
      </c>
      <c r="AS241" s="79">
        <v>0</v>
      </c>
      <c r="AT241" s="79">
        <v>0</v>
      </c>
      <c r="AU241" s="79"/>
      <c r="AV241" s="79"/>
      <c r="AW241" s="79"/>
      <c r="AX241" s="79"/>
      <c r="AY241" s="79"/>
      <c r="AZ241" s="79"/>
      <c r="BA241" s="79"/>
      <c r="BB241" s="79"/>
      <c r="BC241">
        <v>22</v>
      </c>
      <c r="BD241" s="78" t="str">
        <f>REPLACE(INDEX(GroupVertices[Group], MATCH(Edges27[[#This Row],[Vertex 1]],GroupVertices[Vertex],0)),1,1,"")</f>
        <v>5</v>
      </c>
      <c r="BE241" s="78" t="str">
        <f>REPLACE(INDEX(GroupVertices[Group], MATCH(Edges27[[#This Row],[Vertex 2]],GroupVertices[Vertex],0)),1,1,"")</f>
        <v>5</v>
      </c>
      <c r="BF241" s="48">
        <v>0</v>
      </c>
      <c r="BG241" s="49">
        <v>0</v>
      </c>
      <c r="BH241" s="48">
        <v>0</v>
      </c>
      <c r="BI241" s="49">
        <v>0</v>
      </c>
      <c r="BJ241" s="48">
        <v>0</v>
      </c>
      <c r="BK241" s="49">
        <v>0</v>
      </c>
      <c r="BL241" s="48">
        <v>20</v>
      </c>
      <c r="BM241" s="49">
        <v>100</v>
      </c>
      <c r="BN241" s="48">
        <v>20</v>
      </c>
    </row>
    <row r="242" spans="1:66" x14ac:dyDescent="0.25">
      <c r="A242" s="64" t="s">
        <v>289</v>
      </c>
      <c r="B242" s="64" t="s">
        <v>289</v>
      </c>
      <c r="C242" s="65"/>
      <c r="D242" s="66"/>
      <c r="E242" s="67"/>
      <c r="F242" s="68"/>
      <c r="G242" s="65"/>
      <c r="H242" s="69"/>
      <c r="I242" s="70"/>
      <c r="J242" s="70"/>
      <c r="K242" s="34" t="s">
        <v>65</v>
      </c>
      <c r="L242" s="77">
        <v>320</v>
      </c>
      <c r="M242" s="77"/>
      <c r="N242" s="72"/>
      <c r="O242" s="79" t="s">
        <v>176</v>
      </c>
      <c r="P242" s="81">
        <v>43852.544259259259</v>
      </c>
      <c r="Q242" s="79" t="s">
        <v>399</v>
      </c>
      <c r="R242" s="82" t="s">
        <v>463</v>
      </c>
      <c r="S242" s="79" t="s">
        <v>496</v>
      </c>
      <c r="T242" s="79" t="s">
        <v>509</v>
      </c>
      <c r="U242" s="82" t="s">
        <v>647</v>
      </c>
      <c r="V242" s="82" t="s">
        <v>647</v>
      </c>
      <c r="W242" s="81">
        <v>43852.544259259259</v>
      </c>
      <c r="X242" s="85">
        <v>43852</v>
      </c>
      <c r="Y242" s="87" t="s">
        <v>971</v>
      </c>
      <c r="Z242" s="82" t="s">
        <v>1284</v>
      </c>
      <c r="AA242" s="79"/>
      <c r="AB242" s="79"/>
      <c r="AC242" s="87" t="s">
        <v>1598</v>
      </c>
      <c r="AD242" s="79"/>
      <c r="AE242" s="79" t="b">
        <v>0</v>
      </c>
      <c r="AF242" s="79">
        <v>0</v>
      </c>
      <c r="AG242" s="87" t="s">
        <v>1673</v>
      </c>
      <c r="AH242" s="79" t="b">
        <v>0</v>
      </c>
      <c r="AI242" s="79" t="s">
        <v>1678</v>
      </c>
      <c r="AJ242" s="79"/>
      <c r="AK242" s="87" t="s">
        <v>1673</v>
      </c>
      <c r="AL242" s="79" t="b">
        <v>0</v>
      </c>
      <c r="AM242" s="79">
        <v>1</v>
      </c>
      <c r="AN242" s="87" t="s">
        <v>1673</v>
      </c>
      <c r="AO242" s="79" t="s">
        <v>1683</v>
      </c>
      <c r="AP242" s="79" t="b">
        <v>0</v>
      </c>
      <c r="AQ242" s="87" t="s">
        <v>1598</v>
      </c>
      <c r="AR242" s="79" t="s">
        <v>176</v>
      </c>
      <c r="AS242" s="79">
        <v>0</v>
      </c>
      <c r="AT242" s="79">
        <v>0</v>
      </c>
      <c r="AU242" s="79"/>
      <c r="AV242" s="79"/>
      <c r="AW242" s="79"/>
      <c r="AX242" s="79"/>
      <c r="AY242" s="79"/>
      <c r="AZ242" s="79"/>
      <c r="BA242" s="79"/>
      <c r="BB242" s="79"/>
      <c r="BC242">
        <v>22</v>
      </c>
      <c r="BD242" s="78" t="str">
        <f>REPLACE(INDEX(GroupVertices[Group], MATCH(Edges27[[#This Row],[Vertex 1]],GroupVertices[Vertex],0)),1,1,"")</f>
        <v>5</v>
      </c>
      <c r="BE242" s="78" t="str">
        <f>REPLACE(INDEX(GroupVertices[Group], MATCH(Edges27[[#This Row],[Vertex 2]],GroupVertices[Vertex],0)),1,1,"")</f>
        <v>5</v>
      </c>
      <c r="BF242" s="48">
        <v>0</v>
      </c>
      <c r="BG242" s="49">
        <v>0</v>
      </c>
      <c r="BH242" s="48">
        <v>0</v>
      </c>
      <c r="BI242" s="49">
        <v>0</v>
      </c>
      <c r="BJ242" s="48">
        <v>0</v>
      </c>
      <c r="BK242" s="49">
        <v>0</v>
      </c>
      <c r="BL242" s="48">
        <v>27</v>
      </c>
      <c r="BM242" s="49">
        <v>100</v>
      </c>
      <c r="BN242" s="48">
        <v>27</v>
      </c>
    </row>
    <row r="243" spans="1:66" x14ac:dyDescent="0.25">
      <c r="A243" s="64" t="s">
        <v>289</v>
      </c>
      <c r="B243" s="64" t="s">
        <v>289</v>
      </c>
      <c r="C243" s="65"/>
      <c r="D243" s="66"/>
      <c r="E243" s="67"/>
      <c r="F243" s="68"/>
      <c r="G243" s="65"/>
      <c r="H243" s="69"/>
      <c r="I243" s="70"/>
      <c r="J243" s="70"/>
      <c r="K243" s="34" t="s">
        <v>65</v>
      </c>
      <c r="L243" s="77">
        <v>321</v>
      </c>
      <c r="M243" s="77"/>
      <c r="N243" s="72"/>
      <c r="O243" s="79" t="s">
        <v>176</v>
      </c>
      <c r="P243" s="81">
        <v>43852.798136574071</v>
      </c>
      <c r="Q243" s="79" t="s">
        <v>401</v>
      </c>
      <c r="R243" s="82" t="s">
        <v>463</v>
      </c>
      <c r="S243" s="79" t="s">
        <v>496</v>
      </c>
      <c r="T243" s="79" t="s">
        <v>509</v>
      </c>
      <c r="U243" s="82" t="s">
        <v>648</v>
      </c>
      <c r="V243" s="82" t="s">
        <v>648</v>
      </c>
      <c r="W243" s="81">
        <v>43852.798136574071</v>
      </c>
      <c r="X243" s="85">
        <v>43852</v>
      </c>
      <c r="Y243" s="87" t="s">
        <v>972</v>
      </c>
      <c r="Z243" s="82" t="s">
        <v>1285</v>
      </c>
      <c r="AA243" s="79"/>
      <c r="AB243" s="79"/>
      <c r="AC243" s="87" t="s">
        <v>1599</v>
      </c>
      <c r="AD243" s="79"/>
      <c r="AE243" s="79" t="b">
        <v>0</v>
      </c>
      <c r="AF243" s="79">
        <v>2</v>
      </c>
      <c r="AG243" s="87" t="s">
        <v>1673</v>
      </c>
      <c r="AH243" s="79" t="b">
        <v>0</v>
      </c>
      <c r="AI243" s="79" t="s">
        <v>1678</v>
      </c>
      <c r="AJ243" s="79"/>
      <c r="AK243" s="87" t="s">
        <v>1673</v>
      </c>
      <c r="AL243" s="79" t="b">
        <v>0</v>
      </c>
      <c r="AM243" s="79">
        <v>1</v>
      </c>
      <c r="AN243" s="87" t="s">
        <v>1673</v>
      </c>
      <c r="AO243" s="79" t="s">
        <v>1683</v>
      </c>
      <c r="AP243" s="79" t="b">
        <v>0</v>
      </c>
      <c r="AQ243" s="87" t="s">
        <v>1599</v>
      </c>
      <c r="AR243" s="79" t="s">
        <v>176</v>
      </c>
      <c r="AS243" s="79">
        <v>0</v>
      </c>
      <c r="AT243" s="79">
        <v>0</v>
      </c>
      <c r="AU243" s="79"/>
      <c r="AV243" s="79"/>
      <c r="AW243" s="79"/>
      <c r="AX243" s="79"/>
      <c r="AY243" s="79"/>
      <c r="AZ243" s="79"/>
      <c r="BA243" s="79"/>
      <c r="BB243" s="79"/>
      <c r="BC243">
        <v>22</v>
      </c>
      <c r="BD243" s="78" t="str">
        <f>REPLACE(INDEX(GroupVertices[Group], MATCH(Edges27[[#This Row],[Vertex 1]],GroupVertices[Vertex],0)),1,1,"")</f>
        <v>5</v>
      </c>
      <c r="BE243" s="78" t="str">
        <f>REPLACE(INDEX(GroupVertices[Group], MATCH(Edges27[[#This Row],[Vertex 2]],GroupVertices[Vertex],0)),1,1,"")</f>
        <v>5</v>
      </c>
      <c r="BF243" s="48">
        <v>0</v>
      </c>
      <c r="BG243" s="49">
        <v>0</v>
      </c>
      <c r="BH243" s="48">
        <v>0</v>
      </c>
      <c r="BI243" s="49">
        <v>0</v>
      </c>
      <c r="BJ243" s="48">
        <v>0</v>
      </c>
      <c r="BK243" s="49">
        <v>0</v>
      </c>
      <c r="BL243" s="48">
        <v>20</v>
      </c>
      <c r="BM243" s="49">
        <v>100</v>
      </c>
      <c r="BN243" s="48">
        <v>20</v>
      </c>
    </row>
    <row r="244" spans="1:66" x14ac:dyDescent="0.25">
      <c r="A244" s="64" t="s">
        <v>289</v>
      </c>
      <c r="B244" s="64" t="s">
        <v>289</v>
      </c>
      <c r="C244" s="65"/>
      <c r="D244" s="66"/>
      <c r="E244" s="67"/>
      <c r="F244" s="68"/>
      <c r="G244" s="65"/>
      <c r="H244" s="69"/>
      <c r="I244" s="70"/>
      <c r="J244" s="70"/>
      <c r="K244" s="34" t="s">
        <v>65</v>
      </c>
      <c r="L244" s="77">
        <v>322</v>
      </c>
      <c r="M244" s="77"/>
      <c r="N244" s="72"/>
      <c r="O244" s="79" t="s">
        <v>176</v>
      </c>
      <c r="P244" s="81">
        <v>43853.377870370372</v>
      </c>
      <c r="Q244" s="79" t="s">
        <v>437</v>
      </c>
      <c r="R244" s="82" t="s">
        <v>463</v>
      </c>
      <c r="S244" s="79" t="s">
        <v>496</v>
      </c>
      <c r="T244" s="79" t="s">
        <v>509</v>
      </c>
      <c r="U244" s="82" t="s">
        <v>649</v>
      </c>
      <c r="V244" s="82" t="s">
        <v>649</v>
      </c>
      <c r="W244" s="81">
        <v>43853.377870370372</v>
      </c>
      <c r="X244" s="85">
        <v>43853</v>
      </c>
      <c r="Y244" s="87" t="s">
        <v>961</v>
      </c>
      <c r="Z244" s="82" t="s">
        <v>1286</v>
      </c>
      <c r="AA244" s="79"/>
      <c r="AB244" s="79"/>
      <c r="AC244" s="87" t="s">
        <v>1600</v>
      </c>
      <c r="AD244" s="79"/>
      <c r="AE244" s="79" t="b">
        <v>0</v>
      </c>
      <c r="AF244" s="79">
        <v>1</v>
      </c>
      <c r="AG244" s="87" t="s">
        <v>1673</v>
      </c>
      <c r="AH244" s="79" t="b">
        <v>0</v>
      </c>
      <c r="AI244" s="79" t="s">
        <v>1678</v>
      </c>
      <c r="AJ244" s="79"/>
      <c r="AK244" s="87" t="s">
        <v>1673</v>
      </c>
      <c r="AL244" s="79" t="b">
        <v>0</v>
      </c>
      <c r="AM244" s="79">
        <v>1</v>
      </c>
      <c r="AN244" s="87" t="s">
        <v>1673</v>
      </c>
      <c r="AO244" s="79" t="s">
        <v>1683</v>
      </c>
      <c r="AP244" s="79" t="b">
        <v>0</v>
      </c>
      <c r="AQ244" s="87" t="s">
        <v>1600</v>
      </c>
      <c r="AR244" s="79" t="s">
        <v>176</v>
      </c>
      <c r="AS244" s="79">
        <v>0</v>
      </c>
      <c r="AT244" s="79">
        <v>0</v>
      </c>
      <c r="AU244" s="79"/>
      <c r="AV244" s="79"/>
      <c r="AW244" s="79"/>
      <c r="AX244" s="79"/>
      <c r="AY244" s="79"/>
      <c r="AZ244" s="79"/>
      <c r="BA244" s="79"/>
      <c r="BB244" s="79"/>
      <c r="BC244">
        <v>22</v>
      </c>
      <c r="BD244" s="78" t="str">
        <f>REPLACE(INDEX(GroupVertices[Group], MATCH(Edges27[[#This Row],[Vertex 1]],GroupVertices[Vertex],0)),1,1,"")</f>
        <v>5</v>
      </c>
      <c r="BE244" s="78" t="str">
        <f>REPLACE(INDEX(GroupVertices[Group], MATCH(Edges27[[#This Row],[Vertex 2]],GroupVertices[Vertex],0)),1,1,"")</f>
        <v>5</v>
      </c>
      <c r="BF244" s="48">
        <v>0</v>
      </c>
      <c r="BG244" s="49">
        <v>0</v>
      </c>
      <c r="BH244" s="48">
        <v>0</v>
      </c>
      <c r="BI244" s="49">
        <v>0</v>
      </c>
      <c r="BJ244" s="48">
        <v>0</v>
      </c>
      <c r="BK244" s="49">
        <v>0</v>
      </c>
      <c r="BL244" s="48">
        <v>21</v>
      </c>
      <c r="BM244" s="49">
        <v>100</v>
      </c>
      <c r="BN244" s="48">
        <v>21</v>
      </c>
    </row>
    <row r="245" spans="1:66" x14ac:dyDescent="0.25">
      <c r="A245" s="64" t="s">
        <v>289</v>
      </c>
      <c r="B245" s="64" t="s">
        <v>289</v>
      </c>
      <c r="C245" s="65"/>
      <c r="D245" s="66"/>
      <c r="E245" s="67"/>
      <c r="F245" s="68"/>
      <c r="G245" s="65"/>
      <c r="H245" s="69"/>
      <c r="I245" s="70"/>
      <c r="J245" s="70"/>
      <c r="K245" s="34" t="s">
        <v>65</v>
      </c>
      <c r="L245" s="77">
        <v>323</v>
      </c>
      <c r="M245" s="77"/>
      <c r="N245" s="72"/>
      <c r="O245" s="79" t="s">
        <v>176</v>
      </c>
      <c r="P245" s="81">
        <v>43853.544131944444</v>
      </c>
      <c r="Q245" s="79" t="s">
        <v>433</v>
      </c>
      <c r="R245" s="82" t="s">
        <v>463</v>
      </c>
      <c r="S245" s="79" t="s">
        <v>496</v>
      </c>
      <c r="T245" s="79" t="s">
        <v>509</v>
      </c>
      <c r="U245" s="82" t="s">
        <v>650</v>
      </c>
      <c r="V245" s="82" t="s">
        <v>650</v>
      </c>
      <c r="W245" s="81">
        <v>43853.544131944444</v>
      </c>
      <c r="X245" s="85">
        <v>43853</v>
      </c>
      <c r="Y245" s="87" t="s">
        <v>973</v>
      </c>
      <c r="Z245" s="82" t="s">
        <v>1287</v>
      </c>
      <c r="AA245" s="79"/>
      <c r="AB245" s="79"/>
      <c r="AC245" s="87" t="s">
        <v>1601</v>
      </c>
      <c r="AD245" s="79"/>
      <c r="AE245" s="79" t="b">
        <v>0</v>
      </c>
      <c r="AF245" s="79">
        <v>3</v>
      </c>
      <c r="AG245" s="87" t="s">
        <v>1673</v>
      </c>
      <c r="AH245" s="79" t="b">
        <v>0</v>
      </c>
      <c r="AI245" s="79" t="s">
        <v>1678</v>
      </c>
      <c r="AJ245" s="79"/>
      <c r="AK245" s="87" t="s">
        <v>1673</v>
      </c>
      <c r="AL245" s="79" t="b">
        <v>0</v>
      </c>
      <c r="AM245" s="79">
        <v>4</v>
      </c>
      <c r="AN245" s="87" t="s">
        <v>1673</v>
      </c>
      <c r="AO245" s="79" t="s">
        <v>1683</v>
      </c>
      <c r="AP245" s="79" t="b">
        <v>0</v>
      </c>
      <c r="AQ245" s="87" t="s">
        <v>1601</v>
      </c>
      <c r="AR245" s="79" t="s">
        <v>176</v>
      </c>
      <c r="AS245" s="79">
        <v>0</v>
      </c>
      <c r="AT245" s="79">
        <v>0</v>
      </c>
      <c r="AU245" s="79"/>
      <c r="AV245" s="79"/>
      <c r="AW245" s="79"/>
      <c r="AX245" s="79"/>
      <c r="AY245" s="79"/>
      <c r="AZ245" s="79"/>
      <c r="BA245" s="79"/>
      <c r="BB245" s="79"/>
      <c r="BC245">
        <v>22</v>
      </c>
      <c r="BD245" s="78" t="str">
        <f>REPLACE(INDEX(GroupVertices[Group], MATCH(Edges27[[#This Row],[Vertex 1]],GroupVertices[Vertex],0)),1,1,"")</f>
        <v>5</v>
      </c>
      <c r="BE245" s="78" t="str">
        <f>REPLACE(INDEX(GroupVertices[Group], MATCH(Edges27[[#This Row],[Vertex 2]],GroupVertices[Vertex],0)),1,1,"")</f>
        <v>5</v>
      </c>
      <c r="BF245" s="48">
        <v>0</v>
      </c>
      <c r="BG245" s="49">
        <v>0</v>
      </c>
      <c r="BH245" s="48">
        <v>0</v>
      </c>
      <c r="BI245" s="49">
        <v>0</v>
      </c>
      <c r="BJ245" s="48">
        <v>0</v>
      </c>
      <c r="BK245" s="49">
        <v>0</v>
      </c>
      <c r="BL245" s="48">
        <v>27</v>
      </c>
      <c r="BM245" s="49">
        <v>100</v>
      </c>
      <c r="BN245" s="48">
        <v>27</v>
      </c>
    </row>
    <row r="246" spans="1:66" x14ac:dyDescent="0.25">
      <c r="A246" s="64" t="s">
        <v>286</v>
      </c>
      <c r="B246" s="64" t="s">
        <v>289</v>
      </c>
      <c r="C246" s="65"/>
      <c r="D246" s="66"/>
      <c r="E246" s="67"/>
      <c r="F246" s="68"/>
      <c r="G246" s="65"/>
      <c r="H246" s="69"/>
      <c r="I246" s="70"/>
      <c r="J246" s="70"/>
      <c r="K246" s="34" t="s">
        <v>66</v>
      </c>
      <c r="L246" s="77">
        <v>324</v>
      </c>
      <c r="M246" s="77"/>
      <c r="N246" s="72"/>
      <c r="O246" s="79" t="s">
        <v>315</v>
      </c>
      <c r="P246" s="81">
        <v>43846.399467592593</v>
      </c>
      <c r="Q246" s="79" t="s">
        <v>428</v>
      </c>
      <c r="R246" s="79"/>
      <c r="S246" s="79"/>
      <c r="T246" s="79"/>
      <c r="U246" s="79"/>
      <c r="V246" s="82" t="s">
        <v>743</v>
      </c>
      <c r="W246" s="81">
        <v>43846.399467592593</v>
      </c>
      <c r="X246" s="85">
        <v>43846</v>
      </c>
      <c r="Y246" s="87" t="s">
        <v>974</v>
      </c>
      <c r="Z246" s="82" t="s">
        <v>1288</v>
      </c>
      <c r="AA246" s="79"/>
      <c r="AB246" s="79"/>
      <c r="AC246" s="87" t="s">
        <v>1602</v>
      </c>
      <c r="AD246" s="79"/>
      <c r="AE246" s="79" t="b">
        <v>0</v>
      </c>
      <c r="AF246" s="79">
        <v>0</v>
      </c>
      <c r="AG246" s="87" t="s">
        <v>1673</v>
      </c>
      <c r="AH246" s="79" t="b">
        <v>0</v>
      </c>
      <c r="AI246" s="79" t="s">
        <v>1678</v>
      </c>
      <c r="AJ246" s="79"/>
      <c r="AK246" s="87" t="s">
        <v>1673</v>
      </c>
      <c r="AL246" s="79" t="b">
        <v>0</v>
      </c>
      <c r="AM246" s="79">
        <v>3</v>
      </c>
      <c r="AN246" s="87" t="s">
        <v>1576</v>
      </c>
      <c r="AO246" s="79" t="s">
        <v>1681</v>
      </c>
      <c r="AP246" s="79" t="b">
        <v>0</v>
      </c>
      <c r="AQ246" s="87" t="s">
        <v>1576</v>
      </c>
      <c r="AR246" s="79" t="s">
        <v>176</v>
      </c>
      <c r="AS246" s="79">
        <v>0</v>
      </c>
      <c r="AT246" s="79">
        <v>0</v>
      </c>
      <c r="AU246" s="79"/>
      <c r="AV246" s="79"/>
      <c r="AW246" s="79"/>
      <c r="AX246" s="79"/>
      <c r="AY246" s="79"/>
      <c r="AZ246" s="79"/>
      <c r="BA246" s="79"/>
      <c r="BB246" s="79"/>
      <c r="BC246">
        <v>2</v>
      </c>
      <c r="BD246" s="78" t="str">
        <f>REPLACE(INDEX(GroupVertices[Group], MATCH(Edges27[[#This Row],[Vertex 1]],GroupVertices[Vertex],0)),1,1,"")</f>
        <v>3</v>
      </c>
      <c r="BE246" s="78" t="str">
        <f>REPLACE(INDEX(GroupVertices[Group], MATCH(Edges27[[#This Row],[Vertex 2]],GroupVertices[Vertex],0)),1,1,"")</f>
        <v>5</v>
      </c>
      <c r="BF246" s="48">
        <v>0</v>
      </c>
      <c r="BG246" s="49">
        <v>0</v>
      </c>
      <c r="BH246" s="48">
        <v>1</v>
      </c>
      <c r="BI246" s="49">
        <v>2.4390243902439024</v>
      </c>
      <c r="BJ246" s="48">
        <v>0</v>
      </c>
      <c r="BK246" s="49">
        <v>0</v>
      </c>
      <c r="BL246" s="48">
        <v>40</v>
      </c>
      <c r="BM246" s="49">
        <v>97.560975609756099</v>
      </c>
      <c r="BN246" s="48">
        <v>41</v>
      </c>
    </row>
    <row r="247" spans="1:66" x14ac:dyDescent="0.25">
      <c r="A247" s="64" t="s">
        <v>277</v>
      </c>
      <c r="B247" s="64" t="s">
        <v>299</v>
      </c>
      <c r="C247" s="65"/>
      <c r="D247" s="66"/>
      <c r="E247" s="67"/>
      <c r="F247" s="68"/>
      <c r="G247" s="65"/>
      <c r="H247" s="69"/>
      <c r="I247" s="70"/>
      <c r="J247" s="70"/>
      <c r="K247" s="34" t="s">
        <v>65</v>
      </c>
      <c r="L247" s="77">
        <v>327</v>
      </c>
      <c r="M247" s="77"/>
      <c r="N247" s="72"/>
      <c r="O247" s="79" t="s">
        <v>314</v>
      </c>
      <c r="P247" s="81">
        <v>43850.701516203706</v>
      </c>
      <c r="Q247" s="79" t="s">
        <v>398</v>
      </c>
      <c r="R247" s="82" t="s">
        <v>471</v>
      </c>
      <c r="S247" s="79" t="s">
        <v>496</v>
      </c>
      <c r="T247" s="79" t="s">
        <v>509</v>
      </c>
      <c r="U247" s="82" t="s">
        <v>651</v>
      </c>
      <c r="V247" s="82" t="s">
        <v>651</v>
      </c>
      <c r="W247" s="81">
        <v>43850.701516203706</v>
      </c>
      <c r="X247" s="85">
        <v>43850</v>
      </c>
      <c r="Y247" s="87" t="s">
        <v>975</v>
      </c>
      <c r="Z247" s="82" t="s">
        <v>1289</v>
      </c>
      <c r="AA247" s="79"/>
      <c r="AB247" s="79"/>
      <c r="AC247" s="87" t="s">
        <v>1603</v>
      </c>
      <c r="AD247" s="79"/>
      <c r="AE247" s="79" t="b">
        <v>0</v>
      </c>
      <c r="AF247" s="79">
        <v>2</v>
      </c>
      <c r="AG247" s="87" t="s">
        <v>1673</v>
      </c>
      <c r="AH247" s="79" t="b">
        <v>0</v>
      </c>
      <c r="AI247" s="79" t="s">
        <v>1678</v>
      </c>
      <c r="AJ247" s="79"/>
      <c r="AK247" s="87" t="s">
        <v>1673</v>
      </c>
      <c r="AL247" s="79" t="b">
        <v>0</v>
      </c>
      <c r="AM247" s="79">
        <v>2</v>
      </c>
      <c r="AN247" s="87" t="s">
        <v>1673</v>
      </c>
      <c r="AO247" s="79" t="s">
        <v>1684</v>
      </c>
      <c r="AP247" s="79" t="b">
        <v>0</v>
      </c>
      <c r="AQ247" s="87" t="s">
        <v>1603</v>
      </c>
      <c r="AR247" s="79" t="s">
        <v>176</v>
      </c>
      <c r="AS247" s="79">
        <v>0</v>
      </c>
      <c r="AT247" s="79">
        <v>0</v>
      </c>
      <c r="AU247" s="79"/>
      <c r="AV247" s="79"/>
      <c r="AW247" s="79"/>
      <c r="AX247" s="79"/>
      <c r="AY247" s="79"/>
      <c r="AZ247" s="79"/>
      <c r="BA247" s="79"/>
      <c r="BB247" s="79"/>
      <c r="BC247">
        <v>2</v>
      </c>
      <c r="BD247" s="78" t="str">
        <f>REPLACE(INDEX(GroupVertices[Group], MATCH(Edges27[[#This Row],[Vertex 1]],GroupVertices[Vertex],0)),1,1,"")</f>
        <v>1</v>
      </c>
      <c r="BE247" s="78" t="str">
        <f>REPLACE(INDEX(GroupVertices[Group], MATCH(Edges27[[#This Row],[Vertex 2]],GroupVertices[Vertex],0)),1,1,"")</f>
        <v>1</v>
      </c>
      <c r="BF247" s="48"/>
      <c r="BG247" s="49"/>
      <c r="BH247" s="48"/>
      <c r="BI247" s="49"/>
      <c r="BJ247" s="48"/>
      <c r="BK247" s="49"/>
      <c r="BL247" s="48"/>
      <c r="BM247" s="49"/>
      <c r="BN247" s="48"/>
    </row>
    <row r="248" spans="1:66" x14ac:dyDescent="0.25">
      <c r="A248" s="64" t="s">
        <v>277</v>
      </c>
      <c r="B248" s="64" t="s">
        <v>305</v>
      </c>
      <c r="C248" s="65"/>
      <c r="D248" s="66"/>
      <c r="E248" s="67"/>
      <c r="F248" s="68"/>
      <c r="G248" s="65"/>
      <c r="H248" s="69"/>
      <c r="I248" s="70"/>
      <c r="J248" s="70"/>
      <c r="K248" s="34" t="s">
        <v>65</v>
      </c>
      <c r="L248" s="77">
        <v>333</v>
      </c>
      <c r="M248" s="77"/>
      <c r="N248" s="72"/>
      <c r="O248" s="79" t="s">
        <v>314</v>
      </c>
      <c r="P248" s="81">
        <v>43850.493171296293</v>
      </c>
      <c r="Q248" s="79" t="s">
        <v>367</v>
      </c>
      <c r="R248" s="82" t="s">
        <v>483</v>
      </c>
      <c r="S248" s="79" t="s">
        <v>506</v>
      </c>
      <c r="T248" s="79" t="s">
        <v>547</v>
      </c>
      <c r="U248" s="82" t="s">
        <v>652</v>
      </c>
      <c r="V248" s="82" t="s">
        <v>652</v>
      </c>
      <c r="W248" s="81">
        <v>43850.493171296293</v>
      </c>
      <c r="X248" s="85">
        <v>43850</v>
      </c>
      <c r="Y248" s="87" t="s">
        <v>976</v>
      </c>
      <c r="Z248" s="82" t="s">
        <v>1290</v>
      </c>
      <c r="AA248" s="79"/>
      <c r="AB248" s="79"/>
      <c r="AC248" s="87" t="s">
        <v>1604</v>
      </c>
      <c r="AD248" s="79"/>
      <c r="AE248" s="79" t="b">
        <v>0</v>
      </c>
      <c r="AF248" s="79">
        <v>2</v>
      </c>
      <c r="AG248" s="87" t="s">
        <v>1673</v>
      </c>
      <c r="AH248" s="79" t="b">
        <v>0</v>
      </c>
      <c r="AI248" s="79" t="s">
        <v>1678</v>
      </c>
      <c r="AJ248" s="79"/>
      <c r="AK248" s="87" t="s">
        <v>1673</v>
      </c>
      <c r="AL248" s="79" t="b">
        <v>0</v>
      </c>
      <c r="AM248" s="79">
        <v>3</v>
      </c>
      <c r="AN248" s="87" t="s">
        <v>1673</v>
      </c>
      <c r="AO248" s="79" t="s">
        <v>1684</v>
      </c>
      <c r="AP248" s="79" t="b">
        <v>0</v>
      </c>
      <c r="AQ248" s="87" t="s">
        <v>1604</v>
      </c>
      <c r="AR248" s="79" t="s">
        <v>176</v>
      </c>
      <c r="AS248" s="79">
        <v>0</v>
      </c>
      <c r="AT248" s="79">
        <v>0</v>
      </c>
      <c r="AU248" s="79"/>
      <c r="AV248" s="79"/>
      <c r="AW248" s="79"/>
      <c r="AX248" s="79"/>
      <c r="AY248" s="79"/>
      <c r="AZ248" s="79"/>
      <c r="BA248" s="79"/>
      <c r="BB248" s="79"/>
      <c r="BC248">
        <v>1</v>
      </c>
      <c r="BD248" s="78" t="str">
        <f>REPLACE(INDEX(GroupVertices[Group], MATCH(Edges27[[#This Row],[Vertex 1]],GroupVertices[Vertex],0)),1,1,"")</f>
        <v>1</v>
      </c>
      <c r="BE248" s="78" t="str">
        <f>REPLACE(INDEX(GroupVertices[Group], MATCH(Edges27[[#This Row],[Vertex 2]],GroupVertices[Vertex],0)),1,1,"")</f>
        <v>3</v>
      </c>
      <c r="BF248" s="48">
        <v>0</v>
      </c>
      <c r="BG248" s="49">
        <v>0</v>
      </c>
      <c r="BH248" s="48">
        <v>0</v>
      </c>
      <c r="BI248" s="49">
        <v>0</v>
      </c>
      <c r="BJ248" s="48">
        <v>0</v>
      </c>
      <c r="BK248" s="49">
        <v>0</v>
      </c>
      <c r="BL248" s="48">
        <v>37</v>
      </c>
      <c r="BM248" s="49">
        <v>100</v>
      </c>
      <c r="BN248" s="48">
        <v>37</v>
      </c>
    </row>
    <row r="249" spans="1:66" x14ac:dyDescent="0.25">
      <c r="A249" s="64" t="s">
        <v>286</v>
      </c>
      <c r="B249" s="64" t="s">
        <v>305</v>
      </c>
      <c r="C249" s="65"/>
      <c r="D249" s="66"/>
      <c r="E249" s="67"/>
      <c r="F249" s="68"/>
      <c r="G249" s="65"/>
      <c r="H249" s="69"/>
      <c r="I249" s="70"/>
      <c r="J249" s="70"/>
      <c r="K249" s="34" t="s">
        <v>65</v>
      </c>
      <c r="L249" s="77">
        <v>334</v>
      </c>
      <c r="M249" s="77"/>
      <c r="N249" s="72"/>
      <c r="O249" s="79" t="s">
        <v>315</v>
      </c>
      <c r="P249" s="81">
        <v>43850.576377314814</v>
      </c>
      <c r="Q249" s="79" t="s">
        <v>367</v>
      </c>
      <c r="R249" s="79"/>
      <c r="S249" s="79"/>
      <c r="T249" s="79" t="s">
        <v>528</v>
      </c>
      <c r="U249" s="79"/>
      <c r="V249" s="82" t="s">
        <v>743</v>
      </c>
      <c r="W249" s="81">
        <v>43850.576377314814</v>
      </c>
      <c r="X249" s="85">
        <v>43850</v>
      </c>
      <c r="Y249" s="87" t="s">
        <v>977</v>
      </c>
      <c r="Z249" s="82" t="s">
        <v>1291</v>
      </c>
      <c r="AA249" s="79"/>
      <c r="AB249" s="79"/>
      <c r="AC249" s="87" t="s">
        <v>1605</v>
      </c>
      <c r="AD249" s="79"/>
      <c r="AE249" s="79" t="b">
        <v>0</v>
      </c>
      <c r="AF249" s="79">
        <v>0</v>
      </c>
      <c r="AG249" s="87" t="s">
        <v>1673</v>
      </c>
      <c r="AH249" s="79" t="b">
        <v>0</v>
      </c>
      <c r="AI249" s="79" t="s">
        <v>1678</v>
      </c>
      <c r="AJ249" s="79"/>
      <c r="AK249" s="87" t="s">
        <v>1673</v>
      </c>
      <c r="AL249" s="79" t="b">
        <v>0</v>
      </c>
      <c r="AM249" s="79">
        <v>3</v>
      </c>
      <c r="AN249" s="87" t="s">
        <v>1604</v>
      </c>
      <c r="AO249" s="79" t="s">
        <v>1681</v>
      </c>
      <c r="AP249" s="79" t="b">
        <v>0</v>
      </c>
      <c r="AQ249" s="87" t="s">
        <v>1604</v>
      </c>
      <c r="AR249" s="79" t="s">
        <v>176</v>
      </c>
      <c r="AS249" s="79">
        <v>0</v>
      </c>
      <c r="AT249" s="79">
        <v>0</v>
      </c>
      <c r="AU249" s="79"/>
      <c r="AV249" s="79"/>
      <c r="AW249" s="79"/>
      <c r="AX249" s="79"/>
      <c r="AY249" s="79"/>
      <c r="AZ249" s="79"/>
      <c r="BA249" s="79"/>
      <c r="BB249" s="79"/>
      <c r="BC249">
        <v>1</v>
      </c>
      <c r="BD249" s="78" t="str">
        <f>REPLACE(INDEX(GroupVertices[Group], MATCH(Edges27[[#This Row],[Vertex 1]],GroupVertices[Vertex],0)),1,1,"")</f>
        <v>3</v>
      </c>
      <c r="BE249" s="78" t="str">
        <f>REPLACE(INDEX(GroupVertices[Group], MATCH(Edges27[[#This Row],[Vertex 2]],GroupVertices[Vertex],0)),1,1,"")</f>
        <v>3</v>
      </c>
      <c r="BF249" s="48">
        <v>0</v>
      </c>
      <c r="BG249" s="49">
        <v>0</v>
      </c>
      <c r="BH249" s="48">
        <v>0</v>
      </c>
      <c r="BI249" s="49">
        <v>0</v>
      </c>
      <c r="BJ249" s="48">
        <v>0</v>
      </c>
      <c r="BK249" s="49">
        <v>0</v>
      </c>
      <c r="BL249" s="48">
        <v>37</v>
      </c>
      <c r="BM249" s="49">
        <v>100</v>
      </c>
      <c r="BN249" s="48">
        <v>37</v>
      </c>
    </row>
    <row r="250" spans="1:66" x14ac:dyDescent="0.25">
      <c r="A250" s="64" t="s">
        <v>277</v>
      </c>
      <c r="B250" s="64" t="s">
        <v>301</v>
      </c>
      <c r="C250" s="65"/>
      <c r="D250" s="66"/>
      <c r="E250" s="67"/>
      <c r="F250" s="68"/>
      <c r="G250" s="65"/>
      <c r="H250" s="69"/>
      <c r="I250" s="70"/>
      <c r="J250" s="70"/>
      <c r="K250" s="34" t="s">
        <v>65</v>
      </c>
      <c r="L250" s="77">
        <v>335</v>
      </c>
      <c r="M250" s="77"/>
      <c r="N250" s="72"/>
      <c r="O250" s="79" t="s">
        <v>314</v>
      </c>
      <c r="P250" s="81">
        <v>43846.391157407408</v>
      </c>
      <c r="Q250" s="79" t="s">
        <v>397</v>
      </c>
      <c r="R250" s="79"/>
      <c r="S250" s="79"/>
      <c r="T250" s="79" t="s">
        <v>509</v>
      </c>
      <c r="U250" s="82" t="s">
        <v>653</v>
      </c>
      <c r="V250" s="82" t="s">
        <v>653</v>
      </c>
      <c r="W250" s="81">
        <v>43846.391157407408</v>
      </c>
      <c r="X250" s="85">
        <v>43846</v>
      </c>
      <c r="Y250" s="87" t="s">
        <v>978</v>
      </c>
      <c r="Z250" s="82" t="s">
        <v>1292</v>
      </c>
      <c r="AA250" s="79"/>
      <c r="AB250" s="79"/>
      <c r="AC250" s="87" t="s">
        <v>1606</v>
      </c>
      <c r="AD250" s="79"/>
      <c r="AE250" s="79" t="b">
        <v>0</v>
      </c>
      <c r="AF250" s="79">
        <v>4</v>
      </c>
      <c r="AG250" s="87" t="s">
        <v>1673</v>
      </c>
      <c r="AH250" s="79" t="b">
        <v>0</v>
      </c>
      <c r="AI250" s="79" t="s">
        <v>1678</v>
      </c>
      <c r="AJ250" s="79"/>
      <c r="AK250" s="87" t="s">
        <v>1673</v>
      </c>
      <c r="AL250" s="79" t="b">
        <v>0</v>
      </c>
      <c r="AM250" s="79">
        <v>3</v>
      </c>
      <c r="AN250" s="87" t="s">
        <v>1673</v>
      </c>
      <c r="AO250" s="79" t="s">
        <v>1679</v>
      </c>
      <c r="AP250" s="79" t="b">
        <v>0</v>
      </c>
      <c r="AQ250" s="87" t="s">
        <v>1606</v>
      </c>
      <c r="AR250" s="79" t="s">
        <v>176</v>
      </c>
      <c r="AS250" s="79">
        <v>0</v>
      </c>
      <c r="AT250" s="79">
        <v>0</v>
      </c>
      <c r="AU250" s="79"/>
      <c r="AV250" s="79"/>
      <c r="AW250" s="79"/>
      <c r="AX250" s="79"/>
      <c r="AY250" s="79"/>
      <c r="AZ250" s="79"/>
      <c r="BA250" s="79"/>
      <c r="BB250" s="79"/>
      <c r="BC250">
        <v>3</v>
      </c>
      <c r="BD250" s="78" t="str">
        <f>REPLACE(INDEX(GroupVertices[Group], MATCH(Edges27[[#This Row],[Vertex 1]],GroupVertices[Vertex],0)),1,1,"")</f>
        <v>1</v>
      </c>
      <c r="BE250" s="78" t="str">
        <f>REPLACE(INDEX(GroupVertices[Group], MATCH(Edges27[[#This Row],[Vertex 2]],GroupVertices[Vertex],0)),1,1,"")</f>
        <v>1</v>
      </c>
      <c r="BF250" s="48">
        <v>0</v>
      </c>
      <c r="BG250" s="49">
        <v>0</v>
      </c>
      <c r="BH250" s="48">
        <v>0</v>
      </c>
      <c r="BI250" s="49">
        <v>0</v>
      </c>
      <c r="BJ250" s="48">
        <v>0</v>
      </c>
      <c r="BK250" s="49">
        <v>0</v>
      </c>
      <c r="BL250" s="48">
        <v>38</v>
      </c>
      <c r="BM250" s="49">
        <v>100</v>
      </c>
      <c r="BN250" s="48">
        <v>38</v>
      </c>
    </row>
    <row r="251" spans="1:66" x14ac:dyDescent="0.25">
      <c r="A251" s="64" t="s">
        <v>277</v>
      </c>
      <c r="B251" s="64" t="s">
        <v>301</v>
      </c>
      <c r="C251" s="65"/>
      <c r="D251" s="66"/>
      <c r="E251" s="67"/>
      <c r="F251" s="68"/>
      <c r="G251" s="65"/>
      <c r="H251" s="69"/>
      <c r="I251" s="70"/>
      <c r="J251" s="70"/>
      <c r="K251" s="34" t="s">
        <v>65</v>
      </c>
      <c r="L251" s="77">
        <v>337</v>
      </c>
      <c r="M251" s="77"/>
      <c r="N251" s="72"/>
      <c r="O251" s="79" t="s">
        <v>314</v>
      </c>
      <c r="P251" s="81">
        <v>43851.481631944444</v>
      </c>
      <c r="Q251" s="79" t="s">
        <v>368</v>
      </c>
      <c r="R251" s="79"/>
      <c r="S251" s="79"/>
      <c r="T251" s="79" t="s">
        <v>515</v>
      </c>
      <c r="U251" s="82" t="s">
        <v>654</v>
      </c>
      <c r="V251" s="82" t="s">
        <v>654</v>
      </c>
      <c r="W251" s="81">
        <v>43851.481631944444</v>
      </c>
      <c r="X251" s="85">
        <v>43851</v>
      </c>
      <c r="Y251" s="87" t="s">
        <v>979</v>
      </c>
      <c r="Z251" s="82" t="s">
        <v>1293</v>
      </c>
      <c r="AA251" s="79"/>
      <c r="AB251" s="79"/>
      <c r="AC251" s="87" t="s">
        <v>1607</v>
      </c>
      <c r="AD251" s="79"/>
      <c r="AE251" s="79" t="b">
        <v>0</v>
      </c>
      <c r="AF251" s="79">
        <v>6</v>
      </c>
      <c r="AG251" s="87" t="s">
        <v>1673</v>
      </c>
      <c r="AH251" s="79" t="b">
        <v>0</v>
      </c>
      <c r="AI251" s="79" t="s">
        <v>1678</v>
      </c>
      <c r="AJ251" s="79"/>
      <c r="AK251" s="87" t="s">
        <v>1673</v>
      </c>
      <c r="AL251" s="79" t="b">
        <v>0</v>
      </c>
      <c r="AM251" s="79">
        <v>2</v>
      </c>
      <c r="AN251" s="87" t="s">
        <v>1673</v>
      </c>
      <c r="AO251" s="79" t="s">
        <v>1679</v>
      </c>
      <c r="AP251" s="79" t="b">
        <v>0</v>
      </c>
      <c r="AQ251" s="87" t="s">
        <v>1607</v>
      </c>
      <c r="AR251" s="79" t="s">
        <v>176</v>
      </c>
      <c r="AS251" s="79">
        <v>0</v>
      </c>
      <c r="AT251" s="79">
        <v>0</v>
      </c>
      <c r="AU251" s="79"/>
      <c r="AV251" s="79"/>
      <c r="AW251" s="79"/>
      <c r="AX251" s="79"/>
      <c r="AY251" s="79"/>
      <c r="AZ251" s="79"/>
      <c r="BA251" s="79"/>
      <c r="BB251" s="79"/>
      <c r="BC251">
        <v>3</v>
      </c>
      <c r="BD251" s="78" t="str">
        <f>REPLACE(INDEX(GroupVertices[Group], MATCH(Edges27[[#This Row],[Vertex 1]],GroupVertices[Vertex],0)),1,1,"")</f>
        <v>1</v>
      </c>
      <c r="BE251" s="78" t="str">
        <f>REPLACE(INDEX(GroupVertices[Group], MATCH(Edges27[[#This Row],[Vertex 2]],GroupVertices[Vertex],0)),1,1,"")</f>
        <v>1</v>
      </c>
      <c r="BF251" s="48"/>
      <c r="BG251" s="49"/>
      <c r="BH251" s="48"/>
      <c r="BI251" s="49"/>
      <c r="BJ251" s="48"/>
      <c r="BK251" s="49"/>
      <c r="BL251" s="48"/>
      <c r="BM251" s="49"/>
      <c r="BN251" s="48"/>
    </row>
    <row r="252" spans="1:66" x14ac:dyDescent="0.25">
      <c r="A252" s="64" t="s">
        <v>286</v>
      </c>
      <c r="B252" s="64" t="s">
        <v>301</v>
      </c>
      <c r="C252" s="65"/>
      <c r="D252" s="66"/>
      <c r="E252" s="67"/>
      <c r="F252" s="68"/>
      <c r="G252" s="65"/>
      <c r="H252" s="69"/>
      <c r="I252" s="70"/>
      <c r="J252" s="70"/>
      <c r="K252" s="34" t="s">
        <v>65</v>
      </c>
      <c r="L252" s="77">
        <v>339</v>
      </c>
      <c r="M252" s="77"/>
      <c r="N252" s="72"/>
      <c r="O252" s="79" t="s">
        <v>315</v>
      </c>
      <c r="P252" s="81">
        <v>43851.489814814813</v>
      </c>
      <c r="Q252" s="79" t="s">
        <v>368</v>
      </c>
      <c r="R252" s="79"/>
      <c r="S252" s="79"/>
      <c r="T252" s="79" t="s">
        <v>528</v>
      </c>
      <c r="U252" s="79"/>
      <c r="V252" s="82" t="s">
        <v>743</v>
      </c>
      <c r="W252" s="81">
        <v>43851.489814814813</v>
      </c>
      <c r="X252" s="85">
        <v>43851</v>
      </c>
      <c r="Y252" s="87" t="s">
        <v>980</v>
      </c>
      <c r="Z252" s="82" t="s">
        <v>1294</v>
      </c>
      <c r="AA252" s="79"/>
      <c r="AB252" s="79"/>
      <c r="AC252" s="87" t="s">
        <v>1608</v>
      </c>
      <c r="AD252" s="79"/>
      <c r="AE252" s="79" t="b">
        <v>0</v>
      </c>
      <c r="AF252" s="79">
        <v>0</v>
      </c>
      <c r="AG252" s="87" t="s">
        <v>1673</v>
      </c>
      <c r="AH252" s="79" t="b">
        <v>0</v>
      </c>
      <c r="AI252" s="79" t="s">
        <v>1678</v>
      </c>
      <c r="AJ252" s="79"/>
      <c r="AK252" s="87" t="s">
        <v>1673</v>
      </c>
      <c r="AL252" s="79" t="b">
        <v>0</v>
      </c>
      <c r="AM252" s="79">
        <v>2</v>
      </c>
      <c r="AN252" s="87" t="s">
        <v>1607</v>
      </c>
      <c r="AO252" s="79" t="s">
        <v>1681</v>
      </c>
      <c r="AP252" s="79" t="b">
        <v>0</v>
      </c>
      <c r="AQ252" s="87" t="s">
        <v>1607</v>
      </c>
      <c r="AR252" s="79" t="s">
        <v>176</v>
      </c>
      <c r="AS252" s="79">
        <v>0</v>
      </c>
      <c r="AT252" s="79">
        <v>0</v>
      </c>
      <c r="AU252" s="79"/>
      <c r="AV252" s="79"/>
      <c r="AW252" s="79"/>
      <c r="AX252" s="79"/>
      <c r="AY252" s="79"/>
      <c r="AZ252" s="79"/>
      <c r="BA252" s="79"/>
      <c r="BB252" s="79"/>
      <c r="BC252">
        <v>2</v>
      </c>
      <c r="BD252" s="78" t="str">
        <f>REPLACE(INDEX(GroupVertices[Group], MATCH(Edges27[[#This Row],[Vertex 1]],GroupVertices[Vertex],0)),1,1,"")</f>
        <v>3</v>
      </c>
      <c r="BE252" s="78" t="str">
        <f>REPLACE(INDEX(GroupVertices[Group], MATCH(Edges27[[#This Row],[Vertex 2]],GroupVertices[Vertex],0)),1,1,"")</f>
        <v>1</v>
      </c>
      <c r="BF252" s="48"/>
      <c r="BG252" s="49"/>
      <c r="BH252" s="48"/>
      <c r="BI252" s="49"/>
      <c r="BJ252" s="48"/>
      <c r="BK252" s="49"/>
      <c r="BL252" s="48"/>
      <c r="BM252" s="49"/>
      <c r="BN252" s="48"/>
    </row>
    <row r="253" spans="1:66" x14ac:dyDescent="0.25">
      <c r="A253" s="64" t="s">
        <v>272</v>
      </c>
      <c r="B253" s="64" t="s">
        <v>277</v>
      </c>
      <c r="C253" s="65"/>
      <c r="D253" s="66"/>
      <c r="E253" s="67"/>
      <c r="F253" s="68"/>
      <c r="G253" s="65"/>
      <c r="H253" s="69"/>
      <c r="I253" s="70"/>
      <c r="J253" s="70"/>
      <c r="K253" s="34" t="s">
        <v>66</v>
      </c>
      <c r="L253" s="77">
        <v>342</v>
      </c>
      <c r="M253" s="77"/>
      <c r="N253" s="72"/>
      <c r="O253" s="79" t="s">
        <v>315</v>
      </c>
      <c r="P253" s="81">
        <v>43846.410821759258</v>
      </c>
      <c r="Q253" s="79" t="s">
        <v>390</v>
      </c>
      <c r="R253" s="79"/>
      <c r="S253" s="79"/>
      <c r="T253" s="79"/>
      <c r="U253" s="79"/>
      <c r="V253" s="82" t="s">
        <v>730</v>
      </c>
      <c r="W253" s="81">
        <v>43846.410821759258</v>
      </c>
      <c r="X253" s="85">
        <v>43846</v>
      </c>
      <c r="Y253" s="87" t="s">
        <v>981</v>
      </c>
      <c r="Z253" s="82" t="s">
        <v>1295</v>
      </c>
      <c r="AA253" s="79"/>
      <c r="AB253" s="79"/>
      <c r="AC253" s="87" t="s">
        <v>1609</v>
      </c>
      <c r="AD253" s="79"/>
      <c r="AE253" s="79" t="b">
        <v>0</v>
      </c>
      <c r="AF253" s="79">
        <v>0</v>
      </c>
      <c r="AG253" s="87" t="s">
        <v>1673</v>
      </c>
      <c r="AH253" s="79" t="b">
        <v>0</v>
      </c>
      <c r="AI253" s="79" t="s">
        <v>1678</v>
      </c>
      <c r="AJ253" s="79"/>
      <c r="AK253" s="87" t="s">
        <v>1673</v>
      </c>
      <c r="AL253" s="79" t="b">
        <v>0</v>
      </c>
      <c r="AM253" s="79">
        <v>1</v>
      </c>
      <c r="AN253" s="87" t="s">
        <v>1475</v>
      </c>
      <c r="AO253" s="79" t="s">
        <v>1679</v>
      </c>
      <c r="AP253" s="79" t="b">
        <v>0</v>
      </c>
      <c r="AQ253" s="87" t="s">
        <v>1475</v>
      </c>
      <c r="AR253" s="79" t="s">
        <v>176</v>
      </c>
      <c r="AS253" s="79">
        <v>0</v>
      </c>
      <c r="AT253" s="79">
        <v>0</v>
      </c>
      <c r="AU253" s="79"/>
      <c r="AV253" s="79"/>
      <c r="AW253" s="79"/>
      <c r="AX253" s="79"/>
      <c r="AY253" s="79"/>
      <c r="AZ253" s="79"/>
      <c r="BA253" s="79"/>
      <c r="BB253" s="79"/>
      <c r="BC253">
        <v>6</v>
      </c>
      <c r="BD253" s="78" t="str">
        <f>REPLACE(INDEX(GroupVertices[Group], MATCH(Edges27[[#This Row],[Vertex 1]],GroupVertices[Vertex],0)),1,1,"")</f>
        <v>2</v>
      </c>
      <c r="BE253" s="78" t="str">
        <f>REPLACE(INDEX(GroupVertices[Group], MATCH(Edges27[[#This Row],[Vertex 2]],GroupVertices[Vertex],0)),1,1,"")</f>
        <v>1</v>
      </c>
      <c r="BF253" s="48">
        <v>0</v>
      </c>
      <c r="BG253" s="49">
        <v>0</v>
      </c>
      <c r="BH253" s="48">
        <v>0</v>
      </c>
      <c r="BI253" s="49">
        <v>0</v>
      </c>
      <c r="BJ253" s="48">
        <v>0</v>
      </c>
      <c r="BK253" s="49">
        <v>0</v>
      </c>
      <c r="BL253" s="48">
        <v>36</v>
      </c>
      <c r="BM253" s="49">
        <v>100</v>
      </c>
      <c r="BN253" s="48">
        <v>36</v>
      </c>
    </row>
    <row r="254" spans="1:66" x14ac:dyDescent="0.25">
      <c r="A254" s="64" t="s">
        <v>272</v>
      </c>
      <c r="B254" s="64" t="s">
        <v>277</v>
      </c>
      <c r="C254" s="65"/>
      <c r="D254" s="66"/>
      <c r="E254" s="67"/>
      <c r="F254" s="68"/>
      <c r="G254" s="65"/>
      <c r="H254" s="69"/>
      <c r="I254" s="70"/>
      <c r="J254" s="70"/>
      <c r="K254" s="34" t="s">
        <v>66</v>
      </c>
      <c r="L254" s="77">
        <v>343</v>
      </c>
      <c r="M254" s="77"/>
      <c r="N254" s="72"/>
      <c r="O254" s="79" t="s">
        <v>315</v>
      </c>
      <c r="P254" s="81">
        <v>43846.790324074071</v>
      </c>
      <c r="Q254" s="79" t="s">
        <v>357</v>
      </c>
      <c r="R254" s="79"/>
      <c r="S254" s="79"/>
      <c r="T254" s="79" t="s">
        <v>548</v>
      </c>
      <c r="U254" s="79"/>
      <c r="V254" s="82" t="s">
        <v>730</v>
      </c>
      <c r="W254" s="81">
        <v>43846.790324074071</v>
      </c>
      <c r="X254" s="85">
        <v>43846</v>
      </c>
      <c r="Y254" s="87" t="s">
        <v>982</v>
      </c>
      <c r="Z254" s="82" t="s">
        <v>1296</v>
      </c>
      <c r="AA254" s="79"/>
      <c r="AB254" s="79"/>
      <c r="AC254" s="87" t="s">
        <v>1610</v>
      </c>
      <c r="AD254" s="79"/>
      <c r="AE254" s="79" t="b">
        <v>0</v>
      </c>
      <c r="AF254" s="79">
        <v>0</v>
      </c>
      <c r="AG254" s="87" t="s">
        <v>1673</v>
      </c>
      <c r="AH254" s="79" t="b">
        <v>0</v>
      </c>
      <c r="AI254" s="79" t="s">
        <v>1678</v>
      </c>
      <c r="AJ254" s="79"/>
      <c r="AK254" s="87" t="s">
        <v>1673</v>
      </c>
      <c r="AL254" s="79" t="b">
        <v>0</v>
      </c>
      <c r="AM254" s="79">
        <v>1</v>
      </c>
      <c r="AN254" s="87" t="s">
        <v>1416</v>
      </c>
      <c r="AO254" s="79" t="s">
        <v>1682</v>
      </c>
      <c r="AP254" s="79" t="b">
        <v>0</v>
      </c>
      <c r="AQ254" s="87" t="s">
        <v>1416</v>
      </c>
      <c r="AR254" s="79" t="s">
        <v>176</v>
      </c>
      <c r="AS254" s="79">
        <v>0</v>
      </c>
      <c r="AT254" s="79">
        <v>0</v>
      </c>
      <c r="AU254" s="79"/>
      <c r="AV254" s="79"/>
      <c r="AW254" s="79"/>
      <c r="AX254" s="79"/>
      <c r="AY254" s="79"/>
      <c r="AZ254" s="79"/>
      <c r="BA254" s="79"/>
      <c r="BB254" s="79"/>
      <c r="BC254">
        <v>6</v>
      </c>
      <c r="BD254" s="78" t="str">
        <f>REPLACE(INDEX(GroupVertices[Group], MATCH(Edges27[[#This Row],[Vertex 1]],GroupVertices[Vertex],0)),1,1,"")</f>
        <v>2</v>
      </c>
      <c r="BE254" s="78" t="str">
        <f>REPLACE(INDEX(GroupVertices[Group], MATCH(Edges27[[#This Row],[Vertex 2]],GroupVertices[Vertex],0)),1,1,"")</f>
        <v>1</v>
      </c>
      <c r="BF254" s="48">
        <v>0</v>
      </c>
      <c r="BG254" s="49">
        <v>0</v>
      </c>
      <c r="BH254" s="48">
        <v>0</v>
      </c>
      <c r="BI254" s="49">
        <v>0</v>
      </c>
      <c r="BJ254" s="48">
        <v>0</v>
      </c>
      <c r="BK254" s="49">
        <v>0</v>
      </c>
      <c r="BL254" s="48">
        <v>38</v>
      </c>
      <c r="BM254" s="49">
        <v>100</v>
      </c>
      <c r="BN254" s="48">
        <v>38</v>
      </c>
    </row>
    <row r="255" spans="1:66" x14ac:dyDescent="0.25">
      <c r="A255" s="64" t="s">
        <v>272</v>
      </c>
      <c r="B255" s="64" t="s">
        <v>277</v>
      </c>
      <c r="C255" s="65"/>
      <c r="D255" s="66"/>
      <c r="E255" s="67"/>
      <c r="F255" s="68"/>
      <c r="G255" s="65"/>
      <c r="H255" s="69"/>
      <c r="I255" s="70"/>
      <c r="J255" s="70"/>
      <c r="K255" s="34" t="s">
        <v>66</v>
      </c>
      <c r="L255" s="77">
        <v>344</v>
      </c>
      <c r="M255" s="77"/>
      <c r="N255" s="72"/>
      <c r="O255" s="79" t="s">
        <v>315</v>
      </c>
      <c r="P255" s="81">
        <v>43850.438263888886</v>
      </c>
      <c r="Q255" s="79" t="s">
        <v>333</v>
      </c>
      <c r="R255" s="79"/>
      <c r="S255" s="79"/>
      <c r="T255" s="79" t="s">
        <v>514</v>
      </c>
      <c r="U255" s="79"/>
      <c r="V255" s="82" t="s">
        <v>730</v>
      </c>
      <c r="W255" s="81">
        <v>43850.438263888886</v>
      </c>
      <c r="X255" s="85">
        <v>43850</v>
      </c>
      <c r="Y255" s="87" t="s">
        <v>983</v>
      </c>
      <c r="Z255" s="82" t="s">
        <v>1297</v>
      </c>
      <c r="AA255" s="79"/>
      <c r="AB255" s="79"/>
      <c r="AC255" s="87" t="s">
        <v>1611</v>
      </c>
      <c r="AD255" s="79"/>
      <c r="AE255" s="79" t="b">
        <v>0</v>
      </c>
      <c r="AF255" s="79">
        <v>0</v>
      </c>
      <c r="AG255" s="87" t="s">
        <v>1673</v>
      </c>
      <c r="AH255" s="79" t="b">
        <v>0</v>
      </c>
      <c r="AI255" s="79" t="s">
        <v>1678</v>
      </c>
      <c r="AJ255" s="79"/>
      <c r="AK255" s="87" t="s">
        <v>1673</v>
      </c>
      <c r="AL255" s="79" t="b">
        <v>0</v>
      </c>
      <c r="AM255" s="79">
        <v>4</v>
      </c>
      <c r="AN255" s="87" t="s">
        <v>1386</v>
      </c>
      <c r="AO255" s="79" t="s">
        <v>1679</v>
      </c>
      <c r="AP255" s="79" t="b">
        <v>0</v>
      </c>
      <c r="AQ255" s="87" t="s">
        <v>1386</v>
      </c>
      <c r="AR255" s="79" t="s">
        <v>176</v>
      </c>
      <c r="AS255" s="79">
        <v>0</v>
      </c>
      <c r="AT255" s="79">
        <v>0</v>
      </c>
      <c r="AU255" s="79"/>
      <c r="AV255" s="79"/>
      <c r="AW255" s="79"/>
      <c r="AX255" s="79"/>
      <c r="AY255" s="79"/>
      <c r="AZ255" s="79"/>
      <c r="BA255" s="79"/>
      <c r="BB255" s="79"/>
      <c r="BC255">
        <v>6</v>
      </c>
      <c r="BD255" s="78" t="str">
        <f>REPLACE(INDEX(GroupVertices[Group], MATCH(Edges27[[#This Row],[Vertex 1]],GroupVertices[Vertex],0)),1,1,"")</f>
        <v>2</v>
      </c>
      <c r="BE255" s="78" t="str">
        <f>REPLACE(INDEX(GroupVertices[Group], MATCH(Edges27[[#This Row],[Vertex 2]],GroupVertices[Vertex],0)),1,1,"")</f>
        <v>1</v>
      </c>
      <c r="BF255" s="48">
        <v>0</v>
      </c>
      <c r="BG255" s="49">
        <v>0</v>
      </c>
      <c r="BH255" s="48">
        <v>0</v>
      </c>
      <c r="BI255" s="49">
        <v>0</v>
      </c>
      <c r="BJ255" s="48">
        <v>0</v>
      </c>
      <c r="BK255" s="49">
        <v>0</v>
      </c>
      <c r="BL255" s="48">
        <v>11</v>
      </c>
      <c r="BM255" s="49">
        <v>100</v>
      </c>
      <c r="BN255" s="48">
        <v>11</v>
      </c>
    </row>
    <row r="256" spans="1:66" x14ac:dyDescent="0.25">
      <c r="A256" s="64" t="s">
        <v>272</v>
      </c>
      <c r="B256" s="64" t="s">
        <v>277</v>
      </c>
      <c r="C256" s="65"/>
      <c r="D256" s="66"/>
      <c r="E256" s="67"/>
      <c r="F256" s="68"/>
      <c r="G256" s="65"/>
      <c r="H256" s="69"/>
      <c r="I256" s="70"/>
      <c r="J256" s="70"/>
      <c r="K256" s="34" t="s">
        <v>66</v>
      </c>
      <c r="L256" s="77">
        <v>345</v>
      </c>
      <c r="M256" s="77"/>
      <c r="N256" s="72"/>
      <c r="O256" s="79" t="s">
        <v>313</v>
      </c>
      <c r="P256" s="81">
        <v>43850.439085648148</v>
      </c>
      <c r="Q256" s="79" t="s">
        <v>365</v>
      </c>
      <c r="R256" s="79"/>
      <c r="S256" s="79"/>
      <c r="T256" s="79" t="s">
        <v>515</v>
      </c>
      <c r="U256" s="79"/>
      <c r="V256" s="82" t="s">
        <v>730</v>
      </c>
      <c r="W256" s="81">
        <v>43850.439085648148</v>
      </c>
      <c r="X256" s="85">
        <v>43850</v>
      </c>
      <c r="Y256" s="87" t="s">
        <v>984</v>
      </c>
      <c r="Z256" s="82" t="s">
        <v>1298</v>
      </c>
      <c r="AA256" s="79"/>
      <c r="AB256" s="79"/>
      <c r="AC256" s="87" t="s">
        <v>1612</v>
      </c>
      <c r="AD256" s="79"/>
      <c r="AE256" s="79" t="b">
        <v>0</v>
      </c>
      <c r="AF256" s="79">
        <v>0</v>
      </c>
      <c r="AG256" s="87" t="s">
        <v>1673</v>
      </c>
      <c r="AH256" s="79" t="b">
        <v>0</v>
      </c>
      <c r="AI256" s="79" t="s">
        <v>1678</v>
      </c>
      <c r="AJ256" s="79"/>
      <c r="AK256" s="87" t="s">
        <v>1673</v>
      </c>
      <c r="AL256" s="79" t="b">
        <v>0</v>
      </c>
      <c r="AM256" s="79">
        <v>4</v>
      </c>
      <c r="AN256" s="87" t="s">
        <v>1639</v>
      </c>
      <c r="AO256" s="79" t="s">
        <v>1679</v>
      </c>
      <c r="AP256" s="79" t="b">
        <v>0</v>
      </c>
      <c r="AQ256" s="87" t="s">
        <v>1639</v>
      </c>
      <c r="AR256" s="79" t="s">
        <v>176</v>
      </c>
      <c r="AS256" s="79">
        <v>0</v>
      </c>
      <c r="AT256" s="79">
        <v>0</v>
      </c>
      <c r="AU256" s="79"/>
      <c r="AV256" s="79"/>
      <c r="AW256" s="79"/>
      <c r="AX256" s="79"/>
      <c r="AY256" s="79"/>
      <c r="AZ256" s="79"/>
      <c r="BA256" s="79"/>
      <c r="BB256" s="79"/>
      <c r="BC256">
        <v>1</v>
      </c>
      <c r="BD256" s="78" t="str">
        <f>REPLACE(INDEX(GroupVertices[Group], MATCH(Edges27[[#This Row],[Vertex 1]],GroupVertices[Vertex],0)),1,1,"")</f>
        <v>2</v>
      </c>
      <c r="BE256" s="78" t="str">
        <f>REPLACE(INDEX(GroupVertices[Group], MATCH(Edges27[[#This Row],[Vertex 2]],GroupVertices[Vertex],0)),1,1,"")</f>
        <v>1</v>
      </c>
      <c r="BF256" s="48">
        <v>0</v>
      </c>
      <c r="BG256" s="49">
        <v>0</v>
      </c>
      <c r="BH256" s="48">
        <v>0</v>
      </c>
      <c r="BI256" s="49">
        <v>0</v>
      </c>
      <c r="BJ256" s="48">
        <v>0</v>
      </c>
      <c r="BK256" s="49">
        <v>0</v>
      </c>
      <c r="BL256" s="48">
        <v>31</v>
      </c>
      <c r="BM256" s="49">
        <v>100</v>
      </c>
      <c r="BN256" s="48">
        <v>31</v>
      </c>
    </row>
    <row r="257" spans="1:66" x14ac:dyDescent="0.25">
      <c r="A257" s="64" t="s">
        <v>272</v>
      </c>
      <c r="B257" s="64" t="s">
        <v>277</v>
      </c>
      <c r="C257" s="65"/>
      <c r="D257" s="66"/>
      <c r="E257" s="67"/>
      <c r="F257" s="68"/>
      <c r="G257" s="65"/>
      <c r="H257" s="69"/>
      <c r="I257" s="70"/>
      <c r="J257" s="70"/>
      <c r="K257" s="34" t="s">
        <v>66</v>
      </c>
      <c r="L257" s="77">
        <v>346</v>
      </c>
      <c r="M257" s="77"/>
      <c r="N257" s="72"/>
      <c r="O257" s="79" t="s">
        <v>315</v>
      </c>
      <c r="P257" s="81">
        <v>43851.455046296294</v>
      </c>
      <c r="Q257" s="79" t="s">
        <v>345</v>
      </c>
      <c r="R257" s="79"/>
      <c r="S257" s="79"/>
      <c r="T257" s="79" t="s">
        <v>518</v>
      </c>
      <c r="U257" s="79"/>
      <c r="V257" s="82" t="s">
        <v>730</v>
      </c>
      <c r="W257" s="81">
        <v>43851.455046296294</v>
      </c>
      <c r="X257" s="85">
        <v>43851</v>
      </c>
      <c r="Y257" s="87" t="s">
        <v>985</v>
      </c>
      <c r="Z257" s="82" t="s">
        <v>1299</v>
      </c>
      <c r="AA257" s="79"/>
      <c r="AB257" s="79"/>
      <c r="AC257" s="87" t="s">
        <v>1613</v>
      </c>
      <c r="AD257" s="79"/>
      <c r="AE257" s="79" t="b">
        <v>0</v>
      </c>
      <c r="AF257" s="79">
        <v>0</v>
      </c>
      <c r="AG257" s="87" t="s">
        <v>1673</v>
      </c>
      <c r="AH257" s="79" t="b">
        <v>0</v>
      </c>
      <c r="AI257" s="79" t="s">
        <v>1678</v>
      </c>
      <c r="AJ257" s="79"/>
      <c r="AK257" s="87" t="s">
        <v>1673</v>
      </c>
      <c r="AL257" s="79" t="b">
        <v>0</v>
      </c>
      <c r="AM257" s="79">
        <v>7</v>
      </c>
      <c r="AN257" s="87" t="s">
        <v>1441</v>
      </c>
      <c r="AO257" s="79" t="s">
        <v>1679</v>
      </c>
      <c r="AP257" s="79" t="b">
        <v>0</v>
      </c>
      <c r="AQ257" s="87" t="s">
        <v>1441</v>
      </c>
      <c r="AR257" s="79" t="s">
        <v>176</v>
      </c>
      <c r="AS257" s="79">
        <v>0</v>
      </c>
      <c r="AT257" s="79">
        <v>0</v>
      </c>
      <c r="AU257" s="79"/>
      <c r="AV257" s="79"/>
      <c r="AW257" s="79"/>
      <c r="AX257" s="79"/>
      <c r="AY257" s="79"/>
      <c r="AZ257" s="79"/>
      <c r="BA257" s="79"/>
      <c r="BB257" s="79"/>
      <c r="BC257">
        <v>6</v>
      </c>
      <c r="BD257" s="78" t="str">
        <f>REPLACE(INDEX(GroupVertices[Group], MATCH(Edges27[[#This Row],[Vertex 1]],GroupVertices[Vertex],0)),1,1,"")</f>
        <v>2</v>
      </c>
      <c r="BE257" s="78" t="str">
        <f>REPLACE(INDEX(GroupVertices[Group], MATCH(Edges27[[#This Row],[Vertex 2]],GroupVertices[Vertex],0)),1,1,"")</f>
        <v>1</v>
      </c>
      <c r="BF257" s="48">
        <v>0</v>
      </c>
      <c r="BG257" s="49">
        <v>0</v>
      </c>
      <c r="BH257" s="48">
        <v>0</v>
      </c>
      <c r="BI257" s="49">
        <v>0</v>
      </c>
      <c r="BJ257" s="48">
        <v>0</v>
      </c>
      <c r="BK257" s="49">
        <v>0</v>
      </c>
      <c r="BL257" s="48">
        <v>31</v>
      </c>
      <c r="BM257" s="49">
        <v>100</v>
      </c>
      <c r="BN257" s="48">
        <v>31</v>
      </c>
    </row>
    <row r="258" spans="1:66" x14ac:dyDescent="0.25">
      <c r="A258" s="64" t="s">
        <v>272</v>
      </c>
      <c r="B258" s="64" t="s">
        <v>290</v>
      </c>
      <c r="C258" s="65"/>
      <c r="D258" s="66"/>
      <c r="E258" s="67"/>
      <c r="F258" s="68"/>
      <c r="G258" s="65"/>
      <c r="H258" s="69"/>
      <c r="I258" s="70"/>
      <c r="J258" s="70"/>
      <c r="K258" s="34" t="s">
        <v>65</v>
      </c>
      <c r="L258" s="77">
        <v>348</v>
      </c>
      <c r="M258" s="77"/>
      <c r="N258" s="72"/>
      <c r="O258" s="79" t="s">
        <v>315</v>
      </c>
      <c r="P258" s="81">
        <v>43852.414236111108</v>
      </c>
      <c r="Q258" s="79" t="s">
        <v>422</v>
      </c>
      <c r="R258" s="82" t="s">
        <v>472</v>
      </c>
      <c r="S258" s="79" t="s">
        <v>500</v>
      </c>
      <c r="T258" s="79"/>
      <c r="U258" s="79"/>
      <c r="V258" s="82" t="s">
        <v>730</v>
      </c>
      <c r="W258" s="81">
        <v>43852.414236111108</v>
      </c>
      <c r="X258" s="85">
        <v>43852</v>
      </c>
      <c r="Y258" s="87" t="s">
        <v>986</v>
      </c>
      <c r="Z258" s="82" t="s">
        <v>1300</v>
      </c>
      <c r="AA258" s="79"/>
      <c r="AB258" s="79"/>
      <c r="AC258" s="87" t="s">
        <v>1614</v>
      </c>
      <c r="AD258" s="79"/>
      <c r="AE258" s="79" t="b">
        <v>0</v>
      </c>
      <c r="AF258" s="79">
        <v>0</v>
      </c>
      <c r="AG258" s="87" t="s">
        <v>1673</v>
      </c>
      <c r="AH258" s="79" t="b">
        <v>0</v>
      </c>
      <c r="AI258" s="79" t="s">
        <v>1678</v>
      </c>
      <c r="AJ258" s="79"/>
      <c r="AK258" s="87" t="s">
        <v>1673</v>
      </c>
      <c r="AL258" s="79" t="b">
        <v>0</v>
      </c>
      <c r="AM258" s="79">
        <v>3</v>
      </c>
      <c r="AN258" s="87" t="s">
        <v>1527</v>
      </c>
      <c r="AO258" s="79" t="s">
        <v>1679</v>
      </c>
      <c r="AP258" s="79" t="b">
        <v>0</v>
      </c>
      <c r="AQ258" s="87" t="s">
        <v>1527</v>
      </c>
      <c r="AR258" s="79" t="s">
        <v>176</v>
      </c>
      <c r="AS258" s="79">
        <v>0</v>
      </c>
      <c r="AT258" s="79">
        <v>0</v>
      </c>
      <c r="AU258" s="79"/>
      <c r="AV258" s="79"/>
      <c r="AW258" s="79"/>
      <c r="AX258" s="79"/>
      <c r="AY258" s="79"/>
      <c r="AZ258" s="79"/>
      <c r="BA258" s="79"/>
      <c r="BB258" s="79"/>
      <c r="BC258">
        <v>1</v>
      </c>
      <c r="BD258" s="78" t="str">
        <f>REPLACE(INDEX(GroupVertices[Group], MATCH(Edges27[[#This Row],[Vertex 1]],GroupVertices[Vertex],0)),1,1,"")</f>
        <v>2</v>
      </c>
      <c r="BE258" s="78" t="str">
        <f>REPLACE(INDEX(GroupVertices[Group], MATCH(Edges27[[#This Row],[Vertex 2]],GroupVertices[Vertex],0)),1,1,"")</f>
        <v>2</v>
      </c>
      <c r="BF258" s="48"/>
      <c r="BG258" s="49"/>
      <c r="BH258" s="48"/>
      <c r="BI258" s="49"/>
      <c r="BJ258" s="48"/>
      <c r="BK258" s="49"/>
      <c r="BL258" s="48"/>
      <c r="BM258" s="49"/>
      <c r="BN258" s="48"/>
    </row>
    <row r="259" spans="1:66" x14ac:dyDescent="0.25">
      <c r="A259" s="64" t="s">
        <v>272</v>
      </c>
      <c r="B259" s="64" t="s">
        <v>277</v>
      </c>
      <c r="C259" s="65"/>
      <c r="D259" s="66"/>
      <c r="E259" s="67"/>
      <c r="F259" s="68"/>
      <c r="G259" s="65"/>
      <c r="H259" s="69"/>
      <c r="I259" s="70"/>
      <c r="J259" s="70"/>
      <c r="K259" s="34" t="s">
        <v>66</v>
      </c>
      <c r="L259" s="77">
        <v>353</v>
      </c>
      <c r="M259" s="77"/>
      <c r="N259" s="72"/>
      <c r="O259" s="79" t="s">
        <v>315</v>
      </c>
      <c r="P259" s="81">
        <v>43853.399155092593</v>
      </c>
      <c r="Q259" s="79" t="s">
        <v>389</v>
      </c>
      <c r="R259" s="79"/>
      <c r="S259" s="79"/>
      <c r="T259" s="79"/>
      <c r="U259" s="79"/>
      <c r="V259" s="82" t="s">
        <v>730</v>
      </c>
      <c r="W259" s="81">
        <v>43853.399155092593</v>
      </c>
      <c r="X259" s="85">
        <v>43853</v>
      </c>
      <c r="Y259" s="87" t="s">
        <v>987</v>
      </c>
      <c r="Z259" s="82" t="s">
        <v>1301</v>
      </c>
      <c r="AA259" s="79"/>
      <c r="AB259" s="79"/>
      <c r="AC259" s="87" t="s">
        <v>1615</v>
      </c>
      <c r="AD259" s="79"/>
      <c r="AE259" s="79" t="b">
        <v>0</v>
      </c>
      <c r="AF259" s="79">
        <v>0</v>
      </c>
      <c r="AG259" s="87" t="s">
        <v>1673</v>
      </c>
      <c r="AH259" s="79" t="b">
        <v>0</v>
      </c>
      <c r="AI259" s="79" t="s">
        <v>1678</v>
      </c>
      <c r="AJ259" s="79"/>
      <c r="AK259" s="87" t="s">
        <v>1673</v>
      </c>
      <c r="AL259" s="79" t="b">
        <v>0</v>
      </c>
      <c r="AM259" s="79">
        <v>2</v>
      </c>
      <c r="AN259" s="87" t="s">
        <v>1477</v>
      </c>
      <c r="AO259" s="79" t="s">
        <v>1679</v>
      </c>
      <c r="AP259" s="79" t="b">
        <v>0</v>
      </c>
      <c r="AQ259" s="87" t="s">
        <v>1477</v>
      </c>
      <c r="AR259" s="79" t="s">
        <v>176</v>
      </c>
      <c r="AS259" s="79">
        <v>0</v>
      </c>
      <c r="AT259" s="79">
        <v>0</v>
      </c>
      <c r="AU259" s="79"/>
      <c r="AV259" s="79"/>
      <c r="AW259" s="79"/>
      <c r="AX259" s="79"/>
      <c r="AY259" s="79"/>
      <c r="AZ259" s="79"/>
      <c r="BA259" s="79"/>
      <c r="BB259" s="79"/>
      <c r="BC259">
        <v>6</v>
      </c>
      <c r="BD259" s="78" t="str">
        <f>REPLACE(INDEX(GroupVertices[Group], MATCH(Edges27[[#This Row],[Vertex 1]],GroupVertices[Vertex],0)),1,1,"")</f>
        <v>2</v>
      </c>
      <c r="BE259" s="78" t="str">
        <f>REPLACE(INDEX(GroupVertices[Group], MATCH(Edges27[[#This Row],[Vertex 2]],GroupVertices[Vertex],0)),1,1,"")</f>
        <v>1</v>
      </c>
      <c r="BF259" s="48">
        <v>0</v>
      </c>
      <c r="BG259" s="49">
        <v>0</v>
      </c>
      <c r="BH259" s="48">
        <v>0</v>
      </c>
      <c r="BI259" s="49">
        <v>0</v>
      </c>
      <c r="BJ259" s="48">
        <v>0</v>
      </c>
      <c r="BK259" s="49">
        <v>0</v>
      </c>
      <c r="BL259" s="48">
        <v>36</v>
      </c>
      <c r="BM259" s="49">
        <v>100</v>
      </c>
      <c r="BN259" s="48">
        <v>36</v>
      </c>
    </row>
    <row r="260" spans="1:66" x14ac:dyDescent="0.25">
      <c r="A260" s="64" t="s">
        <v>277</v>
      </c>
      <c r="B260" s="64" t="s">
        <v>272</v>
      </c>
      <c r="C260" s="65"/>
      <c r="D260" s="66"/>
      <c r="E260" s="67"/>
      <c r="F260" s="68"/>
      <c r="G260" s="65"/>
      <c r="H260" s="69"/>
      <c r="I260" s="70"/>
      <c r="J260" s="70"/>
      <c r="K260" s="34" t="s">
        <v>66</v>
      </c>
      <c r="L260" s="77">
        <v>354</v>
      </c>
      <c r="M260" s="77"/>
      <c r="N260" s="72"/>
      <c r="O260" s="79" t="s">
        <v>315</v>
      </c>
      <c r="P260" s="81">
        <v>43851.665995370371</v>
      </c>
      <c r="Q260" s="79" t="s">
        <v>422</v>
      </c>
      <c r="R260" s="82" t="s">
        <v>472</v>
      </c>
      <c r="S260" s="79" t="s">
        <v>500</v>
      </c>
      <c r="T260" s="79"/>
      <c r="U260" s="79"/>
      <c r="V260" s="82" t="s">
        <v>735</v>
      </c>
      <c r="W260" s="81">
        <v>43851.665995370371</v>
      </c>
      <c r="X260" s="85">
        <v>43851</v>
      </c>
      <c r="Y260" s="87" t="s">
        <v>988</v>
      </c>
      <c r="Z260" s="82" t="s">
        <v>1302</v>
      </c>
      <c r="AA260" s="79"/>
      <c r="AB260" s="79"/>
      <c r="AC260" s="87" t="s">
        <v>1616</v>
      </c>
      <c r="AD260" s="79"/>
      <c r="AE260" s="79" t="b">
        <v>0</v>
      </c>
      <c r="AF260" s="79">
        <v>0</v>
      </c>
      <c r="AG260" s="87" t="s">
        <v>1673</v>
      </c>
      <c r="AH260" s="79" t="b">
        <v>0</v>
      </c>
      <c r="AI260" s="79" t="s">
        <v>1678</v>
      </c>
      <c r="AJ260" s="79"/>
      <c r="AK260" s="87" t="s">
        <v>1673</v>
      </c>
      <c r="AL260" s="79" t="b">
        <v>0</v>
      </c>
      <c r="AM260" s="79">
        <v>3</v>
      </c>
      <c r="AN260" s="87" t="s">
        <v>1527</v>
      </c>
      <c r="AO260" s="79" t="s">
        <v>1682</v>
      </c>
      <c r="AP260" s="79" t="b">
        <v>0</v>
      </c>
      <c r="AQ260" s="87" t="s">
        <v>1527</v>
      </c>
      <c r="AR260" s="79" t="s">
        <v>176</v>
      </c>
      <c r="AS260" s="79">
        <v>0</v>
      </c>
      <c r="AT260" s="79">
        <v>0</v>
      </c>
      <c r="AU260" s="79"/>
      <c r="AV260" s="79"/>
      <c r="AW260" s="79"/>
      <c r="AX260" s="79"/>
      <c r="AY260" s="79"/>
      <c r="AZ260" s="79"/>
      <c r="BA260" s="79"/>
      <c r="BB260" s="79"/>
      <c r="BC260">
        <v>1</v>
      </c>
      <c r="BD260" s="78" t="str">
        <f>REPLACE(INDEX(GroupVertices[Group], MATCH(Edges27[[#This Row],[Vertex 1]],GroupVertices[Vertex],0)),1,1,"")</f>
        <v>1</v>
      </c>
      <c r="BE260" s="78" t="str">
        <f>REPLACE(INDEX(GroupVertices[Group], MATCH(Edges27[[#This Row],[Vertex 2]],GroupVertices[Vertex],0)),1,1,"")</f>
        <v>2</v>
      </c>
      <c r="BF260" s="48"/>
      <c r="BG260" s="49"/>
      <c r="BH260" s="48"/>
      <c r="BI260" s="49"/>
      <c r="BJ260" s="48"/>
      <c r="BK260" s="49"/>
      <c r="BL260" s="48"/>
      <c r="BM260" s="49"/>
      <c r="BN260" s="48"/>
    </row>
    <row r="261" spans="1:66" x14ac:dyDescent="0.25">
      <c r="A261" s="64" t="s">
        <v>286</v>
      </c>
      <c r="B261" s="64" t="s">
        <v>272</v>
      </c>
      <c r="C261" s="65"/>
      <c r="D261" s="66"/>
      <c r="E261" s="67"/>
      <c r="F261" s="68"/>
      <c r="G261" s="65"/>
      <c r="H261" s="69"/>
      <c r="I261" s="70"/>
      <c r="J261" s="70"/>
      <c r="K261" s="34" t="s">
        <v>65</v>
      </c>
      <c r="L261" s="77">
        <v>355</v>
      </c>
      <c r="M261" s="77"/>
      <c r="N261" s="72"/>
      <c r="O261" s="79" t="s">
        <v>315</v>
      </c>
      <c r="P261" s="81">
        <v>43851.900405092594</v>
      </c>
      <c r="Q261" s="79" t="s">
        <v>422</v>
      </c>
      <c r="R261" s="82" t="s">
        <v>472</v>
      </c>
      <c r="S261" s="79" t="s">
        <v>500</v>
      </c>
      <c r="T261" s="79"/>
      <c r="U261" s="79"/>
      <c r="V261" s="82" t="s">
        <v>743</v>
      </c>
      <c r="W261" s="81">
        <v>43851.900405092594</v>
      </c>
      <c r="X261" s="85">
        <v>43851</v>
      </c>
      <c r="Y261" s="87" t="s">
        <v>989</v>
      </c>
      <c r="Z261" s="82" t="s">
        <v>1303</v>
      </c>
      <c r="AA261" s="79"/>
      <c r="AB261" s="79"/>
      <c r="AC261" s="87" t="s">
        <v>1617</v>
      </c>
      <c r="AD261" s="79"/>
      <c r="AE261" s="79" t="b">
        <v>0</v>
      </c>
      <c r="AF261" s="79">
        <v>0</v>
      </c>
      <c r="AG261" s="87" t="s">
        <v>1673</v>
      </c>
      <c r="AH261" s="79" t="b">
        <v>0</v>
      </c>
      <c r="AI261" s="79" t="s">
        <v>1678</v>
      </c>
      <c r="AJ261" s="79"/>
      <c r="AK261" s="87" t="s">
        <v>1673</v>
      </c>
      <c r="AL261" s="79" t="b">
        <v>0</v>
      </c>
      <c r="AM261" s="79">
        <v>3</v>
      </c>
      <c r="AN261" s="87" t="s">
        <v>1527</v>
      </c>
      <c r="AO261" s="79" t="s">
        <v>1681</v>
      </c>
      <c r="AP261" s="79" t="b">
        <v>0</v>
      </c>
      <c r="AQ261" s="87" t="s">
        <v>1527</v>
      </c>
      <c r="AR261" s="79" t="s">
        <v>176</v>
      </c>
      <c r="AS261" s="79">
        <v>0</v>
      </c>
      <c r="AT261" s="79">
        <v>0</v>
      </c>
      <c r="AU261" s="79"/>
      <c r="AV261" s="79"/>
      <c r="AW261" s="79"/>
      <c r="AX261" s="79"/>
      <c r="AY261" s="79"/>
      <c r="AZ261" s="79"/>
      <c r="BA261" s="79"/>
      <c r="BB261" s="79"/>
      <c r="BC261">
        <v>1</v>
      </c>
      <c r="BD261" s="78" t="str">
        <f>REPLACE(INDEX(GroupVertices[Group], MATCH(Edges27[[#This Row],[Vertex 1]],GroupVertices[Vertex],0)),1,1,"")</f>
        <v>3</v>
      </c>
      <c r="BE261" s="78" t="str">
        <f>REPLACE(INDEX(GroupVertices[Group], MATCH(Edges27[[#This Row],[Vertex 2]],GroupVertices[Vertex],0)),1,1,"")</f>
        <v>2</v>
      </c>
      <c r="BF261" s="48"/>
      <c r="BG261" s="49"/>
      <c r="BH261" s="48"/>
      <c r="BI261" s="49"/>
      <c r="BJ261" s="48"/>
      <c r="BK261" s="49"/>
      <c r="BL261" s="48"/>
      <c r="BM261" s="49"/>
      <c r="BN261" s="48"/>
    </row>
    <row r="262" spans="1:66" x14ac:dyDescent="0.25">
      <c r="A262" s="64" t="s">
        <v>288</v>
      </c>
      <c r="B262" s="64" t="s">
        <v>277</v>
      </c>
      <c r="C262" s="65"/>
      <c r="D262" s="66"/>
      <c r="E262" s="67"/>
      <c r="F262" s="68"/>
      <c r="G262" s="65"/>
      <c r="H262" s="69"/>
      <c r="I262" s="70"/>
      <c r="J262" s="70"/>
      <c r="K262" s="34" t="s">
        <v>66</v>
      </c>
      <c r="L262" s="77">
        <v>356</v>
      </c>
      <c r="M262" s="77"/>
      <c r="N262" s="72"/>
      <c r="O262" s="79" t="s">
        <v>314</v>
      </c>
      <c r="P262" s="81">
        <v>43845.772303240738</v>
      </c>
      <c r="Q262" s="79" t="s">
        <v>335</v>
      </c>
      <c r="R262" s="82" t="s">
        <v>463</v>
      </c>
      <c r="S262" s="79" t="s">
        <v>496</v>
      </c>
      <c r="T262" s="79" t="s">
        <v>515</v>
      </c>
      <c r="U262" s="82" t="s">
        <v>655</v>
      </c>
      <c r="V262" s="82" t="s">
        <v>655</v>
      </c>
      <c r="W262" s="81">
        <v>43845.772303240738</v>
      </c>
      <c r="X262" s="85">
        <v>43845</v>
      </c>
      <c r="Y262" s="87" t="s">
        <v>990</v>
      </c>
      <c r="Z262" s="82" t="s">
        <v>1304</v>
      </c>
      <c r="AA262" s="79"/>
      <c r="AB262" s="79"/>
      <c r="AC262" s="87" t="s">
        <v>1618</v>
      </c>
      <c r="AD262" s="79"/>
      <c r="AE262" s="79" t="b">
        <v>0</v>
      </c>
      <c r="AF262" s="79">
        <v>2</v>
      </c>
      <c r="AG262" s="87" t="s">
        <v>1673</v>
      </c>
      <c r="AH262" s="79" t="b">
        <v>0</v>
      </c>
      <c r="AI262" s="79" t="s">
        <v>1678</v>
      </c>
      <c r="AJ262" s="79"/>
      <c r="AK262" s="87" t="s">
        <v>1673</v>
      </c>
      <c r="AL262" s="79" t="b">
        <v>0</v>
      </c>
      <c r="AM262" s="79">
        <v>2</v>
      </c>
      <c r="AN262" s="87" t="s">
        <v>1673</v>
      </c>
      <c r="AO262" s="79" t="s">
        <v>1683</v>
      </c>
      <c r="AP262" s="79" t="b">
        <v>0</v>
      </c>
      <c r="AQ262" s="87" t="s">
        <v>1618</v>
      </c>
      <c r="AR262" s="79" t="s">
        <v>313</v>
      </c>
      <c r="AS262" s="79">
        <v>0</v>
      </c>
      <c r="AT262" s="79">
        <v>0</v>
      </c>
      <c r="AU262" s="79"/>
      <c r="AV262" s="79"/>
      <c r="AW262" s="79"/>
      <c r="AX262" s="79"/>
      <c r="AY262" s="79"/>
      <c r="AZ262" s="79"/>
      <c r="BA262" s="79"/>
      <c r="BB262" s="79"/>
      <c r="BC262">
        <v>4</v>
      </c>
      <c r="BD262" s="78" t="str">
        <f>REPLACE(INDEX(GroupVertices[Group], MATCH(Edges27[[#This Row],[Vertex 1]],GroupVertices[Vertex],0)),1,1,"")</f>
        <v>2</v>
      </c>
      <c r="BE262" s="78" t="str">
        <f>REPLACE(INDEX(GroupVertices[Group], MATCH(Edges27[[#This Row],[Vertex 2]],GroupVertices[Vertex],0)),1,1,"")</f>
        <v>1</v>
      </c>
      <c r="BF262" s="48">
        <v>0</v>
      </c>
      <c r="BG262" s="49">
        <v>0</v>
      </c>
      <c r="BH262" s="48">
        <v>0</v>
      </c>
      <c r="BI262" s="49">
        <v>0</v>
      </c>
      <c r="BJ262" s="48">
        <v>0</v>
      </c>
      <c r="BK262" s="49">
        <v>0</v>
      </c>
      <c r="BL262" s="48">
        <v>15</v>
      </c>
      <c r="BM262" s="49">
        <v>100</v>
      </c>
      <c r="BN262" s="48">
        <v>15</v>
      </c>
    </row>
    <row r="263" spans="1:66" x14ac:dyDescent="0.25">
      <c r="A263" s="64" t="s">
        <v>288</v>
      </c>
      <c r="B263" s="64" t="s">
        <v>277</v>
      </c>
      <c r="C263" s="65"/>
      <c r="D263" s="66"/>
      <c r="E263" s="67"/>
      <c r="F263" s="68"/>
      <c r="G263" s="65"/>
      <c r="H263" s="69"/>
      <c r="I263" s="70"/>
      <c r="J263" s="70"/>
      <c r="K263" s="34" t="s">
        <v>66</v>
      </c>
      <c r="L263" s="77">
        <v>357</v>
      </c>
      <c r="M263" s="77"/>
      <c r="N263" s="72"/>
      <c r="O263" s="79" t="s">
        <v>314</v>
      </c>
      <c r="P263" s="81">
        <v>43846.585659722223</v>
      </c>
      <c r="Q263" s="79" t="s">
        <v>439</v>
      </c>
      <c r="R263" s="82" t="s">
        <v>463</v>
      </c>
      <c r="S263" s="79" t="s">
        <v>496</v>
      </c>
      <c r="T263" s="79" t="s">
        <v>515</v>
      </c>
      <c r="U263" s="82" t="s">
        <v>656</v>
      </c>
      <c r="V263" s="82" t="s">
        <v>656</v>
      </c>
      <c r="W263" s="81">
        <v>43846.585659722223</v>
      </c>
      <c r="X263" s="85">
        <v>43846</v>
      </c>
      <c r="Y263" s="87" t="s">
        <v>991</v>
      </c>
      <c r="Z263" s="82" t="s">
        <v>1305</v>
      </c>
      <c r="AA263" s="79"/>
      <c r="AB263" s="79"/>
      <c r="AC263" s="87" t="s">
        <v>1619</v>
      </c>
      <c r="AD263" s="79"/>
      <c r="AE263" s="79" t="b">
        <v>0</v>
      </c>
      <c r="AF263" s="79">
        <v>4</v>
      </c>
      <c r="AG263" s="87" t="s">
        <v>1673</v>
      </c>
      <c r="AH263" s="79" t="b">
        <v>0</v>
      </c>
      <c r="AI263" s="79" t="s">
        <v>1678</v>
      </c>
      <c r="AJ263" s="79"/>
      <c r="AK263" s="87" t="s">
        <v>1673</v>
      </c>
      <c r="AL263" s="79" t="b">
        <v>0</v>
      </c>
      <c r="AM263" s="79">
        <v>1</v>
      </c>
      <c r="AN263" s="87" t="s">
        <v>1673</v>
      </c>
      <c r="AO263" s="79" t="s">
        <v>1683</v>
      </c>
      <c r="AP263" s="79" t="b">
        <v>0</v>
      </c>
      <c r="AQ263" s="87" t="s">
        <v>1619</v>
      </c>
      <c r="AR263" s="79" t="s">
        <v>176</v>
      </c>
      <c r="AS263" s="79">
        <v>0</v>
      </c>
      <c r="AT263" s="79">
        <v>0</v>
      </c>
      <c r="AU263" s="79"/>
      <c r="AV263" s="79"/>
      <c r="AW263" s="79"/>
      <c r="AX263" s="79"/>
      <c r="AY263" s="79"/>
      <c r="AZ263" s="79"/>
      <c r="BA263" s="79"/>
      <c r="BB263" s="79"/>
      <c r="BC263">
        <v>4</v>
      </c>
      <c r="BD263" s="78" t="str">
        <f>REPLACE(INDEX(GroupVertices[Group], MATCH(Edges27[[#This Row],[Vertex 1]],GroupVertices[Vertex],0)),1,1,"")</f>
        <v>2</v>
      </c>
      <c r="BE263" s="78" t="str">
        <f>REPLACE(INDEX(GroupVertices[Group], MATCH(Edges27[[#This Row],[Vertex 2]],GroupVertices[Vertex],0)),1,1,"")</f>
        <v>1</v>
      </c>
      <c r="BF263" s="48">
        <v>0</v>
      </c>
      <c r="BG263" s="49">
        <v>0</v>
      </c>
      <c r="BH263" s="48">
        <v>0</v>
      </c>
      <c r="BI263" s="49">
        <v>0</v>
      </c>
      <c r="BJ263" s="48">
        <v>0</v>
      </c>
      <c r="BK263" s="49">
        <v>0</v>
      </c>
      <c r="BL263" s="48">
        <v>15</v>
      </c>
      <c r="BM263" s="49">
        <v>100</v>
      </c>
      <c r="BN263" s="48">
        <v>15</v>
      </c>
    </row>
    <row r="264" spans="1:66" x14ac:dyDescent="0.25">
      <c r="A264" s="64" t="s">
        <v>288</v>
      </c>
      <c r="B264" s="64" t="s">
        <v>286</v>
      </c>
      <c r="C264" s="65"/>
      <c r="D264" s="66"/>
      <c r="E264" s="67"/>
      <c r="F264" s="68"/>
      <c r="G264" s="65"/>
      <c r="H264" s="69"/>
      <c r="I264" s="70"/>
      <c r="J264" s="70"/>
      <c r="K264" s="34" t="s">
        <v>66</v>
      </c>
      <c r="L264" s="77">
        <v>358</v>
      </c>
      <c r="M264" s="77"/>
      <c r="N264" s="72"/>
      <c r="O264" s="79" t="s">
        <v>313</v>
      </c>
      <c r="P264" s="81">
        <v>43846.695856481485</v>
      </c>
      <c r="Q264" s="79" t="s">
        <v>321</v>
      </c>
      <c r="R264" s="79"/>
      <c r="S264" s="79"/>
      <c r="T264" s="79"/>
      <c r="U264" s="79"/>
      <c r="V264" s="82" t="s">
        <v>745</v>
      </c>
      <c r="W264" s="81">
        <v>43846.695856481485</v>
      </c>
      <c r="X264" s="85">
        <v>43846</v>
      </c>
      <c r="Y264" s="87" t="s">
        <v>992</v>
      </c>
      <c r="Z264" s="82" t="s">
        <v>1306</v>
      </c>
      <c r="AA264" s="79"/>
      <c r="AB264" s="79"/>
      <c r="AC264" s="87" t="s">
        <v>1620</v>
      </c>
      <c r="AD264" s="79"/>
      <c r="AE264" s="79" t="b">
        <v>0</v>
      </c>
      <c r="AF264" s="79">
        <v>0</v>
      </c>
      <c r="AG264" s="87" t="s">
        <v>1673</v>
      </c>
      <c r="AH264" s="79" t="b">
        <v>0</v>
      </c>
      <c r="AI264" s="79" t="s">
        <v>1678</v>
      </c>
      <c r="AJ264" s="79"/>
      <c r="AK264" s="87" t="s">
        <v>1673</v>
      </c>
      <c r="AL264" s="79" t="b">
        <v>0</v>
      </c>
      <c r="AM264" s="79">
        <v>5</v>
      </c>
      <c r="AN264" s="87" t="s">
        <v>1662</v>
      </c>
      <c r="AO264" s="79" t="s">
        <v>1681</v>
      </c>
      <c r="AP264" s="79" t="b">
        <v>0</v>
      </c>
      <c r="AQ264" s="87" t="s">
        <v>1662</v>
      </c>
      <c r="AR264" s="79" t="s">
        <v>176</v>
      </c>
      <c r="AS264" s="79">
        <v>0</v>
      </c>
      <c r="AT264" s="79">
        <v>0</v>
      </c>
      <c r="AU264" s="79"/>
      <c r="AV264" s="79"/>
      <c r="AW264" s="79"/>
      <c r="AX264" s="79"/>
      <c r="AY264" s="79"/>
      <c r="AZ264" s="79"/>
      <c r="BA264" s="79"/>
      <c r="BB264" s="79"/>
      <c r="BC264">
        <v>1</v>
      </c>
      <c r="BD264" s="78" t="str">
        <f>REPLACE(INDEX(GroupVertices[Group], MATCH(Edges27[[#This Row],[Vertex 1]],GroupVertices[Vertex],0)),1,1,"")</f>
        <v>2</v>
      </c>
      <c r="BE264" s="78" t="str">
        <f>REPLACE(INDEX(GroupVertices[Group], MATCH(Edges27[[#This Row],[Vertex 2]],GroupVertices[Vertex],0)),1,1,"")</f>
        <v>3</v>
      </c>
      <c r="BF264" s="48">
        <v>0</v>
      </c>
      <c r="BG264" s="49">
        <v>0</v>
      </c>
      <c r="BH264" s="48">
        <v>0</v>
      </c>
      <c r="BI264" s="49">
        <v>0</v>
      </c>
      <c r="BJ264" s="48">
        <v>0</v>
      </c>
      <c r="BK264" s="49">
        <v>0</v>
      </c>
      <c r="BL264" s="48">
        <v>41</v>
      </c>
      <c r="BM264" s="49">
        <v>100</v>
      </c>
      <c r="BN264" s="48">
        <v>41</v>
      </c>
    </row>
    <row r="265" spans="1:66" x14ac:dyDescent="0.25">
      <c r="A265" s="64" t="s">
        <v>288</v>
      </c>
      <c r="B265" s="64" t="s">
        <v>277</v>
      </c>
      <c r="C265" s="65"/>
      <c r="D265" s="66"/>
      <c r="E265" s="67"/>
      <c r="F265" s="68"/>
      <c r="G265" s="65"/>
      <c r="H265" s="69"/>
      <c r="I265" s="70"/>
      <c r="J265" s="70"/>
      <c r="K265" s="34" t="s">
        <v>66</v>
      </c>
      <c r="L265" s="77">
        <v>359</v>
      </c>
      <c r="M265" s="77"/>
      <c r="N265" s="72"/>
      <c r="O265" s="79" t="s">
        <v>314</v>
      </c>
      <c r="P265" s="81">
        <v>43847.688969907409</v>
      </c>
      <c r="Q265" s="79" t="s">
        <v>448</v>
      </c>
      <c r="R265" s="82" t="s">
        <v>463</v>
      </c>
      <c r="S265" s="79" t="s">
        <v>496</v>
      </c>
      <c r="T265" s="79" t="s">
        <v>515</v>
      </c>
      <c r="U265" s="82" t="s">
        <v>657</v>
      </c>
      <c r="V265" s="82" t="s">
        <v>657</v>
      </c>
      <c r="W265" s="81">
        <v>43847.688969907409</v>
      </c>
      <c r="X265" s="85">
        <v>43847</v>
      </c>
      <c r="Y265" s="87" t="s">
        <v>993</v>
      </c>
      <c r="Z265" s="82" t="s">
        <v>1307</v>
      </c>
      <c r="AA265" s="79"/>
      <c r="AB265" s="79"/>
      <c r="AC265" s="87" t="s">
        <v>1621</v>
      </c>
      <c r="AD265" s="79"/>
      <c r="AE265" s="79" t="b">
        <v>0</v>
      </c>
      <c r="AF265" s="79">
        <v>3</v>
      </c>
      <c r="AG265" s="87" t="s">
        <v>1673</v>
      </c>
      <c r="AH265" s="79" t="b">
        <v>0</v>
      </c>
      <c r="AI265" s="79" t="s">
        <v>1678</v>
      </c>
      <c r="AJ265" s="79"/>
      <c r="AK265" s="87" t="s">
        <v>1673</v>
      </c>
      <c r="AL265" s="79" t="b">
        <v>0</v>
      </c>
      <c r="AM265" s="79">
        <v>3</v>
      </c>
      <c r="AN265" s="87" t="s">
        <v>1673</v>
      </c>
      <c r="AO265" s="79" t="s">
        <v>1683</v>
      </c>
      <c r="AP265" s="79" t="b">
        <v>0</v>
      </c>
      <c r="AQ265" s="87" t="s">
        <v>1621</v>
      </c>
      <c r="AR265" s="79" t="s">
        <v>176</v>
      </c>
      <c r="AS265" s="79">
        <v>0</v>
      </c>
      <c r="AT265" s="79">
        <v>0</v>
      </c>
      <c r="AU265" s="79"/>
      <c r="AV265" s="79"/>
      <c r="AW265" s="79"/>
      <c r="AX265" s="79"/>
      <c r="AY265" s="79"/>
      <c r="AZ265" s="79"/>
      <c r="BA265" s="79"/>
      <c r="BB265" s="79"/>
      <c r="BC265">
        <v>4</v>
      </c>
      <c r="BD265" s="78" t="str">
        <f>REPLACE(INDEX(GroupVertices[Group], MATCH(Edges27[[#This Row],[Vertex 1]],GroupVertices[Vertex],0)),1,1,"")</f>
        <v>2</v>
      </c>
      <c r="BE265" s="78" t="str">
        <f>REPLACE(INDEX(GroupVertices[Group], MATCH(Edges27[[#This Row],[Vertex 2]],GroupVertices[Vertex],0)),1,1,"")</f>
        <v>1</v>
      </c>
      <c r="BF265" s="48">
        <v>0</v>
      </c>
      <c r="BG265" s="49">
        <v>0</v>
      </c>
      <c r="BH265" s="48">
        <v>0</v>
      </c>
      <c r="BI265" s="49">
        <v>0</v>
      </c>
      <c r="BJ265" s="48">
        <v>0</v>
      </c>
      <c r="BK265" s="49">
        <v>0</v>
      </c>
      <c r="BL265" s="48">
        <v>15</v>
      </c>
      <c r="BM265" s="49">
        <v>100</v>
      </c>
      <c r="BN265" s="48">
        <v>15</v>
      </c>
    </row>
    <row r="266" spans="1:66" x14ac:dyDescent="0.25">
      <c r="A266" s="64" t="s">
        <v>288</v>
      </c>
      <c r="B266" s="64" t="s">
        <v>277</v>
      </c>
      <c r="C266" s="65"/>
      <c r="D266" s="66"/>
      <c r="E266" s="67"/>
      <c r="F266" s="68"/>
      <c r="G266" s="65"/>
      <c r="H266" s="69"/>
      <c r="I266" s="70"/>
      <c r="J266" s="70"/>
      <c r="K266" s="34" t="s">
        <v>66</v>
      </c>
      <c r="L266" s="77">
        <v>360</v>
      </c>
      <c r="M266" s="77"/>
      <c r="N266" s="72"/>
      <c r="O266" s="79" t="s">
        <v>314</v>
      </c>
      <c r="P266" s="81">
        <v>43848.54347222222</v>
      </c>
      <c r="Q266" s="79" t="s">
        <v>449</v>
      </c>
      <c r="R266" s="82" t="s">
        <v>463</v>
      </c>
      <c r="S266" s="79" t="s">
        <v>496</v>
      </c>
      <c r="T266" s="79" t="s">
        <v>515</v>
      </c>
      <c r="U266" s="82" t="s">
        <v>658</v>
      </c>
      <c r="V266" s="82" t="s">
        <v>658</v>
      </c>
      <c r="W266" s="81">
        <v>43848.54347222222</v>
      </c>
      <c r="X266" s="85">
        <v>43848</v>
      </c>
      <c r="Y266" s="87" t="s">
        <v>994</v>
      </c>
      <c r="Z266" s="82" t="s">
        <v>1308</v>
      </c>
      <c r="AA266" s="79"/>
      <c r="AB266" s="79"/>
      <c r="AC266" s="87" t="s">
        <v>1622</v>
      </c>
      <c r="AD266" s="79"/>
      <c r="AE266" s="79" t="b">
        <v>0</v>
      </c>
      <c r="AF266" s="79">
        <v>2</v>
      </c>
      <c r="AG266" s="87" t="s">
        <v>1673</v>
      </c>
      <c r="AH266" s="79" t="b">
        <v>0</v>
      </c>
      <c r="AI266" s="79" t="s">
        <v>1678</v>
      </c>
      <c r="AJ266" s="79"/>
      <c r="AK266" s="87" t="s">
        <v>1673</v>
      </c>
      <c r="AL266" s="79" t="b">
        <v>0</v>
      </c>
      <c r="AM266" s="79">
        <v>1</v>
      </c>
      <c r="AN266" s="87" t="s">
        <v>1673</v>
      </c>
      <c r="AO266" s="79" t="s">
        <v>1683</v>
      </c>
      <c r="AP266" s="79" t="b">
        <v>0</v>
      </c>
      <c r="AQ266" s="87" t="s">
        <v>1622</v>
      </c>
      <c r="AR266" s="79" t="s">
        <v>176</v>
      </c>
      <c r="AS266" s="79">
        <v>0</v>
      </c>
      <c r="AT266" s="79">
        <v>0</v>
      </c>
      <c r="AU266" s="79"/>
      <c r="AV266" s="79"/>
      <c r="AW266" s="79"/>
      <c r="AX266" s="79"/>
      <c r="AY266" s="79"/>
      <c r="AZ266" s="79"/>
      <c r="BA266" s="79"/>
      <c r="BB266" s="79"/>
      <c r="BC266">
        <v>4</v>
      </c>
      <c r="BD266" s="78" t="str">
        <f>REPLACE(INDEX(GroupVertices[Group], MATCH(Edges27[[#This Row],[Vertex 1]],GroupVertices[Vertex],0)),1,1,"")</f>
        <v>2</v>
      </c>
      <c r="BE266" s="78" t="str">
        <f>REPLACE(INDEX(GroupVertices[Group], MATCH(Edges27[[#This Row],[Vertex 2]],GroupVertices[Vertex],0)),1,1,"")</f>
        <v>1</v>
      </c>
      <c r="BF266" s="48">
        <v>0</v>
      </c>
      <c r="BG266" s="49">
        <v>0</v>
      </c>
      <c r="BH266" s="48">
        <v>0</v>
      </c>
      <c r="BI266" s="49">
        <v>0</v>
      </c>
      <c r="BJ266" s="48">
        <v>0</v>
      </c>
      <c r="BK266" s="49">
        <v>0</v>
      </c>
      <c r="BL266" s="48">
        <v>15</v>
      </c>
      <c r="BM266" s="49">
        <v>100</v>
      </c>
      <c r="BN266" s="48">
        <v>15</v>
      </c>
    </row>
    <row r="267" spans="1:66" x14ac:dyDescent="0.25">
      <c r="A267" s="64" t="s">
        <v>232</v>
      </c>
      <c r="B267" s="64" t="s">
        <v>294</v>
      </c>
      <c r="C267" s="65"/>
      <c r="D267" s="66"/>
      <c r="E267" s="67"/>
      <c r="F267" s="68"/>
      <c r="G267" s="65"/>
      <c r="H267" s="69"/>
      <c r="I267" s="70"/>
      <c r="J267" s="70"/>
      <c r="K267" s="34" t="s">
        <v>65</v>
      </c>
      <c r="L267" s="77">
        <v>363</v>
      </c>
      <c r="M267" s="77"/>
      <c r="N267" s="72"/>
      <c r="O267" s="79" t="s">
        <v>315</v>
      </c>
      <c r="P267" s="81">
        <v>43848.713391203702</v>
      </c>
      <c r="Q267" s="79" t="s">
        <v>361</v>
      </c>
      <c r="R267" s="79"/>
      <c r="S267" s="79"/>
      <c r="T267" s="79" t="s">
        <v>509</v>
      </c>
      <c r="U267" s="79"/>
      <c r="V267" s="82" t="s">
        <v>693</v>
      </c>
      <c r="W267" s="81">
        <v>43848.713391203702</v>
      </c>
      <c r="X267" s="85">
        <v>43848</v>
      </c>
      <c r="Y267" s="87" t="s">
        <v>995</v>
      </c>
      <c r="Z267" s="82" t="s">
        <v>1309</v>
      </c>
      <c r="AA267" s="79"/>
      <c r="AB267" s="79"/>
      <c r="AC267" s="87" t="s">
        <v>1623</v>
      </c>
      <c r="AD267" s="79"/>
      <c r="AE267" s="79" t="b">
        <v>0</v>
      </c>
      <c r="AF267" s="79">
        <v>0</v>
      </c>
      <c r="AG267" s="87" t="s">
        <v>1673</v>
      </c>
      <c r="AH267" s="79" t="b">
        <v>0</v>
      </c>
      <c r="AI267" s="79" t="s">
        <v>1678</v>
      </c>
      <c r="AJ267" s="79"/>
      <c r="AK267" s="87" t="s">
        <v>1673</v>
      </c>
      <c r="AL267" s="79" t="b">
        <v>0</v>
      </c>
      <c r="AM267" s="79">
        <v>3</v>
      </c>
      <c r="AN267" s="87" t="s">
        <v>1624</v>
      </c>
      <c r="AO267" s="79" t="s">
        <v>1681</v>
      </c>
      <c r="AP267" s="79" t="b">
        <v>0</v>
      </c>
      <c r="AQ267" s="87" t="s">
        <v>1624</v>
      </c>
      <c r="AR267" s="79" t="s">
        <v>176</v>
      </c>
      <c r="AS267" s="79">
        <v>0</v>
      </c>
      <c r="AT267" s="79">
        <v>0</v>
      </c>
      <c r="AU267" s="79"/>
      <c r="AV267" s="79"/>
      <c r="AW267" s="79"/>
      <c r="AX267" s="79"/>
      <c r="AY267" s="79"/>
      <c r="AZ267" s="79"/>
      <c r="BA267" s="79"/>
      <c r="BB267" s="79"/>
      <c r="BC267">
        <v>1</v>
      </c>
      <c r="BD267" s="78" t="str">
        <f>REPLACE(INDEX(GroupVertices[Group], MATCH(Edges27[[#This Row],[Vertex 1]],GroupVertices[Vertex],0)),1,1,"")</f>
        <v>7</v>
      </c>
      <c r="BE267" s="78" t="str">
        <f>REPLACE(INDEX(GroupVertices[Group], MATCH(Edges27[[#This Row],[Vertex 2]],GroupVertices[Vertex],0)),1,1,"")</f>
        <v>2</v>
      </c>
      <c r="BF267" s="48">
        <v>0</v>
      </c>
      <c r="BG267" s="49">
        <v>0</v>
      </c>
      <c r="BH267" s="48">
        <v>0</v>
      </c>
      <c r="BI267" s="49">
        <v>0</v>
      </c>
      <c r="BJ267" s="48">
        <v>0</v>
      </c>
      <c r="BK267" s="49">
        <v>0</v>
      </c>
      <c r="BL267" s="48">
        <v>44</v>
      </c>
      <c r="BM267" s="49">
        <v>100</v>
      </c>
      <c r="BN267" s="48">
        <v>44</v>
      </c>
    </row>
    <row r="268" spans="1:66" x14ac:dyDescent="0.25">
      <c r="A268" s="64" t="s">
        <v>277</v>
      </c>
      <c r="B268" s="64" t="s">
        <v>294</v>
      </c>
      <c r="C268" s="65"/>
      <c r="D268" s="66"/>
      <c r="E268" s="67"/>
      <c r="F268" s="68"/>
      <c r="G268" s="65"/>
      <c r="H268" s="69"/>
      <c r="I268" s="70"/>
      <c r="J268" s="70"/>
      <c r="K268" s="34" t="s">
        <v>65</v>
      </c>
      <c r="L268" s="77">
        <v>364</v>
      </c>
      <c r="M268" s="77"/>
      <c r="N268" s="72"/>
      <c r="O268" s="79" t="s">
        <v>314</v>
      </c>
      <c r="P268" s="81">
        <v>43848.405104166668</v>
      </c>
      <c r="Q268" s="79" t="s">
        <v>361</v>
      </c>
      <c r="R268" s="82" t="s">
        <v>463</v>
      </c>
      <c r="S268" s="79" t="s">
        <v>496</v>
      </c>
      <c r="T268" s="79" t="s">
        <v>509</v>
      </c>
      <c r="U268" s="82" t="s">
        <v>659</v>
      </c>
      <c r="V268" s="82" t="s">
        <v>659</v>
      </c>
      <c r="W268" s="81">
        <v>43848.405104166668</v>
      </c>
      <c r="X268" s="85">
        <v>43848</v>
      </c>
      <c r="Y268" s="87" t="s">
        <v>996</v>
      </c>
      <c r="Z268" s="82" t="s">
        <v>1310</v>
      </c>
      <c r="AA268" s="79"/>
      <c r="AB268" s="79"/>
      <c r="AC268" s="87" t="s">
        <v>1624</v>
      </c>
      <c r="AD268" s="79"/>
      <c r="AE268" s="79" t="b">
        <v>0</v>
      </c>
      <c r="AF268" s="79">
        <v>4</v>
      </c>
      <c r="AG268" s="87" t="s">
        <v>1673</v>
      </c>
      <c r="AH268" s="79" t="b">
        <v>0</v>
      </c>
      <c r="AI268" s="79" t="s">
        <v>1678</v>
      </c>
      <c r="AJ268" s="79"/>
      <c r="AK268" s="87" t="s">
        <v>1673</v>
      </c>
      <c r="AL268" s="79" t="b">
        <v>0</v>
      </c>
      <c r="AM268" s="79">
        <v>3</v>
      </c>
      <c r="AN268" s="87" t="s">
        <v>1673</v>
      </c>
      <c r="AO268" s="79" t="s">
        <v>1679</v>
      </c>
      <c r="AP268" s="79" t="b">
        <v>0</v>
      </c>
      <c r="AQ268" s="87" t="s">
        <v>1624</v>
      </c>
      <c r="AR268" s="79" t="s">
        <v>176</v>
      </c>
      <c r="AS268" s="79">
        <v>0</v>
      </c>
      <c r="AT268" s="79">
        <v>0</v>
      </c>
      <c r="AU268" s="79"/>
      <c r="AV268" s="79"/>
      <c r="AW268" s="79"/>
      <c r="AX268" s="79"/>
      <c r="AY268" s="79"/>
      <c r="AZ268" s="79"/>
      <c r="BA268" s="79"/>
      <c r="BB268" s="79"/>
      <c r="BC268">
        <v>1</v>
      </c>
      <c r="BD268" s="78" t="str">
        <f>REPLACE(INDEX(GroupVertices[Group], MATCH(Edges27[[#This Row],[Vertex 1]],GroupVertices[Vertex],0)),1,1,"")</f>
        <v>1</v>
      </c>
      <c r="BE268" s="78" t="str">
        <f>REPLACE(INDEX(GroupVertices[Group], MATCH(Edges27[[#This Row],[Vertex 2]],GroupVertices[Vertex],0)),1,1,"")</f>
        <v>2</v>
      </c>
      <c r="BF268" s="48">
        <v>0</v>
      </c>
      <c r="BG268" s="49">
        <v>0</v>
      </c>
      <c r="BH268" s="48">
        <v>0</v>
      </c>
      <c r="BI268" s="49">
        <v>0</v>
      </c>
      <c r="BJ268" s="48">
        <v>0</v>
      </c>
      <c r="BK268" s="49">
        <v>0</v>
      </c>
      <c r="BL268" s="48">
        <v>44</v>
      </c>
      <c r="BM268" s="49">
        <v>100</v>
      </c>
      <c r="BN268" s="48">
        <v>44</v>
      </c>
    </row>
    <row r="269" spans="1:66" x14ac:dyDescent="0.25">
      <c r="A269" s="64" t="s">
        <v>286</v>
      </c>
      <c r="B269" s="64" t="s">
        <v>294</v>
      </c>
      <c r="C269" s="65"/>
      <c r="D269" s="66"/>
      <c r="E269" s="67"/>
      <c r="F269" s="68"/>
      <c r="G269" s="65"/>
      <c r="H269" s="69"/>
      <c r="I269" s="70"/>
      <c r="J269" s="70"/>
      <c r="K269" s="34" t="s">
        <v>65</v>
      </c>
      <c r="L269" s="77">
        <v>366</v>
      </c>
      <c r="M269" s="77"/>
      <c r="N269" s="72"/>
      <c r="O269" s="79" t="s">
        <v>315</v>
      </c>
      <c r="P269" s="81">
        <v>43848.48709490741</v>
      </c>
      <c r="Q269" s="79" t="s">
        <v>361</v>
      </c>
      <c r="R269" s="79"/>
      <c r="S269" s="79"/>
      <c r="T269" s="79" t="s">
        <v>509</v>
      </c>
      <c r="U269" s="79"/>
      <c r="V269" s="82" t="s">
        <v>743</v>
      </c>
      <c r="W269" s="81">
        <v>43848.48709490741</v>
      </c>
      <c r="X269" s="85">
        <v>43848</v>
      </c>
      <c r="Y269" s="87" t="s">
        <v>997</v>
      </c>
      <c r="Z269" s="82" t="s">
        <v>1311</v>
      </c>
      <c r="AA269" s="79"/>
      <c r="AB269" s="79"/>
      <c r="AC269" s="87" t="s">
        <v>1625</v>
      </c>
      <c r="AD269" s="79"/>
      <c r="AE269" s="79" t="b">
        <v>0</v>
      </c>
      <c r="AF269" s="79">
        <v>0</v>
      </c>
      <c r="AG269" s="87" t="s">
        <v>1673</v>
      </c>
      <c r="AH269" s="79" t="b">
        <v>0</v>
      </c>
      <c r="AI269" s="79" t="s">
        <v>1678</v>
      </c>
      <c r="AJ269" s="79"/>
      <c r="AK269" s="87" t="s">
        <v>1673</v>
      </c>
      <c r="AL269" s="79" t="b">
        <v>0</v>
      </c>
      <c r="AM269" s="79">
        <v>3</v>
      </c>
      <c r="AN269" s="87" t="s">
        <v>1624</v>
      </c>
      <c r="AO269" s="79" t="s">
        <v>1681</v>
      </c>
      <c r="AP269" s="79" t="b">
        <v>0</v>
      </c>
      <c r="AQ269" s="87" t="s">
        <v>1624</v>
      </c>
      <c r="AR269" s="79" t="s">
        <v>176</v>
      </c>
      <c r="AS269" s="79">
        <v>0</v>
      </c>
      <c r="AT269" s="79">
        <v>0</v>
      </c>
      <c r="AU269" s="79"/>
      <c r="AV269" s="79"/>
      <c r="AW269" s="79"/>
      <c r="AX269" s="79"/>
      <c r="AY269" s="79"/>
      <c r="AZ269" s="79"/>
      <c r="BA269" s="79"/>
      <c r="BB269" s="79"/>
      <c r="BC269">
        <v>2</v>
      </c>
      <c r="BD269" s="78" t="str">
        <f>REPLACE(INDEX(GroupVertices[Group], MATCH(Edges27[[#This Row],[Vertex 1]],GroupVertices[Vertex],0)),1,1,"")</f>
        <v>3</v>
      </c>
      <c r="BE269" s="78" t="str">
        <f>REPLACE(INDEX(GroupVertices[Group], MATCH(Edges27[[#This Row],[Vertex 2]],GroupVertices[Vertex],0)),1,1,"")</f>
        <v>2</v>
      </c>
      <c r="BF269" s="48">
        <v>0</v>
      </c>
      <c r="BG269" s="49">
        <v>0</v>
      </c>
      <c r="BH269" s="48">
        <v>0</v>
      </c>
      <c r="BI269" s="49">
        <v>0</v>
      </c>
      <c r="BJ269" s="48">
        <v>0</v>
      </c>
      <c r="BK269" s="49">
        <v>0</v>
      </c>
      <c r="BL269" s="48">
        <v>44</v>
      </c>
      <c r="BM269" s="49">
        <v>100</v>
      </c>
      <c r="BN269" s="48">
        <v>44</v>
      </c>
    </row>
    <row r="270" spans="1:66" x14ac:dyDescent="0.25">
      <c r="A270" s="64" t="s">
        <v>290</v>
      </c>
      <c r="B270" s="64" t="s">
        <v>277</v>
      </c>
      <c r="C270" s="65"/>
      <c r="D270" s="66"/>
      <c r="E270" s="67"/>
      <c r="F270" s="68"/>
      <c r="G270" s="65"/>
      <c r="H270" s="69"/>
      <c r="I270" s="70"/>
      <c r="J270" s="70"/>
      <c r="K270" s="34" t="s">
        <v>66</v>
      </c>
      <c r="L270" s="77">
        <v>368</v>
      </c>
      <c r="M270" s="77"/>
      <c r="N270" s="72"/>
      <c r="O270" s="79" t="s">
        <v>315</v>
      </c>
      <c r="P270" s="81">
        <v>43846.593530092592</v>
      </c>
      <c r="Q270" s="79" t="s">
        <v>450</v>
      </c>
      <c r="R270" s="79"/>
      <c r="S270" s="79"/>
      <c r="T270" s="79" t="s">
        <v>509</v>
      </c>
      <c r="U270" s="79"/>
      <c r="V270" s="82" t="s">
        <v>747</v>
      </c>
      <c r="W270" s="81">
        <v>43846.593530092592</v>
      </c>
      <c r="X270" s="85">
        <v>43846</v>
      </c>
      <c r="Y270" s="87" t="s">
        <v>998</v>
      </c>
      <c r="Z270" s="82" t="s">
        <v>1312</v>
      </c>
      <c r="AA270" s="79"/>
      <c r="AB270" s="79"/>
      <c r="AC270" s="87" t="s">
        <v>1626</v>
      </c>
      <c r="AD270" s="79"/>
      <c r="AE270" s="79" t="b">
        <v>0</v>
      </c>
      <c r="AF270" s="79">
        <v>0</v>
      </c>
      <c r="AG270" s="87" t="s">
        <v>1673</v>
      </c>
      <c r="AH270" s="79" t="b">
        <v>0</v>
      </c>
      <c r="AI270" s="79" t="s">
        <v>1678</v>
      </c>
      <c r="AJ270" s="79"/>
      <c r="AK270" s="87" t="s">
        <v>1673</v>
      </c>
      <c r="AL270" s="79" t="b">
        <v>0</v>
      </c>
      <c r="AM270" s="79">
        <v>1</v>
      </c>
      <c r="AN270" s="87" t="s">
        <v>1650</v>
      </c>
      <c r="AO270" s="79" t="s">
        <v>1682</v>
      </c>
      <c r="AP270" s="79" t="b">
        <v>0</v>
      </c>
      <c r="AQ270" s="87" t="s">
        <v>1650</v>
      </c>
      <c r="AR270" s="79" t="s">
        <v>176</v>
      </c>
      <c r="AS270" s="79">
        <v>0</v>
      </c>
      <c r="AT270" s="79">
        <v>0</v>
      </c>
      <c r="AU270" s="79"/>
      <c r="AV270" s="79"/>
      <c r="AW270" s="79"/>
      <c r="AX270" s="79"/>
      <c r="AY270" s="79"/>
      <c r="AZ270" s="79"/>
      <c r="BA270" s="79"/>
      <c r="BB270" s="79"/>
      <c r="BC270">
        <v>3</v>
      </c>
      <c r="BD270" s="78" t="str">
        <f>REPLACE(INDEX(GroupVertices[Group], MATCH(Edges27[[#This Row],[Vertex 1]],GroupVertices[Vertex],0)),1,1,"")</f>
        <v>2</v>
      </c>
      <c r="BE270" s="78" t="str">
        <f>REPLACE(INDEX(GroupVertices[Group], MATCH(Edges27[[#This Row],[Vertex 2]],GroupVertices[Vertex],0)),1,1,"")</f>
        <v>1</v>
      </c>
      <c r="BF270" s="48">
        <v>0</v>
      </c>
      <c r="BG270" s="49">
        <v>0</v>
      </c>
      <c r="BH270" s="48">
        <v>0</v>
      </c>
      <c r="BI270" s="49">
        <v>0</v>
      </c>
      <c r="BJ270" s="48">
        <v>0</v>
      </c>
      <c r="BK270" s="49">
        <v>0</v>
      </c>
      <c r="BL270" s="48">
        <v>23</v>
      </c>
      <c r="BM270" s="49">
        <v>100</v>
      </c>
      <c r="BN270" s="48">
        <v>23</v>
      </c>
    </row>
    <row r="271" spans="1:66" x14ac:dyDescent="0.25">
      <c r="A271" s="64" t="s">
        <v>290</v>
      </c>
      <c r="B271" s="64" t="s">
        <v>277</v>
      </c>
      <c r="C271" s="65"/>
      <c r="D271" s="66"/>
      <c r="E271" s="67"/>
      <c r="F271" s="68"/>
      <c r="G271" s="65"/>
      <c r="H271" s="69"/>
      <c r="I271" s="70"/>
      <c r="J271" s="70"/>
      <c r="K271" s="34" t="s">
        <v>66</v>
      </c>
      <c r="L271" s="77">
        <v>369</v>
      </c>
      <c r="M271" s="77"/>
      <c r="N271" s="72"/>
      <c r="O271" s="79" t="s">
        <v>315</v>
      </c>
      <c r="P271" s="81">
        <v>43846.780474537038</v>
      </c>
      <c r="Q271" s="79" t="s">
        <v>451</v>
      </c>
      <c r="R271" s="79"/>
      <c r="S271" s="79"/>
      <c r="T271" s="79" t="s">
        <v>509</v>
      </c>
      <c r="U271" s="79"/>
      <c r="V271" s="82" t="s">
        <v>747</v>
      </c>
      <c r="W271" s="81">
        <v>43846.780474537038</v>
      </c>
      <c r="X271" s="85">
        <v>43846</v>
      </c>
      <c r="Y271" s="87" t="s">
        <v>999</v>
      </c>
      <c r="Z271" s="82" t="s">
        <v>1313</v>
      </c>
      <c r="AA271" s="79"/>
      <c r="AB271" s="79"/>
      <c r="AC271" s="87" t="s">
        <v>1627</v>
      </c>
      <c r="AD271" s="79"/>
      <c r="AE271" s="79" t="b">
        <v>0</v>
      </c>
      <c r="AF271" s="79">
        <v>0</v>
      </c>
      <c r="AG271" s="87" t="s">
        <v>1673</v>
      </c>
      <c r="AH271" s="79" t="b">
        <v>0</v>
      </c>
      <c r="AI271" s="79" t="s">
        <v>1678</v>
      </c>
      <c r="AJ271" s="79"/>
      <c r="AK271" s="87" t="s">
        <v>1673</v>
      </c>
      <c r="AL271" s="79" t="b">
        <v>0</v>
      </c>
      <c r="AM271" s="79">
        <v>1</v>
      </c>
      <c r="AN271" s="87" t="s">
        <v>1651</v>
      </c>
      <c r="AO271" s="79" t="s">
        <v>1682</v>
      </c>
      <c r="AP271" s="79" t="b">
        <v>0</v>
      </c>
      <c r="AQ271" s="87" t="s">
        <v>1651</v>
      </c>
      <c r="AR271" s="79" t="s">
        <v>176</v>
      </c>
      <c r="AS271" s="79">
        <v>0</v>
      </c>
      <c r="AT271" s="79">
        <v>0</v>
      </c>
      <c r="AU271" s="79"/>
      <c r="AV271" s="79"/>
      <c r="AW271" s="79"/>
      <c r="AX271" s="79"/>
      <c r="AY271" s="79"/>
      <c r="AZ271" s="79"/>
      <c r="BA271" s="79"/>
      <c r="BB271" s="79"/>
      <c r="BC271">
        <v>3</v>
      </c>
      <c r="BD271" s="78" t="str">
        <f>REPLACE(INDEX(GroupVertices[Group], MATCH(Edges27[[#This Row],[Vertex 1]],GroupVertices[Vertex],0)),1,1,"")</f>
        <v>2</v>
      </c>
      <c r="BE271" s="78" t="str">
        <f>REPLACE(INDEX(GroupVertices[Group], MATCH(Edges27[[#This Row],[Vertex 2]],GroupVertices[Vertex],0)),1,1,"")</f>
        <v>1</v>
      </c>
      <c r="BF271" s="48">
        <v>0</v>
      </c>
      <c r="BG271" s="49">
        <v>0</v>
      </c>
      <c r="BH271" s="48">
        <v>0</v>
      </c>
      <c r="BI271" s="49">
        <v>0</v>
      </c>
      <c r="BJ271" s="48">
        <v>0</v>
      </c>
      <c r="BK271" s="49">
        <v>0</v>
      </c>
      <c r="BL271" s="48">
        <v>23</v>
      </c>
      <c r="BM271" s="49">
        <v>100</v>
      </c>
      <c r="BN271" s="48">
        <v>23</v>
      </c>
    </row>
    <row r="272" spans="1:66" x14ac:dyDescent="0.25">
      <c r="A272" s="64" t="s">
        <v>290</v>
      </c>
      <c r="B272" s="64" t="s">
        <v>277</v>
      </c>
      <c r="C272" s="65"/>
      <c r="D272" s="66"/>
      <c r="E272" s="67"/>
      <c r="F272" s="68"/>
      <c r="G272" s="65"/>
      <c r="H272" s="69"/>
      <c r="I272" s="70"/>
      <c r="J272" s="70"/>
      <c r="K272" s="34" t="s">
        <v>66</v>
      </c>
      <c r="L272" s="77">
        <v>370</v>
      </c>
      <c r="M272" s="77"/>
      <c r="N272" s="72"/>
      <c r="O272" s="79" t="s">
        <v>315</v>
      </c>
      <c r="P272" s="81">
        <v>43848.649004629631</v>
      </c>
      <c r="Q272" s="79" t="s">
        <v>452</v>
      </c>
      <c r="R272" s="79"/>
      <c r="S272" s="79"/>
      <c r="T272" s="79" t="s">
        <v>509</v>
      </c>
      <c r="U272" s="79"/>
      <c r="V272" s="82" t="s">
        <v>747</v>
      </c>
      <c r="W272" s="81">
        <v>43848.649004629631</v>
      </c>
      <c r="X272" s="85">
        <v>43848</v>
      </c>
      <c r="Y272" s="87" t="s">
        <v>1000</v>
      </c>
      <c r="Z272" s="82" t="s">
        <v>1314</v>
      </c>
      <c r="AA272" s="79"/>
      <c r="AB272" s="79"/>
      <c r="AC272" s="87" t="s">
        <v>1628</v>
      </c>
      <c r="AD272" s="79"/>
      <c r="AE272" s="79" t="b">
        <v>0</v>
      </c>
      <c r="AF272" s="79">
        <v>0</v>
      </c>
      <c r="AG272" s="87" t="s">
        <v>1673</v>
      </c>
      <c r="AH272" s="79" t="b">
        <v>0</v>
      </c>
      <c r="AI272" s="79" t="s">
        <v>1678</v>
      </c>
      <c r="AJ272" s="79"/>
      <c r="AK272" s="87" t="s">
        <v>1673</v>
      </c>
      <c r="AL272" s="79" t="b">
        <v>0</v>
      </c>
      <c r="AM272" s="79">
        <v>1</v>
      </c>
      <c r="AN272" s="87" t="s">
        <v>1653</v>
      </c>
      <c r="AO272" s="79" t="s">
        <v>1682</v>
      </c>
      <c r="AP272" s="79" t="b">
        <v>0</v>
      </c>
      <c r="AQ272" s="87" t="s">
        <v>1653</v>
      </c>
      <c r="AR272" s="79" t="s">
        <v>176</v>
      </c>
      <c r="AS272" s="79">
        <v>0</v>
      </c>
      <c r="AT272" s="79">
        <v>0</v>
      </c>
      <c r="AU272" s="79"/>
      <c r="AV272" s="79"/>
      <c r="AW272" s="79"/>
      <c r="AX272" s="79"/>
      <c r="AY272" s="79"/>
      <c r="AZ272" s="79"/>
      <c r="BA272" s="79"/>
      <c r="BB272" s="79"/>
      <c r="BC272">
        <v>3</v>
      </c>
      <c r="BD272" s="78" t="str">
        <f>REPLACE(INDEX(GroupVertices[Group], MATCH(Edges27[[#This Row],[Vertex 1]],GroupVertices[Vertex],0)),1,1,"")</f>
        <v>2</v>
      </c>
      <c r="BE272" s="78" t="str">
        <f>REPLACE(INDEX(GroupVertices[Group], MATCH(Edges27[[#This Row],[Vertex 2]],GroupVertices[Vertex],0)),1,1,"")</f>
        <v>1</v>
      </c>
      <c r="BF272" s="48">
        <v>0</v>
      </c>
      <c r="BG272" s="49">
        <v>0</v>
      </c>
      <c r="BH272" s="48">
        <v>0</v>
      </c>
      <c r="BI272" s="49">
        <v>0</v>
      </c>
      <c r="BJ272" s="48">
        <v>0</v>
      </c>
      <c r="BK272" s="49">
        <v>0</v>
      </c>
      <c r="BL272" s="48">
        <v>23</v>
      </c>
      <c r="BM272" s="49">
        <v>100</v>
      </c>
      <c r="BN272" s="48">
        <v>23</v>
      </c>
    </row>
    <row r="273" spans="1:66" x14ac:dyDescent="0.25">
      <c r="A273" s="64" t="s">
        <v>232</v>
      </c>
      <c r="B273" s="64" t="s">
        <v>277</v>
      </c>
      <c r="C273" s="65"/>
      <c r="D273" s="66"/>
      <c r="E273" s="67"/>
      <c r="F273" s="68"/>
      <c r="G273" s="65"/>
      <c r="H273" s="69"/>
      <c r="I273" s="70"/>
      <c r="J273" s="70"/>
      <c r="K273" s="34" t="s">
        <v>66</v>
      </c>
      <c r="L273" s="77">
        <v>371</v>
      </c>
      <c r="M273" s="77"/>
      <c r="N273" s="72"/>
      <c r="O273" s="79" t="s">
        <v>313</v>
      </c>
      <c r="P273" s="81">
        <v>43848.712199074071</v>
      </c>
      <c r="Q273" s="79" t="s">
        <v>348</v>
      </c>
      <c r="R273" s="79"/>
      <c r="S273" s="79"/>
      <c r="T273" s="79" t="s">
        <v>509</v>
      </c>
      <c r="U273" s="79"/>
      <c r="V273" s="82" t="s">
        <v>693</v>
      </c>
      <c r="W273" s="81">
        <v>43848.712199074071</v>
      </c>
      <c r="X273" s="85">
        <v>43848</v>
      </c>
      <c r="Y273" s="87" t="s">
        <v>1001</v>
      </c>
      <c r="Z273" s="82" t="s">
        <v>1315</v>
      </c>
      <c r="AA273" s="79"/>
      <c r="AB273" s="79"/>
      <c r="AC273" s="87" t="s">
        <v>1629</v>
      </c>
      <c r="AD273" s="79"/>
      <c r="AE273" s="79" t="b">
        <v>0</v>
      </c>
      <c r="AF273" s="79">
        <v>0</v>
      </c>
      <c r="AG273" s="87" t="s">
        <v>1673</v>
      </c>
      <c r="AH273" s="79" t="b">
        <v>0</v>
      </c>
      <c r="AI273" s="79" t="s">
        <v>1678</v>
      </c>
      <c r="AJ273" s="79"/>
      <c r="AK273" s="87" t="s">
        <v>1673</v>
      </c>
      <c r="AL273" s="79" t="b">
        <v>0</v>
      </c>
      <c r="AM273" s="79">
        <v>2</v>
      </c>
      <c r="AN273" s="87" t="s">
        <v>1636</v>
      </c>
      <c r="AO273" s="79" t="s">
        <v>1681</v>
      </c>
      <c r="AP273" s="79" t="b">
        <v>0</v>
      </c>
      <c r="AQ273" s="87" t="s">
        <v>1636</v>
      </c>
      <c r="AR273" s="79" t="s">
        <v>176</v>
      </c>
      <c r="AS273" s="79">
        <v>0</v>
      </c>
      <c r="AT273" s="79">
        <v>0</v>
      </c>
      <c r="AU273" s="79"/>
      <c r="AV273" s="79"/>
      <c r="AW273" s="79"/>
      <c r="AX273" s="79"/>
      <c r="AY273" s="79"/>
      <c r="AZ273" s="79"/>
      <c r="BA273" s="79"/>
      <c r="BB273" s="79"/>
      <c r="BC273">
        <v>1</v>
      </c>
      <c r="BD273" s="78" t="str">
        <f>REPLACE(INDEX(GroupVertices[Group], MATCH(Edges27[[#This Row],[Vertex 1]],GroupVertices[Vertex],0)),1,1,"")</f>
        <v>7</v>
      </c>
      <c r="BE273" s="78" t="str">
        <f>REPLACE(INDEX(GroupVertices[Group], MATCH(Edges27[[#This Row],[Vertex 2]],GroupVertices[Vertex],0)),1,1,"")</f>
        <v>1</v>
      </c>
      <c r="BF273" s="48">
        <v>0</v>
      </c>
      <c r="BG273" s="49">
        <v>0</v>
      </c>
      <c r="BH273" s="48">
        <v>0</v>
      </c>
      <c r="BI273" s="49">
        <v>0</v>
      </c>
      <c r="BJ273" s="48">
        <v>0</v>
      </c>
      <c r="BK273" s="49">
        <v>0</v>
      </c>
      <c r="BL273" s="48">
        <v>17</v>
      </c>
      <c r="BM273" s="49">
        <v>100</v>
      </c>
      <c r="BN273" s="48">
        <v>17</v>
      </c>
    </row>
    <row r="274" spans="1:66" x14ac:dyDescent="0.25">
      <c r="A274" s="64" t="s">
        <v>232</v>
      </c>
      <c r="B274" s="64" t="s">
        <v>277</v>
      </c>
      <c r="C274" s="65"/>
      <c r="D274" s="66"/>
      <c r="E274" s="67"/>
      <c r="F274" s="68"/>
      <c r="G274" s="65"/>
      <c r="H274" s="69"/>
      <c r="I274" s="70"/>
      <c r="J274" s="70"/>
      <c r="K274" s="34" t="s">
        <v>66</v>
      </c>
      <c r="L274" s="77">
        <v>372</v>
      </c>
      <c r="M274" s="77"/>
      <c r="N274" s="72"/>
      <c r="O274" s="79" t="s">
        <v>315</v>
      </c>
      <c r="P274" s="81">
        <v>43848.714479166665</v>
      </c>
      <c r="Q274" s="79" t="s">
        <v>449</v>
      </c>
      <c r="R274" s="82" t="s">
        <v>463</v>
      </c>
      <c r="S274" s="79" t="s">
        <v>496</v>
      </c>
      <c r="T274" s="79" t="s">
        <v>515</v>
      </c>
      <c r="U274" s="79"/>
      <c r="V274" s="82" t="s">
        <v>693</v>
      </c>
      <c r="W274" s="81">
        <v>43848.714479166665</v>
      </c>
      <c r="X274" s="85">
        <v>43848</v>
      </c>
      <c r="Y274" s="87" t="s">
        <v>1002</v>
      </c>
      <c r="Z274" s="82" t="s">
        <v>1316</v>
      </c>
      <c r="AA274" s="79"/>
      <c r="AB274" s="79"/>
      <c r="AC274" s="87" t="s">
        <v>1630</v>
      </c>
      <c r="AD274" s="79"/>
      <c r="AE274" s="79" t="b">
        <v>0</v>
      </c>
      <c r="AF274" s="79">
        <v>0</v>
      </c>
      <c r="AG274" s="87" t="s">
        <v>1673</v>
      </c>
      <c r="AH274" s="79" t="b">
        <v>0</v>
      </c>
      <c r="AI274" s="79" t="s">
        <v>1678</v>
      </c>
      <c r="AJ274" s="79"/>
      <c r="AK274" s="87" t="s">
        <v>1673</v>
      </c>
      <c r="AL274" s="79" t="b">
        <v>0</v>
      </c>
      <c r="AM274" s="79">
        <v>1</v>
      </c>
      <c r="AN274" s="87" t="s">
        <v>1622</v>
      </c>
      <c r="AO274" s="79" t="s">
        <v>1681</v>
      </c>
      <c r="AP274" s="79" t="b">
        <v>0</v>
      </c>
      <c r="AQ274" s="87" t="s">
        <v>1622</v>
      </c>
      <c r="AR274" s="79" t="s">
        <v>176</v>
      </c>
      <c r="AS274" s="79">
        <v>0</v>
      </c>
      <c r="AT274" s="79">
        <v>0</v>
      </c>
      <c r="AU274" s="79"/>
      <c r="AV274" s="79"/>
      <c r="AW274" s="79"/>
      <c r="AX274" s="79"/>
      <c r="AY274" s="79"/>
      <c r="AZ274" s="79"/>
      <c r="BA274" s="79"/>
      <c r="BB274" s="79"/>
      <c r="BC274">
        <v>2</v>
      </c>
      <c r="BD274" s="78" t="str">
        <f>REPLACE(INDEX(GroupVertices[Group], MATCH(Edges27[[#This Row],[Vertex 1]],GroupVertices[Vertex],0)),1,1,"")</f>
        <v>7</v>
      </c>
      <c r="BE274" s="78" t="str">
        <f>REPLACE(INDEX(GroupVertices[Group], MATCH(Edges27[[#This Row],[Vertex 2]],GroupVertices[Vertex],0)),1,1,"")</f>
        <v>1</v>
      </c>
      <c r="BF274" s="48">
        <v>0</v>
      </c>
      <c r="BG274" s="49">
        <v>0</v>
      </c>
      <c r="BH274" s="48">
        <v>0</v>
      </c>
      <c r="BI274" s="49">
        <v>0</v>
      </c>
      <c r="BJ274" s="48">
        <v>0</v>
      </c>
      <c r="BK274" s="49">
        <v>0</v>
      </c>
      <c r="BL274" s="48">
        <v>15</v>
      </c>
      <c r="BM274" s="49">
        <v>100</v>
      </c>
      <c r="BN274" s="48">
        <v>15</v>
      </c>
    </row>
    <row r="275" spans="1:66" x14ac:dyDescent="0.25">
      <c r="A275" s="64" t="s">
        <v>232</v>
      </c>
      <c r="B275" s="64" t="s">
        <v>277</v>
      </c>
      <c r="C275" s="65"/>
      <c r="D275" s="66"/>
      <c r="E275" s="67"/>
      <c r="F275" s="68"/>
      <c r="G275" s="65"/>
      <c r="H275" s="69"/>
      <c r="I275" s="70"/>
      <c r="J275" s="70"/>
      <c r="K275" s="34" t="s">
        <v>66</v>
      </c>
      <c r="L275" s="77">
        <v>373</v>
      </c>
      <c r="M275" s="77"/>
      <c r="N275" s="72"/>
      <c r="O275" s="79" t="s">
        <v>315</v>
      </c>
      <c r="P275" s="81">
        <v>43848.714884259258</v>
      </c>
      <c r="Q275" s="79" t="s">
        <v>448</v>
      </c>
      <c r="R275" s="82" t="s">
        <v>463</v>
      </c>
      <c r="S275" s="79" t="s">
        <v>496</v>
      </c>
      <c r="T275" s="79" t="s">
        <v>515</v>
      </c>
      <c r="U275" s="79"/>
      <c r="V275" s="82" t="s">
        <v>693</v>
      </c>
      <c r="W275" s="81">
        <v>43848.714884259258</v>
      </c>
      <c r="X275" s="85">
        <v>43848</v>
      </c>
      <c r="Y275" s="87" t="s">
        <v>1003</v>
      </c>
      <c r="Z275" s="82" t="s">
        <v>1317</v>
      </c>
      <c r="AA275" s="79"/>
      <c r="AB275" s="79"/>
      <c r="AC275" s="87" t="s">
        <v>1631</v>
      </c>
      <c r="AD275" s="79"/>
      <c r="AE275" s="79" t="b">
        <v>0</v>
      </c>
      <c r="AF275" s="79">
        <v>0</v>
      </c>
      <c r="AG275" s="87" t="s">
        <v>1673</v>
      </c>
      <c r="AH275" s="79" t="b">
        <v>0</v>
      </c>
      <c r="AI275" s="79" t="s">
        <v>1678</v>
      </c>
      <c r="AJ275" s="79"/>
      <c r="AK275" s="87" t="s">
        <v>1673</v>
      </c>
      <c r="AL275" s="79" t="b">
        <v>0</v>
      </c>
      <c r="AM275" s="79">
        <v>3</v>
      </c>
      <c r="AN275" s="87" t="s">
        <v>1621</v>
      </c>
      <c r="AO275" s="79" t="s">
        <v>1681</v>
      </c>
      <c r="AP275" s="79" t="b">
        <v>0</v>
      </c>
      <c r="AQ275" s="87" t="s">
        <v>1621</v>
      </c>
      <c r="AR275" s="79" t="s">
        <v>176</v>
      </c>
      <c r="AS275" s="79">
        <v>0</v>
      </c>
      <c r="AT275" s="79">
        <v>0</v>
      </c>
      <c r="AU275" s="79"/>
      <c r="AV275" s="79"/>
      <c r="AW275" s="79"/>
      <c r="AX275" s="79"/>
      <c r="AY275" s="79"/>
      <c r="AZ275" s="79"/>
      <c r="BA275" s="79"/>
      <c r="BB275" s="79"/>
      <c r="BC275">
        <v>2</v>
      </c>
      <c r="BD275" s="78" t="str">
        <f>REPLACE(INDEX(GroupVertices[Group], MATCH(Edges27[[#This Row],[Vertex 1]],GroupVertices[Vertex],0)),1,1,"")</f>
        <v>7</v>
      </c>
      <c r="BE275" s="78" t="str">
        <f>REPLACE(INDEX(GroupVertices[Group], MATCH(Edges27[[#This Row],[Vertex 2]],GroupVertices[Vertex],0)),1,1,"")</f>
        <v>1</v>
      </c>
      <c r="BF275" s="48">
        <v>0</v>
      </c>
      <c r="BG275" s="49">
        <v>0</v>
      </c>
      <c r="BH275" s="48">
        <v>0</v>
      </c>
      <c r="BI275" s="49">
        <v>0</v>
      </c>
      <c r="BJ275" s="48">
        <v>0</v>
      </c>
      <c r="BK275" s="49">
        <v>0</v>
      </c>
      <c r="BL275" s="48">
        <v>15</v>
      </c>
      <c r="BM275" s="49">
        <v>100</v>
      </c>
      <c r="BN275" s="48">
        <v>15</v>
      </c>
    </row>
    <row r="276" spans="1:66" x14ac:dyDescent="0.25">
      <c r="A276" s="64" t="s">
        <v>277</v>
      </c>
      <c r="B276" s="64" t="s">
        <v>277</v>
      </c>
      <c r="C276" s="65"/>
      <c r="D276" s="66"/>
      <c r="E276" s="67"/>
      <c r="F276" s="68"/>
      <c r="G276" s="65"/>
      <c r="H276" s="69"/>
      <c r="I276" s="70"/>
      <c r="J276" s="70"/>
      <c r="K276" s="34" t="s">
        <v>65</v>
      </c>
      <c r="L276" s="77">
        <v>374</v>
      </c>
      <c r="M276" s="77"/>
      <c r="N276" s="72"/>
      <c r="O276" s="79" t="s">
        <v>176</v>
      </c>
      <c r="P276" s="81">
        <v>43845.651377314818</v>
      </c>
      <c r="Q276" s="79" t="s">
        <v>355</v>
      </c>
      <c r="R276" s="82" t="s">
        <v>471</v>
      </c>
      <c r="S276" s="79" t="s">
        <v>496</v>
      </c>
      <c r="T276" s="79" t="s">
        <v>509</v>
      </c>
      <c r="U276" s="82" t="s">
        <v>660</v>
      </c>
      <c r="V276" s="82" t="s">
        <v>660</v>
      </c>
      <c r="W276" s="81">
        <v>43845.651377314818</v>
      </c>
      <c r="X276" s="85">
        <v>43845</v>
      </c>
      <c r="Y276" s="87" t="s">
        <v>1004</v>
      </c>
      <c r="Z276" s="82" t="s">
        <v>1318</v>
      </c>
      <c r="AA276" s="79"/>
      <c r="AB276" s="79"/>
      <c r="AC276" s="87" t="s">
        <v>1632</v>
      </c>
      <c r="AD276" s="79"/>
      <c r="AE276" s="79" t="b">
        <v>0</v>
      </c>
      <c r="AF276" s="79">
        <v>4</v>
      </c>
      <c r="AG276" s="87" t="s">
        <v>1673</v>
      </c>
      <c r="AH276" s="79" t="b">
        <v>0</v>
      </c>
      <c r="AI276" s="79" t="s">
        <v>1678</v>
      </c>
      <c r="AJ276" s="79"/>
      <c r="AK276" s="87" t="s">
        <v>1673</v>
      </c>
      <c r="AL276" s="79" t="b">
        <v>0</v>
      </c>
      <c r="AM276" s="79">
        <v>2</v>
      </c>
      <c r="AN276" s="87" t="s">
        <v>1673</v>
      </c>
      <c r="AO276" s="79" t="s">
        <v>1679</v>
      </c>
      <c r="AP276" s="79" t="b">
        <v>0</v>
      </c>
      <c r="AQ276" s="87" t="s">
        <v>1632</v>
      </c>
      <c r="AR276" s="79" t="s">
        <v>313</v>
      </c>
      <c r="AS276" s="79">
        <v>0</v>
      </c>
      <c r="AT276" s="79">
        <v>0</v>
      </c>
      <c r="AU276" s="79"/>
      <c r="AV276" s="79"/>
      <c r="AW276" s="79"/>
      <c r="AX276" s="79"/>
      <c r="AY276" s="79"/>
      <c r="AZ276" s="79"/>
      <c r="BA276" s="79"/>
      <c r="BB276" s="79"/>
      <c r="BC276">
        <v>12</v>
      </c>
      <c r="BD276" s="78" t="str">
        <f>REPLACE(INDEX(GroupVertices[Group], MATCH(Edges27[[#This Row],[Vertex 1]],GroupVertices[Vertex],0)),1,1,"")</f>
        <v>1</v>
      </c>
      <c r="BE276" s="78" t="str">
        <f>REPLACE(INDEX(GroupVertices[Group], MATCH(Edges27[[#This Row],[Vertex 2]],GroupVertices[Vertex],0)),1,1,"")</f>
        <v>1</v>
      </c>
      <c r="BF276" s="48">
        <v>0</v>
      </c>
      <c r="BG276" s="49">
        <v>0</v>
      </c>
      <c r="BH276" s="48">
        <v>1</v>
      </c>
      <c r="BI276" s="49">
        <v>2.7777777777777777</v>
      </c>
      <c r="BJ276" s="48">
        <v>0</v>
      </c>
      <c r="BK276" s="49">
        <v>0</v>
      </c>
      <c r="BL276" s="48">
        <v>35</v>
      </c>
      <c r="BM276" s="49">
        <v>97.222222222222229</v>
      </c>
      <c r="BN276" s="48">
        <v>36</v>
      </c>
    </row>
    <row r="277" spans="1:66" x14ac:dyDescent="0.25">
      <c r="A277" s="64" t="s">
        <v>277</v>
      </c>
      <c r="B277" s="64" t="s">
        <v>277</v>
      </c>
      <c r="C277" s="65"/>
      <c r="D277" s="66"/>
      <c r="E277" s="67"/>
      <c r="F277" s="68"/>
      <c r="G277" s="65"/>
      <c r="H277" s="69"/>
      <c r="I277" s="70"/>
      <c r="J277" s="70"/>
      <c r="K277" s="34" t="s">
        <v>65</v>
      </c>
      <c r="L277" s="77">
        <v>375</v>
      </c>
      <c r="M277" s="77"/>
      <c r="N277" s="72"/>
      <c r="O277" s="79" t="s">
        <v>176</v>
      </c>
      <c r="P277" s="81">
        <v>43843.597337962965</v>
      </c>
      <c r="Q277" s="79" t="s">
        <v>353</v>
      </c>
      <c r="R277" s="82" t="s">
        <v>463</v>
      </c>
      <c r="S277" s="79" t="s">
        <v>496</v>
      </c>
      <c r="T277" s="79" t="s">
        <v>514</v>
      </c>
      <c r="U277" s="82" t="s">
        <v>661</v>
      </c>
      <c r="V277" s="82" t="s">
        <v>661</v>
      </c>
      <c r="W277" s="81">
        <v>43843.597337962965</v>
      </c>
      <c r="X277" s="85">
        <v>43843</v>
      </c>
      <c r="Y277" s="87" t="s">
        <v>1005</v>
      </c>
      <c r="Z277" s="82" t="s">
        <v>1319</v>
      </c>
      <c r="AA277" s="79"/>
      <c r="AB277" s="79"/>
      <c r="AC277" s="87" t="s">
        <v>1633</v>
      </c>
      <c r="AD277" s="79"/>
      <c r="AE277" s="79" t="b">
        <v>0</v>
      </c>
      <c r="AF277" s="79">
        <v>14</v>
      </c>
      <c r="AG277" s="87" t="s">
        <v>1673</v>
      </c>
      <c r="AH277" s="79" t="b">
        <v>0</v>
      </c>
      <c r="AI277" s="79" t="s">
        <v>1678</v>
      </c>
      <c r="AJ277" s="79"/>
      <c r="AK277" s="87" t="s">
        <v>1673</v>
      </c>
      <c r="AL277" s="79" t="b">
        <v>0</v>
      </c>
      <c r="AM277" s="79">
        <v>6</v>
      </c>
      <c r="AN277" s="87" t="s">
        <v>1673</v>
      </c>
      <c r="AO277" s="79" t="s">
        <v>1684</v>
      </c>
      <c r="AP277" s="79" t="b">
        <v>0</v>
      </c>
      <c r="AQ277" s="87" t="s">
        <v>1633</v>
      </c>
      <c r="AR277" s="79" t="s">
        <v>313</v>
      </c>
      <c r="AS277" s="79">
        <v>0</v>
      </c>
      <c r="AT277" s="79">
        <v>0</v>
      </c>
      <c r="AU277" s="79"/>
      <c r="AV277" s="79"/>
      <c r="AW277" s="79"/>
      <c r="AX277" s="79"/>
      <c r="AY277" s="79"/>
      <c r="AZ277" s="79"/>
      <c r="BA277" s="79"/>
      <c r="BB277" s="79"/>
      <c r="BC277">
        <v>12</v>
      </c>
      <c r="BD277" s="78" t="str">
        <f>REPLACE(INDEX(GroupVertices[Group], MATCH(Edges27[[#This Row],[Vertex 1]],GroupVertices[Vertex],0)),1,1,"")</f>
        <v>1</v>
      </c>
      <c r="BE277" s="78" t="str">
        <f>REPLACE(INDEX(GroupVertices[Group], MATCH(Edges27[[#This Row],[Vertex 2]],GroupVertices[Vertex],0)),1,1,"")</f>
        <v>1</v>
      </c>
      <c r="BF277" s="48">
        <v>0</v>
      </c>
      <c r="BG277" s="49">
        <v>0</v>
      </c>
      <c r="BH277" s="48">
        <v>0</v>
      </c>
      <c r="BI277" s="49">
        <v>0</v>
      </c>
      <c r="BJ277" s="48">
        <v>0</v>
      </c>
      <c r="BK277" s="49">
        <v>0</v>
      </c>
      <c r="BL277" s="48">
        <v>28</v>
      </c>
      <c r="BM277" s="49">
        <v>100</v>
      </c>
      <c r="BN277" s="48">
        <v>28</v>
      </c>
    </row>
    <row r="278" spans="1:66" x14ac:dyDescent="0.25">
      <c r="A278" s="64" t="s">
        <v>277</v>
      </c>
      <c r="B278" s="64" t="s">
        <v>277</v>
      </c>
      <c r="C278" s="65"/>
      <c r="D278" s="66"/>
      <c r="E278" s="67"/>
      <c r="F278" s="68"/>
      <c r="G278" s="65"/>
      <c r="H278" s="69"/>
      <c r="I278" s="70"/>
      <c r="J278" s="70"/>
      <c r="K278" s="34" t="s">
        <v>65</v>
      </c>
      <c r="L278" s="77">
        <v>376</v>
      </c>
      <c r="M278" s="77"/>
      <c r="N278" s="72"/>
      <c r="O278" s="79" t="s">
        <v>176</v>
      </c>
      <c r="P278" s="81">
        <v>43846.728784722225</v>
      </c>
      <c r="Q278" s="79" t="s">
        <v>322</v>
      </c>
      <c r="R278" s="82" t="s">
        <v>484</v>
      </c>
      <c r="S278" s="79" t="s">
        <v>496</v>
      </c>
      <c r="T278" s="79" t="s">
        <v>549</v>
      </c>
      <c r="U278" s="79"/>
      <c r="V278" s="82" t="s">
        <v>735</v>
      </c>
      <c r="W278" s="81">
        <v>43846.728784722225</v>
      </c>
      <c r="X278" s="85">
        <v>43846</v>
      </c>
      <c r="Y278" s="87" t="s">
        <v>1006</v>
      </c>
      <c r="Z278" s="82" t="s">
        <v>1320</v>
      </c>
      <c r="AA278" s="79"/>
      <c r="AB278" s="79"/>
      <c r="AC278" s="87" t="s">
        <v>1634</v>
      </c>
      <c r="AD278" s="79"/>
      <c r="AE278" s="79" t="b">
        <v>0</v>
      </c>
      <c r="AF278" s="79">
        <v>15</v>
      </c>
      <c r="AG278" s="87" t="s">
        <v>1673</v>
      </c>
      <c r="AH278" s="79" t="b">
        <v>0</v>
      </c>
      <c r="AI278" s="79" t="s">
        <v>1678</v>
      </c>
      <c r="AJ278" s="79"/>
      <c r="AK278" s="87" t="s">
        <v>1673</v>
      </c>
      <c r="AL278" s="79" t="b">
        <v>0</v>
      </c>
      <c r="AM278" s="79">
        <v>7</v>
      </c>
      <c r="AN278" s="87" t="s">
        <v>1673</v>
      </c>
      <c r="AO278" s="79" t="s">
        <v>1679</v>
      </c>
      <c r="AP278" s="79" t="b">
        <v>0</v>
      </c>
      <c r="AQ278" s="87" t="s">
        <v>1634</v>
      </c>
      <c r="AR278" s="79" t="s">
        <v>176</v>
      </c>
      <c r="AS278" s="79">
        <v>0</v>
      </c>
      <c r="AT278" s="79">
        <v>0</v>
      </c>
      <c r="AU278" s="79"/>
      <c r="AV278" s="79"/>
      <c r="AW278" s="79"/>
      <c r="AX278" s="79"/>
      <c r="AY278" s="79"/>
      <c r="AZ278" s="79"/>
      <c r="BA278" s="79"/>
      <c r="BB278" s="79"/>
      <c r="BC278">
        <v>12</v>
      </c>
      <c r="BD278" s="78" t="str">
        <f>REPLACE(INDEX(GroupVertices[Group], MATCH(Edges27[[#This Row],[Vertex 1]],GroupVertices[Vertex],0)),1,1,"")</f>
        <v>1</v>
      </c>
      <c r="BE278" s="78" t="str">
        <f>REPLACE(INDEX(GroupVertices[Group], MATCH(Edges27[[#This Row],[Vertex 2]],GroupVertices[Vertex],0)),1,1,"")</f>
        <v>1</v>
      </c>
      <c r="BF278" s="48">
        <v>0</v>
      </c>
      <c r="BG278" s="49">
        <v>0</v>
      </c>
      <c r="BH278" s="48">
        <v>0</v>
      </c>
      <c r="BI278" s="49">
        <v>0</v>
      </c>
      <c r="BJ278" s="48">
        <v>0</v>
      </c>
      <c r="BK278" s="49">
        <v>0</v>
      </c>
      <c r="BL278" s="48">
        <v>27</v>
      </c>
      <c r="BM278" s="49">
        <v>100</v>
      </c>
      <c r="BN278" s="48">
        <v>27</v>
      </c>
    </row>
    <row r="279" spans="1:66" x14ac:dyDescent="0.25">
      <c r="A279" s="64" t="s">
        <v>277</v>
      </c>
      <c r="B279" s="64" t="s">
        <v>290</v>
      </c>
      <c r="C279" s="65"/>
      <c r="D279" s="66"/>
      <c r="E279" s="67"/>
      <c r="F279" s="68"/>
      <c r="G279" s="65"/>
      <c r="H279" s="69"/>
      <c r="I279" s="70"/>
      <c r="J279" s="70"/>
      <c r="K279" s="34" t="s">
        <v>66</v>
      </c>
      <c r="L279" s="77">
        <v>377</v>
      </c>
      <c r="M279" s="77"/>
      <c r="N279" s="72"/>
      <c r="O279" s="79" t="s">
        <v>314</v>
      </c>
      <c r="P279" s="81">
        <v>43847.329930555556</v>
      </c>
      <c r="Q279" s="79" t="s">
        <v>358</v>
      </c>
      <c r="R279" s="82" t="s">
        <v>463</v>
      </c>
      <c r="S279" s="79" t="s">
        <v>496</v>
      </c>
      <c r="T279" s="79" t="s">
        <v>509</v>
      </c>
      <c r="U279" s="82" t="s">
        <v>662</v>
      </c>
      <c r="V279" s="82" t="s">
        <v>662</v>
      </c>
      <c r="W279" s="81">
        <v>43847.329930555556</v>
      </c>
      <c r="X279" s="85">
        <v>43847</v>
      </c>
      <c r="Y279" s="87" t="s">
        <v>1007</v>
      </c>
      <c r="Z279" s="82" t="s">
        <v>1321</v>
      </c>
      <c r="AA279" s="79"/>
      <c r="AB279" s="79"/>
      <c r="AC279" s="87" t="s">
        <v>1635</v>
      </c>
      <c r="AD279" s="79"/>
      <c r="AE279" s="79" t="b">
        <v>0</v>
      </c>
      <c r="AF279" s="79">
        <v>4</v>
      </c>
      <c r="AG279" s="87" t="s">
        <v>1673</v>
      </c>
      <c r="AH279" s="79" t="b">
        <v>0</v>
      </c>
      <c r="AI279" s="79" t="s">
        <v>1678</v>
      </c>
      <c r="AJ279" s="79"/>
      <c r="AK279" s="87" t="s">
        <v>1673</v>
      </c>
      <c r="AL279" s="79" t="b">
        <v>0</v>
      </c>
      <c r="AM279" s="79">
        <v>2</v>
      </c>
      <c r="AN279" s="87" t="s">
        <v>1673</v>
      </c>
      <c r="AO279" s="79" t="s">
        <v>1684</v>
      </c>
      <c r="AP279" s="79" t="b">
        <v>0</v>
      </c>
      <c r="AQ279" s="87" t="s">
        <v>1635</v>
      </c>
      <c r="AR279" s="79" t="s">
        <v>176</v>
      </c>
      <c r="AS279" s="79">
        <v>0</v>
      </c>
      <c r="AT279" s="79">
        <v>0</v>
      </c>
      <c r="AU279" s="79"/>
      <c r="AV279" s="79"/>
      <c r="AW279" s="79"/>
      <c r="AX279" s="79"/>
      <c r="AY279" s="79"/>
      <c r="AZ279" s="79"/>
      <c r="BA279" s="79"/>
      <c r="BB279" s="79"/>
      <c r="BC279">
        <v>1</v>
      </c>
      <c r="BD279" s="78" t="str">
        <f>REPLACE(INDEX(GroupVertices[Group], MATCH(Edges27[[#This Row],[Vertex 1]],GroupVertices[Vertex],0)),1,1,"")</f>
        <v>1</v>
      </c>
      <c r="BE279" s="78" t="str">
        <f>REPLACE(INDEX(GroupVertices[Group], MATCH(Edges27[[#This Row],[Vertex 2]],GroupVertices[Vertex],0)),1,1,"")</f>
        <v>2</v>
      </c>
      <c r="BF279" s="48">
        <v>1</v>
      </c>
      <c r="BG279" s="49">
        <v>2.2222222222222223</v>
      </c>
      <c r="BH279" s="48">
        <v>0</v>
      </c>
      <c r="BI279" s="49">
        <v>0</v>
      </c>
      <c r="BJ279" s="48">
        <v>0</v>
      </c>
      <c r="BK279" s="49">
        <v>0</v>
      </c>
      <c r="BL279" s="48">
        <v>44</v>
      </c>
      <c r="BM279" s="49">
        <v>97.777777777777771</v>
      </c>
      <c r="BN279" s="48">
        <v>45</v>
      </c>
    </row>
    <row r="280" spans="1:66" x14ac:dyDescent="0.25">
      <c r="A280" s="64" t="s">
        <v>277</v>
      </c>
      <c r="B280" s="64" t="s">
        <v>277</v>
      </c>
      <c r="C280" s="65"/>
      <c r="D280" s="66"/>
      <c r="E280" s="67"/>
      <c r="F280" s="68"/>
      <c r="G280" s="65"/>
      <c r="H280" s="69"/>
      <c r="I280" s="70"/>
      <c r="J280" s="70"/>
      <c r="K280" s="34" t="s">
        <v>65</v>
      </c>
      <c r="L280" s="77">
        <v>378</v>
      </c>
      <c r="M280" s="77"/>
      <c r="N280" s="72"/>
      <c r="O280" s="79" t="s">
        <v>176</v>
      </c>
      <c r="P280" s="81">
        <v>43847.409594907411</v>
      </c>
      <c r="Q280" s="79" t="s">
        <v>348</v>
      </c>
      <c r="R280" s="79"/>
      <c r="S280" s="79"/>
      <c r="T280" s="79" t="s">
        <v>509</v>
      </c>
      <c r="U280" s="82" t="s">
        <v>663</v>
      </c>
      <c r="V280" s="82" t="s">
        <v>663</v>
      </c>
      <c r="W280" s="81">
        <v>43847.409594907411</v>
      </c>
      <c r="X280" s="85">
        <v>43847</v>
      </c>
      <c r="Y280" s="87" t="s">
        <v>1008</v>
      </c>
      <c r="Z280" s="82" t="s">
        <v>1322</v>
      </c>
      <c r="AA280" s="79"/>
      <c r="AB280" s="79"/>
      <c r="AC280" s="87" t="s">
        <v>1636</v>
      </c>
      <c r="AD280" s="79"/>
      <c r="AE280" s="79" t="b">
        <v>0</v>
      </c>
      <c r="AF280" s="79">
        <v>2</v>
      </c>
      <c r="AG280" s="87" t="s">
        <v>1673</v>
      </c>
      <c r="AH280" s="79" t="b">
        <v>0</v>
      </c>
      <c r="AI280" s="79" t="s">
        <v>1678</v>
      </c>
      <c r="AJ280" s="79"/>
      <c r="AK280" s="87" t="s">
        <v>1673</v>
      </c>
      <c r="AL280" s="79" t="b">
        <v>0</v>
      </c>
      <c r="AM280" s="79">
        <v>2</v>
      </c>
      <c r="AN280" s="87" t="s">
        <v>1673</v>
      </c>
      <c r="AO280" s="79" t="s">
        <v>1679</v>
      </c>
      <c r="AP280" s="79" t="b">
        <v>0</v>
      </c>
      <c r="AQ280" s="87" t="s">
        <v>1636</v>
      </c>
      <c r="AR280" s="79" t="s">
        <v>176</v>
      </c>
      <c r="AS280" s="79">
        <v>0</v>
      </c>
      <c r="AT280" s="79">
        <v>0</v>
      </c>
      <c r="AU280" s="79"/>
      <c r="AV280" s="79"/>
      <c r="AW280" s="79"/>
      <c r="AX280" s="79"/>
      <c r="AY280" s="79"/>
      <c r="AZ280" s="79"/>
      <c r="BA280" s="79"/>
      <c r="BB280" s="79"/>
      <c r="BC280">
        <v>12</v>
      </c>
      <c r="BD280" s="78" t="str">
        <f>REPLACE(INDEX(GroupVertices[Group], MATCH(Edges27[[#This Row],[Vertex 1]],GroupVertices[Vertex],0)),1,1,"")</f>
        <v>1</v>
      </c>
      <c r="BE280" s="78" t="str">
        <f>REPLACE(INDEX(GroupVertices[Group], MATCH(Edges27[[#This Row],[Vertex 2]],GroupVertices[Vertex],0)),1,1,"")</f>
        <v>1</v>
      </c>
      <c r="BF280" s="48">
        <v>0</v>
      </c>
      <c r="BG280" s="49">
        <v>0</v>
      </c>
      <c r="BH280" s="48">
        <v>0</v>
      </c>
      <c r="BI280" s="49">
        <v>0</v>
      </c>
      <c r="BJ280" s="48">
        <v>0</v>
      </c>
      <c r="BK280" s="49">
        <v>0</v>
      </c>
      <c r="BL280" s="48">
        <v>17</v>
      </c>
      <c r="BM280" s="49">
        <v>100</v>
      </c>
      <c r="BN280" s="48">
        <v>17</v>
      </c>
    </row>
    <row r="281" spans="1:66" x14ac:dyDescent="0.25">
      <c r="A281" s="64" t="s">
        <v>277</v>
      </c>
      <c r="B281" s="64" t="s">
        <v>277</v>
      </c>
      <c r="C281" s="65"/>
      <c r="D281" s="66"/>
      <c r="E281" s="67"/>
      <c r="F281" s="68"/>
      <c r="G281" s="65"/>
      <c r="H281" s="69"/>
      <c r="I281" s="70"/>
      <c r="J281" s="70"/>
      <c r="K281" s="34" t="s">
        <v>65</v>
      </c>
      <c r="L281" s="77">
        <v>379</v>
      </c>
      <c r="M281" s="77"/>
      <c r="N281" s="72"/>
      <c r="O281" s="79" t="s">
        <v>176</v>
      </c>
      <c r="P281" s="81">
        <v>43849.803298611114</v>
      </c>
      <c r="Q281" s="79" t="s">
        <v>338</v>
      </c>
      <c r="R281" s="79"/>
      <c r="S281" s="79"/>
      <c r="T281" s="79" t="s">
        <v>509</v>
      </c>
      <c r="U281" s="82" t="s">
        <v>664</v>
      </c>
      <c r="V281" s="82" t="s">
        <v>664</v>
      </c>
      <c r="W281" s="81">
        <v>43849.803298611114</v>
      </c>
      <c r="X281" s="85">
        <v>43849</v>
      </c>
      <c r="Y281" s="87" t="s">
        <v>1009</v>
      </c>
      <c r="Z281" s="82" t="s">
        <v>1323</v>
      </c>
      <c r="AA281" s="79"/>
      <c r="AB281" s="79"/>
      <c r="AC281" s="87" t="s">
        <v>1637</v>
      </c>
      <c r="AD281" s="79"/>
      <c r="AE281" s="79" t="b">
        <v>0</v>
      </c>
      <c r="AF281" s="79">
        <v>6</v>
      </c>
      <c r="AG281" s="87" t="s">
        <v>1673</v>
      </c>
      <c r="AH281" s="79" t="b">
        <v>0</v>
      </c>
      <c r="AI281" s="79" t="s">
        <v>1678</v>
      </c>
      <c r="AJ281" s="79"/>
      <c r="AK281" s="87" t="s">
        <v>1673</v>
      </c>
      <c r="AL281" s="79" t="b">
        <v>0</v>
      </c>
      <c r="AM281" s="79">
        <v>3</v>
      </c>
      <c r="AN281" s="87" t="s">
        <v>1673</v>
      </c>
      <c r="AO281" s="79" t="s">
        <v>1679</v>
      </c>
      <c r="AP281" s="79" t="b">
        <v>0</v>
      </c>
      <c r="AQ281" s="87" t="s">
        <v>1637</v>
      </c>
      <c r="AR281" s="79" t="s">
        <v>176</v>
      </c>
      <c r="AS281" s="79">
        <v>0</v>
      </c>
      <c r="AT281" s="79">
        <v>0</v>
      </c>
      <c r="AU281" s="79"/>
      <c r="AV281" s="79"/>
      <c r="AW281" s="79"/>
      <c r="AX281" s="79"/>
      <c r="AY281" s="79"/>
      <c r="AZ281" s="79"/>
      <c r="BA281" s="79"/>
      <c r="BB281" s="79"/>
      <c r="BC281">
        <v>12</v>
      </c>
      <c r="BD281" s="78" t="str">
        <f>REPLACE(INDEX(GroupVertices[Group], MATCH(Edges27[[#This Row],[Vertex 1]],GroupVertices[Vertex],0)),1,1,"")</f>
        <v>1</v>
      </c>
      <c r="BE281" s="78" t="str">
        <f>REPLACE(INDEX(GroupVertices[Group], MATCH(Edges27[[#This Row],[Vertex 2]],GroupVertices[Vertex],0)),1,1,"")</f>
        <v>1</v>
      </c>
      <c r="BF281" s="48">
        <v>0</v>
      </c>
      <c r="BG281" s="49">
        <v>0</v>
      </c>
      <c r="BH281" s="48">
        <v>0</v>
      </c>
      <c r="BI281" s="49">
        <v>0</v>
      </c>
      <c r="BJ281" s="48">
        <v>0</v>
      </c>
      <c r="BK281" s="49">
        <v>0</v>
      </c>
      <c r="BL281" s="48">
        <v>23</v>
      </c>
      <c r="BM281" s="49">
        <v>100</v>
      </c>
      <c r="BN281" s="48">
        <v>23</v>
      </c>
    </row>
    <row r="282" spans="1:66" x14ac:dyDescent="0.25">
      <c r="A282" s="64" t="s">
        <v>277</v>
      </c>
      <c r="B282" s="64" t="s">
        <v>277</v>
      </c>
      <c r="C282" s="65"/>
      <c r="D282" s="66"/>
      <c r="E282" s="67"/>
      <c r="F282" s="68"/>
      <c r="G282" s="65"/>
      <c r="H282" s="69"/>
      <c r="I282" s="70"/>
      <c r="J282" s="70"/>
      <c r="K282" s="34" t="s">
        <v>65</v>
      </c>
      <c r="L282" s="77">
        <v>380</v>
      </c>
      <c r="M282" s="77"/>
      <c r="N282" s="72"/>
      <c r="O282" s="79" t="s">
        <v>176</v>
      </c>
      <c r="P282" s="81">
        <v>43850.382002314815</v>
      </c>
      <c r="Q282" s="79" t="s">
        <v>394</v>
      </c>
      <c r="R282" s="82" t="s">
        <v>470</v>
      </c>
      <c r="S282" s="79" t="s">
        <v>496</v>
      </c>
      <c r="T282" s="79" t="s">
        <v>536</v>
      </c>
      <c r="U282" s="79"/>
      <c r="V282" s="82" t="s">
        <v>735</v>
      </c>
      <c r="W282" s="81">
        <v>43850.382002314815</v>
      </c>
      <c r="X282" s="85">
        <v>43850</v>
      </c>
      <c r="Y282" s="87" t="s">
        <v>1010</v>
      </c>
      <c r="Z282" s="82" t="s">
        <v>1324</v>
      </c>
      <c r="AA282" s="79"/>
      <c r="AB282" s="79"/>
      <c r="AC282" s="87" t="s">
        <v>1638</v>
      </c>
      <c r="AD282" s="79"/>
      <c r="AE282" s="79" t="b">
        <v>0</v>
      </c>
      <c r="AF282" s="79">
        <v>1</v>
      </c>
      <c r="AG282" s="87" t="s">
        <v>1673</v>
      </c>
      <c r="AH282" s="79" t="b">
        <v>0</v>
      </c>
      <c r="AI282" s="79" t="s">
        <v>1678</v>
      </c>
      <c r="AJ282" s="79"/>
      <c r="AK282" s="87" t="s">
        <v>1673</v>
      </c>
      <c r="AL282" s="79" t="b">
        <v>0</v>
      </c>
      <c r="AM282" s="79">
        <v>2</v>
      </c>
      <c r="AN282" s="87" t="s">
        <v>1673</v>
      </c>
      <c r="AO282" s="79" t="s">
        <v>1684</v>
      </c>
      <c r="AP282" s="79" t="b">
        <v>0</v>
      </c>
      <c r="AQ282" s="87" t="s">
        <v>1638</v>
      </c>
      <c r="AR282" s="79" t="s">
        <v>176</v>
      </c>
      <c r="AS282" s="79">
        <v>0</v>
      </c>
      <c r="AT282" s="79">
        <v>0</v>
      </c>
      <c r="AU282" s="79"/>
      <c r="AV282" s="79"/>
      <c r="AW282" s="79"/>
      <c r="AX282" s="79"/>
      <c r="AY282" s="79"/>
      <c r="AZ282" s="79"/>
      <c r="BA282" s="79"/>
      <c r="BB282" s="79"/>
      <c r="BC282">
        <v>12</v>
      </c>
      <c r="BD282" s="78" t="str">
        <f>REPLACE(INDEX(GroupVertices[Group], MATCH(Edges27[[#This Row],[Vertex 1]],GroupVertices[Vertex],0)),1,1,"")</f>
        <v>1</v>
      </c>
      <c r="BE282" s="78" t="str">
        <f>REPLACE(INDEX(GroupVertices[Group], MATCH(Edges27[[#This Row],[Vertex 2]],GroupVertices[Vertex],0)),1,1,"")</f>
        <v>1</v>
      </c>
      <c r="BF282" s="48">
        <v>0</v>
      </c>
      <c r="BG282" s="49">
        <v>0</v>
      </c>
      <c r="BH282" s="48">
        <v>0</v>
      </c>
      <c r="BI282" s="49">
        <v>0</v>
      </c>
      <c r="BJ282" s="48">
        <v>0</v>
      </c>
      <c r="BK282" s="49">
        <v>0</v>
      </c>
      <c r="BL282" s="48">
        <v>27</v>
      </c>
      <c r="BM282" s="49">
        <v>100</v>
      </c>
      <c r="BN282" s="48">
        <v>27</v>
      </c>
    </row>
    <row r="283" spans="1:66" x14ac:dyDescent="0.25">
      <c r="A283" s="64" t="s">
        <v>277</v>
      </c>
      <c r="B283" s="64" t="s">
        <v>277</v>
      </c>
      <c r="C283" s="65"/>
      <c r="D283" s="66"/>
      <c r="E283" s="67"/>
      <c r="F283" s="68"/>
      <c r="G283" s="65"/>
      <c r="H283" s="69"/>
      <c r="I283" s="70"/>
      <c r="J283" s="70"/>
      <c r="K283" s="34" t="s">
        <v>65</v>
      </c>
      <c r="L283" s="77">
        <v>381</v>
      </c>
      <c r="M283" s="77"/>
      <c r="N283" s="72"/>
      <c r="O283" s="79" t="s">
        <v>176</v>
      </c>
      <c r="P283" s="81">
        <v>43850.423692129632</v>
      </c>
      <c r="Q283" s="79" t="s">
        <v>365</v>
      </c>
      <c r="R283" s="82" t="s">
        <v>484</v>
      </c>
      <c r="S283" s="79" t="s">
        <v>496</v>
      </c>
      <c r="T283" s="79" t="s">
        <v>515</v>
      </c>
      <c r="U283" s="79"/>
      <c r="V283" s="82" t="s">
        <v>735</v>
      </c>
      <c r="W283" s="81">
        <v>43850.423692129632</v>
      </c>
      <c r="X283" s="85">
        <v>43850</v>
      </c>
      <c r="Y283" s="87" t="s">
        <v>1011</v>
      </c>
      <c r="Z283" s="82" t="s">
        <v>1325</v>
      </c>
      <c r="AA283" s="79"/>
      <c r="AB283" s="79"/>
      <c r="AC283" s="87" t="s">
        <v>1639</v>
      </c>
      <c r="AD283" s="79"/>
      <c r="AE283" s="79" t="b">
        <v>0</v>
      </c>
      <c r="AF283" s="79">
        <v>7</v>
      </c>
      <c r="AG283" s="87" t="s">
        <v>1673</v>
      </c>
      <c r="AH283" s="79" t="b">
        <v>0</v>
      </c>
      <c r="AI283" s="79" t="s">
        <v>1678</v>
      </c>
      <c r="AJ283" s="79"/>
      <c r="AK283" s="87" t="s">
        <v>1673</v>
      </c>
      <c r="AL283" s="79" t="b">
        <v>0</v>
      </c>
      <c r="AM283" s="79">
        <v>4</v>
      </c>
      <c r="AN283" s="87" t="s">
        <v>1673</v>
      </c>
      <c r="AO283" s="79" t="s">
        <v>1684</v>
      </c>
      <c r="AP283" s="79" t="b">
        <v>0</v>
      </c>
      <c r="AQ283" s="87" t="s">
        <v>1639</v>
      </c>
      <c r="AR283" s="79" t="s">
        <v>176</v>
      </c>
      <c r="AS283" s="79">
        <v>0</v>
      </c>
      <c r="AT283" s="79">
        <v>0</v>
      </c>
      <c r="AU283" s="79"/>
      <c r="AV283" s="79"/>
      <c r="AW283" s="79"/>
      <c r="AX283" s="79"/>
      <c r="AY283" s="79"/>
      <c r="AZ283" s="79"/>
      <c r="BA283" s="79"/>
      <c r="BB283" s="79"/>
      <c r="BC283">
        <v>12</v>
      </c>
      <c r="BD283" s="78" t="str">
        <f>REPLACE(INDEX(GroupVertices[Group], MATCH(Edges27[[#This Row],[Vertex 1]],GroupVertices[Vertex],0)),1,1,"")</f>
        <v>1</v>
      </c>
      <c r="BE283" s="78" t="str">
        <f>REPLACE(INDEX(GroupVertices[Group], MATCH(Edges27[[#This Row],[Vertex 2]],GroupVertices[Vertex],0)),1,1,"")</f>
        <v>1</v>
      </c>
      <c r="BF283" s="48">
        <v>0</v>
      </c>
      <c r="BG283" s="49">
        <v>0</v>
      </c>
      <c r="BH283" s="48">
        <v>0</v>
      </c>
      <c r="BI283" s="49">
        <v>0</v>
      </c>
      <c r="BJ283" s="48">
        <v>0</v>
      </c>
      <c r="BK283" s="49">
        <v>0</v>
      </c>
      <c r="BL283" s="48">
        <v>31</v>
      </c>
      <c r="BM283" s="49">
        <v>100</v>
      </c>
      <c r="BN283" s="48">
        <v>31</v>
      </c>
    </row>
    <row r="284" spans="1:66" x14ac:dyDescent="0.25">
      <c r="A284" s="64" t="s">
        <v>277</v>
      </c>
      <c r="B284" s="64" t="s">
        <v>277</v>
      </c>
      <c r="C284" s="65"/>
      <c r="D284" s="66"/>
      <c r="E284" s="67"/>
      <c r="F284" s="68"/>
      <c r="G284" s="65"/>
      <c r="H284" s="69"/>
      <c r="I284" s="70"/>
      <c r="J284" s="70"/>
      <c r="K284" s="34" t="s">
        <v>65</v>
      </c>
      <c r="L284" s="77">
        <v>382</v>
      </c>
      <c r="M284" s="77"/>
      <c r="N284" s="72"/>
      <c r="O284" s="79" t="s">
        <v>176</v>
      </c>
      <c r="P284" s="81">
        <v>43850.618159722224</v>
      </c>
      <c r="Q284" s="79" t="s">
        <v>351</v>
      </c>
      <c r="R284" s="82" t="s">
        <v>485</v>
      </c>
      <c r="S284" s="79" t="s">
        <v>498</v>
      </c>
      <c r="T284" s="79" t="s">
        <v>549</v>
      </c>
      <c r="U284" s="82" t="s">
        <v>665</v>
      </c>
      <c r="V284" s="82" t="s">
        <v>665</v>
      </c>
      <c r="W284" s="81">
        <v>43850.618159722224</v>
      </c>
      <c r="X284" s="85">
        <v>43850</v>
      </c>
      <c r="Y284" s="87" t="s">
        <v>1012</v>
      </c>
      <c r="Z284" s="82" t="s">
        <v>1326</v>
      </c>
      <c r="AA284" s="79"/>
      <c r="AB284" s="79"/>
      <c r="AC284" s="87" t="s">
        <v>1640</v>
      </c>
      <c r="AD284" s="79"/>
      <c r="AE284" s="79" t="b">
        <v>0</v>
      </c>
      <c r="AF284" s="79">
        <v>2</v>
      </c>
      <c r="AG284" s="87" t="s">
        <v>1673</v>
      </c>
      <c r="AH284" s="79" t="b">
        <v>0</v>
      </c>
      <c r="AI284" s="79" t="s">
        <v>1678</v>
      </c>
      <c r="AJ284" s="79"/>
      <c r="AK284" s="87" t="s">
        <v>1673</v>
      </c>
      <c r="AL284" s="79" t="b">
        <v>0</v>
      </c>
      <c r="AM284" s="79">
        <v>2</v>
      </c>
      <c r="AN284" s="87" t="s">
        <v>1673</v>
      </c>
      <c r="AO284" s="79" t="s">
        <v>1684</v>
      </c>
      <c r="AP284" s="79" t="b">
        <v>0</v>
      </c>
      <c r="AQ284" s="87" t="s">
        <v>1640</v>
      </c>
      <c r="AR284" s="79" t="s">
        <v>176</v>
      </c>
      <c r="AS284" s="79">
        <v>0</v>
      </c>
      <c r="AT284" s="79">
        <v>0</v>
      </c>
      <c r="AU284" s="79"/>
      <c r="AV284" s="79"/>
      <c r="AW284" s="79"/>
      <c r="AX284" s="79"/>
      <c r="AY284" s="79"/>
      <c r="AZ284" s="79"/>
      <c r="BA284" s="79"/>
      <c r="BB284" s="79"/>
      <c r="BC284">
        <v>12</v>
      </c>
      <c r="BD284" s="78" t="str">
        <f>REPLACE(INDEX(GroupVertices[Group], MATCH(Edges27[[#This Row],[Vertex 1]],GroupVertices[Vertex],0)),1,1,"")</f>
        <v>1</v>
      </c>
      <c r="BE284" s="78" t="str">
        <f>REPLACE(INDEX(GroupVertices[Group], MATCH(Edges27[[#This Row],[Vertex 2]],GroupVertices[Vertex],0)),1,1,"")</f>
        <v>1</v>
      </c>
      <c r="BF284" s="48">
        <v>0</v>
      </c>
      <c r="BG284" s="49">
        <v>0</v>
      </c>
      <c r="BH284" s="48">
        <v>0</v>
      </c>
      <c r="BI284" s="49">
        <v>0</v>
      </c>
      <c r="BJ284" s="48">
        <v>0</v>
      </c>
      <c r="BK284" s="49">
        <v>0</v>
      </c>
      <c r="BL284" s="48">
        <v>31</v>
      </c>
      <c r="BM284" s="49">
        <v>100</v>
      </c>
      <c r="BN284" s="48">
        <v>31</v>
      </c>
    </row>
    <row r="285" spans="1:66" x14ac:dyDescent="0.25">
      <c r="A285" s="64" t="s">
        <v>277</v>
      </c>
      <c r="B285" s="64" t="s">
        <v>286</v>
      </c>
      <c r="C285" s="65"/>
      <c r="D285" s="66"/>
      <c r="E285" s="67"/>
      <c r="F285" s="68"/>
      <c r="G285" s="65"/>
      <c r="H285" s="69"/>
      <c r="I285" s="70"/>
      <c r="J285" s="70"/>
      <c r="K285" s="34" t="s">
        <v>66</v>
      </c>
      <c r="L285" s="77">
        <v>383</v>
      </c>
      <c r="M285" s="77"/>
      <c r="N285" s="72"/>
      <c r="O285" s="79" t="s">
        <v>314</v>
      </c>
      <c r="P285" s="81">
        <v>43850.710810185185</v>
      </c>
      <c r="Q285" s="79" t="s">
        <v>349</v>
      </c>
      <c r="R285" s="79" t="s">
        <v>486</v>
      </c>
      <c r="S285" s="79" t="s">
        <v>499</v>
      </c>
      <c r="T285" s="79" t="s">
        <v>519</v>
      </c>
      <c r="U285" s="79"/>
      <c r="V285" s="82" t="s">
        <v>735</v>
      </c>
      <c r="W285" s="81">
        <v>43850.710810185185</v>
      </c>
      <c r="X285" s="85">
        <v>43850</v>
      </c>
      <c r="Y285" s="87" t="s">
        <v>1013</v>
      </c>
      <c r="Z285" s="82" t="s">
        <v>1327</v>
      </c>
      <c r="AA285" s="79"/>
      <c r="AB285" s="79"/>
      <c r="AC285" s="87" t="s">
        <v>1641</v>
      </c>
      <c r="AD285" s="79"/>
      <c r="AE285" s="79" t="b">
        <v>0</v>
      </c>
      <c r="AF285" s="79">
        <v>3</v>
      </c>
      <c r="AG285" s="87" t="s">
        <v>1673</v>
      </c>
      <c r="AH285" s="79" t="b">
        <v>0</v>
      </c>
      <c r="AI285" s="79" t="s">
        <v>1678</v>
      </c>
      <c r="AJ285" s="79"/>
      <c r="AK285" s="87" t="s">
        <v>1673</v>
      </c>
      <c r="AL285" s="79" t="b">
        <v>0</v>
      </c>
      <c r="AM285" s="79">
        <v>2</v>
      </c>
      <c r="AN285" s="87" t="s">
        <v>1673</v>
      </c>
      <c r="AO285" s="79" t="s">
        <v>1679</v>
      </c>
      <c r="AP285" s="79" t="b">
        <v>0</v>
      </c>
      <c r="AQ285" s="87" t="s">
        <v>1641</v>
      </c>
      <c r="AR285" s="79" t="s">
        <v>176</v>
      </c>
      <c r="AS285" s="79">
        <v>0</v>
      </c>
      <c r="AT285" s="79">
        <v>0</v>
      </c>
      <c r="AU285" s="79"/>
      <c r="AV285" s="79"/>
      <c r="AW285" s="79"/>
      <c r="AX285" s="79"/>
      <c r="AY285" s="79"/>
      <c r="AZ285" s="79"/>
      <c r="BA285" s="79"/>
      <c r="BB285" s="79"/>
      <c r="BC285">
        <v>1</v>
      </c>
      <c r="BD285" s="78" t="str">
        <f>REPLACE(INDEX(GroupVertices[Group], MATCH(Edges27[[#This Row],[Vertex 1]],GroupVertices[Vertex],0)),1,1,"")</f>
        <v>1</v>
      </c>
      <c r="BE285" s="78" t="str">
        <f>REPLACE(INDEX(GroupVertices[Group], MATCH(Edges27[[#This Row],[Vertex 2]],GroupVertices[Vertex],0)),1,1,"")</f>
        <v>3</v>
      </c>
      <c r="BF285" s="48">
        <v>0</v>
      </c>
      <c r="BG285" s="49">
        <v>0</v>
      </c>
      <c r="BH285" s="48">
        <v>0</v>
      </c>
      <c r="BI285" s="49">
        <v>0</v>
      </c>
      <c r="BJ285" s="48">
        <v>0</v>
      </c>
      <c r="BK285" s="49">
        <v>0</v>
      </c>
      <c r="BL285" s="48">
        <v>26</v>
      </c>
      <c r="BM285" s="49">
        <v>100</v>
      </c>
      <c r="BN285" s="48">
        <v>26</v>
      </c>
    </row>
    <row r="286" spans="1:66" x14ac:dyDescent="0.25">
      <c r="A286" s="64" t="s">
        <v>277</v>
      </c>
      <c r="B286" s="64" t="s">
        <v>312</v>
      </c>
      <c r="C286" s="65"/>
      <c r="D286" s="66"/>
      <c r="E286" s="67"/>
      <c r="F286" s="68"/>
      <c r="G286" s="65"/>
      <c r="H286" s="69"/>
      <c r="I286" s="70"/>
      <c r="J286" s="70"/>
      <c r="K286" s="34" t="s">
        <v>65</v>
      </c>
      <c r="L286" s="77">
        <v>384</v>
      </c>
      <c r="M286" s="77"/>
      <c r="N286" s="72"/>
      <c r="O286" s="79" t="s">
        <v>314</v>
      </c>
      <c r="P286" s="81">
        <v>43851.336331018516</v>
      </c>
      <c r="Q286" s="79" t="s">
        <v>453</v>
      </c>
      <c r="R286" s="82" t="s">
        <v>463</v>
      </c>
      <c r="S286" s="79" t="s">
        <v>496</v>
      </c>
      <c r="T286" s="79" t="s">
        <v>509</v>
      </c>
      <c r="U286" s="82" t="s">
        <v>666</v>
      </c>
      <c r="V286" s="82" t="s">
        <v>666</v>
      </c>
      <c r="W286" s="81">
        <v>43851.336331018516</v>
      </c>
      <c r="X286" s="85">
        <v>43851</v>
      </c>
      <c r="Y286" s="87" t="s">
        <v>1014</v>
      </c>
      <c r="Z286" s="82" t="s">
        <v>1328</v>
      </c>
      <c r="AA286" s="79"/>
      <c r="AB286" s="79"/>
      <c r="AC286" s="87" t="s">
        <v>1642</v>
      </c>
      <c r="AD286" s="79"/>
      <c r="AE286" s="79" t="b">
        <v>0</v>
      </c>
      <c r="AF286" s="79">
        <v>3</v>
      </c>
      <c r="AG286" s="87" t="s">
        <v>1673</v>
      </c>
      <c r="AH286" s="79" t="b">
        <v>0</v>
      </c>
      <c r="AI286" s="79" t="s">
        <v>1678</v>
      </c>
      <c r="AJ286" s="79"/>
      <c r="AK286" s="87" t="s">
        <v>1673</v>
      </c>
      <c r="AL286" s="79" t="b">
        <v>0</v>
      </c>
      <c r="AM286" s="79">
        <v>2</v>
      </c>
      <c r="AN286" s="87" t="s">
        <v>1673</v>
      </c>
      <c r="AO286" s="79" t="s">
        <v>1679</v>
      </c>
      <c r="AP286" s="79" t="b">
        <v>0</v>
      </c>
      <c r="AQ286" s="87" t="s">
        <v>1642</v>
      </c>
      <c r="AR286" s="79" t="s">
        <v>176</v>
      </c>
      <c r="AS286" s="79">
        <v>0</v>
      </c>
      <c r="AT286" s="79">
        <v>0</v>
      </c>
      <c r="AU286" s="79"/>
      <c r="AV286" s="79"/>
      <c r="AW286" s="79"/>
      <c r="AX286" s="79"/>
      <c r="AY286" s="79"/>
      <c r="AZ286" s="79"/>
      <c r="BA286" s="79"/>
      <c r="BB286" s="79"/>
      <c r="BC286">
        <v>1</v>
      </c>
      <c r="BD286" s="78" t="str">
        <f>REPLACE(INDEX(GroupVertices[Group], MATCH(Edges27[[#This Row],[Vertex 1]],GroupVertices[Vertex],0)),1,1,"")</f>
        <v>1</v>
      </c>
      <c r="BE286" s="78" t="str">
        <f>REPLACE(INDEX(GroupVertices[Group], MATCH(Edges27[[#This Row],[Vertex 2]],GroupVertices[Vertex],0)),1,1,"")</f>
        <v>3</v>
      </c>
      <c r="BF286" s="48">
        <v>0</v>
      </c>
      <c r="BG286" s="49">
        <v>0</v>
      </c>
      <c r="BH286" s="48">
        <v>0</v>
      </c>
      <c r="BI286" s="49">
        <v>0</v>
      </c>
      <c r="BJ286" s="48">
        <v>0</v>
      </c>
      <c r="BK286" s="49">
        <v>0</v>
      </c>
      <c r="BL286" s="48">
        <v>45</v>
      </c>
      <c r="BM286" s="49">
        <v>100</v>
      </c>
      <c r="BN286" s="48">
        <v>45</v>
      </c>
    </row>
    <row r="287" spans="1:66" x14ac:dyDescent="0.25">
      <c r="A287" s="64" t="s">
        <v>277</v>
      </c>
      <c r="B287" s="64" t="s">
        <v>277</v>
      </c>
      <c r="C287" s="65"/>
      <c r="D287" s="66"/>
      <c r="E287" s="67"/>
      <c r="F287" s="68"/>
      <c r="G287" s="65"/>
      <c r="H287" s="69"/>
      <c r="I287" s="70"/>
      <c r="J287" s="70"/>
      <c r="K287" s="34" t="s">
        <v>65</v>
      </c>
      <c r="L287" s="77">
        <v>388</v>
      </c>
      <c r="M287" s="77"/>
      <c r="N287" s="72"/>
      <c r="O287" s="79" t="s">
        <v>176</v>
      </c>
      <c r="P287" s="81">
        <v>43852.337766203702</v>
      </c>
      <c r="Q287" s="79" t="s">
        <v>375</v>
      </c>
      <c r="R287" s="79"/>
      <c r="S287" s="79"/>
      <c r="T287" s="79" t="s">
        <v>509</v>
      </c>
      <c r="U287" s="82" t="s">
        <v>667</v>
      </c>
      <c r="V287" s="82" t="s">
        <v>667</v>
      </c>
      <c r="W287" s="81">
        <v>43852.337766203702</v>
      </c>
      <c r="X287" s="85">
        <v>43852</v>
      </c>
      <c r="Y287" s="87" t="s">
        <v>1015</v>
      </c>
      <c r="Z287" s="82" t="s">
        <v>1329</v>
      </c>
      <c r="AA287" s="79"/>
      <c r="AB287" s="79"/>
      <c r="AC287" s="87" t="s">
        <v>1643</v>
      </c>
      <c r="AD287" s="79"/>
      <c r="AE287" s="79" t="b">
        <v>0</v>
      </c>
      <c r="AF287" s="79">
        <v>5</v>
      </c>
      <c r="AG287" s="87" t="s">
        <v>1673</v>
      </c>
      <c r="AH287" s="79" t="b">
        <v>0</v>
      </c>
      <c r="AI287" s="79" t="s">
        <v>1678</v>
      </c>
      <c r="AJ287" s="79"/>
      <c r="AK287" s="87" t="s">
        <v>1673</v>
      </c>
      <c r="AL287" s="79" t="b">
        <v>0</v>
      </c>
      <c r="AM287" s="79">
        <v>2</v>
      </c>
      <c r="AN287" s="87" t="s">
        <v>1673</v>
      </c>
      <c r="AO287" s="79" t="s">
        <v>1683</v>
      </c>
      <c r="AP287" s="79" t="b">
        <v>0</v>
      </c>
      <c r="AQ287" s="87" t="s">
        <v>1643</v>
      </c>
      <c r="AR287" s="79" t="s">
        <v>176</v>
      </c>
      <c r="AS287" s="79">
        <v>0</v>
      </c>
      <c r="AT287" s="79">
        <v>0</v>
      </c>
      <c r="AU287" s="79"/>
      <c r="AV287" s="79"/>
      <c r="AW287" s="79"/>
      <c r="AX287" s="79"/>
      <c r="AY287" s="79"/>
      <c r="AZ287" s="79"/>
      <c r="BA287" s="79"/>
      <c r="BB287" s="79"/>
      <c r="BC287">
        <v>12</v>
      </c>
      <c r="BD287" s="78" t="str">
        <f>REPLACE(INDEX(GroupVertices[Group], MATCH(Edges27[[#This Row],[Vertex 1]],GroupVertices[Vertex],0)),1,1,"")</f>
        <v>1</v>
      </c>
      <c r="BE287" s="78" t="str">
        <f>REPLACE(INDEX(GroupVertices[Group], MATCH(Edges27[[#This Row],[Vertex 2]],GroupVertices[Vertex],0)),1,1,"")</f>
        <v>1</v>
      </c>
      <c r="BF287" s="48">
        <v>0</v>
      </c>
      <c r="BG287" s="49">
        <v>0</v>
      </c>
      <c r="BH287" s="48">
        <v>0</v>
      </c>
      <c r="BI287" s="49">
        <v>0</v>
      </c>
      <c r="BJ287" s="48">
        <v>0</v>
      </c>
      <c r="BK287" s="49">
        <v>0</v>
      </c>
      <c r="BL287" s="48">
        <v>17</v>
      </c>
      <c r="BM287" s="49">
        <v>100</v>
      </c>
      <c r="BN287" s="48">
        <v>17</v>
      </c>
    </row>
    <row r="288" spans="1:66" x14ac:dyDescent="0.25">
      <c r="A288" s="64" t="s">
        <v>277</v>
      </c>
      <c r="B288" s="64" t="s">
        <v>277</v>
      </c>
      <c r="C288" s="65"/>
      <c r="D288" s="66"/>
      <c r="E288" s="67"/>
      <c r="F288" s="68"/>
      <c r="G288" s="65"/>
      <c r="H288" s="69"/>
      <c r="I288" s="70"/>
      <c r="J288" s="70"/>
      <c r="K288" s="34" t="s">
        <v>65</v>
      </c>
      <c r="L288" s="77">
        <v>389</v>
      </c>
      <c r="M288" s="77"/>
      <c r="N288" s="72"/>
      <c r="O288" s="79" t="s">
        <v>176</v>
      </c>
      <c r="P288" s="81">
        <v>43852.420925925922</v>
      </c>
      <c r="Q288" s="79" t="s">
        <v>454</v>
      </c>
      <c r="R288" s="82" t="s">
        <v>487</v>
      </c>
      <c r="S288" s="79" t="s">
        <v>507</v>
      </c>
      <c r="T288" s="79" t="s">
        <v>549</v>
      </c>
      <c r="U288" s="82" t="s">
        <v>668</v>
      </c>
      <c r="V288" s="82" t="s">
        <v>668</v>
      </c>
      <c r="W288" s="81">
        <v>43852.420925925922</v>
      </c>
      <c r="X288" s="85">
        <v>43852</v>
      </c>
      <c r="Y288" s="87" t="s">
        <v>1016</v>
      </c>
      <c r="Z288" s="82" t="s">
        <v>1330</v>
      </c>
      <c r="AA288" s="79"/>
      <c r="AB288" s="79"/>
      <c r="AC288" s="87" t="s">
        <v>1644</v>
      </c>
      <c r="AD288" s="79"/>
      <c r="AE288" s="79" t="b">
        <v>0</v>
      </c>
      <c r="AF288" s="79">
        <v>1</v>
      </c>
      <c r="AG288" s="87" t="s">
        <v>1673</v>
      </c>
      <c r="AH288" s="79" t="b">
        <v>0</v>
      </c>
      <c r="AI288" s="79" t="s">
        <v>1678</v>
      </c>
      <c r="AJ288" s="79"/>
      <c r="AK288" s="87" t="s">
        <v>1673</v>
      </c>
      <c r="AL288" s="79" t="b">
        <v>0</v>
      </c>
      <c r="AM288" s="79">
        <v>0</v>
      </c>
      <c r="AN288" s="87" t="s">
        <v>1673</v>
      </c>
      <c r="AO288" s="79" t="s">
        <v>1683</v>
      </c>
      <c r="AP288" s="79" t="b">
        <v>0</v>
      </c>
      <c r="AQ288" s="87" t="s">
        <v>1644</v>
      </c>
      <c r="AR288" s="79" t="s">
        <v>176</v>
      </c>
      <c r="AS288" s="79">
        <v>0</v>
      </c>
      <c r="AT288" s="79">
        <v>0</v>
      </c>
      <c r="AU288" s="79"/>
      <c r="AV288" s="79"/>
      <c r="AW288" s="79"/>
      <c r="AX288" s="79"/>
      <c r="AY288" s="79"/>
      <c r="AZ288" s="79"/>
      <c r="BA288" s="79"/>
      <c r="BB288" s="79"/>
      <c r="BC288">
        <v>12</v>
      </c>
      <c r="BD288" s="78" t="str">
        <f>REPLACE(INDEX(GroupVertices[Group], MATCH(Edges27[[#This Row],[Vertex 1]],GroupVertices[Vertex],0)),1,1,"")</f>
        <v>1</v>
      </c>
      <c r="BE288" s="78" t="str">
        <f>REPLACE(INDEX(GroupVertices[Group], MATCH(Edges27[[#This Row],[Vertex 2]],GroupVertices[Vertex],0)),1,1,"")</f>
        <v>1</v>
      </c>
      <c r="BF288" s="48">
        <v>0</v>
      </c>
      <c r="BG288" s="49">
        <v>0</v>
      </c>
      <c r="BH288" s="48">
        <v>0</v>
      </c>
      <c r="BI288" s="49">
        <v>0</v>
      </c>
      <c r="BJ288" s="48">
        <v>0</v>
      </c>
      <c r="BK288" s="49">
        <v>0</v>
      </c>
      <c r="BL288" s="48">
        <v>31</v>
      </c>
      <c r="BM288" s="49">
        <v>100</v>
      </c>
      <c r="BN288" s="48">
        <v>31</v>
      </c>
    </row>
    <row r="289" spans="1:66" x14ac:dyDescent="0.25">
      <c r="A289" s="64" t="s">
        <v>277</v>
      </c>
      <c r="B289" s="64" t="s">
        <v>277</v>
      </c>
      <c r="C289" s="65"/>
      <c r="D289" s="66"/>
      <c r="E289" s="67"/>
      <c r="F289" s="68"/>
      <c r="G289" s="65"/>
      <c r="H289" s="69"/>
      <c r="I289" s="70"/>
      <c r="J289" s="70"/>
      <c r="K289" s="34" t="s">
        <v>65</v>
      </c>
      <c r="L289" s="77">
        <v>390</v>
      </c>
      <c r="M289" s="77"/>
      <c r="N289" s="72"/>
      <c r="O289" s="79" t="s">
        <v>176</v>
      </c>
      <c r="P289" s="81">
        <v>43852.504317129627</v>
      </c>
      <c r="Q289" s="79" t="s">
        <v>391</v>
      </c>
      <c r="R289" s="82" t="s">
        <v>462</v>
      </c>
      <c r="S289" s="79" t="s">
        <v>496</v>
      </c>
      <c r="T289" s="79" t="s">
        <v>509</v>
      </c>
      <c r="U289" s="82" t="s">
        <v>669</v>
      </c>
      <c r="V289" s="82" t="s">
        <v>669</v>
      </c>
      <c r="W289" s="81">
        <v>43852.504317129627</v>
      </c>
      <c r="X289" s="85">
        <v>43852</v>
      </c>
      <c r="Y289" s="87" t="s">
        <v>1017</v>
      </c>
      <c r="Z289" s="82" t="s">
        <v>1331</v>
      </c>
      <c r="AA289" s="79"/>
      <c r="AB289" s="79"/>
      <c r="AC289" s="87" t="s">
        <v>1645</v>
      </c>
      <c r="AD289" s="79"/>
      <c r="AE289" s="79" t="b">
        <v>0</v>
      </c>
      <c r="AF289" s="79">
        <v>2</v>
      </c>
      <c r="AG289" s="87" t="s">
        <v>1673</v>
      </c>
      <c r="AH289" s="79" t="b">
        <v>0</v>
      </c>
      <c r="AI289" s="79" t="s">
        <v>1678</v>
      </c>
      <c r="AJ289" s="79"/>
      <c r="AK289" s="87" t="s">
        <v>1673</v>
      </c>
      <c r="AL289" s="79" t="b">
        <v>0</v>
      </c>
      <c r="AM289" s="79">
        <v>3</v>
      </c>
      <c r="AN289" s="87" t="s">
        <v>1673</v>
      </c>
      <c r="AO289" s="79" t="s">
        <v>1683</v>
      </c>
      <c r="AP289" s="79" t="b">
        <v>0</v>
      </c>
      <c r="AQ289" s="87" t="s">
        <v>1645</v>
      </c>
      <c r="AR289" s="79" t="s">
        <v>176</v>
      </c>
      <c r="AS289" s="79">
        <v>0</v>
      </c>
      <c r="AT289" s="79">
        <v>0</v>
      </c>
      <c r="AU289" s="79"/>
      <c r="AV289" s="79"/>
      <c r="AW289" s="79"/>
      <c r="AX289" s="79"/>
      <c r="AY289" s="79"/>
      <c r="AZ289" s="79"/>
      <c r="BA289" s="79"/>
      <c r="BB289" s="79"/>
      <c r="BC289">
        <v>12</v>
      </c>
      <c r="BD289" s="78" t="str">
        <f>REPLACE(INDEX(GroupVertices[Group], MATCH(Edges27[[#This Row],[Vertex 1]],GroupVertices[Vertex],0)),1,1,"")</f>
        <v>1</v>
      </c>
      <c r="BE289" s="78" t="str">
        <f>REPLACE(INDEX(GroupVertices[Group], MATCH(Edges27[[#This Row],[Vertex 2]],GroupVertices[Vertex],0)),1,1,"")</f>
        <v>1</v>
      </c>
      <c r="BF289" s="48">
        <v>0</v>
      </c>
      <c r="BG289" s="49">
        <v>0</v>
      </c>
      <c r="BH289" s="48">
        <v>0</v>
      </c>
      <c r="BI289" s="49">
        <v>0</v>
      </c>
      <c r="BJ289" s="48">
        <v>0</v>
      </c>
      <c r="BK289" s="49">
        <v>0</v>
      </c>
      <c r="BL289" s="48">
        <v>29</v>
      </c>
      <c r="BM289" s="49">
        <v>100</v>
      </c>
      <c r="BN289" s="48">
        <v>29</v>
      </c>
    </row>
    <row r="290" spans="1:66" x14ac:dyDescent="0.25">
      <c r="A290" s="64" t="s">
        <v>277</v>
      </c>
      <c r="B290" s="64" t="s">
        <v>308</v>
      </c>
      <c r="C290" s="65"/>
      <c r="D290" s="66"/>
      <c r="E290" s="67"/>
      <c r="F290" s="68"/>
      <c r="G290" s="65"/>
      <c r="H290" s="69"/>
      <c r="I290" s="70"/>
      <c r="J290" s="70"/>
      <c r="K290" s="34" t="s">
        <v>65</v>
      </c>
      <c r="L290" s="77">
        <v>391</v>
      </c>
      <c r="M290" s="77"/>
      <c r="N290" s="72"/>
      <c r="O290" s="79" t="s">
        <v>314</v>
      </c>
      <c r="P290" s="81">
        <v>43852.796203703707</v>
      </c>
      <c r="Q290" s="79" t="s">
        <v>392</v>
      </c>
      <c r="R290" s="82" t="s">
        <v>471</v>
      </c>
      <c r="S290" s="79" t="s">
        <v>496</v>
      </c>
      <c r="T290" s="79" t="s">
        <v>509</v>
      </c>
      <c r="U290" s="82" t="s">
        <v>670</v>
      </c>
      <c r="V290" s="82" t="s">
        <v>670</v>
      </c>
      <c r="W290" s="81">
        <v>43852.796203703707</v>
      </c>
      <c r="X290" s="85">
        <v>43852</v>
      </c>
      <c r="Y290" s="87" t="s">
        <v>1018</v>
      </c>
      <c r="Z290" s="82" t="s">
        <v>1332</v>
      </c>
      <c r="AA290" s="79"/>
      <c r="AB290" s="79"/>
      <c r="AC290" s="87" t="s">
        <v>1646</v>
      </c>
      <c r="AD290" s="79"/>
      <c r="AE290" s="79" t="b">
        <v>0</v>
      </c>
      <c r="AF290" s="79">
        <v>2</v>
      </c>
      <c r="AG290" s="87" t="s">
        <v>1673</v>
      </c>
      <c r="AH290" s="79" t="b">
        <v>0</v>
      </c>
      <c r="AI290" s="79" t="s">
        <v>1678</v>
      </c>
      <c r="AJ290" s="79"/>
      <c r="AK290" s="87" t="s">
        <v>1673</v>
      </c>
      <c r="AL290" s="79" t="b">
        <v>0</v>
      </c>
      <c r="AM290" s="79">
        <v>4</v>
      </c>
      <c r="AN290" s="87" t="s">
        <v>1673</v>
      </c>
      <c r="AO290" s="79" t="s">
        <v>1683</v>
      </c>
      <c r="AP290" s="79" t="b">
        <v>0</v>
      </c>
      <c r="AQ290" s="87" t="s">
        <v>1646</v>
      </c>
      <c r="AR290" s="79" t="s">
        <v>176</v>
      </c>
      <c r="AS290" s="79">
        <v>0</v>
      </c>
      <c r="AT290" s="79">
        <v>0</v>
      </c>
      <c r="AU290" s="79"/>
      <c r="AV290" s="79"/>
      <c r="AW290" s="79"/>
      <c r="AX290" s="79"/>
      <c r="AY290" s="79"/>
      <c r="AZ290" s="79"/>
      <c r="BA290" s="79"/>
      <c r="BB290" s="79"/>
      <c r="BC290">
        <v>1</v>
      </c>
      <c r="BD290" s="78" t="str">
        <f>REPLACE(INDEX(GroupVertices[Group], MATCH(Edges27[[#This Row],[Vertex 1]],GroupVertices[Vertex],0)),1,1,"")</f>
        <v>1</v>
      </c>
      <c r="BE290" s="78" t="str">
        <f>REPLACE(INDEX(GroupVertices[Group], MATCH(Edges27[[#This Row],[Vertex 2]],GroupVertices[Vertex],0)),1,1,"")</f>
        <v>3</v>
      </c>
      <c r="BF290" s="48">
        <v>0</v>
      </c>
      <c r="BG290" s="49">
        <v>0</v>
      </c>
      <c r="BH290" s="48">
        <v>0</v>
      </c>
      <c r="BI290" s="49">
        <v>0</v>
      </c>
      <c r="BJ290" s="48">
        <v>0</v>
      </c>
      <c r="BK290" s="49">
        <v>0</v>
      </c>
      <c r="BL290" s="48">
        <v>33</v>
      </c>
      <c r="BM290" s="49">
        <v>100</v>
      </c>
      <c r="BN290" s="48">
        <v>33</v>
      </c>
    </row>
    <row r="291" spans="1:66" x14ac:dyDescent="0.25">
      <c r="A291" s="64" t="s">
        <v>277</v>
      </c>
      <c r="B291" s="64" t="s">
        <v>277</v>
      </c>
      <c r="C291" s="65"/>
      <c r="D291" s="66"/>
      <c r="E291" s="67"/>
      <c r="F291" s="68"/>
      <c r="G291" s="65"/>
      <c r="H291" s="69"/>
      <c r="I291" s="70"/>
      <c r="J291" s="70"/>
      <c r="K291" s="34" t="s">
        <v>65</v>
      </c>
      <c r="L291" s="77">
        <v>392</v>
      </c>
      <c r="M291" s="77"/>
      <c r="N291" s="72"/>
      <c r="O291" s="79" t="s">
        <v>176</v>
      </c>
      <c r="P291" s="81">
        <v>43853.354166666664</v>
      </c>
      <c r="Q291" s="79" t="s">
        <v>432</v>
      </c>
      <c r="R291" s="82" t="s">
        <v>463</v>
      </c>
      <c r="S291" s="79" t="s">
        <v>496</v>
      </c>
      <c r="T291" s="79" t="s">
        <v>509</v>
      </c>
      <c r="U291" s="82" t="s">
        <v>671</v>
      </c>
      <c r="V291" s="82" t="s">
        <v>671</v>
      </c>
      <c r="W291" s="81">
        <v>43853.354166666664</v>
      </c>
      <c r="X291" s="85">
        <v>43853</v>
      </c>
      <c r="Y291" s="87" t="s">
        <v>1019</v>
      </c>
      <c r="Z291" s="82" t="s">
        <v>1333</v>
      </c>
      <c r="AA291" s="79"/>
      <c r="AB291" s="79"/>
      <c r="AC291" s="87" t="s">
        <v>1647</v>
      </c>
      <c r="AD291" s="79"/>
      <c r="AE291" s="79" t="b">
        <v>0</v>
      </c>
      <c r="AF291" s="79">
        <v>0</v>
      </c>
      <c r="AG291" s="87" t="s">
        <v>1673</v>
      </c>
      <c r="AH291" s="79" t="b">
        <v>0</v>
      </c>
      <c r="AI291" s="79" t="s">
        <v>1678</v>
      </c>
      <c r="AJ291" s="79"/>
      <c r="AK291" s="87" t="s">
        <v>1673</v>
      </c>
      <c r="AL291" s="79" t="b">
        <v>0</v>
      </c>
      <c r="AM291" s="79">
        <v>1</v>
      </c>
      <c r="AN291" s="87" t="s">
        <v>1673</v>
      </c>
      <c r="AO291" s="79" t="s">
        <v>1679</v>
      </c>
      <c r="AP291" s="79" t="b">
        <v>0</v>
      </c>
      <c r="AQ291" s="87" t="s">
        <v>1647</v>
      </c>
      <c r="AR291" s="79" t="s">
        <v>176</v>
      </c>
      <c r="AS291" s="79">
        <v>0</v>
      </c>
      <c r="AT291" s="79">
        <v>0</v>
      </c>
      <c r="AU291" s="79"/>
      <c r="AV291" s="79"/>
      <c r="AW291" s="79"/>
      <c r="AX291" s="79"/>
      <c r="AY291" s="79"/>
      <c r="AZ291" s="79"/>
      <c r="BA291" s="79"/>
      <c r="BB291" s="79"/>
      <c r="BC291">
        <v>12</v>
      </c>
      <c r="BD291" s="78" t="str">
        <f>REPLACE(INDEX(GroupVertices[Group], MATCH(Edges27[[#This Row],[Vertex 1]],GroupVertices[Vertex],0)),1,1,"")</f>
        <v>1</v>
      </c>
      <c r="BE291" s="78" t="str">
        <f>REPLACE(INDEX(GroupVertices[Group], MATCH(Edges27[[#This Row],[Vertex 2]],GroupVertices[Vertex],0)),1,1,"")</f>
        <v>1</v>
      </c>
      <c r="BF291" s="48">
        <v>0</v>
      </c>
      <c r="BG291" s="49">
        <v>0</v>
      </c>
      <c r="BH291" s="48">
        <v>0</v>
      </c>
      <c r="BI291" s="49">
        <v>0</v>
      </c>
      <c r="BJ291" s="48">
        <v>0</v>
      </c>
      <c r="BK291" s="49">
        <v>0</v>
      </c>
      <c r="BL291" s="48">
        <v>34</v>
      </c>
      <c r="BM291" s="49">
        <v>100</v>
      </c>
      <c r="BN291" s="48">
        <v>34</v>
      </c>
    </row>
    <row r="292" spans="1:66" x14ac:dyDescent="0.25">
      <c r="A292" s="64" t="s">
        <v>277</v>
      </c>
      <c r="B292" s="64" t="s">
        <v>232</v>
      </c>
      <c r="C292" s="65"/>
      <c r="D292" s="66"/>
      <c r="E292" s="67"/>
      <c r="F292" s="68"/>
      <c r="G292" s="65"/>
      <c r="H292" s="69"/>
      <c r="I292" s="70"/>
      <c r="J292" s="70"/>
      <c r="K292" s="34" t="s">
        <v>66</v>
      </c>
      <c r="L292" s="77">
        <v>393</v>
      </c>
      <c r="M292" s="77"/>
      <c r="N292" s="72"/>
      <c r="O292" s="79" t="s">
        <v>314</v>
      </c>
      <c r="P292" s="81">
        <v>43853.409756944442</v>
      </c>
      <c r="Q292" s="79" t="s">
        <v>455</v>
      </c>
      <c r="R292" s="82" t="s">
        <v>488</v>
      </c>
      <c r="S292" s="79" t="s">
        <v>496</v>
      </c>
      <c r="T292" s="79" t="s">
        <v>550</v>
      </c>
      <c r="U292" s="79"/>
      <c r="V292" s="82" t="s">
        <v>735</v>
      </c>
      <c r="W292" s="81">
        <v>43853.409756944442</v>
      </c>
      <c r="X292" s="85">
        <v>43853</v>
      </c>
      <c r="Y292" s="87" t="s">
        <v>1020</v>
      </c>
      <c r="Z292" s="82" t="s">
        <v>1334</v>
      </c>
      <c r="AA292" s="79"/>
      <c r="AB292" s="79"/>
      <c r="AC292" s="87" t="s">
        <v>1648</v>
      </c>
      <c r="AD292" s="79"/>
      <c r="AE292" s="79" t="b">
        <v>0</v>
      </c>
      <c r="AF292" s="79">
        <v>2</v>
      </c>
      <c r="AG292" s="87" t="s">
        <v>1673</v>
      </c>
      <c r="AH292" s="79" t="b">
        <v>0</v>
      </c>
      <c r="AI292" s="79" t="s">
        <v>1678</v>
      </c>
      <c r="AJ292" s="79"/>
      <c r="AK292" s="87" t="s">
        <v>1673</v>
      </c>
      <c r="AL292" s="79" t="b">
        <v>0</v>
      </c>
      <c r="AM292" s="79">
        <v>2</v>
      </c>
      <c r="AN292" s="87" t="s">
        <v>1673</v>
      </c>
      <c r="AO292" s="79" t="s">
        <v>1684</v>
      </c>
      <c r="AP292" s="79" t="b">
        <v>0</v>
      </c>
      <c r="AQ292" s="87" t="s">
        <v>1648</v>
      </c>
      <c r="AR292" s="79" t="s">
        <v>176</v>
      </c>
      <c r="AS292" s="79">
        <v>0</v>
      </c>
      <c r="AT292" s="79">
        <v>0</v>
      </c>
      <c r="AU292" s="79"/>
      <c r="AV292" s="79"/>
      <c r="AW292" s="79"/>
      <c r="AX292" s="79"/>
      <c r="AY292" s="79"/>
      <c r="AZ292" s="79"/>
      <c r="BA292" s="79"/>
      <c r="BB292" s="79"/>
      <c r="BC292">
        <v>1</v>
      </c>
      <c r="BD292" s="78" t="str">
        <f>REPLACE(INDEX(GroupVertices[Group], MATCH(Edges27[[#This Row],[Vertex 1]],GroupVertices[Vertex],0)),1,1,"")</f>
        <v>1</v>
      </c>
      <c r="BE292" s="78" t="str">
        <f>REPLACE(INDEX(GroupVertices[Group], MATCH(Edges27[[#This Row],[Vertex 2]],GroupVertices[Vertex],0)),1,1,"")</f>
        <v>7</v>
      </c>
      <c r="BF292" s="48">
        <v>0</v>
      </c>
      <c r="BG292" s="49">
        <v>0</v>
      </c>
      <c r="BH292" s="48">
        <v>1</v>
      </c>
      <c r="BI292" s="49">
        <v>3.125</v>
      </c>
      <c r="BJ292" s="48">
        <v>0</v>
      </c>
      <c r="BK292" s="49">
        <v>0</v>
      </c>
      <c r="BL292" s="48">
        <v>31</v>
      </c>
      <c r="BM292" s="49">
        <v>96.875</v>
      </c>
      <c r="BN292" s="48">
        <v>32</v>
      </c>
    </row>
    <row r="293" spans="1:66" x14ac:dyDescent="0.25">
      <c r="A293" s="64" t="s">
        <v>286</v>
      </c>
      <c r="B293" s="64" t="s">
        <v>277</v>
      </c>
      <c r="C293" s="65"/>
      <c r="D293" s="66"/>
      <c r="E293" s="67"/>
      <c r="F293" s="68"/>
      <c r="G293" s="65"/>
      <c r="H293" s="69"/>
      <c r="I293" s="70"/>
      <c r="J293" s="70"/>
      <c r="K293" s="34" t="s">
        <v>66</v>
      </c>
      <c r="L293" s="77">
        <v>394</v>
      </c>
      <c r="M293" s="77"/>
      <c r="N293" s="72"/>
      <c r="O293" s="79" t="s">
        <v>313</v>
      </c>
      <c r="P293" s="81">
        <v>43845.724745370368</v>
      </c>
      <c r="Q293" s="79" t="s">
        <v>355</v>
      </c>
      <c r="R293" s="79"/>
      <c r="S293" s="79"/>
      <c r="T293" s="79" t="s">
        <v>509</v>
      </c>
      <c r="U293" s="79"/>
      <c r="V293" s="82" t="s">
        <v>743</v>
      </c>
      <c r="W293" s="81">
        <v>43845.724745370368</v>
      </c>
      <c r="X293" s="85">
        <v>43845</v>
      </c>
      <c r="Y293" s="87" t="s">
        <v>1021</v>
      </c>
      <c r="Z293" s="82" t="s">
        <v>1335</v>
      </c>
      <c r="AA293" s="79"/>
      <c r="AB293" s="79"/>
      <c r="AC293" s="87" t="s">
        <v>1649</v>
      </c>
      <c r="AD293" s="79"/>
      <c r="AE293" s="79" t="b">
        <v>0</v>
      </c>
      <c r="AF293" s="79">
        <v>0</v>
      </c>
      <c r="AG293" s="87" t="s">
        <v>1673</v>
      </c>
      <c r="AH293" s="79" t="b">
        <v>0</v>
      </c>
      <c r="AI293" s="79" t="s">
        <v>1678</v>
      </c>
      <c r="AJ293" s="79"/>
      <c r="AK293" s="87" t="s">
        <v>1673</v>
      </c>
      <c r="AL293" s="79" t="b">
        <v>0</v>
      </c>
      <c r="AM293" s="79">
        <v>2</v>
      </c>
      <c r="AN293" s="87" t="s">
        <v>1632</v>
      </c>
      <c r="AO293" s="79" t="s">
        <v>1681</v>
      </c>
      <c r="AP293" s="79" t="b">
        <v>0</v>
      </c>
      <c r="AQ293" s="87" t="s">
        <v>1632</v>
      </c>
      <c r="AR293" s="79" t="s">
        <v>176</v>
      </c>
      <c r="AS293" s="79">
        <v>0</v>
      </c>
      <c r="AT293" s="79">
        <v>0</v>
      </c>
      <c r="AU293" s="79"/>
      <c r="AV293" s="79"/>
      <c r="AW293" s="79"/>
      <c r="AX293" s="79"/>
      <c r="AY293" s="79"/>
      <c r="AZ293" s="79"/>
      <c r="BA293" s="79"/>
      <c r="BB293" s="79"/>
      <c r="BC293">
        <v>6</v>
      </c>
      <c r="BD293" s="78" t="str">
        <f>REPLACE(INDEX(GroupVertices[Group], MATCH(Edges27[[#This Row],[Vertex 1]],GroupVertices[Vertex],0)),1,1,"")</f>
        <v>3</v>
      </c>
      <c r="BE293" s="78" t="str">
        <f>REPLACE(INDEX(GroupVertices[Group], MATCH(Edges27[[#This Row],[Vertex 2]],GroupVertices[Vertex],0)),1,1,"")</f>
        <v>1</v>
      </c>
      <c r="BF293" s="48">
        <v>0</v>
      </c>
      <c r="BG293" s="49">
        <v>0</v>
      </c>
      <c r="BH293" s="48">
        <v>1</v>
      </c>
      <c r="BI293" s="49">
        <v>2.7777777777777777</v>
      </c>
      <c r="BJ293" s="48">
        <v>0</v>
      </c>
      <c r="BK293" s="49">
        <v>0</v>
      </c>
      <c r="BL293" s="48">
        <v>35</v>
      </c>
      <c r="BM293" s="49">
        <v>97.222222222222229</v>
      </c>
      <c r="BN293" s="48">
        <v>36</v>
      </c>
    </row>
    <row r="294" spans="1:66" x14ac:dyDescent="0.25">
      <c r="A294" s="64" t="s">
        <v>286</v>
      </c>
      <c r="B294" s="64" t="s">
        <v>277</v>
      </c>
      <c r="C294" s="65"/>
      <c r="D294" s="66"/>
      <c r="E294" s="67"/>
      <c r="F294" s="68"/>
      <c r="G294" s="65"/>
      <c r="H294" s="69"/>
      <c r="I294" s="70"/>
      <c r="J294" s="70"/>
      <c r="K294" s="34" t="s">
        <v>66</v>
      </c>
      <c r="L294" s="77">
        <v>396</v>
      </c>
      <c r="M294" s="77"/>
      <c r="N294" s="72"/>
      <c r="O294" s="79" t="s">
        <v>314</v>
      </c>
      <c r="P294" s="81">
        <v>43846.583368055559</v>
      </c>
      <c r="Q294" s="79" t="s">
        <v>450</v>
      </c>
      <c r="R294" s="82" t="s">
        <v>489</v>
      </c>
      <c r="S294" s="79" t="s">
        <v>496</v>
      </c>
      <c r="T294" s="79" t="s">
        <v>509</v>
      </c>
      <c r="U294" s="82" t="s">
        <v>672</v>
      </c>
      <c r="V294" s="82" t="s">
        <v>672</v>
      </c>
      <c r="W294" s="81">
        <v>43846.583368055559</v>
      </c>
      <c r="X294" s="85">
        <v>43846</v>
      </c>
      <c r="Y294" s="87" t="s">
        <v>1022</v>
      </c>
      <c r="Z294" s="82" t="s">
        <v>1336</v>
      </c>
      <c r="AA294" s="79"/>
      <c r="AB294" s="79"/>
      <c r="AC294" s="87" t="s">
        <v>1650</v>
      </c>
      <c r="AD294" s="79"/>
      <c r="AE294" s="79" t="b">
        <v>0</v>
      </c>
      <c r="AF294" s="79">
        <v>1</v>
      </c>
      <c r="AG294" s="87" t="s">
        <v>1675</v>
      </c>
      <c r="AH294" s="79" t="b">
        <v>0</v>
      </c>
      <c r="AI294" s="79" t="s">
        <v>1678</v>
      </c>
      <c r="AJ294" s="79"/>
      <c r="AK294" s="87" t="s">
        <v>1673</v>
      </c>
      <c r="AL294" s="79" t="b">
        <v>0</v>
      </c>
      <c r="AM294" s="79">
        <v>1</v>
      </c>
      <c r="AN294" s="87" t="s">
        <v>1673</v>
      </c>
      <c r="AO294" s="79" t="s">
        <v>1690</v>
      </c>
      <c r="AP294" s="79" t="b">
        <v>0</v>
      </c>
      <c r="AQ294" s="87" t="s">
        <v>1650</v>
      </c>
      <c r="AR294" s="79" t="s">
        <v>176</v>
      </c>
      <c r="AS294" s="79">
        <v>0</v>
      </c>
      <c r="AT294" s="79">
        <v>0</v>
      </c>
      <c r="AU294" s="79"/>
      <c r="AV294" s="79"/>
      <c r="AW294" s="79"/>
      <c r="AX294" s="79"/>
      <c r="AY294" s="79"/>
      <c r="AZ294" s="79"/>
      <c r="BA294" s="79"/>
      <c r="BB294" s="79"/>
      <c r="BC294">
        <v>4</v>
      </c>
      <c r="BD294" s="78" t="str">
        <f>REPLACE(INDEX(GroupVertices[Group], MATCH(Edges27[[#This Row],[Vertex 1]],GroupVertices[Vertex],0)),1,1,"")</f>
        <v>3</v>
      </c>
      <c r="BE294" s="78" t="str">
        <f>REPLACE(INDEX(GroupVertices[Group], MATCH(Edges27[[#This Row],[Vertex 2]],GroupVertices[Vertex],0)),1,1,"")</f>
        <v>1</v>
      </c>
      <c r="BF294" s="48"/>
      <c r="BG294" s="49"/>
      <c r="BH294" s="48"/>
      <c r="BI294" s="49"/>
      <c r="BJ294" s="48"/>
      <c r="BK294" s="49"/>
      <c r="BL294" s="48"/>
      <c r="BM294" s="49"/>
      <c r="BN294" s="48"/>
    </row>
    <row r="295" spans="1:66" x14ac:dyDescent="0.25">
      <c r="A295" s="64" t="s">
        <v>286</v>
      </c>
      <c r="B295" s="64" t="s">
        <v>277</v>
      </c>
      <c r="C295" s="65"/>
      <c r="D295" s="66"/>
      <c r="E295" s="67"/>
      <c r="F295" s="68"/>
      <c r="G295" s="65"/>
      <c r="H295" s="69"/>
      <c r="I295" s="70"/>
      <c r="J295" s="70"/>
      <c r="K295" s="34" t="s">
        <v>66</v>
      </c>
      <c r="L295" s="77">
        <v>397</v>
      </c>
      <c r="M295" s="77"/>
      <c r="N295" s="72"/>
      <c r="O295" s="79" t="s">
        <v>314</v>
      </c>
      <c r="P295" s="81">
        <v>43846.711828703701</v>
      </c>
      <c r="Q295" s="79" t="s">
        <v>451</v>
      </c>
      <c r="R295" s="82" t="s">
        <v>490</v>
      </c>
      <c r="S295" s="79" t="s">
        <v>496</v>
      </c>
      <c r="T295" s="79" t="s">
        <v>509</v>
      </c>
      <c r="U295" s="82" t="s">
        <v>673</v>
      </c>
      <c r="V295" s="82" t="s">
        <v>673</v>
      </c>
      <c r="W295" s="81">
        <v>43846.711828703701</v>
      </c>
      <c r="X295" s="85">
        <v>43846</v>
      </c>
      <c r="Y295" s="87" t="s">
        <v>1023</v>
      </c>
      <c r="Z295" s="82" t="s">
        <v>1337</v>
      </c>
      <c r="AA295" s="79"/>
      <c r="AB295" s="79"/>
      <c r="AC295" s="87" t="s">
        <v>1651</v>
      </c>
      <c r="AD295" s="79"/>
      <c r="AE295" s="79" t="b">
        <v>0</v>
      </c>
      <c r="AF295" s="79">
        <v>1</v>
      </c>
      <c r="AG295" s="87" t="s">
        <v>1675</v>
      </c>
      <c r="AH295" s="79" t="b">
        <v>0</v>
      </c>
      <c r="AI295" s="79" t="s">
        <v>1678</v>
      </c>
      <c r="AJ295" s="79"/>
      <c r="AK295" s="87" t="s">
        <v>1673</v>
      </c>
      <c r="AL295" s="79" t="b">
        <v>0</v>
      </c>
      <c r="AM295" s="79">
        <v>1</v>
      </c>
      <c r="AN295" s="87" t="s">
        <v>1673</v>
      </c>
      <c r="AO295" s="79" t="s">
        <v>1690</v>
      </c>
      <c r="AP295" s="79" t="b">
        <v>0</v>
      </c>
      <c r="AQ295" s="87" t="s">
        <v>1651</v>
      </c>
      <c r="AR295" s="79" t="s">
        <v>176</v>
      </c>
      <c r="AS295" s="79">
        <v>0</v>
      </c>
      <c r="AT295" s="79">
        <v>0</v>
      </c>
      <c r="AU295" s="79"/>
      <c r="AV295" s="79"/>
      <c r="AW295" s="79"/>
      <c r="AX295" s="79"/>
      <c r="AY295" s="79"/>
      <c r="AZ295" s="79"/>
      <c r="BA295" s="79"/>
      <c r="BB295" s="79"/>
      <c r="BC295">
        <v>4</v>
      </c>
      <c r="BD295" s="78" t="str">
        <f>REPLACE(INDEX(GroupVertices[Group], MATCH(Edges27[[#This Row],[Vertex 1]],GroupVertices[Vertex],0)),1,1,"")</f>
        <v>3</v>
      </c>
      <c r="BE295" s="78" t="str">
        <f>REPLACE(INDEX(GroupVertices[Group], MATCH(Edges27[[#This Row],[Vertex 2]],GroupVertices[Vertex],0)),1,1,"")</f>
        <v>1</v>
      </c>
      <c r="BF295" s="48"/>
      <c r="BG295" s="49"/>
      <c r="BH295" s="48"/>
      <c r="BI295" s="49"/>
      <c r="BJ295" s="48"/>
      <c r="BK295" s="49"/>
      <c r="BL295" s="48"/>
      <c r="BM295" s="49"/>
      <c r="BN295" s="48"/>
    </row>
    <row r="296" spans="1:66" x14ac:dyDescent="0.25">
      <c r="A296" s="64" t="s">
        <v>286</v>
      </c>
      <c r="B296" s="64" t="s">
        <v>277</v>
      </c>
      <c r="C296" s="65"/>
      <c r="D296" s="66"/>
      <c r="E296" s="67"/>
      <c r="F296" s="68"/>
      <c r="G296" s="65"/>
      <c r="H296" s="69"/>
      <c r="I296" s="70"/>
      <c r="J296" s="70"/>
      <c r="K296" s="34" t="s">
        <v>66</v>
      </c>
      <c r="L296" s="77">
        <v>398</v>
      </c>
      <c r="M296" s="77"/>
      <c r="N296" s="72"/>
      <c r="O296" s="79" t="s">
        <v>313</v>
      </c>
      <c r="P296" s="81">
        <v>43846.895057870373</v>
      </c>
      <c r="Q296" s="79" t="s">
        <v>322</v>
      </c>
      <c r="R296" s="79"/>
      <c r="S296" s="79"/>
      <c r="T296" s="79" t="s">
        <v>511</v>
      </c>
      <c r="U296" s="79"/>
      <c r="V296" s="82" t="s">
        <v>743</v>
      </c>
      <c r="W296" s="81">
        <v>43846.895057870373</v>
      </c>
      <c r="X296" s="85">
        <v>43846</v>
      </c>
      <c r="Y296" s="87" t="s">
        <v>1024</v>
      </c>
      <c r="Z296" s="82" t="s">
        <v>1338</v>
      </c>
      <c r="AA296" s="79"/>
      <c r="AB296" s="79"/>
      <c r="AC296" s="87" t="s">
        <v>1652</v>
      </c>
      <c r="AD296" s="79"/>
      <c r="AE296" s="79" t="b">
        <v>0</v>
      </c>
      <c r="AF296" s="79">
        <v>0</v>
      </c>
      <c r="AG296" s="87" t="s">
        <v>1673</v>
      </c>
      <c r="AH296" s="79" t="b">
        <v>0</v>
      </c>
      <c r="AI296" s="79" t="s">
        <v>1678</v>
      </c>
      <c r="AJ296" s="79"/>
      <c r="AK296" s="87" t="s">
        <v>1673</v>
      </c>
      <c r="AL296" s="79" t="b">
        <v>0</v>
      </c>
      <c r="AM296" s="79">
        <v>7</v>
      </c>
      <c r="AN296" s="87" t="s">
        <v>1634</v>
      </c>
      <c r="AO296" s="79" t="s">
        <v>1681</v>
      </c>
      <c r="AP296" s="79" t="b">
        <v>0</v>
      </c>
      <c r="AQ296" s="87" t="s">
        <v>1634</v>
      </c>
      <c r="AR296" s="79" t="s">
        <v>176</v>
      </c>
      <c r="AS296" s="79">
        <v>0</v>
      </c>
      <c r="AT296" s="79">
        <v>0</v>
      </c>
      <c r="AU296" s="79"/>
      <c r="AV296" s="79"/>
      <c r="AW296" s="79"/>
      <c r="AX296" s="79"/>
      <c r="AY296" s="79"/>
      <c r="AZ296" s="79"/>
      <c r="BA296" s="79"/>
      <c r="BB296" s="79"/>
      <c r="BC296">
        <v>6</v>
      </c>
      <c r="BD296" s="78" t="str">
        <f>REPLACE(INDEX(GroupVertices[Group], MATCH(Edges27[[#This Row],[Vertex 1]],GroupVertices[Vertex],0)),1,1,"")</f>
        <v>3</v>
      </c>
      <c r="BE296" s="78" t="str">
        <f>REPLACE(INDEX(GroupVertices[Group], MATCH(Edges27[[#This Row],[Vertex 2]],GroupVertices[Vertex],0)),1,1,"")</f>
        <v>1</v>
      </c>
      <c r="BF296" s="48">
        <v>0</v>
      </c>
      <c r="BG296" s="49">
        <v>0</v>
      </c>
      <c r="BH296" s="48">
        <v>0</v>
      </c>
      <c r="BI296" s="49">
        <v>0</v>
      </c>
      <c r="BJ296" s="48">
        <v>0</v>
      </c>
      <c r="BK296" s="49">
        <v>0</v>
      </c>
      <c r="BL296" s="48">
        <v>27</v>
      </c>
      <c r="BM296" s="49">
        <v>100</v>
      </c>
      <c r="BN296" s="48">
        <v>27</v>
      </c>
    </row>
    <row r="297" spans="1:66" x14ac:dyDescent="0.25">
      <c r="A297" s="64" t="s">
        <v>286</v>
      </c>
      <c r="B297" s="64" t="s">
        <v>277</v>
      </c>
      <c r="C297" s="65"/>
      <c r="D297" s="66"/>
      <c r="E297" s="67"/>
      <c r="F297" s="68"/>
      <c r="G297" s="65"/>
      <c r="H297" s="69"/>
      <c r="I297" s="70"/>
      <c r="J297" s="70"/>
      <c r="K297" s="34" t="s">
        <v>66</v>
      </c>
      <c r="L297" s="77">
        <v>399</v>
      </c>
      <c r="M297" s="77"/>
      <c r="N297" s="72"/>
      <c r="O297" s="79" t="s">
        <v>314</v>
      </c>
      <c r="P297" s="81">
        <v>43848.628506944442</v>
      </c>
      <c r="Q297" s="79" t="s">
        <v>452</v>
      </c>
      <c r="R297" s="82" t="s">
        <v>491</v>
      </c>
      <c r="S297" s="79" t="s">
        <v>496</v>
      </c>
      <c r="T297" s="79" t="s">
        <v>509</v>
      </c>
      <c r="U297" s="82" t="s">
        <v>674</v>
      </c>
      <c r="V297" s="82" t="s">
        <v>674</v>
      </c>
      <c r="W297" s="81">
        <v>43848.628506944442</v>
      </c>
      <c r="X297" s="85">
        <v>43848</v>
      </c>
      <c r="Y297" s="87" t="s">
        <v>1025</v>
      </c>
      <c r="Z297" s="82" t="s">
        <v>1339</v>
      </c>
      <c r="AA297" s="79"/>
      <c r="AB297" s="79"/>
      <c r="AC297" s="87" t="s">
        <v>1653</v>
      </c>
      <c r="AD297" s="79"/>
      <c r="AE297" s="79" t="b">
        <v>0</v>
      </c>
      <c r="AF297" s="79">
        <v>1</v>
      </c>
      <c r="AG297" s="87" t="s">
        <v>1675</v>
      </c>
      <c r="AH297" s="79" t="b">
        <v>0</v>
      </c>
      <c r="AI297" s="79" t="s">
        <v>1678</v>
      </c>
      <c r="AJ297" s="79"/>
      <c r="AK297" s="87" t="s">
        <v>1673</v>
      </c>
      <c r="AL297" s="79" t="b">
        <v>0</v>
      </c>
      <c r="AM297" s="79">
        <v>1</v>
      </c>
      <c r="AN297" s="87" t="s">
        <v>1673</v>
      </c>
      <c r="AO297" s="79" t="s">
        <v>1690</v>
      </c>
      <c r="AP297" s="79" t="b">
        <v>0</v>
      </c>
      <c r="AQ297" s="87" t="s">
        <v>1653</v>
      </c>
      <c r="AR297" s="79" t="s">
        <v>176</v>
      </c>
      <c r="AS297" s="79">
        <v>0</v>
      </c>
      <c r="AT297" s="79">
        <v>0</v>
      </c>
      <c r="AU297" s="79"/>
      <c r="AV297" s="79"/>
      <c r="AW297" s="79"/>
      <c r="AX297" s="79"/>
      <c r="AY297" s="79"/>
      <c r="AZ297" s="79"/>
      <c r="BA297" s="79"/>
      <c r="BB297" s="79"/>
      <c r="BC297">
        <v>4</v>
      </c>
      <c r="BD297" s="78" t="str">
        <f>REPLACE(INDEX(GroupVertices[Group], MATCH(Edges27[[#This Row],[Vertex 1]],GroupVertices[Vertex],0)),1,1,"")</f>
        <v>3</v>
      </c>
      <c r="BE297" s="78" t="str">
        <f>REPLACE(INDEX(GroupVertices[Group], MATCH(Edges27[[#This Row],[Vertex 2]],GroupVertices[Vertex],0)),1,1,"")</f>
        <v>1</v>
      </c>
      <c r="BF297" s="48"/>
      <c r="BG297" s="49"/>
      <c r="BH297" s="48"/>
      <c r="BI297" s="49"/>
      <c r="BJ297" s="48"/>
      <c r="BK297" s="49"/>
      <c r="BL297" s="48"/>
      <c r="BM297" s="49"/>
      <c r="BN297" s="48"/>
    </row>
    <row r="298" spans="1:66" x14ac:dyDescent="0.25">
      <c r="A298" s="64" t="s">
        <v>286</v>
      </c>
      <c r="B298" s="64" t="s">
        <v>277</v>
      </c>
      <c r="C298" s="65"/>
      <c r="D298" s="66"/>
      <c r="E298" s="67"/>
      <c r="F298" s="68"/>
      <c r="G298" s="65"/>
      <c r="H298" s="69"/>
      <c r="I298" s="70"/>
      <c r="J298" s="70"/>
      <c r="K298" s="34" t="s">
        <v>66</v>
      </c>
      <c r="L298" s="77">
        <v>400</v>
      </c>
      <c r="M298" s="77"/>
      <c r="N298" s="72"/>
      <c r="O298" s="79" t="s">
        <v>315</v>
      </c>
      <c r="P298" s="81">
        <v>43849.444490740738</v>
      </c>
      <c r="Q298" s="79" t="s">
        <v>448</v>
      </c>
      <c r="R298" s="82" t="s">
        <v>463</v>
      </c>
      <c r="S298" s="79" t="s">
        <v>496</v>
      </c>
      <c r="T298" s="79" t="s">
        <v>515</v>
      </c>
      <c r="U298" s="79"/>
      <c r="V298" s="82" t="s">
        <v>743</v>
      </c>
      <c r="W298" s="81">
        <v>43849.444490740738</v>
      </c>
      <c r="X298" s="85">
        <v>43849</v>
      </c>
      <c r="Y298" s="87" t="s">
        <v>1026</v>
      </c>
      <c r="Z298" s="82" t="s">
        <v>1340</v>
      </c>
      <c r="AA298" s="79"/>
      <c r="AB298" s="79"/>
      <c r="AC298" s="87" t="s">
        <v>1654</v>
      </c>
      <c r="AD298" s="79"/>
      <c r="AE298" s="79" t="b">
        <v>0</v>
      </c>
      <c r="AF298" s="79">
        <v>0</v>
      </c>
      <c r="AG298" s="87" t="s">
        <v>1673</v>
      </c>
      <c r="AH298" s="79" t="b">
        <v>0</v>
      </c>
      <c r="AI298" s="79" t="s">
        <v>1678</v>
      </c>
      <c r="AJ298" s="79"/>
      <c r="AK298" s="87" t="s">
        <v>1673</v>
      </c>
      <c r="AL298" s="79" t="b">
        <v>0</v>
      </c>
      <c r="AM298" s="79">
        <v>3</v>
      </c>
      <c r="AN298" s="87" t="s">
        <v>1621</v>
      </c>
      <c r="AO298" s="79" t="s">
        <v>1681</v>
      </c>
      <c r="AP298" s="79" t="b">
        <v>0</v>
      </c>
      <c r="AQ298" s="87" t="s">
        <v>1621</v>
      </c>
      <c r="AR298" s="79" t="s">
        <v>176</v>
      </c>
      <c r="AS298" s="79">
        <v>0</v>
      </c>
      <c r="AT298" s="79">
        <v>0</v>
      </c>
      <c r="AU298" s="79"/>
      <c r="AV298" s="79"/>
      <c r="AW298" s="79"/>
      <c r="AX298" s="79"/>
      <c r="AY298" s="79"/>
      <c r="AZ298" s="79"/>
      <c r="BA298" s="79"/>
      <c r="BB298" s="79"/>
      <c r="BC298">
        <v>2</v>
      </c>
      <c r="BD298" s="78" t="str">
        <f>REPLACE(INDEX(GroupVertices[Group], MATCH(Edges27[[#This Row],[Vertex 1]],GroupVertices[Vertex],0)),1,1,"")</f>
        <v>3</v>
      </c>
      <c r="BE298" s="78" t="str">
        <f>REPLACE(INDEX(GroupVertices[Group], MATCH(Edges27[[#This Row],[Vertex 2]],GroupVertices[Vertex],0)),1,1,"")</f>
        <v>1</v>
      </c>
      <c r="BF298" s="48">
        <v>0</v>
      </c>
      <c r="BG298" s="49">
        <v>0</v>
      </c>
      <c r="BH298" s="48">
        <v>0</v>
      </c>
      <c r="BI298" s="49">
        <v>0</v>
      </c>
      <c r="BJ298" s="48">
        <v>0</v>
      </c>
      <c r="BK298" s="49">
        <v>0</v>
      </c>
      <c r="BL298" s="48">
        <v>15</v>
      </c>
      <c r="BM298" s="49">
        <v>100</v>
      </c>
      <c r="BN298" s="48">
        <v>15</v>
      </c>
    </row>
    <row r="299" spans="1:66" x14ac:dyDescent="0.25">
      <c r="A299" s="64" t="s">
        <v>286</v>
      </c>
      <c r="B299" s="64" t="s">
        <v>277</v>
      </c>
      <c r="C299" s="65"/>
      <c r="D299" s="66"/>
      <c r="E299" s="67"/>
      <c r="F299" s="68"/>
      <c r="G299" s="65"/>
      <c r="H299" s="69"/>
      <c r="I299" s="70"/>
      <c r="J299" s="70"/>
      <c r="K299" s="34" t="s">
        <v>66</v>
      </c>
      <c r="L299" s="77">
        <v>401</v>
      </c>
      <c r="M299" s="77"/>
      <c r="N299" s="72"/>
      <c r="O299" s="79" t="s">
        <v>313</v>
      </c>
      <c r="P299" s="81">
        <v>43850.294861111113</v>
      </c>
      <c r="Q299" s="79" t="s">
        <v>338</v>
      </c>
      <c r="R299" s="79"/>
      <c r="S299" s="79"/>
      <c r="T299" s="79" t="s">
        <v>509</v>
      </c>
      <c r="U299" s="79"/>
      <c r="V299" s="82" t="s">
        <v>743</v>
      </c>
      <c r="W299" s="81">
        <v>43850.294861111113</v>
      </c>
      <c r="X299" s="85">
        <v>43850</v>
      </c>
      <c r="Y299" s="87" t="s">
        <v>1027</v>
      </c>
      <c r="Z299" s="82" t="s">
        <v>1341</v>
      </c>
      <c r="AA299" s="79"/>
      <c r="AB299" s="79"/>
      <c r="AC299" s="87" t="s">
        <v>1655</v>
      </c>
      <c r="AD299" s="79"/>
      <c r="AE299" s="79" t="b">
        <v>0</v>
      </c>
      <c r="AF299" s="79">
        <v>0</v>
      </c>
      <c r="AG299" s="87" t="s">
        <v>1673</v>
      </c>
      <c r="AH299" s="79" t="b">
        <v>0</v>
      </c>
      <c r="AI299" s="79" t="s">
        <v>1678</v>
      </c>
      <c r="AJ299" s="79"/>
      <c r="AK299" s="87" t="s">
        <v>1673</v>
      </c>
      <c r="AL299" s="79" t="b">
        <v>0</v>
      </c>
      <c r="AM299" s="79">
        <v>3</v>
      </c>
      <c r="AN299" s="87" t="s">
        <v>1637</v>
      </c>
      <c r="AO299" s="79" t="s">
        <v>1681</v>
      </c>
      <c r="AP299" s="79" t="b">
        <v>0</v>
      </c>
      <c r="AQ299" s="87" t="s">
        <v>1637</v>
      </c>
      <c r="AR299" s="79" t="s">
        <v>176</v>
      </c>
      <c r="AS299" s="79">
        <v>0</v>
      </c>
      <c r="AT299" s="79">
        <v>0</v>
      </c>
      <c r="AU299" s="79"/>
      <c r="AV299" s="79"/>
      <c r="AW299" s="79"/>
      <c r="AX299" s="79"/>
      <c r="AY299" s="79"/>
      <c r="AZ299" s="79"/>
      <c r="BA299" s="79"/>
      <c r="BB299" s="79"/>
      <c r="BC299">
        <v>6</v>
      </c>
      <c r="BD299" s="78" t="str">
        <f>REPLACE(INDEX(GroupVertices[Group], MATCH(Edges27[[#This Row],[Vertex 1]],GroupVertices[Vertex],0)),1,1,"")</f>
        <v>3</v>
      </c>
      <c r="BE299" s="78" t="str">
        <f>REPLACE(INDEX(GroupVertices[Group], MATCH(Edges27[[#This Row],[Vertex 2]],GroupVertices[Vertex],0)),1,1,"")</f>
        <v>1</v>
      </c>
      <c r="BF299" s="48">
        <v>0</v>
      </c>
      <c r="BG299" s="49">
        <v>0</v>
      </c>
      <c r="BH299" s="48">
        <v>0</v>
      </c>
      <c r="BI299" s="49">
        <v>0</v>
      </c>
      <c r="BJ299" s="48">
        <v>0</v>
      </c>
      <c r="BK299" s="49">
        <v>0</v>
      </c>
      <c r="BL299" s="48">
        <v>23</v>
      </c>
      <c r="BM299" s="49">
        <v>100</v>
      </c>
      <c r="BN299" s="48">
        <v>23</v>
      </c>
    </row>
    <row r="300" spans="1:66" x14ac:dyDescent="0.25">
      <c r="A300" s="64" t="s">
        <v>286</v>
      </c>
      <c r="B300" s="64" t="s">
        <v>277</v>
      </c>
      <c r="C300" s="65"/>
      <c r="D300" s="66"/>
      <c r="E300" s="67"/>
      <c r="F300" s="68"/>
      <c r="G300" s="65"/>
      <c r="H300" s="69"/>
      <c r="I300" s="70"/>
      <c r="J300" s="70"/>
      <c r="K300" s="34" t="s">
        <v>66</v>
      </c>
      <c r="L300" s="77">
        <v>402</v>
      </c>
      <c r="M300" s="77"/>
      <c r="N300" s="72"/>
      <c r="O300" s="79" t="s">
        <v>313</v>
      </c>
      <c r="P300" s="81">
        <v>43850.478229166663</v>
      </c>
      <c r="Q300" s="79" t="s">
        <v>365</v>
      </c>
      <c r="R300" s="79"/>
      <c r="S300" s="79"/>
      <c r="T300" s="79" t="s">
        <v>515</v>
      </c>
      <c r="U300" s="79"/>
      <c r="V300" s="82" t="s">
        <v>743</v>
      </c>
      <c r="W300" s="81">
        <v>43850.478229166663</v>
      </c>
      <c r="X300" s="85">
        <v>43850</v>
      </c>
      <c r="Y300" s="87" t="s">
        <v>1028</v>
      </c>
      <c r="Z300" s="82" t="s">
        <v>1342</v>
      </c>
      <c r="AA300" s="79"/>
      <c r="AB300" s="79"/>
      <c r="AC300" s="87" t="s">
        <v>1656</v>
      </c>
      <c r="AD300" s="79"/>
      <c r="AE300" s="79" t="b">
        <v>0</v>
      </c>
      <c r="AF300" s="79">
        <v>0</v>
      </c>
      <c r="AG300" s="87" t="s">
        <v>1673</v>
      </c>
      <c r="AH300" s="79" t="b">
        <v>0</v>
      </c>
      <c r="AI300" s="79" t="s">
        <v>1678</v>
      </c>
      <c r="AJ300" s="79"/>
      <c r="AK300" s="87" t="s">
        <v>1673</v>
      </c>
      <c r="AL300" s="79" t="b">
        <v>0</v>
      </c>
      <c r="AM300" s="79">
        <v>4</v>
      </c>
      <c r="AN300" s="87" t="s">
        <v>1639</v>
      </c>
      <c r="AO300" s="79" t="s">
        <v>1681</v>
      </c>
      <c r="AP300" s="79" t="b">
        <v>0</v>
      </c>
      <c r="AQ300" s="87" t="s">
        <v>1639</v>
      </c>
      <c r="AR300" s="79" t="s">
        <v>176</v>
      </c>
      <c r="AS300" s="79">
        <v>0</v>
      </c>
      <c r="AT300" s="79">
        <v>0</v>
      </c>
      <c r="AU300" s="79"/>
      <c r="AV300" s="79"/>
      <c r="AW300" s="79"/>
      <c r="AX300" s="79"/>
      <c r="AY300" s="79"/>
      <c r="AZ300" s="79"/>
      <c r="BA300" s="79"/>
      <c r="BB300" s="79"/>
      <c r="BC300">
        <v>6</v>
      </c>
      <c r="BD300" s="78" t="str">
        <f>REPLACE(INDEX(GroupVertices[Group], MATCH(Edges27[[#This Row],[Vertex 1]],GroupVertices[Vertex],0)),1,1,"")</f>
        <v>3</v>
      </c>
      <c r="BE300" s="78" t="str">
        <f>REPLACE(INDEX(GroupVertices[Group], MATCH(Edges27[[#This Row],[Vertex 2]],GroupVertices[Vertex],0)),1,1,"")</f>
        <v>1</v>
      </c>
      <c r="BF300" s="48">
        <v>0</v>
      </c>
      <c r="BG300" s="49">
        <v>0</v>
      </c>
      <c r="BH300" s="48">
        <v>0</v>
      </c>
      <c r="BI300" s="49">
        <v>0</v>
      </c>
      <c r="BJ300" s="48">
        <v>0</v>
      </c>
      <c r="BK300" s="49">
        <v>0</v>
      </c>
      <c r="BL300" s="48">
        <v>31</v>
      </c>
      <c r="BM300" s="49">
        <v>100</v>
      </c>
      <c r="BN300" s="48">
        <v>31</v>
      </c>
    </row>
    <row r="301" spans="1:66" x14ac:dyDescent="0.25">
      <c r="A301" s="64" t="s">
        <v>286</v>
      </c>
      <c r="B301" s="64" t="s">
        <v>277</v>
      </c>
      <c r="C301" s="65"/>
      <c r="D301" s="66"/>
      <c r="E301" s="67"/>
      <c r="F301" s="68"/>
      <c r="G301" s="65"/>
      <c r="H301" s="69"/>
      <c r="I301" s="70"/>
      <c r="J301" s="70"/>
      <c r="K301" s="34" t="s">
        <v>66</v>
      </c>
      <c r="L301" s="77">
        <v>404</v>
      </c>
      <c r="M301" s="77"/>
      <c r="N301" s="72"/>
      <c r="O301" s="79" t="s">
        <v>313</v>
      </c>
      <c r="P301" s="81">
        <v>43852.350787037038</v>
      </c>
      <c r="Q301" s="79" t="s">
        <v>375</v>
      </c>
      <c r="R301" s="79"/>
      <c r="S301" s="79"/>
      <c r="T301" s="79" t="s">
        <v>509</v>
      </c>
      <c r="U301" s="79"/>
      <c r="V301" s="82" t="s">
        <v>743</v>
      </c>
      <c r="W301" s="81">
        <v>43852.350787037038</v>
      </c>
      <c r="X301" s="85">
        <v>43852</v>
      </c>
      <c r="Y301" s="87" t="s">
        <v>1029</v>
      </c>
      <c r="Z301" s="82" t="s">
        <v>1343</v>
      </c>
      <c r="AA301" s="79"/>
      <c r="AB301" s="79"/>
      <c r="AC301" s="87" t="s">
        <v>1657</v>
      </c>
      <c r="AD301" s="79"/>
      <c r="AE301" s="79" t="b">
        <v>0</v>
      </c>
      <c r="AF301" s="79">
        <v>0</v>
      </c>
      <c r="AG301" s="87" t="s">
        <v>1673</v>
      </c>
      <c r="AH301" s="79" t="b">
        <v>0</v>
      </c>
      <c r="AI301" s="79" t="s">
        <v>1678</v>
      </c>
      <c r="AJ301" s="79"/>
      <c r="AK301" s="87" t="s">
        <v>1673</v>
      </c>
      <c r="AL301" s="79" t="b">
        <v>0</v>
      </c>
      <c r="AM301" s="79">
        <v>2</v>
      </c>
      <c r="AN301" s="87" t="s">
        <v>1643</v>
      </c>
      <c r="AO301" s="79" t="s">
        <v>1681</v>
      </c>
      <c r="AP301" s="79" t="b">
        <v>0</v>
      </c>
      <c r="AQ301" s="87" t="s">
        <v>1643</v>
      </c>
      <c r="AR301" s="79" t="s">
        <v>176</v>
      </c>
      <c r="AS301" s="79">
        <v>0</v>
      </c>
      <c r="AT301" s="79">
        <v>0</v>
      </c>
      <c r="AU301" s="79"/>
      <c r="AV301" s="79"/>
      <c r="AW301" s="79"/>
      <c r="AX301" s="79"/>
      <c r="AY301" s="79"/>
      <c r="AZ301" s="79"/>
      <c r="BA301" s="79"/>
      <c r="BB301" s="79"/>
      <c r="BC301">
        <v>6</v>
      </c>
      <c r="BD301" s="78" t="str">
        <f>REPLACE(INDEX(GroupVertices[Group], MATCH(Edges27[[#This Row],[Vertex 1]],GroupVertices[Vertex],0)),1,1,"")</f>
        <v>3</v>
      </c>
      <c r="BE301" s="78" t="str">
        <f>REPLACE(INDEX(GroupVertices[Group], MATCH(Edges27[[#This Row],[Vertex 2]],GroupVertices[Vertex],0)),1,1,"")</f>
        <v>1</v>
      </c>
      <c r="BF301" s="48">
        <v>0</v>
      </c>
      <c r="BG301" s="49">
        <v>0</v>
      </c>
      <c r="BH301" s="48">
        <v>0</v>
      </c>
      <c r="BI301" s="49">
        <v>0</v>
      </c>
      <c r="BJ301" s="48">
        <v>0</v>
      </c>
      <c r="BK301" s="49">
        <v>0</v>
      </c>
      <c r="BL301" s="48">
        <v>17</v>
      </c>
      <c r="BM301" s="49">
        <v>100</v>
      </c>
      <c r="BN301" s="48">
        <v>17</v>
      </c>
    </row>
    <row r="302" spans="1:66" x14ac:dyDescent="0.25">
      <c r="A302" s="64" t="s">
        <v>286</v>
      </c>
      <c r="B302" s="64" t="s">
        <v>277</v>
      </c>
      <c r="C302" s="65"/>
      <c r="D302" s="66"/>
      <c r="E302" s="67"/>
      <c r="F302" s="68"/>
      <c r="G302" s="65"/>
      <c r="H302" s="69"/>
      <c r="I302" s="70"/>
      <c r="J302" s="70"/>
      <c r="K302" s="34" t="s">
        <v>66</v>
      </c>
      <c r="L302" s="77">
        <v>405</v>
      </c>
      <c r="M302" s="77"/>
      <c r="N302" s="72"/>
      <c r="O302" s="79" t="s">
        <v>313</v>
      </c>
      <c r="P302" s="81">
        <v>43852.589965277781</v>
      </c>
      <c r="Q302" s="79" t="s">
        <v>391</v>
      </c>
      <c r="R302" s="79"/>
      <c r="S302" s="79"/>
      <c r="T302" s="79" t="s">
        <v>509</v>
      </c>
      <c r="U302" s="79"/>
      <c r="V302" s="82" t="s">
        <v>743</v>
      </c>
      <c r="W302" s="81">
        <v>43852.589965277781</v>
      </c>
      <c r="X302" s="85">
        <v>43852</v>
      </c>
      <c r="Y302" s="87" t="s">
        <v>1030</v>
      </c>
      <c r="Z302" s="82" t="s">
        <v>1344</v>
      </c>
      <c r="AA302" s="79"/>
      <c r="AB302" s="79"/>
      <c r="AC302" s="87" t="s">
        <v>1658</v>
      </c>
      <c r="AD302" s="79"/>
      <c r="AE302" s="79" t="b">
        <v>0</v>
      </c>
      <c r="AF302" s="79">
        <v>0</v>
      </c>
      <c r="AG302" s="87" t="s">
        <v>1673</v>
      </c>
      <c r="AH302" s="79" t="b">
        <v>0</v>
      </c>
      <c r="AI302" s="79" t="s">
        <v>1678</v>
      </c>
      <c r="AJ302" s="79"/>
      <c r="AK302" s="87" t="s">
        <v>1673</v>
      </c>
      <c r="AL302" s="79" t="b">
        <v>0</v>
      </c>
      <c r="AM302" s="79">
        <v>3</v>
      </c>
      <c r="AN302" s="87" t="s">
        <v>1645</v>
      </c>
      <c r="AO302" s="79" t="s">
        <v>1681</v>
      </c>
      <c r="AP302" s="79" t="b">
        <v>0</v>
      </c>
      <c r="AQ302" s="87" t="s">
        <v>1645</v>
      </c>
      <c r="AR302" s="79" t="s">
        <v>176</v>
      </c>
      <c r="AS302" s="79">
        <v>0</v>
      </c>
      <c r="AT302" s="79">
        <v>0</v>
      </c>
      <c r="AU302" s="79"/>
      <c r="AV302" s="79"/>
      <c r="AW302" s="79"/>
      <c r="AX302" s="79"/>
      <c r="AY302" s="79"/>
      <c r="AZ302" s="79"/>
      <c r="BA302" s="79"/>
      <c r="BB302" s="79"/>
      <c r="BC302">
        <v>6</v>
      </c>
      <c r="BD302" s="78" t="str">
        <f>REPLACE(INDEX(GroupVertices[Group], MATCH(Edges27[[#This Row],[Vertex 1]],GroupVertices[Vertex],0)),1,1,"")</f>
        <v>3</v>
      </c>
      <c r="BE302" s="78" t="str">
        <f>REPLACE(INDEX(GroupVertices[Group], MATCH(Edges27[[#This Row],[Vertex 2]],GroupVertices[Vertex],0)),1,1,"")</f>
        <v>1</v>
      </c>
      <c r="BF302" s="48">
        <v>0</v>
      </c>
      <c r="BG302" s="49">
        <v>0</v>
      </c>
      <c r="BH302" s="48">
        <v>0</v>
      </c>
      <c r="BI302" s="49">
        <v>0</v>
      </c>
      <c r="BJ302" s="48">
        <v>0</v>
      </c>
      <c r="BK302" s="49">
        <v>0</v>
      </c>
      <c r="BL302" s="48">
        <v>29</v>
      </c>
      <c r="BM302" s="49">
        <v>100</v>
      </c>
      <c r="BN302" s="48">
        <v>29</v>
      </c>
    </row>
    <row r="303" spans="1:66" x14ac:dyDescent="0.25">
      <c r="A303" s="64" t="s">
        <v>286</v>
      </c>
      <c r="B303" s="64" t="s">
        <v>308</v>
      </c>
      <c r="C303" s="65"/>
      <c r="D303" s="66"/>
      <c r="E303" s="67"/>
      <c r="F303" s="68"/>
      <c r="G303" s="65"/>
      <c r="H303" s="69"/>
      <c r="I303" s="70"/>
      <c r="J303" s="70"/>
      <c r="K303" s="34" t="s">
        <v>65</v>
      </c>
      <c r="L303" s="77">
        <v>406</v>
      </c>
      <c r="M303" s="77"/>
      <c r="N303" s="72"/>
      <c r="O303" s="79" t="s">
        <v>315</v>
      </c>
      <c r="P303" s="81">
        <v>43852.971458333333</v>
      </c>
      <c r="Q303" s="79" t="s">
        <v>392</v>
      </c>
      <c r="R303" s="79"/>
      <c r="S303" s="79"/>
      <c r="T303" s="79" t="s">
        <v>509</v>
      </c>
      <c r="U303" s="79"/>
      <c r="V303" s="82" t="s">
        <v>743</v>
      </c>
      <c r="W303" s="81">
        <v>43852.971458333333</v>
      </c>
      <c r="X303" s="85">
        <v>43852</v>
      </c>
      <c r="Y303" s="87" t="s">
        <v>1031</v>
      </c>
      <c r="Z303" s="82" t="s">
        <v>1345</v>
      </c>
      <c r="AA303" s="79"/>
      <c r="AB303" s="79"/>
      <c r="AC303" s="87" t="s">
        <v>1659</v>
      </c>
      <c r="AD303" s="79"/>
      <c r="AE303" s="79" t="b">
        <v>0</v>
      </c>
      <c r="AF303" s="79">
        <v>0</v>
      </c>
      <c r="AG303" s="87" t="s">
        <v>1673</v>
      </c>
      <c r="AH303" s="79" t="b">
        <v>0</v>
      </c>
      <c r="AI303" s="79" t="s">
        <v>1678</v>
      </c>
      <c r="AJ303" s="79"/>
      <c r="AK303" s="87" t="s">
        <v>1673</v>
      </c>
      <c r="AL303" s="79" t="b">
        <v>0</v>
      </c>
      <c r="AM303" s="79">
        <v>4</v>
      </c>
      <c r="AN303" s="87" t="s">
        <v>1646</v>
      </c>
      <c r="AO303" s="79" t="s">
        <v>1681</v>
      </c>
      <c r="AP303" s="79" t="b">
        <v>0</v>
      </c>
      <c r="AQ303" s="87" t="s">
        <v>1646</v>
      </c>
      <c r="AR303" s="79" t="s">
        <v>176</v>
      </c>
      <c r="AS303" s="79">
        <v>0</v>
      </c>
      <c r="AT303" s="79">
        <v>0</v>
      </c>
      <c r="AU303" s="79"/>
      <c r="AV303" s="79"/>
      <c r="AW303" s="79"/>
      <c r="AX303" s="79"/>
      <c r="AY303" s="79"/>
      <c r="AZ303" s="79"/>
      <c r="BA303" s="79"/>
      <c r="BB303" s="79"/>
      <c r="BC303">
        <v>1</v>
      </c>
      <c r="BD303" s="78" t="str">
        <f>REPLACE(INDEX(GroupVertices[Group], MATCH(Edges27[[#This Row],[Vertex 1]],GroupVertices[Vertex],0)),1,1,"")</f>
        <v>3</v>
      </c>
      <c r="BE303" s="78" t="str">
        <f>REPLACE(INDEX(GroupVertices[Group], MATCH(Edges27[[#This Row],[Vertex 2]],GroupVertices[Vertex],0)),1,1,"")</f>
        <v>3</v>
      </c>
      <c r="BF303" s="48">
        <v>0</v>
      </c>
      <c r="BG303" s="49">
        <v>0</v>
      </c>
      <c r="BH303" s="48">
        <v>0</v>
      </c>
      <c r="BI303" s="49">
        <v>0</v>
      </c>
      <c r="BJ303" s="48">
        <v>0</v>
      </c>
      <c r="BK303" s="49">
        <v>0</v>
      </c>
      <c r="BL303" s="48">
        <v>33</v>
      </c>
      <c r="BM303" s="49">
        <v>100</v>
      </c>
      <c r="BN303" s="48">
        <v>33</v>
      </c>
    </row>
    <row r="304" spans="1:66" x14ac:dyDescent="0.25">
      <c r="A304" s="64" t="s">
        <v>286</v>
      </c>
      <c r="B304" s="64" t="s">
        <v>290</v>
      </c>
      <c r="C304" s="65"/>
      <c r="D304" s="66"/>
      <c r="E304" s="67"/>
      <c r="F304" s="68"/>
      <c r="G304" s="65"/>
      <c r="H304" s="69"/>
      <c r="I304" s="70"/>
      <c r="J304" s="70"/>
      <c r="K304" s="34" t="s">
        <v>65</v>
      </c>
      <c r="L304" s="77">
        <v>411</v>
      </c>
      <c r="M304" s="77"/>
      <c r="N304" s="72"/>
      <c r="O304" s="79" t="s">
        <v>315</v>
      </c>
      <c r="P304" s="81">
        <v>43853.379675925928</v>
      </c>
      <c r="Q304" s="79" t="s">
        <v>420</v>
      </c>
      <c r="R304" s="79"/>
      <c r="S304" s="79"/>
      <c r="T304" s="79" t="s">
        <v>540</v>
      </c>
      <c r="U304" s="79"/>
      <c r="V304" s="82" t="s">
        <v>743</v>
      </c>
      <c r="W304" s="81">
        <v>43853.379675925928</v>
      </c>
      <c r="X304" s="85">
        <v>43853</v>
      </c>
      <c r="Y304" s="87" t="s">
        <v>1032</v>
      </c>
      <c r="Z304" s="82" t="s">
        <v>1346</v>
      </c>
      <c r="AA304" s="79"/>
      <c r="AB304" s="79"/>
      <c r="AC304" s="87" t="s">
        <v>1660</v>
      </c>
      <c r="AD304" s="79"/>
      <c r="AE304" s="79" t="b">
        <v>0</v>
      </c>
      <c r="AF304" s="79">
        <v>0</v>
      </c>
      <c r="AG304" s="87" t="s">
        <v>1673</v>
      </c>
      <c r="AH304" s="79" t="b">
        <v>0</v>
      </c>
      <c r="AI304" s="79" t="s">
        <v>1678</v>
      </c>
      <c r="AJ304" s="79"/>
      <c r="AK304" s="87" t="s">
        <v>1673</v>
      </c>
      <c r="AL304" s="79" t="b">
        <v>0</v>
      </c>
      <c r="AM304" s="79">
        <v>2</v>
      </c>
      <c r="AN304" s="87" t="s">
        <v>1556</v>
      </c>
      <c r="AO304" s="79" t="s">
        <v>1681</v>
      </c>
      <c r="AP304" s="79" t="b">
        <v>0</v>
      </c>
      <c r="AQ304" s="87" t="s">
        <v>1556</v>
      </c>
      <c r="AR304" s="79" t="s">
        <v>176</v>
      </c>
      <c r="AS304" s="79">
        <v>0</v>
      </c>
      <c r="AT304" s="79">
        <v>0</v>
      </c>
      <c r="AU304" s="79"/>
      <c r="AV304" s="79"/>
      <c r="AW304" s="79"/>
      <c r="AX304" s="79"/>
      <c r="AY304" s="79"/>
      <c r="AZ304" s="79"/>
      <c r="BA304" s="79"/>
      <c r="BB304" s="79"/>
      <c r="BC304">
        <v>2</v>
      </c>
      <c r="BD304" s="78" t="str">
        <f>REPLACE(INDEX(GroupVertices[Group], MATCH(Edges27[[#This Row],[Vertex 1]],GroupVertices[Vertex],0)),1,1,"")</f>
        <v>3</v>
      </c>
      <c r="BE304" s="78" t="str">
        <f>REPLACE(INDEX(GroupVertices[Group], MATCH(Edges27[[#This Row],[Vertex 2]],GroupVertices[Vertex],0)),1,1,"")</f>
        <v>2</v>
      </c>
      <c r="BF304" s="48">
        <v>0</v>
      </c>
      <c r="BG304" s="49">
        <v>0</v>
      </c>
      <c r="BH304" s="48">
        <v>0</v>
      </c>
      <c r="BI304" s="49">
        <v>0</v>
      </c>
      <c r="BJ304" s="48">
        <v>0</v>
      </c>
      <c r="BK304" s="49">
        <v>0</v>
      </c>
      <c r="BL304" s="48">
        <v>41</v>
      </c>
      <c r="BM304" s="49">
        <v>100</v>
      </c>
      <c r="BN304" s="48">
        <v>41</v>
      </c>
    </row>
    <row r="305" spans="1:66" x14ac:dyDescent="0.25">
      <c r="A305" s="64" t="s">
        <v>286</v>
      </c>
      <c r="B305" s="64" t="s">
        <v>232</v>
      </c>
      <c r="C305" s="65"/>
      <c r="D305" s="66"/>
      <c r="E305" s="67"/>
      <c r="F305" s="68"/>
      <c r="G305" s="65"/>
      <c r="H305" s="69"/>
      <c r="I305" s="70"/>
      <c r="J305" s="70"/>
      <c r="K305" s="34" t="s">
        <v>65</v>
      </c>
      <c r="L305" s="77">
        <v>412</v>
      </c>
      <c r="M305" s="77"/>
      <c r="N305" s="72"/>
      <c r="O305" s="79" t="s">
        <v>315</v>
      </c>
      <c r="P305" s="81">
        <v>43853.411550925928</v>
      </c>
      <c r="Q305" s="79" t="s">
        <v>455</v>
      </c>
      <c r="R305" s="79"/>
      <c r="S305" s="79"/>
      <c r="T305" s="79" t="s">
        <v>550</v>
      </c>
      <c r="U305" s="79"/>
      <c r="V305" s="82" t="s">
        <v>743</v>
      </c>
      <c r="W305" s="81">
        <v>43853.411550925928</v>
      </c>
      <c r="X305" s="85">
        <v>43853</v>
      </c>
      <c r="Y305" s="87" t="s">
        <v>1033</v>
      </c>
      <c r="Z305" s="82" t="s">
        <v>1347</v>
      </c>
      <c r="AA305" s="79"/>
      <c r="AB305" s="79"/>
      <c r="AC305" s="87" t="s">
        <v>1661</v>
      </c>
      <c r="AD305" s="79"/>
      <c r="AE305" s="79" t="b">
        <v>0</v>
      </c>
      <c r="AF305" s="79">
        <v>0</v>
      </c>
      <c r="AG305" s="87" t="s">
        <v>1673</v>
      </c>
      <c r="AH305" s="79" t="b">
        <v>0</v>
      </c>
      <c r="AI305" s="79" t="s">
        <v>1678</v>
      </c>
      <c r="AJ305" s="79"/>
      <c r="AK305" s="87" t="s">
        <v>1673</v>
      </c>
      <c r="AL305" s="79" t="b">
        <v>0</v>
      </c>
      <c r="AM305" s="79">
        <v>2</v>
      </c>
      <c r="AN305" s="87" t="s">
        <v>1648</v>
      </c>
      <c r="AO305" s="79" t="s">
        <v>1681</v>
      </c>
      <c r="AP305" s="79" t="b">
        <v>0</v>
      </c>
      <c r="AQ305" s="87" t="s">
        <v>1648</v>
      </c>
      <c r="AR305" s="79" t="s">
        <v>176</v>
      </c>
      <c r="AS305" s="79">
        <v>0</v>
      </c>
      <c r="AT305" s="79">
        <v>0</v>
      </c>
      <c r="AU305" s="79"/>
      <c r="AV305" s="79"/>
      <c r="AW305" s="79"/>
      <c r="AX305" s="79"/>
      <c r="AY305" s="79"/>
      <c r="AZ305" s="79"/>
      <c r="BA305" s="79"/>
      <c r="BB305" s="79"/>
      <c r="BC305">
        <v>1</v>
      </c>
      <c r="BD305" s="78" t="str">
        <f>REPLACE(INDEX(GroupVertices[Group], MATCH(Edges27[[#This Row],[Vertex 1]],GroupVertices[Vertex],0)),1,1,"")</f>
        <v>3</v>
      </c>
      <c r="BE305" s="78" t="str">
        <f>REPLACE(INDEX(GroupVertices[Group], MATCH(Edges27[[#This Row],[Vertex 2]],GroupVertices[Vertex],0)),1,1,"")</f>
        <v>7</v>
      </c>
      <c r="BF305" s="48">
        <v>0</v>
      </c>
      <c r="BG305" s="49">
        <v>0</v>
      </c>
      <c r="BH305" s="48">
        <v>1</v>
      </c>
      <c r="BI305" s="49">
        <v>3.125</v>
      </c>
      <c r="BJ305" s="48">
        <v>0</v>
      </c>
      <c r="BK305" s="49">
        <v>0</v>
      </c>
      <c r="BL305" s="48">
        <v>31</v>
      </c>
      <c r="BM305" s="49">
        <v>96.875</v>
      </c>
      <c r="BN305" s="48">
        <v>32</v>
      </c>
    </row>
    <row r="306" spans="1:66" x14ac:dyDescent="0.25">
      <c r="A306" s="64" t="s">
        <v>286</v>
      </c>
      <c r="B306" s="64" t="s">
        <v>286</v>
      </c>
      <c r="C306" s="65"/>
      <c r="D306" s="66"/>
      <c r="E306" s="67"/>
      <c r="F306" s="68"/>
      <c r="G306" s="65"/>
      <c r="H306" s="69"/>
      <c r="I306" s="70"/>
      <c r="J306" s="70"/>
      <c r="K306" s="34" t="s">
        <v>65</v>
      </c>
      <c r="L306" s="77">
        <v>413</v>
      </c>
      <c r="M306" s="77"/>
      <c r="N306" s="72"/>
      <c r="O306" s="79" t="s">
        <v>176</v>
      </c>
      <c r="P306" s="81">
        <v>43846.376875000002</v>
      </c>
      <c r="Q306" s="79" t="s">
        <v>321</v>
      </c>
      <c r="R306" s="82" t="s">
        <v>463</v>
      </c>
      <c r="S306" s="79" t="s">
        <v>496</v>
      </c>
      <c r="T306" s="79" t="s">
        <v>509</v>
      </c>
      <c r="U306" s="82" t="s">
        <v>675</v>
      </c>
      <c r="V306" s="82" t="s">
        <v>675</v>
      </c>
      <c r="W306" s="81">
        <v>43846.376875000002</v>
      </c>
      <c r="X306" s="85">
        <v>43846</v>
      </c>
      <c r="Y306" s="87" t="s">
        <v>1034</v>
      </c>
      <c r="Z306" s="82" t="s">
        <v>1348</v>
      </c>
      <c r="AA306" s="79"/>
      <c r="AB306" s="79"/>
      <c r="AC306" s="87" t="s">
        <v>1662</v>
      </c>
      <c r="AD306" s="79"/>
      <c r="AE306" s="79" t="b">
        <v>0</v>
      </c>
      <c r="AF306" s="79">
        <v>7</v>
      </c>
      <c r="AG306" s="87" t="s">
        <v>1673</v>
      </c>
      <c r="AH306" s="79" t="b">
        <v>0</v>
      </c>
      <c r="AI306" s="79" t="s">
        <v>1678</v>
      </c>
      <c r="AJ306" s="79"/>
      <c r="AK306" s="87" t="s">
        <v>1673</v>
      </c>
      <c r="AL306" s="79" t="b">
        <v>0</v>
      </c>
      <c r="AM306" s="79">
        <v>5</v>
      </c>
      <c r="AN306" s="87" t="s">
        <v>1673</v>
      </c>
      <c r="AO306" s="79" t="s">
        <v>1679</v>
      </c>
      <c r="AP306" s="79" t="b">
        <v>0</v>
      </c>
      <c r="AQ306" s="87" t="s">
        <v>1662</v>
      </c>
      <c r="AR306" s="79" t="s">
        <v>176</v>
      </c>
      <c r="AS306" s="79">
        <v>0</v>
      </c>
      <c r="AT306" s="79">
        <v>0</v>
      </c>
      <c r="AU306" s="79"/>
      <c r="AV306" s="79"/>
      <c r="AW306" s="79"/>
      <c r="AX306" s="79"/>
      <c r="AY306" s="79"/>
      <c r="AZ306" s="79"/>
      <c r="BA306" s="79"/>
      <c r="BB306" s="79"/>
      <c r="BC306">
        <v>8</v>
      </c>
      <c r="BD306" s="78" t="str">
        <f>REPLACE(INDEX(GroupVertices[Group], MATCH(Edges27[[#This Row],[Vertex 1]],GroupVertices[Vertex],0)),1,1,"")</f>
        <v>3</v>
      </c>
      <c r="BE306" s="78" t="str">
        <f>REPLACE(INDEX(GroupVertices[Group], MATCH(Edges27[[#This Row],[Vertex 2]],GroupVertices[Vertex],0)),1,1,"")</f>
        <v>3</v>
      </c>
      <c r="BF306" s="48">
        <v>0</v>
      </c>
      <c r="BG306" s="49">
        <v>0</v>
      </c>
      <c r="BH306" s="48">
        <v>0</v>
      </c>
      <c r="BI306" s="49">
        <v>0</v>
      </c>
      <c r="BJ306" s="48">
        <v>0</v>
      </c>
      <c r="BK306" s="49">
        <v>0</v>
      </c>
      <c r="BL306" s="48">
        <v>41</v>
      </c>
      <c r="BM306" s="49">
        <v>100</v>
      </c>
      <c r="BN306" s="48">
        <v>41</v>
      </c>
    </row>
    <row r="307" spans="1:66" x14ac:dyDescent="0.25">
      <c r="A307" s="64" t="s">
        <v>286</v>
      </c>
      <c r="B307" s="64" t="s">
        <v>286</v>
      </c>
      <c r="C307" s="65"/>
      <c r="D307" s="66"/>
      <c r="E307" s="67"/>
      <c r="F307" s="68"/>
      <c r="G307" s="65"/>
      <c r="H307" s="69"/>
      <c r="I307" s="70"/>
      <c r="J307" s="70"/>
      <c r="K307" s="34" t="s">
        <v>65</v>
      </c>
      <c r="L307" s="77">
        <v>414</v>
      </c>
      <c r="M307" s="77"/>
      <c r="N307" s="72"/>
      <c r="O307" s="79" t="s">
        <v>176</v>
      </c>
      <c r="P307" s="81">
        <v>43846.416666666664</v>
      </c>
      <c r="Q307" s="79" t="s">
        <v>456</v>
      </c>
      <c r="R307" s="82" t="s">
        <v>463</v>
      </c>
      <c r="S307" s="79" t="s">
        <v>496</v>
      </c>
      <c r="T307" s="79" t="s">
        <v>551</v>
      </c>
      <c r="U307" s="79"/>
      <c r="V307" s="82" t="s">
        <v>743</v>
      </c>
      <c r="W307" s="81">
        <v>43846.416666666664</v>
      </c>
      <c r="X307" s="85">
        <v>43846</v>
      </c>
      <c r="Y307" s="87" t="s">
        <v>1035</v>
      </c>
      <c r="Z307" s="82" t="s">
        <v>1349</v>
      </c>
      <c r="AA307" s="79"/>
      <c r="AB307" s="79"/>
      <c r="AC307" s="87" t="s">
        <v>1663</v>
      </c>
      <c r="AD307" s="79"/>
      <c r="AE307" s="79" t="b">
        <v>0</v>
      </c>
      <c r="AF307" s="79">
        <v>2</v>
      </c>
      <c r="AG307" s="87" t="s">
        <v>1673</v>
      </c>
      <c r="AH307" s="79" t="b">
        <v>0</v>
      </c>
      <c r="AI307" s="79" t="s">
        <v>1678</v>
      </c>
      <c r="AJ307" s="79"/>
      <c r="AK307" s="87" t="s">
        <v>1673</v>
      </c>
      <c r="AL307" s="79" t="b">
        <v>0</v>
      </c>
      <c r="AM307" s="79">
        <v>1</v>
      </c>
      <c r="AN307" s="87" t="s">
        <v>1673</v>
      </c>
      <c r="AO307" s="79" t="s">
        <v>1691</v>
      </c>
      <c r="AP307" s="79" t="b">
        <v>0</v>
      </c>
      <c r="AQ307" s="87" t="s">
        <v>1663</v>
      </c>
      <c r="AR307" s="79" t="s">
        <v>176</v>
      </c>
      <c r="AS307" s="79">
        <v>0</v>
      </c>
      <c r="AT307" s="79">
        <v>0</v>
      </c>
      <c r="AU307" s="79"/>
      <c r="AV307" s="79"/>
      <c r="AW307" s="79"/>
      <c r="AX307" s="79"/>
      <c r="AY307" s="79"/>
      <c r="AZ307" s="79"/>
      <c r="BA307" s="79"/>
      <c r="BB307" s="79"/>
      <c r="BC307">
        <v>8</v>
      </c>
      <c r="BD307" s="78" t="str">
        <f>REPLACE(INDEX(GroupVertices[Group], MATCH(Edges27[[#This Row],[Vertex 1]],GroupVertices[Vertex],0)),1,1,"")</f>
        <v>3</v>
      </c>
      <c r="BE307" s="78" t="str">
        <f>REPLACE(INDEX(GroupVertices[Group], MATCH(Edges27[[#This Row],[Vertex 2]],GroupVertices[Vertex],0)),1,1,"")</f>
        <v>3</v>
      </c>
      <c r="BF307" s="48">
        <v>0</v>
      </c>
      <c r="BG307" s="49">
        <v>0</v>
      </c>
      <c r="BH307" s="48">
        <v>0</v>
      </c>
      <c r="BI307" s="49">
        <v>0</v>
      </c>
      <c r="BJ307" s="48">
        <v>0</v>
      </c>
      <c r="BK307" s="49">
        <v>0</v>
      </c>
      <c r="BL307" s="48">
        <v>42</v>
      </c>
      <c r="BM307" s="49">
        <v>100</v>
      </c>
      <c r="BN307" s="48">
        <v>42</v>
      </c>
    </row>
    <row r="308" spans="1:66" x14ac:dyDescent="0.25">
      <c r="A308" s="64" t="s">
        <v>286</v>
      </c>
      <c r="B308" s="64" t="s">
        <v>286</v>
      </c>
      <c r="C308" s="65"/>
      <c r="D308" s="66"/>
      <c r="E308" s="67"/>
      <c r="F308" s="68"/>
      <c r="G308" s="65"/>
      <c r="H308" s="69"/>
      <c r="I308" s="70"/>
      <c r="J308" s="70"/>
      <c r="K308" s="34" t="s">
        <v>65</v>
      </c>
      <c r="L308" s="77">
        <v>415</v>
      </c>
      <c r="M308" s="77"/>
      <c r="N308" s="72"/>
      <c r="O308" s="79" t="s">
        <v>176</v>
      </c>
      <c r="P308" s="81">
        <v>43846.500196759262</v>
      </c>
      <c r="Q308" s="79" t="s">
        <v>457</v>
      </c>
      <c r="R308" s="82" t="s">
        <v>492</v>
      </c>
      <c r="S308" s="79" t="s">
        <v>496</v>
      </c>
      <c r="T308" s="79" t="s">
        <v>509</v>
      </c>
      <c r="U308" s="82" t="s">
        <v>676</v>
      </c>
      <c r="V308" s="82" t="s">
        <v>676</v>
      </c>
      <c r="W308" s="81">
        <v>43846.500196759262</v>
      </c>
      <c r="X308" s="85">
        <v>43846</v>
      </c>
      <c r="Y308" s="87" t="s">
        <v>1036</v>
      </c>
      <c r="Z308" s="82" t="s">
        <v>1350</v>
      </c>
      <c r="AA308" s="79"/>
      <c r="AB308" s="79"/>
      <c r="AC308" s="87" t="s">
        <v>1664</v>
      </c>
      <c r="AD308" s="79"/>
      <c r="AE308" s="79" t="b">
        <v>0</v>
      </c>
      <c r="AF308" s="79">
        <v>0</v>
      </c>
      <c r="AG308" s="87" t="s">
        <v>1673</v>
      </c>
      <c r="AH308" s="79" t="b">
        <v>0</v>
      </c>
      <c r="AI308" s="79" t="s">
        <v>1678</v>
      </c>
      <c r="AJ308" s="79"/>
      <c r="AK308" s="87" t="s">
        <v>1673</v>
      </c>
      <c r="AL308" s="79" t="b">
        <v>0</v>
      </c>
      <c r="AM308" s="79">
        <v>0</v>
      </c>
      <c r="AN308" s="87" t="s">
        <v>1673</v>
      </c>
      <c r="AO308" s="79" t="s">
        <v>1690</v>
      </c>
      <c r="AP308" s="79" t="b">
        <v>0</v>
      </c>
      <c r="AQ308" s="87" t="s">
        <v>1664</v>
      </c>
      <c r="AR308" s="79" t="s">
        <v>176</v>
      </c>
      <c r="AS308" s="79">
        <v>0</v>
      </c>
      <c r="AT308" s="79">
        <v>0</v>
      </c>
      <c r="AU308" s="79"/>
      <c r="AV308" s="79"/>
      <c r="AW308" s="79"/>
      <c r="AX308" s="79"/>
      <c r="AY308" s="79"/>
      <c r="AZ308" s="79"/>
      <c r="BA308" s="79"/>
      <c r="BB308" s="79"/>
      <c r="BC308">
        <v>8</v>
      </c>
      <c r="BD308" s="78" t="str">
        <f>REPLACE(INDEX(GroupVertices[Group], MATCH(Edges27[[#This Row],[Vertex 1]],GroupVertices[Vertex],0)),1,1,"")</f>
        <v>3</v>
      </c>
      <c r="BE308" s="78" t="str">
        <f>REPLACE(INDEX(GroupVertices[Group], MATCH(Edges27[[#This Row],[Vertex 2]],GroupVertices[Vertex],0)),1,1,"")</f>
        <v>3</v>
      </c>
      <c r="BF308" s="48">
        <v>0</v>
      </c>
      <c r="BG308" s="49">
        <v>0</v>
      </c>
      <c r="BH308" s="48">
        <v>0</v>
      </c>
      <c r="BI308" s="49">
        <v>0</v>
      </c>
      <c r="BJ308" s="48">
        <v>0</v>
      </c>
      <c r="BK308" s="49">
        <v>0</v>
      </c>
      <c r="BL308" s="48">
        <v>35</v>
      </c>
      <c r="BM308" s="49">
        <v>100</v>
      </c>
      <c r="BN308" s="48">
        <v>35</v>
      </c>
    </row>
    <row r="309" spans="1:66" x14ac:dyDescent="0.25">
      <c r="A309" s="64" t="s">
        <v>286</v>
      </c>
      <c r="B309" s="64" t="s">
        <v>286</v>
      </c>
      <c r="C309" s="65"/>
      <c r="D309" s="66"/>
      <c r="E309" s="67"/>
      <c r="F309" s="68"/>
      <c r="G309" s="65"/>
      <c r="H309" s="69"/>
      <c r="I309" s="70"/>
      <c r="J309" s="70"/>
      <c r="K309" s="34" t="s">
        <v>65</v>
      </c>
      <c r="L309" s="77">
        <v>416</v>
      </c>
      <c r="M309" s="77"/>
      <c r="N309" s="72"/>
      <c r="O309" s="79" t="s">
        <v>176</v>
      </c>
      <c r="P309" s="81">
        <v>43849.896284722221</v>
      </c>
      <c r="Q309" s="79" t="s">
        <v>403</v>
      </c>
      <c r="R309" s="82" t="s">
        <v>473</v>
      </c>
      <c r="S309" s="79" t="s">
        <v>501</v>
      </c>
      <c r="T309" s="79" t="s">
        <v>509</v>
      </c>
      <c r="U309" s="82" t="s">
        <v>584</v>
      </c>
      <c r="V309" s="82" t="s">
        <v>584</v>
      </c>
      <c r="W309" s="81">
        <v>43849.896284722221</v>
      </c>
      <c r="X309" s="85">
        <v>43849</v>
      </c>
      <c r="Y309" s="87" t="s">
        <v>1037</v>
      </c>
      <c r="Z309" s="82" t="s">
        <v>1351</v>
      </c>
      <c r="AA309" s="79"/>
      <c r="AB309" s="79"/>
      <c r="AC309" s="87" t="s">
        <v>1665</v>
      </c>
      <c r="AD309" s="79"/>
      <c r="AE309" s="79" t="b">
        <v>0</v>
      </c>
      <c r="AF309" s="79">
        <v>1</v>
      </c>
      <c r="AG309" s="87" t="s">
        <v>1673</v>
      </c>
      <c r="AH309" s="79" t="b">
        <v>0</v>
      </c>
      <c r="AI309" s="79" t="s">
        <v>1678</v>
      </c>
      <c r="AJ309" s="79"/>
      <c r="AK309" s="87" t="s">
        <v>1673</v>
      </c>
      <c r="AL309" s="79" t="b">
        <v>0</v>
      </c>
      <c r="AM309" s="79">
        <v>1</v>
      </c>
      <c r="AN309" s="87" t="s">
        <v>1673</v>
      </c>
      <c r="AO309" s="79" t="s">
        <v>1680</v>
      </c>
      <c r="AP309" s="79" t="b">
        <v>0</v>
      </c>
      <c r="AQ309" s="87" t="s">
        <v>1665</v>
      </c>
      <c r="AR309" s="79" t="s">
        <v>176</v>
      </c>
      <c r="AS309" s="79">
        <v>0</v>
      </c>
      <c r="AT309" s="79">
        <v>0</v>
      </c>
      <c r="AU309" s="79"/>
      <c r="AV309" s="79"/>
      <c r="AW309" s="79"/>
      <c r="AX309" s="79"/>
      <c r="AY309" s="79"/>
      <c r="AZ309" s="79"/>
      <c r="BA309" s="79"/>
      <c r="BB309" s="79"/>
      <c r="BC309">
        <v>8</v>
      </c>
      <c r="BD309" s="78" t="str">
        <f>REPLACE(INDEX(GroupVertices[Group], MATCH(Edges27[[#This Row],[Vertex 1]],GroupVertices[Vertex],0)),1,1,"")</f>
        <v>3</v>
      </c>
      <c r="BE309" s="78" t="str">
        <f>REPLACE(INDEX(GroupVertices[Group], MATCH(Edges27[[#This Row],[Vertex 2]],GroupVertices[Vertex],0)),1,1,"")</f>
        <v>3</v>
      </c>
      <c r="BF309" s="48">
        <v>0</v>
      </c>
      <c r="BG309" s="49">
        <v>0</v>
      </c>
      <c r="BH309" s="48">
        <v>0</v>
      </c>
      <c r="BI309" s="49">
        <v>0</v>
      </c>
      <c r="BJ309" s="48">
        <v>0</v>
      </c>
      <c r="BK309" s="49">
        <v>0</v>
      </c>
      <c r="BL309" s="48">
        <v>7</v>
      </c>
      <c r="BM309" s="49">
        <v>100</v>
      </c>
      <c r="BN309" s="48">
        <v>7</v>
      </c>
    </row>
    <row r="310" spans="1:66" x14ac:dyDescent="0.25">
      <c r="A310" s="64" t="s">
        <v>286</v>
      </c>
      <c r="B310" s="64" t="s">
        <v>286</v>
      </c>
      <c r="C310" s="65"/>
      <c r="D310" s="66"/>
      <c r="E310" s="67"/>
      <c r="F310" s="68"/>
      <c r="G310" s="65"/>
      <c r="H310" s="69"/>
      <c r="I310" s="70"/>
      <c r="J310" s="70"/>
      <c r="K310" s="34" t="s">
        <v>65</v>
      </c>
      <c r="L310" s="77">
        <v>417</v>
      </c>
      <c r="M310" s="77"/>
      <c r="N310" s="72"/>
      <c r="O310" s="79" t="s">
        <v>176</v>
      </c>
      <c r="P310" s="81">
        <v>43850.407453703701</v>
      </c>
      <c r="Q310" s="79" t="s">
        <v>400</v>
      </c>
      <c r="R310" s="82" t="s">
        <v>463</v>
      </c>
      <c r="S310" s="79" t="s">
        <v>496</v>
      </c>
      <c r="T310" s="79" t="s">
        <v>509</v>
      </c>
      <c r="U310" s="82" t="s">
        <v>677</v>
      </c>
      <c r="V310" s="82" t="s">
        <v>677</v>
      </c>
      <c r="W310" s="81">
        <v>43850.407453703701</v>
      </c>
      <c r="X310" s="85">
        <v>43850</v>
      </c>
      <c r="Y310" s="87" t="s">
        <v>1038</v>
      </c>
      <c r="Z310" s="82" t="s">
        <v>1352</v>
      </c>
      <c r="AA310" s="79"/>
      <c r="AB310" s="79"/>
      <c r="AC310" s="87" t="s">
        <v>1666</v>
      </c>
      <c r="AD310" s="79"/>
      <c r="AE310" s="79" t="b">
        <v>0</v>
      </c>
      <c r="AF310" s="79">
        <v>0</v>
      </c>
      <c r="AG310" s="87" t="s">
        <v>1673</v>
      </c>
      <c r="AH310" s="79" t="b">
        <v>0</v>
      </c>
      <c r="AI310" s="79" t="s">
        <v>1678</v>
      </c>
      <c r="AJ310" s="79"/>
      <c r="AK310" s="87" t="s">
        <v>1673</v>
      </c>
      <c r="AL310" s="79" t="b">
        <v>0</v>
      </c>
      <c r="AM310" s="79">
        <v>1</v>
      </c>
      <c r="AN310" s="87" t="s">
        <v>1673</v>
      </c>
      <c r="AO310" s="79" t="s">
        <v>1679</v>
      </c>
      <c r="AP310" s="79" t="b">
        <v>0</v>
      </c>
      <c r="AQ310" s="87" t="s">
        <v>1666</v>
      </c>
      <c r="AR310" s="79" t="s">
        <v>176</v>
      </c>
      <c r="AS310" s="79">
        <v>0</v>
      </c>
      <c r="AT310" s="79">
        <v>0</v>
      </c>
      <c r="AU310" s="79"/>
      <c r="AV310" s="79"/>
      <c r="AW310" s="79"/>
      <c r="AX310" s="79"/>
      <c r="AY310" s="79"/>
      <c r="AZ310" s="79"/>
      <c r="BA310" s="79"/>
      <c r="BB310" s="79"/>
      <c r="BC310">
        <v>8</v>
      </c>
      <c r="BD310" s="78" t="str">
        <f>REPLACE(INDEX(GroupVertices[Group], MATCH(Edges27[[#This Row],[Vertex 1]],GroupVertices[Vertex],0)),1,1,"")</f>
        <v>3</v>
      </c>
      <c r="BE310" s="78" t="str">
        <f>REPLACE(INDEX(GroupVertices[Group], MATCH(Edges27[[#This Row],[Vertex 2]],GroupVertices[Vertex],0)),1,1,"")</f>
        <v>3</v>
      </c>
      <c r="BF310" s="48">
        <v>0</v>
      </c>
      <c r="BG310" s="49">
        <v>0</v>
      </c>
      <c r="BH310" s="48">
        <v>0</v>
      </c>
      <c r="BI310" s="49">
        <v>0</v>
      </c>
      <c r="BJ310" s="48">
        <v>0</v>
      </c>
      <c r="BK310" s="49">
        <v>0</v>
      </c>
      <c r="BL310" s="48">
        <v>39</v>
      </c>
      <c r="BM310" s="49">
        <v>100</v>
      </c>
      <c r="BN310" s="48">
        <v>39</v>
      </c>
    </row>
    <row r="311" spans="1:66" x14ac:dyDescent="0.25">
      <c r="A311" s="64" t="s">
        <v>286</v>
      </c>
      <c r="B311" s="64" t="s">
        <v>286</v>
      </c>
      <c r="C311" s="65"/>
      <c r="D311" s="66"/>
      <c r="E311" s="67"/>
      <c r="F311" s="68"/>
      <c r="G311" s="65"/>
      <c r="H311" s="69"/>
      <c r="I311" s="70"/>
      <c r="J311" s="70"/>
      <c r="K311" s="34" t="s">
        <v>65</v>
      </c>
      <c r="L311" s="77">
        <v>418</v>
      </c>
      <c r="M311" s="77"/>
      <c r="N311" s="72"/>
      <c r="O311" s="79" t="s">
        <v>176</v>
      </c>
      <c r="P311" s="81">
        <v>43850.659699074073</v>
      </c>
      <c r="Q311" s="79" t="s">
        <v>396</v>
      </c>
      <c r="R311" s="82" t="s">
        <v>493</v>
      </c>
      <c r="S311" s="79" t="s">
        <v>496</v>
      </c>
      <c r="T311" s="79" t="s">
        <v>509</v>
      </c>
      <c r="U311" s="82" t="s">
        <v>678</v>
      </c>
      <c r="V311" s="82" t="s">
        <v>678</v>
      </c>
      <c r="W311" s="81">
        <v>43850.659699074073</v>
      </c>
      <c r="X311" s="85">
        <v>43850</v>
      </c>
      <c r="Y311" s="87" t="s">
        <v>1039</v>
      </c>
      <c r="Z311" s="82" t="s">
        <v>1353</v>
      </c>
      <c r="AA311" s="79"/>
      <c r="AB311" s="79"/>
      <c r="AC311" s="87" t="s">
        <v>1667</v>
      </c>
      <c r="AD311" s="79"/>
      <c r="AE311" s="79" t="b">
        <v>0</v>
      </c>
      <c r="AF311" s="79">
        <v>0</v>
      </c>
      <c r="AG311" s="87" t="s">
        <v>1673</v>
      </c>
      <c r="AH311" s="79" t="b">
        <v>0</v>
      </c>
      <c r="AI311" s="79" t="s">
        <v>1678</v>
      </c>
      <c r="AJ311" s="79"/>
      <c r="AK311" s="87" t="s">
        <v>1673</v>
      </c>
      <c r="AL311" s="79" t="b">
        <v>0</v>
      </c>
      <c r="AM311" s="79">
        <v>1</v>
      </c>
      <c r="AN311" s="87" t="s">
        <v>1673</v>
      </c>
      <c r="AO311" s="79" t="s">
        <v>1680</v>
      </c>
      <c r="AP311" s="79" t="b">
        <v>0</v>
      </c>
      <c r="AQ311" s="87" t="s">
        <v>1667</v>
      </c>
      <c r="AR311" s="79" t="s">
        <v>176</v>
      </c>
      <c r="AS311" s="79">
        <v>0</v>
      </c>
      <c r="AT311" s="79">
        <v>0</v>
      </c>
      <c r="AU311" s="79"/>
      <c r="AV311" s="79"/>
      <c r="AW311" s="79"/>
      <c r="AX311" s="79"/>
      <c r="AY311" s="79"/>
      <c r="AZ311" s="79"/>
      <c r="BA311" s="79"/>
      <c r="BB311" s="79"/>
      <c r="BC311">
        <v>8</v>
      </c>
      <c r="BD311" s="78" t="str">
        <f>REPLACE(INDEX(GroupVertices[Group], MATCH(Edges27[[#This Row],[Vertex 1]],GroupVertices[Vertex],0)),1,1,"")</f>
        <v>3</v>
      </c>
      <c r="BE311" s="78" t="str">
        <f>REPLACE(INDEX(GroupVertices[Group], MATCH(Edges27[[#This Row],[Vertex 2]],GroupVertices[Vertex],0)),1,1,"")</f>
        <v>3</v>
      </c>
      <c r="BF311" s="48">
        <v>0</v>
      </c>
      <c r="BG311" s="49">
        <v>0</v>
      </c>
      <c r="BH311" s="48">
        <v>0</v>
      </c>
      <c r="BI311" s="49">
        <v>0</v>
      </c>
      <c r="BJ311" s="48">
        <v>0</v>
      </c>
      <c r="BK311" s="49">
        <v>0</v>
      </c>
      <c r="BL311" s="48">
        <v>19</v>
      </c>
      <c r="BM311" s="49">
        <v>100</v>
      </c>
      <c r="BN311" s="48">
        <v>19</v>
      </c>
    </row>
    <row r="312" spans="1:66" x14ac:dyDescent="0.25">
      <c r="A312" s="64" t="s">
        <v>286</v>
      </c>
      <c r="B312" s="64" t="s">
        <v>312</v>
      </c>
      <c r="C312" s="65"/>
      <c r="D312" s="66"/>
      <c r="E312" s="67"/>
      <c r="F312" s="68"/>
      <c r="G312" s="65"/>
      <c r="H312" s="69"/>
      <c r="I312" s="70"/>
      <c r="J312" s="70"/>
      <c r="K312" s="34" t="s">
        <v>65</v>
      </c>
      <c r="L312" s="77">
        <v>419</v>
      </c>
      <c r="M312" s="77"/>
      <c r="N312" s="72"/>
      <c r="O312" s="79" t="s">
        <v>315</v>
      </c>
      <c r="P312" s="81">
        <v>43851.452476851853</v>
      </c>
      <c r="Q312" s="79" t="s">
        <v>453</v>
      </c>
      <c r="R312" s="79"/>
      <c r="S312" s="79"/>
      <c r="T312" s="79" t="s">
        <v>509</v>
      </c>
      <c r="U312" s="79"/>
      <c r="V312" s="82" t="s">
        <v>743</v>
      </c>
      <c r="W312" s="81">
        <v>43851.452476851853</v>
      </c>
      <c r="X312" s="85">
        <v>43851</v>
      </c>
      <c r="Y312" s="87" t="s">
        <v>1040</v>
      </c>
      <c r="Z312" s="82" t="s">
        <v>1354</v>
      </c>
      <c r="AA312" s="79"/>
      <c r="AB312" s="79"/>
      <c r="AC312" s="87" t="s">
        <v>1668</v>
      </c>
      <c r="AD312" s="79"/>
      <c r="AE312" s="79" t="b">
        <v>0</v>
      </c>
      <c r="AF312" s="79">
        <v>0</v>
      </c>
      <c r="AG312" s="87" t="s">
        <v>1673</v>
      </c>
      <c r="AH312" s="79" t="b">
        <v>0</v>
      </c>
      <c r="AI312" s="79" t="s">
        <v>1678</v>
      </c>
      <c r="AJ312" s="79"/>
      <c r="AK312" s="87" t="s">
        <v>1673</v>
      </c>
      <c r="AL312" s="79" t="b">
        <v>0</v>
      </c>
      <c r="AM312" s="79">
        <v>2</v>
      </c>
      <c r="AN312" s="87" t="s">
        <v>1642</v>
      </c>
      <c r="AO312" s="79" t="s">
        <v>1681</v>
      </c>
      <c r="AP312" s="79" t="b">
        <v>0</v>
      </c>
      <c r="AQ312" s="87" t="s">
        <v>1642</v>
      </c>
      <c r="AR312" s="79" t="s">
        <v>176</v>
      </c>
      <c r="AS312" s="79">
        <v>0</v>
      </c>
      <c r="AT312" s="79">
        <v>0</v>
      </c>
      <c r="AU312" s="79"/>
      <c r="AV312" s="79"/>
      <c r="AW312" s="79"/>
      <c r="AX312" s="79"/>
      <c r="AY312" s="79"/>
      <c r="AZ312" s="79"/>
      <c r="BA312" s="79"/>
      <c r="BB312" s="79"/>
      <c r="BC312">
        <v>1</v>
      </c>
      <c r="BD312" s="78" t="str">
        <f>REPLACE(INDEX(GroupVertices[Group], MATCH(Edges27[[#This Row],[Vertex 1]],GroupVertices[Vertex],0)),1,1,"")</f>
        <v>3</v>
      </c>
      <c r="BE312" s="78" t="str">
        <f>REPLACE(INDEX(GroupVertices[Group], MATCH(Edges27[[#This Row],[Vertex 2]],GroupVertices[Vertex],0)),1,1,"")</f>
        <v>3</v>
      </c>
      <c r="BF312" s="48">
        <v>0</v>
      </c>
      <c r="BG312" s="49">
        <v>0</v>
      </c>
      <c r="BH312" s="48">
        <v>0</v>
      </c>
      <c r="BI312" s="49">
        <v>0</v>
      </c>
      <c r="BJ312" s="48">
        <v>0</v>
      </c>
      <c r="BK312" s="49">
        <v>0</v>
      </c>
      <c r="BL312" s="48">
        <v>45</v>
      </c>
      <c r="BM312" s="49">
        <v>100</v>
      </c>
      <c r="BN312" s="48">
        <v>45</v>
      </c>
    </row>
    <row r="313" spans="1:66" x14ac:dyDescent="0.25">
      <c r="A313" s="64" t="s">
        <v>286</v>
      </c>
      <c r="B313" s="64" t="s">
        <v>286</v>
      </c>
      <c r="C313" s="65"/>
      <c r="D313" s="66"/>
      <c r="E313" s="67"/>
      <c r="F313" s="68"/>
      <c r="G313" s="65"/>
      <c r="H313" s="69"/>
      <c r="I313" s="70"/>
      <c r="J313" s="70"/>
      <c r="K313" s="34" t="s">
        <v>65</v>
      </c>
      <c r="L313" s="77">
        <v>422</v>
      </c>
      <c r="M313" s="77"/>
      <c r="N313" s="72"/>
      <c r="O313" s="79" t="s">
        <v>176</v>
      </c>
      <c r="P313" s="81">
        <v>43853.479166666664</v>
      </c>
      <c r="Q313" s="79" t="s">
        <v>458</v>
      </c>
      <c r="R313" s="79"/>
      <c r="S313" s="79"/>
      <c r="T313" s="79" t="s">
        <v>509</v>
      </c>
      <c r="U313" s="79"/>
      <c r="V313" s="82" t="s">
        <v>743</v>
      </c>
      <c r="W313" s="81">
        <v>43853.479166666664</v>
      </c>
      <c r="X313" s="85">
        <v>43853</v>
      </c>
      <c r="Y313" s="87" t="s">
        <v>1041</v>
      </c>
      <c r="Z313" s="82" t="s">
        <v>1355</v>
      </c>
      <c r="AA313" s="79"/>
      <c r="AB313" s="79"/>
      <c r="AC313" s="87" t="s">
        <v>1669</v>
      </c>
      <c r="AD313" s="79"/>
      <c r="AE313" s="79" t="b">
        <v>0</v>
      </c>
      <c r="AF313" s="79">
        <v>0</v>
      </c>
      <c r="AG313" s="87" t="s">
        <v>1673</v>
      </c>
      <c r="AH313" s="79" t="b">
        <v>0</v>
      </c>
      <c r="AI313" s="79" t="s">
        <v>1678</v>
      </c>
      <c r="AJ313" s="79"/>
      <c r="AK313" s="87" t="s">
        <v>1673</v>
      </c>
      <c r="AL313" s="79" t="b">
        <v>0</v>
      </c>
      <c r="AM313" s="79">
        <v>1</v>
      </c>
      <c r="AN313" s="87" t="s">
        <v>1673</v>
      </c>
      <c r="AO313" s="79" t="s">
        <v>1691</v>
      </c>
      <c r="AP313" s="79" t="b">
        <v>0</v>
      </c>
      <c r="AQ313" s="87" t="s">
        <v>1669</v>
      </c>
      <c r="AR313" s="79" t="s">
        <v>176</v>
      </c>
      <c r="AS313" s="79">
        <v>0</v>
      </c>
      <c r="AT313" s="79">
        <v>0</v>
      </c>
      <c r="AU313" s="79"/>
      <c r="AV313" s="79"/>
      <c r="AW313" s="79"/>
      <c r="AX313" s="79"/>
      <c r="AY313" s="79"/>
      <c r="AZ313" s="79"/>
      <c r="BA313" s="79"/>
      <c r="BB313" s="79"/>
      <c r="BC313">
        <v>8</v>
      </c>
      <c r="BD313" s="78" t="str">
        <f>REPLACE(INDEX(GroupVertices[Group], MATCH(Edges27[[#This Row],[Vertex 1]],GroupVertices[Vertex],0)),1,1,"")</f>
        <v>3</v>
      </c>
      <c r="BE313" s="78" t="str">
        <f>REPLACE(INDEX(GroupVertices[Group], MATCH(Edges27[[#This Row],[Vertex 2]],GroupVertices[Vertex],0)),1,1,"")</f>
        <v>3</v>
      </c>
      <c r="BF313" s="48">
        <v>0</v>
      </c>
      <c r="BG313" s="49">
        <v>0</v>
      </c>
      <c r="BH313" s="48">
        <v>1</v>
      </c>
      <c r="BI313" s="49">
        <v>3.4482758620689653</v>
      </c>
      <c r="BJ313" s="48">
        <v>0</v>
      </c>
      <c r="BK313" s="49">
        <v>0</v>
      </c>
      <c r="BL313" s="48">
        <v>28</v>
      </c>
      <c r="BM313" s="49">
        <v>96.551724137931032</v>
      </c>
      <c r="BN313" s="48">
        <v>29</v>
      </c>
    </row>
    <row r="314" spans="1:66" x14ac:dyDescent="0.25">
      <c r="A314" s="64" t="s">
        <v>286</v>
      </c>
      <c r="B314" s="64" t="s">
        <v>286</v>
      </c>
      <c r="C314" s="65"/>
      <c r="D314" s="66"/>
      <c r="E314" s="67"/>
      <c r="F314" s="68"/>
      <c r="G314" s="65"/>
      <c r="H314" s="69"/>
      <c r="I314" s="70"/>
      <c r="J314" s="70"/>
      <c r="K314" s="34" t="s">
        <v>65</v>
      </c>
      <c r="L314" s="77">
        <v>423</v>
      </c>
      <c r="M314" s="77"/>
      <c r="N314" s="72"/>
      <c r="O314" s="79" t="s">
        <v>176</v>
      </c>
      <c r="P314" s="81">
        <v>43853.583333333336</v>
      </c>
      <c r="Q314" s="79" t="s">
        <v>458</v>
      </c>
      <c r="R314" s="79"/>
      <c r="S314" s="79"/>
      <c r="T314" s="79" t="s">
        <v>509</v>
      </c>
      <c r="U314" s="79"/>
      <c r="V314" s="82" t="s">
        <v>743</v>
      </c>
      <c r="W314" s="81">
        <v>43853.583333333336</v>
      </c>
      <c r="X314" s="85">
        <v>43853</v>
      </c>
      <c r="Y314" s="87" t="s">
        <v>1042</v>
      </c>
      <c r="Z314" s="82" t="s">
        <v>1356</v>
      </c>
      <c r="AA314" s="79"/>
      <c r="AB314" s="79"/>
      <c r="AC314" s="87" t="s">
        <v>1670</v>
      </c>
      <c r="AD314" s="79"/>
      <c r="AE314" s="79" t="b">
        <v>0</v>
      </c>
      <c r="AF314" s="79">
        <v>0</v>
      </c>
      <c r="AG314" s="87" t="s">
        <v>1673</v>
      </c>
      <c r="AH314" s="79" t="b">
        <v>0</v>
      </c>
      <c r="AI314" s="79" t="s">
        <v>1678</v>
      </c>
      <c r="AJ314" s="79"/>
      <c r="AK314" s="87" t="s">
        <v>1673</v>
      </c>
      <c r="AL314" s="79" t="b">
        <v>0</v>
      </c>
      <c r="AM314" s="79">
        <v>0</v>
      </c>
      <c r="AN314" s="87" t="s">
        <v>1673</v>
      </c>
      <c r="AO314" s="79" t="s">
        <v>1691</v>
      </c>
      <c r="AP314" s="79" t="b">
        <v>0</v>
      </c>
      <c r="AQ314" s="87" t="s">
        <v>1670</v>
      </c>
      <c r="AR314" s="79" t="s">
        <v>176</v>
      </c>
      <c r="AS314" s="79">
        <v>0</v>
      </c>
      <c r="AT314" s="79">
        <v>0</v>
      </c>
      <c r="AU314" s="79"/>
      <c r="AV314" s="79"/>
      <c r="AW314" s="79"/>
      <c r="AX314" s="79"/>
      <c r="AY314" s="79"/>
      <c r="AZ314" s="79"/>
      <c r="BA314" s="79"/>
      <c r="BB314" s="79"/>
      <c r="BC314">
        <v>8</v>
      </c>
      <c r="BD314" s="78" t="str">
        <f>REPLACE(INDEX(GroupVertices[Group], MATCH(Edges27[[#This Row],[Vertex 1]],GroupVertices[Vertex],0)),1,1,"")</f>
        <v>3</v>
      </c>
      <c r="BE314" s="78" t="str">
        <f>REPLACE(INDEX(GroupVertices[Group], MATCH(Edges27[[#This Row],[Vertex 2]],GroupVertices[Vertex],0)),1,1,"")</f>
        <v>3</v>
      </c>
      <c r="BF314" s="48">
        <v>0</v>
      </c>
      <c r="BG314" s="49">
        <v>0</v>
      </c>
      <c r="BH314" s="48">
        <v>1</v>
      </c>
      <c r="BI314" s="49">
        <v>3.4482758620689653</v>
      </c>
      <c r="BJ314" s="48">
        <v>0</v>
      </c>
      <c r="BK314" s="49">
        <v>0</v>
      </c>
      <c r="BL314" s="48">
        <v>28</v>
      </c>
      <c r="BM314" s="49">
        <v>96.551724137931032</v>
      </c>
      <c r="BN314" s="48">
        <v>29</v>
      </c>
    </row>
    <row r="315" spans="1:66" x14ac:dyDescent="0.25">
      <c r="A315" s="64" t="s">
        <v>291</v>
      </c>
      <c r="B315" s="64" t="s">
        <v>286</v>
      </c>
      <c r="C315" s="65"/>
      <c r="D315" s="66"/>
      <c r="E315" s="67"/>
      <c r="F315" s="68"/>
      <c r="G315" s="65"/>
      <c r="H315" s="69"/>
      <c r="I315" s="70"/>
      <c r="J315" s="70"/>
      <c r="K315" s="34" t="s">
        <v>65</v>
      </c>
      <c r="L315" s="77">
        <v>424</v>
      </c>
      <c r="M315" s="77"/>
      <c r="N315" s="72"/>
      <c r="O315" s="79" t="s">
        <v>313</v>
      </c>
      <c r="P315" s="81">
        <v>43853.592199074075</v>
      </c>
      <c r="Q315" s="79" t="s">
        <v>458</v>
      </c>
      <c r="R315" s="79"/>
      <c r="S315" s="79"/>
      <c r="T315" s="79"/>
      <c r="U315" s="79"/>
      <c r="V315" s="82" t="s">
        <v>748</v>
      </c>
      <c r="W315" s="81">
        <v>43853.592199074075</v>
      </c>
      <c r="X315" s="85">
        <v>43853</v>
      </c>
      <c r="Y315" s="87" t="s">
        <v>1043</v>
      </c>
      <c r="Z315" s="82" t="s">
        <v>1357</v>
      </c>
      <c r="AA315" s="79"/>
      <c r="AB315" s="79"/>
      <c r="AC315" s="87" t="s">
        <v>1671</v>
      </c>
      <c r="AD315" s="79"/>
      <c r="AE315" s="79" t="b">
        <v>0</v>
      </c>
      <c r="AF315" s="79">
        <v>0</v>
      </c>
      <c r="AG315" s="87" t="s">
        <v>1673</v>
      </c>
      <c r="AH315" s="79" t="b">
        <v>0</v>
      </c>
      <c r="AI315" s="79" t="s">
        <v>1678</v>
      </c>
      <c r="AJ315" s="79"/>
      <c r="AK315" s="87" t="s">
        <v>1673</v>
      </c>
      <c r="AL315" s="79" t="b">
        <v>0</v>
      </c>
      <c r="AM315" s="79">
        <v>1</v>
      </c>
      <c r="AN315" s="87" t="s">
        <v>1669</v>
      </c>
      <c r="AO315" s="79" t="s">
        <v>1682</v>
      </c>
      <c r="AP315" s="79" t="b">
        <v>0</v>
      </c>
      <c r="AQ315" s="87" t="s">
        <v>1669</v>
      </c>
      <c r="AR315" s="79" t="s">
        <v>176</v>
      </c>
      <c r="AS315" s="79">
        <v>0</v>
      </c>
      <c r="AT315" s="79">
        <v>0</v>
      </c>
      <c r="AU315" s="79"/>
      <c r="AV315" s="79"/>
      <c r="AW315" s="79"/>
      <c r="AX315" s="79"/>
      <c r="AY315" s="79"/>
      <c r="AZ315" s="79"/>
      <c r="BA315" s="79"/>
      <c r="BB315" s="79"/>
      <c r="BC315">
        <v>1</v>
      </c>
      <c r="BD315" s="78" t="str">
        <f>REPLACE(INDEX(GroupVertices[Group], MATCH(Edges27[[#This Row],[Vertex 1]],GroupVertices[Vertex],0)),1,1,"")</f>
        <v>3</v>
      </c>
      <c r="BE315" s="78" t="str">
        <f>REPLACE(INDEX(GroupVertices[Group], MATCH(Edges27[[#This Row],[Vertex 2]],GroupVertices[Vertex],0)),1,1,"")</f>
        <v>3</v>
      </c>
      <c r="BF315" s="48">
        <v>0</v>
      </c>
      <c r="BG315" s="49">
        <v>0</v>
      </c>
      <c r="BH315" s="48">
        <v>1</v>
      </c>
      <c r="BI315" s="49">
        <v>3.4482758620689653</v>
      </c>
      <c r="BJ315" s="48">
        <v>0</v>
      </c>
      <c r="BK315" s="49">
        <v>0</v>
      </c>
      <c r="BL315" s="48">
        <v>28</v>
      </c>
      <c r="BM315" s="49">
        <v>96.551724137931032</v>
      </c>
      <c r="BN315" s="48">
        <v>29</v>
      </c>
    </row>
    <row r="316" spans="1:66" x14ac:dyDescent="0.25">
      <c r="A316" s="64" t="s">
        <v>292</v>
      </c>
      <c r="B316" s="64" t="s">
        <v>312</v>
      </c>
      <c r="C316" s="65"/>
      <c r="D316" s="66"/>
      <c r="E316" s="67"/>
      <c r="F316" s="68"/>
      <c r="G316" s="65"/>
      <c r="H316" s="69"/>
      <c r="I316" s="70"/>
      <c r="J316" s="70"/>
      <c r="K316" s="34" t="s">
        <v>65</v>
      </c>
      <c r="L316" s="77">
        <v>425</v>
      </c>
      <c r="M316" s="77"/>
      <c r="N316" s="72"/>
      <c r="O316" s="79" t="s">
        <v>315</v>
      </c>
      <c r="P316" s="81">
        <v>43853.682916666665</v>
      </c>
      <c r="Q316" s="79" t="s">
        <v>453</v>
      </c>
      <c r="R316" s="79"/>
      <c r="S316" s="79"/>
      <c r="T316" s="79" t="s">
        <v>509</v>
      </c>
      <c r="U316" s="79"/>
      <c r="V316" s="82" t="s">
        <v>749</v>
      </c>
      <c r="W316" s="81">
        <v>43853.682916666665</v>
      </c>
      <c r="X316" s="85">
        <v>43853</v>
      </c>
      <c r="Y316" s="87" t="s">
        <v>1044</v>
      </c>
      <c r="Z316" s="82" t="s">
        <v>1358</v>
      </c>
      <c r="AA316" s="79"/>
      <c r="AB316" s="79"/>
      <c r="AC316" s="87" t="s">
        <v>1672</v>
      </c>
      <c r="AD316" s="79"/>
      <c r="AE316" s="79" t="b">
        <v>0</v>
      </c>
      <c r="AF316" s="79">
        <v>0</v>
      </c>
      <c r="AG316" s="87" t="s">
        <v>1673</v>
      </c>
      <c r="AH316" s="79" t="b">
        <v>0</v>
      </c>
      <c r="AI316" s="79" t="s">
        <v>1678</v>
      </c>
      <c r="AJ316" s="79"/>
      <c r="AK316" s="87" t="s">
        <v>1673</v>
      </c>
      <c r="AL316" s="79" t="b">
        <v>0</v>
      </c>
      <c r="AM316" s="79">
        <v>2</v>
      </c>
      <c r="AN316" s="87" t="s">
        <v>1642</v>
      </c>
      <c r="AO316" s="79" t="s">
        <v>1682</v>
      </c>
      <c r="AP316" s="79" t="b">
        <v>0</v>
      </c>
      <c r="AQ316" s="87" t="s">
        <v>1642</v>
      </c>
      <c r="AR316" s="79" t="s">
        <v>176</v>
      </c>
      <c r="AS316" s="79">
        <v>0</v>
      </c>
      <c r="AT316" s="79">
        <v>0</v>
      </c>
      <c r="AU316" s="79"/>
      <c r="AV316" s="79"/>
      <c r="AW316" s="79"/>
      <c r="AX316" s="79"/>
      <c r="AY316" s="79"/>
      <c r="AZ316" s="79"/>
      <c r="BA316" s="79"/>
      <c r="BB316" s="79"/>
      <c r="BC316">
        <v>1</v>
      </c>
      <c r="BD316" s="78" t="str">
        <f>REPLACE(INDEX(GroupVertices[Group], MATCH(Edges27[[#This Row],[Vertex 1]],GroupVertices[Vertex],0)),1,1,"")</f>
        <v>2</v>
      </c>
      <c r="BE316" s="78" t="str">
        <f>REPLACE(INDEX(GroupVertices[Group], MATCH(Edges27[[#This Row],[Vertex 2]],GroupVertices[Vertex],0)),1,1,"")</f>
        <v>3</v>
      </c>
      <c r="BF316" s="48">
        <v>0</v>
      </c>
      <c r="BG316" s="49">
        <v>0</v>
      </c>
      <c r="BH316" s="48">
        <v>0</v>
      </c>
      <c r="BI316" s="49">
        <v>0</v>
      </c>
      <c r="BJ316" s="48">
        <v>0</v>
      </c>
      <c r="BK316" s="49">
        <v>0</v>
      </c>
      <c r="BL316" s="48">
        <v>45</v>
      </c>
      <c r="BM316" s="49">
        <v>100</v>
      </c>
      <c r="BN316" s="48">
        <v>45</v>
      </c>
    </row>
    <row r="317" spans="1:66" x14ac:dyDescent="0.25">
      <c r="A317"/>
      <c r="B317"/>
      <c r="C317"/>
      <c r="D317"/>
      <c r="E317"/>
      <c r="F317"/>
      <c r="G317"/>
      <c r="H317"/>
      <c r="I317"/>
      <c r="J317"/>
      <c r="K317"/>
    </row>
    <row r="318" spans="1:66" x14ac:dyDescent="0.25">
      <c r="A318"/>
      <c r="B318"/>
      <c r="C318"/>
      <c r="D318"/>
      <c r="E318"/>
      <c r="F318"/>
      <c r="G318"/>
      <c r="H318"/>
      <c r="I318"/>
      <c r="J318"/>
      <c r="K318"/>
    </row>
    <row r="319" spans="1:66" x14ac:dyDescent="0.25">
      <c r="A319"/>
      <c r="B319"/>
      <c r="C319"/>
      <c r="D319"/>
      <c r="E319"/>
      <c r="F319"/>
      <c r="G319"/>
      <c r="H319"/>
      <c r="I319"/>
      <c r="J319"/>
      <c r="K319"/>
    </row>
    <row r="320" spans="1:66" x14ac:dyDescent="0.25">
      <c r="A320"/>
      <c r="B320"/>
      <c r="C320"/>
      <c r="D320"/>
      <c r="E320"/>
      <c r="F320"/>
      <c r="G320"/>
      <c r="H320"/>
      <c r="I320"/>
      <c r="J320"/>
      <c r="K320"/>
    </row>
    <row r="321" spans="1:11" x14ac:dyDescent="0.25">
      <c r="A321"/>
      <c r="B321"/>
      <c r="C321"/>
      <c r="D321"/>
      <c r="E321"/>
      <c r="F321"/>
      <c r="G321"/>
      <c r="H321"/>
      <c r="I321"/>
      <c r="J321"/>
      <c r="K321"/>
    </row>
    <row r="322" spans="1:11" x14ac:dyDescent="0.25">
      <c r="A322"/>
      <c r="B322"/>
      <c r="C322"/>
      <c r="D322"/>
      <c r="E322"/>
      <c r="F322"/>
      <c r="G322"/>
      <c r="H322"/>
      <c r="I322"/>
      <c r="J322"/>
      <c r="K322"/>
    </row>
    <row r="323" spans="1:11" x14ac:dyDescent="0.25">
      <c r="A323"/>
      <c r="B323"/>
      <c r="C323"/>
      <c r="D323"/>
      <c r="E323"/>
      <c r="F323"/>
      <c r="G323"/>
      <c r="H323"/>
      <c r="I323"/>
      <c r="J323"/>
      <c r="K323"/>
    </row>
    <row r="324" spans="1:11" x14ac:dyDescent="0.25">
      <c r="A324"/>
      <c r="B324"/>
      <c r="C324"/>
      <c r="D324"/>
      <c r="E324"/>
      <c r="F324"/>
      <c r="G324"/>
      <c r="H324"/>
      <c r="I324"/>
      <c r="J324"/>
      <c r="K324"/>
    </row>
    <row r="325" spans="1:11" x14ac:dyDescent="0.25">
      <c r="A325"/>
      <c r="B325"/>
      <c r="C325"/>
      <c r="D325"/>
      <c r="E325"/>
      <c r="F325"/>
      <c r="G325"/>
      <c r="H325"/>
      <c r="I325"/>
      <c r="J325"/>
      <c r="K325"/>
    </row>
    <row r="326" spans="1:11" x14ac:dyDescent="0.25">
      <c r="A326"/>
      <c r="B326"/>
      <c r="C326"/>
      <c r="D326"/>
      <c r="E326"/>
      <c r="F326"/>
      <c r="G326"/>
      <c r="H326"/>
      <c r="I326"/>
      <c r="J326"/>
      <c r="K326"/>
    </row>
    <row r="327" spans="1:11" x14ac:dyDescent="0.25">
      <c r="A327"/>
      <c r="B327"/>
      <c r="C327"/>
      <c r="D327"/>
      <c r="E327"/>
      <c r="F327"/>
      <c r="G327"/>
      <c r="H327"/>
      <c r="I327"/>
      <c r="J327"/>
      <c r="K327"/>
    </row>
    <row r="328" spans="1:11" x14ac:dyDescent="0.25">
      <c r="A328"/>
      <c r="B328"/>
      <c r="C328"/>
      <c r="D328"/>
      <c r="E328"/>
      <c r="F328"/>
      <c r="G328"/>
      <c r="H328"/>
      <c r="I328"/>
      <c r="J328"/>
      <c r="K328"/>
    </row>
    <row r="329" spans="1:11" x14ac:dyDescent="0.25">
      <c r="A329"/>
      <c r="B329"/>
      <c r="C329"/>
      <c r="D329"/>
      <c r="E329"/>
      <c r="F329"/>
      <c r="G329"/>
      <c r="H329"/>
      <c r="I329"/>
      <c r="J329"/>
      <c r="K329"/>
    </row>
    <row r="330" spans="1:11" x14ac:dyDescent="0.25">
      <c r="A330"/>
      <c r="B330"/>
      <c r="C330"/>
      <c r="D330"/>
      <c r="E330"/>
      <c r="F330"/>
      <c r="G330"/>
      <c r="H330"/>
      <c r="I330"/>
      <c r="J330"/>
      <c r="K330"/>
    </row>
    <row r="331" spans="1:11" x14ac:dyDescent="0.25">
      <c r="A331"/>
      <c r="B331"/>
      <c r="C331"/>
      <c r="D331"/>
      <c r="E331"/>
      <c r="F331"/>
      <c r="G331"/>
      <c r="H331"/>
      <c r="I331"/>
      <c r="J331"/>
      <c r="K331"/>
    </row>
    <row r="332" spans="1:11" x14ac:dyDescent="0.25">
      <c r="A332"/>
      <c r="B332"/>
      <c r="C332"/>
      <c r="D332"/>
      <c r="E332"/>
      <c r="F332"/>
      <c r="G332"/>
      <c r="H332"/>
      <c r="I332"/>
      <c r="J332"/>
      <c r="K332"/>
    </row>
    <row r="333" spans="1:11" x14ac:dyDescent="0.25">
      <c r="A333"/>
      <c r="B333"/>
      <c r="C333"/>
      <c r="D333"/>
      <c r="E333"/>
      <c r="F333"/>
      <c r="G333"/>
      <c r="H333"/>
      <c r="I333"/>
      <c r="J333"/>
      <c r="K333"/>
    </row>
    <row r="334" spans="1:11" x14ac:dyDescent="0.25">
      <c r="A334"/>
      <c r="B334"/>
      <c r="C334"/>
      <c r="D334"/>
      <c r="E334"/>
      <c r="F334"/>
      <c r="G334"/>
      <c r="H334"/>
      <c r="I334"/>
      <c r="J334"/>
      <c r="K334"/>
    </row>
    <row r="335" spans="1:11" x14ac:dyDescent="0.25">
      <c r="A335"/>
      <c r="B335"/>
      <c r="C335"/>
      <c r="D335"/>
      <c r="E335"/>
      <c r="F335"/>
      <c r="G335"/>
      <c r="H335"/>
      <c r="I335"/>
      <c r="J335"/>
      <c r="K335"/>
    </row>
    <row r="336" spans="1:11" x14ac:dyDescent="0.25">
      <c r="A336"/>
      <c r="B336"/>
      <c r="C336"/>
      <c r="D336"/>
      <c r="E336"/>
      <c r="F336"/>
      <c r="G336"/>
      <c r="H336"/>
      <c r="I336"/>
      <c r="J336"/>
      <c r="K336"/>
    </row>
    <row r="337" spans="1:11" x14ac:dyDescent="0.25">
      <c r="A337"/>
      <c r="B337"/>
      <c r="C337"/>
      <c r="D337"/>
      <c r="E337"/>
      <c r="F337"/>
      <c r="G337"/>
      <c r="H337"/>
      <c r="I337"/>
      <c r="J337"/>
      <c r="K337"/>
    </row>
    <row r="338" spans="1:11" x14ac:dyDescent="0.25">
      <c r="A338"/>
      <c r="B338"/>
      <c r="C338"/>
      <c r="D338"/>
      <c r="E338"/>
      <c r="F338"/>
      <c r="G338"/>
      <c r="H338"/>
      <c r="I338"/>
      <c r="J338"/>
      <c r="K338"/>
    </row>
    <row r="339" spans="1:11" x14ac:dyDescent="0.25">
      <c r="A339"/>
      <c r="B339"/>
      <c r="C339"/>
      <c r="D339"/>
      <c r="E339"/>
      <c r="F339"/>
      <c r="G339"/>
      <c r="H339"/>
      <c r="I339"/>
      <c r="J339"/>
      <c r="K339"/>
    </row>
    <row r="340" spans="1:11" x14ac:dyDescent="0.25">
      <c r="A340"/>
      <c r="B340"/>
      <c r="C340"/>
      <c r="D340"/>
      <c r="E340"/>
      <c r="F340"/>
      <c r="G340"/>
      <c r="H340"/>
      <c r="I340"/>
      <c r="J340"/>
      <c r="K340"/>
    </row>
    <row r="341" spans="1:11" x14ac:dyDescent="0.25">
      <c r="A341"/>
      <c r="B341"/>
      <c r="C341"/>
      <c r="D341"/>
      <c r="E341"/>
      <c r="F341"/>
      <c r="G341"/>
      <c r="H341"/>
      <c r="I341"/>
      <c r="J341"/>
      <c r="K341"/>
    </row>
    <row r="342" spans="1:11" x14ac:dyDescent="0.25">
      <c r="A342"/>
      <c r="B342"/>
      <c r="C342"/>
      <c r="D342"/>
      <c r="E342"/>
      <c r="F342"/>
      <c r="G342"/>
      <c r="H342"/>
      <c r="I342"/>
      <c r="J342"/>
      <c r="K342"/>
    </row>
    <row r="343" spans="1:11" x14ac:dyDescent="0.25">
      <c r="A343"/>
      <c r="B343"/>
      <c r="C343"/>
      <c r="D343"/>
      <c r="E343"/>
      <c r="F343"/>
      <c r="G343"/>
      <c r="H343"/>
      <c r="I343"/>
      <c r="J343"/>
      <c r="K343"/>
    </row>
    <row r="344" spans="1:11" x14ac:dyDescent="0.25">
      <c r="A344"/>
      <c r="B344"/>
      <c r="C344"/>
      <c r="D344"/>
      <c r="E344"/>
      <c r="F344"/>
      <c r="G344"/>
      <c r="H344"/>
      <c r="I344"/>
      <c r="J344"/>
      <c r="K344"/>
    </row>
    <row r="345" spans="1:11" x14ac:dyDescent="0.25">
      <c r="A345"/>
      <c r="B345"/>
      <c r="C345"/>
      <c r="D345"/>
      <c r="E345"/>
      <c r="F345"/>
      <c r="G345"/>
      <c r="H345"/>
      <c r="I345"/>
      <c r="J345"/>
      <c r="K345"/>
    </row>
    <row r="346" spans="1:11" x14ac:dyDescent="0.25">
      <c r="A346"/>
      <c r="B346"/>
      <c r="C346"/>
      <c r="D346"/>
      <c r="E346"/>
      <c r="F346"/>
      <c r="G346"/>
      <c r="H346"/>
      <c r="I346"/>
      <c r="J346"/>
      <c r="K346"/>
    </row>
    <row r="347" spans="1:11" x14ac:dyDescent="0.25">
      <c r="A347"/>
      <c r="B347"/>
      <c r="C347"/>
      <c r="D347"/>
      <c r="E347"/>
      <c r="F347"/>
      <c r="G347"/>
      <c r="H347"/>
      <c r="I347"/>
      <c r="J347"/>
      <c r="K347"/>
    </row>
    <row r="348" spans="1:11" x14ac:dyDescent="0.25">
      <c r="A348"/>
      <c r="B348"/>
      <c r="C348"/>
      <c r="D348"/>
      <c r="E348"/>
      <c r="F348"/>
      <c r="G348"/>
      <c r="H348"/>
      <c r="I348"/>
      <c r="J348"/>
      <c r="K348"/>
    </row>
    <row r="349" spans="1:11" x14ac:dyDescent="0.25">
      <c r="A349"/>
      <c r="B349"/>
      <c r="C349"/>
      <c r="D349"/>
      <c r="E349"/>
      <c r="F349"/>
      <c r="G349"/>
      <c r="H349"/>
      <c r="I349"/>
      <c r="J349"/>
      <c r="K349"/>
    </row>
    <row r="350" spans="1:11" x14ac:dyDescent="0.25">
      <c r="A350"/>
      <c r="B350"/>
      <c r="C350"/>
      <c r="D350"/>
      <c r="E350"/>
      <c r="F350"/>
      <c r="G350"/>
      <c r="H350"/>
      <c r="I350"/>
      <c r="J350"/>
      <c r="K350"/>
    </row>
    <row r="351" spans="1:11" x14ac:dyDescent="0.25">
      <c r="A351"/>
      <c r="B351"/>
      <c r="C351"/>
      <c r="D351"/>
      <c r="E351"/>
      <c r="F351"/>
      <c r="G351"/>
      <c r="H351"/>
      <c r="I351"/>
      <c r="J351"/>
      <c r="K351"/>
    </row>
    <row r="352" spans="1:11" x14ac:dyDescent="0.25">
      <c r="A352"/>
      <c r="B352"/>
      <c r="C352"/>
      <c r="D352"/>
      <c r="E352"/>
      <c r="F352"/>
      <c r="G352"/>
      <c r="H352"/>
      <c r="I352"/>
      <c r="J352"/>
      <c r="K352"/>
    </row>
    <row r="353" spans="1:11" x14ac:dyDescent="0.25">
      <c r="A353"/>
      <c r="B353"/>
      <c r="C353"/>
      <c r="D353"/>
      <c r="E353"/>
      <c r="F353"/>
      <c r="G353"/>
      <c r="H353"/>
      <c r="I353"/>
      <c r="J353"/>
      <c r="K353"/>
    </row>
    <row r="354" spans="1:11" x14ac:dyDescent="0.25">
      <c r="A354"/>
      <c r="B354"/>
      <c r="C354"/>
      <c r="D354"/>
      <c r="E354"/>
      <c r="F354"/>
      <c r="G354"/>
      <c r="H354"/>
      <c r="I354"/>
      <c r="J354"/>
      <c r="K354"/>
    </row>
    <row r="355" spans="1:11" x14ac:dyDescent="0.25">
      <c r="A355"/>
      <c r="B355"/>
      <c r="C355"/>
      <c r="D355"/>
      <c r="E355"/>
      <c r="F355"/>
      <c r="G355"/>
      <c r="H355"/>
      <c r="I355"/>
      <c r="J355"/>
      <c r="K355"/>
    </row>
    <row r="356" spans="1:11" x14ac:dyDescent="0.25">
      <c r="A356"/>
      <c r="B356"/>
      <c r="C356"/>
      <c r="D356"/>
      <c r="E356"/>
      <c r="F356"/>
      <c r="G356"/>
      <c r="H356"/>
      <c r="I356"/>
      <c r="J356"/>
      <c r="K356"/>
    </row>
    <row r="357" spans="1:11" x14ac:dyDescent="0.25">
      <c r="A357"/>
      <c r="B357"/>
      <c r="C357"/>
      <c r="D357"/>
      <c r="E357"/>
      <c r="F357"/>
      <c r="G357"/>
      <c r="H357"/>
      <c r="I357"/>
      <c r="J357"/>
      <c r="K357"/>
    </row>
    <row r="358" spans="1:11" x14ac:dyDescent="0.25">
      <c r="A358"/>
      <c r="B358"/>
      <c r="C358"/>
      <c r="D358"/>
      <c r="E358"/>
      <c r="F358"/>
      <c r="G358"/>
      <c r="H358"/>
      <c r="I358"/>
      <c r="J358"/>
      <c r="K358"/>
    </row>
    <row r="359" spans="1:11" x14ac:dyDescent="0.25">
      <c r="A359"/>
      <c r="B359"/>
      <c r="C359"/>
      <c r="D359"/>
      <c r="E359"/>
      <c r="F359"/>
      <c r="G359"/>
      <c r="H359"/>
      <c r="I359"/>
      <c r="J359"/>
      <c r="K359"/>
    </row>
    <row r="360" spans="1:11" x14ac:dyDescent="0.25">
      <c r="A360"/>
      <c r="B360"/>
      <c r="C360"/>
      <c r="D360"/>
      <c r="E360"/>
      <c r="F360"/>
      <c r="G360"/>
      <c r="H360"/>
      <c r="I360"/>
      <c r="J360"/>
      <c r="K360"/>
    </row>
    <row r="361" spans="1:11" x14ac:dyDescent="0.25">
      <c r="A361"/>
      <c r="B361"/>
      <c r="C361"/>
      <c r="D361"/>
      <c r="E361"/>
      <c r="F361"/>
      <c r="G361"/>
      <c r="H361"/>
      <c r="I361"/>
      <c r="J361"/>
      <c r="K361"/>
    </row>
    <row r="362" spans="1:11" x14ac:dyDescent="0.25">
      <c r="A362"/>
      <c r="B362"/>
      <c r="C362"/>
      <c r="D362"/>
      <c r="E362"/>
      <c r="F362"/>
      <c r="G362"/>
      <c r="H362"/>
      <c r="I362"/>
      <c r="J362"/>
      <c r="K362"/>
    </row>
    <row r="363" spans="1:11" x14ac:dyDescent="0.25">
      <c r="A363"/>
      <c r="B363"/>
      <c r="C363"/>
      <c r="D363"/>
      <c r="E363"/>
      <c r="F363"/>
      <c r="G363"/>
      <c r="H363"/>
      <c r="I363"/>
      <c r="J363"/>
      <c r="K363"/>
    </row>
    <row r="364" spans="1:11" x14ac:dyDescent="0.25">
      <c r="A364"/>
      <c r="B364"/>
      <c r="C364"/>
      <c r="D364"/>
      <c r="E364"/>
      <c r="F364"/>
      <c r="G364"/>
      <c r="H364"/>
      <c r="I364"/>
      <c r="J364"/>
      <c r="K364"/>
    </row>
    <row r="365" spans="1:11" x14ac:dyDescent="0.25">
      <c r="A365"/>
      <c r="B365"/>
      <c r="C365"/>
      <c r="D365"/>
      <c r="E365"/>
      <c r="F365"/>
      <c r="G365"/>
      <c r="H365"/>
      <c r="I365"/>
      <c r="J365"/>
      <c r="K365"/>
    </row>
    <row r="366" spans="1:11" x14ac:dyDescent="0.25">
      <c r="A366"/>
      <c r="B366"/>
      <c r="C366"/>
      <c r="D366"/>
      <c r="E366"/>
      <c r="F366"/>
      <c r="G366"/>
      <c r="H366"/>
      <c r="I366"/>
      <c r="J366"/>
      <c r="K366"/>
    </row>
    <row r="367" spans="1:11" x14ac:dyDescent="0.25">
      <c r="A367"/>
      <c r="B367"/>
      <c r="C367"/>
      <c r="D367"/>
      <c r="E367"/>
      <c r="F367"/>
      <c r="G367"/>
      <c r="H367"/>
      <c r="I367"/>
      <c r="J367"/>
      <c r="K367"/>
    </row>
    <row r="368" spans="1:11" x14ac:dyDescent="0.25">
      <c r="A368"/>
      <c r="B368"/>
      <c r="C368"/>
      <c r="D368"/>
      <c r="E368"/>
      <c r="F368"/>
      <c r="G368"/>
      <c r="H368"/>
      <c r="I368"/>
      <c r="J368"/>
      <c r="K368"/>
    </row>
    <row r="369" spans="1:11" x14ac:dyDescent="0.25">
      <c r="A369"/>
      <c r="B369"/>
      <c r="C369"/>
      <c r="D369"/>
      <c r="E369"/>
      <c r="F369"/>
      <c r="G369"/>
      <c r="H369"/>
      <c r="I369"/>
      <c r="J369"/>
      <c r="K369"/>
    </row>
    <row r="370" spans="1:11" x14ac:dyDescent="0.25">
      <c r="A370"/>
      <c r="B370"/>
      <c r="C370"/>
      <c r="D370"/>
      <c r="E370"/>
      <c r="F370"/>
      <c r="G370"/>
      <c r="H370"/>
      <c r="I370"/>
      <c r="J370"/>
      <c r="K370"/>
    </row>
    <row r="371" spans="1:11" x14ac:dyDescent="0.25">
      <c r="A371"/>
      <c r="B371"/>
      <c r="C371"/>
      <c r="D371"/>
      <c r="E371"/>
      <c r="F371"/>
      <c r="G371"/>
      <c r="H371"/>
      <c r="I371"/>
      <c r="J371"/>
      <c r="K371"/>
    </row>
    <row r="372" spans="1:11" x14ac:dyDescent="0.25">
      <c r="A372"/>
      <c r="B372"/>
      <c r="C372"/>
      <c r="D372"/>
      <c r="E372"/>
      <c r="F372"/>
      <c r="G372"/>
      <c r="H372"/>
      <c r="I372"/>
      <c r="J372"/>
      <c r="K372"/>
    </row>
    <row r="373" spans="1:11" x14ac:dyDescent="0.25">
      <c r="A373"/>
      <c r="B373"/>
      <c r="C373"/>
      <c r="D373"/>
      <c r="E373"/>
      <c r="F373"/>
      <c r="G373"/>
      <c r="H373"/>
      <c r="I373"/>
      <c r="J373"/>
      <c r="K373"/>
    </row>
    <row r="374" spans="1:11" x14ac:dyDescent="0.25">
      <c r="A374"/>
      <c r="B374"/>
      <c r="C374"/>
      <c r="D374"/>
      <c r="E374"/>
      <c r="F374"/>
      <c r="G374"/>
      <c r="H374"/>
      <c r="I374"/>
      <c r="J374"/>
      <c r="K374"/>
    </row>
    <row r="375" spans="1:11" x14ac:dyDescent="0.25">
      <c r="A375"/>
      <c r="B375"/>
      <c r="C375"/>
      <c r="D375"/>
      <c r="E375"/>
      <c r="F375"/>
      <c r="G375"/>
      <c r="H375"/>
      <c r="I375"/>
      <c r="J375"/>
      <c r="K375"/>
    </row>
    <row r="376" spans="1:11" x14ac:dyDescent="0.25">
      <c r="A376"/>
      <c r="B376"/>
      <c r="C376"/>
      <c r="D376"/>
      <c r="E376"/>
      <c r="F376"/>
      <c r="G376"/>
      <c r="H376"/>
      <c r="I376"/>
      <c r="J376"/>
      <c r="K376"/>
    </row>
    <row r="377" spans="1:11" x14ac:dyDescent="0.25">
      <c r="A377"/>
      <c r="B377"/>
      <c r="C377"/>
      <c r="D377"/>
      <c r="E377"/>
      <c r="F377"/>
      <c r="G377"/>
      <c r="H377"/>
      <c r="I377"/>
      <c r="J377"/>
      <c r="K377"/>
    </row>
    <row r="378" spans="1:11" x14ac:dyDescent="0.25">
      <c r="A378"/>
      <c r="B378"/>
      <c r="C378"/>
      <c r="D378"/>
      <c r="E378"/>
      <c r="F378"/>
      <c r="G378"/>
      <c r="H378"/>
      <c r="I378"/>
      <c r="J378"/>
      <c r="K378"/>
    </row>
    <row r="379" spans="1:11" x14ac:dyDescent="0.25">
      <c r="A379"/>
      <c r="B379"/>
      <c r="C379"/>
      <c r="D379"/>
      <c r="E379"/>
      <c r="F379"/>
      <c r="G379"/>
      <c r="H379"/>
      <c r="I379"/>
      <c r="J379"/>
      <c r="K379"/>
    </row>
    <row r="380" spans="1:11" x14ac:dyDescent="0.25">
      <c r="A380"/>
      <c r="B380"/>
      <c r="C380"/>
      <c r="D380"/>
      <c r="E380"/>
      <c r="F380"/>
      <c r="G380"/>
      <c r="H380"/>
      <c r="I380"/>
      <c r="J380"/>
      <c r="K380"/>
    </row>
    <row r="381" spans="1:11" x14ac:dyDescent="0.25">
      <c r="A381"/>
      <c r="B381"/>
      <c r="C381"/>
      <c r="D381"/>
      <c r="E381"/>
      <c r="F381"/>
      <c r="G381"/>
      <c r="H381"/>
      <c r="I381"/>
      <c r="J381"/>
      <c r="K381"/>
    </row>
    <row r="382" spans="1:11" x14ac:dyDescent="0.25">
      <c r="A382"/>
      <c r="B382"/>
      <c r="C382"/>
      <c r="D382"/>
      <c r="E382"/>
      <c r="F382"/>
      <c r="G382"/>
      <c r="H382"/>
      <c r="I382"/>
      <c r="J382"/>
      <c r="K382"/>
    </row>
    <row r="383" spans="1:11" x14ac:dyDescent="0.25">
      <c r="A383"/>
      <c r="B383"/>
      <c r="C383"/>
      <c r="D383"/>
      <c r="E383"/>
      <c r="F383"/>
      <c r="G383"/>
      <c r="H383"/>
      <c r="I383"/>
      <c r="J383"/>
      <c r="K383"/>
    </row>
    <row r="384" spans="1:11" x14ac:dyDescent="0.25">
      <c r="A384"/>
      <c r="B384"/>
      <c r="C384"/>
      <c r="D384"/>
      <c r="E384"/>
      <c r="F384"/>
      <c r="G384"/>
      <c r="H384"/>
      <c r="I384"/>
      <c r="J384"/>
      <c r="K384"/>
    </row>
    <row r="385" spans="1:11" x14ac:dyDescent="0.25">
      <c r="A385"/>
      <c r="B385"/>
      <c r="C385"/>
      <c r="D385"/>
      <c r="E385"/>
      <c r="F385"/>
      <c r="G385"/>
      <c r="H385"/>
      <c r="I385"/>
      <c r="J385"/>
      <c r="K385"/>
    </row>
    <row r="386" spans="1:11" x14ac:dyDescent="0.25">
      <c r="A386"/>
      <c r="B386"/>
      <c r="C386"/>
      <c r="D386"/>
      <c r="E386"/>
      <c r="F386"/>
      <c r="G386"/>
      <c r="H386"/>
      <c r="I386"/>
      <c r="J386"/>
      <c r="K386"/>
    </row>
    <row r="387" spans="1:11" x14ac:dyDescent="0.25">
      <c r="A387"/>
      <c r="B387"/>
      <c r="C387"/>
      <c r="D387"/>
      <c r="E387"/>
      <c r="F387"/>
      <c r="G387"/>
      <c r="H387"/>
      <c r="I387"/>
      <c r="J387"/>
      <c r="K387"/>
    </row>
    <row r="388" spans="1:11" x14ac:dyDescent="0.25">
      <c r="A388"/>
      <c r="B388"/>
      <c r="C388"/>
      <c r="D388"/>
      <c r="E388"/>
      <c r="F388"/>
      <c r="G388"/>
      <c r="H388"/>
      <c r="I388"/>
      <c r="J388"/>
      <c r="K388"/>
    </row>
    <row r="389" spans="1:11" x14ac:dyDescent="0.25">
      <c r="A389"/>
      <c r="B389"/>
      <c r="C389"/>
      <c r="D389"/>
      <c r="E389"/>
      <c r="F389"/>
      <c r="G389"/>
      <c r="H389"/>
      <c r="I389"/>
      <c r="J389"/>
      <c r="K389"/>
    </row>
    <row r="390" spans="1:11" x14ac:dyDescent="0.25">
      <c r="A390"/>
      <c r="B390"/>
      <c r="C390"/>
      <c r="D390"/>
      <c r="E390"/>
      <c r="F390"/>
      <c r="G390"/>
      <c r="H390"/>
      <c r="I390"/>
      <c r="J390"/>
      <c r="K390"/>
    </row>
    <row r="391" spans="1:11" x14ac:dyDescent="0.25">
      <c r="A391"/>
      <c r="B391"/>
      <c r="C391"/>
      <c r="D391"/>
      <c r="E391"/>
      <c r="F391"/>
      <c r="G391"/>
      <c r="H391"/>
      <c r="I391"/>
      <c r="J391"/>
      <c r="K391"/>
    </row>
    <row r="392" spans="1:11" x14ac:dyDescent="0.25">
      <c r="A392"/>
      <c r="B392"/>
      <c r="C392"/>
      <c r="D392"/>
      <c r="E392"/>
      <c r="F392"/>
      <c r="G392"/>
      <c r="H392"/>
      <c r="I392"/>
      <c r="J392"/>
      <c r="K392"/>
    </row>
    <row r="393" spans="1:11" x14ac:dyDescent="0.25">
      <c r="A393"/>
      <c r="B393"/>
      <c r="C393"/>
      <c r="D393"/>
      <c r="E393"/>
      <c r="F393"/>
      <c r="G393"/>
      <c r="H393"/>
      <c r="I393"/>
      <c r="J393"/>
      <c r="K393"/>
    </row>
    <row r="394" spans="1:11" x14ac:dyDescent="0.25">
      <c r="A394"/>
      <c r="B394"/>
      <c r="C394"/>
      <c r="D394"/>
      <c r="E394"/>
      <c r="F394"/>
      <c r="G394"/>
      <c r="H394"/>
      <c r="I394"/>
      <c r="J394"/>
      <c r="K394"/>
    </row>
    <row r="395" spans="1:11" x14ac:dyDescent="0.25">
      <c r="A395"/>
      <c r="B395"/>
      <c r="C395"/>
      <c r="D395"/>
      <c r="E395"/>
      <c r="F395"/>
      <c r="G395"/>
      <c r="H395"/>
      <c r="I395"/>
      <c r="J395"/>
      <c r="K395"/>
    </row>
    <row r="396" spans="1:11" x14ac:dyDescent="0.25">
      <c r="A396"/>
      <c r="B396"/>
      <c r="C396"/>
      <c r="D396"/>
      <c r="E396"/>
      <c r="F396"/>
      <c r="G396"/>
      <c r="H396"/>
      <c r="I396"/>
      <c r="J396"/>
      <c r="K396"/>
    </row>
    <row r="397" spans="1:11" x14ac:dyDescent="0.25">
      <c r="A397"/>
      <c r="B397"/>
      <c r="C397"/>
      <c r="D397"/>
      <c r="E397"/>
      <c r="F397"/>
      <c r="G397"/>
      <c r="H397"/>
      <c r="I397"/>
      <c r="J397"/>
      <c r="K397"/>
    </row>
    <row r="398" spans="1:11" x14ac:dyDescent="0.25">
      <c r="A398"/>
      <c r="B398"/>
      <c r="C398"/>
      <c r="D398"/>
      <c r="E398"/>
      <c r="F398"/>
      <c r="G398"/>
      <c r="H398"/>
      <c r="I398"/>
      <c r="J398"/>
      <c r="K398"/>
    </row>
    <row r="399" spans="1:11" x14ac:dyDescent="0.25">
      <c r="A399"/>
      <c r="B399"/>
      <c r="C399"/>
      <c r="D399"/>
      <c r="E399"/>
      <c r="F399"/>
      <c r="G399"/>
      <c r="H399"/>
      <c r="I399"/>
      <c r="J399"/>
      <c r="K399"/>
    </row>
    <row r="400" spans="1:11" x14ac:dyDescent="0.25">
      <c r="A400"/>
      <c r="B400"/>
      <c r="C400"/>
      <c r="D400"/>
      <c r="E400"/>
      <c r="F400"/>
      <c r="G400"/>
      <c r="H400"/>
      <c r="I400"/>
      <c r="J400"/>
      <c r="K400"/>
    </row>
    <row r="401" spans="1:11" x14ac:dyDescent="0.25">
      <c r="A401"/>
      <c r="B401"/>
      <c r="C401"/>
      <c r="D401"/>
      <c r="E401"/>
      <c r="F401"/>
      <c r="G401"/>
      <c r="H401"/>
      <c r="I401"/>
      <c r="J401"/>
      <c r="K401"/>
    </row>
    <row r="402" spans="1:11" x14ac:dyDescent="0.25">
      <c r="A402"/>
      <c r="B402"/>
      <c r="C402"/>
      <c r="D402"/>
      <c r="E402"/>
      <c r="F402"/>
      <c r="G402"/>
      <c r="H402"/>
      <c r="I402"/>
      <c r="J402"/>
      <c r="K402"/>
    </row>
    <row r="403" spans="1:11" x14ac:dyDescent="0.25">
      <c r="A403"/>
      <c r="B403"/>
      <c r="C403"/>
      <c r="D403"/>
      <c r="E403"/>
      <c r="F403"/>
      <c r="G403"/>
      <c r="H403"/>
      <c r="I403"/>
      <c r="J403"/>
      <c r="K403"/>
    </row>
    <row r="404" spans="1:11" x14ac:dyDescent="0.25">
      <c r="A404"/>
      <c r="B404"/>
      <c r="C404"/>
      <c r="D404"/>
      <c r="E404"/>
      <c r="F404"/>
      <c r="G404"/>
      <c r="H404"/>
      <c r="I404"/>
      <c r="J404"/>
      <c r="K404"/>
    </row>
    <row r="405" spans="1:11" x14ac:dyDescent="0.25">
      <c r="A405"/>
      <c r="B405"/>
      <c r="C405"/>
      <c r="D405"/>
      <c r="E405"/>
      <c r="F405"/>
      <c r="G405"/>
      <c r="H405"/>
      <c r="I405"/>
      <c r="J405"/>
      <c r="K405"/>
    </row>
    <row r="406" spans="1:11" x14ac:dyDescent="0.25">
      <c r="A406"/>
      <c r="B406"/>
      <c r="C406"/>
      <c r="D406"/>
      <c r="E406"/>
      <c r="F406"/>
      <c r="G406"/>
      <c r="H406"/>
      <c r="I406"/>
      <c r="J406"/>
      <c r="K406"/>
    </row>
    <row r="407" spans="1:11" x14ac:dyDescent="0.25">
      <c r="A407"/>
      <c r="B407"/>
      <c r="C407"/>
      <c r="D407"/>
      <c r="E407"/>
      <c r="F407"/>
      <c r="G407"/>
      <c r="H407"/>
      <c r="I407"/>
      <c r="J407"/>
      <c r="K407"/>
    </row>
    <row r="408" spans="1:11" x14ac:dyDescent="0.25">
      <c r="A408"/>
      <c r="B408"/>
      <c r="C408"/>
      <c r="D408"/>
      <c r="E408"/>
      <c r="F408"/>
      <c r="G408"/>
      <c r="H408"/>
      <c r="I408"/>
      <c r="J408"/>
      <c r="K408"/>
    </row>
    <row r="409" spans="1:11" x14ac:dyDescent="0.25">
      <c r="A409"/>
      <c r="B409"/>
      <c r="C409"/>
      <c r="D409"/>
      <c r="E409"/>
      <c r="F409"/>
      <c r="G409"/>
      <c r="H409"/>
      <c r="I409"/>
      <c r="J409"/>
      <c r="K409"/>
    </row>
    <row r="410" spans="1:11" x14ac:dyDescent="0.25">
      <c r="A410"/>
      <c r="B410"/>
      <c r="C410"/>
      <c r="D410"/>
      <c r="E410"/>
      <c r="F410"/>
      <c r="G410"/>
      <c r="H410"/>
      <c r="I410"/>
      <c r="J410"/>
      <c r="K410"/>
    </row>
    <row r="411" spans="1:11" x14ac:dyDescent="0.25">
      <c r="A411"/>
      <c r="B411"/>
      <c r="C411"/>
      <c r="D411"/>
      <c r="E411"/>
      <c r="F411"/>
      <c r="G411"/>
      <c r="H411"/>
      <c r="I411"/>
      <c r="J411"/>
      <c r="K411"/>
    </row>
    <row r="412" spans="1:11" x14ac:dyDescent="0.25">
      <c r="A412"/>
      <c r="B412"/>
      <c r="C412"/>
      <c r="D412"/>
      <c r="E412"/>
      <c r="F412"/>
      <c r="G412"/>
      <c r="H412"/>
      <c r="I412"/>
      <c r="J412"/>
      <c r="K412"/>
    </row>
    <row r="413" spans="1:11" x14ac:dyDescent="0.25">
      <c r="A413"/>
      <c r="B413"/>
      <c r="C413"/>
      <c r="D413"/>
      <c r="E413"/>
      <c r="F413"/>
      <c r="G413"/>
      <c r="H413"/>
      <c r="I413"/>
      <c r="J413"/>
      <c r="K413"/>
    </row>
    <row r="414" spans="1:11" x14ac:dyDescent="0.25">
      <c r="A414"/>
      <c r="B414"/>
      <c r="C414"/>
      <c r="D414"/>
      <c r="E414"/>
      <c r="F414"/>
      <c r="G414"/>
      <c r="H414"/>
      <c r="I414"/>
      <c r="J414"/>
      <c r="K414"/>
    </row>
    <row r="415" spans="1:11" x14ac:dyDescent="0.25">
      <c r="A415"/>
      <c r="B415"/>
      <c r="C415"/>
      <c r="D415"/>
      <c r="E415"/>
      <c r="F415"/>
      <c r="G415"/>
      <c r="H415"/>
      <c r="I415"/>
      <c r="J415"/>
      <c r="K415"/>
    </row>
    <row r="416" spans="1:11" x14ac:dyDescent="0.25">
      <c r="A416"/>
      <c r="B416"/>
      <c r="C416"/>
      <c r="D416"/>
      <c r="E416"/>
      <c r="F416"/>
      <c r="G416"/>
      <c r="H416"/>
      <c r="I416"/>
      <c r="J416"/>
      <c r="K416"/>
    </row>
    <row r="417" spans="1:11" x14ac:dyDescent="0.25">
      <c r="A417"/>
      <c r="B417"/>
      <c r="C417"/>
      <c r="D417"/>
      <c r="E417"/>
      <c r="F417"/>
      <c r="G417"/>
      <c r="H417"/>
      <c r="I417"/>
      <c r="J417"/>
      <c r="K417"/>
    </row>
    <row r="418" spans="1:11" x14ac:dyDescent="0.25">
      <c r="A418"/>
      <c r="B418"/>
      <c r="C418"/>
      <c r="D418"/>
      <c r="E418"/>
      <c r="F418"/>
      <c r="G418"/>
      <c r="H418"/>
      <c r="I418"/>
      <c r="J418"/>
      <c r="K418"/>
    </row>
    <row r="419" spans="1:11" x14ac:dyDescent="0.25">
      <c r="A419"/>
      <c r="B419"/>
      <c r="C419"/>
      <c r="D419"/>
      <c r="E419"/>
      <c r="F419"/>
      <c r="G419"/>
      <c r="H419"/>
      <c r="I419"/>
      <c r="J419"/>
      <c r="K419"/>
    </row>
    <row r="420" spans="1:11" x14ac:dyDescent="0.25">
      <c r="A420"/>
      <c r="B420"/>
      <c r="C420"/>
      <c r="D420"/>
      <c r="E420"/>
      <c r="F420"/>
      <c r="G420"/>
      <c r="H420"/>
      <c r="I420"/>
      <c r="J420"/>
      <c r="K420"/>
    </row>
    <row r="421" spans="1:11" x14ac:dyDescent="0.25">
      <c r="A421"/>
      <c r="B421"/>
      <c r="C421"/>
      <c r="D421"/>
      <c r="E421"/>
      <c r="F421"/>
      <c r="G421"/>
      <c r="H421"/>
      <c r="I421"/>
      <c r="J421"/>
      <c r="K421"/>
    </row>
    <row r="422" spans="1:11" x14ac:dyDescent="0.25">
      <c r="A422"/>
      <c r="B422"/>
      <c r="C422"/>
      <c r="D422"/>
      <c r="E422"/>
      <c r="F422"/>
      <c r="G422"/>
      <c r="H422"/>
      <c r="I422"/>
      <c r="J422"/>
      <c r="K422"/>
    </row>
    <row r="423" spans="1:11" x14ac:dyDescent="0.25">
      <c r="A423"/>
      <c r="B423"/>
      <c r="C423"/>
      <c r="D423"/>
      <c r="E423"/>
      <c r="F423"/>
      <c r="G423"/>
      <c r="H423"/>
      <c r="I423"/>
      <c r="J423"/>
      <c r="K423"/>
    </row>
    <row r="424" spans="1:11" x14ac:dyDescent="0.25">
      <c r="A424"/>
      <c r="B424"/>
      <c r="C424"/>
      <c r="D424"/>
      <c r="E424"/>
      <c r="F424"/>
      <c r="G424"/>
      <c r="H424"/>
      <c r="I424"/>
      <c r="J424"/>
      <c r="K424"/>
    </row>
    <row r="425" spans="1:11" x14ac:dyDescent="0.25">
      <c r="A425"/>
      <c r="B425"/>
      <c r="C425"/>
      <c r="D425"/>
      <c r="E425"/>
      <c r="F425"/>
      <c r="G425"/>
      <c r="H425"/>
      <c r="I425"/>
      <c r="J425"/>
      <c r="K425"/>
    </row>
  </sheetData>
  <dataConsolidate/>
  <dataValidations count="14">
    <dataValidation allowBlank="1" errorTitle="Invalid Edge Visibility" error="The optional edge visibility must be Yes, Y, True, T, Always, 1, or empty to make the edge visible; or No, N, False, F, Never, or 0 to hide the edge.  Try selecting from the drop-down list instead." sqref="K3:K316"/>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316">
      <formula1>ValidEdgeStyles</formula1>
    </dataValidation>
    <dataValidation allowBlank="1" showInputMessage="1" showErrorMessage="1" errorTitle="Invalid Edge Visibility" error="You have entered an unrecognized edge visibility.  Try selecting from the drop-down list instead." promptTitle="Edge Label" prompt="Enter an optional edge label." sqref="H3:H316"/>
    <dataValidation allowBlank="1" showInputMessage="1" showErrorMessage="1" promptTitle="Vertex 2 Name" prompt="Enter the name of the edge's second vertex." sqref="B3:B316"/>
    <dataValidation allowBlank="1" showInputMessage="1" showErrorMessage="1" promptTitle="Vertex 1 Name" prompt="Enter the name of the edge's first vertex." sqref="A3:A316"/>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316">
      <formula1>ValidEdgeVisibilities</formula1>
    </dataValidation>
    <dataValidation allowBlank="1" showInputMessage="1" errorTitle="Invalid Edge Opacity" error="The optional edge opacity must be a whole number between 0 and 10." promptTitle="Edge Opacity" prompt="Enter an optional edge opacity between 0 (transparent) and 100 (opaque)." sqref="F3:F316"/>
    <dataValidation allowBlank="1" showInputMessage="1" errorTitle="Invalid Edge Width" error="The optional edge width must be a whole number between 1 and 10." promptTitle="Edge Width" prompt="Enter an optional edge width between 1 and 10." sqref="D3:D316"/>
    <dataValidation allowBlank="1" showInputMessage="1" promptTitle="Edge Color" prompt="To select an optional edge color, right-click and select Select Color on the right-click menu." sqref="C3:C316"/>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316"/>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316"/>
    <dataValidation allowBlank="1" showErrorMessage="1" sqref="N2:N316"/>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316"/>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316"/>
  </dataValidations>
  <hyperlinks>
    <hyperlink ref="R4" r:id="rId1"/>
    <hyperlink ref="R8" r:id="rId2"/>
    <hyperlink ref="R14" r:id="rId3"/>
    <hyperlink ref="R17" r:id="rId4"/>
    <hyperlink ref="R18" r:id="rId5"/>
    <hyperlink ref="R19" r:id="rId6"/>
    <hyperlink ref="R23" r:id="rId7"/>
    <hyperlink ref="R27" r:id="rId8"/>
    <hyperlink ref="R29" r:id="rId9"/>
    <hyperlink ref="R30" r:id="rId10"/>
    <hyperlink ref="R32" r:id="rId11"/>
    <hyperlink ref="R39" r:id="rId12"/>
    <hyperlink ref="R41" r:id="rId13"/>
    <hyperlink ref="R44" r:id="rId14"/>
    <hyperlink ref="R57" r:id="rId15"/>
    <hyperlink ref="R59" r:id="rId16"/>
    <hyperlink ref="R60" r:id="rId17"/>
    <hyperlink ref="R62" r:id="rId18"/>
    <hyperlink ref="R63" r:id="rId19"/>
    <hyperlink ref="R65" r:id="rId20"/>
    <hyperlink ref="R66" r:id="rId21"/>
    <hyperlink ref="R69" r:id="rId22"/>
    <hyperlink ref="R70" r:id="rId23"/>
    <hyperlink ref="R73" r:id="rId24"/>
    <hyperlink ref="R84" r:id="rId25"/>
    <hyperlink ref="R93" r:id="rId26"/>
    <hyperlink ref="R94" r:id="rId27"/>
    <hyperlink ref="R98" r:id="rId28"/>
    <hyperlink ref="R99" r:id="rId29"/>
    <hyperlink ref="R100" r:id="rId30"/>
    <hyperlink ref="R101" r:id="rId31"/>
    <hyperlink ref="R102" r:id="rId32"/>
    <hyperlink ref="R103" r:id="rId33"/>
    <hyperlink ref="R104" r:id="rId34"/>
    <hyperlink ref="R105" r:id="rId35"/>
    <hyperlink ref="R106" r:id="rId36"/>
    <hyperlink ref="R108" r:id="rId37"/>
    <hyperlink ref="R111" r:id="rId38"/>
    <hyperlink ref="R112" r:id="rId39"/>
    <hyperlink ref="R113" r:id="rId40"/>
    <hyperlink ref="R118" r:id="rId41"/>
    <hyperlink ref="R119" r:id="rId42"/>
    <hyperlink ref="R121" r:id="rId43"/>
    <hyperlink ref="R128" r:id="rId44"/>
    <hyperlink ref="R130" r:id="rId45"/>
    <hyperlink ref="R140" r:id="rId46"/>
    <hyperlink ref="R146" r:id="rId47"/>
    <hyperlink ref="R147" r:id="rId48"/>
    <hyperlink ref="R148" r:id="rId49"/>
    <hyperlink ref="R149" r:id="rId50"/>
    <hyperlink ref="R150" r:id="rId51"/>
    <hyperlink ref="R151" r:id="rId52"/>
    <hyperlink ref="R152" r:id="rId53"/>
    <hyperlink ref="R153" r:id="rId54"/>
    <hyperlink ref="R155" r:id="rId55"/>
    <hyperlink ref="R156" r:id="rId56"/>
    <hyperlink ref="R157" r:id="rId57"/>
    <hyperlink ref="R158" r:id="rId58"/>
    <hyperlink ref="R159" r:id="rId59"/>
    <hyperlink ref="R160" r:id="rId60"/>
    <hyperlink ref="R161" r:id="rId61"/>
    <hyperlink ref="R170" r:id="rId62"/>
    <hyperlink ref="R171" r:id="rId63"/>
    <hyperlink ref="R172" r:id="rId64"/>
    <hyperlink ref="R175" r:id="rId65"/>
    <hyperlink ref="R176" r:id="rId66"/>
    <hyperlink ref="R177" r:id="rId67"/>
    <hyperlink ref="R180" r:id="rId68"/>
    <hyperlink ref="R182" r:id="rId69"/>
    <hyperlink ref="R183" r:id="rId70"/>
    <hyperlink ref="R187" r:id="rId71"/>
    <hyperlink ref="R188" r:id="rId72"/>
    <hyperlink ref="R193" r:id="rId73"/>
    <hyperlink ref="R195" r:id="rId74"/>
    <hyperlink ref="R197" r:id="rId75"/>
    <hyperlink ref="R198" r:id="rId76"/>
    <hyperlink ref="R199" r:id="rId77"/>
    <hyperlink ref="R200" r:id="rId78"/>
    <hyperlink ref="R206" r:id="rId79"/>
    <hyperlink ref="R207" r:id="rId80"/>
    <hyperlink ref="R209" r:id="rId81"/>
    <hyperlink ref="R214" r:id="rId82"/>
    <hyperlink ref="R220" r:id="rId83"/>
    <hyperlink ref="R222" r:id="rId84"/>
    <hyperlink ref="R223" r:id="rId85"/>
    <hyperlink ref="R224" r:id="rId86"/>
    <hyperlink ref="R226" r:id="rId87"/>
    <hyperlink ref="R227" r:id="rId88"/>
    <hyperlink ref="R228" r:id="rId89"/>
    <hyperlink ref="R229" r:id="rId90"/>
    <hyperlink ref="R230" r:id="rId91"/>
    <hyperlink ref="R231" r:id="rId92"/>
    <hyperlink ref="R232" r:id="rId93"/>
    <hyperlink ref="R233" r:id="rId94"/>
    <hyperlink ref="R234" r:id="rId95"/>
    <hyperlink ref="R235" r:id="rId96"/>
    <hyperlink ref="R236" r:id="rId97"/>
    <hyperlink ref="R237" r:id="rId98"/>
    <hyperlink ref="R238" r:id="rId99"/>
    <hyperlink ref="R239" r:id="rId100"/>
    <hyperlink ref="R240" r:id="rId101"/>
    <hyperlink ref="R241" r:id="rId102"/>
    <hyperlink ref="R242" r:id="rId103"/>
    <hyperlink ref="R243" r:id="rId104"/>
    <hyperlink ref="R244" r:id="rId105"/>
    <hyperlink ref="R245" r:id="rId106"/>
    <hyperlink ref="R247" r:id="rId107"/>
    <hyperlink ref="R248" r:id="rId108"/>
    <hyperlink ref="R258" r:id="rId109"/>
    <hyperlink ref="R260" r:id="rId110"/>
    <hyperlink ref="R261" r:id="rId111"/>
    <hyperlink ref="R262" r:id="rId112"/>
    <hyperlink ref="R263" r:id="rId113"/>
    <hyperlink ref="R265" r:id="rId114"/>
    <hyperlink ref="R266" r:id="rId115"/>
    <hyperlink ref="R268" r:id="rId116"/>
    <hyperlink ref="R274" r:id="rId117"/>
    <hyperlink ref="R275" r:id="rId118"/>
    <hyperlink ref="R276" r:id="rId119"/>
    <hyperlink ref="R277" r:id="rId120"/>
    <hyperlink ref="R278" r:id="rId121"/>
    <hyperlink ref="R279" r:id="rId122"/>
    <hyperlink ref="R282" r:id="rId123"/>
    <hyperlink ref="R283" r:id="rId124"/>
    <hyperlink ref="R284" r:id="rId125"/>
    <hyperlink ref="R286" r:id="rId126"/>
    <hyperlink ref="R288" r:id="rId127"/>
    <hyperlink ref="R289" r:id="rId128"/>
    <hyperlink ref="R290" r:id="rId129"/>
    <hyperlink ref="R291" r:id="rId130"/>
    <hyperlink ref="R292" r:id="rId131"/>
    <hyperlink ref="R294" r:id="rId132"/>
    <hyperlink ref="R295" r:id="rId133"/>
    <hyperlink ref="R297" r:id="rId134"/>
    <hyperlink ref="R298" r:id="rId135"/>
    <hyperlink ref="R306" r:id="rId136"/>
    <hyperlink ref="R307" r:id="rId137"/>
    <hyperlink ref="R308" r:id="rId138"/>
    <hyperlink ref="R309" r:id="rId139"/>
    <hyperlink ref="R310" r:id="rId140"/>
    <hyperlink ref="R311" r:id="rId141"/>
    <hyperlink ref="U4" r:id="rId142"/>
    <hyperlink ref="U17" r:id="rId143"/>
    <hyperlink ref="U18" r:id="rId144"/>
    <hyperlink ref="U19" r:id="rId145"/>
    <hyperlink ref="U23" r:id="rId146"/>
    <hyperlink ref="U29" r:id="rId147"/>
    <hyperlink ref="U30" r:id="rId148"/>
    <hyperlink ref="U44" r:id="rId149"/>
    <hyperlink ref="U57" r:id="rId150"/>
    <hyperlink ref="U59" r:id="rId151"/>
    <hyperlink ref="U60" r:id="rId152"/>
    <hyperlink ref="U62" r:id="rId153"/>
    <hyperlink ref="U63" r:id="rId154"/>
    <hyperlink ref="U65" r:id="rId155"/>
    <hyperlink ref="U66" r:id="rId156"/>
    <hyperlink ref="U69" r:id="rId157"/>
    <hyperlink ref="U70" r:id="rId158"/>
    <hyperlink ref="U73" r:id="rId159"/>
    <hyperlink ref="U85" r:id="rId160"/>
    <hyperlink ref="U93" r:id="rId161"/>
    <hyperlink ref="U94" r:id="rId162"/>
    <hyperlink ref="U101" r:id="rId163"/>
    <hyperlink ref="U103" r:id="rId164"/>
    <hyperlink ref="U104" r:id="rId165"/>
    <hyperlink ref="U106" r:id="rId166"/>
    <hyperlink ref="U108" r:id="rId167"/>
    <hyperlink ref="U111" r:id="rId168"/>
    <hyperlink ref="U112" r:id="rId169"/>
    <hyperlink ref="U113" r:id="rId170"/>
    <hyperlink ref="U114" r:id="rId171"/>
    <hyperlink ref="U119" r:id="rId172"/>
    <hyperlink ref="U121" r:id="rId173"/>
    <hyperlink ref="U140" r:id="rId174"/>
    <hyperlink ref="U146" r:id="rId175"/>
    <hyperlink ref="U147" r:id="rId176"/>
    <hyperlink ref="U148" r:id="rId177"/>
    <hyperlink ref="U149" r:id="rId178"/>
    <hyperlink ref="U150" r:id="rId179"/>
    <hyperlink ref="U151" r:id="rId180"/>
    <hyperlink ref="U152" r:id="rId181"/>
    <hyperlink ref="U153" r:id="rId182"/>
    <hyperlink ref="U155" r:id="rId183"/>
    <hyperlink ref="U156" r:id="rId184"/>
    <hyperlink ref="U157" r:id="rId185"/>
    <hyperlink ref="U158" r:id="rId186"/>
    <hyperlink ref="U159" r:id="rId187"/>
    <hyperlink ref="U160" r:id="rId188"/>
    <hyperlink ref="U161" r:id="rId189"/>
    <hyperlink ref="U165" r:id="rId190"/>
    <hyperlink ref="U166" r:id="rId191"/>
    <hyperlink ref="U169" r:id="rId192"/>
    <hyperlink ref="U171" r:id="rId193"/>
    <hyperlink ref="U173" r:id="rId194"/>
    <hyperlink ref="U175" r:id="rId195"/>
    <hyperlink ref="U176" r:id="rId196"/>
    <hyperlink ref="U177" r:id="rId197"/>
    <hyperlink ref="U178" r:id="rId198"/>
    <hyperlink ref="U180" r:id="rId199"/>
    <hyperlink ref="U182" r:id="rId200"/>
    <hyperlink ref="U183" r:id="rId201"/>
    <hyperlink ref="U186" r:id="rId202"/>
    <hyperlink ref="U187" r:id="rId203"/>
    <hyperlink ref="U188" r:id="rId204"/>
    <hyperlink ref="U192" r:id="rId205"/>
    <hyperlink ref="U193" r:id="rId206"/>
    <hyperlink ref="U194" r:id="rId207"/>
    <hyperlink ref="U195" r:id="rId208"/>
    <hyperlink ref="U196" r:id="rId209"/>
    <hyperlink ref="U198" r:id="rId210"/>
    <hyperlink ref="U199" r:id="rId211"/>
    <hyperlink ref="U200" r:id="rId212"/>
    <hyperlink ref="U207" r:id="rId213"/>
    <hyperlink ref="U209" r:id="rId214"/>
    <hyperlink ref="U211" r:id="rId215"/>
    <hyperlink ref="U214" r:id="rId216"/>
    <hyperlink ref="U215" r:id="rId217"/>
    <hyperlink ref="U220" r:id="rId218"/>
    <hyperlink ref="U222" r:id="rId219"/>
    <hyperlink ref="U223" r:id="rId220"/>
    <hyperlink ref="U226" r:id="rId221"/>
    <hyperlink ref="U227" r:id="rId222"/>
    <hyperlink ref="U228" r:id="rId223"/>
    <hyperlink ref="U229" r:id="rId224"/>
    <hyperlink ref="U230" r:id="rId225"/>
    <hyperlink ref="U231" r:id="rId226"/>
    <hyperlink ref="U232" r:id="rId227"/>
    <hyperlink ref="U233" r:id="rId228"/>
    <hyperlink ref="U234" r:id="rId229"/>
    <hyperlink ref="U235" r:id="rId230"/>
    <hyperlink ref="U236" r:id="rId231"/>
    <hyperlink ref="U237" r:id="rId232"/>
    <hyperlink ref="U238" r:id="rId233"/>
    <hyperlink ref="U239" r:id="rId234"/>
    <hyperlink ref="U240" r:id="rId235"/>
    <hyperlink ref="U241" r:id="rId236"/>
    <hyperlink ref="U242" r:id="rId237"/>
    <hyperlink ref="U243" r:id="rId238"/>
    <hyperlink ref="U244" r:id="rId239"/>
    <hyperlink ref="U245" r:id="rId240"/>
    <hyperlink ref="U247" r:id="rId241"/>
    <hyperlink ref="U248" r:id="rId242"/>
    <hyperlink ref="U250" r:id="rId243"/>
    <hyperlink ref="U251" r:id="rId244"/>
    <hyperlink ref="U262" r:id="rId245"/>
    <hyperlink ref="U263" r:id="rId246"/>
    <hyperlink ref="U265" r:id="rId247"/>
    <hyperlink ref="U266" r:id="rId248"/>
    <hyperlink ref="U268" r:id="rId249"/>
    <hyperlink ref="U276" r:id="rId250"/>
    <hyperlink ref="U277" r:id="rId251"/>
    <hyperlink ref="U279" r:id="rId252"/>
    <hyperlink ref="U280" r:id="rId253"/>
    <hyperlink ref="U281" r:id="rId254"/>
    <hyperlink ref="U284" r:id="rId255"/>
    <hyperlink ref="U286" r:id="rId256"/>
    <hyperlink ref="U287" r:id="rId257"/>
    <hyperlink ref="U288" r:id="rId258"/>
    <hyperlink ref="U289" r:id="rId259"/>
    <hyperlink ref="U290" r:id="rId260"/>
    <hyperlink ref="U291" r:id="rId261"/>
    <hyperlink ref="U294" r:id="rId262"/>
    <hyperlink ref="U295" r:id="rId263"/>
    <hyperlink ref="U297" r:id="rId264"/>
    <hyperlink ref="U306" r:id="rId265"/>
    <hyperlink ref="U308" r:id="rId266"/>
    <hyperlink ref="U309" r:id="rId267"/>
    <hyperlink ref="U310" r:id="rId268"/>
    <hyperlink ref="U311" r:id="rId269"/>
    <hyperlink ref="V3" r:id="rId270"/>
    <hyperlink ref="V4" r:id="rId271"/>
    <hyperlink ref="V5" r:id="rId272"/>
    <hyperlink ref="V6" r:id="rId273"/>
    <hyperlink ref="V7" r:id="rId274"/>
    <hyperlink ref="V8" r:id="rId275"/>
    <hyperlink ref="V9" r:id="rId276"/>
    <hyperlink ref="V10" r:id="rId277"/>
    <hyperlink ref="V11" r:id="rId278"/>
    <hyperlink ref="V12" r:id="rId279"/>
    <hyperlink ref="V13" r:id="rId280"/>
    <hyperlink ref="V14" r:id="rId281"/>
    <hyperlink ref="V15" r:id="rId282"/>
    <hyperlink ref="V16" r:id="rId283"/>
    <hyperlink ref="V17" r:id="rId284"/>
    <hyperlink ref="V18" r:id="rId285"/>
    <hyperlink ref="V19" r:id="rId286"/>
    <hyperlink ref="V20" r:id="rId287"/>
    <hyperlink ref="V21" r:id="rId288"/>
    <hyperlink ref="V22" r:id="rId289"/>
    <hyperlink ref="V23" r:id="rId290"/>
    <hyperlink ref="V24" r:id="rId291"/>
    <hyperlink ref="V25" r:id="rId292"/>
    <hyperlink ref="V26" r:id="rId293"/>
    <hyperlink ref="V27" r:id="rId294"/>
    <hyperlink ref="V28" r:id="rId295"/>
    <hyperlink ref="V29" r:id="rId296"/>
    <hyperlink ref="V30" r:id="rId297"/>
    <hyperlink ref="V31" r:id="rId298"/>
    <hyperlink ref="V32" r:id="rId299"/>
    <hyperlink ref="V33" r:id="rId300"/>
    <hyperlink ref="V34" r:id="rId301"/>
    <hyperlink ref="V35" r:id="rId302"/>
    <hyperlink ref="V36" r:id="rId303"/>
    <hyperlink ref="V37" r:id="rId304"/>
    <hyperlink ref="V38" r:id="rId305"/>
    <hyperlink ref="V39" r:id="rId306"/>
    <hyperlink ref="V40" r:id="rId307"/>
    <hyperlink ref="V41" r:id="rId308"/>
    <hyperlink ref="V42" r:id="rId309"/>
    <hyperlink ref="V43" r:id="rId310"/>
    <hyperlink ref="V44" r:id="rId311"/>
    <hyperlink ref="V45" r:id="rId312"/>
    <hyperlink ref="V46" r:id="rId313"/>
    <hyperlink ref="V47" r:id="rId314"/>
    <hyperlink ref="V48" r:id="rId315"/>
    <hyperlink ref="V49" r:id="rId316"/>
    <hyperlink ref="V50" r:id="rId317"/>
    <hyperlink ref="V51" r:id="rId318"/>
    <hyperlink ref="V52" r:id="rId319"/>
    <hyperlink ref="V53" r:id="rId320"/>
    <hyperlink ref="V54" r:id="rId321"/>
    <hyperlink ref="V55" r:id="rId322"/>
    <hyperlink ref="V56" r:id="rId323"/>
    <hyperlink ref="V57" r:id="rId324"/>
    <hyperlink ref="V58" r:id="rId325"/>
    <hyperlink ref="V59" r:id="rId326"/>
    <hyperlink ref="V60" r:id="rId327"/>
    <hyperlink ref="V61" r:id="rId328"/>
    <hyperlink ref="V62" r:id="rId329"/>
    <hyperlink ref="V63" r:id="rId330"/>
    <hyperlink ref="V64" r:id="rId331"/>
    <hyperlink ref="V65" r:id="rId332"/>
    <hyperlink ref="V66" r:id="rId333"/>
    <hyperlink ref="V67" r:id="rId334"/>
    <hyperlink ref="V68" r:id="rId335"/>
    <hyperlink ref="V69" r:id="rId336"/>
    <hyperlink ref="V70" r:id="rId337"/>
    <hyperlink ref="V71" r:id="rId338"/>
    <hyperlink ref="V72" r:id="rId339"/>
    <hyperlink ref="V73" r:id="rId340"/>
    <hyperlink ref="V74" r:id="rId341"/>
    <hyperlink ref="V75" r:id="rId342"/>
    <hyperlink ref="V76" r:id="rId343"/>
    <hyperlink ref="V77" r:id="rId344"/>
    <hyperlink ref="V78" r:id="rId345"/>
    <hyperlink ref="V79" r:id="rId346"/>
    <hyperlink ref="V80" r:id="rId347"/>
    <hyperlink ref="V81" r:id="rId348"/>
    <hyperlink ref="V82" r:id="rId349"/>
    <hyperlink ref="V83" r:id="rId350"/>
    <hyperlink ref="V84" r:id="rId351"/>
    <hyperlink ref="V85" r:id="rId352"/>
    <hyperlink ref="V86" r:id="rId353"/>
    <hyperlink ref="V87" r:id="rId354"/>
    <hyperlink ref="V88" r:id="rId355"/>
    <hyperlink ref="V89" r:id="rId356"/>
    <hyperlink ref="V90" r:id="rId357"/>
    <hyperlink ref="V91" r:id="rId358"/>
    <hyperlink ref="V92" r:id="rId359"/>
    <hyperlink ref="V93" r:id="rId360"/>
    <hyperlink ref="V94" r:id="rId361"/>
    <hyperlink ref="V95" r:id="rId362"/>
    <hyperlink ref="V96" r:id="rId363"/>
    <hyperlink ref="V97" r:id="rId364"/>
    <hyperlink ref="V98" r:id="rId365"/>
    <hyperlink ref="V99" r:id="rId366"/>
    <hyperlink ref="V100" r:id="rId367"/>
    <hyperlink ref="V101" r:id="rId368"/>
    <hyperlink ref="V102" r:id="rId369"/>
    <hyperlink ref="V103" r:id="rId370"/>
    <hyperlink ref="V104" r:id="rId371"/>
    <hyperlink ref="V105" r:id="rId372"/>
    <hyperlink ref="V106" r:id="rId373"/>
    <hyperlink ref="V107" r:id="rId374"/>
    <hyperlink ref="V108" r:id="rId375"/>
    <hyperlink ref="V109" r:id="rId376"/>
    <hyperlink ref="V110" r:id="rId377"/>
    <hyperlink ref="V111" r:id="rId378"/>
    <hyperlink ref="V112" r:id="rId379"/>
    <hyperlink ref="V113" r:id="rId380"/>
    <hyperlink ref="V114" r:id="rId381"/>
    <hyperlink ref="V115" r:id="rId382"/>
    <hyperlink ref="V116" r:id="rId383"/>
    <hyperlink ref="V117" r:id="rId384"/>
    <hyperlink ref="V118" r:id="rId385"/>
    <hyperlink ref="V119" r:id="rId386"/>
    <hyperlink ref="V120" r:id="rId387"/>
    <hyperlink ref="V121" r:id="rId388"/>
    <hyperlink ref="V122" r:id="rId389"/>
    <hyperlink ref="V123" r:id="rId390"/>
    <hyperlink ref="V124" r:id="rId391"/>
    <hyperlink ref="V125" r:id="rId392"/>
    <hyperlink ref="V126" r:id="rId393"/>
    <hyperlink ref="V127" r:id="rId394"/>
    <hyperlink ref="V128" r:id="rId395"/>
    <hyperlink ref="V129" r:id="rId396"/>
    <hyperlink ref="V130" r:id="rId397"/>
    <hyperlink ref="V131" r:id="rId398"/>
    <hyperlink ref="V132" r:id="rId399"/>
    <hyperlink ref="V133" r:id="rId400"/>
    <hyperlink ref="V134" r:id="rId401"/>
    <hyperlink ref="V135" r:id="rId402"/>
    <hyperlink ref="V136" r:id="rId403"/>
    <hyperlink ref="V137" r:id="rId404"/>
    <hyperlink ref="V138" r:id="rId405"/>
    <hyperlink ref="V139" r:id="rId406"/>
    <hyperlink ref="V140" r:id="rId407"/>
    <hyperlink ref="V141" r:id="rId408"/>
    <hyperlink ref="V142" r:id="rId409"/>
    <hyperlink ref="V143" r:id="rId410"/>
    <hyperlink ref="V144" r:id="rId411"/>
    <hyperlink ref="V145" r:id="rId412"/>
    <hyperlink ref="V146" r:id="rId413"/>
    <hyperlink ref="V147" r:id="rId414"/>
    <hyperlink ref="V148" r:id="rId415"/>
    <hyperlink ref="V149" r:id="rId416"/>
    <hyperlink ref="V150" r:id="rId417"/>
    <hyperlink ref="V151" r:id="rId418"/>
    <hyperlink ref="V152" r:id="rId419"/>
    <hyperlink ref="V153" r:id="rId420"/>
    <hyperlink ref="V154" r:id="rId421"/>
    <hyperlink ref="V155" r:id="rId422"/>
    <hyperlink ref="V156" r:id="rId423"/>
    <hyperlink ref="V157" r:id="rId424"/>
    <hyperlink ref="V158" r:id="rId425"/>
    <hyperlink ref="V159" r:id="rId426"/>
    <hyperlink ref="V160" r:id="rId427"/>
    <hyperlink ref="V161" r:id="rId428"/>
    <hyperlink ref="V162" r:id="rId429"/>
    <hyperlink ref="V163" r:id="rId430"/>
    <hyperlink ref="V164" r:id="rId431"/>
    <hyperlink ref="V165" r:id="rId432"/>
    <hyperlink ref="V166" r:id="rId433"/>
    <hyperlink ref="V167" r:id="rId434"/>
    <hyperlink ref="V168" r:id="rId435"/>
    <hyperlink ref="V169" r:id="rId436"/>
    <hyperlink ref="V170" r:id="rId437"/>
    <hyperlink ref="V171" r:id="rId438"/>
    <hyperlink ref="V172" r:id="rId439"/>
    <hyperlink ref="V173" r:id="rId440"/>
    <hyperlink ref="V174" r:id="rId441"/>
    <hyperlink ref="V175" r:id="rId442"/>
    <hyperlink ref="V176" r:id="rId443"/>
    <hyperlink ref="V177" r:id="rId444"/>
    <hyperlink ref="V178" r:id="rId445"/>
    <hyperlink ref="V179" r:id="rId446"/>
    <hyperlink ref="V180" r:id="rId447"/>
    <hyperlink ref="V181" r:id="rId448"/>
    <hyperlink ref="V182" r:id="rId449"/>
    <hyperlink ref="V183" r:id="rId450"/>
    <hyperlink ref="V184" r:id="rId451"/>
    <hyperlink ref="V185" r:id="rId452"/>
    <hyperlink ref="V186" r:id="rId453"/>
    <hyperlink ref="V187" r:id="rId454"/>
    <hyperlink ref="V188" r:id="rId455"/>
    <hyperlink ref="V189" r:id="rId456"/>
    <hyperlink ref="V190" r:id="rId457"/>
    <hyperlink ref="V191" r:id="rId458"/>
    <hyperlink ref="V192" r:id="rId459"/>
    <hyperlink ref="V193" r:id="rId460"/>
    <hyperlink ref="V194" r:id="rId461"/>
    <hyperlink ref="V195" r:id="rId462"/>
    <hyperlink ref="V196" r:id="rId463"/>
    <hyperlink ref="V197" r:id="rId464"/>
    <hyperlink ref="V198" r:id="rId465"/>
    <hyperlink ref="V199" r:id="rId466"/>
    <hyperlink ref="V200" r:id="rId467"/>
    <hyperlink ref="V201" r:id="rId468"/>
    <hyperlink ref="V202" r:id="rId469"/>
    <hyperlink ref="V203" r:id="rId470"/>
    <hyperlink ref="V204" r:id="rId471"/>
    <hyperlink ref="V205" r:id="rId472"/>
    <hyperlink ref="V206" r:id="rId473"/>
    <hyperlink ref="V207" r:id="rId474"/>
    <hyperlink ref="V208" r:id="rId475"/>
    <hyperlink ref="V209" r:id="rId476"/>
    <hyperlink ref="V210" r:id="rId477"/>
    <hyperlink ref="V211" r:id="rId478"/>
    <hyperlink ref="V212" r:id="rId479"/>
    <hyperlink ref="V213" r:id="rId480"/>
    <hyperlink ref="V214" r:id="rId481"/>
    <hyperlink ref="V215" r:id="rId482"/>
    <hyperlink ref="V216" r:id="rId483"/>
    <hyperlink ref="V217" r:id="rId484"/>
    <hyperlink ref="V218" r:id="rId485"/>
    <hyperlink ref="V219" r:id="rId486"/>
    <hyperlink ref="V220" r:id="rId487"/>
    <hyperlink ref="V221" r:id="rId488"/>
    <hyperlink ref="V222" r:id="rId489"/>
    <hyperlink ref="V223" r:id="rId490"/>
    <hyperlink ref="V224" r:id="rId491"/>
    <hyperlink ref="V225" r:id="rId492"/>
    <hyperlink ref="V226" r:id="rId493"/>
    <hyperlink ref="V227" r:id="rId494"/>
    <hyperlink ref="V228" r:id="rId495"/>
    <hyperlink ref="V229" r:id="rId496"/>
    <hyperlink ref="V230" r:id="rId497"/>
    <hyperlink ref="V231" r:id="rId498"/>
    <hyperlink ref="V232" r:id="rId499"/>
    <hyperlink ref="V233" r:id="rId500"/>
    <hyperlink ref="V234" r:id="rId501"/>
    <hyperlink ref="V235" r:id="rId502"/>
    <hyperlink ref="V236" r:id="rId503"/>
    <hyperlink ref="V237" r:id="rId504"/>
    <hyperlink ref="V238" r:id="rId505"/>
    <hyperlink ref="V239" r:id="rId506"/>
    <hyperlink ref="V240" r:id="rId507"/>
    <hyperlink ref="V241" r:id="rId508"/>
    <hyperlink ref="V242" r:id="rId509"/>
    <hyperlink ref="V243" r:id="rId510"/>
    <hyperlink ref="V244" r:id="rId511"/>
    <hyperlink ref="V245" r:id="rId512"/>
    <hyperlink ref="V246" r:id="rId513"/>
    <hyperlink ref="V247" r:id="rId514"/>
    <hyperlink ref="V248" r:id="rId515"/>
    <hyperlink ref="V249" r:id="rId516"/>
    <hyperlink ref="V250" r:id="rId517"/>
    <hyperlink ref="V251" r:id="rId518"/>
    <hyperlink ref="V252" r:id="rId519"/>
    <hyperlink ref="V253" r:id="rId520"/>
    <hyperlink ref="V254" r:id="rId521"/>
    <hyperlink ref="V255" r:id="rId522"/>
    <hyperlink ref="V256" r:id="rId523"/>
    <hyperlink ref="V257" r:id="rId524"/>
    <hyperlink ref="V258" r:id="rId525"/>
    <hyperlink ref="V259" r:id="rId526"/>
    <hyperlink ref="V260" r:id="rId527"/>
    <hyperlink ref="V261" r:id="rId528"/>
    <hyperlink ref="V262" r:id="rId529"/>
    <hyperlink ref="V263" r:id="rId530"/>
    <hyperlink ref="V264" r:id="rId531"/>
    <hyperlink ref="V265" r:id="rId532"/>
    <hyperlink ref="V266" r:id="rId533"/>
    <hyperlink ref="V267" r:id="rId534"/>
    <hyperlink ref="V268" r:id="rId535"/>
    <hyperlink ref="V269" r:id="rId536"/>
    <hyperlink ref="V270" r:id="rId537"/>
    <hyperlink ref="V271" r:id="rId538"/>
    <hyperlink ref="V272" r:id="rId539"/>
    <hyperlink ref="V273" r:id="rId540"/>
    <hyperlink ref="V274" r:id="rId541"/>
    <hyperlink ref="V275" r:id="rId542"/>
    <hyperlink ref="V276" r:id="rId543"/>
    <hyperlink ref="V277" r:id="rId544"/>
    <hyperlink ref="V278" r:id="rId545"/>
    <hyperlink ref="V279" r:id="rId546"/>
    <hyperlink ref="V280" r:id="rId547"/>
    <hyperlink ref="V281" r:id="rId548"/>
    <hyperlink ref="V282" r:id="rId549"/>
    <hyperlink ref="V283" r:id="rId550"/>
    <hyperlink ref="V284" r:id="rId551"/>
    <hyperlink ref="V285" r:id="rId552"/>
    <hyperlink ref="V286" r:id="rId553"/>
    <hyperlink ref="V287" r:id="rId554"/>
    <hyperlink ref="V288" r:id="rId555"/>
    <hyperlink ref="V289" r:id="rId556"/>
    <hyperlink ref="V290" r:id="rId557"/>
    <hyperlink ref="V291" r:id="rId558"/>
    <hyperlink ref="V292" r:id="rId559"/>
    <hyperlink ref="V293" r:id="rId560"/>
    <hyperlink ref="V294" r:id="rId561"/>
    <hyperlink ref="V295" r:id="rId562"/>
    <hyperlink ref="V296" r:id="rId563"/>
    <hyperlink ref="V297" r:id="rId564"/>
    <hyperlink ref="V298" r:id="rId565"/>
    <hyperlink ref="V299" r:id="rId566"/>
    <hyperlink ref="V300" r:id="rId567"/>
    <hyperlink ref="V301" r:id="rId568"/>
    <hyperlink ref="V302" r:id="rId569"/>
    <hyperlink ref="V303" r:id="rId570"/>
    <hyperlink ref="V304" r:id="rId571"/>
    <hyperlink ref="V305" r:id="rId572"/>
    <hyperlink ref="V306" r:id="rId573"/>
    <hyperlink ref="V307" r:id="rId574"/>
    <hyperlink ref="V308" r:id="rId575"/>
    <hyperlink ref="V309" r:id="rId576"/>
    <hyperlink ref="V310" r:id="rId577"/>
    <hyperlink ref="V311" r:id="rId578"/>
    <hyperlink ref="V312" r:id="rId579"/>
    <hyperlink ref="V313" r:id="rId580"/>
    <hyperlink ref="V314" r:id="rId581"/>
    <hyperlink ref="V315" r:id="rId582"/>
    <hyperlink ref="V316" r:id="rId583"/>
    <hyperlink ref="Z3" r:id="rId584"/>
    <hyperlink ref="Z4" r:id="rId585"/>
    <hyperlink ref="Z5" r:id="rId586"/>
    <hyperlink ref="Z6" r:id="rId587"/>
    <hyperlink ref="Z7" r:id="rId588"/>
    <hyperlink ref="Z8" r:id="rId589"/>
    <hyperlink ref="Z9" r:id="rId590"/>
    <hyperlink ref="Z10" r:id="rId591"/>
    <hyperlink ref="Z11" r:id="rId592"/>
    <hyperlink ref="Z12" r:id="rId593"/>
    <hyperlink ref="Z13" r:id="rId594"/>
    <hyperlink ref="Z14" r:id="rId595"/>
    <hyperlink ref="Z15" r:id="rId596"/>
    <hyperlink ref="Z16" r:id="rId597"/>
    <hyperlink ref="Z17" r:id="rId598"/>
    <hyperlink ref="Z18" r:id="rId599"/>
    <hyperlink ref="Z19" r:id="rId600"/>
    <hyperlink ref="Z20" r:id="rId601"/>
    <hyperlink ref="Z21" r:id="rId602"/>
    <hyperlink ref="Z22" r:id="rId603"/>
    <hyperlink ref="Z23" r:id="rId604"/>
    <hyperlink ref="Z24" r:id="rId605"/>
    <hyperlink ref="Z25" r:id="rId606"/>
    <hyperlink ref="Z26" r:id="rId607"/>
    <hyperlink ref="Z27" r:id="rId608"/>
    <hyperlink ref="Z28" r:id="rId609"/>
    <hyperlink ref="Z29" r:id="rId610"/>
    <hyperlink ref="Z30" r:id="rId611"/>
    <hyperlink ref="Z31" r:id="rId612"/>
    <hyperlink ref="Z32" r:id="rId613"/>
    <hyperlink ref="Z33" r:id="rId614"/>
    <hyperlink ref="Z34" r:id="rId615"/>
    <hyperlink ref="Z35" r:id="rId616"/>
    <hyperlink ref="Z36" r:id="rId617"/>
    <hyperlink ref="Z37" r:id="rId618"/>
    <hyperlink ref="Z38" r:id="rId619"/>
    <hyperlink ref="Z39" r:id="rId620"/>
    <hyperlink ref="Z40" r:id="rId621"/>
    <hyperlink ref="Z41" r:id="rId622"/>
    <hyperlink ref="Z42" r:id="rId623"/>
    <hyperlink ref="Z43" r:id="rId624"/>
    <hyperlink ref="Z44" r:id="rId625"/>
    <hyperlink ref="Z45" r:id="rId626"/>
    <hyperlink ref="Z46" r:id="rId627"/>
    <hyperlink ref="Z47" r:id="rId628"/>
    <hyperlink ref="Z48" r:id="rId629"/>
    <hyperlink ref="Z49" r:id="rId630"/>
    <hyperlink ref="Z50" r:id="rId631"/>
    <hyperlink ref="Z51" r:id="rId632"/>
    <hyperlink ref="Z52" r:id="rId633"/>
    <hyperlink ref="Z53" r:id="rId634"/>
    <hyperlink ref="Z54" r:id="rId635"/>
    <hyperlink ref="Z55" r:id="rId636"/>
    <hyperlink ref="Z56" r:id="rId637"/>
    <hyperlink ref="Z57" r:id="rId638"/>
    <hyperlink ref="Z58" r:id="rId639"/>
    <hyperlink ref="Z59" r:id="rId640"/>
    <hyperlink ref="Z60" r:id="rId641"/>
    <hyperlink ref="Z61" r:id="rId642"/>
    <hyperlink ref="Z62" r:id="rId643"/>
    <hyperlink ref="Z63" r:id="rId644"/>
    <hyperlink ref="Z64" r:id="rId645"/>
    <hyperlink ref="Z65" r:id="rId646"/>
    <hyperlink ref="Z66" r:id="rId647"/>
    <hyperlink ref="Z67" r:id="rId648"/>
    <hyperlink ref="Z68" r:id="rId649"/>
    <hyperlink ref="Z69" r:id="rId650"/>
    <hyperlink ref="Z70" r:id="rId651"/>
    <hyperlink ref="Z71" r:id="rId652"/>
    <hyperlink ref="Z72" r:id="rId653"/>
    <hyperlink ref="Z73" r:id="rId654"/>
    <hyperlink ref="Z74" r:id="rId655"/>
    <hyperlink ref="Z75" r:id="rId656"/>
    <hyperlink ref="Z76" r:id="rId657"/>
    <hyperlink ref="Z77" r:id="rId658"/>
    <hyperlink ref="Z78" r:id="rId659"/>
    <hyperlink ref="Z79" r:id="rId660"/>
    <hyperlink ref="Z80" r:id="rId661"/>
    <hyperlink ref="Z81" r:id="rId662"/>
    <hyperlink ref="Z82" r:id="rId663"/>
    <hyperlink ref="Z83" r:id="rId664"/>
    <hyperlink ref="Z84" r:id="rId665"/>
    <hyperlink ref="Z85" r:id="rId666"/>
    <hyperlink ref="Z86" r:id="rId667"/>
    <hyperlink ref="Z87" r:id="rId668"/>
    <hyperlink ref="Z88" r:id="rId669"/>
    <hyperlink ref="Z89" r:id="rId670"/>
    <hyperlink ref="Z90" r:id="rId671"/>
    <hyperlink ref="Z91" r:id="rId672"/>
    <hyperlink ref="Z92" r:id="rId673"/>
    <hyperlink ref="Z93" r:id="rId674"/>
    <hyperlink ref="Z94" r:id="rId675"/>
    <hyperlink ref="Z95" r:id="rId676"/>
    <hyperlink ref="Z96" r:id="rId677"/>
    <hyperlink ref="Z97" r:id="rId678"/>
    <hyperlink ref="Z98" r:id="rId679"/>
    <hyperlink ref="Z99" r:id="rId680"/>
    <hyperlink ref="Z100" r:id="rId681"/>
    <hyperlink ref="Z101" r:id="rId682"/>
    <hyperlink ref="Z102" r:id="rId683"/>
    <hyperlink ref="Z103" r:id="rId684"/>
    <hyperlink ref="Z104" r:id="rId685"/>
    <hyperlink ref="Z105" r:id="rId686"/>
    <hyperlink ref="Z106" r:id="rId687"/>
    <hyperlink ref="Z107" r:id="rId688"/>
    <hyperlink ref="Z108" r:id="rId689"/>
    <hyperlink ref="Z109" r:id="rId690"/>
    <hyperlink ref="Z110" r:id="rId691"/>
    <hyperlink ref="Z111" r:id="rId692"/>
    <hyperlink ref="Z112" r:id="rId693"/>
    <hyperlink ref="Z113" r:id="rId694"/>
    <hyperlink ref="Z114" r:id="rId695"/>
    <hyperlink ref="Z115" r:id="rId696"/>
    <hyperlink ref="Z116" r:id="rId697"/>
    <hyperlink ref="Z117" r:id="rId698"/>
    <hyperlink ref="Z118" r:id="rId699"/>
    <hyperlink ref="Z119" r:id="rId700"/>
    <hyperlink ref="Z120" r:id="rId701"/>
    <hyperlink ref="Z121" r:id="rId702"/>
    <hyperlink ref="Z122" r:id="rId703"/>
    <hyperlink ref="Z123" r:id="rId704"/>
    <hyperlink ref="Z124" r:id="rId705"/>
    <hyperlink ref="Z125" r:id="rId706"/>
    <hyperlink ref="Z126" r:id="rId707"/>
    <hyperlink ref="Z127" r:id="rId708"/>
    <hyperlink ref="Z128" r:id="rId709"/>
    <hyperlink ref="Z129" r:id="rId710"/>
    <hyperlink ref="Z130" r:id="rId711"/>
    <hyperlink ref="Z131" r:id="rId712"/>
    <hyperlink ref="Z132" r:id="rId713"/>
    <hyperlink ref="Z133" r:id="rId714"/>
    <hyperlink ref="Z134" r:id="rId715"/>
    <hyperlink ref="Z135" r:id="rId716"/>
    <hyperlink ref="Z136" r:id="rId717"/>
    <hyperlink ref="Z137" r:id="rId718"/>
    <hyperlink ref="Z138" r:id="rId719"/>
    <hyperlink ref="Z139" r:id="rId720"/>
    <hyperlink ref="Z140" r:id="rId721"/>
    <hyperlink ref="Z141" r:id="rId722"/>
    <hyperlink ref="Z142" r:id="rId723"/>
    <hyperlink ref="Z143" r:id="rId724"/>
    <hyperlink ref="Z144" r:id="rId725"/>
    <hyperlink ref="Z145" r:id="rId726"/>
    <hyperlink ref="Z146" r:id="rId727"/>
    <hyperlink ref="Z147" r:id="rId728"/>
    <hyperlink ref="Z148" r:id="rId729"/>
    <hyperlink ref="Z149" r:id="rId730"/>
    <hyperlink ref="Z150" r:id="rId731"/>
    <hyperlink ref="Z151" r:id="rId732"/>
    <hyperlink ref="Z152" r:id="rId733"/>
    <hyperlink ref="Z153" r:id="rId734"/>
    <hyperlink ref="Z154" r:id="rId735"/>
    <hyperlink ref="Z155" r:id="rId736"/>
    <hyperlink ref="Z156" r:id="rId737"/>
    <hyperlink ref="Z157" r:id="rId738"/>
    <hyperlink ref="Z158" r:id="rId739"/>
    <hyperlink ref="Z159" r:id="rId740"/>
    <hyperlink ref="Z160" r:id="rId741"/>
    <hyperlink ref="Z161" r:id="rId742"/>
    <hyperlink ref="Z162" r:id="rId743"/>
    <hyperlink ref="Z163" r:id="rId744"/>
    <hyperlink ref="Z164" r:id="rId745"/>
    <hyperlink ref="Z165" r:id="rId746"/>
    <hyperlink ref="Z166" r:id="rId747"/>
    <hyperlink ref="Z167" r:id="rId748"/>
    <hyperlink ref="Z168" r:id="rId749"/>
    <hyperlink ref="Z169" r:id="rId750"/>
    <hyperlink ref="Z170" r:id="rId751"/>
    <hyperlink ref="Z171" r:id="rId752"/>
    <hyperlink ref="Z172" r:id="rId753"/>
    <hyperlink ref="Z173" r:id="rId754"/>
    <hyperlink ref="Z174" r:id="rId755"/>
    <hyperlink ref="Z175" r:id="rId756"/>
    <hyperlink ref="Z176" r:id="rId757"/>
    <hyperlink ref="Z177" r:id="rId758"/>
    <hyperlink ref="Z178" r:id="rId759"/>
    <hyperlink ref="Z179" r:id="rId760"/>
    <hyperlink ref="Z180" r:id="rId761"/>
    <hyperlink ref="Z181" r:id="rId762"/>
    <hyperlink ref="Z182" r:id="rId763"/>
    <hyperlink ref="Z183" r:id="rId764"/>
    <hyperlink ref="Z184" r:id="rId765"/>
    <hyperlink ref="Z185" r:id="rId766"/>
    <hyperlink ref="Z186" r:id="rId767"/>
    <hyperlink ref="Z187" r:id="rId768"/>
    <hyperlink ref="Z188" r:id="rId769"/>
    <hyperlink ref="Z189" r:id="rId770"/>
    <hyperlink ref="Z190" r:id="rId771"/>
    <hyperlink ref="Z191" r:id="rId772"/>
    <hyperlink ref="Z192" r:id="rId773"/>
    <hyperlink ref="Z193" r:id="rId774"/>
    <hyperlink ref="Z194" r:id="rId775"/>
    <hyperlink ref="Z195" r:id="rId776"/>
    <hyperlink ref="Z196" r:id="rId777"/>
    <hyperlink ref="Z197" r:id="rId778"/>
    <hyperlink ref="Z198" r:id="rId779"/>
    <hyperlink ref="Z199" r:id="rId780"/>
    <hyperlink ref="Z200" r:id="rId781"/>
    <hyperlink ref="Z201" r:id="rId782"/>
    <hyperlink ref="Z202" r:id="rId783"/>
    <hyperlink ref="Z203" r:id="rId784"/>
    <hyperlink ref="Z204" r:id="rId785"/>
    <hyperlink ref="Z205" r:id="rId786"/>
    <hyperlink ref="Z206" r:id="rId787"/>
    <hyperlink ref="Z207" r:id="rId788"/>
    <hyperlink ref="Z208" r:id="rId789"/>
    <hyperlink ref="Z209" r:id="rId790"/>
    <hyperlink ref="Z210" r:id="rId791"/>
    <hyperlink ref="Z211" r:id="rId792"/>
    <hyperlink ref="Z212" r:id="rId793"/>
    <hyperlink ref="Z213" r:id="rId794"/>
    <hyperlink ref="Z214" r:id="rId795"/>
    <hyperlink ref="Z215" r:id="rId796"/>
    <hyperlink ref="Z216" r:id="rId797"/>
    <hyperlink ref="Z217" r:id="rId798"/>
    <hyperlink ref="Z218" r:id="rId799"/>
    <hyperlink ref="Z219" r:id="rId800"/>
    <hyperlink ref="Z220" r:id="rId801"/>
    <hyperlink ref="Z221" r:id="rId802"/>
    <hyperlink ref="Z222" r:id="rId803"/>
    <hyperlink ref="Z223" r:id="rId804"/>
    <hyperlink ref="Z224" r:id="rId805"/>
    <hyperlink ref="Z225" r:id="rId806"/>
    <hyperlink ref="Z226" r:id="rId807"/>
    <hyperlink ref="Z227" r:id="rId808"/>
    <hyperlink ref="Z228" r:id="rId809"/>
    <hyperlink ref="Z229" r:id="rId810"/>
    <hyperlink ref="Z230" r:id="rId811"/>
    <hyperlink ref="Z231" r:id="rId812"/>
    <hyperlink ref="Z232" r:id="rId813"/>
    <hyperlink ref="Z233" r:id="rId814"/>
    <hyperlink ref="Z234" r:id="rId815"/>
    <hyperlink ref="Z235" r:id="rId816"/>
    <hyperlink ref="Z236" r:id="rId817"/>
    <hyperlink ref="Z237" r:id="rId818"/>
    <hyperlink ref="Z238" r:id="rId819"/>
    <hyperlink ref="Z239" r:id="rId820"/>
    <hyperlink ref="Z240" r:id="rId821"/>
    <hyperlink ref="Z241" r:id="rId822"/>
    <hyperlink ref="Z242" r:id="rId823"/>
    <hyperlink ref="Z243" r:id="rId824"/>
    <hyperlink ref="Z244" r:id="rId825"/>
    <hyperlink ref="Z245" r:id="rId826"/>
    <hyperlink ref="Z246" r:id="rId827"/>
    <hyperlink ref="Z247" r:id="rId828"/>
    <hyperlink ref="Z248" r:id="rId829"/>
    <hyperlink ref="Z249" r:id="rId830"/>
    <hyperlink ref="Z250" r:id="rId831"/>
    <hyperlink ref="Z251" r:id="rId832"/>
    <hyperlink ref="Z252" r:id="rId833"/>
    <hyperlink ref="Z253" r:id="rId834"/>
    <hyperlink ref="Z254" r:id="rId835"/>
    <hyperlink ref="Z255" r:id="rId836"/>
    <hyperlink ref="Z256" r:id="rId837"/>
    <hyperlink ref="Z257" r:id="rId838"/>
    <hyperlink ref="Z258" r:id="rId839"/>
    <hyperlink ref="Z259" r:id="rId840"/>
    <hyperlink ref="Z260" r:id="rId841"/>
    <hyperlink ref="Z261" r:id="rId842"/>
    <hyperlink ref="Z262" r:id="rId843"/>
    <hyperlink ref="Z263" r:id="rId844"/>
    <hyperlink ref="Z264" r:id="rId845"/>
    <hyperlink ref="Z265" r:id="rId846"/>
    <hyperlink ref="Z266" r:id="rId847"/>
    <hyperlink ref="Z267" r:id="rId848"/>
    <hyperlink ref="Z268" r:id="rId849"/>
    <hyperlink ref="Z269" r:id="rId850"/>
    <hyperlink ref="Z270" r:id="rId851"/>
    <hyperlink ref="Z271" r:id="rId852"/>
    <hyperlink ref="Z272" r:id="rId853"/>
    <hyperlink ref="Z273" r:id="rId854"/>
    <hyperlink ref="Z274" r:id="rId855"/>
    <hyperlink ref="Z275" r:id="rId856"/>
    <hyperlink ref="Z276" r:id="rId857"/>
    <hyperlink ref="Z277" r:id="rId858"/>
    <hyperlink ref="Z278" r:id="rId859"/>
    <hyperlink ref="Z279" r:id="rId860"/>
    <hyperlink ref="Z280" r:id="rId861"/>
    <hyperlink ref="Z281" r:id="rId862"/>
    <hyperlink ref="Z282" r:id="rId863"/>
    <hyperlink ref="Z283" r:id="rId864"/>
    <hyperlink ref="Z284" r:id="rId865"/>
    <hyperlink ref="Z285" r:id="rId866"/>
    <hyperlink ref="Z286" r:id="rId867"/>
    <hyperlink ref="Z287" r:id="rId868"/>
    <hyperlink ref="Z288" r:id="rId869"/>
    <hyperlink ref="Z289" r:id="rId870"/>
    <hyperlink ref="Z290" r:id="rId871"/>
    <hyperlink ref="Z291" r:id="rId872"/>
    <hyperlink ref="Z292" r:id="rId873"/>
    <hyperlink ref="Z293" r:id="rId874"/>
    <hyperlink ref="Z294" r:id="rId875"/>
    <hyperlink ref="Z295" r:id="rId876"/>
    <hyperlink ref="Z296" r:id="rId877"/>
    <hyperlink ref="Z297" r:id="rId878"/>
    <hyperlink ref="Z298" r:id="rId879"/>
    <hyperlink ref="Z299" r:id="rId880"/>
    <hyperlink ref="Z300" r:id="rId881"/>
    <hyperlink ref="Z301" r:id="rId882"/>
    <hyperlink ref="Z302" r:id="rId883"/>
    <hyperlink ref="Z303" r:id="rId884"/>
    <hyperlink ref="Z304" r:id="rId885"/>
    <hyperlink ref="Z305" r:id="rId886"/>
    <hyperlink ref="Z306" r:id="rId887"/>
    <hyperlink ref="Z307" r:id="rId888"/>
    <hyperlink ref="Z308" r:id="rId889"/>
    <hyperlink ref="Z309" r:id="rId890"/>
    <hyperlink ref="Z310" r:id="rId891"/>
    <hyperlink ref="Z311" r:id="rId892"/>
    <hyperlink ref="Z312" r:id="rId893"/>
    <hyperlink ref="Z313" r:id="rId894"/>
    <hyperlink ref="Z314" r:id="rId895"/>
    <hyperlink ref="Z315" r:id="rId896"/>
    <hyperlink ref="Z316" r:id="rId897"/>
  </hyperlinks>
  <pageMargins left="0.7" right="0.7" top="0.75" bottom="0.75" header="0.3" footer="0.3"/>
  <pageSetup orientation="portrait" verticalDpi="0" r:id="rId898"/>
  <legacyDrawing r:id="rId899"/>
  <tableParts count="1">
    <tablePart r:id="rId900"/>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workbookViewId="0"/>
  </sheetViews>
  <sheetFormatPr defaultRowHeight="15" x14ac:dyDescent="0.25"/>
  <cols>
    <col min="1" max="1" width="39.7109375" customWidth="1"/>
    <col min="2" max="2" width="20.140625" bestFit="1" customWidth="1"/>
    <col min="3" max="3" width="29.7109375" customWidth="1"/>
    <col min="4" max="4" width="11.140625" bestFit="1" customWidth="1"/>
    <col min="5" max="5" width="29.7109375" customWidth="1"/>
    <col min="6" max="6" width="11.140625" bestFit="1" customWidth="1"/>
    <col min="7" max="7" width="29.7109375" customWidth="1"/>
    <col min="8" max="8" width="11.140625" bestFit="1" customWidth="1"/>
    <col min="9" max="9" width="29.7109375" customWidth="1"/>
    <col min="10" max="10" width="11.140625" bestFit="1" customWidth="1"/>
    <col min="11" max="11" width="29.7109375" customWidth="1"/>
    <col min="12" max="12" width="11.140625" bestFit="1" customWidth="1"/>
    <col min="13" max="13" width="29.7109375" customWidth="1"/>
    <col min="14" max="14" width="11.140625" bestFit="1" customWidth="1"/>
    <col min="15" max="15" width="29.7109375" customWidth="1"/>
    <col min="16" max="16" width="11.140625" bestFit="1" customWidth="1"/>
    <col min="17" max="17" width="29.7109375" customWidth="1"/>
    <col min="18" max="18" width="11.140625" bestFit="1" customWidth="1"/>
    <col min="19" max="19" width="29.7109375" customWidth="1"/>
    <col min="20" max="20" width="11.140625" bestFit="1" customWidth="1"/>
    <col min="21" max="21" width="30.7109375" customWidth="1"/>
    <col min="22" max="22" width="12.140625" bestFit="1" customWidth="1"/>
  </cols>
  <sheetData>
    <row r="1" spans="1:22" ht="15" customHeight="1" x14ac:dyDescent="0.25">
      <c r="A1" s="13" t="s">
        <v>10577</v>
      </c>
      <c r="B1" s="13" t="s">
        <v>10579</v>
      </c>
      <c r="C1" s="13" t="s">
        <v>10580</v>
      </c>
      <c r="D1" s="13" t="s">
        <v>10582</v>
      </c>
      <c r="E1" s="13" t="s">
        <v>10581</v>
      </c>
      <c r="F1" s="13" t="s">
        <v>10584</v>
      </c>
      <c r="G1" s="13" t="s">
        <v>10583</v>
      </c>
      <c r="H1" s="13" t="s">
        <v>10586</v>
      </c>
      <c r="I1" s="13" t="s">
        <v>10585</v>
      </c>
      <c r="J1" s="13" t="s">
        <v>10588</v>
      </c>
      <c r="K1" s="13" t="s">
        <v>10587</v>
      </c>
      <c r="L1" s="13" t="s">
        <v>10590</v>
      </c>
      <c r="M1" s="13" t="s">
        <v>10589</v>
      </c>
      <c r="N1" s="13" t="s">
        <v>10593</v>
      </c>
      <c r="O1" s="13" t="s">
        <v>10592</v>
      </c>
      <c r="P1" s="13" t="s">
        <v>10595</v>
      </c>
      <c r="Q1" s="13" t="s">
        <v>10594</v>
      </c>
      <c r="R1" s="13" t="s">
        <v>10597</v>
      </c>
      <c r="S1" s="13" t="s">
        <v>10596</v>
      </c>
      <c r="T1" s="13" t="s">
        <v>10599</v>
      </c>
      <c r="U1" s="13" t="s">
        <v>10598</v>
      </c>
      <c r="V1" s="13" t="s">
        <v>10600</v>
      </c>
    </row>
    <row r="2" spans="1:22" x14ac:dyDescent="0.25">
      <c r="A2" s="83" t="s">
        <v>463</v>
      </c>
      <c r="B2" s="78">
        <v>72</v>
      </c>
      <c r="C2" s="83" t="s">
        <v>463</v>
      </c>
      <c r="D2" s="78">
        <v>10</v>
      </c>
      <c r="E2" s="83" t="s">
        <v>466</v>
      </c>
      <c r="F2" s="78">
        <v>10</v>
      </c>
      <c r="G2" s="83" t="s">
        <v>463</v>
      </c>
      <c r="H2" s="78">
        <v>4</v>
      </c>
      <c r="I2" s="83" t="s">
        <v>463</v>
      </c>
      <c r="J2" s="78">
        <v>11</v>
      </c>
      <c r="K2" s="83" t="s">
        <v>463</v>
      </c>
      <c r="L2" s="78">
        <v>22</v>
      </c>
      <c r="M2" s="83" t="s">
        <v>463</v>
      </c>
      <c r="N2" s="78">
        <v>16</v>
      </c>
      <c r="O2" s="83" t="s">
        <v>463</v>
      </c>
      <c r="P2" s="78">
        <v>3</v>
      </c>
      <c r="Q2" s="83" t="s">
        <v>462</v>
      </c>
      <c r="R2" s="78">
        <v>3</v>
      </c>
      <c r="S2" s="83" t="s">
        <v>459</v>
      </c>
      <c r="T2" s="78">
        <v>2</v>
      </c>
      <c r="U2" s="83" t="s">
        <v>463</v>
      </c>
      <c r="V2" s="78">
        <v>2</v>
      </c>
    </row>
    <row r="3" spans="1:22" x14ac:dyDescent="0.25">
      <c r="A3" s="83" t="s">
        <v>462</v>
      </c>
      <c r="B3" s="78">
        <v>11</v>
      </c>
      <c r="C3" s="83" t="s">
        <v>471</v>
      </c>
      <c r="D3" s="78">
        <v>3</v>
      </c>
      <c r="E3" s="83" t="s">
        <v>460</v>
      </c>
      <c r="F3" s="78">
        <v>6</v>
      </c>
      <c r="G3" s="83" t="s">
        <v>492</v>
      </c>
      <c r="H3" s="78">
        <v>1</v>
      </c>
      <c r="I3" s="83" t="s">
        <v>471</v>
      </c>
      <c r="J3" s="78">
        <v>2</v>
      </c>
      <c r="K3" s="83" t="s">
        <v>462</v>
      </c>
      <c r="L3" s="78">
        <v>1</v>
      </c>
      <c r="M3" s="83" t="s">
        <v>10591</v>
      </c>
      <c r="N3" s="78">
        <v>1</v>
      </c>
      <c r="O3" s="78"/>
      <c r="P3" s="78"/>
      <c r="Q3" s="83" t="s">
        <v>470</v>
      </c>
      <c r="R3" s="78">
        <v>1</v>
      </c>
      <c r="S3" s="78"/>
      <c r="T3" s="78"/>
      <c r="U3" s="78"/>
      <c r="V3" s="78"/>
    </row>
    <row r="4" spans="1:22" x14ac:dyDescent="0.25">
      <c r="A4" s="83" t="s">
        <v>466</v>
      </c>
      <c r="B4" s="78">
        <v>10</v>
      </c>
      <c r="C4" s="83" t="s">
        <v>484</v>
      </c>
      <c r="D4" s="78">
        <v>2</v>
      </c>
      <c r="E4" s="83" t="s">
        <v>463</v>
      </c>
      <c r="F4" s="78">
        <v>4</v>
      </c>
      <c r="G4" s="83" t="s">
        <v>473</v>
      </c>
      <c r="H4" s="78">
        <v>1</v>
      </c>
      <c r="I4" s="83" t="s">
        <v>461</v>
      </c>
      <c r="J4" s="78">
        <v>2</v>
      </c>
      <c r="K4" s="83" t="s">
        <v>482</v>
      </c>
      <c r="L4" s="78">
        <v>1</v>
      </c>
      <c r="M4" s="78"/>
      <c r="N4" s="78"/>
      <c r="O4" s="78"/>
      <c r="P4" s="78"/>
      <c r="Q4" s="78"/>
      <c r="R4" s="78"/>
      <c r="S4" s="78"/>
      <c r="T4" s="78"/>
      <c r="U4" s="78"/>
      <c r="V4" s="78"/>
    </row>
    <row r="5" spans="1:22" x14ac:dyDescent="0.25">
      <c r="A5" s="83" t="s">
        <v>460</v>
      </c>
      <c r="B5" s="78">
        <v>8</v>
      </c>
      <c r="C5" s="83" t="s">
        <v>493</v>
      </c>
      <c r="D5" s="78">
        <v>2</v>
      </c>
      <c r="E5" s="83" t="s">
        <v>10578</v>
      </c>
      <c r="F5" s="78">
        <v>3</v>
      </c>
      <c r="G5" s="83" t="s">
        <v>493</v>
      </c>
      <c r="H5" s="78">
        <v>1</v>
      </c>
      <c r="I5" s="83" t="s">
        <v>472</v>
      </c>
      <c r="J5" s="78">
        <v>1</v>
      </c>
      <c r="K5" s="78"/>
      <c r="L5" s="78"/>
      <c r="M5" s="78"/>
      <c r="N5" s="78"/>
      <c r="O5" s="78"/>
      <c r="P5" s="78"/>
      <c r="Q5" s="78"/>
      <c r="R5" s="78"/>
      <c r="S5" s="78"/>
      <c r="T5" s="78"/>
      <c r="U5" s="78"/>
      <c r="V5" s="78"/>
    </row>
    <row r="6" spans="1:22" x14ac:dyDescent="0.25">
      <c r="A6" s="83" t="s">
        <v>472</v>
      </c>
      <c r="B6" s="78">
        <v>6</v>
      </c>
      <c r="C6" s="83" t="s">
        <v>472</v>
      </c>
      <c r="D6" s="78">
        <v>2</v>
      </c>
      <c r="E6" s="83" t="s">
        <v>478</v>
      </c>
      <c r="F6" s="78">
        <v>3</v>
      </c>
      <c r="G6" s="83" t="s">
        <v>489</v>
      </c>
      <c r="H6" s="78">
        <v>1</v>
      </c>
      <c r="I6" s="83" t="s">
        <v>462</v>
      </c>
      <c r="J6" s="78">
        <v>1</v>
      </c>
      <c r="K6" s="78"/>
      <c r="L6" s="78"/>
      <c r="M6" s="78"/>
      <c r="N6" s="78"/>
      <c r="O6" s="78"/>
      <c r="P6" s="78"/>
      <c r="Q6" s="78"/>
      <c r="R6" s="78"/>
      <c r="S6" s="78"/>
      <c r="T6" s="78"/>
      <c r="U6" s="78"/>
      <c r="V6" s="78"/>
    </row>
    <row r="7" spans="1:22" x14ac:dyDescent="0.25">
      <c r="A7" s="83" t="s">
        <v>471</v>
      </c>
      <c r="B7" s="78">
        <v>5</v>
      </c>
      <c r="C7" s="83" t="s">
        <v>470</v>
      </c>
      <c r="D7" s="78">
        <v>1</v>
      </c>
      <c r="E7" s="83" t="s">
        <v>462</v>
      </c>
      <c r="F7" s="78">
        <v>3</v>
      </c>
      <c r="G7" s="83" t="s">
        <v>490</v>
      </c>
      <c r="H7" s="78">
        <v>1</v>
      </c>
      <c r="I7" s="83" t="s">
        <v>460</v>
      </c>
      <c r="J7" s="78">
        <v>1</v>
      </c>
      <c r="K7" s="78"/>
      <c r="L7" s="78"/>
      <c r="M7" s="78"/>
      <c r="N7" s="78"/>
      <c r="O7" s="78"/>
      <c r="P7" s="78"/>
      <c r="Q7" s="78"/>
      <c r="R7" s="78"/>
      <c r="S7" s="78"/>
      <c r="T7" s="78"/>
      <c r="U7" s="78"/>
      <c r="V7" s="78"/>
    </row>
    <row r="8" spans="1:22" x14ac:dyDescent="0.25">
      <c r="A8" s="83" t="s">
        <v>470</v>
      </c>
      <c r="B8" s="78">
        <v>3</v>
      </c>
      <c r="C8" s="83" t="s">
        <v>485</v>
      </c>
      <c r="D8" s="78">
        <v>1</v>
      </c>
      <c r="E8" s="83" t="s">
        <v>472</v>
      </c>
      <c r="F8" s="78">
        <v>2</v>
      </c>
      <c r="G8" s="83" t="s">
        <v>491</v>
      </c>
      <c r="H8" s="78">
        <v>1</v>
      </c>
      <c r="I8" s="83" t="s">
        <v>473</v>
      </c>
      <c r="J8" s="78">
        <v>1</v>
      </c>
      <c r="K8" s="78"/>
      <c r="L8" s="78"/>
      <c r="M8" s="78"/>
      <c r="N8" s="78"/>
      <c r="O8" s="78"/>
      <c r="P8" s="78"/>
      <c r="Q8" s="78"/>
      <c r="R8" s="78"/>
      <c r="S8" s="78"/>
      <c r="T8" s="78"/>
      <c r="U8" s="78"/>
      <c r="V8" s="78"/>
    </row>
    <row r="9" spans="1:22" x14ac:dyDescent="0.25">
      <c r="A9" s="83" t="s">
        <v>493</v>
      </c>
      <c r="B9" s="78">
        <v>3</v>
      </c>
      <c r="C9" s="83" t="s">
        <v>487</v>
      </c>
      <c r="D9" s="78">
        <v>1</v>
      </c>
      <c r="E9" s="83" t="s">
        <v>479</v>
      </c>
      <c r="F9" s="78">
        <v>1</v>
      </c>
      <c r="G9" s="83" t="s">
        <v>481</v>
      </c>
      <c r="H9" s="78">
        <v>1</v>
      </c>
      <c r="I9" s="83" t="s">
        <v>469</v>
      </c>
      <c r="J9" s="78">
        <v>1</v>
      </c>
      <c r="K9" s="78"/>
      <c r="L9" s="78"/>
      <c r="M9" s="78"/>
      <c r="N9" s="78"/>
      <c r="O9" s="78"/>
      <c r="P9" s="78"/>
      <c r="Q9" s="78"/>
      <c r="R9" s="78"/>
      <c r="S9" s="78"/>
      <c r="T9" s="78"/>
      <c r="U9" s="78"/>
      <c r="V9" s="78"/>
    </row>
    <row r="10" spans="1:22" x14ac:dyDescent="0.25">
      <c r="A10" s="83" t="s">
        <v>10578</v>
      </c>
      <c r="B10" s="78">
        <v>3</v>
      </c>
      <c r="C10" s="83" t="s">
        <v>462</v>
      </c>
      <c r="D10" s="78">
        <v>1</v>
      </c>
      <c r="E10" s="83" t="s">
        <v>480</v>
      </c>
      <c r="F10" s="78">
        <v>1</v>
      </c>
      <c r="G10" s="83" t="s">
        <v>472</v>
      </c>
      <c r="H10" s="78">
        <v>1</v>
      </c>
      <c r="I10" s="83" t="s">
        <v>465</v>
      </c>
      <c r="J10" s="78">
        <v>1</v>
      </c>
      <c r="K10" s="78"/>
      <c r="L10" s="78"/>
      <c r="M10" s="78"/>
      <c r="N10" s="78"/>
      <c r="O10" s="78"/>
      <c r="P10" s="78"/>
      <c r="Q10" s="78"/>
      <c r="R10" s="78"/>
      <c r="S10" s="78"/>
      <c r="T10" s="78"/>
      <c r="U10" s="78"/>
      <c r="V10" s="78"/>
    </row>
    <row r="11" spans="1:22" x14ac:dyDescent="0.25">
      <c r="A11" s="83" t="s">
        <v>478</v>
      </c>
      <c r="B11" s="78">
        <v>3</v>
      </c>
      <c r="C11" s="83" t="s">
        <v>488</v>
      </c>
      <c r="D11" s="78">
        <v>1</v>
      </c>
      <c r="E11" s="83" t="s">
        <v>470</v>
      </c>
      <c r="F11" s="78">
        <v>1</v>
      </c>
      <c r="G11" s="83" t="s">
        <v>460</v>
      </c>
      <c r="H11" s="78">
        <v>1</v>
      </c>
      <c r="I11" s="83" t="s">
        <v>468</v>
      </c>
      <c r="J11" s="78">
        <v>1</v>
      </c>
      <c r="K11" s="78"/>
      <c r="L11" s="78"/>
      <c r="M11" s="78"/>
      <c r="N11" s="78"/>
      <c r="O11" s="78"/>
      <c r="P11" s="78"/>
      <c r="Q11" s="78"/>
      <c r="R11" s="78"/>
      <c r="S11" s="78"/>
      <c r="T11" s="78"/>
      <c r="U11" s="78"/>
      <c r="V11" s="78"/>
    </row>
    <row r="14" spans="1:22" ht="15" customHeight="1" x14ac:dyDescent="0.25">
      <c r="A14" s="13" t="s">
        <v>10609</v>
      </c>
      <c r="B14" s="13" t="s">
        <v>10579</v>
      </c>
      <c r="C14" s="13" t="s">
        <v>10610</v>
      </c>
      <c r="D14" s="13" t="s">
        <v>10582</v>
      </c>
      <c r="E14" s="13" t="s">
        <v>10611</v>
      </c>
      <c r="F14" s="13" t="s">
        <v>10584</v>
      </c>
      <c r="G14" s="13" t="s">
        <v>10612</v>
      </c>
      <c r="H14" s="13" t="s">
        <v>10586</v>
      </c>
      <c r="I14" s="13" t="s">
        <v>10613</v>
      </c>
      <c r="J14" s="13" t="s">
        <v>10588</v>
      </c>
      <c r="K14" s="13" t="s">
        <v>10614</v>
      </c>
      <c r="L14" s="13" t="s">
        <v>10590</v>
      </c>
      <c r="M14" s="13" t="s">
        <v>10615</v>
      </c>
      <c r="N14" s="13" t="s">
        <v>10593</v>
      </c>
      <c r="O14" s="13" t="s">
        <v>10617</v>
      </c>
      <c r="P14" s="13" t="s">
        <v>10595</v>
      </c>
      <c r="Q14" s="13" t="s">
        <v>10618</v>
      </c>
      <c r="R14" s="13" t="s">
        <v>10597</v>
      </c>
      <c r="S14" s="13" t="s">
        <v>10619</v>
      </c>
      <c r="T14" s="13" t="s">
        <v>10599</v>
      </c>
      <c r="U14" s="13" t="s">
        <v>10620</v>
      </c>
      <c r="V14" s="13" t="s">
        <v>10600</v>
      </c>
    </row>
    <row r="15" spans="1:22" x14ac:dyDescent="0.25">
      <c r="A15" s="78" t="s">
        <v>496</v>
      </c>
      <c r="B15" s="78">
        <v>109</v>
      </c>
      <c r="C15" s="78" t="s">
        <v>496</v>
      </c>
      <c r="D15" s="78">
        <v>21</v>
      </c>
      <c r="E15" s="78" t="s">
        <v>498</v>
      </c>
      <c r="F15" s="78">
        <v>10</v>
      </c>
      <c r="G15" s="78" t="s">
        <v>496</v>
      </c>
      <c r="H15" s="78">
        <v>10</v>
      </c>
      <c r="I15" s="78" t="s">
        <v>496</v>
      </c>
      <c r="J15" s="78">
        <v>18</v>
      </c>
      <c r="K15" s="78" t="s">
        <v>496</v>
      </c>
      <c r="L15" s="78">
        <v>24</v>
      </c>
      <c r="M15" s="78" t="s">
        <v>496</v>
      </c>
      <c r="N15" s="78">
        <v>16</v>
      </c>
      <c r="O15" s="78" t="s">
        <v>496</v>
      </c>
      <c r="P15" s="78">
        <v>3</v>
      </c>
      <c r="Q15" s="78" t="s">
        <v>496</v>
      </c>
      <c r="R15" s="78">
        <v>4</v>
      </c>
      <c r="S15" s="78" t="s">
        <v>494</v>
      </c>
      <c r="T15" s="78">
        <v>2</v>
      </c>
      <c r="U15" s="78" t="s">
        <v>496</v>
      </c>
      <c r="V15" s="78">
        <v>2</v>
      </c>
    </row>
    <row r="16" spans="1:22" x14ac:dyDescent="0.25">
      <c r="A16" s="78" t="s">
        <v>498</v>
      </c>
      <c r="B16" s="78">
        <v>12</v>
      </c>
      <c r="C16" s="78" t="s">
        <v>500</v>
      </c>
      <c r="D16" s="78">
        <v>2</v>
      </c>
      <c r="E16" s="78" t="s">
        <v>496</v>
      </c>
      <c r="F16" s="78">
        <v>9</v>
      </c>
      <c r="G16" s="78" t="s">
        <v>501</v>
      </c>
      <c r="H16" s="78">
        <v>1</v>
      </c>
      <c r="I16" s="78" t="s">
        <v>500</v>
      </c>
      <c r="J16" s="78">
        <v>1</v>
      </c>
      <c r="K16" s="78"/>
      <c r="L16" s="78"/>
      <c r="M16" s="78" t="s">
        <v>10616</v>
      </c>
      <c r="N16" s="78">
        <v>1</v>
      </c>
      <c r="O16" s="78"/>
      <c r="P16" s="78"/>
      <c r="Q16" s="78"/>
      <c r="R16" s="78"/>
      <c r="S16" s="78"/>
      <c r="T16" s="78"/>
      <c r="U16" s="78"/>
      <c r="V16" s="78"/>
    </row>
    <row r="17" spans="1:22" x14ac:dyDescent="0.25">
      <c r="A17" s="78" t="s">
        <v>504</v>
      </c>
      <c r="B17" s="78">
        <v>9</v>
      </c>
      <c r="C17" s="78" t="s">
        <v>498</v>
      </c>
      <c r="D17" s="78">
        <v>1</v>
      </c>
      <c r="E17" s="78" t="s">
        <v>504</v>
      </c>
      <c r="F17" s="78">
        <v>8</v>
      </c>
      <c r="G17" s="78" t="s">
        <v>500</v>
      </c>
      <c r="H17" s="78">
        <v>1</v>
      </c>
      <c r="I17" s="78" t="s">
        <v>495</v>
      </c>
      <c r="J17" s="78">
        <v>1</v>
      </c>
      <c r="K17" s="78"/>
      <c r="L17" s="78"/>
      <c r="M17" s="78"/>
      <c r="N17" s="78"/>
      <c r="O17" s="78"/>
      <c r="P17" s="78"/>
      <c r="Q17" s="78"/>
      <c r="R17" s="78"/>
      <c r="S17" s="78"/>
      <c r="T17" s="78"/>
      <c r="U17" s="78"/>
      <c r="V17" s="78"/>
    </row>
    <row r="18" spans="1:22" x14ac:dyDescent="0.25">
      <c r="A18" s="78" t="s">
        <v>495</v>
      </c>
      <c r="B18" s="78">
        <v>8</v>
      </c>
      <c r="C18" s="78" t="s">
        <v>507</v>
      </c>
      <c r="D18" s="78">
        <v>1</v>
      </c>
      <c r="E18" s="78" t="s">
        <v>495</v>
      </c>
      <c r="F18" s="78">
        <v>6</v>
      </c>
      <c r="G18" s="78" t="s">
        <v>495</v>
      </c>
      <c r="H18" s="78">
        <v>1</v>
      </c>
      <c r="I18" s="78" t="s">
        <v>501</v>
      </c>
      <c r="J18" s="78">
        <v>1</v>
      </c>
      <c r="K18" s="78"/>
      <c r="L18" s="78"/>
      <c r="M18" s="78"/>
      <c r="N18" s="78"/>
      <c r="O18" s="78"/>
      <c r="P18" s="78"/>
      <c r="Q18" s="78"/>
      <c r="R18" s="78"/>
      <c r="S18" s="78"/>
      <c r="T18" s="78"/>
      <c r="U18" s="78"/>
      <c r="V18" s="78"/>
    </row>
    <row r="19" spans="1:22" x14ac:dyDescent="0.25">
      <c r="A19" s="78" t="s">
        <v>500</v>
      </c>
      <c r="B19" s="78">
        <v>6</v>
      </c>
      <c r="C19" s="78" t="s">
        <v>504</v>
      </c>
      <c r="D19" s="78">
        <v>1</v>
      </c>
      <c r="E19" s="78" t="s">
        <v>500</v>
      </c>
      <c r="F19" s="78">
        <v>2</v>
      </c>
      <c r="G19" s="78"/>
      <c r="H19" s="78"/>
      <c r="I19" s="78" t="s">
        <v>498</v>
      </c>
      <c r="J19" s="78">
        <v>1</v>
      </c>
      <c r="K19" s="78"/>
      <c r="L19" s="78"/>
      <c r="M19" s="78"/>
      <c r="N19" s="78"/>
      <c r="O19" s="78"/>
      <c r="P19" s="78"/>
      <c r="Q19" s="78"/>
      <c r="R19" s="78"/>
      <c r="S19" s="78"/>
      <c r="T19" s="78"/>
      <c r="U19" s="78"/>
      <c r="V19" s="78"/>
    </row>
    <row r="20" spans="1:22" x14ac:dyDescent="0.25">
      <c r="A20" s="78" t="s">
        <v>501</v>
      </c>
      <c r="B20" s="78">
        <v>2</v>
      </c>
      <c r="C20" s="78" t="s">
        <v>506</v>
      </c>
      <c r="D20" s="78">
        <v>1</v>
      </c>
      <c r="E20" s="78"/>
      <c r="F20" s="78"/>
      <c r="G20" s="78"/>
      <c r="H20" s="78"/>
      <c r="I20" s="78"/>
      <c r="J20" s="78"/>
      <c r="K20" s="78"/>
      <c r="L20" s="78"/>
      <c r="M20" s="78"/>
      <c r="N20" s="78"/>
      <c r="O20" s="78"/>
      <c r="P20" s="78"/>
      <c r="Q20" s="78"/>
      <c r="R20" s="78"/>
      <c r="S20" s="78"/>
      <c r="T20" s="78"/>
      <c r="U20" s="78"/>
      <c r="V20" s="78"/>
    </row>
    <row r="21" spans="1:22" x14ac:dyDescent="0.25">
      <c r="A21" s="78" t="s">
        <v>494</v>
      </c>
      <c r="B21" s="78">
        <v>2</v>
      </c>
      <c r="C21" s="78" t="s">
        <v>503</v>
      </c>
      <c r="D21" s="78">
        <v>1</v>
      </c>
      <c r="E21" s="78"/>
      <c r="F21" s="78"/>
      <c r="G21" s="78"/>
      <c r="H21" s="78"/>
      <c r="I21" s="78"/>
      <c r="J21" s="78"/>
      <c r="K21" s="78"/>
      <c r="L21" s="78"/>
      <c r="M21" s="78"/>
      <c r="N21" s="78"/>
      <c r="O21" s="78"/>
      <c r="P21" s="78"/>
      <c r="Q21" s="78"/>
      <c r="R21" s="78"/>
      <c r="S21" s="78"/>
      <c r="T21" s="78"/>
      <c r="U21" s="78"/>
      <c r="V21" s="78"/>
    </row>
    <row r="22" spans="1:22" x14ac:dyDescent="0.25">
      <c r="A22" s="78" t="s">
        <v>503</v>
      </c>
      <c r="B22" s="78">
        <v>1</v>
      </c>
      <c r="C22" s="78"/>
      <c r="D22" s="78"/>
      <c r="E22" s="78"/>
      <c r="F22" s="78"/>
      <c r="G22" s="78"/>
      <c r="H22" s="78"/>
      <c r="I22" s="78"/>
      <c r="J22" s="78"/>
      <c r="K22" s="78"/>
      <c r="L22" s="78"/>
      <c r="M22" s="78"/>
      <c r="N22" s="78"/>
      <c r="O22" s="78"/>
      <c r="P22" s="78"/>
      <c r="Q22" s="78"/>
      <c r="R22" s="78"/>
      <c r="S22" s="78"/>
      <c r="T22" s="78"/>
      <c r="U22" s="78"/>
      <c r="V22" s="78"/>
    </row>
    <row r="23" spans="1:22" x14ac:dyDescent="0.25">
      <c r="A23" s="78" t="s">
        <v>506</v>
      </c>
      <c r="B23" s="78">
        <v>1</v>
      </c>
      <c r="C23" s="78"/>
      <c r="D23" s="78"/>
      <c r="E23" s="78"/>
      <c r="F23" s="78"/>
      <c r="G23" s="78"/>
      <c r="H23" s="78"/>
      <c r="I23" s="78"/>
      <c r="J23" s="78"/>
      <c r="K23" s="78"/>
      <c r="L23" s="78"/>
      <c r="M23" s="78"/>
      <c r="N23" s="78"/>
      <c r="O23" s="78"/>
      <c r="P23" s="78"/>
      <c r="Q23" s="78"/>
      <c r="R23" s="78"/>
      <c r="S23" s="78"/>
      <c r="T23" s="78"/>
      <c r="U23" s="78"/>
      <c r="V23" s="78"/>
    </row>
    <row r="24" spans="1:22" x14ac:dyDescent="0.25">
      <c r="A24" s="78" t="s">
        <v>497</v>
      </c>
      <c r="B24" s="78">
        <v>1</v>
      </c>
      <c r="C24" s="78"/>
      <c r="D24" s="78"/>
      <c r="E24" s="78"/>
      <c r="F24" s="78"/>
      <c r="G24" s="78"/>
      <c r="H24" s="78"/>
      <c r="I24" s="78"/>
      <c r="J24" s="78"/>
      <c r="K24" s="78"/>
      <c r="L24" s="78"/>
      <c r="M24" s="78"/>
      <c r="N24" s="78"/>
      <c r="O24" s="78"/>
      <c r="P24" s="78"/>
      <c r="Q24" s="78"/>
      <c r="R24" s="78"/>
      <c r="S24" s="78"/>
      <c r="T24" s="78"/>
      <c r="U24" s="78"/>
      <c r="V24" s="78"/>
    </row>
    <row r="27" spans="1:22" ht="15" customHeight="1" x14ac:dyDescent="0.25">
      <c r="A27" s="13" t="s">
        <v>10627</v>
      </c>
      <c r="B27" s="13" t="s">
        <v>10579</v>
      </c>
      <c r="C27" s="13" t="s">
        <v>10630</v>
      </c>
      <c r="D27" s="13" t="s">
        <v>10582</v>
      </c>
      <c r="E27" s="13" t="s">
        <v>10632</v>
      </c>
      <c r="F27" s="13" t="s">
        <v>10584</v>
      </c>
      <c r="G27" s="13" t="s">
        <v>10633</v>
      </c>
      <c r="H27" s="13" t="s">
        <v>10586</v>
      </c>
      <c r="I27" s="13" t="s">
        <v>10634</v>
      </c>
      <c r="J27" s="13" t="s">
        <v>10588</v>
      </c>
      <c r="K27" s="13" t="s">
        <v>10635</v>
      </c>
      <c r="L27" s="13" t="s">
        <v>10590</v>
      </c>
      <c r="M27" s="13" t="s">
        <v>10636</v>
      </c>
      <c r="N27" s="13" t="s">
        <v>10593</v>
      </c>
      <c r="O27" s="13" t="s">
        <v>10637</v>
      </c>
      <c r="P27" s="13" t="s">
        <v>10595</v>
      </c>
      <c r="Q27" s="13" t="s">
        <v>10638</v>
      </c>
      <c r="R27" s="13" t="s">
        <v>10597</v>
      </c>
      <c r="S27" s="13" t="s">
        <v>10640</v>
      </c>
      <c r="T27" s="13" t="s">
        <v>10599</v>
      </c>
      <c r="U27" s="13" t="s">
        <v>10641</v>
      </c>
      <c r="V27" s="13" t="s">
        <v>10600</v>
      </c>
    </row>
    <row r="28" spans="1:22" x14ac:dyDescent="0.25">
      <c r="A28" s="78" t="s">
        <v>509</v>
      </c>
      <c r="B28" s="78">
        <v>253</v>
      </c>
      <c r="C28" s="78" t="s">
        <v>509</v>
      </c>
      <c r="D28" s="78">
        <v>49</v>
      </c>
      <c r="E28" s="78" t="s">
        <v>509</v>
      </c>
      <c r="F28" s="78">
        <v>54</v>
      </c>
      <c r="G28" s="78" t="s">
        <v>509</v>
      </c>
      <c r="H28" s="78">
        <v>27</v>
      </c>
      <c r="I28" s="78" t="s">
        <v>509</v>
      </c>
      <c r="J28" s="78">
        <v>44</v>
      </c>
      <c r="K28" s="78" t="s">
        <v>509</v>
      </c>
      <c r="L28" s="78">
        <v>35</v>
      </c>
      <c r="M28" s="78" t="s">
        <v>10629</v>
      </c>
      <c r="N28" s="78">
        <v>29</v>
      </c>
      <c r="O28" s="78" t="s">
        <v>509</v>
      </c>
      <c r="P28" s="78">
        <v>10</v>
      </c>
      <c r="Q28" s="78" t="s">
        <v>509</v>
      </c>
      <c r="R28" s="78">
        <v>5</v>
      </c>
      <c r="S28" s="78" t="s">
        <v>509</v>
      </c>
      <c r="T28" s="78">
        <v>2</v>
      </c>
      <c r="U28" s="78" t="s">
        <v>10628</v>
      </c>
      <c r="V28" s="78">
        <v>4</v>
      </c>
    </row>
    <row r="29" spans="1:22" x14ac:dyDescent="0.25">
      <c r="A29" s="78" t="s">
        <v>10628</v>
      </c>
      <c r="B29" s="78">
        <v>71</v>
      </c>
      <c r="C29" s="78" t="s">
        <v>511</v>
      </c>
      <c r="D29" s="78">
        <v>22</v>
      </c>
      <c r="E29" s="78" t="s">
        <v>2482</v>
      </c>
      <c r="F29" s="78">
        <v>10</v>
      </c>
      <c r="G29" s="78" t="s">
        <v>528</v>
      </c>
      <c r="H29" s="78">
        <v>4</v>
      </c>
      <c r="I29" s="78" t="s">
        <v>511</v>
      </c>
      <c r="J29" s="78">
        <v>16</v>
      </c>
      <c r="K29" s="78" t="s">
        <v>528</v>
      </c>
      <c r="L29" s="78">
        <v>2</v>
      </c>
      <c r="M29" s="78" t="s">
        <v>509</v>
      </c>
      <c r="N29" s="78">
        <v>22</v>
      </c>
      <c r="O29" s="78" t="s">
        <v>10628</v>
      </c>
      <c r="P29" s="78">
        <v>5</v>
      </c>
      <c r="Q29" s="78" t="s">
        <v>10628</v>
      </c>
      <c r="R29" s="78">
        <v>3</v>
      </c>
      <c r="S29" s="78"/>
      <c r="T29" s="78"/>
      <c r="U29" s="78" t="s">
        <v>511</v>
      </c>
      <c r="V29" s="78">
        <v>4</v>
      </c>
    </row>
    <row r="30" spans="1:22" x14ac:dyDescent="0.25">
      <c r="A30" s="78" t="s">
        <v>511</v>
      </c>
      <c r="B30" s="78">
        <v>61</v>
      </c>
      <c r="C30" s="78" t="s">
        <v>10628</v>
      </c>
      <c r="D30" s="78">
        <v>13</v>
      </c>
      <c r="E30" s="78" t="s">
        <v>10628</v>
      </c>
      <c r="F30" s="78">
        <v>10</v>
      </c>
      <c r="G30" s="78" t="s">
        <v>511</v>
      </c>
      <c r="H30" s="78">
        <v>2</v>
      </c>
      <c r="I30" s="78" t="s">
        <v>10628</v>
      </c>
      <c r="J30" s="78">
        <v>14</v>
      </c>
      <c r="K30" s="78"/>
      <c r="L30" s="78"/>
      <c r="M30" s="78" t="s">
        <v>10628</v>
      </c>
      <c r="N30" s="78">
        <v>20</v>
      </c>
      <c r="O30" s="78" t="s">
        <v>528</v>
      </c>
      <c r="P30" s="78">
        <v>2</v>
      </c>
      <c r="Q30" s="78" t="s">
        <v>511</v>
      </c>
      <c r="R30" s="78">
        <v>3</v>
      </c>
      <c r="S30" s="78"/>
      <c r="T30" s="78"/>
      <c r="U30" s="78" t="s">
        <v>509</v>
      </c>
      <c r="V30" s="78">
        <v>2</v>
      </c>
    </row>
    <row r="31" spans="1:22" x14ac:dyDescent="0.25">
      <c r="A31" s="78" t="s">
        <v>528</v>
      </c>
      <c r="B31" s="78">
        <v>35</v>
      </c>
      <c r="C31" s="78" t="s">
        <v>528</v>
      </c>
      <c r="D31" s="78">
        <v>6</v>
      </c>
      <c r="E31" s="78" t="s">
        <v>511</v>
      </c>
      <c r="F31" s="78">
        <v>10</v>
      </c>
      <c r="G31" s="78" t="s">
        <v>2585</v>
      </c>
      <c r="H31" s="78">
        <v>1</v>
      </c>
      <c r="I31" s="78" t="s">
        <v>2458</v>
      </c>
      <c r="J31" s="78">
        <v>13</v>
      </c>
      <c r="K31" s="78"/>
      <c r="L31" s="78"/>
      <c r="M31" s="78" t="s">
        <v>2695</v>
      </c>
      <c r="N31" s="78">
        <v>19</v>
      </c>
      <c r="O31" s="78" t="s">
        <v>2458</v>
      </c>
      <c r="P31" s="78">
        <v>1</v>
      </c>
      <c r="Q31" s="78" t="s">
        <v>2482</v>
      </c>
      <c r="R31" s="78">
        <v>2</v>
      </c>
      <c r="S31" s="78"/>
      <c r="T31" s="78"/>
      <c r="U31" s="78"/>
      <c r="V31" s="78"/>
    </row>
    <row r="32" spans="1:22" x14ac:dyDescent="0.25">
      <c r="A32" s="78" t="s">
        <v>10629</v>
      </c>
      <c r="B32" s="78">
        <v>30</v>
      </c>
      <c r="C32" s="78" t="s">
        <v>2556</v>
      </c>
      <c r="D32" s="78">
        <v>5</v>
      </c>
      <c r="E32" s="78" t="s">
        <v>528</v>
      </c>
      <c r="F32" s="78">
        <v>9</v>
      </c>
      <c r="G32" s="78" t="s">
        <v>2482</v>
      </c>
      <c r="H32" s="78">
        <v>1</v>
      </c>
      <c r="I32" s="78" t="s">
        <v>2482</v>
      </c>
      <c r="J32" s="78">
        <v>9</v>
      </c>
      <c r="K32" s="78"/>
      <c r="L32" s="78"/>
      <c r="M32" s="78" t="s">
        <v>2453</v>
      </c>
      <c r="N32" s="78">
        <v>10</v>
      </c>
      <c r="O32" s="78" t="s">
        <v>511</v>
      </c>
      <c r="P32" s="78">
        <v>1</v>
      </c>
      <c r="Q32" s="78" t="s">
        <v>10639</v>
      </c>
      <c r="R32" s="78">
        <v>1</v>
      </c>
      <c r="S32" s="78"/>
      <c r="T32" s="78"/>
      <c r="U32" s="78"/>
      <c r="V32" s="78"/>
    </row>
    <row r="33" spans="1:22" x14ac:dyDescent="0.25">
      <c r="A33" s="78" t="s">
        <v>2482</v>
      </c>
      <c r="B33" s="78">
        <v>26</v>
      </c>
      <c r="C33" s="78" t="s">
        <v>2482</v>
      </c>
      <c r="D33" s="78">
        <v>4</v>
      </c>
      <c r="E33" s="78" t="s">
        <v>548</v>
      </c>
      <c r="F33" s="78">
        <v>3</v>
      </c>
      <c r="G33" s="78"/>
      <c r="H33" s="78"/>
      <c r="I33" s="78" t="s">
        <v>528</v>
      </c>
      <c r="J33" s="78">
        <v>2</v>
      </c>
      <c r="K33" s="78"/>
      <c r="L33" s="78"/>
      <c r="M33" s="78" t="s">
        <v>528</v>
      </c>
      <c r="N33" s="78">
        <v>10</v>
      </c>
      <c r="O33" s="78"/>
      <c r="P33" s="78"/>
      <c r="Q33" s="78"/>
      <c r="R33" s="78"/>
      <c r="S33" s="78"/>
      <c r="T33" s="78"/>
      <c r="U33" s="78"/>
      <c r="V33" s="78"/>
    </row>
    <row r="34" spans="1:22" x14ac:dyDescent="0.25">
      <c r="A34" s="78" t="s">
        <v>2695</v>
      </c>
      <c r="B34" s="78">
        <v>20</v>
      </c>
      <c r="C34" s="78" t="s">
        <v>10631</v>
      </c>
      <c r="D34" s="78">
        <v>2</v>
      </c>
      <c r="E34" s="78" t="s">
        <v>2613</v>
      </c>
      <c r="F34" s="78">
        <v>3</v>
      </c>
      <c r="G34" s="78"/>
      <c r="H34" s="78"/>
      <c r="I34" s="78" t="s">
        <v>2541</v>
      </c>
      <c r="J34" s="78">
        <v>1</v>
      </c>
      <c r="K34" s="78"/>
      <c r="L34" s="78"/>
      <c r="M34" s="78" t="s">
        <v>2556</v>
      </c>
      <c r="N34" s="78">
        <v>1</v>
      </c>
      <c r="O34" s="78"/>
      <c r="P34" s="78"/>
      <c r="Q34" s="78"/>
      <c r="R34" s="78"/>
      <c r="S34" s="78"/>
      <c r="T34" s="78"/>
      <c r="U34" s="78"/>
      <c r="V34" s="78"/>
    </row>
    <row r="35" spans="1:22" x14ac:dyDescent="0.25">
      <c r="A35" s="78" t="s">
        <v>2453</v>
      </c>
      <c r="B35" s="78">
        <v>14</v>
      </c>
      <c r="C35" s="78" t="s">
        <v>2541</v>
      </c>
      <c r="D35" s="78">
        <v>1</v>
      </c>
      <c r="E35" s="78" t="s">
        <v>2453</v>
      </c>
      <c r="F35" s="78">
        <v>3</v>
      </c>
      <c r="G35" s="78"/>
      <c r="H35" s="78"/>
      <c r="I35" s="78" t="s">
        <v>516</v>
      </c>
      <c r="J35" s="78">
        <v>1</v>
      </c>
      <c r="K35" s="78"/>
      <c r="L35" s="78"/>
      <c r="M35" s="78" t="s">
        <v>511</v>
      </c>
      <c r="N35" s="78">
        <v>1</v>
      </c>
      <c r="O35" s="78"/>
      <c r="P35" s="78"/>
      <c r="Q35" s="78"/>
      <c r="R35" s="78"/>
      <c r="S35" s="78"/>
      <c r="T35" s="78"/>
      <c r="U35" s="78"/>
      <c r="V35" s="78"/>
    </row>
    <row r="36" spans="1:22" x14ac:dyDescent="0.25">
      <c r="A36" s="78" t="s">
        <v>2458</v>
      </c>
      <c r="B36" s="78">
        <v>14</v>
      </c>
      <c r="C36" s="78" t="s">
        <v>2585</v>
      </c>
      <c r="D36" s="78">
        <v>1</v>
      </c>
      <c r="E36" s="78" t="s">
        <v>3126</v>
      </c>
      <c r="F36" s="78">
        <v>3</v>
      </c>
      <c r="G36" s="78"/>
      <c r="H36" s="78"/>
      <c r="I36" s="78" t="s">
        <v>10629</v>
      </c>
      <c r="J36" s="78">
        <v>1</v>
      </c>
      <c r="K36" s="78"/>
      <c r="L36" s="78"/>
      <c r="M36" s="78"/>
      <c r="N36" s="78"/>
      <c r="O36" s="78"/>
      <c r="P36" s="78"/>
      <c r="Q36" s="78"/>
      <c r="R36" s="78"/>
      <c r="S36" s="78"/>
      <c r="T36" s="78"/>
      <c r="U36" s="78"/>
      <c r="V36" s="78"/>
    </row>
    <row r="37" spans="1:22" x14ac:dyDescent="0.25">
      <c r="A37" s="78" t="s">
        <v>2556</v>
      </c>
      <c r="B37" s="78">
        <v>7</v>
      </c>
      <c r="C37" s="78" t="s">
        <v>3206</v>
      </c>
      <c r="D37" s="78">
        <v>1</v>
      </c>
      <c r="E37" s="78" t="s">
        <v>3206</v>
      </c>
      <c r="F37" s="78">
        <v>1</v>
      </c>
      <c r="G37" s="78"/>
      <c r="H37" s="78"/>
      <c r="I37" s="78" t="s">
        <v>2453</v>
      </c>
      <c r="J37" s="78">
        <v>1</v>
      </c>
      <c r="K37" s="78"/>
      <c r="L37" s="78"/>
      <c r="M37" s="78"/>
      <c r="N37" s="78"/>
      <c r="O37" s="78"/>
      <c r="P37" s="78"/>
      <c r="Q37" s="78"/>
      <c r="R37" s="78"/>
      <c r="S37" s="78"/>
      <c r="T37" s="78"/>
      <c r="U37" s="78"/>
      <c r="V37" s="78"/>
    </row>
    <row r="40" spans="1:22" ht="15" customHeight="1" x14ac:dyDescent="0.25">
      <c r="A40" s="13" t="s">
        <v>10651</v>
      </c>
      <c r="B40" s="13" t="s">
        <v>10579</v>
      </c>
      <c r="C40" s="13" t="s">
        <v>10652</v>
      </c>
      <c r="D40" s="13" t="s">
        <v>10582</v>
      </c>
      <c r="E40" s="13" t="s">
        <v>10653</v>
      </c>
      <c r="F40" s="13" t="s">
        <v>10584</v>
      </c>
      <c r="G40" s="13" t="s">
        <v>10654</v>
      </c>
      <c r="H40" s="13" t="s">
        <v>10586</v>
      </c>
      <c r="I40" s="13" t="s">
        <v>10655</v>
      </c>
      <c r="J40" s="13" t="s">
        <v>10588</v>
      </c>
      <c r="K40" s="13" t="s">
        <v>10656</v>
      </c>
      <c r="L40" s="13" t="s">
        <v>10590</v>
      </c>
      <c r="M40" s="13" t="s">
        <v>10657</v>
      </c>
      <c r="N40" s="13" t="s">
        <v>10593</v>
      </c>
      <c r="O40" s="13" t="s">
        <v>10658</v>
      </c>
      <c r="P40" s="13" t="s">
        <v>10595</v>
      </c>
      <c r="Q40" s="13" t="s">
        <v>10659</v>
      </c>
      <c r="R40" s="13" t="s">
        <v>10597</v>
      </c>
      <c r="S40" s="13" t="s">
        <v>10660</v>
      </c>
      <c r="T40" s="13" t="s">
        <v>10599</v>
      </c>
      <c r="U40" s="13" t="s">
        <v>10661</v>
      </c>
      <c r="V40" s="13" t="s">
        <v>10600</v>
      </c>
    </row>
    <row r="41" spans="1:22" x14ac:dyDescent="0.25">
      <c r="A41" s="86" t="s">
        <v>2440</v>
      </c>
      <c r="B41" s="86">
        <v>11</v>
      </c>
      <c r="C41" s="86" t="s">
        <v>2445</v>
      </c>
      <c r="D41" s="86">
        <v>63</v>
      </c>
      <c r="E41" s="86" t="s">
        <v>2445</v>
      </c>
      <c r="F41" s="86">
        <v>68</v>
      </c>
      <c r="G41" s="86" t="s">
        <v>2445</v>
      </c>
      <c r="H41" s="86">
        <v>40</v>
      </c>
      <c r="I41" s="86" t="s">
        <v>2445</v>
      </c>
      <c r="J41" s="86">
        <v>60</v>
      </c>
      <c r="K41" s="86" t="s">
        <v>2445</v>
      </c>
      <c r="L41" s="86">
        <v>36</v>
      </c>
      <c r="M41" s="86" t="s">
        <v>2470</v>
      </c>
      <c r="N41" s="86">
        <v>32</v>
      </c>
      <c r="O41" s="86" t="s">
        <v>2445</v>
      </c>
      <c r="P41" s="86">
        <v>11</v>
      </c>
      <c r="Q41" s="86" t="s">
        <v>2450</v>
      </c>
      <c r="R41" s="86">
        <v>9</v>
      </c>
      <c r="S41" s="86" t="s">
        <v>2466</v>
      </c>
      <c r="T41" s="86">
        <v>8</v>
      </c>
      <c r="U41" s="86" t="s">
        <v>2452</v>
      </c>
      <c r="V41" s="86">
        <v>4</v>
      </c>
    </row>
    <row r="42" spans="1:22" x14ac:dyDescent="0.25">
      <c r="A42" s="86" t="s">
        <v>2441</v>
      </c>
      <c r="B42" s="86">
        <v>20</v>
      </c>
      <c r="C42" s="86" t="s">
        <v>2448</v>
      </c>
      <c r="D42" s="86">
        <v>26</v>
      </c>
      <c r="E42" s="86" t="s">
        <v>2448</v>
      </c>
      <c r="F42" s="86">
        <v>34</v>
      </c>
      <c r="G42" s="86" t="s">
        <v>2448</v>
      </c>
      <c r="H42" s="86">
        <v>24</v>
      </c>
      <c r="I42" s="86" t="s">
        <v>2448</v>
      </c>
      <c r="J42" s="86">
        <v>38</v>
      </c>
      <c r="K42" s="86" t="s">
        <v>2458</v>
      </c>
      <c r="L42" s="86">
        <v>22</v>
      </c>
      <c r="M42" s="86" t="s">
        <v>2474</v>
      </c>
      <c r="N42" s="86">
        <v>32</v>
      </c>
      <c r="O42" s="86" t="s">
        <v>2481</v>
      </c>
      <c r="P42" s="86">
        <v>10</v>
      </c>
      <c r="Q42" s="86" t="s">
        <v>2445</v>
      </c>
      <c r="R42" s="86">
        <v>8</v>
      </c>
      <c r="S42" s="86" t="s">
        <v>2556</v>
      </c>
      <c r="T42" s="86">
        <v>6</v>
      </c>
      <c r="U42" s="86" t="s">
        <v>2462</v>
      </c>
      <c r="V42" s="86">
        <v>4</v>
      </c>
    </row>
    <row r="43" spans="1:22" x14ac:dyDescent="0.25">
      <c r="A43" s="86" t="s">
        <v>2442</v>
      </c>
      <c r="B43" s="86">
        <v>0</v>
      </c>
      <c r="C43" s="86" t="s">
        <v>2457</v>
      </c>
      <c r="D43" s="86">
        <v>23</v>
      </c>
      <c r="E43" s="86" t="s">
        <v>2449</v>
      </c>
      <c r="F43" s="86">
        <v>31</v>
      </c>
      <c r="G43" s="86" t="s">
        <v>2446</v>
      </c>
      <c r="H43" s="86">
        <v>19</v>
      </c>
      <c r="I43" s="86" t="s">
        <v>2454</v>
      </c>
      <c r="J43" s="86">
        <v>32</v>
      </c>
      <c r="K43" s="86" t="s">
        <v>2468</v>
      </c>
      <c r="L43" s="86">
        <v>19</v>
      </c>
      <c r="M43" s="86" t="s">
        <v>2475</v>
      </c>
      <c r="N43" s="86">
        <v>32</v>
      </c>
      <c r="O43" s="86" t="s">
        <v>2460</v>
      </c>
      <c r="P43" s="86">
        <v>8</v>
      </c>
      <c r="Q43" s="86" t="s">
        <v>2447</v>
      </c>
      <c r="R43" s="86">
        <v>7</v>
      </c>
      <c r="S43" s="86" t="s">
        <v>509</v>
      </c>
      <c r="T43" s="86">
        <v>4</v>
      </c>
      <c r="U43" s="86" t="s">
        <v>2453</v>
      </c>
      <c r="V43" s="86">
        <v>4</v>
      </c>
    </row>
    <row r="44" spans="1:22" x14ac:dyDescent="0.25">
      <c r="A44" s="86" t="s">
        <v>2443</v>
      </c>
      <c r="B44" s="86">
        <v>9274</v>
      </c>
      <c r="C44" s="86" t="s">
        <v>2452</v>
      </c>
      <c r="D44" s="86">
        <v>22</v>
      </c>
      <c r="E44" s="86" t="s">
        <v>2447</v>
      </c>
      <c r="F44" s="86">
        <v>30</v>
      </c>
      <c r="G44" s="86" t="s">
        <v>2449</v>
      </c>
      <c r="H44" s="86">
        <v>18</v>
      </c>
      <c r="I44" s="86" t="s">
        <v>2447</v>
      </c>
      <c r="J44" s="86">
        <v>31</v>
      </c>
      <c r="K44" s="86" t="s">
        <v>2447</v>
      </c>
      <c r="L44" s="86">
        <v>17</v>
      </c>
      <c r="M44" s="86" t="s">
        <v>2445</v>
      </c>
      <c r="N44" s="86">
        <v>23</v>
      </c>
      <c r="O44" s="86" t="s">
        <v>2451</v>
      </c>
      <c r="P44" s="86">
        <v>6</v>
      </c>
      <c r="Q44" s="86" t="s">
        <v>2446</v>
      </c>
      <c r="R44" s="86">
        <v>7</v>
      </c>
      <c r="S44" s="86" t="s">
        <v>2724</v>
      </c>
      <c r="T44" s="86">
        <v>4</v>
      </c>
      <c r="U44" s="86" t="s">
        <v>2456</v>
      </c>
      <c r="V44" s="86">
        <v>4</v>
      </c>
    </row>
    <row r="45" spans="1:22" x14ac:dyDescent="0.25">
      <c r="A45" s="86" t="s">
        <v>2444</v>
      </c>
      <c r="B45" s="86">
        <v>9305</v>
      </c>
      <c r="C45" s="86" t="s">
        <v>2446</v>
      </c>
      <c r="D45" s="86">
        <v>18</v>
      </c>
      <c r="E45" s="86" t="s">
        <v>2454</v>
      </c>
      <c r="F45" s="86">
        <v>29</v>
      </c>
      <c r="G45" s="86" t="s">
        <v>2447</v>
      </c>
      <c r="H45" s="86">
        <v>18</v>
      </c>
      <c r="I45" s="86" t="s">
        <v>2446</v>
      </c>
      <c r="J45" s="86">
        <v>31</v>
      </c>
      <c r="K45" s="86" t="s">
        <v>2446</v>
      </c>
      <c r="L45" s="86">
        <v>17</v>
      </c>
      <c r="M45" s="86" t="s">
        <v>2446</v>
      </c>
      <c r="N45" s="86">
        <v>23</v>
      </c>
      <c r="O45" s="86" t="s">
        <v>2452</v>
      </c>
      <c r="P45" s="86">
        <v>6</v>
      </c>
      <c r="Q45" s="86" t="s">
        <v>2552</v>
      </c>
      <c r="R45" s="86">
        <v>7</v>
      </c>
      <c r="S45" s="86" t="s">
        <v>2938</v>
      </c>
      <c r="T45" s="86">
        <v>2</v>
      </c>
      <c r="U45" s="86" t="s">
        <v>2451</v>
      </c>
      <c r="V45" s="86">
        <v>4</v>
      </c>
    </row>
    <row r="46" spans="1:22" x14ac:dyDescent="0.25">
      <c r="A46" s="86" t="s">
        <v>2445</v>
      </c>
      <c r="B46" s="86">
        <v>318</v>
      </c>
      <c r="C46" s="86" t="s">
        <v>301</v>
      </c>
      <c r="D46" s="86">
        <v>18</v>
      </c>
      <c r="E46" s="86" t="s">
        <v>2446</v>
      </c>
      <c r="F46" s="86">
        <v>28</v>
      </c>
      <c r="G46" s="86" t="s">
        <v>2453</v>
      </c>
      <c r="H46" s="86">
        <v>17</v>
      </c>
      <c r="I46" s="86" t="s">
        <v>2450</v>
      </c>
      <c r="J46" s="86">
        <v>30</v>
      </c>
      <c r="K46" s="86" t="s">
        <v>2485</v>
      </c>
      <c r="L46" s="86">
        <v>14</v>
      </c>
      <c r="M46" s="86" t="s">
        <v>2451</v>
      </c>
      <c r="N46" s="86">
        <v>23</v>
      </c>
      <c r="O46" s="86" t="s">
        <v>2468</v>
      </c>
      <c r="P46" s="86">
        <v>6</v>
      </c>
      <c r="Q46" s="86" t="s">
        <v>2449</v>
      </c>
      <c r="R46" s="86">
        <v>7</v>
      </c>
      <c r="S46" s="86" t="s">
        <v>2452</v>
      </c>
      <c r="T46" s="86">
        <v>2</v>
      </c>
      <c r="U46" s="86" t="s">
        <v>2457</v>
      </c>
      <c r="V46" s="86">
        <v>4</v>
      </c>
    </row>
    <row r="47" spans="1:22" x14ac:dyDescent="0.25">
      <c r="A47" s="86" t="s">
        <v>2446</v>
      </c>
      <c r="B47" s="86">
        <v>149</v>
      </c>
      <c r="C47" s="86" t="s">
        <v>2461</v>
      </c>
      <c r="D47" s="86">
        <v>16</v>
      </c>
      <c r="E47" s="86" t="s">
        <v>2450</v>
      </c>
      <c r="F47" s="86">
        <v>27</v>
      </c>
      <c r="G47" s="86" t="s">
        <v>528</v>
      </c>
      <c r="H47" s="86">
        <v>17</v>
      </c>
      <c r="I47" s="86" t="s">
        <v>2456</v>
      </c>
      <c r="J47" s="86">
        <v>29</v>
      </c>
      <c r="K47" s="86" t="s">
        <v>2497</v>
      </c>
      <c r="L47" s="86">
        <v>14</v>
      </c>
      <c r="M47" s="86" t="s">
        <v>2447</v>
      </c>
      <c r="N47" s="86">
        <v>22</v>
      </c>
      <c r="O47" s="86" t="s">
        <v>2478</v>
      </c>
      <c r="P47" s="86">
        <v>5</v>
      </c>
      <c r="Q47" s="86" t="s">
        <v>2448</v>
      </c>
      <c r="R47" s="86">
        <v>6</v>
      </c>
      <c r="S47" s="86" t="s">
        <v>2462</v>
      </c>
      <c r="T47" s="86">
        <v>2</v>
      </c>
      <c r="U47" s="86" t="s">
        <v>2445</v>
      </c>
      <c r="V47" s="86">
        <v>4</v>
      </c>
    </row>
    <row r="48" spans="1:22" x14ac:dyDescent="0.25">
      <c r="A48" s="86" t="s">
        <v>2447</v>
      </c>
      <c r="B48" s="86">
        <v>143</v>
      </c>
      <c r="C48" s="86" t="s">
        <v>2451</v>
      </c>
      <c r="D48" s="86">
        <v>15</v>
      </c>
      <c r="E48" s="86" t="s">
        <v>277</v>
      </c>
      <c r="F48" s="86">
        <v>25</v>
      </c>
      <c r="G48" s="86" t="s">
        <v>2456</v>
      </c>
      <c r="H48" s="86">
        <v>16</v>
      </c>
      <c r="I48" s="86" t="s">
        <v>2453</v>
      </c>
      <c r="J48" s="86">
        <v>28</v>
      </c>
      <c r="K48" s="86" t="s">
        <v>2498</v>
      </c>
      <c r="L48" s="86">
        <v>14</v>
      </c>
      <c r="M48" s="86" t="s">
        <v>2458</v>
      </c>
      <c r="N48" s="86">
        <v>22</v>
      </c>
      <c r="O48" s="86" t="s">
        <v>2528</v>
      </c>
      <c r="P48" s="86">
        <v>5</v>
      </c>
      <c r="Q48" s="86" t="s">
        <v>2455</v>
      </c>
      <c r="R48" s="86">
        <v>5</v>
      </c>
      <c r="S48" s="86" t="s">
        <v>2453</v>
      </c>
      <c r="T48" s="86">
        <v>2</v>
      </c>
      <c r="U48" s="86" t="s">
        <v>2523</v>
      </c>
      <c r="V48" s="86">
        <v>3</v>
      </c>
    </row>
    <row r="49" spans="1:22" x14ac:dyDescent="0.25">
      <c r="A49" s="86" t="s">
        <v>2448</v>
      </c>
      <c r="B49" s="86">
        <v>131</v>
      </c>
      <c r="C49" s="86" t="s">
        <v>2453</v>
      </c>
      <c r="D49" s="86">
        <v>15</v>
      </c>
      <c r="E49" s="86" t="s">
        <v>2486</v>
      </c>
      <c r="F49" s="86">
        <v>17</v>
      </c>
      <c r="G49" s="86" t="s">
        <v>2478</v>
      </c>
      <c r="H49" s="86">
        <v>15</v>
      </c>
      <c r="I49" s="86" t="s">
        <v>2449</v>
      </c>
      <c r="J49" s="86">
        <v>28</v>
      </c>
      <c r="K49" s="86" t="s">
        <v>2499</v>
      </c>
      <c r="L49" s="86">
        <v>14</v>
      </c>
      <c r="M49" s="86" t="s">
        <v>2480</v>
      </c>
      <c r="N49" s="86">
        <v>22</v>
      </c>
      <c r="O49" s="86" t="s">
        <v>2484</v>
      </c>
      <c r="P49" s="86">
        <v>5</v>
      </c>
      <c r="Q49" s="86" t="s">
        <v>528</v>
      </c>
      <c r="R49" s="86">
        <v>5</v>
      </c>
      <c r="S49" s="86" t="s">
        <v>2456</v>
      </c>
      <c r="T49" s="86">
        <v>2</v>
      </c>
      <c r="U49" s="86" t="s">
        <v>2653</v>
      </c>
      <c r="V49" s="86">
        <v>3</v>
      </c>
    </row>
    <row r="50" spans="1:22" x14ac:dyDescent="0.25">
      <c r="A50" s="86" t="s">
        <v>2449</v>
      </c>
      <c r="B50" s="86">
        <v>110</v>
      </c>
      <c r="C50" s="86" t="s">
        <v>2462</v>
      </c>
      <c r="D50" s="86">
        <v>14</v>
      </c>
      <c r="E50" s="86" t="s">
        <v>2476</v>
      </c>
      <c r="F50" s="86">
        <v>15</v>
      </c>
      <c r="G50" s="86" t="s">
        <v>2464</v>
      </c>
      <c r="H50" s="86">
        <v>14</v>
      </c>
      <c r="I50" s="86" t="s">
        <v>2451</v>
      </c>
      <c r="J50" s="86">
        <v>22</v>
      </c>
      <c r="K50" s="86" t="s">
        <v>2500</v>
      </c>
      <c r="L50" s="86">
        <v>14</v>
      </c>
      <c r="M50" s="86" t="s">
        <v>2455</v>
      </c>
      <c r="N50" s="86">
        <v>22</v>
      </c>
      <c r="O50" s="86" t="s">
        <v>2666</v>
      </c>
      <c r="P50" s="86">
        <v>5</v>
      </c>
      <c r="Q50" s="86" t="s">
        <v>2469</v>
      </c>
      <c r="R50" s="86">
        <v>5</v>
      </c>
      <c r="S50" s="86" t="s">
        <v>2479</v>
      </c>
      <c r="T50" s="86">
        <v>2</v>
      </c>
      <c r="U50" s="86" t="s">
        <v>2461</v>
      </c>
      <c r="V50" s="86">
        <v>3</v>
      </c>
    </row>
    <row r="53" spans="1:22" ht="15" customHeight="1" x14ac:dyDescent="0.25">
      <c r="A53" s="13" t="s">
        <v>10674</v>
      </c>
      <c r="B53" s="13" t="s">
        <v>10579</v>
      </c>
      <c r="C53" s="13" t="s">
        <v>10685</v>
      </c>
      <c r="D53" s="13" t="s">
        <v>10582</v>
      </c>
      <c r="E53" s="13" t="s">
        <v>10692</v>
      </c>
      <c r="F53" s="13" t="s">
        <v>10584</v>
      </c>
      <c r="G53" s="13" t="s">
        <v>10699</v>
      </c>
      <c r="H53" s="13" t="s">
        <v>10586</v>
      </c>
      <c r="I53" s="13" t="s">
        <v>10706</v>
      </c>
      <c r="J53" s="13" t="s">
        <v>10588</v>
      </c>
      <c r="K53" s="13" t="s">
        <v>10713</v>
      </c>
      <c r="L53" s="13" t="s">
        <v>10590</v>
      </c>
      <c r="M53" s="13" t="s">
        <v>10722</v>
      </c>
      <c r="N53" s="13" t="s">
        <v>10593</v>
      </c>
      <c r="O53" s="13" t="s">
        <v>10729</v>
      </c>
      <c r="P53" s="13" t="s">
        <v>10595</v>
      </c>
      <c r="Q53" s="13" t="s">
        <v>10739</v>
      </c>
      <c r="R53" s="13" t="s">
        <v>10597</v>
      </c>
      <c r="S53" s="13" t="s">
        <v>10746</v>
      </c>
      <c r="T53" s="13" t="s">
        <v>10599</v>
      </c>
      <c r="U53" s="13" t="s">
        <v>10754</v>
      </c>
      <c r="V53" s="13" t="s">
        <v>10600</v>
      </c>
    </row>
    <row r="54" spans="1:22" x14ac:dyDescent="0.25">
      <c r="A54" s="86" t="s">
        <v>10675</v>
      </c>
      <c r="B54" s="86">
        <v>137</v>
      </c>
      <c r="C54" s="86" t="s">
        <v>10686</v>
      </c>
      <c r="D54" s="86">
        <v>14</v>
      </c>
      <c r="E54" s="86" t="s">
        <v>10675</v>
      </c>
      <c r="F54" s="86">
        <v>24</v>
      </c>
      <c r="G54" s="86" t="s">
        <v>10675</v>
      </c>
      <c r="H54" s="86">
        <v>18</v>
      </c>
      <c r="I54" s="86" t="s">
        <v>10675</v>
      </c>
      <c r="J54" s="86">
        <v>31</v>
      </c>
      <c r="K54" s="86" t="s">
        <v>10675</v>
      </c>
      <c r="L54" s="86">
        <v>17</v>
      </c>
      <c r="M54" s="86" t="s">
        <v>10684</v>
      </c>
      <c r="N54" s="86">
        <v>32</v>
      </c>
      <c r="O54" s="86" t="s">
        <v>10730</v>
      </c>
      <c r="P54" s="86">
        <v>5</v>
      </c>
      <c r="Q54" s="86" t="s">
        <v>10675</v>
      </c>
      <c r="R54" s="86">
        <v>7</v>
      </c>
      <c r="S54" s="86" t="s">
        <v>10747</v>
      </c>
      <c r="T54" s="86">
        <v>6</v>
      </c>
      <c r="U54" s="86" t="s">
        <v>10678</v>
      </c>
      <c r="V54" s="86">
        <v>4</v>
      </c>
    </row>
    <row r="55" spans="1:22" x14ac:dyDescent="0.25">
      <c r="A55" s="86" t="s">
        <v>10676</v>
      </c>
      <c r="B55" s="86">
        <v>76</v>
      </c>
      <c r="C55" s="86" t="s">
        <v>10678</v>
      </c>
      <c r="D55" s="86">
        <v>14</v>
      </c>
      <c r="E55" s="86" t="s">
        <v>10683</v>
      </c>
      <c r="F55" s="86">
        <v>19</v>
      </c>
      <c r="G55" s="86" t="s">
        <v>10676</v>
      </c>
      <c r="H55" s="86">
        <v>16</v>
      </c>
      <c r="I55" s="86" t="s">
        <v>10676</v>
      </c>
      <c r="J55" s="86">
        <v>28</v>
      </c>
      <c r="K55" s="86" t="s">
        <v>10714</v>
      </c>
      <c r="L55" s="86">
        <v>14</v>
      </c>
      <c r="M55" s="86" t="s">
        <v>10680</v>
      </c>
      <c r="N55" s="86">
        <v>22</v>
      </c>
      <c r="O55" s="86" t="s">
        <v>10731</v>
      </c>
      <c r="P55" s="86">
        <v>5</v>
      </c>
      <c r="Q55" s="86" t="s">
        <v>10677</v>
      </c>
      <c r="R55" s="86">
        <v>7</v>
      </c>
      <c r="S55" s="86" t="s">
        <v>10748</v>
      </c>
      <c r="T55" s="86">
        <v>2</v>
      </c>
      <c r="U55" s="86" t="s">
        <v>10682</v>
      </c>
      <c r="V55" s="86">
        <v>4</v>
      </c>
    </row>
    <row r="56" spans="1:22" x14ac:dyDescent="0.25">
      <c r="A56" s="86" t="s">
        <v>10677</v>
      </c>
      <c r="B56" s="86">
        <v>55</v>
      </c>
      <c r="C56" s="86" t="s">
        <v>10676</v>
      </c>
      <c r="D56" s="86">
        <v>14</v>
      </c>
      <c r="E56" s="86" t="s">
        <v>10677</v>
      </c>
      <c r="F56" s="86">
        <v>14</v>
      </c>
      <c r="G56" s="86" t="s">
        <v>10697</v>
      </c>
      <c r="H56" s="86">
        <v>12</v>
      </c>
      <c r="I56" s="86" t="s">
        <v>10689</v>
      </c>
      <c r="J56" s="86">
        <v>16</v>
      </c>
      <c r="K56" s="86" t="s">
        <v>10680</v>
      </c>
      <c r="L56" s="86">
        <v>14</v>
      </c>
      <c r="M56" s="86" t="s">
        <v>10675</v>
      </c>
      <c r="N56" s="86">
        <v>22</v>
      </c>
      <c r="O56" s="86" t="s">
        <v>10732</v>
      </c>
      <c r="P56" s="86">
        <v>5</v>
      </c>
      <c r="Q56" s="86" t="s">
        <v>10740</v>
      </c>
      <c r="R56" s="86">
        <v>5</v>
      </c>
      <c r="S56" s="86" t="s">
        <v>10749</v>
      </c>
      <c r="T56" s="86">
        <v>2</v>
      </c>
      <c r="U56" s="86" t="s">
        <v>10676</v>
      </c>
      <c r="V56" s="86">
        <v>4</v>
      </c>
    </row>
    <row r="57" spans="1:22" x14ac:dyDescent="0.25">
      <c r="A57" s="86" t="s">
        <v>10678</v>
      </c>
      <c r="B57" s="86">
        <v>49</v>
      </c>
      <c r="C57" s="86" t="s">
        <v>10682</v>
      </c>
      <c r="D57" s="86">
        <v>13</v>
      </c>
      <c r="E57" s="86" t="s">
        <v>10693</v>
      </c>
      <c r="F57" s="86">
        <v>12</v>
      </c>
      <c r="G57" s="86" t="s">
        <v>10681</v>
      </c>
      <c r="H57" s="86">
        <v>9</v>
      </c>
      <c r="I57" s="86" t="s">
        <v>10707</v>
      </c>
      <c r="J57" s="86">
        <v>15</v>
      </c>
      <c r="K57" s="86" t="s">
        <v>10715</v>
      </c>
      <c r="L57" s="86">
        <v>14</v>
      </c>
      <c r="M57" s="86" t="s">
        <v>10723</v>
      </c>
      <c r="N57" s="86">
        <v>22</v>
      </c>
      <c r="O57" s="86" t="s">
        <v>10733</v>
      </c>
      <c r="P57" s="86">
        <v>5</v>
      </c>
      <c r="Q57" s="86" t="s">
        <v>10681</v>
      </c>
      <c r="R57" s="86">
        <v>5</v>
      </c>
      <c r="S57" s="86" t="s">
        <v>10678</v>
      </c>
      <c r="T57" s="86">
        <v>2</v>
      </c>
      <c r="U57" s="86" t="s">
        <v>10755</v>
      </c>
      <c r="V57" s="86">
        <v>4</v>
      </c>
    </row>
    <row r="58" spans="1:22" x14ac:dyDescent="0.25">
      <c r="A58" s="86" t="s">
        <v>10679</v>
      </c>
      <c r="B58" s="86">
        <v>49</v>
      </c>
      <c r="C58" s="86" t="s">
        <v>10687</v>
      </c>
      <c r="D58" s="86">
        <v>13</v>
      </c>
      <c r="E58" s="86" t="s">
        <v>10694</v>
      </c>
      <c r="F58" s="86">
        <v>11</v>
      </c>
      <c r="G58" s="86" t="s">
        <v>10700</v>
      </c>
      <c r="H58" s="86">
        <v>7</v>
      </c>
      <c r="I58" s="86" t="s">
        <v>10695</v>
      </c>
      <c r="J58" s="86">
        <v>14</v>
      </c>
      <c r="K58" s="86" t="s">
        <v>10716</v>
      </c>
      <c r="L58" s="86">
        <v>14</v>
      </c>
      <c r="M58" s="86" t="s">
        <v>10724</v>
      </c>
      <c r="N58" s="86">
        <v>22</v>
      </c>
      <c r="O58" s="86" t="s">
        <v>10734</v>
      </c>
      <c r="P58" s="86">
        <v>5</v>
      </c>
      <c r="Q58" s="86" t="s">
        <v>10741</v>
      </c>
      <c r="R58" s="86">
        <v>4</v>
      </c>
      <c r="S58" s="86" t="s">
        <v>10682</v>
      </c>
      <c r="T58" s="86">
        <v>2</v>
      </c>
      <c r="U58" s="86" t="s">
        <v>10686</v>
      </c>
      <c r="V58" s="86">
        <v>4</v>
      </c>
    </row>
    <row r="59" spans="1:22" x14ac:dyDescent="0.25">
      <c r="A59" s="86" t="s">
        <v>10680</v>
      </c>
      <c r="B59" s="86">
        <v>45</v>
      </c>
      <c r="C59" s="86" t="s">
        <v>10688</v>
      </c>
      <c r="D59" s="86">
        <v>13</v>
      </c>
      <c r="E59" s="86" t="s">
        <v>10695</v>
      </c>
      <c r="F59" s="86">
        <v>11</v>
      </c>
      <c r="G59" s="86" t="s">
        <v>10701</v>
      </c>
      <c r="H59" s="86">
        <v>7</v>
      </c>
      <c r="I59" s="86" t="s">
        <v>10708</v>
      </c>
      <c r="J59" s="86">
        <v>13</v>
      </c>
      <c r="K59" s="86" t="s">
        <v>10717</v>
      </c>
      <c r="L59" s="86">
        <v>14</v>
      </c>
      <c r="M59" s="86" t="s">
        <v>10725</v>
      </c>
      <c r="N59" s="86">
        <v>22</v>
      </c>
      <c r="O59" s="86" t="s">
        <v>10678</v>
      </c>
      <c r="P59" s="86">
        <v>5</v>
      </c>
      <c r="Q59" s="86" t="s">
        <v>10742</v>
      </c>
      <c r="R59" s="86">
        <v>4</v>
      </c>
      <c r="S59" s="86" t="s">
        <v>10676</v>
      </c>
      <c r="T59" s="86">
        <v>2</v>
      </c>
      <c r="U59" s="86" t="s">
        <v>10756</v>
      </c>
      <c r="V59" s="86">
        <v>4</v>
      </c>
    </row>
    <row r="60" spans="1:22" x14ac:dyDescent="0.25">
      <c r="A60" s="86" t="s">
        <v>10681</v>
      </c>
      <c r="B60" s="86">
        <v>40</v>
      </c>
      <c r="C60" s="86" t="s">
        <v>10675</v>
      </c>
      <c r="D60" s="86">
        <v>12</v>
      </c>
      <c r="E60" s="86" t="s">
        <v>10696</v>
      </c>
      <c r="F60" s="86">
        <v>11</v>
      </c>
      <c r="G60" s="86" t="s">
        <v>10702</v>
      </c>
      <c r="H60" s="86">
        <v>7</v>
      </c>
      <c r="I60" s="86" t="s">
        <v>10709</v>
      </c>
      <c r="J60" s="86">
        <v>13</v>
      </c>
      <c r="K60" s="86" t="s">
        <v>10718</v>
      </c>
      <c r="L60" s="86">
        <v>14</v>
      </c>
      <c r="M60" s="86" t="s">
        <v>10726</v>
      </c>
      <c r="N60" s="86">
        <v>22</v>
      </c>
      <c r="O60" s="86" t="s">
        <v>10735</v>
      </c>
      <c r="P60" s="86">
        <v>5</v>
      </c>
      <c r="Q60" s="86" t="s">
        <v>10743</v>
      </c>
      <c r="R60" s="86">
        <v>3</v>
      </c>
      <c r="S60" s="86" t="s">
        <v>10750</v>
      </c>
      <c r="T60" s="86">
        <v>2</v>
      </c>
      <c r="U60" s="86" t="s">
        <v>10757</v>
      </c>
      <c r="V60" s="86">
        <v>3</v>
      </c>
    </row>
    <row r="61" spans="1:22" x14ac:dyDescent="0.25">
      <c r="A61" s="86" t="s">
        <v>10682</v>
      </c>
      <c r="B61" s="86">
        <v>40</v>
      </c>
      <c r="C61" s="86" t="s">
        <v>10689</v>
      </c>
      <c r="D61" s="86">
        <v>9</v>
      </c>
      <c r="E61" s="86" t="s">
        <v>10681</v>
      </c>
      <c r="F61" s="86">
        <v>10</v>
      </c>
      <c r="G61" s="86" t="s">
        <v>10703</v>
      </c>
      <c r="H61" s="86">
        <v>7</v>
      </c>
      <c r="I61" s="86" t="s">
        <v>10710</v>
      </c>
      <c r="J61" s="86">
        <v>13</v>
      </c>
      <c r="K61" s="86" t="s">
        <v>10719</v>
      </c>
      <c r="L61" s="86">
        <v>14</v>
      </c>
      <c r="M61" s="86" t="s">
        <v>10727</v>
      </c>
      <c r="N61" s="86">
        <v>22</v>
      </c>
      <c r="O61" s="86" t="s">
        <v>10736</v>
      </c>
      <c r="P61" s="86">
        <v>5</v>
      </c>
      <c r="Q61" s="86" t="s">
        <v>10744</v>
      </c>
      <c r="R61" s="86">
        <v>3</v>
      </c>
      <c r="S61" s="86" t="s">
        <v>10751</v>
      </c>
      <c r="T61" s="86">
        <v>2</v>
      </c>
      <c r="U61" s="86" t="s">
        <v>10758</v>
      </c>
      <c r="V61" s="86">
        <v>3</v>
      </c>
    </row>
    <row r="62" spans="1:22" x14ac:dyDescent="0.25">
      <c r="A62" s="86" t="s">
        <v>10683</v>
      </c>
      <c r="B62" s="86">
        <v>37</v>
      </c>
      <c r="C62" s="86" t="s">
        <v>10690</v>
      </c>
      <c r="D62" s="86">
        <v>8</v>
      </c>
      <c r="E62" s="86" t="s">
        <v>10697</v>
      </c>
      <c r="F62" s="86">
        <v>10</v>
      </c>
      <c r="G62" s="86" t="s">
        <v>10704</v>
      </c>
      <c r="H62" s="86">
        <v>6</v>
      </c>
      <c r="I62" s="86" t="s">
        <v>10711</v>
      </c>
      <c r="J62" s="86">
        <v>13</v>
      </c>
      <c r="K62" s="86" t="s">
        <v>10720</v>
      </c>
      <c r="L62" s="86">
        <v>14</v>
      </c>
      <c r="M62" s="86" t="s">
        <v>10679</v>
      </c>
      <c r="N62" s="86">
        <v>22</v>
      </c>
      <c r="O62" s="86" t="s">
        <v>10737</v>
      </c>
      <c r="P62" s="86">
        <v>5</v>
      </c>
      <c r="Q62" s="86" t="s">
        <v>10680</v>
      </c>
      <c r="R62" s="86">
        <v>3</v>
      </c>
      <c r="S62" s="86" t="s">
        <v>10752</v>
      </c>
      <c r="T62" s="86">
        <v>2</v>
      </c>
      <c r="U62" s="86" t="s">
        <v>10759</v>
      </c>
      <c r="V62" s="86">
        <v>3</v>
      </c>
    </row>
    <row r="63" spans="1:22" x14ac:dyDescent="0.25">
      <c r="A63" s="86" t="s">
        <v>10684</v>
      </c>
      <c r="B63" s="86">
        <v>34</v>
      </c>
      <c r="C63" s="86" t="s">
        <v>10691</v>
      </c>
      <c r="D63" s="86">
        <v>8</v>
      </c>
      <c r="E63" s="86" t="s">
        <v>10698</v>
      </c>
      <c r="F63" s="86">
        <v>10</v>
      </c>
      <c r="G63" s="86" t="s">
        <v>10705</v>
      </c>
      <c r="H63" s="86">
        <v>6</v>
      </c>
      <c r="I63" s="86" t="s">
        <v>10712</v>
      </c>
      <c r="J63" s="86">
        <v>13</v>
      </c>
      <c r="K63" s="86" t="s">
        <v>10721</v>
      </c>
      <c r="L63" s="86">
        <v>14</v>
      </c>
      <c r="M63" s="86" t="s">
        <v>10728</v>
      </c>
      <c r="N63" s="86">
        <v>22</v>
      </c>
      <c r="O63" s="86" t="s">
        <v>10738</v>
      </c>
      <c r="P63" s="86">
        <v>5</v>
      </c>
      <c r="Q63" s="86" t="s">
        <v>10745</v>
      </c>
      <c r="R63" s="86">
        <v>3</v>
      </c>
      <c r="S63" s="86" t="s">
        <v>10753</v>
      </c>
      <c r="T63" s="86">
        <v>2</v>
      </c>
      <c r="U63" s="86"/>
      <c r="V63" s="86"/>
    </row>
    <row r="66" spans="1:22" ht="15" customHeight="1" x14ac:dyDescent="0.25">
      <c r="A66" s="13" t="s">
        <v>10772</v>
      </c>
      <c r="B66" s="13" t="s">
        <v>10579</v>
      </c>
      <c r="C66" s="13" t="s">
        <v>10774</v>
      </c>
      <c r="D66" s="13" t="s">
        <v>10582</v>
      </c>
      <c r="E66" s="13" t="s">
        <v>10775</v>
      </c>
      <c r="F66" s="13" t="s">
        <v>10584</v>
      </c>
      <c r="G66" s="13" t="s">
        <v>10778</v>
      </c>
      <c r="H66" s="13" t="s">
        <v>10586</v>
      </c>
      <c r="I66" s="13" t="s">
        <v>10780</v>
      </c>
      <c r="J66" s="13" t="s">
        <v>10588</v>
      </c>
      <c r="K66" s="78" t="s">
        <v>10782</v>
      </c>
      <c r="L66" s="78" t="s">
        <v>10590</v>
      </c>
      <c r="M66" s="78" t="s">
        <v>10784</v>
      </c>
      <c r="N66" s="78" t="s">
        <v>10593</v>
      </c>
      <c r="O66" s="78" t="s">
        <v>10786</v>
      </c>
      <c r="P66" s="78" t="s">
        <v>10595</v>
      </c>
      <c r="Q66" s="78" t="s">
        <v>10788</v>
      </c>
      <c r="R66" s="78" t="s">
        <v>10597</v>
      </c>
      <c r="S66" s="78" t="s">
        <v>10790</v>
      </c>
      <c r="T66" s="78" t="s">
        <v>10599</v>
      </c>
      <c r="U66" s="78" t="s">
        <v>10792</v>
      </c>
      <c r="V66" s="78" t="s">
        <v>10600</v>
      </c>
    </row>
    <row r="67" spans="1:22" x14ac:dyDescent="0.25">
      <c r="A67" s="78" t="s">
        <v>290</v>
      </c>
      <c r="B67" s="78">
        <v>7</v>
      </c>
      <c r="C67" s="78" t="s">
        <v>281</v>
      </c>
      <c r="D67" s="78">
        <v>1</v>
      </c>
      <c r="E67" s="78" t="s">
        <v>290</v>
      </c>
      <c r="F67" s="78">
        <v>4</v>
      </c>
      <c r="G67" s="78" t="s">
        <v>290</v>
      </c>
      <c r="H67" s="78">
        <v>3</v>
      </c>
      <c r="I67" s="78" t="s">
        <v>281</v>
      </c>
      <c r="J67" s="78">
        <v>1</v>
      </c>
      <c r="K67" s="78"/>
      <c r="L67" s="78"/>
      <c r="M67" s="78"/>
      <c r="N67" s="78"/>
      <c r="O67" s="78"/>
      <c r="P67" s="78"/>
      <c r="Q67" s="78"/>
      <c r="R67" s="78"/>
      <c r="S67" s="78"/>
      <c r="T67" s="78"/>
      <c r="U67" s="78"/>
      <c r="V67" s="78"/>
    </row>
    <row r="68" spans="1:22" x14ac:dyDescent="0.25">
      <c r="A68" s="78" t="s">
        <v>281</v>
      </c>
      <c r="B68" s="78">
        <v>3</v>
      </c>
      <c r="C68" s="78"/>
      <c r="D68" s="78"/>
      <c r="E68" s="78" t="s">
        <v>302</v>
      </c>
      <c r="F68" s="78">
        <v>1</v>
      </c>
      <c r="G68" s="78" t="s">
        <v>287</v>
      </c>
      <c r="H68" s="78">
        <v>2</v>
      </c>
      <c r="I68" s="78"/>
      <c r="J68" s="78"/>
      <c r="K68" s="78"/>
      <c r="L68" s="78"/>
      <c r="M68" s="78"/>
      <c r="N68" s="78"/>
      <c r="O68" s="78"/>
      <c r="P68" s="78"/>
      <c r="Q68" s="78"/>
      <c r="R68" s="78"/>
      <c r="S68" s="78"/>
      <c r="T68" s="78"/>
      <c r="U68" s="78"/>
      <c r="V68" s="78"/>
    </row>
    <row r="69" spans="1:22" x14ac:dyDescent="0.25">
      <c r="A69" s="78" t="s">
        <v>287</v>
      </c>
      <c r="B69" s="78">
        <v>2</v>
      </c>
      <c r="C69" s="78"/>
      <c r="D69" s="78"/>
      <c r="E69" s="78" t="s">
        <v>281</v>
      </c>
      <c r="F69" s="78">
        <v>1</v>
      </c>
      <c r="G69" s="78"/>
      <c r="H69" s="78"/>
      <c r="I69" s="78"/>
      <c r="J69" s="78"/>
      <c r="K69" s="78"/>
      <c r="L69" s="78"/>
      <c r="M69" s="78"/>
      <c r="N69" s="78"/>
      <c r="O69" s="78"/>
      <c r="P69" s="78"/>
      <c r="Q69" s="78"/>
      <c r="R69" s="78"/>
      <c r="S69" s="78"/>
      <c r="T69" s="78"/>
      <c r="U69" s="78"/>
      <c r="V69" s="78"/>
    </row>
    <row r="70" spans="1:22" x14ac:dyDescent="0.25">
      <c r="A70" s="78" t="s">
        <v>302</v>
      </c>
      <c r="B70" s="78">
        <v>1</v>
      </c>
      <c r="C70" s="78"/>
      <c r="D70" s="78"/>
      <c r="E70" s="78"/>
      <c r="F70" s="78"/>
      <c r="G70" s="78"/>
      <c r="H70" s="78"/>
      <c r="I70" s="78"/>
      <c r="J70" s="78"/>
      <c r="K70" s="78"/>
      <c r="L70" s="78"/>
      <c r="M70" s="78"/>
      <c r="N70" s="78"/>
      <c r="O70" s="78"/>
      <c r="P70" s="78"/>
      <c r="Q70" s="78"/>
      <c r="R70" s="78"/>
      <c r="S70" s="78"/>
      <c r="T70" s="78"/>
      <c r="U70" s="78"/>
      <c r="V70" s="78"/>
    </row>
    <row r="73" spans="1:22" ht="15" customHeight="1" x14ac:dyDescent="0.25">
      <c r="A73" s="13" t="s">
        <v>10773</v>
      </c>
      <c r="B73" s="13" t="s">
        <v>10579</v>
      </c>
      <c r="C73" s="13" t="s">
        <v>10776</v>
      </c>
      <c r="D73" s="13" t="s">
        <v>10582</v>
      </c>
      <c r="E73" s="13" t="s">
        <v>10777</v>
      </c>
      <c r="F73" s="13" t="s">
        <v>10584</v>
      </c>
      <c r="G73" s="13" t="s">
        <v>10779</v>
      </c>
      <c r="H73" s="13" t="s">
        <v>10586</v>
      </c>
      <c r="I73" s="13" t="s">
        <v>10781</v>
      </c>
      <c r="J73" s="13" t="s">
        <v>10588</v>
      </c>
      <c r="K73" s="13" t="s">
        <v>10783</v>
      </c>
      <c r="L73" s="13" t="s">
        <v>10590</v>
      </c>
      <c r="M73" s="13" t="s">
        <v>10785</v>
      </c>
      <c r="N73" s="13" t="s">
        <v>10593</v>
      </c>
      <c r="O73" s="13" t="s">
        <v>10787</v>
      </c>
      <c r="P73" s="13" t="s">
        <v>10595</v>
      </c>
      <c r="Q73" s="13" t="s">
        <v>10789</v>
      </c>
      <c r="R73" s="13" t="s">
        <v>10597</v>
      </c>
      <c r="S73" s="13" t="s">
        <v>10791</v>
      </c>
      <c r="T73" s="13" t="s">
        <v>10599</v>
      </c>
      <c r="U73" s="13" t="s">
        <v>10793</v>
      </c>
      <c r="V73" s="13" t="s">
        <v>10600</v>
      </c>
    </row>
    <row r="74" spans="1:22" x14ac:dyDescent="0.25">
      <c r="A74" s="78" t="s">
        <v>277</v>
      </c>
      <c r="B74" s="78">
        <v>56</v>
      </c>
      <c r="C74" s="78" t="s">
        <v>277</v>
      </c>
      <c r="D74" s="78">
        <v>11</v>
      </c>
      <c r="E74" s="78" t="s">
        <v>277</v>
      </c>
      <c r="F74" s="78">
        <v>25</v>
      </c>
      <c r="G74" s="78" t="s">
        <v>277</v>
      </c>
      <c r="H74" s="78">
        <v>7</v>
      </c>
      <c r="I74" s="78" t="s">
        <v>277</v>
      </c>
      <c r="J74" s="78">
        <v>6</v>
      </c>
      <c r="K74" s="78" t="s">
        <v>277</v>
      </c>
      <c r="L74" s="78">
        <v>2</v>
      </c>
      <c r="M74" s="78" t="s">
        <v>277</v>
      </c>
      <c r="N74" s="78">
        <v>1</v>
      </c>
      <c r="O74" s="78" t="s">
        <v>277</v>
      </c>
      <c r="P74" s="78">
        <v>2</v>
      </c>
      <c r="Q74" s="78" t="s">
        <v>272</v>
      </c>
      <c r="R74" s="78">
        <v>1</v>
      </c>
      <c r="S74" s="78" t="s">
        <v>293</v>
      </c>
      <c r="T74" s="78">
        <v>2</v>
      </c>
      <c r="U74" s="78" t="s">
        <v>277</v>
      </c>
      <c r="V74" s="78">
        <v>1</v>
      </c>
    </row>
    <row r="75" spans="1:22" x14ac:dyDescent="0.25">
      <c r="A75" s="78" t="s">
        <v>272</v>
      </c>
      <c r="B75" s="78">
        <v>16</v>
      </c>
      <c r="C75" s="78" t="s">
        <v>300</v>
      </c>
      <c r="D75" s="78">
        <v>6</v>
      </c>
      <c r="E75" s="78" t="s">
        <v>272</v>
      </c>
      <c r="F75" s="78">
        <v>11</v>
      </c>
      <c r="G75" s="78" t="s">
        <v>292</v>
      </c>
      <c r="H75" s="78">
        <v>2</v>
      </c>
      <c r="I75" s="78" t="s">
        <v>304</v>
      </c>
      <c r="J75" s="78">
        <v>3</v>
      </c>
      <c r="K75" s="78"/>
      <c r="L75" s="78"/>
      <c r="M75" s="78"/>
      <c r="N75" s="78"/>
      <c r="O75" s="78" t="s">
        <v>294</v>
      </c>
      <c r="P75" s="78">
        <v>1</v>
      </c>
      <c r="Q75" s="78" t="s">
        <v>277</v>
      </c>
      <c r="R75" s="78">
        <v>1</v>
      </c>
      <c r="S75" s="78"/>
      <c r="T75" s="78"/>
      <c r="U75" s="78"/>
      <c r="V75" s="78"/>
    </row>
    <row r="76" spans="1:22" x14ac:dyDescent="0.25">
      <c r="A76" s="78" t="s">
        <v>292</v>
      </c>
      <c r="B76" s="78">
        <v>14</v>
      </c>
      <c r="C76" s="78" t="s">
        <v>301</v>
      </c>
      <c r="D76" s="78">
        <v>5</v>
      </c>
      <c r="E76" s="78" t="s">
        <v>294</v>
      </c>
      <c r="F76" s="78">
        <v>9</v>
      </c>
      <c r="G76" s="78" t="s">
        <v>289</v>
      </c>
      <c r="H76" s="78">
        <v>2</v>
      </c>
      <c r="I76" s="78" t="s">
        <v>272</v>
      </c>
      <c r="J76" s="78">
        <v>2</v>
      </c>
      <c r="K76" s="78"/>
      <c r="L76" s="78"/>
      <c r="M76" s="78"/>
      <c r="N76" s="78"/>
      <c r="O76" s="78"/>
      <c r="P76" s="78"/>
      <c r="Q76" s="78"/>
      <c r="R76" s="78"/>
      <c r="S76" s="78"/>
      <c r="T76" s="78"/>
      <c r="U76" s="78"/>
      <c r="V76" s="78"/>
    </row>
    <row r="77" spans="1:22" x14ac:dyDescent="0.25">
      <c r="A77" s="78" t="s">
        <v>294</v>
      </c>
      <c r="B77" s="78">
        <v>14</v>
      </c>
      <c r="C77" s="78" t="s">
        <v>289</v>
      </c>
      <c r="D77" s="78">
        <v>4</v>
      </c>
      <c r="E77" s="78" t="s">
        <v>292</v>
      </c>
      <c r="F77" s="78">
        <v>7</v>
      </c>
      <c r="G77" s="78" t="s">
        <v>294</v>
      </c>
      <c r="H77" s="78">
        <v>2</v>
      </c>
      <c r="I77" s="78" t="s">
        <v>300</v>
      </c>
      <c r="J77" s="78">
        <v>2</v>
      </c>
      <c r="K77" s="78"/>
      <c r="L77" s="78"/>
      <c r="M77" s="78"/>
      <c r="N77" s="78"/>
      <c r="O77" s="78"/>
      <c r="P77" s="78"/>
      <c r="Q77" s="78"/>
      <c r="R77" s="78"/>
      <c r="S77" s="78"/>
      <c r="T77" s="78"/>
      <c r="U77" s="78"/>
      <c r="V77" s="78"/>
    </row>
    <row r="78" spans="1:22" x14ac:dyDescent="0.25">
      <c r="A78" s="78" t="s">
        <v>301</v>
      </c>
      <c r="B78" s="78">
        <v>12</v>
      </c>
      <c r="C78" s="78" t="s">
        <v>299</v>
      </c>
      <c r="D78" s="78">
        <v>4</v>
      </c>
      <c r="E78" s="78" t="s">
        <v>290</v>
      </c>
      <c r="F78" s="78">
        <v>7</v>
      </c>
      <c r="G78" s="78" t="s">
        <v>301</v>
      </c>
      <c r="H78" s="78">
        <v>2</v>
      </c>
      <c r="I78" s="78" t="s">
        <v>292</v>
      </c>
      <c r="J78" s="78">
        <v>2</v>
      </c>
      <c r="K78" s="78"/>
      <c r="L78" s="78"/>
      <c r="M78" s="78"/>
      <c r="N78" s="78"/>
      <c r="O78" s="78"/>
      <c r="P78" s="78"/>
      <c r="Q78" s="78"/>
      <c r="R78" s="78"/>
      <c r="S78" s="78"/>
      <c r="T78" s="78"/>
      <c r="U78" s="78"/>
      <c r="V78" s="78"/>
    </row>
    <row r="79" spans="1:22" x14ac:dyDescent="0.25">
      <c r="A79" s="78" t="s">
        <v>290</v>
      </c>
      <c r="B79" s="78">
        <v>11</v>
      </c>
      <c r="C79" s="78" t="s">
        <v>292</v>
      </c>
      <c r="D79" s="78">
        <v>3</v>
      </c>
      <c r="E79" s="78" t="s">
        <v>295</v>
      </c>
      <c r="F79" s="78">
        <v>6</v>
      </c>
      <c r="G79" s="78" t="s">
        <v>290</v>
      </c>
      <c r="H79" s="78">
        <v>2</v>
      </c>
      <c r="I79" s="78" t="s">
        <v>278</v>
      </c>
      <c r="J79" s="78">
        <v>1</v>
      </c>
      <c r="K79" s="78"/>
      <c r="L79" s="78"/>
      <c r="M79" s="78"/>
      <c r="N79" s="78"/>
      <c r="O79" s="78"/>
      <c r="P79" s="78"/>
      <c r="Q79" s="78"/>
      <c r="R79" s="78"/>
      <c r="S79" s="78"/>
      <c r="T79" s="78"/>
      <c r="U79" s="78"/>
      <c r="V79" s="78"/>
    </row>
    <row r="80" spans="1:22" x14ac:dyDescent="0.25">
      <c r="A80" s="78" t="s">
        <v>300</v>
      </c>
      <c r="B80" s="78">
        <v>11</v>
      </c>
      <c r="C80" s="78" t="s">
        <v>298</v>
      </c>
      <c r="D80" s="78">
        <v>3</v>
      </c>
      <c r="E80" s="78" t="s">
        <v>288</v>
      </c>
      <c r="F80" s="78">
        <v>4</v>
      </c>
      <c r="G80" s="78" t="s">
        <v>282</v>
      </c>
      <c r="H80" s="78">
        <v>2</v>
      </c>
      <c r="I80" s="78" t="s">
        <v>308</v>
      </c>
      <c r="J80" s="78">
        <v>1</v>
      </c>
      <c r="K80" s="78"/>
      <c r="L80" s="78"/>
      <c r="M80" s="78"/>
      <c r="N80" s="78"/>
      <c r="O80" s="78"/>
      <c r="P80" s="78"/>
      <c r="Q80" s="78"/>
      <c r="R80" s="78"/>
      <c r="S80" s="78"/>
      <c r="T80" s="78"/>
      <c r="U80" s="78"/>
      <c r="V80" s="78"/>
    </row>
    <row r="81" spans="1:22" x14ac:dyDescent="0.25">
      <c r="A81" s="78" t="s">
        <v>304</v>
      </c>
      <c r="B81" s="78">
        <v>9</v>
      </c>
      <c r="C81" s="78" t="s">
        <v>304</v>
      </c>
      <c r="D81" s="78">
        <v>3</v>
      </c>
      <c r="E81" s="78" t="s">
        <v>280</v>
      </c>
      <c r="F81" s="78">
        <v>4</v>
      </c>
      <c r="G81" s="78" t="s">
        <v>312</v>
      </c>
      <c r="H81" s="78">
        <v>1</v>
      </c>
      <c r="I81" s="78" t="s">
        <v>281</v>
      </c>
      <c r="J81" s="78">
        <v>1</v>
      </c>
      <c r="K81" s="78"/>
      <c r="L81" s="78"/>
      <c r="M81" s="78"/>
      <c r="N81" s="78"/>
      <c r="O81" s="78"/>
      <c r="P81" s="78"/>
      <c r="Q81" s="78"/>
      <c r="R81" s="78"/>
      <c r="S81" s="78"/>
      <c r="T81" s="78"/>
      <c r="U81" s="78"/>
      <c r="V81" s="78"/>
    </row>
    <row r="82" spans="1:22" x14ac:dyDescent="0.25">
      <c r="A82" s="78" t="s">
        <v>289</v>
      </c>
      <c r="B82" s="78">
        <v>9</v>
      </c>
      <c r="C82" s="78" t="s">
        <v>286</v>
      </c>
      <c r="D82" s="78">
        <v>2</v>
      </c>
      <c r="E82" s="78" t="s">
        <v>301</v>
      </c>
      <c r="F82" s="78">
        <v>4</v>
      </c>
      <c r="G82" s="78" t="s">
        <v>2865</v>
      </c>
      <c r="H82" s="78">
        <v>1</v>
      </c>
      <c r="I82" s="78" t="s">
        <v>276</v>
      </c>
      <c r="J82" s="78">
        <v>1</v>
      </c>
      <c r="K82" s="78"/>
      <c r="L82" s="78"/>
      <c r="M82" s="78"/>
      <c r="N82" s="78"/>
      <c r="O82" s="78"/>
      <c r="P82" s="78"/>
      <c r="Q82" s="78"/>
      <c r="R82" s="78"/>
      <c r="S82" s="78"/>
      <c r="T82" s="78"/>
      <c r="U82" s="78"/>
      <c r="V82" s="78"/>
    </row>
    <row r="83" spans="1:22" x14ac:dyDescent="0.25">
      <c r="A83" s="78" t="s">
        <v>295</v>
      </c>
      <c r="B83" s="78">
        <v>8</v>
      </c>
      <c r="C83" s="78" t="s">
        <v>294</v>
      </c>
      <c r="D83" s="78">
        <v>2</v>
      </c>
      <c r="E83" s="78" t="s">
        <v>303</v>
      </c>
      <c r="F83" s="78">
        <v>3</v>
      </c>
      <c r="G83" s="78" t="s">
        <v>232</v>
      </c>
      <c r="H83" s="78">
        <v>1</v>
      </c>
      <c r="I83" s="78" t="s">
        <v>301</v>
      </c>
      <c r="J83" s="78">
        <v>1</v>
      </c>
      <c r="K83" s="78"/>
      <c r="L83" s="78"/>
      <c r="M83" s="78"/>
      <c r="N83" s="78"/>
      <c r="O83" s="78"/>
      <c r="P83" s="78"/>
      <c r="Q83" s="78"/>
      <c r="R83" s="78"/>
      <c r="S83" s="78"/>
      <c r="T83" s="78"/>
      <c r="U83" s="78"/>
      <c r="V83" s="78"/>
    </row>
    <row r="86" spans="1:22" ht="15" customHeight="1" x14ac:dyDescent="0.25">
      <c r="A86" s="13" t="s">
        <v>10804</v>
      </c>
      <c r="B86" s="13" t="s">
        <v>10579</v>
      </c>
      <c r="C86" s="13" t="s">
        <v>10805</v>
      </c>
      <c r="D86" s="13" t="s">
        <v>10582</v>
      </c>
      <c r="E86" s="13" t="s">
        <v>10806</v>
      </c>
      <c r="F86" s="13" t="s">
        <v>10584</v>
      </c>
      <c r="G86" s="13" t="s">
        <v>10807</v>
      </c>
      <c r="H86" s="13" t="s">
        <v>10586</v>
      </c>
      <c r="I86" s="13" t="s">
        <v>10808</v>
      </c>
      <c r="J86" s="13" t="s">
        <v>10588</v>
      </c>
      <c r="K86" s="13" t="s">
        <v>10809</v>
      </c>
      <c r="L86" s="13" t="s">
        <v>10590</v>
      </c>
      <c r="M86" s="13" t="s">
        <v>10810</v>
      </c>
      <c r="N86" s="13" t="s">
        <v>10593</v>
      </c>
      <c r="O86" s="13" t="s">
        <v>10811</v>
      </c>
      <c r="P86" s="13" t="s">
        <v>10595</v>
      </c>
      <c r="Q86" s="13" t="s">
        <v>10812</v>
      </c>
      <c r="R86" s="13" t="s">
        <v>10597</v>
      </c>
      <c r="S86" s="13" t="s">
        <v>10813</v>
      </c>
      <c r="T86" s="13" t="s">
        <v>10599</v>
      </c>
      <c r="U86" s="13" t="s">
        <v>10814</v>
      </c>
      <c r="V86" s="13" t="s">
        <v>10600</v>
      </c>
    </row>
    <row r="87" spans="1:22" x14ac:dyDescent="0.25">
      <c r="A87" s="117" t="s">
        <v>218</v>
      </c>
      <c r="B87" s="78">
        <v>177315</v>
      </c>
      <c r="C87" s="117" t="s">
        <v>233</v>
      </c>
      <c r="D87" s="78">
        <v>142419</v>
      </c>
      <c r="E87" s="117" t="s">
        <v>303</v>
      </c>
      <c r="F87" s="78">
        <v>79543</v>
      </c>
      <c r="G87" s="117" t="s">
        <v>220</v>
      </c>
      <c r="H87" s="78">
        <v>38214</v>
      </c>
      <c r="I87" s="117" t="s">
        <v>268</v>
      </c>
      <c r="J87" s="78">
        <v>61329</v>
      </c>
      <c r="K87" s="117" t="s">
        <v>284</v>
      </c>
      <c r="L87" s="78">
        <v>53496</v>
      </c>
      <c r="M87" s="117" t="s">
        <v>218</v>
      </c>
      <c r="N87" s="78">
        <v>177315</v>
      </c>
      <c r="O87" s="117" t="s">
        <v>232</v>
      </c>
      <c r="P87" s="78">
        <v>38098</v>
      </c>
      <c r="Q87" s="117" t="s">
        <v>257</v>
      </c>
      <c r="R87" s="78">
        <v>22876</v>
      </c>
      <c r="S87" s="117" t="s">
        <v>226</v>
      </c>
      <c r="T87" s="78">
        <v>24377</v>
      </c>
      <c r="U87" s="117" t="s">
        <v>214</v>
      </c>
      <c r="V87" s="78">
        <v>42328</v>
      </c>
    </row>
    <row r="88" spans="1:22" x14ac:dyDescent="0.25">
      <c r="A88" s="117" t="s">
        <v>233</v>
      </c>
      <c r="B88" s="78">
        <v>142419</v>
      </c>
      <c r="C88" s="117" t="s">
        <v>254</v>
      </c>
      <c r="D88" s="78">
        <v>53116</v>
      </c>
      <c r="E88" s="117" t="s">
        <v>290</v>
      </c>
      <c r="F88" s="78">
        <v>71270</v>
      </c>
      <c r="G88" s="117" t="s">
        <v>286</v>
      </c>
      <c r="H88" s="78">
        <v>34899</v>
      </c>
      <c r="I88" s="117" t="s">
        <v>249</v>
      </c>
      <c r="J88" s="78">
        <v>47799</v>
      </c>
      <c r="K88" s="117" t="s">
        <v>289</v>
      </c>
      <c r="L88" s="78">
        <v>39036</v>
      </c>
      <c r="M88" s="117" t="s">
        <v>263</v>
      </c>
      <c r="N88" s="78">
        <v>136344</v>
      </c>
      <c r="O88" s="117" t="s">
        <v>228</v>
      </c>
      <c r="P88" s="78">
        <v>7791</v>
      </c>
      <c r="Q88" s="117" t="s">
        <v>241</v>
      </c>
      <c r="R88" s="78">
        <v>22399</v>
      </c>
      <c r="S88" s="117" t="s">
        <v>215</v>
      </c>
      <c r="T88" s="78">
        <v>17370</v>
      </c>
      <c r="U88" s="117" t="s">
        <v>237</v>
      </c>
      <c r="V88" s="78">
        <v>13176</v>
      </c>
    </row>
    <row r="89" spans="1:22" x14ac:dyDescent="0.25">
      <c r="A89" s="117" t="s">
        <v>263</v>
      </c>
      <c r="B89" s="78">
        <v>136344</v>
      </c>
      <c r="C89" s="117" t="s">
        <v>297</v>
      </c>
      <c r="D89" s="78">
        <v>27400</v>
      </c>
      <c r="E89" s="117" t="s">
        <v>275</v>
      </c>
      <c r="F89" s="78">
        <v>32131</v>
      </c>
      <c r="G89" s="117" t="s">
        <v>287</v>
      </c>
      <c r="H89" s="78">
        <v>29444</v>
      </c>
      <c r="I89" s="117" t="s">
        <v>258</v>
      </c>
      <c r="J89" s="78">
        <v>26530</v>
      </c>
      <c r="K89" s="117" t="s">
        <v>239</v>
      </c>
      <c r="L89" s="78">
        <v>21216</v>
      </c>
      <c r="M89" s="117" t="s">
        <v>271</v>
      </c>
      <c r="N89" s="78">
        <v>64166</v>
      </c>
      <c r="O89" s="117" t="s">
        <v>229</v>
      </c>
      <c r="P89" s="78">
        <v>4579</v>
      </c>
      <c r="Q89" s="117" t="s">
        <v>243</v>
      </c>
      <c r="R89" s="78">
        <v>16596</v>
      </c>
      <c r="S89" s="117" t="s">
        <v>293</v>
      </c>
      <c r="T89" s="78">
        <v>13010</v>
      </c>
      <c r="U89" s="117" t="s">
        <v>216</v>
      </c>
      <c r="V89" s="78">
        <v>790</v>
      </c>
    </row>
    <row r="90" spans="1:22" x14ac:dyDescent="0.25">
      <c r="A90" s="117" t="s">
        <v>303</v>
      </c>
      <c r="B90" s="78">
        <v>79543</v>
      </c>
      <c r="C90" s="117" t="s">
        <v>301</v>
      </c>
      <c r="D90" s="78">
        <v>26583</v>
      </c>
      <c r="E90" s="117" t="s">
        <v>251</v>
      </c>
      <c r="F90" s="78">
        <v>31335</v>
      </c>
      <c r="G90" s="117" t="s">
        <v>225</v>
      </c>
      <c r="H90" s="78">
        <v>20611</v>
      </c>
      <c r="I90" s="117" t="s">
        <v>269</v>
      </c>
      <c r="J90" s="78">
        <v>19853</v>
      </c>
      <c r="K90" s="117" t="s">
        <v>238</v>
      </c>
      <c r="L90" s="78">
        <v>20158</v>
      </c>
      <c r="M90" s="117" t="s">
        <v>236</v>
      </c>
      <c r="N90" s="78">
        <v>49147</v>
      </c>
      <c r="O90" s="117" t="s">
        <v>231</v>
      </c>
      <c r="P90" s="78">
        <v>1576</v>
      </c>
      <c r="Q90" s="117" t="s">
        <v>270</v>
      </c>
      <c r="R90" s="78">
        <v>7683</v>
      </c>
      <c r="S90" s="117"/>
      <c r="T90" s="78"/>
      <c r="U90" s="117"/>
      <c r="V90" s="78"/>
    </row>
    <row r="91" spans="1:22" x14ac:dyDescent="0.25">
      <c r="A91" s="117" t="s">
        <v>290</v>
      </c>
      <c r="B91" s="78">
        <v>71270</v>
      </c>
      <c r="C91" s="117" t="s">
        <v>250</v>
      </c>
      <c r="D91" s="78">
        <v>20990</v>
      </c>
      <c r="E91" s="117" t="s">
        <v>302</v>
      </c>
      <c r="F91" s="78">
        <v>29036</v>
      </c>
      <c r="G91" s="117" t="s">
        <v>219</v>
      </c>
      <c r="H91" s="78">
        <v>16478</v>
      </c>
      <c r="I91" s="117" t="s">
        <v>265</v>
      </c>
      <c r="J91" s="78">
        <v>17964</v>
      </c>
      <c r="K91" s="117" t="s">
        <v>234</v>
      </c>
      <c r="L91" s="78">
        <v>6148</v>
      </c>
      <c r="M91" s="117" t="s">
        <v>264</v>
      </c>
      <c r="N91" s="78">
        <v>1437</v>
      </c>
      <c r="O91" s="117" t="s">
        <v>230</v>
      </c>
      <c r="P91" s="78">
        <v>593</v>
      </c>
      <c r="Q91" s="117"/>
      <c r="R91" s="78"/>
      <c r="S91" s="117"/>
      <c r="T91" s="78"/>
      <c r="U91" s="117"/>
      <c r="V91" s="78"/>
    </row>
    <row r="92" spans="1:22" x14ac:dyDescent="0.25">
      <c r="A92" s="117" t="s">
        <v>271</v>
      </c>
      <c r="B92" s="78">
        <v>64166</v>
      </c>
      <c r="C92" s="117" t="s">
        <v>298</v>
      </c>
      <c r="D92" s="78">
        <v>19492</v>
      </c>
      <c r="E92" s="117" t="s">
        <v>280</v>
      </c>
      <c r="F92" s="78">
        <v>27585</v>
      </c>
      <c r="G92" s="117" t="s">
        <v>305</v>
      </c>
      <c r="H92" s="78">
        <v>8739</v>
      </c>
      <c r="I92" s="117" t="s">
        <v>304</v>
      </c>
      <c r="J92" s="78">
        <v>8822</v>
      </c>
      <c r="K92" s="117" t="s">
        <v>283</v>
      </c>
      <c r="L92" s="78">
        <v>3186</v>
      </c>
      <c r="M92" s="117" t="s">
        <v>217</v>
      </c>
      <c r="N92" s="78">
        <v>521</v>
      </c>
      <c r="O92" s="117"/>
      <c r="P92" s="78"/>
      <c r="Q92" s="117"/>
      <c r="R92" s="78"/>
      <c r="S92" s="117"/>
      <c r="T92" s="78"/>
      <c r="U92" s="117"/>
      <c r="V92" s="78"/>
    </row>
    <row r="93" spans="1:22" x14ac:dyDescent="0.25">
      <c r="A93" s="117" t="s">
        <v>268</v>
      </c>
      <c r="B93" s="78">
        <v>61329</v>
      </c>
      <c r="C93" s="117" t="s">
        <v>300</v>
      </c>
      <c r="D93" s="78">
        <v>17086</v>
      </c>
      <c r="E93" s="117" t="s">
        <v>292</v>
      </c>
      <c r="F93" s="78">
        <v>21454</v>
      </c>
      <c r="G93" s="117" t="s">
        <v>308</v>
      </c>
      <c r="H93" s="78">
        <v>8176</v>
      </c>
      <c r="I93" s="117" t="s">
        <v>266</v>
      </c>
      <c r="J93" s="78">
        <v>7416</v>
      </c>
      <c r="K93" s="117" t="s">
        <v>256</v>
      </c>
      <c r="L93" s="78">
        <v>3053</v>
      </c>
      <c r="M93" s="117"/>
      <c r="N93" s="78"/>
      <c r="O93" s="117"/>
      <c r="P93" s="78"/>
      <c r="Q93" s="117"/>
      <c r="R93" s="78"/>
      <c r="S93" s="117"/>
      <c r="T93" s="78"/>
      <c r="U93" s="117"/>
      <c r="V93" s="78"/>
    </row>
    <row r="94" spans="1:22" x14ac:dyDescent="0.25">
      <c r="A94" s="117" t="s">
        <v>284</v>
      </c>
      <c r="B94" s="78">
        <v>53496</v>
      </c>
      <c r="C94" s="117" t="s">
        <v>274</v>
      </c>
      <c r="D94" s="78">
        <v>9377</v>
      </c>
      <c r="E94" s="117" t="s">
        <v>309</v>
      </c>
      <c r="F94" s="78">
        <v>17818</v>
      </c>
      <c r="G94" s="117" t="s">
        <v>312</v>
      </c>
      <c r="H94" s="78">
        <v>6218</v>
      </c>
      <c r="I94" s="117" t="s">
        <v>285</v>
      </c>
      <c r="J94" s="78">
        <v>7071</v>
      </c>
      <c r="K94" s="117" t="s">
        <v>222</v>
      </c>
      <c r="L94" s="78">
        <v>303</v>
      </c>
      <c r="M94" s="117"/>
      <c r="N94" s="78"/>
      <c r="O94" s="117"/>
      <c r="P94" s="78"/>
      <c r="Q94" s="117"/>
      <c r="R94" s="78"/>
      <c r="S94" s="117"/>
      <c r="T94" s="78"/>
      <c r="U94" s="117"/>
      <c r="V94" s="78"/>
    </row>
    <row r="95" spans="1:22" x14ac:dyDescent="0.25">
      <c r="A95" s="117" t="s">
        <v>235</v>
      </c>
      <c r="B95" s="78">
        <v>53333</v>
      </c>
      <c r="C95" s="117" t="s">
        <v>248</v>
      </c>
      <c r="D95" s="78">
        <v>8282</v>
      </c>
      <c r="E95" s="117" t="s">
        <v>272</v>
      </c>
      <c r="F95" s="78">
        <v>10997</v>
      </c>
      <c r="G95" s="117" t="s">
        <v>306</v>
      </c>
      <c r="H95" s="78">
        <v>3208</v>
      </c>
      <c r="I95" s="117" t="s">
        <v>267</v>
      </c>
      <c r="J95" s="78">
        <v>3980</v>
      </c>
      <c r="K95" s="117"/>
      <c r="L95" s="78"/>
      <c r="M95" s="117"/>
      <c r="N95" s="78"/>
      <c r="O95" s="117"/>
      <c r="P95" s="78"/>
      <c r="Q95" s="117"/>
      <c r="R95" s="78"/>
      <c r="S95" s="117"/>
      <c r="T95" s="78"/>
      <c r="U95" s="117"/>
      <c r="V95" s="78"/>
    </row>
    <row r="96" spans="1:22" x14ac:dyDescent="0.25">
      <c r="A96" s="117" t="s">
        <v>254</v>
      </c>
      <c r="B96" s="78">
        <v>53116</v>
      </c>
      <c r="C96" s="117" t="s">
        <v>244</v>
      </c>
      <c r="D96" s="78">
        <v>8258</v>
      </c>
      <c r="E96" s="117" t="s">
        <v>295</v>
      </c>
      <c r="F96" s="78">
        <v>6834</v>
      </c>
      <c r="G96" s="117" t="s">
        <v>291</v>
      </c>
      <c r="H96" s="78">
        <v>3201</v>
      </c>
      <c r="I96" s="117" t="s">
        <v>223</v>
      </c>
      <c r="J96" s="78">
        <v>3187</v>
      </c>
      <c r="K96" s="117"/>
      <c r="L96" s="78"/>
      <c r="M96" s="117"/>
      <c r="N96" s="78"/>
      <c r="O96" s="117"/>
      <c r="P96" s="78"/>
      <c r="Q96" s="117"/>
      <c r="R96" s="78"/>
      <c r="S96" s="117"/>
      <c r="T96" s="78"/>
      <c r="U96" s="117"/>
      <c r="V96" s="78"/>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C2" r:id="rId11"/>
    <hyperlink ref="C3" r:id="rId12"/>
    <hyperlink ref="C4" r:id="rId13"/>
    <hyperlink ref="C5" r:id="rId14"/>
    <hyperlink ref="C6" r:id="rId15"/>
    <hyperlink ref="C7" r:id="rId16"/>
    <hyperlink ref="C8" r:id="rId17"/>
    <hyperlink ref="C9" r:id="rId18"/>
    <hyperlink ref="C10" r:id="rId19"/>
    <hyperlink ref="C11" r:id="rId20"/>
    <hyperlink ref="E2" r:id="rId21"/>
    <hyperlink ref="E3" r:id="rId22"/>
    <hyperlink ref="E4" r:id="rId23"/>
    <hyperlink ref="E5" r:id="rId24"/>
    <hyperlink ref="E6" r:id="rId25"/>
    <hyperlink ref="E7" r:id="rId26"/>
    <hyperlink ref="E8" r:id="rId27"/>
    <hyperlink ref="E9" r:id="rId28"/>
    <hyperlink ref="E10" r:id="rId29"/>
    <hyperlink ref="E11" r:id="rId30"/>
    <hyperlink ref="G2" r:id="rId31"/>
    <hyperlink ref="G3" r:id="rId32"/>
    <hyperlink ref="G4" r:id="rId33"/>
    <hyperlink ref="G5" r:id="rId34"/>
    <hyperlink ref="G6" r:id="rId35"/>
    <hyperlink ref="G7" r:id="rId36"/>
    <hyperlink ref="G8" r:id="rId37"/>
    <hyperlink ref="G9" r:id="rId38"/>
    <hyperlink ref="G10" r:id="rId39"/>
    <hyperlink ref="G11" r:id="rId40"/>
    <hyperlink ref="I2" r:id="rId41"/>
    <hyperlink ref="I3" r:id="rId42"/>
    <hyperlink ref="I4" r:id="rId43"/>
    <hyperlink ref="I5" r:id="rId44"/>
    <hyperlink ref="I6" r:id="rId45"/>
    <hyperlink ref="I7" r:id="rId46"/>
    <hyperlink ref="I8" r:id="rId47"/>
    <hyperlink ref="I9" r:id="rId48"/>
    <hyperlink ref="I10" r:id="rId49"/>
    <hyperlink ref="I11" r:id="rId50"/>
    <hyperlink ref="K2" r:id="rId51"/>
    <hyperlink ref="K3" r:id="rId52"/>
    <hyperlink ref="K4" r:id="rId53"/>
    <hyperlink ref="M2" r:id="rId54"/>
    <hyperlink ref="M3" r:id="rId55"/>
    <hyperlink ref="O2" r:id="rId56"/>
    <hyperlink ref="Q2" r:id="rId57"/>
    <hyperlink ref="Q3" r:id="rId58"/>
    <hyperlink ref="S2" r:id="rId59"/>
    <hyperlink ref="U2" r:id="rId60"/>
  </hyperlinks>
  <pageMargins left="0.7" right="0.7" top="0.75" bottom="0.75" header="0.3" footer="0.3"/>
  <tableParts count="8">
    <tablePart r:id="rId61"/>
    <tablePart r:id="rId62"/>
    <tablePart r:id="rId63"/>
    <tablePart r:id="rId64"/>
    <tablePart r:id="rId65"/>
    <tablePart r:id="rId66"/>
    <tablePart r:id="rId67"/>
    <tablePart r:id="rId68"/>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5:B146"/>
  <sheetViews>
    <sheetView tabSelected="1" workbookViewId="0"/>
  </sheetViews>
  <sheetFormatPr defaultRowHeight="15" x14ac:dyDescent="0.25"/>
  <cols>
    <col min="1" max="1" width="13.85546875" customWidth="1"/>
    <col min="2" max="2" width="25" bestFit="1" customWidth="1"/>
  </cols>
  <sheetData>
    <row r="25" spans="1:2" x14ac:dyDescent="0.25">
      <c r="A25" s="127" t="s">
        <v>11031</v>
      </c>
      <c r="B25" t="s">
        <v>11030</v>
      </c>
    </row>
    <row r="26" spans="1:2" x14ac:dyDescent="0.25">
      <c r="A26" s="128" t="s">
        <v>2466</v>
      </c>
      <c r="B26" s="3"/>
    </row>
    <row r="27" spans="1:2" x14ac:dyDescent="0.25">
      <c r="A27" s="129" t="s">
        <v>11033</v>
      </c>
      <c r="B27" s="3"/>
    </row>
    <row r="28" spans="1:2" x14ac:dyDescent="0.25">
      <c r="A28" s="130" t="s">
        <v>11034</v>
      </c>
      <c r="B28" s="3"/>
    </row>
    <row r="29" spans="1:2" x14ac:dyDescent="0.25">
      <c r="A29" s="131" t="s">
        <v>11035</v>
      </c>
      <c r="B29" s="3">
        <v>1</v>
      </c>
    </row>
    <row r="30" spans="1:2" x14ac:dyDescent="0.25">
      <c r="A30" s="130" t="s">
        <v>11036</v>
      </c>
      <c r="B30" s="3"/>
    </row>
    <row r="31" spans="1:2" x14ac:dyDescent="0.25">
      <c r="A31" s="131" t="s">
        <v>11037</v>
      </c>
      <c r="B31" s="3">
        <v>2</v>
      </c>
    </row>
    <row r="32" spans="1:2" x14ac:dyDescent="0.25">
      <c r="A32" s="130" t="s">
        <v>11038</v>
      </c>
      <c r="B32" s="3"/>
    </row>
    <row r="33" spans="1:2" x14ac:dyDescent="0.25">
      <c r="A33" s="131" t="s">
        <v>11039</v>
      </c>
      <c r="B33" s="3">
        <v>1</v>
      </c>
    </row>
    <row r="34" spans="1:2" x14ac:dyDescent="0.25">
      <c r="A34" s="131" t="s">
        <v>11040</v>
      </c>
      <c r="B34" s="3">
        <v>2</v>
      </c>
    </row>
    <row r="35" spans="1:2" x14ac:dyDescent="0.25">
      <c r="A35" s="131" t="s">
        <v>11041</v>
      </c>
      <c r="B35" s="3">
        <v>1</v>
      </c>
    </row>
    <row r="36" spans="1:2" x14ac:dyDescent="0.25">
      <c r="A36" s="131" t="s">
        <v>11042</v>
      </c>
      <c r="B36" s="3">
        <v>2</v>
      </c>
    </row>
    <row r="37" spans="1:2" x14ac:dyDescent="0.25">
      <c r="A37" s="131" t="s">
        <v>11043</v>
      </c>
      <c r="B37" s="3">
        <v>3</v>
      </c>
    </row>
    <row r="38" spans="1:2" x14ac:dyDescent="0.25">
      <c r="A38" s="131" t="s">
        <v>11035</v>
      </c>
      <c r="B38" s="3">
        <v>2</v>
      </c>
    </row>
    <row r="39" spans="1:2" x14ac:dyDescent="0.25">
      <c r="A39" s="131" t="s">
        <v>11044</v>
      </c>
      <c r="B39" s="3">
        <v>1</v>
      </c>
    </row>
    <row r="40" spans="1:2" x14ac:dyDescent="0.25">
      <c r="A40" s="131" t="s">
        <v>11045</v>
      </c>
      <c r="B40" s="3">
        <v>1</v>
      </c>
    </row>
    <row r="41" spans="1:2" x14ac:dyDescent="0.25">
      <c r="A41" s="131" t="s">
        <v>11046</v>
      </c>
      <c r="B41" s="3">
        <v>1</v>
      </c>
    </row>
    <row r="42" spans="1:2" x14ac:dyDescent="0.25">
      <c r="A42" s="131" t="s">
        <v>11047</v>
      </c>
      <c r="B42" s="3">
        <v>1</v>
      </c>
    </row>
    <row r="43" spans="1:2" x14ac:dyDescent="0.25">
      <c r="A43" s="130" t="s">
        <v>11048</v>
      </c>
      <c r="B43" s="3"/>
    </row>
    <row r="44" spans="1:2" x14ac:dyDescent="0.25">
      <c r="A44" s="131" t="s">
        <v>11049</v>
      </c>
      <c r="B44" s="3">
        <v>2</v>
      </c>
    </row>
    <row r="45" spans="1:2" x14ac:dyDescent="0.25">
      <c r="A45" s="131" t="s">
        <v>11039</v>
      </c>
      <c r="B45" s="3">
        <v>2</v>
      </c>
    </row>
    <row r="46" spans="1:2" x14ac:dyDescent="0.25">
      <c r="A46" s="131" t="s">
        <v>11040</v>
      </c>
      <c r="B46" s="3">
        <v>8</v>
      </c>
    </row>
    <row r="47" spans="1:2" x14ac:dyDescent="0.25">
      <c r="A47" s="131" t="s">
        <v>11050</v>
      </c>
      <c r="B47" s="3">
        <v>4</v>
      </c>
    </row>
    <row r="48" spans="1:2" x14ac:dyDescent="0.25">
      <c r="A48" s="131" t="s">
        <v>11051</v>
      </c>
      <c r="B48" s="3">
        <v>1</v>
      </c>
    </row>
    <row r="49" spans="1:2" x14ac:dyDescent="0.25">
      <c r="A49" s="131" t="s">
        <v>11052</v>
      </c>
      <c r="B49" s="3">
        <v>4</v>
      </c>
    </row>
    <row r="50" spans="1:2" x14ac:dyDescent="0.25">
      <c r="A50" s="131" t="s">
        <v>11053</v>
      </c>
      <c r="B50" s="3">
        <v>4</v>
      </c>
    </row>
    <row r="51" spans="1:2" x14ac:dyDescent="0.25">
      <c r="A51" s="131" t="s">
        <v>11037</v>
      </c>
      <c r="B51" s="3">
        <v>6</v>
      </c>
    </row>
    <row r="52" spans="1:2" x14ac:dyDescent="0.25">
      <c r="A52" s="131" t="s">
        <v>11041</v>
      </c>
      <c r="B52" s="3">
        <v>2</v>
      </c>
    </row>
    <row r="53" spans="1:2" x14ac:dyDescent="0.25">
      <c r="A53" s="131" t="s">
        <v>11042</v>
      </c>
      <c r="B53" s="3">
        <v>2</v>
      </c>
    </row>
    <row r="54" spans="1:2" x14ac:dyDescent="0.25">
      <c r="A54" s="131" t="s">
        <v>11043</v>
      </c>
      <c r="B54" s="3">
        <v>7</v>
      </c>
    </row>
    <row r="55" spans="1:2" x14ac:dyDescent="0.25">
      <c r="A55" s="131" t="s">
        <v>11035</v>
      </c>
      <c r="B55" s="3">
        <v>6</v>
      </c>
    </row>
    <row r="56" spans="1:2" x14ac:dyDescent="0.25">
      <c r="A56" s="131" t="s">
        <v>11044</v>
      </c>
      <c r="B56" s="3">
        <v>3</v>
      </c>
    </row>
    <row r="57" spans="1:2" x14ac:dyDescent="0.25">
      <c r="A57" s="131" t="s">
        <v>11045</v>
      </c>
      <c r="B57" s="3">
        <v>1</v>
      </c>
    </row>
    <row r="58" spans="1:2" x14ac:dyDescent="0.25">
      <c r="A58" s="131" t="s">
        <v>11046</v>
      </c>
      <c r="B58" s="3">
        <v>7</v>
      </c>
    </row>
    <row r="59" spans="1:2" x14ac:dyDescent="0.25">
      <c r="A59" s="130" t="s">
        <v>11054</v>
      </c>
      <c r="B59" s="3"/>
    </row>
    <row r="60" spans="1:2" x14ac:dyDescent="0.25">
      <c r="A60" s="131" t="s">
        <v>11055</v>
      </c>
      <c r="B60" s="3">
        <v>1</v>
      </c>
    </row>
    <row r="61" spans="1:2" x14ac:dyDescent="0.25">
      <c r="A61" s="131" t="s">
        <v>11049</v>
      </c>
      <c r="B61" s="3">
        <v>1</v>
      </c>
    </row>
    <row r="62" spans="1:2" x14ac:dyDescent="0.25">
      <c r="A62" s="131" t="s">
        <v>11039</v>
      </c>
      <c r="B62" s="3">
        <v>2</v>
      </c>
    </row>
    <row r="63" spans="1:2" x14ac:dyDescent="0.25">
      <c r="A63" s="131" t="s">
        <v>11040</v>
      </c>
      <c r="B63" s="3">
        <v>3</v>
      </c>
    </row>
    <row r="64" spans="1:2" x14ac:dyDescent="0.25">
      <c r="A64" s="131" t="s">
        <v>11050</v>
      </c>
      <c r="B64" s="3">
        <v>1</v>
      </c>
    </row>
    <row r="65" spans="1:2" x14ac:dyDescent="0.25">
      <c r="A65" s="131" t="s">
        <v>11053</v>
      </c>
      <c r="B65" s="3">
        <v>3</v>
      </c>
    </row>
    <row r="66" spans="1:2" x14ac:dyDescent="0.25">
      <c r="A66" s="131" t="s">
        <v>11037</v>
      </c>
      <c r="B66" s="3">
        <v>1</v>
      </c>
    </row>
    <row r="67" spans="1:2" x14ac:dyDescent="0.25">
      <c r="A67" s="131" t="s">
        <v>11041</v>
      </c>
      <c r="B67" s="3">
        <v>4</v>
      </c>
    </row>
    <row r="68" spans="1:2" x14ac:dyDescent="0.25">
      <c r="A68" s="131" t="s">
        <v>11042</v>
      </c>
      <c r="B68" s="3">
        <v>4</v>
      </c>
    </row>
    <row r="69" spans="1:2" x14ac:dyDescent="0.25">
      <c r="A69" s="131" t="s">
        <v>11043</v>
      </c>
      <c r="B69" s="3">
        <v>1</v>
      </c>
    </row>
    <row r="70" spans="1:2" x14ac:dyDescent="0.25">
      <c r="A70" s="131" t="s">
        <v>11044</v>
      </c>
      <c r="B70" s="3">
        <v>3</v>
      </c>
    </row>
    <row r="71" spans="1:2" x14ac:dyDescent="0.25">
      <c r="A71" s="131" t="s">
        <v>11046</v>
      </c>
      <c r="B71" s="3">
        <v>1</v>
      </c>
    </row>
    <row r="72" spans="1:2" x14ac:dyDescent="0.25">
      <c r="A72" s="130" t="s">
        <v>11056</v>
      </c>
      <c r="B72" s="3"/>
    </row>
    <row r="73" spans="1:2" x14ac:dyDescent="0.25">
      <c r="A73" s="131" t="s">
        <v>11039</v>
      </c>
      <c r="B73" s="3">
        <v>1</v>
      </c>
    </row>
    <row r="74" spans="1:2" x14ac:dyDescent="0.25">
      <c r="A74" s="131" t="s">
        <v>11040</v>
      </c>
      <c r="B74" s="3">
        <v>5</v>
      </c>
    </row>
    <row r="75" spans="1:2" x14ac:dyDescent="0.25">
      <c r="A75" s="131" t="s">
        <v>11051</v>
      </c>
      <c r="B75" s="3">
        <v>1</v>
      </c>
    </row>
    <row r="76" spans="1:2" x14ac:dyDescent="0.25">
      <c r="A76" s="131" t="s">
        <v>11052</v>
      </c>
      <c r="B76" s="3">
        <v>1</v>
      </c>
    </row>
    <row r="77" spans="1:2" x14ac:dyDescent="0.25">
      <c r="A77" s="131" t="s">
        <v>11053</v>
      </c>
      <c r="B77" s="3">
        <v>3</v>
      </c>
    </row>
    <row r="78" spans="1:2" x14ac:dyDescent="0.25">
      <c r="A78" s="131" t="s">
        <v>11041</v>
      </c>
      <c r="B78" s="3">
        <v>2</v>
      </c>
    </row>
    <row r="79" spans="1:2" x14ac:dyDescent="0.25">
      <c r="A79" s="131" t="s">
        <v>11043</v>
      </c>
      <c r="B79" s="3">
        <v>8</v>
      </c>
    </row>
    <row r="80" spans="1:2" x14ac:dyDescent="0.25">
      <c r="A80" s="131" t="s">
        <v>11035</v>
      </c>
      <c r="B80" s="3">
        <v>1</v>
      </c>
    </row>
    <row r="81" spans="1:2" x14ac:dyDescent="0.25">
      <c r="A81" s="131" t="s">
        <v>11044</v>
      </c>
      <c r="B81" s="3">
        <v>4</v>
      </c>
    </row>
    <row r="82" spans="1:2" x14ac:dyDescent="0.25">
      <c r="A82" s="131" t="s">
        <v>11057</v>
      </c>
      <c r="B82" s="3">
        <v>1</v>
      </c>
    </row>
    <row r="83" spans="1:2" x14ac:dyDescent="0.25">
      <c r="A83" s="130" t="s">
        <v>11058</v>
      </c>
      <c r="B83" s="3"/>
    </row>
    <row r="84" spans="1:2" x14ac:dyDescent="0.25">
      <c r="A84" s="131" t="s">
        <v>11055</v>
      </c>
      <c r="B84" s="3">
        <v>1</v>
      </c>
    </row>
    <row r="85" spans="1:2" x14ac:dyDescent="0.25">
      <c r="A85" s="131" t="s">
        <v>11059</v>
      </c>
      <c r="B85" s="3">
        <v>1</v>
      </c>
    </row>
    <row r="86" spans="1:2" x14ac:dyDescent="0.25">
      <c r="A86" s="131" t="s">
        <v>11039</v>
      </c>
      <c r="B86" s="3">
        <v>2</v>
      </c>
    </row>
    <row r="87" spans="1:2" x14ac:dyDescent="0.25">
      <c r="A87" s="131" t="s">
        <v>11040</v>
      </c>
      <c r="B87" s="3">
        <v>1</v>
      </c>
    </row>
    <row r="88" spans="1:2" x14ac:dyDescent="0.25">
      <c r="A88" s="131" t="s">
        <v>11050</v>
      </c>
      <c r="B88" s="3">
        <v>3</v>
      </c>
    </row>
    <row r="89" spans="1:2" x14ac:dyDescent="0.25">
      <c r="A89" s="131" t="s">
        <v>11053</v>
      </c>
      <c r="B89" s="3">
        <v>3</v>
      </c>
    </row>
    <row r="90" spans="1:2" x14ac:dyDescent="0.25">
      <c r="A90" s="131" t="s">
        <v>11037</v>
      </c>
      <c r="B90" s="3">
        <v>2</v>
      </c>
    </row>
    <row r="91" spans="1:2" x14ac:dyDescent="0.25">
      <c r="A91" s="131" t="s">
        <v>11041</v>
      </c>
      <c r="B91" s="3">
        <v>1</v>
      </c>
    </row>
    <row r="92" spans="1:2" x14ac:dyDescent="0.25">
      <c r="A92" s="131" t="s">
        <v>11043</v>
      </c>
      <c r="B92" s="3">
        <v>2</v>
      </c>
    </row>
    <row r="93" spans="1:2" x14ac:dyDescent="0.25">
      <c r="A93" s="131" t="s">
        <v>11044</v>
      </c>
      <c r="B93" s="3">
        <v>9</v>
      </c>
    </row>
    <row r="94" spans="1:2" x14ac:dyDescent="0.25">
      <c r="A94" s="131" t="s">
        <v>11045</v>
      </c>
      <c r="B94" s="3">
        <v>1</v>
      </c>
    </row>
    <row r="95" spans="1:2" x14ac:dyDescent="0.25">
      <c r="A95" s="131" t="s">
        <v>11046</v>
      </c>
      <c r="B95" s="3">
        <v>2</v>
      </c>
    </row>
    <row r="96" spans="1:2" x14ac:dyDescent="0.25">
      <c r="A96" s="130" t="s">
        <v>11060</v>
      </c>
      <c r="B96" s="3"/>
    </row>
    <row r="97" spans="1:2" x14ac:dyDescent="0.25">
      <c r="A97" s="131" t="s">
        <v>11059</v>
      </c>
      <c r="B97" s="3">
        <v>1</v>
      </c>
    </row>
    <row r="98" spans="1:2" x14ac:dyDescent="0.25">
      <c r="A98" s="131" t="s">
        <v>11049</v>
      </c>
      <c r="B98" s="3">
        <v>1</v>
      </c>
    </row>
    <row r="99" spans="1:2" x14ac:dyDescent="0.25">
      <c r="A99" s="131" t="s">
        <v>11039</v>
      </c>
      <c r="B99" s="3">
        <v>4</v>
      </c>
    </row>
    <row r="100" spans="1:2" x14ac:dyDescent="0.25">
      <c r="A100" s="131" t="s">
        <v>11040</v>
      </c>
      <c r="B100" s="3">
        <v>3</v>
      </c>
    </row>
    <row r="101" spans="1:2" x14ac:dyDescent="0.25">
      <c r="A101" s="131" t="s">
        <v>11050</v>
      </c>
      <c r="B101" s="3">
        <v>7</v>
      </c>
    </row>
    <row r="102" spans="1:2" x14ac:dyDescent="0.25">
      <c r="A102" s="131" t="s">
        <v>11051</v>
      </c>
      <c r="B102" s="3">
        <v>2</v>
      </c>
    </row>
    <row r="103" spans="1:2" x14ac:dyDescent="0.25">
      <c r="A103" s="131" t="s">
        <v>11052</v>
      </c>
      <c r="B103" s="3">
        <v>2</v>
      </c>
    </row>
    <row r="104" spans="1:2" x14ac:dyDescent="0.25">
      <c r="A104" s="131" t="s">
        <v>11053</v>
      </c>
      <c r="B104" s="3">
        <v>4</v>
      </c>
    </row>
    <row r="105" spans="1:2" x14ac:dyDescent="0.25">
      <c r="A105" s="131" t="s">
        <v>11037</v>
      </c>
      <c r="B105" s="3">
        <v>1</v>
      </c>
    </row>
    <row r="106" spans="1:2" x14ac:dyDescent="0.25">
      <c r="A106" s="131" t="s">
        <v>11041</v>
      </c>
      <c r="B106" s="3">
        <v>2</v>
      </c>
    </row>
    <row r="107" spans="1:2" x14ac:dyDescent="0.25">
      <c r="A107" s="131" t="s">
        <v>11042</v>
      </c>
      <c r="B107" s="3">
        <v>4</v>
      </c>
    </row>
    <row r="108" spans="1:2" x14ac:dyDescent="0.25">
      <c r="A108" s="131" t="s">
        <v>11043</v>
      </c>
      <c r="B108" s="3">
        <v>4</v>
      </c>
    </row>
    <row r="109" spans="1:2" x14ac:dyDescent="0.25">
      <c r="A109" s="131" t="s">
        <v>11035</v>
      </c>
      <c r="B109" s="3">
        <v>1</v>
      </c>
    </row>
    <row r="110" spans="1:2" x14ac:dyDescent="0.25">
      <c r="A110" s="131" t="s">
        <v>11044</v>
      </c>
      <c r="B110" s="3">
        <v>6</v>
      </c>
    </row>
    <row r="111" spans="1:2" x14ac:dyDescent="0.25">
      <c r="A111" s="130" t="s">
        <v>11061</v>
      </c>
      <c r="B111" s="3"/>
    </row>
    <row r="112" spans="1:2" x14ac:dyDescent="0.25">
      <c r="A112" s="131" t="s">
        <v>11049</v>
      </c>
      <c r="B112" s="3">
        <v>1</v>
      </c>
    </row>
    <row r="113" spans="1:2" x14ac:dyDescent="0.25">
      <c r="A113" s="131" t="s">
        <v>11039</v>
      </c>
      <c r="B113" s="3">
        <v>2</v>
      </c>
    </row>
    <row r="114" spans="1:2" x14ac:dyDescent="0.25">
      <c r="A114" s="131" t="s">
        <v>11040</v>
      </c>
      <c r="B114" s="3">
        <v>1</v>
      </c>
    </row>
    <row r="115" spans="1:2" x14ac:dyDescent="0.25">
      <c r="A115" s="131" t="s">
        <v>11050</v>
      </c>
      <c r="B115" s="3">
        <v>3</v>
      </c>
    </row>
    <row r="116" spans="1:2" x14ac:dyDescent="0.25">
      <c r="A116" s="131" t="s">
        <v>11051</v>
      </c>
      <c r="B116" s="3">
        <v>3</v>
      </c>
    </row>
    <row r="117" spans="1:2" x14ac:dyDescent="0.25">
      <c r="A117" s="131" t="s">
        <v>11052</v>
      </c>
      <c r="B117" s="3">
        <v>2</v>
      </c>
    </row>
    <row r="118" spans="1:2" x14ac:dyDescent="0.25">
      <c r="A118" s="131" t="s">
        <v>11053</v>
      </c>
      <c r="B118" s="3">
        <v>5</v>
      </c>
    </row>
    <row r="119" spans="1:2" x14ac:dyDescent="0.25">
      <c r="A119" s="131" t="s">
        <v>11041</v>
      </c>
      <c r="B119" s="3">
        <v>5</v>
      </c>
    </row>
    <row r="120" spans="1:2" x14ac:dyDescent="0.25">
      <c r="A120" s="131" t="s">
        <v>11035</v>
      </c>
      <c r="B120" s="3">
        <v>2</v>
      </c>
    </row>
    <row r="121" spans="1:2" x14ac:dyDescent="0.25">
      <c r="A121" s="131" t="s">
        <v>11044</v>
      </c>
      <c r="B121" s="3">
        <v>3</v>
      </c>
    </row>
    <row r="122" spans="1:2" x14ac:dyDescent="0.25">
      <c r="A122" s="131" t="s">
        <v>11045</v>
      </c>
      <c r="B122" s="3">
        <v>1</v>
      </c>
    </row>
    <row r="123" spans="1:2" x14ac:dyDescent="0.25">
      <c r="A123" s="131" t="s">
        <v>11046</v>
      </c>
      <c r="B123" s="3">
        <v>2</v>
      </c>
    </row>
    <row r="124" spans="1:2" x14ac:dyDescent="0.25">
      <c r="A124" s="130" t="s">
        <v>11062</v>
      </c>
      <c r="B124" s="3"/>
    </row>
    <row r="125" spans="1:2" x14ac:dyDescent="0.25">
      <c r="A125" s="131" t="s">
        <v>11049</v>
      </c>
      <c r="B125" s="3">
        <v>1</v>
      </c>
    </row>
    <row r="126" spans="1:2" x14ac:dyDescent="0.25">
      <c r="A126" s="131" t="s">
        <v>11039</v>
      </c>
      <c r="B126" s="3">
        <v>7</v>
      </c>
    </row>
    <row r="127" spans="1:2" x14ac:dyDescent="0.25">
      <c r="A127" s="131" t="s">
        <v>11040</v>
      </c>
      <c r="B127" s="3">
        <v>3</v>
      </c>
    </row>
    <row r="128" spans="1:2" x14ac:dyDescent="0.25">
      <c r="A128" s="131" t="s">
        <v>11050</v>
      </c>
      <c r="B128" s="3">
        <v>1</v>
      </c>
    </row>
    <row r="129" spans="1:2" x14ac:dyDescent="0.25">
      <c r="A129" s="131" t="s">
        <v>11051</v>
      </c>
      <c r="B129" s="3">
        <v>2</v>
      </c>
    </row>
    <row r="130" spans="1:2" x14ac:dyDescent="0.25">
      <c r="A130" s="131" t="s">
        <v>11052</v>
      </c>
      <c r="B130" s="3">
        <v>2</v>
      </c>
    </row>
    <row r="131" spans="1:2" x14ac:dyDescent="0.25">
      <c r="A131" s="131" t="s">
        <v>11053</v>
      </c>
      <c r="B131" s="3">
        <v>2</v>
      </c>
    </row>
    <row r="132" spans="1:2" x14ac:dyDescent="0.25">
      <c r="A132" s="131" t="s">
        <v>11037</v>
      </c>
      <c r="B132" s="3">
        <v>2</v>
      </c>
    </row>
    <row r="133" spans="1:2" x14ac:dyDescent="0.25">
      <c r="A133" s="131" t="s">
        <v>11041</v>
      </c>
      <c r="B133" s="3">
        <v>1</v>
      </c>
    </row>
    <row r="134" spans="1:2" x14ac:dyDescent="0.25">
      <c r="A134" s="131" t="s">
        <v>11043</v>
      </c>
      <c r="B134" s="3">
        <v>1</v>
      </c>
    </row>
    <row r="135" spans="1:2" x14ac:dyDescent="0.25">
      <c r="A135" s="131" t="s">
        <v>11044</v>
      </c>
      <c r="B135" s="3">
        <v>5</v>
      </c>
    </row>
    <row r="136" spans="1:2" x14ac:dyDescent="0.25">
      <c r="A136" s="131" t="s">
        <v>11045</v>
      </c>
      <c r="B136" s="3">
        <v>3</v>
      </c>
    </row>
    <row r="137" spans="1:2" x14ac:dyDescent="0.25">
      <c r="A137" s="131" t="s">
        <v>11057</v>
      </c>
      <c r="B137" s="3">
        <v>2</v>
      </c>
    </row>
    <row r="138" spans="1:2" x14ac:dyDescent="0.25">
      <c r="A138" s="130" t="s">
        <v>11063</v>
      </c>
      <c r="B138" s="3"/>
    </row>
    <row r="139" spans="1:2" x14ac:dyDescent="0.25">
      <c r="A139" s="131" t="s">
        <v>11039</v>
      </c>
      <c r="B139" s="3">
        <v>32</v>
      </c>
    </row>
    <row r="140" spans="1:2" x14ac:dyDescent="0.25">
      <c r="A140" s="131" t="s">
        <v>11040</v>
      </c>
      <c r="B140" s="3">
        <v>7</v>
      </c>
    </row>
    <row r="141" spans="1:2" x14ac:dyDescent="0.25">
      <c r="A141" s="131" t="s">
        <v>11050</v>
      </c>
      <c r="B141" s="3">
        <v>4</v>
      </c>
    </row>
    <row r="142" spans="1:2" x14ac:dyDescent="0.25">
      <c r="A142" s="131" t="s">
        <v>11051</v>
      </c>
      <c r="B142" s="3">
        <v>3</v>
      </c>
    </row>
    <row r="143" spans="1:2" x14ac:dyDescent="0.25">
      <c r="A143" s="131" t="s">
        <v>11053</v>
      </c>
      <c r="B143" s="3">
        <v>4</v>
      </c>
    </row>
    <row r="144" spans="1:2" x14ac:dyDescent="0.25">
      <c r="A144" s="131" t="s">
        <v>11037</v>
      </c>
      <c r="B144" s="3">
        <v>2</v>
      </c>
    </row>
    <row r="145" spans="1:2" x14ac:dyDescent="0.25">
      <c r="A145" s="131" t="s">
        <v>11042</v>
      </c>
      <c r="B145" s="3">
        <v>1</v>
      </c>
    </row>
    <row r="146" spans="1:2" x14ac:dyDescent="0.25">
      <c r="A146" s="128" t="s">
        <v>11032</v>
      </c>
      <c r="B146" s="3">
        <v>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0F279BEA-86C8-4BAB-9EEF-E0528FE314B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14</vt:i4>
      </vt:variant>
    </vt:vector>
  </HeadingPairs>
  <TitlesOfParts>
    <vt:vector size="31" baseType="lpstr">
      <vt:lpstr>Edges</vt:lpstr>
      <vt:lpstr>Vertices</vt:lpstr>
      <vt:lpstr>Do Not Delete</vt:lpstr>
      <vt:lpstr>Groups</vt:lpstr>
      <vt:lpstr>Group Vertices</vt:lpstr>
      <vt:lpstr>Overall Metrics</vt:lpstr>
      <vt:lpstr>Misc</vt:lpstr>
      <vt:lpstr>Words</vt:lpstr>
      <vt:lpstr>Word Pairs</vt:lpstr>
      <vt:lpstr>Vertex Content</vt:lpstr>
      <vt:lpstr>Word List</vt:lpstr>
      <vt:lpstr>Group Edges</vt:lpstr>
      <vt:lpstr>Export Options</vt:lpstr>
      <vt:lpstr>Top Items</vt:lpstr>
      <vt:lpstr>Time Series Edges</vt:lpstr>
      <vt:lpstr>Network Top Items</vt:lpstr>
      <vt:lpstr>Time Series</vt:lpstr>
      <vt:lpstr>BinDivisor</vt:lpstr>
      <vt:lpstr>'Time Series Edges'!DynamicFilterForceCalculationRange</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 Smith</dc:creator>
  <cp:lastModifiedBy>Marc Smith</cp:lastModifiedBy>
  <dcterms:created xsi:type="dcterms:W3CDTF">2008-01-30T00:41:58Z</dcterms:created>
  <dcterms:modified xsi:type="dcterms:W3CDTF">2020-01-23T17:29:49Z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